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39644a82a9faca/Desktop/ELENACIERRE ABRIL/"/>
    </mc:Choice>
  </mc:AlternateContent>
  <xr:revisionPtr revIDLastSave="102" documentId="8_{86276F7A-2318-4FFC-843B-1AD7381478D2}" xr6:coauthVersionLast="47" xr6:coauthVersionMax="47" xr10:uidLastSave="{83B58B71-7A79-4511-A869-6A3BAD8C97C6}"/>
  <bookViews>
    <workbookView xWindow="19080" yWindow="-120" windowWidth="19440" windowHeight="14880" xr2:uid="{4C2A4FE1-5ADC-4764-97FC-EDBCD55652CC}"/>
  </bookViews>
  <sheets>
    <sheet name="INV.ABRIL" sheetId="13" r:id="rId1"/>
    <sheet name="INV. HERRAMIENTAS" sheetId="16" r:id="rId2"/>
    <sheet name="AJUSTE" sheetId="19" r:id="rId3"/>
    <sheet name="CODIGOS" sheetId="17" r:id="rId4"/>
    <sheet name="INVENTARIO" sheetId="2" r:id="rId5"/>
    <sheet name="AREA" sheetId="9" state="hidden" r:id="rId6"/>
    <sheet name="SALIDAS" sheetId="1" r:id="rId7"/>
    <sheet name="SALIDAS C.C." sheetId="11" r:id="rId8"/>
    <sheet name="ENTRADA" sheetId="5" r:id="rId9"/>
    <sheet name="INV.ABRIL(del viernes casi)" sheetId="15" r:id="rId10"/>
    <sheet name="INV.ABRIL original" sheetId="21" r:id="rId11"/>
    <sheet name="Hoja5" sheetId="2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3" hidden="1">CODIGOS!$C$1:$D$1321</definedName>
    <definedName name="_xlnm._FilterDatabase" localSheetId="8" hidden="1">ENTRADA!$A$6:$I$120</definedName>
    <definedName name="_xlnm._FilterDatabase" localSheetId="1" hidden="1">'INV. HERRAMIENTAS'!$A$6:$AJ$247</definedName>
    <definedName name="_xlnm._FilterDatabase" localSheetId="0" hidden="1">INV.ABRIL!$A$8:$AA$1112</definedName>
    <definedName name="_xlnm._FilterDatabase" localSheetId="10" hidden="1">'INV.ABRIL original'!$A$8:$AA$1110</definedName>
    <definedName name="_xlnm._FilterDatabase" localSheetId="9" hidden="1">'INV.ABRIL(del viernes casi)'!$A$8:$Y$1096</definedName>
    <definedName name="_xlnm._FilterDatabase" localSheetId="4" hidden="1">INVENTARIO!$A$8:$XCM$1096</definedName>
    <definedName name="_xlnm._FilterDatabase" localSheetId="6" hidden="1">SALIDAS!$A$6:$K$633</definedName>
    <definedName name="aaaa">_xlfn.ANCHORARRAY([1]ENTRADA!#REF!)</definedName>
    <definedName name="D" localSheetId="8">_xlfn.ANCHORARRAY([2]ENTRADA!#REF!)</definedName>
    <definedName name="D" localSheetId="1">_xlfn.ANCHORARRAY([2]ENTRADA!#REF!)</definedName>
    <definedName name="D" localSheetId="4">_xlfn.ANCHORARRAY([2]ENTRADA!#REF!)</definedName>
    <definedName name="D">_xlfn.ANCHORARRAY([2]ENTRADA!#REF!)</definedName>
    <definedName name="FromOrganiz_1" localSheetId="3">_xlfn.ANCHORARRAY([3]ENTRADA!#REF!)</definedName>
    <definedName name="FromOrganiz_1" localSheetId="8">_xlfn.ANCHORARRAY(ENTRADA!#REF!)</definedName>
    <definedName name="FromOrganiz_1" localSheetId="1">_xlfn.ANCHORARRAY([4]ENTRADA!#REF!)</definedName>
    <definedName name="FromOrganiz_1" localSheetId="4">_xlfn.ANCHORARRAY([5]ENTRADA!#REF!)</definedName>
    <definedName name="FromOrganiz_1">_xlfn.ANCHORARRAY([6]ENTRADA!#REF!)</definedName>
    <definedName name="invcierremzo">_xlfn.ANCHORARRAY([2]ENTRADA!#REF!)</definedName>
    <definedName name="_xlnm.Print_Titles" localSheetId="8">ENTRADA!$1:$6</definedName>
    <definedName name="_xlnm.Print_Titles" localSheetId="1">'INV. HERRAMIENTAS'!$5:$6</definedName>
    <definedName name="_xlnm.Print_Titles" localSheetId="4">INVENTARIO!$7:$8</definedName>
    <definedName name="_xlnm.Print_Titles" localSheetId="6">SALIDAS!$6:$6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4" i="16" l="1"/>
  <c r="S244" i="16"/>
  <c r="H245" i="16"/>
  <c r="K1109" i="13"/>
  <c r="W79" i="13"/>
  <c r="V79" i="13"/>
  <c r="T79" i="13"/>
  <c r="M79" i="13"/>
  <c r="O79" i="13" s="1"/>
  <c r="L1136" i="13" l="1"/>
  <c r="L1134" i="21"/>
  <c r="T245" i="16"/>
  <c r="G245" i="16"/>
  <c r="I245" i="16"/>
  <c r="J245" i="16"/>
  <c r="K245" i="16"/>
  <c r="L245" i="16"/>
  <c r="F245" i="16"/>
  <c r="S236" i="16"/>
  <c r="U236" i="16"/>
  <c r="V236" i="16"/>
  <c r="W236" i="16"/>
  <c r="X236" i="16"/>
  <c r="S237" i="16"/>
  <c r="U237" i="16"/>
  <c r="V237" i="16"/>
  <c r="W237" i="16"/>
  <c r="X237" i="16"/>
  <c r="S238" i="16"/>
  <c r="U238" i="16"/>
  <c r="V238" i="16"/>
  <c r="W238" i="16"/>
  <c r="X238" i="16"/>
  <c r="S239" i="16"/>
  <c r="U239" i="16"/>
  <c r="V239" i="16"/>
  <c r="W239" i="16"/>
  <c r="X239" i="16"/>
  <c r="S240" i="16"/>
  <c r="U240" i="16"/>
  <c r="V240" i="16"/>
  <c r="W240" i="16"/>
  <c r="X240" i="16"/>
  <c r="S241" i="16"/>
  <c r="U241" i="16"/>
  <c r="V241" i="16"/>
  <c r="W241" i="16"/>
  <c r="X241" i="16"/>
  <c r="S242" i="16"/>
  <c r="U242" i="16"/>
  <c r="V242" i="16"/>
  <c r="W242" i="16"/>
  <c r="X242" i="16"/>
  <c r="S243" i="16"/>
  <c r="U243" i="16"/>
  <c r="V243" i="16"/>
  <c r="W243" i="16"/>
  <c r="X243" i="16"/>
  <c r="U244" i="16"/>
  <c r="V244" i="16"/>
  <c r="X244" i="16"/>
  <c r="M244" i="16"/>
  <c r="M243" i="16"/>
  <c r="M242" i="16"/>
  <c r="M241" i="16"/>
  <c r="M240" i="16"/>
  <c r="M15" i="13"/>
  <c r="W15" i="13"/>
  <c r="V15" i="13"/>
  <c r="U15" i="13"/>
  <c r="T15" i="13"/>
  <c r="R15" i="13"/>
  <c r="M1052" i="13"/>
  <c r="Y1052" i="13" s="1"/>
  <c r="Z1052" i="13" s="1"/>
  <c r="W1052" i="13"/>
  <c r="U1052" i="13"/>
  <c r="T1052" i="13"/>
  <c r="R1052" i="13"/>
  <c r="M665" i="13"/>
  <c r="W665" i="13"/>
  <c r="V665" i="13"/>
  <c r="U665" i="13"/>
  <c r="T665" i="13"/>
  <c r="R665" i="13"/>
  <c r="M618" i="13"/>
  <c r="W618" i="13"/>
  <c r="V618" i="13"/>
  <c r="U618" i="13"/>
  <c r="T618" i="13"/>
  <c r="R618" i="13"/>
  <c r="M552" i="13"/>
  <c r="W552" i="13"/>
  <c r="V552" i="13"/>
  <c r="U552" i="13"/>
  <c r="T552" i="13"/>
  <c r="M513" i="13"/>
  <c r="Y513" i="13" s="1"/>
  <c r="Z513" i="13" s="1"/>
  <c r="W513" i="13"/>
  <c r="V513" i="13"/>
  <c r="U513" i="13"/>
  <c r="T513" i="13"/>
  <c r="M105" i="13"/>
  <c r="Y105" i="13" s="1"/>
  <c r="Z105" i="13" s="1"/>
  <c r="W105" i="13"/>
  <c r="V105" i="13"/>
  <c r="U105" i="13"/>
  <c r="T105" i="13"/>
  <c r="M11" i="13"/>
  <c r="Y11" i="13" s="1"/>
  <c r="Z11" i="13" s="1"/>
  <c r="W11" i="13"/>
  <c r="V11" i="13"/>
  <c r="U11" i="13"/>
  <c r="T11" i="13"/>
  <c r="M118" i="13"/>
  <c r="Y118" i="13" s="1"/>
  <c r="Z118" i="13" s="1"/>
  <c r="W118" i="13"/>
  <c r="V118" i="13"/>
  <c r="U118" i="13"/>
  <c r="T118" i="13"/>
  <c r="M1092" i="13"/>
  <c r="Y1092" i="13" s="1"/>
  <c r="Z1092" i="13" s="1"/>
  <c r="W1092" i="13"/>
  <c r="U1092" i="13"/>
  <c r="V1092" i="13"/>
  <c r="T1092" i="13"/>
  <c r="R1092" i="13"/>
  <c r="M667" i="13"/>
  <c r="Y667" i="13" s="1"/>
  <c r="Z667" i="13" s="1"/>
  <c r="W667" i="13"/>
  <c r="V667" i="13"/>
  <c r="U667" i="13"/>
  <c r="T667" i="13"/>
  <c r="M181" i="13"/>
  <c r="Y181" i="13" s="1"/>
  <c r="Z181" i="13" s="1"/>
  <c r="W181" i="13"/>
  <c r="V181" i="13"/>
  <c r="U181" i="13"/>
  <c r="T181" i="13"/>
  <c r="M100" i="13"/>
  <c r="Y100" i="13" s="1"/>
  <c r="Z100" i="13" s="1"/>
  <c r="W100" i="13"/>
  <c r="U100" i="13"/>
  <c r="V100" i="13"/>
  <c r="T100" i="13"/>
  <c r="W26" i="13"/>
  <c r="U26" i="13"/>
  <c r="R26" i="13"/>
  <c r="M721" i="13"/>
  <c r="Y721" i="13" s="1"/>
  <c r="M711" i="13"/>
  <c r="Y711" i="13" s="1"/>
  <c r="M26" i="13"/>
  <c r="V26" i="13"/>
  <c r="T26" i="13"/>
  <c r="S1110" i="21"/>
  <c r="P1110" i="21"/>
  <c r="N1110" i="21"/>
  <c r="L1110" i="21"/>
  <c r="J1110" i="21"/>
  <c r="H1110" i="21"/>
  <c r="G1110" i="21"/>
  <c r="F1110" i="21"/>
  <c r="E1110" i="21"/>
  <c r="W1109" i="21"/>
  <c r="V1109" i="21"/>
  <c r="U1109" i="21"/>
  <c r="T1109" i="21"/>
  <c r="R1109" i="21"/>
  <c r="M1109" i="21"/>
  <c r="Y1109" i="21" s="1"/>
  <c r="W1108" i="21"/>
  <c r="V1108" i="21"/>
  <c r="U1108" i="21"/>
  <c r="T1108" i="21"/>
  <c r="R1108" i="21"/>
  <c r="M1108" i="21"/>
  <c r="O1108" i="21" s="1"/>
  <c r="W1107" i="21"/>
  <c r="V1107" i="21"/>
  <c r="U1107" i="21"/>
  <c r="T1107" i="21"/>
  <c r="R1107" i="21"/>
  <c r="M1107" i="21"/>
  <c r="O1107" i="21" s="1"/>
  <c r="W1106" i="21"/>
  <c r="V1106" i="21"/>
  <c r="U1106" i="21"/>
  <c r="T1106" i="21"/>
  <c r="R1106" i="21"/>
  <c r="M1106" i="21"/>
  <c r="W1105" i="21"/>
  <c r="V1105" i="21"/>
  <c r="U1105" i="21"/>
  <c r="T1105" i="21"/>
  <c r="R1105" i="21"/>
  <c r="M1105" i="21"/>
  <c r="Y1105" i="21" s="1"/>
  <c r="W1104" i="21"/>
  <c r="V1104" i="21"/>
  <c r="U1104" i="21"/>
  <c r="T1104" i="21"/>
  <c r="R1104" i="21"/>
  <c r="M1104" i="21"/>
  <c r="O1104" i="21" s="1"/>
  <c r="W1103" i="21"/>
  <c r="V1103" i="21"/>
  <c r="U1103" i="21"/>
  <c r="T1103" i="21"/>
  <c r="R1103" i="21"/>
  <c r="M1103" i="21"/>
  <c r="O1103" i="21" s="1"/>
  <c r="W1102" i="21"/>
  <c r="V1102" i="21"/>
  <c r="U1102" i="21"/>
  <c r="T1102" i="21"/>
  <c r="R1102" i="21"/>
  <c r="M1102" i="21"/>
  <c r="Y1102" i="21" s="1"/>
  <c r="W1101" i="21"/>
  <c r="V1101" i="21"/>
  <c r="U1101" i="21"/>
  <c r="T1101" i="21"/>
  <c r="R1101" i="21"/>
  <c r="M1101" i="21"/>
  <c r="Y1101" i="21" s="1"/>
  <c r="W1100" i="21"/>
  <c r="V1100" i="21"/>
  <c r="U1100" i="21"/>
  <c r="T1100" i="21"/>
  <c r="R1100" i="21"/>
  <c r="M1100" i="21"/>
  <c r="W1099" i="21"/>
  <c r="V1099" i="21"/>
  <c r="U1099" i="21"/>
  <c r="T1099" i="21"/>
  <c r="R1099" i="21"/>
  <c r="M1099" i="21"/>
  <c r="W1098" i="21"/>
  <c r="V1098" i="21"/>
  <c r="U1098" i="21"/>
  <c r="T1098" i="21"/>
  <c r="R1098" i="21"/>
  <c r="M1098" i="21"/>
  <c r="Y1098" i="21" s="1"/>
  <c r="W1097" i="21"/>
  <c r="V1097" i="21"/>
  <c r="U1097" i="21"/>
  <c r="T1097" i="21"/>
  <c r="R1097" i="21"/>
  <c r="M1097" i="21"/>
  <c r="W1096" i="21"/>
  <c r="V1096" i="21"/>
  <c r="U1096" i="21"/>
  <c r="T1096" i="21"/>
  <c r="R1096" i="21"/>
  <c r="M1096" i="21"/>
  <c r="O1096" i="21" s="1"/>
  <c r="W1095" i="21"/>
  <c r="V1095" i="21"/>
  <c r="U1095" i="21"/>
  <c r="T1095" i="21"/>
  <c r="R1095" i="21"/>
  <c r="M1095" i="21"/>
  <c r="O1095" i="21" s="1"/>
  <c r="W1094" i="21"/>
  <c r="V1094" i="21"/>
  <c r="U1094" i="21"/>
  <c r="T1094" i="21"/>
  <c r="R1094" i="21"/>
  <c r="M1094" i="21"/>
  <c r="W1093" i="21"/>
  <c r="V1093" i="21"/>
  <c r="U1093" i="21"/>
  <c r="T1093" i="21"/>
  <c r="R1093" i="21"/>
  <c r="M1093" i="21"/>
  <c r="W1092" i="21"/>
  <c r="V1092" i="21"/>
  <c r="U1092" i="21"/>
  <c r="T1092" i="21"/>
  <c r="R1092" i="21"/>
  <c r="M1092" i="21"/>
  <c r="O1092" i="21" s="1"/>
  <c r="W1091" i="21"/>
  <c r="V1091" i="21"/>
  <c r="U1091" i="21"/>
  <c r="T1091" i="21"/>
  <c r="R1091" i="21"/>
  <c r="M1091" i="21"/>
  <c r="O1091" i="21" s="1"/>
  <c r="W1090" i="21"/>
  <c r="V1090" i="21"/>
  <c r="U1090" i="21"/>
  <c r="T1090" i="21"/>
  <c r="R1090" i="21"/>
  <c r="M1090" i="21"/>
  <c r="Y1090" i="21" s="1"/>
  <c r="W1089" i="21"/>
  <c r="V1089" i="21"/>
  <c r="U1089" i="21"/>
  <c r="T1089" i="21"/>
  <c r="R1089" i="21"/>
  <c r="M1089" i="21"/>
  <c r="Y1089" i="21" s="1"/>
  <c r="W1088" i="21"/>
  <c r="V1088" i="21"/>
  <c r="U1088" i="21"/>
  <c r="T1088" i="21"/>
  <c r="R1088" i="21"/>
  <c r="M1088" i="21"/>
  <c r="O1088" i="21" s="1"/>
  <c r="W1087" i="21"/>
  <c r="V1087" i="21"/>
  <c r="U1087" i="21"/>
  <c r="T1087" i="21"/>
  <c r="R1087" i="21"/>
  <c r="M1087" i="21"/>
  <c r="O1087" i="21" s="1"/>
  <c r="W1086" i="21"/>
  <c r="V1086" i="21"/>
  <c r="U1086" i="21"/>
  <c r="T1086" i="21"/>
  <c r="R1086" i="21"/>
  <c r="M1086" i="21"/>
  <c r="W1085" i="21"/>
  <c r="V1085" i="21"/>
  <c r="U1085" i="21"/>
  <c r="T1085" i="21"/>
  <c r="R1085" i="21"/>
  <c r="M1085" i="21"/>
  <c r="Y1085" i="21" s="1"/>
  <c r="W1084" i="21"/>
  <c r="V1084" i="21"/>
  <c r="U1084" i="21"/>
  <c r="T1084" i="21"/>
  <c r="R1084" i="21"/>
  <c r="M1084" i="21"/>
  <c r="O1084" i="21" s="1"/>
  <c r="W1083" i="21"/>
  <c r="V1083" i="21"/>
  <c r="U1083" i="21"/>
  <c r="T1083" i="21"/>
  <c r="R1083" i="21"/>
  <c r="M1083" i="21"/>
  <c r="O1083" i="21" s="1"/>
  <c r="W1082" i="21"/>
  <c r="V1082" i="21"/>
  <c r="U1082" i="21"/>
  <c r="T1082" i="21"/>
  <c r="R1082" i="21"/>
  <c r="M1082" i="21"/>
  <c r="Y1082" i="21" s="1"/>
  <c r="W1081" i="21"/>
  <c r="V1081" i="21"/>
  <c r="U1081" i="21"/>
  <c r="T1081" i="21"/>
  <c r="R1081" i="21"/>
  <c r="M1081" i="21"/>
  <c r="Y1081" i="21" s="1"/>
  <c r="W1080" i="21"/>
  <c r="V1080" i="21"/>
  <c r="U1080" i="21"/>
  <c r="T1080" i="21"/>
  <c r="R1080" i="21"/>
  <c r="M1080" i="21"/>
  <c r="O1080" i="21" s="1"/>
  <c r="W1079" i="21"/>
  <c r="V1079" i="21"/>
  <c r="U1079" i="21"/>
  <c r="T1079" i="21"/>
  <c r="R1079" i="21"/>
  <c r="M1079" i="21"/>
  <c r="W1078" i="21"/>
  <c r="V1078" i="21"/>
  <c r="U1078" i="21"/>
  <c r="T1078" i="21"/>
  <c r="R1078" i="21"/>
  <c r="M1078" i="21"/>
  <c r="W1077" i="21"/>
  <c r="V1077" i="21"/>
  <c r="U1077" i="21"/>
  <c r="T1077" i="21"/>
  <c r="R1077" i="21"/>
  <c r="M1077" i="21"/>
  <c r="Y1077" i="21" s="1"/>
  <c r="W1076" i="21"/>
  <c r="V1076" i="21"/>
  <c r="U1076" i="21"/>
  <c r="T1076" i="21"/>
  <c r="R1076" i="21"/>
  <c r="M1076" i="21"/>
  <c r="O1076" i="21" s="1"/>
  <c r="W1075" i="21"/>
  <c r="V1075" i="21"/>
  <c r="U1075" i="21"/>
  <c r="T1075" i="21"/>
  <c r="R1075" i="21"/>
  <c r="M1075" i="21"/>
  <c r="O1075" i="21" s="1"/>
  <c r="W1074" i="21"/>
  <c r="V1074" i="21"/>
  <c r="U1074" i="21"/>
  <c r="T1074" i="21"/>
  <c r="R1074" i="21"/>
  <c r="M1074" i="21"/>
  <c r="W1073" i="21"/>
  <c r="V1073" i="21"/>
  <c r="U1073" i="21"/>
  <c r="T1073" i="21"/>
  <c r="R1073" i="21"/>
  <c r="M1073" i="21"/>
  <c r="Y1073" i="21" s="1"/>
  <c r="W1072" i="21"/>
  <c r="V1072" i="21"/>
  <c r="U1072" i="21"/>
  <c r="T1072" i="21"/>
  <c r="R1072" i="21"/>
  <c r="M1072" i="21"/>
  <c r="O1072" i="21" s="1"/>
  <c r="W1071" i="21"/>
  <c r="V1071" i="21"/>
  <c r="U1071" i="21"/>
  <c r="T1071" i="21"/>
  <c r="R1071" i="21"/>
  <c r="M1071" i="21"/>
  <c r="O1071" i="21" s="1"/>
  <c r="W1070" i="21"/>
  <c r="V1070" i="21"/>
  <c r="U1070" i="21"/>
  <c r="T1070" i="21"/>
  <c r="R1070" i="21"/>
  <c r="M1070" i="21"/>
  <c r="Y1070" i="21" s="1"/>
  <c r="W1069" i="21"/>
  <c r="V1069" i="21"/>
  <c r="U1069" i="21"/>
  <c r="T1069" i="21"/>
  <c r="R1069" i="21"/>
  <c r="M1069" i="21"/>
  <c r="Y1069" i="21" s="1"/>
  <c r="W1068" i="21"/>
  <c r="V1068" i="21"/>
  <c r="U1068" i="21"/>
  <c r="T1068" i="21"/>
  <c r="R1068" i="21"/>
  <c r="M1068" i="21"/>
  <c r="O1068" i="21" s="1"/>
  <c r="W1067" i="21"/>
  <c r="V1067" i="21"/>
  <c r="U1067" i="21"/>
  <c r="T1067" i="21"/>
  <c r="R1067" i="21"/>
  <c r="M1067" i="21"/>
  <c r="O1067" i="21" s="1"/>
  <c r="W1066" i="21"/>
  <c r="V1066" i="21"/>
  <c r="U1066" i="21"/>
  <c r="T1066" i="21"/>
  <c r="R1066" i="21"/>
  <c r="M1066" i="21"/>
  <c r="Y1066" i="21" s="1"/>
  <c r="W1065" i="21"/>
  <c r="V1065" i="21"/>
  <c r="U1065" i="21"/>
  <c r="T1065" i="21"/>
  <c r="R1065" i="21"/>
  <c r="M1065" i="21"/>
  <c r="W1064" i="21"/>
  <c r="V1064" i="21"/>
  <c r="U1064" i="21"/>
  <c r="T1064" i="21"/>
  <c r="R1064" i="21"/>
  <c r="M1064" i="21"/>
  <c r="O1064" i="21" s="1"/>
  <c r="W1063" i="21"/>
  <c r="V1063" i="21"/>
  <c r="U1063" i="21"/>
  <c r="T1063" i="21"/>
  <c r="R1063" i="21"/>
  <c r="M1063" i="21"/>
  <c r="O1063" i="21" s="1"/>
  <c r="W1062" i="21"/>
  <c r="V1062" i="21"/>
  <c r="U1062" i="21"/>
  <c r="T1062" i="21"/>
  <c r="R1062" i="21"/>
  <c r="M1062" i="21"/>
  <c r="Y1062" i="21" s="1"/>
  <c r="W1061" i="21"/>
  <c r="V1061" i="21"/>
  <c r="U1061" i="21"/>
  <c r="T1061" i="21"/>
  <c r="R1061" i="21"/>
  <c r="M1061" i="21"/>
  <c r="Y1061" i="21" s="1"/>
  <c r="W1060" i="21"/>
  <c r="V1060" i="21"/>
  <c r="U1060" i="21"/>
  <c r="T1060" i="21"/>
  <c r="R1060" i="21"/>
  <c r="M1060" i="21"/>
  <c r="O1060" i="21" s="1"/>
  <c r="W1059" i="21"/>
  <c r="V1059" i="21"/>
  <c r="U1059" i="21"/>
  <c r="T1059" i="21"/>
  <c r="R1059" i="21"/>
  <c r="M1059" i="21"/>
  <c r="W1058" i="21"/>
  <c r="V1058" i="21"/>
  <c r="U1058" i="21"/>
  <c r="T1058" i="21"/>
  <c r="R1058" i="21"/>
  <c r="M1058" i="21"/>
  <c r="Y1058" i="21" s="1"/>
  <c r="W1057" i="21"/>
  <c r="V1057" i="21"/>
  <c r="U1057" i="21"/>
  <c r="T1057" i="21"/>
  <c r="R1057" i="21"/>
  <c r="M1057" i="21"/>
  <c r="W1056" i="21"/>
  <c r="V1056" i="21"/>
  <c r="U1056" i="21"/>
  <c r="T1056" i="21"/>
  <c r="R1056" i="21"/>
  <c r="M1056" i="21"/>
  <c r="O1056" i="21" s="1"/>
  <c r="W1055" i="21"/>
  <c r="V1055" i="21"/>
  <c r="U1055" i="21"/>
  <c r="T1055" i="21"/>
  <c r="R1055" i="21"/>
  <c r="M1055" i="21"/>
  <c r="O1055" i="21" s="1"/>
  <c r="W1054" i="21"/>
  <c r="V1054" i="21"/>
  <c r="U1054" i="21"/>
  <c r="T1054" i="21"/>
  <c r="R1054" i="21"/>
  <c r="M1054" i="21"/>
  <c r="O1054" i="21" s="1"/>
  <c r="W1053" i="21"/>
  <c r="V1053" i="21"/>
  <c r="U1053" i="21"/>
  <c r="T1053" i="21"/>
  <c r="R1053" i="21"/>
  <c r="M1053" i="21"/>
  <c r="Y1053" i="21" s="1"/>
  <c r="W1052" i="21"/>
  <c r="V1052" i="21"/>
  <c r="U1052" i="21"/>
  <c r="T1052" i="21"/>
  <c r="R1052" i="21"/>
  <c r="M1052" i="21"/>
  <c r="W1051" i="21"/>
  <c r="V1051" i="21"/>
  <c r="U1051" i="21"/>
  <c r="T1051" i="21"/>
  <c r="R1051" i="21"/>
  <c r="M1051" i="21"/>
  <c r="O1051" i="21" s="1"/>
  <c r="W1050" i="21"/>
  <c r="V1050" i="21"/>
  <c r="U1050" i="21"/>
  <c r="T1050" i="21"/>
  <c r="R1050" i="21"/>
  <c r="M1050" i="21"/>
  <c r="O1050" i="21" s="1"/>
  <c r="W1049" i="21"/>
  <c r="V1049" i="21"/>
  <c r="U1049" i="21"/>
  <c r="T1049" i="21"/>
  <c r="R1049" i="21"/>
  <c r="M1049" i="21"/>
  <c r="W1048" i="21"/>
  <c r="V1048" i="21"/>
  <c r="U1048" i="21"/>
  <c r="T1048" i="21"/>
  <c r="R1048" i="21"/>
  <c r="M1048" i="21"/>
  <c r="O1048" i="21" s="1"/>
  <c r="W1047" i="21"/>
  <c r="V1047" i="21"/>
  <c r="U1047" i="21"/>
  <c r="T1047" i="21"/>
  <c r="R1047" i="21"/>
  <c r="M1047" i="21"/>
  <c r="W1046" i="21"/>
  <c r="V1046" i="21"/>
  <c r="U1046" i="21"/>
  <c r="T1046" i="21"/>
  <c r="R1046" i="21"/>
  <c r="AC1046" i="21" s="1"/>
  <c r="M1046" i="21"/>
  <c r="O1046" i="21" s="1"/>
  <c r="W1045" i="21"/>
  <c r="V1045" i="21"/>
  <c r="U1045" i="21"/>
  <c r="T1045" i="21"/>
  <c r="R1045" i="21"/>
  <c r="AC1045" i="21" s="1"/>
  <c r="M1045" i="21"/>
  <c r="W1044" i="21"/>
  <c r="V1044" i="21"/>
  <c r="U1044" i="21"/>
  <c r="T1044" i="21"/>
  <c r="R1044" i="21"/>
  <c r="M1044" i="21"/>
  <c r="Y1044" i="21" s="1"/>
  <c r="W1043" i="21"/>
  <c r="V1043" i="21"/>
  <c r="U1043" i="21"/>
  <c r="T1043" i="21"/>
  <c r="R1043" i="21"/>
  <c r="AC1043" i="21" s="1"/>
  <c r="M1043" i="21"/>
  <c r="W1042" i="21"/>
  <c r="V1042" i="21"/>
  <c r="U1042" i="21"/>
  <c r="T1042" i="21"/>
  <c r="R1042" i="21"/>
  <c r="AC1042" i="21" s="1"/>
  <c r="M1042" i="21"/>
  <c r="W1041" i="21"/>
  <c r="V1041" i="21"/>
  <c r="U1041" i="21"/>
  <c r="T1041" i="21"/>
  <c r="R1041" i="21"/>
  <c r="M1041" i="21"/>
  <c r="O1041" i="21" s="1"/>
  <c r="W1040" i="21"/>
  <c r="V1040" i="21"/>
  <c r="U1040" i="21"/>
  <c r="T1040" i="21"/>
  <c r="R1040" i="21"/>
  <c r="M1040" i="21"/>
  <c r="O1040" i="21" s="1"/>
  <c r="W1039" i="21"/>
  <c r="V1039" i="21"/>
  <c r="U1039" i="21"/>
  <c r="T1039" i="21"/>
  <c r="R1039" i="21"/>
  <c r="M1039" i="21"/>
  <c r="W1038" i="21"/>
  <c r="V1038" i="21"/>
  <c r="U1038" i="21"/>
  <c r="T1038" i="21"/>
  <c r="R1038" i="21"/>
  <c r="AC1038" i="21" s="1"/>
  <c r="M1038" i="21"/>
  <c r="O1038" i="21" s="1"/>
  <c r="W1037" i="21"/>
  <c r="V1037" i="21"/>
  <c r="U1037" i="21"/>
  <c r="T1037" i="21"/>
  <c r="R1037" i="21"/>
  <c r="AC1037" i="21" s="1"/>
  <c r="M1037" i="21"/>
  <c r="O1037" i="21" s="1"/>
  <c r="W1036" i="21"/>
  <c r="V1036" i="21"/>
  <c r="U1036" i="21"/>
  <c r="T1036" i="21"/>
  <c r="R1036" i="21"/>
  <c r="AC1036" i="21" s="1"/>
  <c r="M1036" i="21"/>
  <c r="Y1036" i="21" s="1"/>
  <c r="W1035" i="21"/>
  <c r="V1035" i="21"/>
  <c r="U1035" i="21"/>
  <c r="T1035" i="21"/>
  <c r="R1035" i="21"/>
  <c r="AC1035" i="21" s="1"/>
  <c r="M1035" i="21"/>
  <c r="W1034" i="21"/>
  <c r="V1034" i="21"/>
  <c r="U1034" i="21"/>
  <c r="T1034" i="21"/>
  <c r="R1034" i="21"/>
  <c r="AC1034" i="21" s="1"/>
  <c r="M1034" i="21"/>
  <c r="O1034" i="21" s="1"/>
  <c r="W1033" i="21"/>
  <c r="V1033" i="21"/>
  <c r="U1033" i="21"/>
  <c r="T1033" i="21"/>
  <c r="R1033" i="21"/>
  <c r="AC1033" i="21" s="1"/>
  <c r="M1033" i="21"/>
  <c r="O1033" i="21" s="1"/>
  <c r="W1032" i="21"/>
  <c r="V1032" i="21"/>
  <c r="U1032" i="21"/>
  <c r="T1032" i="21"/>
  <c r="R1032" i="21"/>
  <c r="AC1032" i="21" s="1"/>
  <c r="M1032" i="21"/>
  <c r="O1032" i="21" s="1"/>
  <c r="W1031" i="21"/>
  <c r="V1031" i="21"/>
  <c r="U1031" i="21"/>
  <c r="T1031" i="21"/>
  <c r="R1031" i="21"/>
  <c r="AC1031" i="21" s="1"/>
  <c r="M1031" i="21"/>
  <c r="O1031" i="21" s="1"/>
  <c r="W1030" i="21"/>
  <c r="V1030" i="21"/>
  <c r="U1030" i="21"/>
  <c r="T1030" i="21"/>
  <c r="R1030" i="21"/>
  <c r="AC1030" i="21" s="1"/>
  <c r="M1030" i="21"/>
  <c r="O1030" i="21" s="1"/>
  <c r="W1029" i="21"/>
  <c r="V1029" i="21"/>
  <c r="U1029" i="21"/>
  <c r="T1029" i="21"/>
  <c r="R1029" i="21"/>
  <c r="AC1029" i="21" s="1"/>
  <c r="M1029" i="21"/>
  <c r="O1029" i="21" s="1"/>
  <c r="W1028" i="21"/>
  <c r="V1028" i="21"/>
  <c r="U1028" i="21"/>
  <c r="T1028" i="21"/>
  <c r="R1028" i="21"/>
  <c r="AC1028" i="21" s="1"/>
  <c r="M1028" i="21"/>
  <c r="W1027" i="21"/>
  <c r="V1027" i="21"/>
  <c r="U1027" i="21"/>
  <c r="T1027" i="21"/>
  <c r="R1027" i="21"/>
  <c r="AC1027" i="21" s="1"/>
  <c r="M1027" i="21"/>
  <c r="W1026" i="21"/>
  <c r="V1026" i="21"/>
  <c r="U1026" i="21"/>
  <c r="T1026" i="21"/>
  <c r="R1026" i="21"/>
  <c r="AC1026" i="21" s="1"/>
  <c r="M1026" i="21"/>
  <c r="W1025" i="21"/>
  <c r="V1025" i="21"/>
  <c r="U1025" i="21"/>
  <c r="T1025" i="21"/>
  <c r="R1025" i="21"/>
  <c r="M1025" i="21"/>
  <c r="O1025" i="21" s="1"/>
  <c r="W1024" i="21"/>
  <c r="V1024" i="21"/>
  <c r="U1024" i="21"/>
  <c r="T1024" i="21"/>
  <c r="R1024" i="21"/>
  <c r="M1024" i="21"/>
  <c r="O1024" i="21" s="1"/>
  <c r="W1023" i="21"/>
  <c r="V1023" i="21"/>
  <c r="U1023" i="21"/>
  <c r="T1023" i="21"/>
  <c r="R1023" i="21"/>
  <c r="M1023" i="21"/>
  <c r="W1022" i="21"/>
  <c r="V1022" i="21"/>
  <c r="U1022" i="21"/>
  <c r="T1022" i="21"/>
  <c r="R1022" i="21"/>
  <c r="AC1022" i="21" s="1"/>
  <c r="M1022" i="21"/>
  <c r="O1022" i="21" s="1"/>
  <c r="W1021" i="21"/>
  <c r="V1021" i="21"/>
  <c r="U1021" i="21"/>
  <c r="T1021" i="21"/>
  <c r="R1021" i="21"/>
  <c r="AC1021" i="21" s="1"/>
  <c r="M1021" i="21"/>
  <c r="O1021" i="21" s="1"/>
  <c r="W1020" i="21"/>
  <c r="V1020" i="21"/>
  <c r="U1020" i="21"/>
  <c r="T1020" i="21"/>
  <c r="R1020" i="21"/>
  <c r="M1020" i="21"/>
  <c r="Y1020" i="21" s="1"/>
  <c r="W1019" i="21"/>
  <c r="V1019" i="21"/>
  <c r="U1019" i="21"/>
  <c r="T1019" i="21"/>
  <c r="R1019" i="21"/>
  <c r="AC1019" i="21" s="1"/>
  <c r="M1019" i="21"/>
  <c r="W1018" i="21"/>
  <c r="V1018" i="21"/>
  <c r="U1018" i="21"/>
  <c r="T1018" i="21"/>
  <c r="R1018" i="21"/>
  <c r="AC1018" i="21" s="1"/>
  <c r="M1018" i="21"/>
  <c r="O1018" i="21" s="1"/>
  <c r="W1017" i="21"/>
  <c r="V1017" i="21"/>
  <c r="U1017" i="21"/>
  <c r="T1017" i="21"/>
  <c r="R1017" i="21"/>
  <c r="M1017" i="21"/>
  <c r="O1017" i="21" s="1"/>
  <c r="W1016" i="21"/>
  <c r="V1016" i="21"/>
  <c r="U1016" i="21"/>
  <c r="T1016" i="21"/>
  <c r="R1016" i="21"/>
  <c r="AC1016" i="21" s="1"/>
  <c r="M1016" i="21"/>
  <c r="O1016" i="21" s="1"/>
  <c r="W1015" i="21"/>
  <c r="V1015" i="21"/>
  <c r="U1015" i="21"/>
  <c r="T1015" i="21"/>
  <c r="R1015" i="21"/>
  <c r="AC1015" i="21" s="1"/>
  <c r="M1015" i="21"/>
  <c r="O1015" i="21" s="1"/>
  <c r="W1014" i="21"/>
  <c r="V1014" i="21"/>
  <c r="U1014" i="21"/>
  <c r="T1014" i="21"/>
  <c r="R1014" i="21"/>
  <c r="AC1014" i="21" s="1"/>
  <c r="M1014" i="21"/>
  <c r="O1014" i="21" s="1"/>
  <c r="W1013" i="21"/>
  <c r="V1013" i="21"/>
  <c r="U1013" i="21"/>
  <c r="T1013" i="21"/>
  <c r="R1013" i="21"/>
  <c r="AC1013" i="21" s="1"/>
  <c r="M1013" i="21"/>
  <c r="O1013" i="21" s="1"/>
  <c r="W1012" i="21"/>
  <c r="V1012" i="21"/>
  <c r="U1012" i="21"/>
  <c r="T1012" i="21"/>
  <c r="R1012" i="21"/>
  <c r="AC1012" i="21" s="1"/>
  <c r="M1012" i="21"/>
  <c r="W1011" i="21"/>
  <c r="V1011" i="21"/>
  <c r="U1011" i="21"/>
  <c r="T1011" i="21"/>
  <c r="R1011" i="21"/>
  <c r="AC1011" i="21" s="1"/>
  <c r="M1011" i="21"/>
  <c r="Y1011" i="21" s="1"/>
  <c r="W1010" i="21"/>
  <c r="V1010" i="21"/>
  <c r="U1010" i="21"/>
  <c r="T1010" i="21"/>
  <c r="R1010" i="21"/>
  <c r="AC1010" i="21" s="1"/>
  <c r="M1010" i="21"/>
  <c r="O1010" i="21" s="1"/>
  <c r="W1009" i="21"/>
  <c r="V1009" i="21"/>
  <c r="U1009" i="21"/>
  <c r="T1009" i="21"/>
  <c r="R1009" i="21"/>
  <c r="AC1009" i="21" s="1"/>
  <c r="M1009" i="21"/>
  <c r="O1009" i="21" s="1"/>
  <c r="W1008" i="21"/>
  <c r="V1008" i="21"/>
  <c r="U1008" i="21"/>
  <c r="T1008" i="21"/>
  <c r="R1008" i="21"/>
  <c r="M1008" i="21"/>
  <c r="O1008" i="21" s="1"/>
  <c r="W1007" i="21"/>
  <c r="V1007" i="21"/>
  <c r="U1007" i="21"/>
  <c r="T1007" i="21"/>
  <c r="R1007" i="21"/>
  <c r="M1007" i="21"/>
  <c r="W1006" i="21"/>
  <c r="V1006" i="21"/>
  <c r="U1006" i="21"/>
  <c r="T1006" i="21"/>
  <c r="R1006" i="21"/>
  <c r="AC1006" i="21" s="1"/>
  <c r="M1006" i="21"/>
  <c r="O1006" i="21" s="1"/>
  <c r="W1005" i="21"/>
  <c r="V1005" i="21"/>
  <c r="U1005" i="21"/>
  <c r="T1005" i="21"/>
  <c r="R1005" i="21"/>
  <c r="AC1005" i="21" s="1"/>
  <c r="M1005" i="21"/>
  <c r="O1005" i="21" s="1"/>
  <c r="W1004" i="21"/>
  <c r="V1004" i="21"/>
  <c r="U1004" i="21"/>
  <c r="T1004" i="21"/>
  <c r="R1004" i="21"/>
  <c r="AC1004" i="21" s="1"/>
  <c r="M1004" i="21"/>
  <c r="Y1004" i="21" s="1"/>
  <c r="W1003" i="21"/>
  <c r="V1003" i="21"/>
  <c r="U1003" i="21"/>
  <c r="T1003" i="21"/>
  <c r="R1003" i="21"/>
  <c r="M1003" i="21"/>
  <c r="Y1003" i="21" s="1"/>
  <c r="W1002" i="21"/>
  <c r="V1002" i="21"/>
  <c r="U1002" i="21"/>
  <c r="T1002" i="21"/>
  <c r="R1002" i="21"/>
  <c r="AC1002" i="21" s="1"/>
  <c r="M1002" i="21"/>
  <c r="W1001" i="21"/>
  <c r="V1001" i="21"/>
  <c r="U1001" i="21"/>
  <c r="T1001" i="21"/>
  <c r="R1001" i="21"/>
  <c r="AC1001" i="21" s="1"/>
  <c r="M1001" i="21"/>
  <c r="W1000" i="21"/>
  <c r="V1000" i="21"/>
  <c r="U1000" i="21"/>
  <c r="T1000" i="21"/>
  <c r="R1000" i="21"/>
  <c r="AC1000" i="21" s="1"/>
  <c r="M1000" i="21"/>
  <c r="O1000" i="21" s="1"/>
  <c r="W999" i="21"/>
  <c r="V999" i="21"/>
  <c r="U999" i="21"/>
  <c r="T999" i="21"/>
  <c r="R999" i="21"/>
  <c r="M999" i="21"/>
  <c r="W998" i="21"/>
  <c r="V998" i="21"/>
  <c r="U998" i="21"/>
  <c r="T998" i="21"/>
  <c r="R998" i="21"/>
  <c r="AC998" i="21" s="1"/>
  <c r="M998" i="21"/>
  <c r="W997" i="21"/>
  <c r="V997" i="21"/>
  <c r="U997" i="21"/>
  <c r="T997" i="21"/>
  <c r="R997" i="21"/>
  <c r="AC997" i="21" s="1"/>
  <c r="M997" i="21"/>
  <c r="W996" i="21"/>
  <c r="V996" i="21"/>
  <c r="U996" i="21"/>
  <c r="T996" i="21"/>
  <c r="R996" i="21"/>
  <c r="M996" i="21"/>
  <c r="Y996" i="21" s="1"/>
  <c r="W995" i="21"/>
  <c r="V995" i="21"/>
  <c r="U995" i="21"/>
  <c r="T995" i="21"/>
  <c r="R995" i="21"/>
  <c r="AC995" i="21" s="1"/>
  <c r="M995" i="21"/>
  <c r="Y995" i="21" s="1"/>
  <c r="W994" i="21"/>
  <c r="V994" i="21"/>
  <c r="U994" i="21"/>
  <c r="T994" i="21"/>
  <c r="R994" i="21"/>
  <c r="AC994" i="21" s="1"/>
  <c r="M994" i="21"/>
  <c r="O994" i="21" s="1"/>
  <c r="W993" i="21"/>
  <c r="V993" i="21"/>
  <c r="U993" i="21"/>
  <c r="T993" i="21"/>
  <c r="R993" i="21"/>
  <c r="AC993" i="21" s="1"/>
  <c r="M993" i="21"/>
  <c r="W992" i="21"/>
  <c r="V992" i="21"/>
  <c r="U992" i="21"/>
  <c r="T992" i="21"/>
  <c r="R992" i="21"/>
  <c r="M992" i="21"/>
  <c r="O992" i="21" s="1"/>
  <c r="W991" i="21"/>
  <c r="V991" i="21"/>
  <c r="U991" i="21"/>
  <c r="T991" i="21"/>
  <c r="R991" i="21"/>
  <c r="M991" i="21"/>
  <c r="W990" i="21"/>
  <c r="V990" i="21"/>
  <c r="U990" i="21"/>
  <c r="T990" i="21"/>
  <c r="R990" i="21"/>
  <c r="AC990" i="21" s="1"/>
  <c r="M990" i="21"/>
  <c r="O990" i="21" s="1"/>
  <c r="W989" i="21"/>
  <c r="V989" i="21"/>
  <c r="U989" i="21"/>
  <c r="T989" i="21"/>
  <c r="R989" i="21"/>
  <c r="AC989" i="21" s="1"/>
  <c r="M989" i="21"/>
  <c r="O989" i="21" s="1"/>
  <c r="W988" i="21"/>
  <c r="V988" i="21"/>
  <c r="U988" i="21"/>
  <c r="T988" i="21"/>
  <c r="R988" i="21"/>
  <c r="M988" i="21"/>
  <c r="Y988" i="21" s="1"/>
  <c r="W987" i="21"/>
  <c r="V987" i="21"/>
  <c r="U987" i="21"/>
  <c r="T987" i="21"/>
  <c r="R987" i="21"/>
  <c r="M987" i="21"/>
  <c r="Y987" i="21" s="1"/>
  <c r="W986" i="21"/>
  <c r="V986" i="21"/>
  <c r="U986" i="21"/>
  <c r="T986" i="21"/>
  <c r="R986" i="21"/>
  <c r="M986" i="21"/>
  <c r="W985" i="21"/>
  <c r="V985" i="21"/>
  <c r="U985" i="21"/>
  <c r="T985" i="21"/>
  <c r="R985" i="21"/>
  <c r="AC985" i="21" s="1"/>
  <c r="M985" i="21"/>
  <c r="O985" i="21" s="1"/>
  <c r="W984" i="21"/>
  <c r="V984" i="21"/>
  <c r="U984" i="21"/>
  <c r="T984" i="21"/>
  <c r="R984" i="21"/>
  <c r="M984" i="21"/>
  <c r="O984" i="21" s="1"/>
  <c r="W983" i="21"/>
  <c r="V983" i="21"/>
  <c r="U983" i="21"/>
  <c r="T983" i="21"/>
  <c r="R983" i="21"/>
  <c r="M983" i="21"/>
  <c r="W982" i="21"/>
  <c r="V982" i="21"/>
  <c r="U982" i="21"/>
  <c r="T982" i="21"/>
  <c r="R982" i="21"/>
  <c r="AC982" i="21" s="1"/>
  <c r="M982" i="21"/>
  <c r="W981" i="21"/>
  <c r="V981" i="21"/>
  <c r="U981" i="21"/>
  <c r="T981" i="21"/>
  <c r="R981" i="21"/>
  <c r="AC981" i="21" s="1"/>
  <c r="M981" i="21"/>
  <c r="O981" i="21" s="1"/>
  <c r="W980" i="21"/>
  <c r="V980" i="21"/>
  <c r="U980" i="21"/>
  <c r="T980" i="21"/>
  <c r="R980" i="21"/>
  <c r="AC980" i="21" s="1"/>
  <c r="M980" i="21"/>
  <c r="W979" i="21"/>
  <c r="V979" i="21"/>
  <c r="U979" i="21"/>
  <c r="T979" i="21"/>
  <c r="R979" i="21"/>
  <c r="M979" i="21"/>
  <c r="Y979" i="21" s="1"/>
  <c r="W978" i="21"/>
  <c r="V978" i="21"/>
  <c r="U978" i="21"/>
  <c r="T978" i="21"/>
  <c r="R978" i="21"/>
  <c r="AC978" i="21" s="1"/>
  <c r="M978" i="21"/>
  <c r="O978" i="21" s="1"/>
  <c r="W977" i="21"/>
  <c r="V977" i="21"/>
  <c r="U977" i="21"/>
  <c r="T977" i="21"/>
  <c r="R977" i="21"/>
  <c r="AC977" i="21" s="1"/>
  <c r="M977" i="21"/>
  <c r="W976" i="21"/>
  <c r="V976" i="21"/>
  <c r="U976" i="21"/>
  <c r="T976" i="21"/>
  <c r="R976" i="21"/>
  <c r="M976" i="21"/>
  <c r="O976" i="21" s="1"/>
  <c r="W975" i="21"/>
  <c r="V975" i="21"/>
  <c r="U975" i="21"/>
  <c r="T975" i="21"/>
  <c r="R975" i="21"/>
  <c r="AC975" i="21" s="1"/>
  <c r="M975" i="21"/>
  <c r="O975" i="21" s="1"/>
  <c r="W974" i="21"/>
  <c r="V974" i="21"/>
  <c r="U974" i="21"/>
  <c r="T974" i="21"/>
  <c r="R974" i="21"/>
  <c r="AC974" i="21" s="1"/>
  <c r="M974" i="21"/>
  <c r="W973" i="21"/>
  <c r="V973" i="21"/>
  <c r="U973" i="21"/>
  <c r="T973" i="21"/>
  <c r="R973" i="21"/>
  <c r="AC973" i="21" s="1"/>
  <c r="M973" i="21"/>
  <c r="W972" i="21"/>
  <c r="V972" i="21"/>
  <c r="U972" i="21"/>
  <c r="T972" i="21"/>
  <c r="R972" i="21"/>
  <c r="AC972" i="21" s="1"/>
  <c r="M972" i="21"/>
  <c r="W971" i="21"/>
  <c r="V971" i="21"/>
  <c r="U971" i="21"/>
  <c r="T971" i="21"/>
  <c r="R971" i="21"/>
  <c r="AC971" i="21" s="1"/>
  <c r="M971" i="21"/>
  <c r="W970" i="21"/>
  <c r="V970" i="21"/>
  <c r="U970" i="21"/>
  <c r="T970" i="21"/>
  <c r="R970" i="21"/>
  <c r="AC970" i="21" s="1"/>
  <c r="M970" i="21"/>
  <c r="W969" i="21"/>
  <c r="V969" i="21"/>
  <c r="U969" i="21"/>
  <c r="T969" i="21"/>
  <c r="R969" i="21"/>
  <c r="AC969" i="21" s="1"/>
  <c r="M969" i="21"/>
  <c r="Y969" i="21" s="1"/>
  <c r="W968" i="21"/>
  <c r="V968" i="21"/>
  <c r="U968" i="21"/>
  <c r="T968" i="21"/>
  <c r="R968" i="21"/>
  <c r="AC968" i="21" s="1"/>
  <c r="K968" i="21"/>
  <c r="M968" i="21" s="1"/>
  <c r="W967" i="21"/>
  <c r="V967" i="21"/>
  <c r="U967" i="21"/>
  <c r="T967" i="21"/>
  <c r="R967" i="21"/>
  <c r="AC967" i="21" s="1"/>
  <c r="M967" i="21"/>
  <c r="W966" i="21"/>
  <c r="V966" i="21"/>
  <c r="U966" i="21"/>
  <c r="T966" i="21"/>
  <c r="R966" i="21"/>
  <c r="M966" i="21"/>
  <c r="W965" i="21"/>
  <c r="V965" i="21"/>
  <c r="U965" i="21"/>
  <c r="T965" i="21"/>
  <c r="R965" i="21"/>
  <c r="AC965" i="21" s="1"/>
  <c r="M965" i="21"/>
  <c r="O965" i="21" s="1"/>
  <c r="W964" i="21"/>
  <c r="V964" i="21"/>
  <c r="U964" i="21"/>
  <c r="T964" i="21"/>
  <c r="R964" i="21"/>
  <c r="AC964" i="21" s="1"/>
  <c r="M964" i="21"/>
  <c r="W963" i="21"/>
  <c r="V963" i="21"/>
  <c r="U963" i="21"/>
  <c r="T963" i="21"/>
  <c r="R963" i="21"/>
  <c r="AC963" i="21" s="1"/>
  <c r="M963" i="21"/>
  <c r="Y963" i="21" s="1"/>
  <c r="W962" i="21"/>
  <c r="V962" i="21"/>
  <c r="U962" i="21"/>
  <c r="T962" i="21"/>
  <c r="R962" i="21"/>
  <c r="AC962" i="21" s="1"/>
  <c r="M962" i="21"/>
  <c r="W961" i="21"/>
  <c r="V961" i="21"/>
  <c r="U961" i="21"/>
  <c r="T961" i="21"/>
  <c r="R961" i="21"/>
  <c r="M961" i="21"/>
  <c r="Y961" i="21" s="1"/>
  <c r="W960" i="21"/>
  <c r="V960" i="21"/>
  <c r="U960" i="21"/>
  <c r="T960" i="21"/>
  <c r="R960" i="21"/>
  <c r="M960" i="21"/>
  <c r="O960" i="21" s="1"/>
  <c r="W959" i="21"/>
  <c r="V959" i="21"/>
  <c r="U959" i="21"/>
  <c r="T959" i="21"/>
  <c r="R959" i="21"/>
  <c r="AC959" i="21" s="1"/>
  <c r="M959" i="21"/>
  <c r="O959" i="21" s="1"/>
  <c r="W958" i="21"/>
  <c r="V958" i="21"/>
  <c r="U958" i="21"/>
  <c r="T958" i="21"/>
  <c r="R958" i="21"/>
  <c r="AC958" i="21" s="1"/>
  <c r="M958" i="21"/>
  <c r="O958" i="21" s="1"/>
  <c r="W957" i="21"/>
  <c r="V957" i="21"/>
  <c r="U957" i="21"/>
  <c r="T957" i="21"/>
  <c r="R957" i="21"/>
  <c r="AC957" i="21" s="1"/>
  <c r="M957" i="21"/>
  <c r="O957" i="21" s="1"/>
  <c r="W956" i="21"/>
  <c r="V956" i="21"/>
  <c r="U956" i="21"/>
  <c r="T956" i="21"/>
  <c r="R956" i="21"/>
  <c r="AC956" i="21" s="1"/>
  <c r="M956" i="21"/>
  <c r="Y956" i="21" s="1"/>
  <c r="W955" i="21"/>
  <c r="V955" i="21"/>
  <c r="U955" i="21"/>
  <c r="T955" i="21"/>
  <c r="R955" i="21"/>
  <c r="AC955" i="21" s="1"/>
  <c r="M955" i="21"/>
  <c r="W954" i="21"/>
  <c r="V954" i="21"/>
  <c r="U954" i="21"/>
  <c r="T954" i="21"/>
  <c r="R954" i="21"/>
  <c r="M954" i="21"/>
  <c r="W953" i="21"/>
  <c r="V953" i="21"/>
  <c r="U953" i="21"/>
  <c r="T953" i="21"/>
  <c r="R953" i="21"/>
  <c r="AC953" i="21" s="1"/>
  <c r="M953" i="21"/>
  <c r="W952" i="21"/>
  <c r="V952" i="21"/>
  <c r="U952" i="21"/>
  <c r="T952" i="21"/>
  <c r="R952" i="21"/>
  <c r="M952" i="21"/>
  <c r="O952" i="21" s="1"/>
  <c r="W951" i="21"/>
  <c r="V951" i="21"/>
  <c r="U951" i="21"/>
  <c r="T951" i="21"/>
  <c r="R951" i="21"/>
  <c r="AC951" i="21" s="1"/>
  <c r="M951" i="21"/>
  <c r="O951" i="21" s="1"/>
  <c r="W950" i="21"/>
  <c r="V950" i="21"/>
  <c r="U950" i="21"/>
  <c r="T950" i="21"/>
  <c r="R950" i="21"/>
  <c r="AC950" i="21" s="1"/>
  <c r="M950" i="21"/>
  <c r="O950" i="21" s="1"/>
  <c r="W949" i="21"/>
  <c r="V949" i="21"/>
  <c r="U949" i="21"/>
  <c r="T949" i="21"/>
  <c r="R949" i="21"/>
  <c r="AC949" i="21" s="1"/>
  <c r="M949" i="21"/>
  <c r="O949" i="21" s="1"/>
  <c r="W948" i="21"/>
  <c r="V948" i="21"/>
  <c r="U948" i="21"/>
  <c r="T948" i="21"/>
  <c r="R948" i="21"/>
  <c r="AC948" i="21" s="1"/>
  <c r="M948" i="21"/>
  <c r="O948" i="21" s="1"/>
  <c r="W947" i="21"/>
  <c r="V947" i="21"/>
  <c r="U947" i="21"/>
  <c r="T947" i="21"/>
  <c r="R947" i="21"/>
  <c r="AC947" i="21" s="1"/>
  <c r="M947" i="21"/>
  <c r="W946" i="21"/>
  <c r="V946" i="21"/>
  <c r="U946" i="21"/>
  <c r="T946" i="21"/>
  <c r="R946" i="21"/>
  <c r="AC946" i="21" s="1"/>
  <c r="M946" i="21"/>
  <c r="Y946" i="21" s="1"/>
  <c r="W945" i="21"/>
  <c r="V945" i="21"/>
  <c r="U945" i="21"/>
  <c r="T945" i="21"/>
  <c r="R945" i="21"/>
  <c r="AC945" i="21" s="1"/>
  <c r="M945" i="21"/>
  <c r="Y945" i="21" s="1"/>
  <c r="W944" i="21"/>
  <c r="V944" i="21"/>
  <c r="U944" i="21"/>
  <c r="T944" i="21"/>
  <c r="R944" i="21"/>
  <c r="AC944" i="21" s="1"/>
  <c r="M944" i="21"/>
  <c r="O944" i="21" s="1"/>
  <c r="W943" i="21"/>
  <c r="V943" i="21"/>
  <c r="U943" i="21"/>
  <c r="T943" i="21"/>
  <c r="R943" i="21"/>
  <c r="AC943" i="21" s="1"/>
  <c r="M943" i="21"/>
  <c r="W942" i="21"/>
  <c r="V942" i="21"/>
  <c r="U942" i="21"/>
  <c r="T942" i="21"/>
  <c r="R942" i="21"/>
  <c r="M942" i="21"/>
  <c r="W941" i="21"/>
  <c r="V941" i="21"/>
  <c r="U941" i="21"/>
  <c r="T941" i="21"/>
  <c r="R941" i="21"/>
  <c r="AC941" i="21" s="1"/>
  <c r="M941" i="21"/>
  <c r="W940" i="21"/>
  <c r="V940" i="21"/>
  <c r="U940" i="21"/>
  <c r="T940" i="21"/>
  <c r="R940" i="21"/>
  <c r="AC940" i="21" s="1"/>
  <c r="M940" i="21"/>
  <c r="W939" i="21"/>
  <c r="V939" i="21"/>
  <c r="U939" i="21"/>
  <c r="T939" i="21"/>
  <c r="R939" i="21"/>
  <c r="AC939" i="21" s="1"/>
  <c r="M939" i="21"/>
  <c r="Y939" i="21" s="1"/>
  <c r="W938" i="21"/>
  <c r="V938" i="21"/>
  <c r="U938" i="21"/>
  <c r="T938" i="21"/>
  <c r="R938" i="21"/>
  <c r="M938" i="21"/>
  <c r="Y938" i="21" s="1"/>
  <c r="W937" i="21"/>
  <c r="V937" i="21"/>
  <c r="U937" i="21"/>
  <c r="T937" i="21"/>
  <c r="R937" i="21"/>
  <c r="AC937" i="21" s="1"/>
  <c r="M937" i="21"/>
  <c r="Y937" i="21" s="1"/>
  <c r="W936" i="21"/>
  <c r="V936" i="21"/>
  <c r="U936" i="21"/>
  <c r="T936" i="21"/>
  <c r="R936" i="21"/>
  <c r="M936" i="21"/>
  <c r="O936" i="21" s="1"/>
  <c r="W935" i="21"/>
  <c r="V935" i="21"/>
  <c r="U935" i="21"/>
  <c r="T935" i="21"/>
  <c r="R935" i="21"/>
  <c r="AC935" i="21" s="1"/>
  <c r="M935" i="21"/>
  <c r="O935" i="21" s="1"/>
  <c r="W934" i="21"/>
  <c r="V934" i="21"/>
  <c r="U934" i="21"/>
  <c r="T934" i="21"/>
  <c r="R934" i="21"/>
  <c r="AC934" i="21" s="1"/>
  <c r="M934" i="21"/>
  <c r="O934" i="21" s="1"/>
  <c r="W933" i="21"/>
  <c r="V933" i="21"/>
  <c r="U933" i="21"/>
  <c r="T933" i="21"/>
  <c r="R933" i="21"/>
  <c r="AC933" i="21" s="1"/>
  <c r="M933" i="21"/>
  <c r="O933" i="21" s="1"/>
  <c r="W932" i="21"/>
  <c r="V932" i="21"/>
  <c r="U932" i="21"/>
  <c r="T932" i="21"/>
  <c r="R932" i="21"/>
  <c r="AC932" i="21" s="1"/>
  <c r="M932" i="21"/>
  <c r="Y932" i="21" s="1"/>
  <c r="W931" i="21"/>
  <c r="V931" i="21"/>
  <c r="U931" i="21"/>
  <c r="T931" i="21"/>
  <c r="R931" i="21"/>
  <c r="AC931" i="21" s="1"/>
  <c r="M931" i="21"/>
  <c r="W930" i="21"/>
  <c r="V930" i="21"/>
  <c r="U930" i="21"/>
  <c r="T930" i="21"/>
  <c r="R930" i="21"/>
  <c r="AC930" i="21" s="1"/>
  <c r="M930" i="21"/>
  <c r="W929" i="21"/>
  <c r="V929" i="21"/>
  <c r="U929" i="21"/>
  <c r="T929" i="21"/>
  <c r="R929" i="21"/>
  <c r="M929" i="21"/>
  <c r="Y929" i="21" s="1"/>
  <c r="W928" i="21"/>
  <c r="V928" i="21"/>
  <c r="U928" i="21"/>
  <c r="T928" i="21"/>
  <c r="R928" i="21"/>
  <c r="M928" i="21"/>
  <c r="O928" i="21" s="1"/>
  <c r="W927" i="21"/>
  <c r="V927" i="21"/>
  <c r="U927" i="21"/>
  <c r="T927" i="21"/>
  <c r="R927" i="21"/>
  <c r="M927" i="21"/>
  <c r="O927" i="21" s="1"/>
  <c r="W926" i="21"/>
  <c r="V926" i="21"/>
  <c r="U926" i="21"/>
  <c r="T926" i="21"/>
  <c r="R926" i="21"/>
  <c r="AC926" i="21" s="1"/>
  <c r="M926" i="21"/>
  <c r="O926" i="21" s="1"/>
  <c r="W925" i="21"/>
  <c r="V925" i="21"/>
  <c r="U925" i="21"/>
  <c r="T925" i="21"/>
  <c r="R925" i="21"/>
  <c r="AC925" i="21" s="1"/>
  <c r="M925" i="21"/>
  <c r="W924" i="21"/>
  <c r="V924" i="21"/>
  <c r="U924" i="21"/>
  <c r="T924" i="21"/>
  <c r="R924" i="21"/>
  <c r="AC924" i="21" s="1"/>
  <c r="M924" i="21"/>
  <c r="W923" i="21"/>
  <c r="V923" i="21"/>
  <c r="U923" i="21"/>
  <c r="T923" i="21"/>
  <c r="R923" i="21"/>
  <c r="AC923" i="21" s="1"/>
  <c r="M923" i="21"/>
  <c r="W922" i="21"/>
  <c r="V922" i="21"/>
  <c r="U922" i="21"/>
  <c r="T922" i="21"/>
  <c r="R922" i="21"/>
  <c r="AC922" i="21" s="1"/>
  <c r="M922" i="21"/>
  <c r="W921" i="21"/>
  <c r="V921" i="21"/>
  <c r="U921" i="21"/>
  <c r="T921" i="21"/>
  <c r="R921" i="21"/>
  <c r="AC921" i="21" s="1"/>
  <c r="M921" i="21"/>
  <c r="W920" i="21"/>
  <c r="V920" i="21"/>
  <c r="U920" i="21"/>
  <c r="T920" i="21"/>
  <c r="R920" i="21"/>
  <c r="AC920" i="21" s="1"/>
  <c r="M920" i="21"/>
  <c r="O920" i="21" s="1"/>
  <c r="W919" i="21"/>
  <c r="V919" i="21"/>
  <c r="U919" i="21"/>
  <c r="T919" i="21"/>
  <c r="R919" i="21"/>
  <c r="AC919" i="21" s="1"/>
  <c r="M919" i="21"/>
  <c r="O919" i="21" s="1"/>
  <c r="W918" i="21"/>
  <c r="V918" i="21"/>
  <c r="U918" i="21"/>
  <c r="T918" i="21"/>
  <c r="R918" i="21"/>
  <c r="AC918" i="21" s="1"/>
  <c r="M918" i="21"/>
  <c r="O918" i="21" s="1"/>
  <c r="W917" i="21"/>
  <c r="V917" i="21"/>
  <c r="U917" i="21"/>
  <c r="T917" i="21"/>
  <c r="R917" i="21"/>
  <c r="AC917" i="21" s="1"/>
  <c r="M917" i="21"/>
  <c r="Y917" i="21" s="1"/>
  <c r="W916" i="21"/>
  <c r="V916" i="21"/>
  <c r="U916" i="21"/>
  <c r="T916" i="21"/>
  <c r="R916" i="21"/>
  <c r="AC916" i="21" s="1"/>
  <c r="M916" i="21"/>
  <c r="Y916" i="21" s="1"/>
  <c r="W915" i="21"/>
  <c r="V915" i="21"/>
  <c r="U915" i="21"/>
  <c r="T915" i="21"/>
  <c r="R915" i="21"/>
  <c r="AC915" i="21" s="1"/>
  <c r="M915" i="21"/>
  <c r="Y915" i="21" s="1"/>
  <c r="W914" i="21"/>
  <c r="V914" i="21"/>
  <c r="U914" i="21"/>
  <c r="T914" i="21"/>
  <c r="R914" i="21"/>
  <c r="AC914" i="21" s="1"/>
  <c r="M914" i="21"/>
  <c r="Y914" i="21" s="1"/>
  <c r="W913" i="21"/>
  <c r="V913" i="21"/>
  <c r="U913" i="21"/>
  <c r="T913" i="21"/>
  <c r="R913" i="21"/>
  <c r="AC913" i="21" s="1"/>
  <c r="M913" i="21"/>
  <c r="W912" i="21"/>
  <c r="V912" i="21"/>
  <c r="U912" i="21"/>
  <c r="T912" i="21"/>
  <c r="R912" i="21"/>
  <c r="AC912" i="21" s="1"/>
  <c r="M912" i="21"/>
  <c r="W911" i="21"/>
  <c r="V911" i="21"/>
  <c r="U911" i="21"/>
  <c r="T911" i="21"/>
  <c r="R911" i="21"/>
  <c r="AC911" i="21" s="1"/>
  <c r="M911" i="21"/>
  <c r="Y911" i="21" s="1"/>
  <c r="W910" i="21"/>
  <c r="V910" i="21"/>
  <c r="U910" i="21"/>
  <c r="T910" i="21"/>
  <c r="R910" i="21"/>
  <c r="M910" i="21"/>
  <c r="W909" i="21"/>
  <c r="V909" i="21"/>
  <c r="U909" i="21"/>
  <c r="T909" i="21"/>
  <c r="R909" i="21"/>
  <c r="M909" i="21"/>
  <c r="O909" i="21" s="1"/>
  <c r="W908" i="21"/>
  <c r="V908" i="21"/>
  <c r="U908" i="21"/>
  <c r="T908" i="21"/>
  <c r="R908" i="21"/>
  <c r="AC908" i="21" s="1"/>
  <c r="M908" i="21"/>
  <c r="O908" i="21" s="1"/>
  <c r="W907" i="21"/>
  <c r="V907" i="21"/>
  <c r="U907" i="21"/>
  <c r="T907" i="21"/>
  <c r="R907" i="21"/>
  <c r="M907" i="21"/>
  <c r="O907" i="21" s="1"/>
  <c r="W906" i="21"/>
  <c r="V906" i="21"/>
  <c r="U906" i="21"/>
  <c r="T906" i="21"/>
  <c r="R906" i="21"/>
  <c r="AC906" i="21" s="1"/>
  <c r="M906" i="21"/>
  <c r="Y906" i="21" s="1"/>
  <c r="W905" i="21"/>
  <c r="V905" i="21"/>
  <c r="U905" i="21"/>
  <c r="T905" i="21"/>
  <c r="R905" i="21"/>
  <c r="AC905" i="21" s="1"/>
  <c r="M905" i="21"/>
  <c r="Y905" i="21" s="1"/>
  <c r="W904" i="21"/>
  <c r="V904" i="21"/>
  <c r="U904" i="21"/>
  <c r="T904" i="21"/>
  <c r="R904" i="21"/>
  <c r="AC904" i="21" s="1"/>
  <c r="M904" i="21"/>
  <c r="W903" i="21"/>
  <c r="V903" i="21"/>
  <c r="U903" i="21"/>
  <c r="T903" i="21"/>
  <c r="R903" i="21"/>
  <c r="AC903" i="21" s="1"/>
  <c r="M903" i="21"/>
  <c r="W902" i="21"/>
  <c r="V902" i="21"/>
  <c r="U902" i="21"/>
  <c r="T902" i="21"/>
  <c r="R902" i="21"/>
  <c r="AC902" i="21" s="1"/>
  <c r="M902" i="21"/>
  <c r="W901" i="21"/>
  <c r="V901" i="21"/>
  <c r="U901" i="21"/>
  <c r="T901" i="21"/>
  <c r="R901" i="21"/>
  <c r="AC901" i="21" s="1"/>
  <c r="M901" i="21"/>
  <c r="O901" i="21" s="1"/>
  <c r="W900" i="21"/>
  <c r="V900" i="21"/>
  <c r="U900" i="21"/>
  <c r="T900" i="21"/>
  <c r="R900" i="21"/>
  <c r="AC900" i="21" s="1"/>
  <c r="M900" i="21"/>
  <c r="O900" i="21" s="1"/>
  <c r="W899" i="21"/>
  <c r="V899" i="21"/>
  <c r="U899" i="21"/>
  <c r="T899" i="21"/>
  <c r="R899" i="21"/>
  <c r="AC899" i="21" s="1"/>
  <c r="M899" i="21"/>
  <c r="O899" i="21" s="1"/>
  <c r="W898" i="21"/>
  <c r="V898" i="21"/>
  <c r="U898" i="21"/>
  <c r="T898" i="21"/>
  <c r="R898" i="21"/>
  <c r="AC898" i="21" s="1"/>
  <c r="M898" i="21"/>
  <c r="W897" i="21"/>
  <c r="V897" i="21"/>
  <c r="U897" i="21"/>
  <c r="T897" i="21"/>
  <c r="R897" i="21"/>
  <c r="AC897" i="21" s="1"/>
  <c r="M897" i="21"/>
  <c r="O897" i="21" s="1"/>
  <c r="W896" i="21"/>
  <c r="V896" i="21"/>
  <c r="U896" i="21"/>
  <c r="T896" i="21"/>
  <c r="R896" i="21"/>
  <c r="AC896" i="21" s="1"/>
  <c r="M896" i="21"/>
  <c r="Y896" i="21" s="1"/>
  <c r="W895" i="21"/>
  <c r="V895" i="21"/>
  <c r="U895" i="21"/>
  <c r="T895" i="21"/>
  <c r="R895" i="21"/>
  <c r="AC895" i="21" s="1"/>
  <c r="M895" i="21"/>
  <c r="Y895" i="21" s="1"/>
  <c r="W894" i="21"/>
  <c r="V894" i="21"/>
  <c r="U894" i="21"/>
  <c r="T894" i="21"/>
  <c r="R894" i="21"/>
  <c r="AC894" i="21" s="1"/>
  <c r="M894" i="21"/>
  <c r="W893" i="21"/>
  <c r="V893" i="21"/>
  <c r="U893" i="21"/>
  <c r="T893" i="21"/>
  <c r="R893" i="21"/>
  <c r="AC893" i="21" s="1"/>
  <c r="M893" i="21"/>
  <c r="O893" i="21" s="1"/>
  <c r="W892" i="21"/>
  <c r="V892" i="21"/>
  <c r="U892" i="21"/>
  <c r="T892" i="21"/>
  <c r="R892" i="21"/>
  <c r="AC892" i="21" s="1"/>
  <c r="M892" i="21"/>
  <c r="O892" i="21" s="1"/>
  <c r="W891" i="21"/>
  <c r="V891" i="21"/>
  <c r="U891" i="21"/>
  <c r="T891" i="21"/>
  <c r="R891" i="21"/>
  <c r="M891" i="21"/>
  <c r="O891" i="21" s="1"/>
  <c r="W890" i="21"/>
  <c r="V890" i="21"/>
  <c r="U890" i="21"/>
  <c r="T890" i="21"/>
  <c r="R890" i="21"/>
  <c r="AC890" i="21" s="1"/>
  <c r="M890" i="21"/>
  <c r="W889" i="21"/>
  <c r="V889" i="21"/>
  <c r="U889" i="21"/>
  <c r="T889" i="21"/>
  <c r="R889" i="21"/>
  <c r="AC889" i="21" s="1"/>
  <c r="M889" i="21"/>
  <c r="Y889" i="21" s="1"/>
  <c r="W888" i="21"/>
  <c r="V888" i="21"/>
  <c r="U888" i="21"/>
  <c r="T888" i="21"/>
  <c r="R888" i="21"/>
  <c r="AC888" i="21" s="1"/>
  <c r="M888" i="21"/>
  <c r="W887" i="21"/>
  <c r="V887" i="21"/>
  <c r="U887" i="21"/>
  <c r="T887" i="21"/>
  <c r="R887" i="21"/>
  <c r="AC887" i="21" s="1"/>
  <c r="M887" i="21"/>
  <c r="Y887" i="21" s="1"/>
  <c r="W886" i="21"/>
  <c r="V886" i="21"/>
  <c r="U886" i="21"/>
  <c r="T886" i="21"/>
  <c r="R886" i="21"/>
  <c r="AC886" i="21" s="1"/>
  <c r="M886" i="21"/>
  <c r="Y886" i="21" s="1"/>
  <c r="W885" i="21"/>
  <c r="V885" i="21"/>
  <c r="U885" i="21"/>
  <c r="T885" i="21"/>
  <c r="R885" i="21"/>
  <c r="AC885" i="21" s="1"/>
  <c r="M885" i="21"/>
  <c r="W884" i="21"/>
  <c r="V884" i="21"/>
  <c r="U884" i="21"/>
  <c r="T884" i="21"/>
  <c r="R884" i="21"/>
  <c r="AC884" i="21" s="1"/>
  <c r="M884" i="21"/>
  <c r="W883" i="21"/>
  <c r="V883" i="21"/>
  <c r="U883" i="21"/>
  <c r="T883" i="21"/>
  <c r="R883" i="21"/>
  <c r="AC883" i="21" s="1"/>
  <c r="M883" i="21"/>
  <c r="W882" i="21"/>
  <c r="V882" i="21"/>
  <c r="U882" i="21"/>
  <c r="T882" i="21"/>
  <c r="R882" i="21"/>
  <c r="AC882" i="21" s="1"/>
  <c r="M882" i="21"/>
  <c r="W881" i="21"/>
  <c r="V881" i="21"/>
  <c r="U881" i="21"/>
  <c r="T881" i="21"/>
  <c r="R881" i="21"/>
  <c r="AC881" i="21" s="1"/>
  <c r="M881" i="21"/>
  <c r="Y881" i="21" s="1"/>
  <c r="W880" i="21"/>
  <c r="V880" i="21"/>
  <c r="U880" i="21"/>
  <c r="T880" i="21"/>
  <c r="R880" i="21"/>
  <c r="M880" i="21"/>
  <c r="Y880" i="21" s="1"/>
  <c r="W879" i="21"/>
  <c r="V879" i="21"/>
  <c r="U879" i="21"/>
  <c r="T879" i="21"/>
  <c r="R879" i="21"/>
  <c r="AC879" i="21" s="1"/>
  <c r="M879" i="21"/>
  <c r="Y879" i="21" s="1"/>
  <c r="W878" i="21"/>
  <c r="V878" i="21"/>
  <c r="U878" i="21"/>
  <c r="T878" i="21"/>
  <c r="R878" i="21"/>
  <c r="M878" i="21"/>
  <c r="W877" i="21"/>
  <c r="V877" i="21"/>
  <c r="U877" i="21"/>
  <c r="T877" i="21"/>
  <c r="R877" i="21"/>
  <c r="AC877" i="21" s="1"/>
  <c r="M877" i="21"/>
  <c r="O877" i="21" s="1"/>
  <c r="W876" i="21"/>
  <c r="V876" i="21"/>
  <c r="U876" i="21"/>
  <c r="T876" i="21"/>
  <c r="R876" i="21"/>
  <c r="AC876" i="21" s="1"/>
  <c r="M876" i="21"/>
  <c r="O876" i="21" s="1"/>
  <c r="W875" i="21"/>
  <c r="V875" i="21"/>
  <c r="U875" i="21"/>
  <c r="T875" i="21"/>
  <c r="R875" i="21"/>
  <c r="AC875" i="21" s="1"/>
  <c r="M875" i="21"/>
  <c r="O875" i="21" s="1"/>
  <c r="W874" i="21"/>
  <c r="V874" i="21"/>
  <c r="U874" i="21"/>
  <c r="T874" i="21"/>
  <c r="R874" i="21"/>
  <c r="AC874" i="21" s="1"/>
  <c r="M874" i="21"/>
  <c r="Y874" i="21" s="1"/>
  <c r="W873" i="21"/>
  <c r="V873" i="21"/>
  <c r="U873" i="21"/>
  <c r="T873" i="21"/>
  <c r="R873" i="21"/>
  <c r="AC873" i="21" s="1"/>
  <c r="M873" i="21"/>
  <c r="W872" i="21"/>
  <c r="V872" i="21"/>
  <c r="U872" i="21"/>
  <c r="T872" i="21"/>
  <c r="R872" i="21"/>
  <c r="M872" i="21"/>
  <c r="W871" i="21"/>
  <c r="V871" i="21"/>
  <c r="U871" i="21"/>
  <c r="T871" i="21"/>
  <c r="R871" i="21"/>
  <c r="AC871" i="21" s="1"/>
  <c r="M871" i="21"/>
  <c r="Y871" i="21" s="1"/>
  <c r="W870" i="21"/>
  <c r="V870" i="21"/>
  <c r="U870" i="21"/>
  <c r="T870" i="21"/>
  <c r="R870" i="21"/>
  <c r="M870" i="21"/>
  <c r="W869" i="21"/>
  <c r="V869" i="21"/>
  <c r="U869" i="21"/>
  <c r="T869" i="21"/>
  <c r="R869" i="21"/>
  <c r="M869" i="21"/>
  <c r="O869" i="21" s="1"/>
  <c r="W868" i="21"/>
  <c r="V868" i="21"/>
  <c r="U868" i="21"/>
  <c r="T868" i="21"/>
  <c r="R868" i="21"/>
  <c r="AC868" i="21" s="1"/>
  <c r="M868" i="21"/>
  <c r="O868" i="21" s="1"/>
  <c r="W867" i="21"/>
  <c r="V867" i="21"/>
  <c r="U867" i="21"/>
  <c r="T867" i="21"/>
  <c r="R867" i="21"/>
  <c r="M867" i="21"/>
  <c r="O867" i="21" s="1"/>
  <c r="W866" i="21"/>
  <c r="V866" i="21"/>
  <c r="U866" i="21"/>
  <c r="T866" i="21"/>
  <c r="R866" i="21"/>
  <c r="M866" i="21"/>
  <c r="W865" i="21"/>
  <c r="V865" i="21"/>
  <c r="U865" i="21"/>
  <c r="T865" i="21"/>
  <c r="R865" i="21"/>
  <c r="AC865" i="21" s="1"/>
  <c r="M865" i="21"/>
  <c r="W864" i="21"/>
  <c r="V864" i="21"/>
  <c r="U864" i="21"/>
  <c r="T864" i="21"/>
  <c r="R864" i="21"/>
  <c r="AC864" i="21" s="1"/>
  <c r="M864" i="21"/>
  <c r="O864" i="21" s="1"/>
  <c r="W863" i="21"/>
  <c r="V863" i="21"/>
  <c r="U863" i="21"/>
  <c r="T863" i="21"/>
  <c r="R863" i="21"/>
  <c r="AC863" i="21" s="1"/>
  <c r="M863" i="21"/>
  <c r="W862" i="21"/>
  <c r="V862" i="21"/>
  <c r="U862" i="21"/>
  <c r="T862" i="21"/>
  <c r="R862" i="21"/>
  <c r="M862" i="21"/>
  <c r="W861" i="21"/>
  <c r="V861" i="21"/>
  <c r="U861" i="21"/>
  <c r="T861" i="21"/>
  <c r="R861" i="21"/>
  <c r="M861" i="21"/>
  <c r="Y861" i="21" s="1"/>
  <c r="W860" i="21"/>
  <c r="V860" i="21"/>
  <c r="U860" i="21"/>
  <c r="T860" i="21"/>
  <c r="R860" i="21"/>
  <c r="AC860" i="21" s="1"/>
  <c r="M860" i="21"/>
  <c r="W859" i="21"/>
  <c r="V859" i="21"/>
  <c r="U859" i="21"/>
  <c r="T859" i="21"/>
  <c r="R859" i="21"/>
  <c r="AC859" i="21" s="1"/>
  <c r="M859" i="21"/>
  <c r="W858" i="21"/>
  <c r="V858" i="21"/>
  <c r="U858" i="21"/>
  <c r="T858" i="21"/>
  <c r="R858" i="21"/>
  <c r="AC858" i="21" s="1"/>
  <c r="M858" i="21"/>
  <c r="Y858" i="21" s="1"/>
  <c r="W857" i="21"/>
  <c r="V857" i="21"/>
  <c r="U857" i="21"/>
  <c r="T857" i="21"/>
  <c r="R857" i="21"/>
  <c r="AC857" i="21" s="1"/>
  <c r="M857" i="21"/>
  <c r="O857" i="21" s="1"/>
  <c r="W856" i="21"/>
  <c r="V856" i="21"/>
  <c r="U856" i="21"/>
  <c r="T856" i="21"/>
  <c r="R856" i="21"/>
  <c r="AC856" i="21" s="1"/>
  <c r="M856" i="21"/>
  <c r="W855" i="21"/>
  <c r="V855" i="21"/>
  <c r="U855" i="21"/>
  <c r="T855" i="21"/>
  <c r="R855" i="21"/>
  <c r="AC855" i="21" s="1"/>
  <c r="M855" i="21"/>
  <c r="Y855" i="21" s="1"/>
  <c r="W854" i="21"/>
  <c r="V854" i="21"/>
  <c r="U854" i="21"/>
  <c r="T854" i="21"/>
  <c r="R854" i="21"/>
  <c r="AC854" i="21" s="1"/>
  <c r="M854" i="21"/>
  <c r="W853" i="21"/>
  <c r="V853" i="21"/>
  <c r="U853" i="21"/>
  <c r="T853" i="21"/>
  <c r="R853" i="21"/>
  <c r="AC853" i="21" s="1"/>
  <c r="M853" i="21"/>
  <c r="Y853" i="21" s="1"/>
  <c r="W852" i="21"/>
  <c r="V852" i="21"/>
  <c r="U852" i="21"/>
  <c r="T852" i="21"/>
  <c r="R852" i="21"/>
  <c r="AC852" i="21" s="1"/>
  <c r="M852" i="21"/>
  <c r="O852" i="21" s="1"/>
  <c r="W851" i="21"/>
  <c r="V851" i="21"/>
  <c r="U851" i="21"/>
  <c r="T851" i="21"/>
  <c r="R851" i="21"/>
  <c r="AC851" i="21" s="1"/>
  <c r="M851" i="21"/>
  <c r="O851" i="21" s="1"/>
  <c r="W850" i="21"/>
  <c r="V850" i="21"/>
  <c r="U850" i="21"/>
  <c r="T850" i="21"/>
  <c r="R850" i="21"/>
  <c r="AC850" i="21" s="1"/>
  <c r="M850" i="21"/>
  <c r="Y850" i="21" s="1"/>
  <c r="W849" i="21"/>
  <c r="V849" i="21"/>
  <c r="U849" i="21"/>
  <c r="T849" i="21"/>
  <c r="R849" i="21"/>
  <c r="AC849" i="21" s="1"/>
  <c r="M849" i="21"/>
  <c r="O849" i="21" s="1"/>
  <c r="W848" i="21"/>
  <c r="V848" i="21"/>
  <c r="U848" i="21"/>
  <c r="T848" i="21"/>
  <c r="R848" i="21"/>
  <c r="AC848" i="21" s="1"/>
  <c r="M848" i="21"/>
  <c r="O848" i="21" s="1"/>
  <c r="W847" i="21"/>
  <c r="V847" i="21"/>
  <c r="U847" i="21"/>
  <c r="T847" i="21"/>
  <c r="R847" i="21"/>
  <c r="AC847" i="21" s="1"/>
  <c r="M847" i="21"/>
  <c r="Y847" i="21" s="1"/>
  <c r="W846" i="21"/>
  <c r="V846" i="21"/>
  <c r="U846" i="21"/>
  <c r="T846" i="21"/>
  <c r="R846" i="21"/>
  <c r="AC846" i="21" s="1"/>
  <c r="M846" i="21"/>
  <c r="Y846" i="21" s="1"/>
  <c r="W845" i="21"/>
  <c r="V845" i="21"/>
  <c r="U845" i="21"/>
  <c r="T845" i="21"/>
  <c r="R845" i="21"/>
  <c r="AC845" i="21" s="1"/>
  <c r="M845" i="21"/>
  <c r="Y845" i="21" s="1"/>
  <c r="W844" i="21"/>
  <c r="V844" i="21"/>
  <c r="U844" i="21"/>
  <c r="T844" i="21"/>
  <c r="R844" i="21"/>
  <c r="AC844" i="21" s="1"/>
  <c r="M844" i="21"/>
  <c r="O844" i="21" s="1"/>
  <c r="W843" i="21"/>
  <c r="V843" i="21"/>
  <c r="U843" i="21"/>
  <c r="T843" i="21"/>
  <c r="R843" i="21"/>
  <c r="AC843" i="21" s="1"/>
  <c r="M843" i="21"/>
  <c r="W842" i="21"/>
  <c r="V842" i="21"/>
  <c r="U842" i="21"/>
  <c r="T842" i="21"/>
  <c r="R842" i="21"/>
  <c r="AC842" i="21" s="1"/>
  <c r="M842" i="21"/>
  <c r="Y842" i="21" s="1"/>
  <c r="W841" i="21"/>
  <c r="V841" i="21"/>
  <c r="U841" i="21"/>
  <c r="T841" i="21"/>
  <c r="R841" i="21"/>
  <c r="AC841" i="21" s="1"/>
  <c r="M841" i="21"/>
  <c r="Y841" i="21" s="1"/>
  <c r="W840" i="21"/>
  <c r="V840" i="21"/>
  <c r="U840" i="21"/>
  <c r="T840" i="21"/>
  <c r="R840" i="21"/>
  <c r="AC840" i="21" s="1"/>
  <c r="M840" i="21"/>
  <c r="W839" i="21"/>
  <c r="V839" i="21"/>
  <c r="U839" i="21"/>
  <c r="T839" i="21"/>
  <c r="R839" i="21"/>
  <c r="AC839" i="21" s="1"/>
  <c r="M839" i="21"/>
  <c r="W838" i="21"/>
  <c r="V838" i="21"/>
  <c r="U838" i="21"/>
  <c r="T838" i="21"/>
  <c r="R838" i="21"/>
  <c r="M838" i="21"/>
  <c r="W837" i="21"/>
  <c r="V837" i="21"/>
  <c r="U837" i="21"/>
  <c r="T837" i="21"/>
  <c r="R837" i="21"/>
  <c r="M837" i="21"/>
  <c r="W836" i="21"/>
  <c r="V836" i="21"/>
  <c r="U836" i="21"/>
  <c r="T836" i="21"/>
  <c r="R836" i="21"/>
  <c r="M836" i="21"/>
  <c r="O836" i="21" s="1"/>
  <c r="W835" i="21"/>
  <c r="V835" i="21"/>
  <c r="U835" i="21"/>
  <c r="T835" i="21"/>
  <c r="R835" i="21"/>
  <c r="AC835" i="21" s="1"/>
  <c r="M835" i="21"/>
  <c r="W834" i="21"/>
  <c r="V834" i="21"/>
  <c r="U834" i="21"/>
  <c r="T834" i="21"/>
  <c r="R834" i="21"/>
  <c r="AC834" i="21" s="1"/>
  <c r="M834" i="21"/>
  <c r="W833" i="21"/>
  <c r="V833" i="21"/>
  <c r="U833" i="21"/>
  <c r="T833" i="21"/>
  <c r="R833" i="21"/>
  <c r="AC833" i="21" s="1"/>
  <c r="M833" i="21"/>
  <c r="W832" i="21"/>
  <c r="V832" i="21"/>
  <c r="U832" i="21"/>
  <c r="T832" i="21"/>
  <c r="R832" i="21"/>
  <c r="AC832" i="21" s="1"/>
  <c r="M832" i="21"/>
  <c r="W831" i="21"/>
  <c r="V831" i="21"/>
  <c r="U831" i="21"/>
  <c r="T831" i="21"/>
  <c r="R831" i="21"/>
  <c r="AC831" i="21" s="1"/>
  <c r="M831" i="21"/>
  <c r="W830" i="21"/>
  <c r="V830" i="21"/>
  <c r="U830" i="21"/>
  <c r="T830" i="21"/>
  <c r="R830" i="21"/>
  <c r="AC830" i="21" s="1"/>
  <c r="M830" i="21"/>
  <c r="O830" i="21" s="1"/>
  <c r="W829" i="21"/>
  <c r="V829" i="21"/>
  <c r="U829" i="21"/>
  <c r="T829" i="21"/>
  <c r="R829" i="21"/>
  <c r="AC829" i="21" s="1"/>
  <c r="M829" i="21"/>
  <c r="Y829" i="21" s="1"/>
  <c r="W828" i="21"/>
  <c r="V828" i="21"/>
  <c r="U828" i="21"/>
  <c r="T828" i="21"/>
  <c r="R828" i="21"/>
  <c r="AC828" i="21" s="1"/>
  <c r="M828" i="21"/>
  <c r="W827" i="21"/>
  <c r="V827" i="21"/>
  <c r="U827" i="21"/>
  <c r="T827" i="21"/>
  <c r="R827" i="21"/>
  <c r="AC827" i="21" s="1"/>
  <c r="M827" i="21"/>
  <c r="Y827" i="21" s="1"/>
  <c r="W826" i="21"/>
  <c r="V826" i="21"/>
  <c r="U826" i="21"/>
  <c r="T826" i="21"/>
  <c r="R826" i="21"/>
  <c r="AC826" i="21" s="1"/>
  <c r="M826" i="21"/>
  <c r="W825" i="21"/>
  <c r="V825" i="21"/>
  <c r="U825" i="21"/>
  <c r="T825" i="21"/>
  <c r="R825" i="21"/>
  <c r="AC825" i="21" s="1"/>
  <c r="M825" i="21"/>
  <c r="Y825" i="21" s="1"/>
  <c r="W824" i="21"/>
  <c r="V824" i="21"/>
  <c r="U824" i="21"/>
  <c r="T824" i="21"/>
  <c r="R824" i="21"/>
  <c r="AC824" i="21" s="1"/>
  <c r="M824" i="21"/>
  <c r="O824" i="21" s="1"/>
  <c r="W823" i="21"/>
  <c r="V823" i="21"/>
  <c r="U823" i="21"/>
  <c r="T823" i="21"/>
  <c r="R823" i="21"/>
  <c r="AC823" i="21" s="1"/>
  <c r="M823" i="21"/>
  <c r="O823" i="21" s="1"/>
  <c r="W822" i="21"/>
  <c r="V822" i="21"/>
  <c r="U822" i="21"/>
  <c r="T822" i="21"/>
  <c r="R822" i="21"/>
  <c r="AC822" i="21" s="1"/>
  <c r="M822" i="21"/>
  <c r="O822" i="21" s="1"/>
  <c r="W821" i="21"/>
  <c r="V821" i="21"/>
  <c r="U821" i="21"/>
  <c r="T821" i="21"/>
  <c r="R821" i="21"/>
  <c r="AC821" i="21" s="1"/>
  <c r="M821" i="21"/>
  <c r="Y821" i="21" s="1"/>
  <c r="W820" i="21"/>
  <c r="V820" i="21"/>
  <c r="U820" i="21"/>
  <c r="T820" i="21"/>
  <c r="R820" i="21"/>
  <c r="AC820" i="21" s="1"/>
  <c r="M820" i="21"/>
  <c r="O820" i="21" s="1"/>
  <c r="W819" i="21"/>
  <c r="V819" i="21"/>
  <c r="U819" i="21"/>
  <c r="T819" i="21"/>
  <c r="R819" i="21"/>
  <c r="AC819" i="21" s="1"/>
  <c r="M819" i="21"/>
  <c r="Y819" i="21" s="1"/>
  <c r="W818" i="21"/>
  <c r="V818" i="21"/>
  <c r="U818" i="21"/>
  <c r="T818" i="21"/>
  <c r="R818" i="21"/>
  <c r="AC818" i="21" s="1"/>
  <c r="M818" i="21"/>
  <c r="W817" i="21"/>
  <c r="V817" i="21"/>
  <c r="U817" i="21"/>
  <c r="T817" i="21"/>
  <c r="R817" i="21"/>
  <c r="M817" i="21"/>
  <c r="W816" i="21"/>
  <c r="V816" i="21"/>
  <c r="U816" i="21"/>
  <c r="T816" i="21"/>
  <c r="R816" i="21"/>
  <c r="M816" i="21"/>
  <c r="O816" i="21" s="1"/>
  <c r="W815" i="21"/>
  <c r="V815" i="21"/>
  <c r="U815" i="21"/>
  <c r="T815" i="21"/>
  <c r="R815" i="21"/>
  <c r="M815" i="21"/>
  <c r="W814" i="21"/>
  <c r="V814" i="21"/>
  <c r="U814" i="21"/>
  <c r="T814" i="21"/>
  <c r="R814" i="21"/>
  <c r="M814" i="21"/>
  <c r="O814" i="21" s="1"/>
  <c r="W813" i="21"/>
  <c r="V813" i="21"/>
  <c r="U813" i="21"/>
  <c r="T813" i="21"/>
  <c r="R813" i="21"/>
  <c r="AC813" i="21" s="1"/>
  <c r="M813" i="21"/>
  <c r="W812" i="21"/>
  <c r="V812" i="21"/>
  <c r="U812" i="21"/>
  <c r="T812" i="21"/>
  <c r="R812" i="21"/>
  <c r="AC812" i="21" s="1"/>
  <c r="M812" i="21"/>
  <c r="W811" i="21"/>
  <c r="V811" i="21"/>
  <c r="U811" i="21"/>
  <c r="T811" i="21"/>
  <c r="R811" i="21"/>
  <c r="AC811" i="21" s="1"/>
  <c r="M811" i="21"/>
  <c r="Y811" i="21" s="1"/>
  <c r="W810" i="21"/>
  <c r="V810" i="21"/>
  <c r="U810" i="21"/>
  <c r="T810" i="21"/>
  <c r="R810" i="21"/>
  <c r="M810" i="21"/>
  <c r="Y810" i="21" s="1"/>
  <c r="W809" i="21"/>
  <c r="V809" i="21"/>
  <c r="U809" i="21"/>
  <c r="T809" i="21"/>
  <c r="R809" i="21"/>
  <c r="AC809" i="21" s="1"/>
  <c r="M809" i="21"/>
  <c r="Y809" i="21" s="1"/>
  <c r="W808" i="21"/>
  <c r="V808" i="21"/>
  <c r="U808" i="21"/>
  <c r="T808" i="21"/>
  <c r="R808" i="21"/>
  <c r="M808" i="21"/>
  <c r="O808" i="21" s="1"/>
  <c r="W807" i="21"/>
  <c r="V807" i="21"/>
  <c r="U807" i="21"/>
  <c r="T807" i="21"/>
  <c r="R807" i="21"/>
  <c r="AC807" i="21" s="1"/>
  <c r="M807" i="21"/>
  <c r="W806" i="21"/>
  <c r="V806" i="21"/>
  <c r="U806" i="21"/>
  <c r="T806" i="21"/>
  <c r="R806" i="21"/>
  <c r="AC806" i="21" s="1"/>
  <c r="M806" i="21"/>
  <c r="W805" i="21"/>
  <c r="V805" i="21"/>
  <c r="U805" i="21"/>
  <c r="T805" i="21"/>
  <c r="R805" i="21"/>
  <c r="AC805" i="21" s="1"/>
  <c r="M805" i="21"/>
  <c r="W804" i="21"/>
  <c r="V804" i="21"/>
  <c r="U804" i="21"/>
  <c r="T804" i="21"/>
  <c r="R804" i="21"/>
  <c r="AC804" i="21" s="1"/>
  <c r="M804" i="21"/>
  <c r="W803" i="21"/>
  <c r="V803" i="21"/>
  <c r="U803" i="21"/>
  <c r="T803" i="21"/>
  <c r="R803" i="21"/>
  <c r="AC803" i="21" s="1"/>
  <c r="M803" i="21"/>
  <c r="W802" i="21"/>
  <c r="V802" i="21"/>
  <c r="U802" i="21"/>
  <c r="T802" i="21"/>
  <c r="R802" i="21"/>
  <c r="M802" i="21"/>
  <c r="Y802" i="21" s="1"/>
  <c r="W801" i="21"/>
  <c r="V801" i="21"/>
  <c r="U801" i="21"/>
  <c r="T801" i="21"/>
  <c r="R801" i="21"/>
  <c r="M801" i="21"/>
  <c r="Y801" i="21" s="1"/>
  <c r="W800" i="21"/>
  <c r="V800" i="21"/>
  <c r="U800" i="21"/>
  <c r="T800" i="21"/>
  <c r="R800" i="21"/>
  <c r="M800" i="21"/>
  <c r="O800" i="21" s="1"/>
  <c r="W799" i="21"/>
  <c r="V799" i="21"/>
  <c r="U799" i="21"/>
  <c r="T799" i="21"/>
  <c r="R799" i="21"/>
  <c r="AC799" i="21" s="1"/>
  <c r="M799" i="21"/>
  <c r="W798" i="21"/>
  <c r="V798" i="21"/>
  <c r="U798" i="21"/>
  <c r="T798" i="21"/>
  <c r="R798" i="21"/>
  <c r="M798" i="21"/>
  <c r="W797" i="21"/>
  <c r="V797" i="21"/>
  <c r="U797" i="21"/>
  <c r="T797" i="21"/>
  <c r="R797" i="21"/>
  <c r="AC797" i="21" s="1"/>
  <c r="M797" i="21"/>
  <c r="Y797" i="21" s="1"/>
  <c r="W796" i="21"/>
  <c r="V796" i="21"/>
  <c r="U796" i="21"/>
  <c r="T796" i="21"/>
  <c r="R796" i="21"/>
  <c r="AC796" i="21" s="1"/>
  <c r="M796" i="21"/>
  <c r="W795" i="21"/>
  <c r="V795" i="21"/>
  <c r="U795" i="21"/>
  <c r="T795" i="21"/>
  <c r="R795" i="21"/>
  <c r="AC795" i="21" s="1"/>
  <c r="M795" i="21"/>
  <c r="Y795" i="21" s="1"/>
  <c r="W794" i="21"/>
  <c r="V794" i="21"/>
  <c r="U794" i="21"/>
  <c r="T794" i="21"/>
  <c r="R794" i="21"/>
  <c r="AC794" i="21" s="1"/>
  <c r="M794" i="21"/>
  <c r="Y794" i="21" s="1"/>
  <c r="W793" i="21"/>
  <c r="V793" i="21"/>
  <c r="U793" i="21"/>
  <c r="T793" i="21"/>
  <c r="R793" i="21"/>
  <c r="M793" i="21"/>
  <c r="Y793" i="21" s="1"/>
  <c r="W792" i="21"/>
  <c r="V792" i="21"/>
  <c r="U792" i="21"/>
  <c r="T792" i="21"/>
  <c r="R792" i="21"/>
  <c r="M792" i="21"/>
  <c r="O792" i="21" s="1"/>
  <c r="W791" i="21"/>
  <c r="V791" i="21"/>
  <c r="U791" i="21"/>
  <c r="T791" i="21"/>
  <c r="R791" i="21"/>
  <c r="AC791" i="21" s="1"/>
  <c r="M791" i="21"/>
  <c r="W790" i="21"/>
  <c r="V790" i="21"/>
  <c r="U790" i="21"/>
  <c r="T790" i="21"/>
  <c r="R790" i="21"/>
  <c r="M790" i="21"/>
  <c r="O790" i="21" s="1"/>
  <c r="W789" i="21"/>
  <c r="V789" i="21"/>
  <c r="U789" i="21"/>
  <c r="T789" i="21"/>
  <c r="R789" i="21"/>
  <c r="AC789" i="21" s="1"/>
  <c r="M789" i="21"/>
  <c r="W788" i="21"/>
  <c r="V788" i="21"/>
  <c r="U788" i="21"/>
  <c r="T788" i="21"/>
  <c r="R788" i="21"/>
  <c r="AC788" i="21" s="1"/>
  <c r="M788" i="21"/>
  <c r="W787" i="21"/>
  <c r="V787" i="21"/>
  <c r="U787" i="21"/>
  <c r="T787" i="21"/>
  <c r="R787" i="21"/>
  <c r="AC787" i="21" s="1"/>
  <c r="M787" i="21"/>
  <c r="Y787" i="21" s="1"/>
  <c r="W786" i="21"/>
  <c r="V786" i="21"/>
  <c r="U786" i="21"/>
  <c r="T786" i="21"/>
  <c r="R786" i="21"/>
  <c r="AC786" i="21" s="1"/>
  <c r="M786" i="21"/>
  <c r="Y786" i="21" s="1"/>
  <c r="W785" i="21"/>
  <c r="V785" i="21"/>
  <c r="U785" i="21"/>
  <c r="T785" i="21"/>
  <c r="R785" i="21"/>
  <c r="M785" i="21"/>
  <c r="Y785" i="21" s="1"/>
  <c r="W784" i="21"/>
  <c r="V784" i="21"/>
  <c r="U784" i="21"/>
  <c r="T784" i="21"/>
  <c r="R784" i="21"/>
  <c r="AC784" i="21" s="1"/>
  <c r="M784" i="21"/>
  <c r="O784" i="21" s="1"/>
  <c r="W783" i="21"/>
  <c r="V783" i="21"/>
  <c r="U783" i="21"/>
  <c r="T783" i="21"/>
  <c r="R783" i="21"/>
  <c r="AC783" i="21" s="1"/>
  <c r="M783" i="21"/>
  <c r="O783" i="21" s="1"/>
  <c r="W782" i="21"/>
  <c r="V782" i="21"/>
  <c r="U782" i="21"/>
  <c r="T782" i="21"/>
  <c r="R782" i="21"/>
  <c r="AC782" i="21" s="1"/>
  <c r="M782" i="21"/>
  <c r="O782" i="21" s="1"/>
  <c r="W781" i="21"/>
  <c r="V781" i="21"/>
  <c r="U781" i="21"/>
  <c r="T781" i="21"/>
  <c r="R781" i="21"/>
  <c r="AC781" i="21" s="1"/>
  <c r="M781" i="21"/>
  <c r="Y781" i="21" s="1"/>
  <c r="W780" i="21"/>
  <c r="V780" i="21"/>
  <c r="U780" i="21"/>
  <c r="T780" i="21"/>
  <c r="R780" i="21"/>
  <c r="AC780" i="21" s="1"/>
  <c r="M780" i="21"/>
  <c r="O780" i="21" s="1"/>
  <c r="W779" i="21"/>
  <c r="V779" i="21"/>
  <c r="U779" i="21"/>
  <c r="T779" i="21"/>
  <c r="R779" i="21"/>
  <c r="AC779" i="21" s="1"/>
  <c r="M779" i="21"/>
  <c r="Y779" i="21" s="1"/>
  <c r="W778" i="21"/>
  <c r="V778" i="21"/>
  <c r="U778" i="21"/>
  <c r="T778" i="21"/>
  <c r="R778" i="21"/>
  <c r="AC778" i="21" s="1"/>
  <c r="M778" i="21"/>
  <c r="W777" i="21"/>
  <c r="V777" i="21"/>
  <c r="U777" i="21"/>
  <c r="T777" i="21"/>
  <c r="R777" i="21"/>
  <c r="M777" i="21"/>
  <c r="Y777" i="21" s="1"/>
  <c r="W776" i="21"/>
  <c r="V776" i="21"/>
  <c r="U776" i="21"/>
  <c r="T776" i="21"/>
  <c r="R776" i="21"/>
  <c r="AC776" i="21" s="1"/>
  <c r="M776" i="21"/>
  <c r="O776" i="21" s="1"/>
  <c r="W775" i="21"/>
  <c r="V775" i="21"/>
  <c r="U775" i="21"/>
  <c r="T775" i="21"/>
  <c r="R775" i="21"/>
  <c r="AC775" i="21" s="1"/>
  <c r="M775" i="21"/>
  <c r="W774" i="21"/>
  <c r="V774" i="21"/>
  <c r="U774" i="21"/>
  <c r="T774" i="21"/>
  <c r="R774" i="21"/>
  <c r="M774" i="21"/>
  <c r="W773" i="21"/>
  <c r="V773" i="21"/>
  <c r="U773" i="21"/>
  <c r="T773" i="21"/>
  <c r="R773" i="21"/>
  <c r="AC773" i="21" s="1"/>
  <c r="M773" i="21"/>
  <c r="Y773" i="21" s="1"/>
  <c r="W772" i="21"/>
  <c r="V772" i="21"/>
  <c r="U772" i="21"/>
  <c r="T772" i="21"/>
  <c r="R772" i="21"/>
  <c r="AC772" i="21" s="1"/>
  <c r="M772" i="21"/>
  <c r="O772" i="21" s="1"/>
  <c r="W771" i="21"/>
  <c r="V771" i="21"/>
  <c r="U771" i="21"/>
  <c r="T771" i="21"/>
  <c r="R771" i="21"/>
  <c r="AC771" i="21" s="1"/>
  <c r="M771" i="21"/>
  <c r="Y771" i="21" s="1"/>
  <c r="W770" i="21"/>
  <c r="V770" i="21"/>
  <c r="U770" i="21"/>
  <c r="T770" i="21"/>
  <c r="R770" i="21"/>
  <c r="AC770" i="21" s="1"/>
  <c r="M770" i="21"/>
  <c r="Y770" i="21" s="1"/>
  <c r="W769" i="21"/>
  <c r="V769" i="21"/>
  <c r="U769" i="21"/>
  <c r="T769" i="21"/>
  <c r="R769" i="21"/>
  <c r="AC769" i="21" s="1"/>
  <c r="M769" i="21"/>
  <c r="Y769" i="21" s="1"/>
  <c r="W768" i="21"/>
  <c r="V768" i="21"/>
  <c r="U768" i="21"/>
  <c r="T768" i="21"/>
  <c r="R768" i="21"/>
  <c r="AC768" i="21" s="1"/>
  <c r="M768" i="21"/>
  <c r="O768" i="21" s="1"/>
  <c r="W767" i="21"/>
  <c r="V767" i="21"/>
  <c r="U767" i="21"/>
  <c r="T767" i="21"/>
  <c r="R767" i="21"/>
  <c r="AC767" i="21" s="1"/>
  <c r="M767" i="21"/>
  <c r="O767" i="21" s="1"/>
  <c r="W766" i="21"/>
  <c r="V766" i="21"/>
  <c r="U766" i="21"/>
  <c r="T766" i="21"/>
  <c r="R766" i="21"/>
  <c r="AC766" i="21" s="1"/>
  <c r="M766" i="21"/>
  <c r="O766" i="21" s="1"/>
  <c r="W765" i="21"/>
  <c r="V765" i="21"/>
  <c r="U765" i="21"/>
  <c r="T765" i="21"/>
  <c r="R765" i="21"/>
  <c r="AC765" i="21" s="1"/>
  <c r="M765" i="21"/>
  <c r="Y765" i="21" s="1"/>
  <c r="W764" i="21"/>
  <c r="V764" i="21"/>
  <c r="U764" i="21"/>
  <c r="T764" i="21"/>
  <c r="R764" i="21"/>
  <c r="AC764" i="21" s="1"/>
  <c r="M764" i="21"/>
  <c r="W763" i="21"/>
  <c r="V763" i="21"/>
  <c r="U763" i="21"/>
  <c r="T763" i="21"/>
  <c r="R763" i="21"/>
  <c r="AC763" i="21" s="1"/>
  <c r="M763" i="21"/>
  <c r="W762" i="21"/>
  <c r="V762" i="21"/>
  <c r="U762" i="21"/>
  <c r="T762" i="21"/>
  <c r="R762" i="21"/>
  <c r="AC762" i="21" s="1"/>
  <c r="M762" i="21"/>
  <c r="Y762" i="21" s="1"/>
  <c r="W761" i="21"/>
  <c r="V761" i="21"/>
  <c r="U761" i="21"/>
  <c r="T761" i="21"/>
  <c r="R761" i="21"/>
  <c r="AC761" i="21" s="1"/>
  <c r="M761" i="21"/>
  <c r="W760" i="21"/>
  <c r="V760" i="21"/>
  <c r="U760" i="21"/>
  <c r="T760" i="21"/>
  <c r="R760" i="21"/>
  <c r="AC760" i="21" s="1"/>
  <c r="M760" i="21"/>
  <c r="O760" i="21" s="1"/>
  <c r="W759" i="21"/>
  <c r="V759" i="21"/>
  <c r="U759" i="21"/>
  <c r="T759" i="21"/>
  <c r="R759" i="21"/>
  <c r="AC759" i="21" s="1"/>
  <c r="M759" i="21"/>
  <c r="O759" i="21" s="1"/>
  <c r="W758" i="21"/>
  <c r="V758" i="21"/>
  <c r="U758" i="21"/>
  <c r="T758" i="21"/>
  <c r="R758" i="21"/>
  <c r="AC758" i="21" s="1"/>
  <c r="M758" i="21"/>
  <c r="O758" i="21" s="1"/>
  <c r="W757" i="21"/>
  <c r="V757" i="21"/>
  <c r="U757" i="21"/>
  <c r="T757" i="21"/>
  <c r="R757" i="21"/>
  <c r="AC757" i="21" s="1"/>
  <c r="M757" i="21"/>
  <c r="Y757" i="21" s="1"/>
  <c r="W756" i="21"/>
  <c r="V756" i="21"/>
  <c r="U756" i="21"/>
  <c r="T756" i="21"/>
  <c r="R756" i="21"/>
  <c r="AC756" i="21" s="1"/>
  <c r="M756" i="21"/>
  <c r="O756" i="21" s="1"/>
  <c r="W755" i="21"/>
  <c r="V755" i="21"/>
  <c r="U755" i="21"/>
  <c r="T755" i="21"/>
  <c r="R755" i="21"/>
  <c r="AC755" i="21" s="1"/>
  <c r="M755" i="21"/>
  <c r="Y755" i="21" s="1"/>
  <c r="W754" i="21"/>
  <c r="V754" i="21"/>
  <c r="U754" i="21"/>
  <c r="T754" i="21"/>
  <c r="R754" i="21"/>
  <c r="AC754" i="21" s="1"/>
  <c r="M754" i="21"/>
  <c r="Y754" i="21" s="1"/>
  <c r="W753" i="21"/>
  <c r="V753" i="21"/>
  <c r="U753" i="21"/>
  <c r="T753" i="21"/>
  <c r="R753" i="21"/>
  <c r="AC753" i="21" s="1"/>
  <c r="M753" i="21"/>
  <c r="Y753" i="21" s="1"/>
  <c r="W752" i="21"/>
  <c r="V752" i="21"/>
  <c r="U752" i="21"/>
  <c r="T752" i="21"/>
  <c r="R752" i="21"/>
  <c r="AC752" i="21" s="1"/>
  <c r="M752" i="21"/>
  <c r="O752" i="21" s="1"/>
  <c r="W751" i="21"/>
  <c r="V751" i="21"/>
  <c r="U751" i="21"/>
  <c r="T751" i="21"/>
  <c r="R751" i="21"/>
  <c r="AC751" i="21" s="1"/>
  <c r="M751" i="21"/>
  <c r="W750" i="21"/>
  <c r="V750" i="21"/>
  <c r="U750" i="21"/>
  <c r="T750" i="21"/>
  <c r="R750" i="21"/>
  <c r="AC750" i="21" s="1"/>
  <c r="M750" i="21"/>
  <c r="O750" i="21" s="1"/>
  <c r="W749" i="21"/>
  <c r="V749" i="21"/>
  <c r="U749" i="21"/>
  <c r="T749" i="21"/>
  <c r="R749" i="21"/>
  <c r="AC749" i="21" s="1"/>
  <c r="M749" i="21"/>
  <c r="Y749" i="21" s="1"/>
  <c r="W748" i="21"/>
  <c r="V748" i="21"/>
  <c r="U748" i="21"/>
  <c r="T748" i="21"/>
  <c r="R748" i="21"/>
  <c r="AC748" i="21" s="1"/>
  <c r="M748" i="21"/>
  <c r="O748" i="21" s="1"/>
  <c r="W747" i="21"/>
  <c r="V747" i="21"/>
  <c r="U747" i="21"/>
  <c r="T747" i="21"/>
  <c r="R747" i="21"/>
  <c r="AC747" i="21" s="1"/>
  <c r="M747" i="21"/>
  <c r="Y747" i="21" s="1"/>
  <c r="W746" i="21"/>
  <c r="V746" i="21"/>
  <c r="U746" i="21"/>
  <c r="T746" i="21"/>
  <c r="R746" i="21"/>
  <c r="AC746" i="21" s="1"/>
  <c r="M746" i="21"/>
  <c r="Y746" i="21" s="1"/>
  <c r="W745" i="21"/>
  <c r="V745" i="21"/>
  <c r="U745" i="21"/>
  <c r="T745" i="21"/>
  <c r="R745" i="21"/>
  <c r="M745" i="21"/>
  <c r="Y745" i="21" s="1"/>
  <c r="W744" i="21"/>
  <c r="V744" i="21"/>
  <c r="U744" i="21"/>
  <c r="T744" i="21"/>
  <c r="R744" i="21"/>
  <c r="AC744" i="21" s="1"/>
  <c r="M744" i="21"/>
  <c r="O744" i="21" s="1"/>
  <c r="W743" i="21"/>
  <c r="V743" i="21"/>
  <c r="U743" i="21"/>
  <c r="T743" i="21"/>
  <c r="R743" i="21"/>
  <c r="AC743" i="21" s="1"/>
  <c r="M743" i="21"/>
  <c r="O743" i="21" s="1"/>
  <c r="W742" i="21"/>
  <c r="V742" i="21"/>
  <c r="U742" i="21"/>
  <c r="T742" i="21"/>
  <c r="R742" i="21"/>
  <c r="AC742" i="21" s="1"/>
  <c r="M742" i="21"/>
  <c r="O742" i="21" s="1"/>
  <c r="W741" i="21"/>
  <c r="V741" i="21"/>
  <c r="U741" i="21"/>
  <c r="T741" i="21"/>
  <c r="R741" i="21"/>
  <c r="AC741" i="21" s="1"/>
  <c r="M741" i="21"/>
  <c r="Y741" i="21" s="1"/>
  <c r="W740" i="21"/>
  <c r="V740" i="21"/>
  <c r="U740" i="21"/>
  <c r="T740" i="21"/>
  <c r="R740" i="21"/>
  <c r="AC740" i="21" s="1"/>
  <c r="M740" i="21"/>
  <c r="Y740" i="21" s="1"/>
  <c r="W739" i="21"/>
  <c r="V739" i="21"/>
  <c r="U739" i="21"/>
  <c r="T739" i="21"/>
  <c r="R739" i="21"/>
  <c r="AC739" i="21" s="1"/>
  <c r="M739" i="21"/>
  <c r="W738" i="21"/>
  <c r="V738" i="21"/>
  <c r="U738" i="21"/>
  <c r="T738" i="21"/>
  <c r="R738" i="21"/>
  <c r="AC738" i="21" s="1"/>
  <c r="M738" i="21"/>
  <c r="W737" i="21"/>
  <c r="V737" i="21"/>
  <c r="U737" i="21"/>
  <c r="T737" i="21"/>
  <c r="R737" i="21"/>
  <c r="AC737" i="21" s="1"/>
  <c r="M737" i="21"/>
  <c r="W736" i="21"/>
  <c r="V736" i="21"/>
  <c r="U736" i="21"/>
  <c r="T736" i="21"/>
  <c r="R736" i="21"/>
  <c r="AC736" i="21" s="1"/>
  <c r="M736" i="21"/>
  <c r="O736" i="21" s="1"/>
  <c r="W735" i="21"/>
  <c r="V735" i="21"/>
  <c r="U735" i="21"/>
  <c r="T735" i="21"/>
  <c r="R735" i="21"/>
  <c r="AC735" i="21" s="1"/>
  <c r="M735" i="21"/>
  <c r="O735" i="21" s="1"/>
  <c r="W734" i="21"/>
  <c r="V734" i="21"/>
  <c r="U734" i="21"/>
  <c r="T734" i="21"/>
  <c r="R734" i="21"/>
  <c r="AC734" i="21" s="1"/>
  <c r="M734" i="21"/>
  <c r="O734" i="21" s="1"/>
  <c r="W733" i="21"/>
  <c r="V733" i="21"/>
  <c r="U733" i="21"/>
  <c r="T733" i="21"/>
  <c r="R733" i="21"/>
  <c r="AC733" i="21" s="1"/>
  <c r="M733" i="21"/>
  <c r="Y733" i="21" s="1"/>
  <c r="W732" i="21"/>
  <c r="V732" i="21"/>
  <c r="U732" i="21"/>
  <c r="T732" i="21"/>
  <c r="R732" i="21"/>
  <c r="AC732" i="21" s="1"/>
  <c r="M732" i="21"/>
  <c r="W731" i="21"/>
  <c r="V731" i="21"/>
  <c r="U731" i="21"/>
  <c r="T731" i="21"/>
  <c r="R731" i="21"/>
  <c r="AC731" i="21" s="1"/>
  <c r="M731" i="21"/>
  <c r="Y731" i="21" s="1"/>
  <c r="W730" i="21"/>
  <c r="V730" i="21"/>
  <c r="U730" i="21"/>
  <c r="T730" i="21"/>
  <c r="R730" i="21"/>
  <c r="AC730" i="21" s="1"/>
  <c r="M730" i="21"/>
  <c r="Y730" i="21" s="1"/>
  <c r="W729" i="21"/>
  <c r="V729" i="21"/>
  <c r="U729" i="21"/>
  <c r="T729" i="21"/>
  <c r="R729" i="21"/>
  <c r="AC729" i="21" s="1"/>
  <c r="M729" i="21"/>
  <c r="Y729" i="21" s="1"/>
  <c r="W728" i="21"/>
  <c r="V728" i="21"/>
  <c r="U728" i="21"/>
  <c r="T728" i="21"/>
  <c r="R728" i="21"/>
  <c r="AC728" i="21" s="1"/>
  <c r="M728" i="21"/>
  <c r="O728" i="21" s="1"/>
  <c r="W727" i="21"/>
  <c r="V727" i="21"/>
  <c r="U727" i="21"/>
  <c r="T727" i="21"/>
  <c r="R727" i="21"/>
  <c r="AC727" i="21" s="1"/>
  <c r="M727" i="21"/>
  <c r="O727" i="21" s="1"/>
  <c r="W726" i="21"/>
  <c r="V726" i="21"/>
  <c r="U726" i="21"/>
  <c r="T726" i="21"/>
  <c r="R726" i="21"/>
  <c r="AC726" i="21" s="1"/>
  <c r="M726" i="21"/>
  <c r="O726" i="21" s="1"/>
  <c r="W725" i="21"/>
  <c r="V725" i="21"/>
  <c r="U725" i="21"/>
  <c r="T725" i="21"/>
  <c r="R725" i="21"/>
  <c r="AC725" i="21" s="1"/>
  <c r="M725" i="21"/>
  <c r="Y725" i="21" s="1"/>
  <c r="W724" i="21"/>
  <c r="V724" i="21"/>
  <c r="U724" i="21"/>
  <c r="T724" i="21"/>
  <c r="R724" i="21"/>
  <c r="AC724" i="21" s="1"/>
  <c r="M724" i="21"/>
  <c r="Y724" i="21" s="1"/>
  <c r="W723" i="21"/>
  <c r="V723" i="21"/>
  <c r="U723" i="21"/>
  <c r="T723" i="21"/>
  <c r="R723" i="21"/>
  <c r="AC723" i="21" s="1"/>
  <c r="M723" i="21"/>
  <c r="Y723" i="21" s="1"/>
  <c r="W722" i="21"/>
  <c r="V722" i="21"/>
  <c r="U722" i="21"/>
  <c r="T722" i="21"/>
  <c r="R722" i="21"/>
  <c r="AC722" i="21" s="1"/>
  <c r="M722" i="21"/>
  <c r="W721" i="21"/>
  <c r="V721" i="21"/>
  <c r="U721" i="21"/>
  <c r="T721" i="21"/>
  <c r="R721" i="21"/>
  <c r="M721" i="21"/>
  <c r="Y721" i="21" s="1"/>
  <c r="W720" i="21"/>
  <c r="V720" i="21"/>
  <c r="U720" i="21"/>
  <c r="T720" i="21"/>
  <c r="R720" i="21"/>
  <c r="M720" i="21"/>
  <c r="O720" i="21" s="1"/>
  <c r="W719" i="21"/>
  <c r="V719" i="21"/>
  <c r="U719" i="21"/>
  <c r="T719" i="21"/>
  <c r="R719" i="21"/>
  <c r="AC719" i="21" s="1"/>
  <c r="M719" i="21"/>
  <c r="O719" i="21" s="1"/>
  <c r="W718" i="21"/>
  <c r="V718" i="21"/>
  <c r="U718" i="21"/>
  <c r="T718" i="21"/>
  <c r="R718" i="21"/>
  <c r="AC718" i="21" s="1"/>
  <c r="M718" i="21"/>
  <c r="O718" i="21" s="1"/>
  <c r="W717" i="21"/>
  <c r="V717" i="21"/>
  <c r="U717" i="21"/>
  <c r="T717" i="21"/>
  <c r="R717" i="21"/>
  <c r="AC717" i="21" s="1"/>
  <c r="M717" i="21"/>
  <c r="O717" i="21" s="1"/>
  <c r="W716" i="21"/>
  <c r="V716" i="21"/>
  <c r="U716" i="21"/>
  <c r="T716" i="21"/>
  <c r="R716" i="21"/>
  <c r="AC716" i="21" s="1"/>
  <c r="M716" i="21"/>
  <c r="O716" i="21" s="1"/>
  <c r="W715" i="21"/>
  <c r="V715" i="21"/>
  <c r="U715" i="21"/>
  <c r="T715" i="21"/>
  <c r="R715" i="21"/>
  <c r="AC715" i="21" s="1"/>
  <c r="M715" i="21"/>
  <c r="W714" i="21"/>
  <c r="V714" i="21"/>
  <c r="U714" i="21"/>
  <c r="T714" i="21"/>
  <c r="R714" i="21"/>
  <c r="AC714" i="21" s="1"/>
  <c r="M714" i="21"/>
  <c r="Y714" i="21" s="1"/>
  <c r="W713" i="21"/>
  <c r="V713" i="21"/>
  <c r="U713" i="21"/>
  <c r="T713" i="21"/>
  <c r="R713" i="21"/>
  <c r="AC713" i="21" s="1"/>
  <c r="M713" i="21"/>
  <c r="Y713" i="21" s="1"/>
  <c r="W712" i="21"/>
  <c r="V712" i="21"/>
  <c r="U712" i="21"/>
  <c r="T712" i="21"/>
  <c r="R712" i="21"/>
  <c r="M712" i="21"/>
  <c r="O712" i="21" s="1"/>
  <c r="W711" i="21"/>
  <c r="V711" i="21"/>
  <c r="U711" i="21"/>
  <c r="T711" i="21"/>
  <c r="R711" i="21"/>
  <c r="M711" i="21"/>
  <c r="O711" i="21" s="1"/>
  <c r="W710" i="21"/>
  <c r="V710" i="21"/>
  <c r="U710" i="21"/>
  <c r="T710" i="21"/>
  <c r="R710" i="21"/>
  <c r="AC710" i="21" s="1"/>
  <c r="M710" i="21"/>
  <c r="O710" i="21" s="1"/>
  <c r="W709" i="21"/>
  <c r="V709" i="21"/>
  <c r="U709" i="21"/>
  <c r="T709" i="21"/>
  <c r="R709" i="21"/>
  <c r="AC709" i="21" s="1"/>
  <c r="M709" i="21"/>
  <c r="W708" i="21"/>
  <c r="V708" i="21"/>
  <c r="U708" i="21"/>
  <c r="T708" i="21"/>
  <c r="R708" i="21"/>
  <c r="AC708" i="21" s="1"/>
  <c r="M708" i="21"/>
  <c r="W707" i="21"/>
  <c r="V707" i="21"/>
  <c r="U707" i="21"/>
  <c r="T707" i="21"/>
  <c r="R707" i="21"/>
  <c r="AC707" i="21" s="1"/>
  <c r="M707" i="21"/>
  <c r="O707" i="21" s="1"/>
  <c r="W706" i="21"/>
  <c r="V706" i="21"/>
  <c r="U706" i="21"/>
  <c r="T706" i="21"/>
  <c r="R706" i="21"/>
  <c r="M706" i="21"/>
  <c r="Y706" i="21" s="1"/>
  <c r="W705" i="21"/>
  <c r="V705" i="21"/>
  <c r="U705" i="21"/>
  <c r="T705" i="21"/>
  <c r="R705" i="21"/>
  <c r="AC705" i="21" s="1"/>
  <c r="M705" i="21"/>
  <c r="W704" i="21"/>
  <c r="V704" i="21"/>
  <c r="U704" i="21"/>
  <c r="T704" i="21"/>
  <c r="R704" i="21"/>
  <c r="AC704" i="21" s="1"/>
  <c r="M704" i="21"/>
  <c r="W703" i="21"/>
  <c r="V703" i="21"/>
  <c r="U703" i="21"/>
  <c r="T703" i="21"/>
  <c r="R703" i="21"/>
  <c r="AC703" i="21" s="1"/>
  <c r="M703" i="21"/>
  <c r="O703" i="21" s="1"/>
  <c r="W702" i="21"/>
  <c r="V702" i="21"/>
  <c r="U702" i="21"/>
  <c r="T702" i="21"/>
  <c r="R702" i="21"/>
  <c r="M702" i="21"/>
  <c r="W701" i="21"/>
  <c r="V701" i="21"/>
  <c r="U701" i="21"/>
  <c r="T701" i="21"/>
  <c r="R701" i="21"/>
  <c r="M701" i="21"/>
  <c r="O701" i="21" s="1"/>
  <c r="W700" i="21"/>
  <c r="V700" i="21"/>
  <c r="U700" i="21"/>
  <c r="T700" i="21"/>
  <c r="R700" i="21"/>
  <c r="AC700" i="21" s="1"/>
  <c r="M700" i="21"/>
  <c r="O700" i="21" s="1"/>
  <c r="W699" i="21"/>
  <c r="V699" i="21"/>
  <c r="U699" i="21"/>
  <c r="T699" i="21"/>
  <c r="R699" i="21"/>
  <c r="AC699" i="21" s="1"/>
  <c r="M699" i="21"/>
  <c r="O699" i="21" s="1"/>
  <c r="W698" i="21"/>
  <c r="V698" i="21"/>
  <c r="U698" i="21"/>
  <c r="T698" i="21"/>
  <c r="R698" i="21"/>
  <c r="AC698" i="21" s="1"/>
  <c r="M698" i="21"/>
  <c r="Y698" i="21" s="1"/>
  <c r="W697" i="21"/>
  <c r="V697" i="21"/>
  <c r="U697" i="21"/>
  <c r="T697" i="21"/>
  <c r="R697" i="21"/>
  <c r="AC697" i="21" s="1"/>
  <c r="M697" i="21"/>
  <c r="Y697" i="21" s="1"/>
  <c r="W696" i="21"/>
  <c r="V696" i="21"/>
  <c r="U696" i="21"/>
  <c r="T696" i="21"/>
  <c r="R696" i="21"/>
  <c r="AC696" i="21" s="1"/>
  <c r="M696" i="21"/>
  <c r="O696" i="21" s="1"/>
  <c r="W695" i="21"/>
  <c r="V695" i="21"/>
  <c r="U695" i="21"/>
  <c r="T695" i="21"/>
  <c r="R695" i="21"/>
  <c r="AC695" i="21" s="1"/>
  <c r="M695" i="21"/>
  <c r="W694" i="21"/>
  <c r="V694" i="21"/>
  <c r="U694" i="21"/>
  <c r="T694" i="21"/>
  <c r="R694" i="21"/>
  <c r="M694" i="21"/>
  <c r="W693" i="21"/>
  <c r="V693" i="21"/>
  <c r="U693" i="21"/>
  <c r="T693" i="21"/>
  <c r="R693" i="21"/>
  <c r="AC693" i="21" s="1"/>
  <c r="M693" i="21"/>
  <c r="W692" i="21"/>
  <c r="V692" i="21"/>
  <c r="U692" i="21"/>
  <c r="T692" i="21"/>
  <c r="R692" i="21"/>
  <c r="AC692" i="21" s="1"/>
  <c r="M692" i="21"/>
  <c r="W691" i="21"/>
  <c r="V691" i="21"/>
  <c r="U691" i="21"/>
  <c r="T691" i="21"/>
  <c r="R691" i="21"/>
  <c r="AC691" i="21" s="1"/>
  <c r="M691" i="21"/>
  <c r="Y691" i="21" s="1"/>
  <c r="W690" i="21"/>
  <c r="V690" i="21"/>
  <c r="U690" i="21"/>
  <c r="T690" i="21"/>
  <c r="R690" i="21"/>
  <c r="AC690" i="21" s="1"/>
  <c r="M690" i="21"/>
  <c r="W689" i="21"/>
  <c r="V689" i="21"/>
  <c r="U689" i="21"/>
  <c r="T689" i="21"/>
  <c r="R689" i="21"/>
  <c r="AC689" i="21" s="1"/>
  <c r="M689" i="21"/>
  <c r="W688" i="21"/>
  <c r="V688" i="21"/>
  <c r="U688" i="21"/>
  <c r="T688" i="21"/>
  <c r="R688" i="21"/>
  <c r="M688" i="21"/>
  <c r="O688" i="21" s="1"/>
  <c r="W687" i="21"/>
  <c r="V687" i="21"/>
  <c r="U687" i="21"/>
  <c r="T687" i="21"/>
  <c r="R687" i="21"/>
  <c r="AC687" i="21" s="1"/>
  <c r="M687" i="21"/>
  <c r="W686" i="21"/>
  <c r="V686" i="21"/>
  <c r="U686" i="21"/>
  <c r="T686" i="21"/>
  <c r="R686" i="21"/>
  <c r="AC686" i="21" s="1"/>
  <c r="M686" i="21"/>
  <c r="O686" i="21" s="1"/>
  <c r="W685" i="21"/>
  <c r="V685" i="21"/>
  <c r="U685" i="21"/>
  <c r="T685" i="21"/>
  <c r="R685" i="21"/>
  <c r="AC685" i="21" s="1"/>
  <c r="M685" i="21"/>
  <c r="Y685" i="21" s="1"/>
  <c r="W684" i="21"/>
  <c r="V684" i="21"/>
  <c r="U684" i="21"/>
  <c r="T684" i="21"/>
  <c r="R684" i="21"/>
  <c r="AC684" i="21" s="1"/>
  <c r="M684" i="21"/>
  <c r="O684" i="21" s="1"/>
  <c r="W683" i="21"/>
  <c r="V683" i="21"/>
  <c r="U683" i="21"/>
  <c r="T683" i="21"/>
  <c r="R683" i="21"/>
  <c r="AC683" i="21" s="1"/>
  <c r="M683" i="21"/>
  <c r="W682" i="21"/>
  <c r="V682" i="21"/>
  <c r="U682" i="21"/>
  <c r="T682" i="21"/>
  <c r="R682" i="21"/>
  <c r="AC682" i="21" s="1"/>
  <c r="M682" i="21"/>
  <c r="W681" i="21"/>
  <c r="V681" i="21"/>
  <c r="U681" i="21"/>
  <c r="T681" i="21"/>
  <c r="R681" i="21"/>
  <c r="AC681" i="21" s="1"/>
  <c r="M681" i="21"/>
  <c r="W680" i="21"/>
  <c r="V680" i="21"/>
  <c r="U680" i="21"/>
  <c r="T680" i="21"/>
  <c r="R680" i="21"/>
  <c r="M680" i="21"/>
  <c r="W679" i="21"/>
  <c r="V679" i="21"/>
  <c r="U679" i="21"/>
  <c r="T679" i="21"/>
  <c r="R679" i="21"/>
  <c r="M679" i="21"/>
  <c r="W678" i="21"/>
  <c r="V678" i="21"/>
  <c r="U678" i="21"/>
  <c r="T678" i="21"/>
  <c r="R678" i="21"/>
  <c r="AC678" i="21" s="1"/>
  <c r="M678" i="21"/>
  <c r="O678" i="21" s="1"/>
  <c r="W677" i="21"/>
  <c r="V677" i="21"/>
  <c r="U677" i="21"/>
  <c r="T677" i="21"/>
  <c r="R677" i="21"/>
  <c r="AC677" i="21" s="1"/>
  <c r="M677" i="21"/>
  <c r="O677" i="21" s="1"/>
  <c r="W676" i="21"/>
  <c r="V676" i="21"/>
  <c r="U676" i="21"/>
  <c r="T676" i="21"/>
  <c r="R676" i="21"/>
  <c r="AC676" i="21" s="1"/>
  <c r="M676" i="21"/>
  <c r="O676" i="21" s="1"/>
  <c r="W675" i="21"/>
  <c r="V675" i="21"/>
  <c r="U675" i="21"/>
  <c r="T675" i="21"/>
  <c r="R675" i="21"/>
  <c r="M675" i="21"/>
  <c r="O675" i="21" s="1"/>
  <c r="W674" i="21"/>
  <c r="V674" i="21"/>
  <c r="U674" i="21"/>
  <c r="T674" i="21"/>
  <c r="R674" i="21"/>
  <c r="AC674" i="21" s="1"/>
  <c r="M674" i="21"/>
  <c r="Y674" i="21" s="1"/>
  <c r="W673" i="21"/>
  <c r="V673" i="21"/>
  <c r="U673" i="21"/>
  <c r="T673" i="21"/>
  <c r="R673" i="21"/>
  <c r="AC673" i="21" s="1"/>
  <c r="M673" i="21"/>
  <c r="Y673" i="21" s="1"/>
  <c r="W672" i="21"/>
  <c r="V672" i="21"/>
  <c r="U672" i="21"/>
  <c r="T672" i="21"/>
  <c r="R672" i="21"/>
  <c r="M672" i="21"/>
  <c r="Y672" i="21" s="1"/>
  <c r="W671" i="21"/>
  <c r="V671" i="21"/>
  <c r="U671" i="21"/>
  <c r="T671" i="21"/>
  <c r="R671" i="21"/>
  <c r="M671" i="21"/>
  <c r="O671" i="21" s="1"/>
  <c r="W670" i="21"/>
  <c r="V670" i="21"/>
  <c r="U670" i="21"/>
  <c r="T670" i="21"/>
  <c r="R670" i="21"/>
  <c r="M670" i="21"/>
  <c r="W669" i="21"/>
  <c r="V669" i="21"/>
  <c r="U669" i="21"/>
  <c r="T669" i="21"/>
  <c r="R669" i="21"/>
  <c r="M669" i="21"/>
  <c r="O669" i="21" s="1"/>
  <c r="W668" i="21"/>
  <c r="V668" i="21"/>
  <c r="U668" i="21"/>
  <c r="T668" i="21"/>
  <c r="R668" i="21"/>
  <c r="AC668" i="21" s="1"/>
  <c r="M668" i="21"/>
  <c r="O668" i="21" s="1"/>
  <c r="W667" i="21"/>
  <c r="V667" i="21"/>
  <c r="U667" i="21"/>
  <c r="T667" i="21"/>
  <c r="R667" i="21"/>
  <c r="AC667" i="21" s="1"/>
  <c r="M667" i="21"/>
  <c r="W666" i="21"/>
  <c r="V666" i="21"/>
  <c r="U666" i="21"/>
  <c r="T666" i="21"/>
  <c r="R666" i="21"/>
  <c r="M666" i="21"/>
  <c r="W665" i="21"/>
  <c r="V665" i="21"/>
  <c r="U665" i="21"/>
  <c r="T665" i="21"/>
  <c r="R665" i="21"/>
  <c r="M665" i="21"/>
  <c r="Y665" i="21" s="1"/>
  <c r="W664" i="21"/>
  <c r="V664" i="21"/>
  <c r="U664" i="21"/>
  <c r="T664" i="21"/>
  <c r="R664" i="21"/>
  <c r="AC664" i="21" s="1"/>
  <c r="M664" i="21"/>
  <c r="O664" i="21" s="1"/>
  <c r="W663" i="21"/>
  <c r="V663" i="21"/>
  <c r="U663" i="21"/>
  <c r="T663" i="21"/>
  <c r="R663" i="21"/>
  <c r="M663" i="21"/>
  <c r="W662" i="21"/>
  <c r="V662" i="21"/>
  <c r="U662" i="21"/>
  <c r="T662" i="21"/>
  <c r="R662" i="21"/>
  <c r="M662" i="21"/>
  <c r="O662" i="21" s="1"/>
  <c r="W661" i="21"/>
  <c r="V661" i="21"/>
  <c r="U661" i="21"/>
  <c r="T661" i="21"/>
  <c r="R661" i="21"/>
  <c r="M661" i="21"/>
  <c r="O661" i="21" s="1"/>
  <c r="W660" i="21"/>
  <c r="V660" i="21"/>
  <c r="U660" i="21"/>
  <c r="T660" i="21"/>
  <c r="R660" i="21"/>
  <c r="AC660" i="21" s="1"/>
  <c r="M660" i="21"/>
  <c r="O660" i="21" s="1"/>
  <c r="W659" i="21"/>
  <c r="V659" i="21"/>
  <c r="U659" i="21"/>
  <c r="T659" i="21"/>
  <c r="R659" i="21"/>
  <c r="M659" i="21"/>
  <c r="O659" i="21" s="1"/>
  <c r="W658" i="21"/>
  <c r="V658" i="21"/>
  <c r="U658" i="21"/>
  <c r="T658" i="21"/>
  <c r="R658" i="21"/>
  <c r="M658" i="21"/>
  <c r="Y658" i="21" s="1"/>
  <c r="W657" i="21"/>
  <c r="V657" i="21"/>
  <c r="U657" i="21"/>
  <c r="T657" i="21"/>
  <c r="R657" i="21"/>
  <c r="AC657" i="21" s="1"/>
  <c r="M657" i="21"/>
  <c r="O657" i="21" s="1"/>
  <c r="W656" i="21"/>
  <c r="V656" i="21"/>
  <c r="U656" i="21"/>
  <c r="T656" i="21"/>
  <c r="R656" i="21"/>
  <c r="AC656" i="21" s="1"/>
  <c r="M656" i="21"/>
  <c r="O656" i="21" s="1"/>
  <c r="W655" i="21"/>
  <c r="V655" i="21"/>
  <c r="U655" i="21"/>
  <c r="T655" i="21"/>
  <c r="R655" i="21"/>
  <c r="AC655" i="21" s="1"/>
  <c r="M655" i="21"/>
  <c r="O655" i="21" s="1"/>
  <c r="W654" i="21"/>
  <c r="V654" i="21"/>
  <c r="U654" i="21"/>
  <c r="T654" i="21"/>
  <c r="R654" i="21"/>
  <c r="AC654" i="21" s="1"/>
  <c r="M654" i="21"/>
  <c r="W653" i="21"/>
  <c r="V653" i="21"/>
  <c r="U653" i="21"/>
  <c r="T653" i="21"/>
  <c r="R653" i="21"/>
  <c r="AC653" i="21" s="1"/>
  <c r="M653" i="21"/>
  <c r="Y653" i="21" s="1"/>
  <c r="W652" i="21"/>
  <c r="V652" i="21"/>
  <c r="U652" i="21"/>
  <c r="T652" i="21"/>
  <c r="R652" i="21"/>
  <c r="AC652" i="21" s="1"/>
  <c r="M652" i="21"/>
  <c r="W651" i="21"/>
  <c r="V651" i="21"/>
  <c r="U651" i="21"/>
  <c r="T651" i="21"/>
  <c r="R651" i="21"/>
  <c r="AC651" i="21" s="1"/>
  <c r="M651" i="21"/>
  <c r="O651" i="21" s="1"/>
  <c r="W650" i="21"/>
  <c r="V650" i="21"/>
  <c r="U650" i="21"/>
  <c r="T650" i="21"/>
  <c r="R650" i="21"/>
  <c r="AC650" i="21" s="1"/>
  <c r="M650" i="21"/>
  <c r="Y650" i="21" s="1"/>
  <c r="W649" i="21"/>
  <c r="V649" i="21"/>
  <c r="U649" i="21"/>
  <c r="T649" i="21"/>
  <c r="R649" i="21"/>
  <c r="AC649" i="21" s="1"/>
  <c r="M649" i="21"/>
  <c r="O649" i="21" s="1"/>
  <c r="W648" i="21"/>
  <c r="V648" i="21"/>
  <c r="U648" i="21"/>
  <c r="T648" i="21"/>
  <c r="R648" i="21"/>
  <c r="AC648" i="21" s="1"/>
  <c r="M648" i="21"/>
  <c r="Y648" i="21" s="1"/>
  <c r="W647" i="21"/>
  <c r="V647" i="21"/>
  <c r="U647" i="21"/>
  <c r="T647" i="21"/>
  <c r="R647" i="21"/>
  <c r="M647" i="21"/>
  <c r="O647" i="21" s="1"/>
  <c r="W646" i="21"/>
  <c r="V646" i="21"/>
  <c r="U646" i="21"/>
  <c r="T646" i="21"/>
  <c r="R646" i="21"/>
  <c r="M646" i="21"/>
  <c r="W645" i="21"/>
  <c r="V645" i="21"/>
  <c r="U645" i="21"/>
  <c r="T645" i="21"/>
  <c r="R645" i="21"/>
  <c r="M645" i="21"/>
  <c r="O645" i="21" s="1"/>
  <c r="W644" i="21"/>
  <c r="V644" i="21"/>
  <c r="U644" i="21"/>
  <c r="T644" i="21"/>
  <c r="R644" i="21"/>
  <c r="AC644" i="21" s="1"/>
  <c r="M644" i="21"/>
  <c r="W643" i="21"/>
  <c r="V643" i="21"/>
  <c r="U643" i="21"/>
  <c r="T643" i="21"/>
  <c r="R643" i="21"/>
  <c r="AC643" i="21" s="1"/>
  <c r="M643" i="21"/>
  <c r="W642" i="21"/>
  <c r="V642" i="21"/>
  <c r="U642" i="21"/>
  <c r="T642" i="21"/>
  <c r="R642" i="21"/>
  <c r="AC642" i="21" s="1"/>
  <c r="M642" i="21"/>
  <c r="Y642" i="21" s="1"/>
  <c r="W641" i="21"/>
  <c r="V641" i="21"/>
  <c r="U641" i="21"/>
  <c r="T641" i="21"/>
  <c r="R641" i="21"/>
  <c r="AC641" i="21" s="1"/>
  <c r="M641" i="21"/>
  <c r="O641" i="21" s="1"/>
  <c r="W640" i="21"/>
  <c r="V640" i="21"/>
  <c r="U640" i="21"/>
  <c r="T640" i="21"/>
  <c r="R640" i="21"/>
  <c r="AC640" i="21" s="1"/>
  <c r="M640" i="21"/>
  <c r="O640" i="21" s="1"/>
  <c r="W639" i="21"/>
  <c r="V639" i="21"/>
  <c r="U639" i="21"/>
  <c r="T639" i="21"/>
  <c r="R639" i="21"/>
  <c r="AC639" i="21" s="1"/>
  <c r="M639" i="21"/>
  <c r="O639" i="21" s="1"/>
  <c r="W638" i="21"/>
  <c r="V638" i="21"/>
  <c r="U638" i="21"/>
  <c r="T638" i="21"/>
  <c r="R638" i="21"/>
  <c r="AC638" i="21" s="1"/>
  <c r="M638" i="21"/>
  <c r="W637" i="21"/>
  <c r="V637" i="21"/>
  <c r="U637" i="21"/>
  <c r="T637" i="21"/>
  <c r="R637" i="21"/>
  <c r="AC637" i="21" s="1"/>
  <c r="M637" i="21"/>
  <c r="W636" i="21"/>
  <c r="V636" i="21"/>
  <c r="U636" i="21"/>
  <c r="T636" i="21"/>
  <c r="R636" i="21"/>
  <c r="AC636" i="21" s="1"/>
  <c r="M636" i="21"/>
  <c r="W635" i="21"/>
  <c r="V635" i="21"/>
  <c r="U635" i="21"/>
  <c r="T635" i="21"/>
  <c r="R635" i="21"/>
  <c r="AC635" i="21" s="1"/>
  <c r="M635" i="21"/>
  <c r="W634" i="21"/>
  <c r="V634" i="21"/>
  <c r="U634" i="21"/>
  <c r="T634" i="21"/>
  <c r="R634" i="21"/>
  <c r="M634" i="21"/>
  <c r="Y634" i="21" s="1"/>
  <c r="W633" i="21"/>
  <c r="V633" i="21"/>
  <c r="U633" i="21"/>
  <c r="T633" i="21"/>
  <c r="R633" i="21"/>
  <c r="AC633" i="21" s="1"/>
  <c r="M633" i="21"/>
  <c r="O633" i="21" s="1"/>
  <c r="W632" i="21"/>
  <c r="V632" i="21"/>
  <c r="U632" i="21"/>
  <c r="T632" i="21"/>
  <c r="R632" i="21"/>
  <c r="AC632" i="21" s="1"/>
  <c r="M632" i="21"/>
  <c r="Y632" i="21" s="1"/>
  <c r="W631" i="21"/>
  <c r="V631" i="21"/>
  <c r="U631" i="21"/>
  <c r="T631" i="21"/>
  <c r="R631" i="21"/>
  <c r="AC631" i="21" s="1"/>
  <c r="M631" i="21"/>
  <c r="O631" i="21" s="1"/>
  <c r="W630" i="21"/>
  <c r="V630" i="21"/>
  <c r="U630" i="21"/>
  <c r="T630" i="21"/>
  <c r="R630" i="21"/>
  <c r="AC630" i="21" s="1"/>
  <c r="M630" i="21"/>
  <c r="O630" i="21" s="1"/>
  <c r="W629" i="21"/>
  <c r="V629" i="21"/>
  <c r="U629" i="21"/>
  <c r="T629" i="21"/>
  <c r="R629" i="21"/>
  <c r="M629" i="21"/>
  <c r="O629" i="21" s="1"/>
  <c r="W628" i="21"/>
  <c r="V628" i="21"/>
  <c r="U628" i="21"/>
  <c r="T628" i="21"/>
  <c r="R628" i="21"/>
  <c r="AC628" i="21" s="1"/>
  <c r="M628" i="21"/>
  <c r="W627" i="21"/>
  <c r="V627" i="21"/>
  <c r="U627" i="21"/>
  <c r="T627" i="21"/>
  <c r="R627" i="21"/>
  <c r="AC627" i="21" s="1"/>
  <c r="M627" i="21"/>
  <c r="Y627" i="21" s="1"/>
  <c r="W626" i="21"/>
  <c r="V626" i="21"/>
  <c r="U626" i="21"/>
  <c r="T626" i="21"/>
  <c r="R626" i="21"/>
  <c r="AC626" i="21" s="1"/>
  <c r="M626" i="21"/>
  <c r="Y626" i="21" s="1"/>
  <c r="W625" i="21"/>
  <c r="V625" i="21"/>
  <c r="U625" i="21"/>
  <c r="T625" i="21"/>
  <c r="R625" i="21"/>
  <c r="AC625" i="21" s="1"/>
  <c r="M625" i="21"/>
  <c r="O625" i="21" s="1"/>
  <c r="W624" i="21"/>
  <c r="V624" i="21"/>
  <c r="U624" i="21"/>
  <c r="T624" i="21"/>
  <c r="R624" i="21"/>
  <c r="M624" i="21"/>
  <c r="O624" i="21" s="1"/>
  <c r="W623" i="21"/>
  <c r="V623" i="21"/>
  <c r="U623" i="21"/>
  <c r="T623" i="21"/>
  <c r="R623" i="21"/>
  <c r="M623" i="21"/>
  <c r="O623" i="21" s="1"/>
  <c r="W622" i="21"/>
  <c r="V622" i="21"/>
  <c r="U622" i="21"/>
  <c r="T622" i="21"/>
  <c r="R622" i="21"/>
  <c r="AC622" i="21" s="1"/>
  <c r="M622" i="21"/>
  <c r="O622" i="21" s="1"/>
  <c r="W621" i="21"/>
  <c r="V621" i="21"/>
  <c r="U621" i="21"/>
  <c r="T621" i="21"/>
  <c r="R621" i="21"/>
  <c r="AC621" i="21" s="1"/>
  <c r="M621" i="21"/>
  <c r="O621" i="21" s="1"/>
  <c r="W620" i="21"/>
  <c r="V620" i="21"/>
  <c r="U620" i="21"/>
  <c r="T620" i="21"/>
  <c r="R620" i="21"/>
  <c r="AC620" i="21" s="1"/>
  <c r="M620" i="21"/>
  <c r="W619" i="21"/>
  <c r="V619" i="21"/>
  <c r="U619" i="21"/>
  <c r="T619" i="21"/>
  <c r="R619" i="21"/>
  <c r="AC619" i="21" s="1"/>
  <c r="M619" i="21"/>
  <c r="O619" i="21" s="1"/>
  <c r="W618" i="21"/>
  <c r="V618" i="21"/>
  <c r="U618" i="21"/>
  <c r="T618" i="21"/>
  <c r="R618" i="21"/>
  <c r="AC618" i="21" s="1"/>
  <c r="M618" i="21"/>
  <c r="Y618" i="21" s="1"/>
  <c r="W617" i="21"/>
  <c r="V617" i="21"/>
  <c r="U617" i="21"/>
  <c r="T617" i="21"/>
  <c r="R617" i="21"/>
  <c r="AC617" i="21" s="1"/>
  <c r="M617" i="21"/>
  <c r="W616" i="21"/>
  <c r="V616" i="21"/>
  <c r="U616" i="21"/>
  <c r="T616" i="21"/>
  <c r="R616" i="21"/>
  <c r="AC616" i="21" s="1"/>
  <c r="M616" i="21"/>
  <c r="O616" i="21" s="1"/>
  <c r="W615" i="21"/>
  <c r="V615" i="21"/>
  <c r="U615" i="21"/>
  <c r="T615" i="21"/>
  <c r="R615" i="21"/>
  <c r="AC615" i="21" s="1"/>
  <c r="M615" i="21"/>
  <c r="O615" i="21" s="1"/>
  <c r="W614" i="21"/>
  <c r="V614" i="21"/>
  <c r="U614" i="21"/>
  <c r="T614" i="21"/>
  <c r="R614" i="21"/>
  <c r="AC614" i="21" s="1"/>
  <c r="M614" i="21"/>
  <c r="W613" i="21"/>
  <c r="V613" i="21"/>
  <c r="U613" i="21"/>
  <c r="T613" i="21"/>
  <c r="R613" i="21"/>
  <c r="AC613" i="21" s="1"/>
  <c r="M613" i="21"/>
  <c r="O613" i="21" s="1"/>
  <c r="W612" i="21"/>
  <c r="V612" i="21"/>
  <c r="U612" i="21"/>
  <c r="T612" i="21"/>
  <c r="R612" i="21"/>
  <c r="AC612" i="21" s="1"/>
  <c r="M612" i="21"/>
  <c r="Y612" i="21" s="1"/>
  <c r="W611" i="21"/>
  <c r="V611" i="21"/>
  <c r="U611" i="21"/>
  <c r="T611" i="21"/>
  <c r="R611" i="21"/>
  <c r="AC611" i="21" s="1"/>
  <c r="M611" i="21"/>
  <c r="W610" i="21"/>
  <c r="V610" i="21"/>
  <c r="U610" i="21"/>
  <c r="T610" i="21"/>
  <c r="R610" i="21"/>
  <c r="M610" i="21"/>
  <c r="Y610" i="21" s="1"/>
  <c r="W609" i="21"/>
  <c r="V609" i="21"/>
  <c r="U609" i="21"/>
  <c r="T609" i="21"/>
  <c r="R609" i="21"/>
  <c r="AC609" i="21" s="1"/>
  <c r="M609" i="21"/>
  <c r="Y609" i="21" s="1"/>
  <c r="W608" i="21"/>
  <c r="V608" i="21"/>
  <c r="U608" i="21"/>
  <c r="T608" i="21"/>
  <c r="R608" i="21"/>
  <c r="AC608" i="21" s="1"/>
  <c r="M608" i="21"/>
  <c r="O608" i="21" s="1"/>
  <c r="W607" i="21"/>
  <c r="V607" i="21"/>
  <c r="U607" i="21"/>
  <c r="T607" i="21"/>
  <c r="R607" i="21"/>
  <c r="AC607" i="21" s="1"/>
  <c r="M607" i="21"/>
  <c r="O607" i="21" s="1"/>
  <c r="W606" i="21"/>
  <c r="V606" i="21"/>
  <c r="U606" i="21"/>
  <c r="T606" i="21"/>
  <c r="R606" i="21"/>
  <c r="AC606" i="21" s="1"/>
  <c r="M606" i="21"/>
  <c r="W605" i="21"/>
  <c r="V605" i="21"/>
  <c r="U605" i="21"/>
  <c r="T605" i="21"/>
  <c r="R605" i="21"/>
  <c r="AC605" i="21" s="1"/>
  <c r="M605" i="21"/>
  <c r="O605" i="21" s="1"/>
  <c r="W604" i="21"/>
  <c r="V604" i="21"/>
  <c r="U604" i="21"/>
  <c r="T604" i="21"/>
  <c r="R604" i="21"/>
  <c r="AC604" i="21" s="1"/>
  <c r="M604" i="21"/>
  <c r="Y604" i="21" s="1"/>
  <c r="W603" i="21"/>
  <c r="V603" i="21"/>
  <c r="U603" i="21"/>
  <c r="T603" i="21"/>
  <c r="R603" i="21"/>
  <c r="AC603" i="21" s="1"/>
  <c r="M603" i="21"/>
  <c r="W602" i="21"/>
  <c r="V602" i="21"/>
  <c r="U602" i="21"/>
  <c r="T602" i="21"/>
  <c r="R602" i="21"/>
  <c r="AC602" i="21" s="1"/>
  <c r="M602" i="21"/>
  <c r="Y602" i="21" s="1"/>
  <c r="W601" i="21"/>
  <c r="V601" i="21"/>
  <c r="U601" i="21"/>
  <c r="T601" i="21"/>
  <c r="R601" i="21"/>
  <c r="M601" i="21"/>
  <c r="Y601" i="21" s="1"/>
  <c r="W600" i="21"/>
  <c r="V600" i="21"/>
  <c r="U600" i="21"/>
  <c r="T600" i="21"/>
  <c r="R600" i="21"/>
  <c r="M600" i="21"/>
  <c r="O600" i="21" s="1"/>
  <c r="W599" i="21"/>
  <c r="V599" i="21"/>
  <c r="U599" i="21"/>
  <c r="T599" i="21"/>
  <c r="R599" i="21"/>
  <c r="M599" i="21"/>
  <c r="O599" i="21" s="1"/>
  <c r="W598" i="21"/>
  <c r="V598" i="21"/>
  <c r="U598" i="21"/>
  <c r="T598" i="21"/>
  <c r="R598" i="21"/>
  <c r="AC598" i="21" s="1"/>
  <c r="M598" i="21"/>
  <c r="O598" i="21" s="1"/>
  <c r="W597" i="21"/>
  <c r="V597" i="21"/>
  <c r="U597" i="21"/>
  <c r="T597" i="21"/>
  <c r="R597" i="21"/>
  <c r="AC597" i="21" s="1"/>
  <c r="M597" i="21"/>
  <c r="O597" i="21" s="1"/>
  <c r="W596" i="21"/>
  <c r="V596" i="21"/>
  <c r="U596" i="21"/>
  <c r="T596" i="21"/>
  <c r="R596" i="21"/>
  <c r="AC596" i="21" s="1"/>
  <c r="M596" i="21"/>
  <c r="Y596" i="21" s="1"/>
  <c r="W595" i="21"/>
  <c r="V595" i="21"/>
  <c r="U595" i="21"/>
  <c r="T595" i="21"/>
  <c r="R595" i="21"/>
  <c r="AC595" i="21" s="1"/>
  <c r="M595" i="21"/>
  <c r="O595" i="21" s="1"/>
  <c r="W594" i="21"/>
  <c r="V594" i="21"/>
  <c r="U594" i="21"/>
  <c r="T594" i="21"/>
  <c r="R594" i="21"/>
  <c r="AC594" i="21" s="1"/>
  <c r="M594" i="21"/>
  <c r="W593" i="21"/>
  <c r="V593" i="21"/>
  <c r="U593" i="21"/>
  <c r="T593" i="21"/>
  <c r="R593" i="21"/>
  <c r="AC593" i="21" s="1"/>
  <c r="M593" i="21"/>
  <c r="Y593" i="21" s="1"/>
  <c r="W592" i="21"/>
  <c r="V592" i="21"/>
  <c r="U592" i="21"/>
  <c r="T592" i="21"/>
  <c r="R592" i="21"/>
  <c r="M592" i="21"/>
  <c r="W591" i="21"/>
  <c r="V591" i="21"/>
  <c r="U591" i="21"/>
  <c r="T591" i="21"/>
  <c r="R591" i="21"/>
  <c r="M591" i="21"/>
  <c r="O591" i="21" s="1"/>
  <c r="W590" i="21"/>
  <c r="V590" i="21"/>
  <c r="U590" i="21"/>
  <c r="T590" i="21"/>
  <c r="R590" i="21"/>
  <c r="AC590" i="21" s="1"/>
  <c r="M590" i="21"/>
  <c r="O590" i="21" s="1"/>
  <c r="W589" i="21"/>
  <c r="V589" i="21"/>
  <c r="U589" i="21"/>
  <c r="T589" i="21"/>
  <c r="R589" i="21"/>
  <c r="M589" i="21"/>
  <c r="O589" i="21" s="1"/>
  <c r="W588" i="21"/>
  <c r="V588" i="21"/>
  <c r="U588" i="21"/>
  <c r="T588" i="21"/>
  <c r="R588" i="21"/>
  <c r="AC588" i="21" s="1"/>
  <c r="M588" i="21"/>
  <c r="Y588" i="21" s="1"/>
  <c r="W587" i="21"/>
  <c r="V587" i="21"/>
  <c r="U587" i="21"/>
  <c r="T587" i="21"/>
  <c r="R587" i="21"/>
  <c r="AC587" i="21" s="1"/>
  <c r="M587" i="21"/>
  <c r="O587" i="21" s="1"/>
  <c r="W586" i="21"/>
  <c r="V586" i="21"/>
  <c r="U586" i="21"/>
  <c r="T586" i="21"/>
  <c r="R586" i="21"/>
  <c r="AC586" i="21" s="1"/>
  <c r="M586" i="21"/>
  <c r="Y586" i="21" s="1"/>
  <c r="W585" i="21"/>
  <c r="V585" i="21"/>
  <c r="U585" i="21"/>
  <c r="T585" i="21"/>
  <c r="R585" i="21"/>
  <c r="AC585" i="21" s="1"/>
  <c r="M585" i="21"/>
  <c r="Y585" i="21" s="1"/>
  <c r="W584" i="21"/>
  <c r="V584" i="21"/>
  <c r="U584" i="21"/>
  <c r="T584" i="21"/>
  <c r="R584" i="21"/>
  <c r="M584" i="21"/>
  <c r="O584" i="21" s="1"/>
  <c r="W583" i="21"/>
  <c r="V583" i="21"/>
  <c r="U583" i="21"/>
  <c r="T583" i="21"/>
  <c r="R583" i="21"/>
  <c r="AC583" i="21" s="1"/>
  <c r="M583" i="21"/>
  <c r="W582" i="21"/>
  <c r="V582" i="21"/>
  <c r="U582" i="21"/>
  <c r="T582" i="21"/>
  <c r="R582" i="21"/>
  <c r="AC582" i="21" s="1"/>
  <c r="M582" i="21"/>
  <c r="O582" i="21" s="1"/>
  <c r="W581" i="21"/>
  <c r="V581" i="21"/>
  <c r="U581" i="21"/>
  <c r="T581" i="21"/>
  <c r="R581" i="21"/>
  <c r="AC581" i="21" s="1"/>
  <c r="M581" i="21"/>
  <c r="O581" i="21" s="1"/>
  <c r="W580" i="21"/>
  <c r="V580" i="21"/>
  <c r="U580" i="21"/>
  <c r="T580" i="21"/>
  <c r="R580" i="21"/>
  <c r="AC580" i="21" s="1"/>
  <c r="M580" i="21"/>
  <c r="W579" i="21"/>
  <c r="V579" i="21"/>
  <c r="U579" i="21"/>
  <c r="T579" i="21"/>
  <c r="R579" i="21"/>
  <c r="AC579" i="21" s="1"/>
  <c r="M579" i="21"/>
  <c r="Y579" i="21" s="1"/>
  <c r="W578" i="21"/>
  <c r="V578" i="21"/>
  <c r="U578" i="21"/>
  <c r="T578" i="21"/>
  <c r="R578" i="21"/>
  <c r="AC578" i="21" s="1"/>
  <c r="M578" i="21"/>
  <c r="Y578" i="21" s="1"/>
  <c r="W577" i="21"/>
  <c r="V577" i="21"/>
  <c r="U577" i="21"/>
  <c r="T577" i="21"/>
  <c r="R577" i="21"/>
  <c r="AC577" i="21" s="1"/>
  <c r="M577" i="21"/>
  <c r="Y577" i="21" s="1"/>
  <c r="W576" i="21"/>
  <c r="V576" i="21"/>
  <c r="U576" i="21"/>
  <c r="T576" i="21"/>
  <c r="R576" i="21"/>
  <c r="AC576" i="21" s="1"/>
  <c r="M576" i="21"/>
  <c r="Y576" i="21" s="1"/>
  <c r="W575" i="21"/>
  <c r="V575" i="21"/>
  <c r="U575" i="21"/>
  <c r="T575" i="21"/>
  <c r="R575" i="21"/>
  <c r="M575" i="21"/>
  <c r="O575" i="21" s="1"/>
  <c r="W574" i="21"/>
  <c r="V574" i="21"/>
  <c r="U574" i="21"/>
  <c r="T574" i="21"/>
  <c r="R574" i="21"/>
  <c r="AC574" i="21" s="1"/>
  <c r="M574" i="21"/>
  <c r="O574" i="21" s="1"/>
  <c r="W573" i="21"/>
  <c r="V573" i="21"/>
  <c r="U573" i="21"/>
  <c r="T573" i="21"/>
  <c r="R573" i="21"/>
  <c r="AC573" i="21" s="1"/>
  <c r="M573" i="21"/>
  <c r="O573" i="21" s="1"/>
  <c r="W572" i="21"/>
  <c r="V572" i="21"/>
  <c r="U572" i="21"/>
  <c r="T572" i="21"/>
  <c r="R572" i="21"/>
  <c r="AC572" i="21" s="1"/>
  <c r="M572" i="21"/>
  <c r="W571" i="21"/>
  <c r="V571" i="21"/>
  <c r="U571" i="21"/>
  <c r="T571" i="21"/>
  <c r="R571" i="21"/>
  <c r="M571" i="21"/>
  <c r="W570" i="21"/>
  <c r="V570" i="21"/>
  <c r="U570" i="21"/>
  <c r="T570" i="21"/>
  <c r="R570" i="21"/>
  <c r="AC570" i="21" s="1"/>
  <c r="M570" i="21"/>
  <c r="Y570" i="21" s="1"/>
  <c r="W569" i="21"/>
  <c r="V569" i="21"/>
  <c r="U569" i="21"/>
  <c r="T569" i="21"/>
  <c r="R569" i="21"/>
  <c r="AC569" i="21" s="1"/>
  <c r="M569" i="21"/>
  <c r="Y569" i="21" s="1"/>
  <c r="W568" i="21"/>
  <c r="V568" i="21"/>
  <c r="U568" i="21"/>
  <c r="T568" i="21"/>
  <c r="R568" i="21"/>
  <c r="AC568" i="21" s="1"/>
  <c r="M568" i="21"/>
  <c r="W567" i="21"/>
  <c r="V567" i="21"/>
  <c r="U567" i="21"/>
  <c r="T567" i="21"/>
  <c r="R567" i="21"/>
  <c r="AC567" i="21" s="1"/>
  <c r="M567" i="21"/>
  <c r="O567" i="21" s="1"/>
  <c r="W566" i="21"/>
  <c r="V566" i="21"/>
  <c r="U566" i="21"/>
  <c r="T566" i="21"/>
  <c r="R566" i="21"/>
  <c r="AC566" i="21" s="1"/>
  <c r="M566" i="21"/>
  <c r="O566" i="21" s="1"/>
  <c r="W565" i="21"/>
  <c r="V565" i="21"/>
  <c r="U565" i="21"/>
  <c r="T565" i="21"/>
  <c r="R565" i="21"/>
  <c r="AC565" i="21" s="1"/>
  <c r="M565" i="21"/>
  <c r="O565" i="21" s="1"/>
  <c r="W564" i="21"/>
  <c r="V564" i="21"/>
  <c r="U564" i="21"/>
  <c r="T564" i="21"/>
  <c r="R564" i="21"/>
  <c r="AC564" i="21" s="1"/>
  <c r="M564" i="21"/>
  <c r="W563" i="21"/>
  <c r="V563" i="21"/>
  <c r="U563" i="21"/>
  <c r="T563" i="21"/>
  <c r="R563" i="21"/>
  <c r="M563" i="21"/>
  <c r="Y563" i="21" s="1"/>
  <c r="W562" i="21"/>
  <c r="V562" i="21"/>
  <c r="U562" i="21"/>
  <c r="T562" i="21"/>
  <c r="R562" i="21"/>
  <c r="M562" i="21"/>
  <c r="Y562" i="21" s="1"/>
  <c r="W561" i="21"/>
  <c r="V561" i="21"/>
  <c r="U561" i="21"/>
  <c r="T561" i="21"/>
  <c r="R561" i="21"/>
  <c r="M561" i="21"/>
  <c r="O561" i="21" s="1"/>
  <c r="W560" i="21"/>
  <c r="V560" i="21"/>
  <c r="U560" i="21"/>
  <c r="T560" i="21"/>
  <c r="R560" i="21"/>
  <c r="AC560" i="21" s="1"/>
  <c r="M560" i="21"/>
  <c r="O560" i="21" s="1"/>
  <c r="W559" i="21"/>
  <c r="V559" i="21"/>
  <c r="U559" i="21"/>
  <c r="T559" i="21"/>
  <c r="R559" i="21"/>
  <c r="AC559" i="21" s="1"/>
  <c r="M559" i="21"/>
  <c r="W558" i="21"/>
  <c r="V558" i="21"/>
  <c r="U558" i="21"/>
  <c r="T558" i="21"/>
  <c r="R558" i="21"/>
  <c r="AC558" i="21" s="1"/>
  <c r="M558" i="21"/>
  <c r="O558" i="21" s="1"/>
  <c r="W557" i="21"/>
  <c r="V557" i="21"/>
  <c r="U557" i="21"/>
  <c r="T557" i="21"/>
  <c r="R557" i="21"/>
  <c r="AC557" i="21" s="1"/>
  <c r="M557" i="21"/>
  <c r="O557" i="21" s="1"/>
  <c r="W556" i="21"/>
  <c r="V556" i="21"/>
  <c r="U556" i="21"/>
  <c r="T556" i="21"/>
  <c r="R556" i="21"/>
  <c r="AC556" i="21" s="1"/>
  <c r="M556" i="21"/>
  <c r="Y556" i="21" s="1"/>
  <c r="W555" i="21"/>
  <c r="V555" i="21"/>
  <c r="U555" i="21"/>
  <c r="T555" i="21"/>
  <c r="R555" i="21"/>
  <c r="AC555" i="21" s="1"/>
  <c r="M555" i="21"/>
  <c r="O555" i="21" s="1"/>
  <c r="W554" i="21"/>
  <c r="V554" i="21"/>
  <c r="U554" i="21"/>
  <c r="T554" i="21"/>
  <c r="R554" i="21"/>
  <c r="M554" i="21"/>
  <c r="W553" i="21"/>
  <c r="V553" i="21"/>
  <c r="U553" i="21"/>
  <c r="T553" i="21"/>
  <c r="R553" i="21"/>
  <c r="AC553" i="21" s="1"/>
  <c r="M553" i="21"/>
  <c r="O553" i="21" s="1"/>
  <c r="W552" i="21"/>
  <c r="V552" i="21"/>
  <c r="U552" i="21"/>
  <c r="T552" i="21"/>
  <c r="R552" i="21"/>
  <c r="AC552" i="21" s="1"/>
  <c r="M552" i="21"/>
  <c r="Y552" i="21" s="1"/>
  <c r="W551" i="21"/>
  <c r="V551" i="21"/>
  <c r="U551" i="21"/>
  <c r="T551" i="21"/>
  <c r="R551" i="21"/>
  <c r="AC551" i="21" s="1"/>
  <c r="M551" i="21"/>
  <c r="W550" i="21"/>
  <c r="V550" i="21"/>
  <c r="U550" i="21"/>
  <c r="T550" i="21"/>
  <c r="R550" i="21"/>
  <c r="AC550" i="21" s="1"/>
  <c r="M550" i="21"/>
  <c r="W549" i="21"/>
  <c r="V549" i="21"/>
  <c r="U549" i="21"/>
  <c r="T549" i="21"/>
  <c r="R549" i="21"/>
  <c r="AC549" i="21" s="1"/>
  <c r="M549" i="21"/>
  <c r="Y549" i="21" s="1"/>
  <c r="W548" i="21"/>
  <c r="V548" i="21"/>
  <c r="U548" i="21"/>
  <c r="T548" i="21"/>
  <c r="R548" i="21"/>
  <c r="AC548" i="21" s="1"/>
  <c r="M548" i="21"/>
  <c r="Y548" i="21" s="1"/>
  <c r="W547" i="21"/>
  <c r="V547" i="21"/>
  <c r="U547" i="21"/>
  <c r="T547" i="21"/>
  <c r="R547" i="21"/>
  <c r="AC547" i="21" s="1"/>
  <c r="M547" i="21"/>
  <c r="Y547" i="21" s="1"/>
  <c r="W546" i="21"/>
  <c r="V546" i="21"/>
  <c r="U546" i="21"/>
  <c r="T546" i="21"/>
  <c r="R546" i="21"/>
  <c r="AC546" i="21" s="1"/>
  <c r="M546" i="21"/>
  <c r="Y546" i="21" s="1"/>
  <c r="W545" i="21"/>
  <c r="V545" i="21"/>
  <c r="U545" i="21"/>
  <c r="T545" i="21"/>
  <c r="R545" i="21"/>
  <c r="AC545" i="21" s="1"/>
  <c r="M545" i="21"/>
  <c r="O545" i="21" s="1"/>
  <c r="W544" i="21"/>
  <c r="V544" i="21"/>
  <c r="U544" i="21"/>
  <c r="T544" i="21"/>
  <c r="R544" i="21"/>
  <c r="M544" i="21"/>
  <c r="W543" i="21"/>
  <c r="V543" i="21"/>
  <c r="U543" i="21"/>
  <c r="T543" i="21"/>
  <c r="R543" i="21"/>
  <c r="AC543" i="21" s="1"/>
  <c r="M543" i="21"/>
  <c r="W542" i="21"/>
  <c r="V542" i="21"/>
  <c r="U542" i="21"/>
  <c r="T542" i="21"/>
  <c r="R542" i="21"/>
  <c r="AC542" i="21" s="1"/>
  <c r="M542" i="21"/>
  <c r="W541" i="21"/>
  <c r="V541" i="21"/>
  <c r="U541" i="21"/>
  <c r="T541" i="21"/>
  <c r="R541" i="21"/>
  <c r="M541" i="21"/>
  <c r="W540" i="21"/>
  <c r="V540" i="21"/>
  <c r="U540" i="21"/>
  <c r="T540" i="21"/>
  <c r="R540" i="21"/>
  <c r="AC540" i="21" s="1"/>
  <c r="M540" i="21"/>
  <c r="Y540" i="21" s="1"/>
  <c r="W539" i="21"/>
  <c r="V539" i="21"/>
  <c r="U539" i="21"/>
  <c r="T539" i="21"/>
  <c r="R539" i="21"/>
  <c r="AC539" i="21" s="1"/>
  <c r="M539" i="21"/>
  <c r="O539" i="21" s="1"/>
  <c r="W538" i="21"/>
  <c r="V538" i="21"/>
  <c r="U538" i="21"/>
  <c r="T538" i="21"/>
  <c r="R538" i="21"/>
  <c r="M538" i="21"/>
  <c r="W537" i="21"/>
  <c r="V537" i="21"/>
  <c r="U537" i="21"/>
  <c r="T537" i="21"/>
  <c r="R537" i="21"/>
  <c r="M537" i="21"/>
  <c r="Y537" i="21" s="1"/>
  <c r="W536" i="21"/>
  <c r="V536" i="21"/>
  <c r="U536" i="21"/>
  <c r="T536" i="21"/>
  <c r="R536" i="21"/>
  <c r="AC536" i="21" s="1"/>
  <c r="M536" i="21"/>
  <c r="O536" i="21" s="1"/>
  <c r="W535" i="21"/>
  <c r="V535" i="21"/>
  <c r="U535" i="21"/>
  <c r="T535" i="21"/>
  <c r="R535" i="21"/>
  <c r="M535" i="21"/>
  <c r="W534" i="21"/>
  <c r="V534" i="21"/>
  <c r="U534" i="21"/>
  <c r="T534" i="21"/>
  <c r="R534" i="21"/>
  <c r="AC534" i="21" s="1"/>
  <c r="M534" i="21"/>
  <c r="W533" i="21"/>
  <c r="V533" i="21"/>
  <c r="U533" i="21"/>
  <c r="T533" i="21"/>
  <c r="R533" i="21"/>
  <c r="M533" i="21"/>
  <c r="W532" i="21"/>
  <c r="V532" i="21"/>
  <c r="U532" i="21"/>
  <c r="T532" i="21"/>
  <c r="R532" i="21"/>
  <c r="M532" i="21"/>
  <c r="Y532" i="21" s="1"/>
  <c r="W531" i="21"/>
  <c r="V531" i="21"/>
  <c r="U531" i="21"/>
  <c r="T531" i="21"/>
  <c r="R531" i="21"/>
  <c r="AC531" i="21" s="1"/>
  <c r="M531" i="21"/>
  <c r="O531" i="21" s="1"/>
  <c r="W530" i="21"/>
  <c r="V530" i="21"/>
  <c r="U530" i="21"/>
  <c r="T530" i="21"/>
  <c r="R530" i="21"/>
  <c r="AC530" i="21" s="1"/>
  <c r="M530" i="21"/>
  <c r="O530" i="21" s="1"/>
  <c r="W529" i="21"/>
  <c r="V529" i="21"/>
  <c r="U529" i="21"/>
  <c r="T529" i="21"/>
  <c r="R529" i="21"/>
  <c r="AC529" i="21" s="1"/>
  <c r="M529" i="21"/>
  <c r="W528" i="21"/>
  <c r="V528" i="21"/>
  <c r="U528" i="21"/>
  <c r="T528" i="21"/>
  <c r="R528" i="21"/>
  <c r="AC528" i="21" s="1"/>
  <c r="M528" i="21"/>
  <c r="Y528" i="21" s="1"/>
  <c r="W527" i="21"/>
  <c r="V527" i="21"/>
  <c r="U527" i="21"/>
  <c r="T527" i="21"/>
  <c r="R527" i="21"/>
  <c r="M527" i="21"/>
  <c r="O527" i="21" s="1"/>
  <c r="W526" i="21"/>
  <c r="V526" i="21"/>
  <c r="U526" i="21"/>
  <c r="T526" i="21"/>
  <c r="R526" i="21"/>
  <c r="AC526" i="21" s="1"/>
  <c r="M526" i="21"/>
  <c r="W525" i="21"/>
  <c r="V525" i="21"/>
  <c r="U525" i="21"/>
  <c r="T525" i="21"/>
  <c r="R525" i="21"/>
  <c r="AC525" i="21" s="1"/>
  <c r="M525" i="21"/>
  <c r="W524" i="21"/>
  <c r="V524" i="21"/>
  <c r="U524" i="21"/>
  <c r="T524" i="21"/>
  <c r="R524" i="21"/>
  <c r="AC524" i="21" s="1"/>
  <c r="M524" i="21"/>
  <c r="Y524" i="21" s="1"/>
  <c r="W523" i="21"/>
  <c r="V523" i="21"/>
  <c r="U523" i="21"/>
  <c r="T523" i="21"/>
  <c r="R523" i="21"/>
  <c r="M523" i="21"/>
  <c r="O523" i="21" s="1"/>
  <c r="W522" i="21"/>
  <c r="V522" i="21"/>
  <c r="U522" i="21"/>
  <c r="T522" i="21"/>
  <c r="R522" i="21"/>
  <c r="AC522" i="21" s="1"/>
  <c r="M522" i="21"/>
  <c r="O522" i="21" s="1"/>
  <c r="W521" i="21"/>
  <c r="V521" i="21"/>
  <c r="U521" i="21"/>
  <c r="T521" i="21"/>
  <c r="R521" i="21"/>
  <c r="AC521" i="21" s="1"/>
  <c r="M521" i="21"/>
  <c r="O521" i="21" s="1"/>
  <c r="W520" i="21"/>
  <c r="V520" i="21"/>
  <c r="U520" i="21"/>
  <c r="T520" i="21"/>
  <c r="R520" i="21"/>
  <c r="AC520" i="21" s="1"/>
  <c r="M520" i="21"/>
  <c r="W519" i="21"/>
  <c r="V519" i="21"/>
  <c r="U519" i="21"/>
  <c r="T519" i="21"/>
  <c r="R519" i="21"/>
  <c r="AC519" i="21" s="1"/>
  <c r="M519" i="21"/>
  <c r="O519" i="21" s="1"/>
  <c r="W518" i="21"/>
  <c r="V518" i="21"/>
  <c r="U518" i="21"/>
  <c r="T518" i="21"/>
  <c r="R518" i="21"/>
  <c r="AC518" i="21" s="1"/>
  <c r="M518" i="21"/>
  <c r="Y518" i="21" s="1"/>
  <c r="W517" i="21"/>
  <c r="V517" i="21"/>
  <c r="U517" i="21"/>
  <c r="T517" i="21"/>
  <c r="R517" i="21"/>
  <c r="AC517" i="21" s="1"/>
  <c r="M517" i="21"/>
  <c r="O517" i="21" s="1"/>
  <c r="W516" i="21"/>
  <c r="V516" i="21"/>
  <c r="U516" i="21"/>
  <c r="T516" i="21"/>
  <c r="R516" i="21"/>
  <c r="AC516" i="21" s="1"/>
  <c r="M516" i="21"/>
  <c r="Y516" i="21" s="1"/>
  <c r="W515" i="21"/>
  <c r="V515" i="21"/>
  <c r="U515" i="21"/>
  <c r="T515" i="21"/>
  <c r="R515" i="21"/>
  <c r="M515" i="21"/>
  <c r="O515" i="21" s="1"/>
  <c r="W514" i="21"/>
  <c r="V514" i="21"/>
  <c r="U514" i="21"/>
  <c r="T514" i="21"/>
  <c r="R514" i="21"/>
  <c r="AC514" i="21" s="1"/>
  <c r="M514" i="21"/>
  <c r="Y514" i="21" s="1"/>
  <c r="W513" i="21"/>
  <c r="V513" i="21"/>
  <c r="U513" i="21"/>
  <c r="T513" i="21"/>
  <c r="R513" i="21"/>
  <c r="AC513" i="21" s="1"/>
  <c r="M513" i="21"/>
  <c r="W512" i="21"/>
  <c r="V512" i="21"/>
  <c r="U512" i="21"/>
  <c r="T512" i="21"/>
  <c r="R512" i="21"/>
  <c r="AC512" i="21" s="1"/>
  <c r="M512" i="21"/>
  <c r="Y512" i="21" s="1"/>
  <c r="W511" i="21"/>
  <c r="V511" i="21"/>
  <c r="U511" i="21"/>
  <c r="T511" i="21"/>
  <c r="R511" i="21"/>
  <c r="AC511" i="21" s="1"/>
  <c r="M511" i="21"/>
  <c r="Y511" i="21" s="1"/>
  <c r="W510" i="21"/>
  <c r="V510" i="21"/>
  <c r="U510" i="21"/>
  <c r="T510" i="21"/>
  <c r="R510" i="21"/>
  <c r="M510" i="21"/>
  <c r="Y510" i="21" s="1"/>
  <c r="W509" i="21"/>
  <c r="V509" i="21"/>
  <c r="U509" i="21"/>
  <c r="T509" i="21"/>
  <c r="R509" i="21"/>
  <c r="M509" i="21"/>
  <c r="W508" i="21"/>
  <c r="V508" i="21"/>
  <c r="U508" i="21"/>
  <c r="T508" i="21"/>
  <c r="R508" i="21"/>
  <c r="M508" i="21"/>
  <c r="Y508" i="21" s="1"/>
  <c r="W507" i="21"/>
  <c r="V507" i="21"/>
  <c r="U507" i="21"/>
  <c r="T507" i="21"/>
  <c r="R507" i="21"/>
  <c r="AC507" i="21" s="1"/>
  <c r="M507" i="21"/>
  <c r="O507" i="21" s="1"/>
  <c r="W506" i="21"/>
  <c r="V506" i="21"/>
  <c r="U506" i="21"/>
  <c r="T506" i="21"/>
  <c r="R506" i="21"/>
  <c r="AC506" i="21" s="1"/>
  <c r="M506" i="21"/>
  <c r="O506" i="21" s="1"/>
  <c r="W505" i="21"/>
  <c r="V505" i="21"/>
  <c r="U505" i="21"/>
  <c r="T505" i="21"/>
  <c r="R505" i="21"/>
  <c r="AC505" i="21" s="1"/>
  <c r="M505" i="21"/>
  <c r="O505" i="21" s="1"/>
  <c r="W504" i="21"/>
  <c r="V504" i="21"/>
  <c r="U504" i="21"/>
  <c r="T504" i="21"/>
  <c r="R504" i="21"/>
  <c r="AC504" i="21" s="1"/>
  <c r="M504" i="21"/>
  <c r="Y504" i="21" s="1"/>
  <c r="W503" i="21"/>
  <c r="V503" i="21"/>
  <c r="U503" i="21"/>
  <c r="T503" i="21"/>
  <c r="R503" i="21"/>
  <c r="M503" i="21"/>
  <c r="W502" i="21"/>
  <c r="V502" i="21"/>
  <c r="U502" i="21"/>
  <c r="T502" i="21"/>
  <c r="R502" i="21"/>
  <c r="AC502" i="21" s="1"/>
  <c r="M502" i="21"/>
  <c r="Y502" i="21" s="1"/>
  <c r="W501" i="21"/>
  <c r="V501" i="21"/>
  <c r="U501" i="21"/>
  <c r="T501" i="21"/>
  <c r="R501" i="21"/>
  <c r="M501" i="21"/>
  <c r="W500" i="21"/>
  <c r="V500" i="21"/>
  <c r="U500" i="21"/>
  <c r="T500" i="21"/>
  <c r="R500" i="21"/>
  <c r="AC500" i="21" s="1"/>
  <c r="M500" i="21"/>
  <c r="Y500" i="21" s="1"/>
  <c r="W499" i="21"/>
  <c r="V499" i="21"/>
  <c r="U499" i="21"/>
  <c r="T499" i="21"/>
  <c r="R499" i="21"/>
  <c r="AC499" i="21" s="1"/>
  <c r="M499" i="21"/>
  <c r="W498" i="21"/>
  <c r="V498" i="21"/>
  <c r="U498" i="21"/>
  <c r="T498" i="21"/>
  <c r="R498" i="21"/>
  <c r="AC498" i="21" s="1"/>
  <c r="M498" i="21"/>
  <c r="O498" i="21" s="1"/>
  <c r="W497" i="21"/>
  <c r="V497" i="21"/>
  <c r="U497" i="21"/>
  <c r="T497" i="21"/>
  <c r="R497" i="21"/>
  <c r="M497" i="21"/>
  <c r="O497" i="21" s="1"/>
  <c r="W496" i="21"/>
  <c r="V496" i="21"/>
  <c r="U496" i="21"/>
  <c r="T496" i="21"/>
  <c r="R496" i="21"/>
  <c r="AC496" i="21" s="1"/>
  <c r="M496" i="21"/>
  <c r="Y496" i="21" s="1"/>
  <c r="W495" i="21"/>
  <c r="V495" i="21"/>
  <c r="U495" i="21"/>
  <c r="T495" i="21"/>
  <c r="R495" i="21"/>
  <c r="AC495" i="21" s="1"/>
  <c r="M495" i="21"/>
  <c r="Y495" i="21" s="1"/>
  <c r="W494" i="21"/>
  <c r="V494" i="21"/>
  <c r="U494" i="21"/>
  <c r="T494" i="21"/>
  <c r="R494" i="21"/>
  <c r="AC494" i="21" s="1"/>
  <c r="M494" i="21"/>
  <c r="Y494" i="21" s="1"/>
  <c r="W493" i="21"/>
  <c r="V493" i="21"/>
  <c r="U493" i="21"/>
  <c r="T493" i="21"/>
  <c r="R493" i="21"/>
  <c r="M493" i="21"/>
  <c r="O493" i="21" s="1"/>
  <c r="W492" i="21"/>
  <c r="V492" i="21"/>
  <c r="U492" i="21"/>
  <c r="T492" i="21"/>
  <c r="R492" i="21"/>
  <c r="M492" i="21"/>
  <c r="W491" i="21"/>
  <c r="V491" i="21"/>
  <c r="U491" i="21"/>
  <c r="T491" i="21"/>
  <c r="R491" i="21"/>
  <c r="M491" i="21"/>
  <c r="O491" i="21" s="1"/>
  <c r="W490" i="21"/>
  <c r="V490" i="21"/>
  <c r="U490" i="21"/>
  <c r="T490" i="21"/>
  <c r="R490" i="21"/>
  <c r="AC490" i="21" s="1"/>
  <c r="M490" i="21"/>
  <c r="O490" i="21" s="1"/>
  <c r="W489" i="21"/>
  <c r="V489" i="21"/>
  <c r="U489" i="21"/>
  <c r="T489" i="21"/>
  <c r="R489" i="21"/>
  <c r="AC489" i="21" s="1"/>
  <c r="M489" i="21"/>
  <c r="W488" i="21"/>
  <c r="V488" i="21"/>
  <c r="U488" i="21"/>
  <c r="T488" i="21"/>
  <c r="R488" i="21"/>
  <c r="AC488" i="21" s="1"/>
  <c r="M488" i="21"/>
  <c r="O488" i="21" s="1"/>
  <c r="W487" i="21"/>
  <c r="V487" i="21"/>
  <c r="U487" i="21"/>
  <c r="T487" i="21"/>
  <c r="R487" i="21"/>
  <c r="AC487" i="21" s="1"/>
  <c r="M487" i="21"/>
  <c r="W486" i="21"/>
  <c r="V486" i="21"/>
  <c r="U486" i="21"/>
  <c r="T486" i="21"/>
  <c r="R486" i="21"/>
  <c r="AC486" i="21" s="1"/>
  <c r="M486" i="21"/>
  <c r="W485" i="21"/>
  <c r="V485" i="21"/>
  <c r="U485" i="21"/>
  <c r="T485" i="21"/>
  <c r="R485" i="21"/>
  <c r="M485" i="21"/>
  <c r="O485" i="21" s="1"/>
  <c r="W484" i="21"/>
  <c r="V484" i="21"/>
  <c r="U484" i="21"/>
  <c r="T484" i="21"/>
  <c r="R484" i="21"/>
  <c r="AC484" i="21" s="1"/>
  <c r="M484" i="21"/>
  <c r="Y484" i="21" s="1"/>
  <c r="W483" i="21"/>
  <c r="V483" i="21"/>
  <c r="U483" i="21"/>
  <c r="T483" i="21"/>
  <c r="R483" i="21"/>
  <c r="AC483" i="21" s="1"/>
  <c r="M483" i="21"/>
  <c r="W482" i="21"/>
  <c r="V482" i="21"/>
  <c r="U482" i="21"/>
  <c r="T482" i="21"/>
  <c r="R482" i="21"/>
  <c r="M482" i="21"/>
  <c r="O482" i="21" s="1"/>
  <c r="W481" i="21"/>
  <c r="V481" i="21"/>
  <c r="U481" i="21"/>
  <c r="T481" i="21"/>
  <c r="R481" i="21"/>
  <c r="M481" i="21"/>
  <c r="Y481" i="21" s="1"/>
  <c r="W480" i="21"/>
  <c r="V480" i="21"/>
  <c r="U480" i="21"/>
  <c r="T480" i="21"/>
  <c r="R480" i="21"/>
  <c r="AC480" i="21" s="1"/>
  <c r="M480" i="21"/>
  <c r="W479" i="21"/>
  <c r="V479" i="21"/>
  <c r="U479" i="21"/>
  <c r="T479" i="21"/>
  <c r="R479" i="21"/>
  <c r="AC479" i="21" s="1"/>
  <c r="M479" i="21"/>
  <c r="W478" i="21"/>
  <c r="V478" i="21"/>
  <c r="U478" i="21"/>
  <c r="T478" i="21"/>
  <c r="R478" i="21"/>
  <c r="M478" i="21"/>
  <c r="W477" i="21"/>
  <c r="V477" i="21"/>
  <c r="U477" i="21"/>
  <c r="T477" i="21"/>
  <c r="R477" i="21"/>
  <c r="AC477" i="21" s="1"/>
  <c r="M477" i="21"/>
  <c r="Y477" i="21" s="1"/>
  <c r="W476" i="21"/>
  <c r="V476" i="21"/>
  <c r="U476" i="21"/>
  <c r="T476" i="21"/>
  <c r="R476" i="21"/>
  <c r="AC476" i="21" s="1"/>
  <c r="M476" i="21"/>
  <c r="Y476" i="21" s="1"/>
  <c r="W475" i="21"/>
  <c r="V475" i="21"/>
  <c r="U475" i="21"/>
  <c r="T475" i="21"/>
  <c r="R475" i="21"/>
  <c r="M475" i="21"/>
  <c r="W474" i="21"/>
  <c r="V474" i="21"/>
  <c r="U474" i="21"/>
  <c r="T474" i="21"/>
  <c r="R474" i="21"/>
  <c r="AC474" i="21" s="1"/>
  <c r="M474" i="21"/>
  <c r="O474" i="21" s="1"/>
  <c r="W473" i="21"/>
  <c r="V473" i="21"/>
  <c r="U473" i="21"/>
  <c r="T473" i="21"/>
  <c r="R473" i="21"/>
  <c r="M473" i="21"/>
  <c r="O473" i="21" s="1"/>
  <c r="W472" i="21"/>
  <c r="V472" i="21"/>
  <c r="U472" i="21"/>
  <c r="T472" i="21"/>
  <c r="R472" i="21"/>
  <c r="M472" i="21"/>
  <c r="O472" i="21" s="1"/>
  <c r="W471" i="21"/>
  <c r="V471" i="21"/>
  <c r="U471" i="21"/>
  <c r="T471" i="21"/>
  <c r="R471" i="21"/>
  <c r="AC471" i="21" s="1"/>
  <c r="M471" i="21"/>
  <c r="O471" i="21" s="1"/>
  <c r="W470" i="21"/>
  <c r="V470" i="21"/>
  <c r="U470" i="21"/>
  <c r="T470" i="21"/>
  <c r="R470" i="21"/>
  <c r="M470" i="21"/>
  <c r="O470" i="21" s="1"/>
  <c r="W469" i="21"/>
  <c r="V469" i="21"/>
  <c r="U469" i="21"/>
  <c r="T469" i="21"/>
  <c r="R469" i="21"/>
  <c r="AC469" i="21" s="1"/>
  <c r="M469" i="21"/>
  <c r="Y469" i="21" s="1"/>
  <c r="W468" i="21"/>
  <c r="V468" i="21"/>
  <c r="U468" i="21"/>
  <c r="T468" i="21"/>
  <c r="R468" i="21"/>
  <c r="AC468" i="21" s="1"/>
  <c r="M468" i="21"/>
  <c r="W467" i="21"/>
  <c r="V467" i="21"/>
  <c r="U467" i="21"/>
  <c r="T467" i="21"/>
  <c r="R467" i="21"/>
  <c r="M467" i="21"/>
  <c r="Y467" i="21" s="1"/>
  <c r="W466" i="21"/>
  <c r="V466" i="21"/>
  <c r="U466" i="21"/>
  <c r="T466" i="21"/>
  <c r="R466" i="21"/>
  <c r="AC466" i="21" s="1"/>
  <c r="M466" i="21"/>
  <c r="O466" i="21" s="1"/>
  <c r="W465" i="21"/>
  <c r="V465" i="21"/>
  <c r="U465" i="21"/>
  <c r="T465" i="21"/>
  <c r="R465" i="21"/>
  <c r="AC465" i="21" s="1"/>
  <c r="M465" i="21"/>
  <c r="O465" i="21" s="1"/>
  <c r="W464" i="21"/>
  <c r="V464" i="21"/>
  <c r="U464" i="21"/>
  <c r="T464" i="21"/>
  <c r="R464" i="21"/>
  <c r="M464" i="21"/>
  <c r="O464" i="21" s="1"/>
  <c r="W463" i="21"/>
  <c r="V463" i="21"/>
  <c r="U463" i="21"/>
  <c r="T463" i="21"/>
  <c r="R463" i="21"/>
  <c r="AC463" i="21" s="1"/>
  <c r="M463" i="21"/>
  <c r="O463" i="21" s="1"/>
  <c r="W462" i="21"/>
  <c r="V462" i="21"/>
  <c r="U462" i="21"/>
  <c r="T462" i="21"/>
  <c r="R462" i="21"/>
  <c r="M462" i="21"/>
  <c r="W461" i="21"/>
  <c r="V461" i="21"/>
  <c r="U461" i="21"/>
  <c r="T461" i="21"/>
  <c r="R461" i="21"/>
  <c r="AC461" i="21" s="1"/>
  <c r="M461" i="21"/>
  <c r="Y461" i="21" s="1"/>
  <c r="W460" i="21"/>
  <c r="V460" i="21"/>
  <c r="U460" i="21"/>
  <c r="T460" i="21"/>
  <c r="R460" i="21"/>
  <c r="AC460" i="21" s="1"/>
  <c r="M460" i="21"/>
  <c r="Y460" i="21" s="1"/>
  <c r="W459" i="21"/>
  <c r="V459" i="21"/>
  <c r="U459" i="21"/>
  <c r="T459" i="21"/>
  <c r="R459" i="21"/>
  <c r="M459" i="21"/>
  <c r="Y459" i="21" s="1"/>
  <c r="W458" i="21"/>
  <c r="V458" i="21"/>
  <c r="U458" i="21"/>
  <c r="T458" i="21"/>
  <c r="R458" i="21"/>
  <c r="AC458" i="21" s="1"/>
  <c r="M458" i="21"/>
  <c r="O458" i="21" s="1"/>
  <c r="W457" i="21"/>
  <c r="V457" i="21"/>
  <c r="U457" i="21"/>
  <c r="T457" i="21"/>
  <c r="R457" i="21"/>
  <c r="AC457" i="21" s="1"/>
  <c r="M457" i="21"/>
  <c r="O457" i="21" s="1"/>
  <c r="W456" i="21"/>
  <c r="V456" i="21"/>
  <c r="U456" i="21"/>
  <c r="T456" i="21"/>
  <c r="R456" i="21"/>
  <c r="M456" i="21"/>
  <c r="O456" i="21" s="1"/>
  <c r="W455" i="21"/>
  <c r="V455" i="21"/>
  <c r="U455" i="21"/>
  <c r="T455" i="21"/>
  <c r="R455" i="21"/>
  <c r="AC455" i="21" s="1"/>
  <c r="M455" i="21"/>
  <c r="O455" i="21" s="1"/>
  <c r="W454" i="21"/>
  <c r="V454" i="21"/>
  <c r="U454" i="21"/>
  <c r="T454" i="21"/>
  <c r="R454" i="21"/>
  <c r="M454" i="21"/>
  <c r="O454" i="21" s="1"/>
  <c r="W453" i="21"/>
  <c r="V453" i="21"/>
  <c r="U453" i="21"/>
  <c r="T453" i="21"/>
  <c r="R453" i="21"/>
  <c r="AC453" i="21" s="1"/>
  <c r="M453" i="21"/>
  <c r="Y453" i="21" s="1"/>
  <c r="W452" i="21"/>
  <c r="V452" i="21"/>
  <c r="U452" i="21"/>
  <c r="T452" i="21"/>
  <c r="R452" i="21"/>
  <c r="AC452" i="21" s="1"/>
  <c r="M452" i="21"/>
  <c r="W451" i="21"/>
  <c r="V451" i="21"/>
  <c r="U451" i="21"/>
  <c r="T451" i="21"/>
  <c r="R451" i="21"/>
  <c r="M451" i="21"/>
  <c r="Y451" i="21" s="1"/>
  <c r="W450" i="21"/>
  <c r="V450" i="21"/>
  <c r="U450" i="21"/>
  <c r="T450" i="21"/>
  <c r="R450" i="21"/>
  <c r="AC450" i="21" s="1"/>
  <c r="M450" i="21"/>
  <c r="O450" i="21" s="1"/>
  <c r="W449" i="21"/>
  <c r="V449" i="21"/>
  <c r="U449" i="21"/>
  <c r="T449" i="21"/>
  <c r="R449" i="21"/>
  <c r="M449" i="21"/>
  <c r="O449" i="21" s="1"/>
  <c r="W448" i="21"/>
  <c r="V448" i="21"/>
  <c r="U448" i="21"/>
  <c r="T448" i="21"/>
  <c r="R448" i="21"/>
  <c r="AC448" i="21" s="1"/>
  <c r="M448" i="21"/>
  <c r="O448" i="21" s="1"/>
  <c r="W447" i="21"/>
  <c r="V447" i="21"/>
  <c r="U447" i="21"/>
  <c r="T447" i="21"/>
  <c r="R447" i="21"/>
  <c r="AC447" i="21" s="1"/>
  <c r="M447" i="21"/>
  <c r="Y447" i="21" s="1"/>
  <c r="W446" i="21"/>
  <c r="V446" i="21"/>
  <c r="U446" i="21"/>
  <c r="T446" i="21"/>
  <c r="R446" i="21"/>
  <c r="M446" i="21"/>
  <c r="O446" i="21" s="1"/>
  <c r="W445" i="21"/>
  <c r="V445" i="21"/>
  <c r="U445" i="21"/>
  <c r="T445" i="21"/>
  <c r="R445" i="21"/>
  <c r="AC445" i="21" s="1"/>
  <c r="M445" i="21"/>
  <c r="W444" i="21"/>
  <c r="V444" i="21"/>
  <c r="U444" i="21"/>
  <c r="T444" i="21"/>
  <c r="R444" i="21"/>
  <c r="AC444" i="21" s="1"/>
  <c r="M444" i="21"/>
  <c r="Y444" i="21" s="1"/>
  <c r="W443" i="21"/>
  <c r="V443" i="21"/>
  <c r="U443" i="21"/>
  <c r="T443" i="21"/>
  <c r="R443" i="21"/>
  <c r="M443" i="21"/>
  <c r="Y443" i="21" s="1"/>
  <c r="W442" i="21"/>
  <c r="V442" i="21"/>
  <c r="U442" i="21"/>
  <c r="T442" i="21"/>
  <c r="R442" i="21"/>
  <c r="AC442" i="21" s="1"/>
  <c r="M442" i="21"/>
  <c r="O442" i="21" s="1"/>
  <c r="W441" i="21"/>
  <c r="V441" i="21"/>
  <c r="U441" i="21"/>
  <c r="T441" i="21"/>
  <c r="R441" i="21"/>
  <c r="M441" i="21"/>
  <c r="O441" i="21" s="1"/>
  <c r="W440" i="21"/>
  <c r="V440" i="21"/>
  <c r="U440" i="21"/>
  <c r="T440" i="21"/>
  <c r="R440" i="21"/>
  <c r="AC440" i="21" s="1"/>
  <c r="M440" i="21"/>
  <c r="O440" i="21" s="1"/>
  <c r="W439" i="21"/>
  <c r="V439" i="21"/>
  <c r="U439" i="21"/>
  <c r="T439" i="21"/>
  <c r="R439" i="21"/>
  <c r="AC439" i="21" s="1"/>
  <c r="M439" i="21"/>
  <c r="W438" i="21"/>
  <c r="V438" i="21"/>
  <c r="U438" i="21"/>
  <c r="T438" i="21"/>
  <c r="R438" i="21"/>
  <c r="M438" i="21"/>
  <c r="O438" i="21" s="1"/>
  <c r="W437" i="21"/>
  <c r="V437" i="21"/>
  <c r="U437" i="21"/>
  <c r="T437" i="21"/>
  <c r="R437" i="21"/>
  <c r="AC437" i="21" s="1"/>
  <c r="M437" i="21"/>
  <c r="Y437" i="21" s="1"/>
  <c r="W436" i="21"/>
  <c r="V436" i="21"/>
  <c r="U436" i="21"/>
  <c r="T436" i="21"/>
  <c r="R436" i="21"/>
  <c r="AC436" i="21" s="1"/>
  <c r="M436" i="21"/>
  <c r="Y436" i="21" s="1"/>
  <c r="W435" i="21"/>
  <c r="V435" i="21"/>
  <c r="U435" i="21"/>
  <c r="T435" i="21"/>
  <c r="R435" i="21"/>
  <c r="M435" i="21"/>
  <c r="W434" i="21"/>
  <c r="V434" i="21"/>
  <c r="U434" i="21"/>
  <c r="T434" i="21"/>
  <c r="R434" i="21"/>
  <c r="AC434" i="21" s="1"/>
  <c r="M434" i="21"/>
  <c r="O434" i="21" s="1"/>
  <c r="W433" i="21"/>
  <c r="V433" i="21"/>
  <c r="U433" i="21"/>
  <c r="T433" i="21"/>
  <c r="R433" i="21"/>
  <c r="AC433" i="21" s="1"/>
  <c r="M433" i="21"/>
  <c r="O433" i="21" s="1"/>
  <c r="W432" i="21"/>
  <c r="V432" i="21"/>
  <c r="U432" i="21"/>
  <c r="T432" i="21"/>
  <c r="R432" i="21"/>
  <c r="AC432" i="21" s="1"/>
  <c r="M432" i="21"/>
  <c r="O432" i="21" s="1"/>
  <c r="W431" i="21"/>
  <c r="V431" i="21"/>
  <c r="U431" i="21"/>
  <c r="T431" i="21"/>
  <c r="R431" i="21"/>
  <c r="AC431" i="21" s="1"/>
  <c r="M431" i="21"/>
  <c r="Y431" i="21" s="1"/>
  <c r="W430" i="21"/>
  <c r="V430" i="21"/>
  <c r="U430" i="21"/>
  <c r="T430" i="21"/>
  <c r="R430" i="21"/>
  <c r="M430" i="21"/>
  <c r="O430" i="21" s="1"/>
  <c r="W429" i="21"/>
  <c r="V429" i="21"/>
  <c r="U429" i="21"/>
  <c r="T429" i="21"/>
  <c r="R429" i="21"/>
  <c r="AC429" i="21" s="1"/>
  <c r="M429" i="21"/>
  <c r="W428" i="21"/>
  <c r="V428" i="21"/>
  <c r="U428" i="21"/>
  <c r="T428" i="21"/>
  <c r="R428" i="21"/>
  <c r="AC428" i="21" s="1"/>
  <c r="M428" i="21"/>
  <c r="W427" i="21"/>
  <c r="V427" i="21"/>
  <c r="U427" i="21"/>
  <c r="T427" i="21"/>
  <c r="R427" i="21"/>
  <c r="M427" i="21"/>
  <c r="Y427" i="21" s="1"/>
  <c r="W426" i="21"/>
  <c r="V426" i="21"/>
  <c r="U426" i="21"/>
  <c r="T426" i="21"/>
  <c r="R426" i="21"/>
  <c r="AC426" i="21" s="1"/>
  <c r="M426" i="21"/>
  <c r="O426" i="21" s="1"/>
  <c r="W425" i="21"/>
  <c r="V425" i="21"/>
  <c r="U425" i="21"/>
  <c r="T425" i="21"/>
  <c r="R425" i="21"/>
  <c r="AC425" i="21" s="1"/>
  <c r="M425" i="21"/>
  <c r="O425" i="21" s="1"/>
  <c r="W424" i="21"/>
  <c r="V424" i="21"/>
  <c r="U424" i="21"/>
  <c r="T424" i="21"/>
  <c r="R424" i="21"/>
  <c r="M424" i="21"/>
  <c r="O424" i="21" s="1"/>
  <c r="W423" i="21"/>
  <c r="V423" i="21"/>
  <c r="U423" i="21"/>
  <c r="T423" i="21"/>
  <c r="R423" i="21"/>
  <c r="AC423" i="21" s="1"/>
  <c r="M423" i="21"/>
  <c r="W422" i="21"/>
  <c r="V422" i="21"/>
  <c r="U422" i="21"/>
  <c r="T422" i="21"/>
  <c r="R422" i="21"/>
  <c r="M422" i="21"/>
  <c r="O422" i="21" s="1"/>
  <c r="W421" i="21"/>
  <c r="V421" i="21"/>
  <c r="U421" i="21"/>
  <c r="T421" i="21"/>
  <c r="R421" i="21"/>
  <c r="AC421" i="21" s="1"/>
  <c r="M421" i="21"/>
  <c r="Y421" i="21" s="1"/>
  <c r="W420" i="21"/>
  <c r="V420" i="21"/>
  <c r="U420" i="21"/>
  <c r="T420" i="21"/>
  <c r="R420" i="21"/>
  <c r="AC420" i="21" s="1"/>
  <c r="M420" i="21"/>
  <c r="W419" i="21"/>
  <c r="V419" i="21"/>
  <c r="U419" i="21"/>
  <c r="T419" i="21"/>
  <c r="R419" i="21"/>
  <c r="M419" i="21"/>
  <c r="Y419" i="21" s="1"/>
  <c r="W418" i="21"/>
  <c r="V418" i="21"/>
  <c r="U418" i="21"/>
  <c r="T418" i="21"/>
  <c r="R418" i="21"/>
  <c r="AC418" i="21" s="1"/>
  <c r="M418" i="21"/>
  <c r="O418" i="21" s="1"/>
  <c r="W417" i="21"/>
  <c r="V417" i="21"/>
  <c r="U417" i="21"/>
  <c r="T417" i="21"/>
  <c r="R417" i="21"/>
  <c r="AC417" i="21" s="1"/>
  <c r="M417" i="21"/>
  <c r="O417" i="21" s="1"/>
  <c r="W416" i="21"/>
  <c r="V416" i="21"/>
  <c r="U416" i="21"/>
  <c r="T416" i="21"/>
  <c r="R416" i="21"/>
  <c r="M416" i="21"/>
  <c r="O416" i="21" s="1"/>
  <c r="W415" i="21"/>
  <c r="V415" i="21"/>
  <c r="U415" i="21"/>
  <c r="T415" i="21"/>
  <c r="R415" i="21"/>
  <c r="AC415" i="21" s="1"/>
  <c r="M415" i="21"/>
  <c r="Y415" i="21" s="1"/>
  <c r="W414" i="21"/>
  <c r="V414" i="21"/>
  <c r="U414" i="21"/>
  <c r="T414" i="21"/>
  <c r="R414" i="21"/>
  <c r="M414" i="21"/>
  <c r="O414" i="21" s="1"/>
  <c r="W413" i="21"/>
  <c r="V413" i="21"/>
  <c r="U413" i="21"/>
  <c r="T413" i="21"/>
  <c r="R413" i="21"/>
  <c r="AC413" i="21" s="1"/>
  <c r="M413" i="21"/>
  <c r="Y413" i="21" s="1"/>
  <c r="W412" i="21"/>
  <c r="V412" i="21"/>
  <c r="U412" i="21"/>
  <c r="T412" i="21"/>
  <c r="R412" i="21"/>
  <c r="AC412" i="21" s="1"/>
  <c r="M412" i="21"/>
  <c r="Y412" i="21" s="1"/>
  <c r="W411" i="21"/>
  <c r="V411" i="21"/>
  <c r="U411" i="21"/>
  <c r="T411" i="21"/>
  <c r="R411" i="21"/>
  <c r="M411" i="21"/>
  <c r="Y411" i="21" s="1"/>
  <c r="W410" i="21"/>
  <c r="V410" i="21"/>
  <c r="U410" i="21"/>
  <c r="T410" i="21"/>
  <c r="R410" i="21"/>
  <c r="AC410" i="21" s="1"/>
  <c r="M410" i="21"/>
  <c r="O410" i="21" s="1"/>
  <c r="W409" i="21"/>
  <c r="V409" i="21"/>
  <c r="U409" i="21"/>
  <c r="T409" i="21"/>
  <c r="R409" i="21"/>
  <c r="AC409" i="21" s="1"/>
  <c r="M409" i="21"/>
  <c r="O409" i="21" s="1"/>
  <c r="W408" i="21"/>
  <c r="V408" i="21"/>
  <c r="U408" i="21"/>
  <c r="T408" i="21"/>
  <c r="R408" i="21"/>
  <c r="AC408" i="21" s="1"/>
  <c r="M408" i="21"/>
  <c r="O408" i="21" s="1"/>
  <c r="W407" i="21"/>
  <c r="V407" i="21"/>
  <c r="U407" i="21"/>
  <c r="T407" i="21"/>
  <c r="R407" i="21"/>
  <c r="AC407" i="21" s="1"/>
  <c r="M407" i="21"/>
  <c r="W406" i="21"/>
  <c r="V406" i="21"/>
  <c r="U406" i="21"/>
  <c r="T406" i="21"/>
  <c r="R406" i="21"/>
  <c r="M406" i="21"/>
  <c r="O406" i="21" s="1"/>
  <c r="W405" i="21"/>
  <c r="V405" i="21"/>
  <c r="U405" i="21"/>
  <c r="T405" i="21"/>
  <c r="R405" i="21"/>
  <c r="AC405" i="21" s="1"/>
  <c r="M405" i="21"/>
  <c r="O405" i="21" s="1"/>
  <c r="W404" i="21"/>
  <c r="V404" i="21"/>
  <c r="U404" i="21"/>
  <c r="T404" i="21"/>
  <c r="R404" i="21"/>
  <c r="AC404" i="21" s="1"/>
  <c r="M404" i="21"/>
  <c r="Y404" i="21" s="1"/>
  <c r="W403" i="21"/>
  <c r="V403" i="21"/>
  <c r="U403" i="21"/>
  <c r="T403" i="21"/>
  <c r="R403" i="21"/>
  <c r="M403" i="21"/>
  <c r="Y403" i="21" s="1"/>
  <c r="W402" i="21"/>
  <c r="V402" i="21"/>
  <c r="U402" i="21"/>
  <c r="T402" i="21"/>
  <c r="R402" i="21"/>
  <c r="AC402" i="21" s="1"/>
  <c r="M402" i="21"/>
  <c r="O402" i="21" s="1"/>
  <c r="W401" i="21"/>
  <c r="V401" i="21"/>
  <c r="U401" i="21"/>
  <c r="T401" i="21"/>
  <c r="R401" i="21"/>
  <c r="AC401" i="21" s="1"/>
  <c r="M401" i="21"/>
  <c r="O401" i="21" s="1"/>
  <c r="W400" i="21"/>
  <c r="V400" i="21"/>
  <c r="U400" i="21"/>
  <c r="T400" i="21"/>
  <c r="R400" i="21"/>
  <c r="AC400" i="21" s="1"/>
  <c r="M400" i="21"/>
  <c r="O400" i="21" s="1"/>
  <c r="W399" i="21"/>
  <c r="V399" i="21"/>
  <c r="U399" i="21"/>
  <c r="T399" i="21"/>
  <c r="R399" i="21"/>
  <c r="AC399" i="21" s="1"/>
  <c r="M399" i="21"/>
  <c r="Y399" i="21" s="1"/>
  <c r="W398" i="21"/>
  <c r="V398" i="21"/>
  <c r="U398" i="21"/>
  <c r="T398" i="21"/>
  <c r="R398" i="21"/>
  <c r="M398" i="21"/>
  <c r="W397" i="21"/>
  <c r="V397" i="21"/>
  <c r="U397" i="21"/>
  <c r="T397" i="21"/>
  <c r="R397" i="21"/>
  <c r="AC397" i="21" s="1"/>
  <c r="M397" i="21"/>
  <c r="O397" i="21" s="1"/>
  <c r="W396" i="21"/>
  <c r="V396" i="21"/>
  <c r="U396" i="21"/>
  <c r="T396" i="21"/>
  <c r="R396" i="21"/>
  <c r="AC396" i="21" s="1"/>
  <c r="M396" i="21"/>
  <c r="Y396" i="21" s="1"/>
  <c r="W395" i="21"/>
  <c r="V395" i="21"/>
  <c r="U395" i="21"/>
  <c r="T395" i="21"/>
  <c r="R395" i="21"/>
  <c r="M395" i="21"/>
  <c r="Y395" i="21" s="1"/>
  <c r="W394" i="21"/>
  <c r="V394" i="21"/>
  <c r="U394" i="21"/>
  <c r="T394" i="21"/>
  <c r="R394" i="21"/>
  <c r="AC394" i="21" s="1"/>
  <c r="M394" i="21"/>
  <c r="O394" i="21" s="1"/>
  <c r="W393" i="21"/>
  <c r="V393" i="21"/>
  <c r="U393" i="21"/>
  <c r="T393" i="21"/>
  <c r="R393" i="21"/>
  <c r="AC393" i="21" s="1"/>
  <c r="M393" i="21"/>
  <c r="W392" i="21"/>
  <c r="V392" i="21"/>
  <c r="U392" i="21"/>
  <c r="T392" i="21"/>
  <c r="R392" i="21"/>
  <c r="AC392" i="21" s="1"/>
  <c r="M392" i="21"/>
  <c r="O392" i="21" s="1"/>
  <c r="W391" i="21"/>
  <c r="V391" i="21"/>
  <c r="U391" i="21"/>
  <c r="T391" i="21"/>
  <c r="R391" i="21"/>
  <c r="AC391" i="21" s="1"/>
  <c r="M391" i="21"/>
  <c r="W390" i="21"/>
  <c r="V390" i="21"/>
  <c r="U390" i="21"/>
  <c r="T390" i="21"/>
  <c r="R390" i="21"/>
  <c r="M390" i="21"/>
  <c r="Y390" i="21" s="1"/>
  <c r="W389" i="21"/>
  <c r="V389" i="21"/>
  <c r="U389" i="21"/>
  <c r="T389" i="21"/>
  <c r="R389" i="21"/>
  <c r="M389" i="21"/>
  <c r="O389" i="21" s="1"/>
  <c r="W388" i="21"/>
  <c r="V388" i="21"/>
  <c r="U388" i="21"/>
  <c r="T388" i="21"/>
  <c r="R388" i="21"/>
  <c r="AC388" i="21" s="1"/>
  <c r="M388" i="21"/>
  <c r="Y388" i="21" s="1"/>
  <c r="W387" i="21"/>
  <c r="V387" i="21"/>
  <c r="U387" i="21"/>
  <c r="T387" i="21"/>
  <c r="R387" i="21"/>
  <c r="M387" i="21"/>
  <c r="Y387" i="21" s="1"/>
  <c r="W386" i="21"/>
  <c r="V386" i="21"/>
  <c r="U386" i="21"/>
  <c r="T386" i="21"/>
  <c r="R386" i="21"/>
  <c r="AC386" i="21" s="1"/>
  <c r="M386" i="21"/>
  <c r="O386" i="21" s="1"/>
  <c r="W385" i="21"/>
  <c r="V385" i="21"/>
  <c r="U385" i="21"/>
  <c r="T385" i="21"/>
  <c r="R385" i="21"/>
  <c r="AC385" i="21" s="1"/>
  <c r="M385" i="21"/>
  <c r="O385" i="21" s="1"/>
  <c r="W384" i="21"/>
  <c r="V384" i="21"/>
  <c r="U384" i="21"/>
  <c r="T384" i="21"/>
  <c r="R384" i="21"/>
  <c r="AC384" i="21" s="1"/>
  <c r="M384" i="21"/>
  <c r="O384" i="21" s="1"/>
  <c r="W383" i="21"/>
  <c r="V383" i="21"/>
  <c r="U383" i="21"/>
  <c r="T383" i="21"/>
  <c r="R383" i="21"/>
  <c r="AC383" i="21" s="1"/>
  <c r="M383" i="21"/>
  <c r="W382" i="21"/>
  <c r="V382" i="21"/>
  <c r="U382" i="21"/>
  <c r="T382" i="21"/>
  <c r="R382" i="21"/>
  <c r="AC382" i="21" s="1"/>
  <c r="M382" i="21"/>
  <c r="O382" i="21" s="1"/>
  <c r="W381" i="21"/>
  <c r="V381" i="21"/>
  <c r="U381" i="21"/>
  <c r="T381" i="21"/>
  <c r="R381" i="21"/>
  <c r="AC381" i="21" s="1"/>
  <c r="M381" i="21"/>
  <c r="O381" i="21" s="1"/>
  <c r="W380" i="21"/>
  <c r="V380" i="21"/>
  <c r="U380" i="21"/>
  <c r="T380" i="21"/>
  <c r="R380" i="21"/>
  <c r="AC380" i="21" s="1"/>
  <c r="M380" i="21"/>
  <c r="Y380" i="21" s="1"/>
  <c r="W379" i="21"/>
  <c r="V379" i="21"/>
  <c r="U379" i="21"/>
  <c r="T379" i="21"/>
  <c r="R379" i="21"/>
  <c r="M379" i="21"/>
  <c r="Y379" i="21" s="1"/>
  <c r="W378" i="21"/>
  <c r="V378" i="21"/>
  <c r="U378" i="21"/>
  <c r="T378" i="21"/>
  <c r="R378" i="21"/>
  <c r="AC378" i="21" s="1"/>
  <c r="M378" i="21"/>
  <c r="W377" i="21"/>
  <c r="V377" i="21"/>
  <c r="U377" i="21"/>
  <c r="T377" i="21"/>
  <c r="R377" i="21"/>
  <c r="AC377" i="21" s="1"/>
  <c r="M377" i="21"/>
  <c r="O377" i="21" s="1"/>
  <c r="W376" i="21"/>
  <c r="V376" i="21"/>
  <c r="U376" i="21"/>
  <c r="T376" i="21"/>
  <c r="R376" i="21"/>
  <c r="AC376" i="21" s="1"/>
  <c r="M376" i="21"/>
  <c r="O376" i="21" s="1"/>
  <c r="W375" i="21"/>
  <c r="V375" i="21"/>
  <c r="U375" i="21"/>
  <c r="T375" i="21"/>
  <c r="R375" i="21"/>
  <c r="AC375" i="21" s="1"/>
  <c r="M375" i="21"/>
  <c r="Y375" i="21" s="1"/>
  <c r="W374" i="21"/>
  <c r="V374" i="21"/>
  <c r="U374" i="21"/>
  <c r="T374" i="21"/>
  <c r="R374" i="21"/>
  <c r="AC374" i="21" s="1"/>
  <c r="M374" i="21"/>
  <c r="W373" i="21"/>
  <c r="V373" i="21"/>
  <c r="U373" i="21"/>
  <c r="T373" i="21"/>
  <c r="R373" i="21"/>
  <c r="AC373" i="21" s="1"/>
  <c r="M373" i="21"/>
  <c r="O373" i="21" s="1"/>
  <c r="W372" i="21"/>
  <c r="V372" i="21"/>
  <c r="U372" i="21"/>
  <c r="T372" i="21"/>
  <c r="R372" i="21"/>
  <c r="AC372" i="21" s="1"/>
  <c r="M372" i="21"/>
  <c r="W371" i="21"/>
  <c r="V371" i="21"/>
  <c r="U371" i="21"/>
  <c r="T371" i="21"/>
  <c r="R371" i="21"/>
  <c r="M371" i="21"/>
  <c r="W370" i="21"/>
  <c r="V370" i="21"/>
  <c r="U370" i="21"/>
  <c r="T370" i="21"/>
  <c r="R370" i="21"/>
  <c r="AC370" i="21" s="1"/>
  <c r="M370" i="21"/>
  <c r="W369" i="21"/>
  <c r="V369" i="21"/>
  <c r="U369" i="21"/>
  <c r="T369" i="21"/>
  <c r="R369" i="21"/>
  <c r="AC369" i="21" s="1"/>
  <c r="M369" i="21"/>
  <c r="O369" i="21" s="1"/>
  <c r="W368" i="21"/>
  <c r="V368" i="21"/>
  <c r="U368" i="21"/>
  <c r="T368" i="21"/>
  <c r="R368" i="21"/>
  <c r="AC368" i="21" s="1"/>
  <c r="M368" i="21"/>
  <c r="Y368" i="21" s="1"/>
  <c r="W367" i="21"/>
  <c r="V367" i="21"/>
  <c r="U367" i="21"/>
  <c r="T367" i="21"/>
  <c r="R367" i="21"/>
  <c r="AC367" i="21" s="1"/>
  <c r="M367" i="21"/>
  <c r="Y367" i="21" s="1"/>
  <c r="W366" i="21"/>
  <c r="V366" i="21"/>
  <c r="U366" i="21"/>
  <c r="T366" i="21"/>
  <c r="R366" i="21"/>
  <c r="AC366" i="21" s="1"/>
  <c r="M366" i="21"/>
  <c r="O366" i="21" s="1"/>
  <c r="W365" i="21"/>
  <c r="V365" i="21"/>
  <c r="U365" i="21"/>
  <c r="T365" i="21"/>
  <c r="R365" i="21"/>
  <c r="AC365" i="21" s="1"/>
  <c r="M365" i="21"/>
  <c r="O365" i="21" s="1"/>
  <c r="W364" i="21"/>
  <c r="V364" i="21"/>
  <c r="U364" i="21"/>
  <c r="T364" i="21"/>
  <c r="R364" i="21"/>
  <c r="AC364" i="21" s="1"/>
  <c r="M364" i="21"/>
  <c r="W363" i="21"/>
  <c r="V363" i="21"/>
  <c r="U363" i="21"/>
  <c r="T363" i="21"/>
  <c r="R363" i="21"/>
  <c r="AC363" i="21" s="1"/>
  <c r="M363" i="21"/>
  <c r="Y363" i="21" s="1"/>
  <c r="W362" i="21"/>
  <c r="V362" i="21"/>
  <c r="U362" i="21"/>
  <c r="T362" i="21"/>
  <c r="R362" i="21"/>
  <c r="AC362" i="21" s="1"/>
  <c r="M362" i="21"/>
  <c r="O362" i="21" s="1"/>
  <c r="W361" i="21"/>
  <c r="V361" i="21"/>
  <c r="U361" i="21"/>
  <c r="T361" i="21"/>
  <c r="R361" i="21"/>
  <c r="AC361" i="21" s="1"/>
  <c r="M361" i="21"/>
  <c r="O361" i="21" s="1"/>
  <c r="W360" i="21"/>
  <c r="V360" i="21"/>
  <c r="U360" i="21"/>
  <c r="T360" i="21"/>
  <c r="R360" i="21"/>
  <c r="M360" i="21"/>
  <c r="Y360" i="21" s="1"/>
  <c r="W359" i="21"/>
  <c r="V359" i="21"/>
  <c r="U359" i="21"/>
  <c r="T359" i="21"/>
  <c r="R359" i="21"/>
  <c r="AC359" i="21" s="1"/>
  <c r="M359" i="21"/>
  <c r="W358" i="21"/>
  <c r="V358" i="21"/>
  <c r="U358" i="21"/>
  <c r="T358" i="21"/>
  <c r="R358" i="21"/>
  <c r="AC358" i="21" s="1"/>
  <c r="M358" i="21"/>
  <c r="O358" i="21" s="1"/>
  <c r="W357" i="21"/>
  <c r="V357" i="21"/>
  <c r="U357" i="21"/>
  <c r="T357" i="21"/>
  <c r="R357" i="21"/>
  <c r="AC357" i="21" s="1"/>
  <c r="M357" i="21"/>
  <c r="O357" i="21" s="1"/>
  <c r="W356" i="21"/>
  <c r="V356" i="21"/>
  <c r="U356" i="21"/>
  <c r="T356" i="21"/>
  <c r="R356" i="21"/>
  <c r="AC356" i="21" s="1"/>
  <c r="M356" i="21"/>
  <c r="Y356" i="21" s="1"/>
  <c r="W355" i="21"/>
  <c r="V355" i="21"/>
  <c r="U355" i="21"/>
  <c r="T355" i="21"/>
  <c r="R355" i="21"/>
  <c r="M355" i="21"/>
  <c r="O355" i="21" s="1"/>
  <c r="W354" i="21"/>
  <c r="V354" i="21"/>
  <c r="U354" i="21"/>
  <c r="T354" i="21"/>
  <c r="R354" i="21"/>
  <c r="AC354" i="21" s="1"/>
  <c r="M354" i="21"/>
  <c r="O354" i="21" s="1"/>
  <c r="W353" i="21"/>
  <c r="V353" i="21"/>
  <c r="U353" i="21"/>
  <c r="T353" i="21"/>
  <c r="R353" i="21"/>
  <c r="AC353" i="21" s="1"/>
  <c r="M353" i="21"/>
  <c r="O353" i="21" s="1"/>
  <c r="W352" i="21"/>
  <c r="V352" i="21"/>
  <c r="U352" i="21"/>
  <c r="T352" i="21"/>
  <c r="R352" i="21"/>
  <c r="AC352" i="21" s="1"/>
  <c r="M352" i="21"/>
  <c r="Y352" i="21" s="1"/>
  <c r="W351" i="21"/>
  <c r="V351" i="21"/>
  <c r="U351" i="21"/>
  <c r="T351" i="21"/>
  <c r="R351" i="21"/>
  <c r="AC351" i="21" s="1"/>
  <c r="M351" i="21"/>
  <c r="W350" i="21"/>
  <c r="V350" i="21"/>
  <c r="U350" i="21"/>
  <c r="T350" i="21"/>
  <c r="R350" i="21"/>
  <c r="AC350" i="21" s="1"/>
  <c r="M350" i="21"/>
  <c r="O350" i="21" s="1"/>
  <c r="W349" i="21"/>
  <c r="V349" i="21"/>
  <c r="U349" i="21"/>
  <c r="T349" i="21"/>
  <c r="R349" i="21"/>
  <c r="AC349" i="21" s="1"/>
  <c r="M349" i="21"/>
  <c r="O349" i="21" s="1"/>
  <c r="W348" i="21"/>
  <c r="V348" i="21"/>
  <c r="U348" i="21"/>
  <c r="T348" i="21"/>
  <c r="R348" i="21"/>
  <c r="AC348" i="21" s="1"/>
  <c r="M348" i="21"/>
  <c r="W347" i="21"/>
  <c r="V347" i="21"/>
  <c r="U347" i="21"/>
  <c r="T347" i="21"/>
  <c r="R347" i="21"/>
  <c r="M347" i="21"/>
  <c r="O347" i="21" s="1"/>
  <c r="W346" i="21"/>
  <c r="V346" i="21"/>
  <c r="U346" i="21"/>
  <c r="T346" i="21"/>
  <c r="R346" i="21"/>
  <c r="AC346" i="21" s="1"/>
  <c r="M346" i="21"/>
  <c r="O346" i="21" s="1"/>
  <c r="W345" i="21"/>
  <c r="V345" i="21"/>
  <c r="U345" i="21"/>
  <c r="T345" i="21"/>
  <c r="R345" i="21"/>
  <c r="AC345" i="21" s="1"/>
  <c r="M345" i="21"/>
  <c r="O345" i="21" s="1"/>
  <c r="W344" i="21"/>
  <c r="V344" i="21"/>
  <c r="U344" i="21"/>
  <c r="T344" i="21"/>
  <c r="R344" i="21"/>
  <c r="M344" i="21"/>
  <c r="Y344" i="21" s="1"/>
  <c r="W343" i="21"/>
  <c r="V343" i="21"/>
  <c r="U343" i="21"/>
  <c r="T343" i="21"/>
  <c r="R343" i="21"/>
  <c r="AC343" i="21" s="1"/>
  <c r="M343" i="21"/>
  <c r="Y343" i="21" s="1"/>
  <c r="W342" i="21"/>
  <c r="V342" i="21"/>
  <c r="U342" i="21"/>
  <c r="T342" i="21"/>
  <c r="R342" i="21"/>
  <c r="AC342" i="21" s="1"/>
  <c r="M342" i="21"/>
  <c r="O342" i="21" s="1"/>
  <c r="W341" i="21"/>
  <c r="V341" i="21"/>
  <c r="U341" i="21"/>
  <c r="T341" i="21"/>
  <c r="R341" i="21"/>
  <c r="AC341" i="21" s="1"/>
  <c r="M341" i="21"/>
  <c r="O341" i="21" s="1"/>
  <c r="W340" i="21"/>
  <c r="V340" i="21"/>
  <c r="U340" i="21"/>
  <c r="T340" i="21"/>
  <c r="R340" i="21"/>
  <c r="AC340" i="21" s="1"/>
  <c r="M340" i="21"/>
  <c r="W339" i="21"/>
  <c r="V339" i="21"/>
  <c r="U339" i="21"/>
  <c r="T339" i="21"/>
  <c r="R339" i="21"/>
  <c r="M339" i="21"/>
  <c r="O339" i="21" s="1"/>
  <c r="W338" i="21"/>
  <c r="V338" i="21"/>
  <c r="U338" i="21"/>
  <c r="T338" i="21"/>
  <c r="R338" i="21"/>
  <c r="AC338" i="21" s="1"/>
  <c r="M338" i="21"/>
  <c r="O338" i="21" s="1"/>
  <c r="W337" i="21"/>
  <c r="V337" i="21"/>
  <c r="U337" i="21"/>
  <c r="T337" i="21"/>
  <c r="R337" i="21"/>
  <c r="AC337" i="21" s="1"/>
  <c r="M337" i="21"/>
  <c r="O337" i="21" s="1"/>
  <c r="W336" i="21"/>
  <c r="V336" i="21"/>
  <c r="U336" i="21"/>
  <c r="T336" i="21"/>
  <c r="R336" i="21"/>
  <c r="AC336" i="21" s="1"/>
  <c r="M336" i="21"/>
  <c r="Y336" i="21" s="1"/>
  <c r="W335" i="21"/>
  <c r="V335" i="21"/>
  <c r="U335" i="21"/>
  <c r="T335" i="21"/>
  <c r="R335" i="21"/>
  <c r="AC335" i="21" s="1"/>
  <c r="M335" i="21"/>
  <c r="Y335" i="21" s="1"/>
  <c r="W334" i="21"/>
  <c r="V334" i="21"/>
  <c r="U334" i="21"/>
  <c r="T334" i="21"/>
  <c r="R334" i="21"/>
  <c r="AC334" i="21" s="1"/>
  <c r="M334" i="21"/>
  <c r="W333" i="21"/>
  <c r="V333" i="21"/>
  <c r="U333" i="21"/>
  <c r="T333" i="21"/>
  <c r="R333" i="21"/>
  <c r="M333" i="21"/>
  <c r="O333" i="21" s="1"/>
  <c r="W332" i="21"/>
  <c r="V332" i="21"/>
  <c r="U332" i="21"/>
  <c r="T332" i="21"/>
  <c r="R332" i="21"/>
  <c r="M332" i="21"/>
  <c r="Y332" i="21" s="1"/>
  <c r="W331" i="21"/>
  <c r="V331" i="21"/>
  <c r="U331" i="21"/>
  <c r="T331" i="21"/>
  <c r="R331" i="21"/>
  <c r="M331" i="21"/>
  <c r="O331" i="21" s="1"/>
  <c r="W330" i="21"/>
  <c r="V330" i="21"/>
  <c r="U330" i="21"/>
  <c r="T330" i="21"/>
  <c r="R330" i="21"/>
  <c r="AC330" i="21" s="1"/>
  <c r="M330" i="21"/>
  <c r="W329" i="21"/>
  <c r="V329" i="21"/>
  <c r="U329" i="21"/>
  <c r="T329" i="21"/>
  <c r="R329" i="21"/>
  <c r="AC329" i="21" s="1"/>
  <c r="M329" i="21"/>
  <c r="O329" i="21" s="1"/>
  <c r="W328" i="21"/>
  <c r="V328" i="21"/>
  <c r="U328" i="21"/>
  <c r="T328" i="21"/>
  <c r="R328" i="21"/>
  <c r="AC328" i="21" s="1"/>
  <c r="M328" i="21"/>
  <c r="Y328" i="21" s="1"/>
  <c r="W327" i="21"/>
  <c r="V327" i="21"/>
  <c r="U327" i="21"/>
  <c r="T327" i="21"/>
  <c r="R327" i="21"/>
  <c r="AC327" i="21" s="1"/>
  <c r="M327" i="21"/>
  <c r="W326" i="21"/>
  <c r="V326" i="21"/>
  <c r="U326" i="21"/>
  <c r="T326" i="21"/>
  <c r="R326" i="21"/>
  <c r="M326" i="21"/>
  <c r="W325" i="21"/>
  <c r="V325" i="21"/>
  <c r="U325" i="21"/>
  <c r="T325" i="21"/>
  <c r="R325" i="21"/>
  <c r="M325" i="21"/>
  <c r="W324" i="21"/>
  <c r="V324" i="21"/>
  <c r="U324" i="21"/>
  <c r="T324" i="21"/>
  <c r="R324" i="21"/>
  <c r="M324" i="21"/>
  <c r="Y324" i="21" s="1"/>
  <c r="W323" i="21"/>
  <c r="V323" i="21"/>
  <c r="U323" i="21"/>
  <c r="T323" i="21"/>
  <c r="R323" i="21"/>
  <c r="M323" i="21"/>
  <c r="O323" i="21" s="1"/>
  <c r="W322" i="21"/>
  <c r="V322" i="21"/>
  <c r="U322" i="21"/>
  <c r="T322" i="21"/>
  <c r="R322" i="21"/>
  <c r="AC322" i="21" s="1"/>
  <c r="M322" i="21"/>
  <c r="O322" i="21" s="1"/>
  <c r="W321" i="21"/>
  <c r="V321" i="21"/>
  <c r="U321" i="21"/>
  <c r="T321" i="21"/>
  <c r="R321" i="21"/>
  <c r="AC321" i="21" s="1"/>
  <c r="M321" i="21"/>
  <c r="O321" i="21" s="1"/>
  <c r="W320" i="21"/>
  <c r="V320" i="21"/>
  <c r="U320" i="21"/>
  <c r="T320" i="21"/>
  <c r="R320" i="21"/>
  <c r="M320" i="21"/>
  <c r="Y320" i="21" s="1"/>
  <c r="W319" i="21"/>
  <c r="V319" i="21"/>
  <c r="U319" i="21"/>
  <c r="T319" i="21"/>
  <c r="R319" i="21"/>
  <c r="AC319" i="21" s="1"/>
  <c r="M319" i="21"/>
  <c r="Y319" i="21" s="1"/>
  <c r="W318" i="21"/>
  <c r="V318" i="21"/>
  <c r="U318" i="21"/>
  <c r="T318" i="21"/>
  <c r="R318" i="21"/>
  <c r="AC318" i="21" s="1"/>
  <c r="M318" i="21"/>
  <c r="W317" i="21"/>
  <c r="V317" i="21"/>
  <c r="U317" i="21"/>
  <c r="T317" i="21"/>
  <c r="R317" i="21"/>
  <c r="M317" i="21"/>
  <c r="O317" i="21" s="1"/>
  <c r="W316" i="21"/>
  <c r="V316" i="21"/>
  <c r="U316" i="21"/>
  <c r="T316" i="21"/>
  <c r="R316" i="21"/>
  <c r="M316" i="21"/>
  <c r="W315" i="21"/>
  <c r="V315" i="21"/>
  <c r="U315" i="21"/>
  <c r="T315" i="21"/>
  <c r="R315" i="21"/>
  <c r="M315" i="21"/>
  <c r="O315" i="21" s="1"/>
  <c r="W314" i="21"/>
  <c r="V314" i="21"/>
  <c r="U314" i="21"/>
  <c r="T314" i="21"/>
  <c r="R314" i="21"/>
  <c r="AC314" i="21" s="1"/>
  <c r="M314" i="21"/>
  <c r="O314" i="21" s="1"/>
  <c r="W313" i="21"/>
  <c r="V313" i="21"/>
  <c r="U313" i="21"/>
  <c r="T313" i="21"/>
  <c r="R313" i="21"/>
  <c r="M313" i="21"/>
  <c r="O313" i="21" s="1"/>
  <c r="W312" i="21"/>
  <c r="V312" i="21"/>
  <c r="U312" i="21"/>
  <c r="T312" i="21"/>
  <c r="R312" i="21"/>
  <c r="M312" i="21"/>
  <c r="Y312" i="21" s="1"/>
  <c r="W311" i="21"/>
  <c r="V311" i="21"/>
  <c r="U311" i="21"/>
  <c r="T311" i="21"/>
  <c r="R311" i="21"/>
  <c r="AC311" i="21" s="1"/>
  <c r="M311" i="21"/>
  <c r="Y311" i="21" s="1"/>
  <c r="W310" i="21"/>
  <c r="V310" i="21"/>
  <c r="U310" i="21"/>
  <c r="T310" i="21"/>
  <c r="R310" i="21"/>
  <c r="AC310" i="21" s="1"/>
  <c r="M310" i="21"/>
  <c r="O310" i="21" s="1"/>
  <c r="W309" i="21"/>
  <c r="V309" i="21"/>
  <c r="U309" i="21"/>
  <c r="T309" i="21"/>
  <c r="R309" i="21"/>
  <c r="M309" i="21"/>
  <c r="Y309" i="21" s="1"/>
  <c r="W308" i="21"/>
  <c r="V308" i="21"/>
  <c r="U308" i="21"/>
  <c r="T308" i="21"/>
  <c r="R308" i="21"/>
  <c r="M308" i="21"/>
  <c r="Y308" i="21" s="1"/>
  <c r="W307" i="21"/>
  <c r="V307" i="21"/>
  <c r="U307" i="21"/>
  <c r="T307" i="21"/>
  <c r="R307" i="21"/>
  <c r="M307" i="21"/>
  <c r="W306" i="21"/>
  <c r="V306" i="21"/>
  <c r="U306" i="21"/>
  <c r="T306" i="21"/>
  <c r="R306" i="21"/>
  <c r="AC306" i="21" s="1"/>
  <c r="M306" i="21"/>
  <c r="W305" i="21"/>
  <c r="V305" i="21"/>
  <c r="U305" i="21"/>
  <c r="T305" i="21"/>
  <c r="R305" i="21"/>
  <c r="AC305" i="21" s="1"/>
  <c r="M305" i="21"/>
  <c r="O305" i="21" s="1"/>
  <c r="W304" i="21"/>
  <c r="V304" i="21"/>
  <c r="U304" i="21"/>
  <c r="T304" i="21"/>
  <c r="R304" i="21"/>
  <c r="AC304" i="21" s="1"/>
  <c r="M304" i="21"/>
  <c r="Y304" i="21" s="1"/>
  <c r="W303" i="21"/>
  <c r="V303" i="21"/>
  <c r="U303" i="21"/>
  <c r="T303" i="21"/>
  <c r="R303" i="21"/>
  <c r="AC303" i="21" s="1"/>
  <c r="M303" i="21"/>
  <c r="Y303" i="21" s="1"/>
  <c r="W302" i="21"/>
  <c r="V302" i="21"/>
  <c r="U302" i="21"/>
  <c r="T302" i="21"/>
  <c r="R302" i="21"/>
  <c r="AC302" i="21" s="1"/>
  <c r="M302" i="21"/>
  <c r="W301" i="21"/>
  <c r="V301" i="21"/>
  <c r="U301" i="21"/>
  <c r="T301" i="21"/>
  <c r="R301" i="21"/>
  <c r="AC301" i="21" s="1"/>
  <c r="M301" i="21"/>
  <c r="O301" i="21" s="1"/>
  <c r="W300" i="21"/>
  <c r="V300" i="21"/>
  <c r="U300" i="21"/>
  <c r="T300" i="21"/>
  <c r="R300" i="21"/>
  <c r="M300" i="21"/>
  <c r="Y300" i="21" s="1"/>
  <c r="W299" i="21"/>
  <c r="V299" i="21"/>
  <c r="U299" i="21"/>
  <c r="T299" i="21"/>
  <c r="R299" i="21"/>
  <c r="M299" i="21"/>
  <c r="W298" i="21"/>
  <c r="V298" i="21"/>
  <c r="U298" i="21"/>
  <c r="T298" i="21"/>
  <c r="R298" i="21"/>
  <c r="AC298" i="21" s="1"/>
  <c r="M298" i="21"/>
  <c r="W297" i="21"/>
  <c r="V297" i="21"/>
  <c r="U297" i="21"/>
  <c r="T297" i="21"/>
  <c r="R297" i="21"/>
  <c r="AC297" i="21" s="1"/>
  <c r="M297" i="21"/>
  <c r="O297" i="21" s="1"/>
  <c r="W296" i="21"/>
  <c r="V296" i="21"/>
  <c r="U296" i="21"/>
  <c r="T296" i="21"/>
  <c r="R296" i="21"/>
  <c r="M296" i="21"/>
  <c r="Y296" i="21" s="1"/>
  <c r="W295" i="21"/>
  <c r="V295" i="21"/>
  <c r="U295" i="21"/>
  <c r="T295" i="21"/>
  <c r="R295" i="21"/>
  <c r="AC295" i="21" s="1"/>
  <c r="M295" i="21"/>
  <c r="W294" i="21"/>
  <c r="V294" i="21"/>
  <c r="U294" i="21"/>
  <c r="T294" i="21"/>
  <c r="R294" i="21"/>
  <c r="AC294" i="21" s="1"/>
  <c r="M294" i="21"/>
  <c r="W293" i="21"/>
  <c r="V293" i="21"/>
  <c r="U293" i="21"/>
  <c r="T293" i="21"/>
  <c r="R293" i="21"/>
  <c r="AC293" i="21" s="1"/>
  <c r="M293" i="21"/>
  <c r="O293" i="21" s="1"/>
  <c r="W292" i="21"/>
  <c r="V292" i="21"/>
  <c r="U292" i="21"/>
  <c r="T292" i="21"/>
  <c r="R292" i="21"/>
  <c r="M292" i="21"/>
  <c r="W291" i="21"/>
  <c r="V291" i="21"/>
  <c r="U291" i="21"/>
  <c r="T291" i="21"/>
  <c r="R291" i="21"/>
  <c r="M291" i="21"/>
  <c r="Y291" i="21" s="1"/>
  <c r="W290" i="21"/>
  <c r="V290" i="21"/>
  <c r="U290" i="21"/>
  <c r="T290" i="21"/>
  <c r="R290" i="21"/>
  <c r="AC290" i="21" s="1"/>
  <c r="M290" i="21"/>
  <c r="W289" i="21"/>
  <c r="U289" i="21"/>
  <c r="T289" i="21"/>
  <c r="R289" i="21"/>
  <c r="AC289" i="21" s="1"/>
  <c r="K289" i="21"/>
  <c r="W288" i="21"/>
  <c r="V288" i="21"/>
  <c r="U288" i="21"/>
  <c r="T288" i="21"/>
  <c r="R288" i="21"/>
  <c r="AC288" i="21" s="1"/>
  <c r="M288" i="21"/>
  <c r="O288" i="21" s="1"/>
  <c r="W287" i="21"/>
  <c r="V287" i="21"/>
  <c r="U287" i="21"/>
  <c r="T287" i="21"/>
  <c r="R287" i="21"/>
  <c r="AC287" i="21" s="1"/>
  <c r="M287" i="21"/>
  <c r="O287" i="21" s="1"/>
  <c r="W286" i="21"/>
  <c r="V286" i="21"/>
  <c r="U286" i="21"/>
  <c r="T286" i="21"/>
  <c r="R286" i="21"/>
  <c r="AC286" i="21" s="1"/>
  <c r="M286" i="21"/>
  <c r="Y286" i="21" s="1"/>
  <c r="W285" i="21"/>
  <c r="V285" i="21"/>
  <c r="U285" i="21"/>
  <c r="T285" i="21"/>
  <c r="R285" i="21"/>
  <c r="AC285" i="21" s="1"/>
  <c r="M285" i="21"/>
  <c r="Y285" i="21" s="1"/>
  <c r="W284" i="21"/>
  <c r="V284" i="21"/>
  <c r="U284" i="21"/>
  <c r="T284" i="21"/>
  <c r="R284" i="21"/>
  <c r="M284" i="21"/>
  <c r="W283" i="21"/>
  <c r="V283" i="21"/>
  <c r="U283" i="21"/>
  <c r="T283" i="21"/>
  <c r="R283" i="21"/>
  <c r="AC283" i="21" s="1"/>
  <c r="M283" i="21"/>
  <c r="O283" i="21" s="1"/>
  <c r="W282" i="21"/>
  <c r="V282" i="21"/>
  <c r="U282" i="21"/>
  <c r="T282" i="21"/>
  <c r="R282" i="21"/>
  <c r="M282" i="21"/>
  <c r="W281" i="21"/>
  <c r="V281" i="21"/>
  <c r="U281" i="21"/>
  <c r="T281" i="21"/>
  <c r="R281" i="21"/>
  <c r="M281" i="21"/>
  <c r="W280" i="21"/>
  <c r="V280" i="21"/>
  <c r="U280" i="21"/>
  <c r="T280" i="21"/>
  <c r="R280" i="21"/>
  <c r="AC280" i="21" s="1"/>
  <c r="M280" i="21"/>
  <c r="O280" i="21" s="1"/>
  <c r="W279" i="21"/>
  <c r="V279" i="21"/>
  <c r="U279" i="21"/>
  <c r="T279" i="21"/>
  <c r="R279" i="21"/>
  <c r="AC279" i="21" s="1"/>
  <c r="M279" i="21"/>
  <c r="O279" i="21" s="1"/>
  <c r="W278" i="21"/>
  <c r="V278" i="21"/>
  <c r="U278" i="21"/>
  <c r="T278" i="21"/>
  <c r="R278" i="21"/>
  <c r="AC278" i="21" s="1"/>
  <c r="M278" i="21"/>
  <c r="Y278" i="21" s="1"/>
  <c r="W277" i="21"/>
  <c r="V277" i="21"/>
  <c r="U277" i="21"/>
  <c r="T277" i="21"/>
  <c r="R277" i="21"/>
  <c r="AC277" i="21" s="1"/>
  <c r="M277" i="21"/>
  <c r="Y277" i="21" s="1"/>
  <c r="W276" i="21"/>
  <c r="V276" i="21"/>
  <c r="U276" i="21"/>
  <c r="T276" i="21"/>
  <c r="R276" i="21"/>
  <c r="M276" i="21"/>
  <c r="W275" i="21"/>
  <c r="V275" i="21"/>
  <c r="U275" i="21"/>
  <c r="T275" i="21"/>
  <c r="R275" i="21"/>
  <c r="AC275" i="21" s="1"/>
  <c r="M275" i="21"/>
  <c r="O275" i="21" s="1"/>
  <c r="W274" i="21"/>
  <c r="V274" i="21"/>
  <c r="U274" i="21"/>
  <c r="T274" i="21"/>
  <c r="R274" i="21"/>
  <c r="M274" i="21"/>
  <c r="W273" i="21"/>
  <c r="V273" i="21"/>
  <c r="U273" i="21"/>
  <c r="T273" i="21"/>
  <c r="R273" i="21"/>
  <c r="M273" i="21"/>
  <c r="W272" i="21"/>
  <c r="V272" i="21"/>
  <c r="U272" i="21"/>
  <c r="T272" i="21"/>
  <c r="R272" i="21"/>
  <c r="AC272" i="21" s="1"/>
  <c r="M272" i="21"/>
  <c r="O272" i="21" s="1"/>
  <c r="W271" i="21"/>
  <c r="V271" i="21"/>
  <c r="U271" i="21"/>
  <c r="T271" i="21"/>
  <c r="R271" i="21"/>
  <c r="AC271" i="21" s="1"/>
  <c r="M271" i="21"/>
  <c r="O271" i="21" s="1"/>
  <c r="W270" i="21"/>
  <c r="V270" i="21"/>
  <c r="U270" i="21"/>
  <c r="T270" i="21"/>
  <c r="R270" i="21"/>
  <c r="AC270" i="21" s="1"/>
  <c r="M270" i="21"/>
  <c r="Y270" i="21" s="1"/>
  <c r="W269" i="21"/>
  <c r="V269" i="21"/>
  <c r="U269" i="21"/>
  <c r="T269" i="21"/>
  <c r="R269" i="21"/>
  <c r="AC269" i="21" s="1"/>
  <c r="M269" i="21"/>
  <c r="Y269" i="21" s="1"/>
  <c r="W268" i="21"/>
  <c r="V268" i="21"/>
  <c r="U268" i="21"/>
  <c r="T268" i="21"/>
  <c r="R268" i="21"/>
  <c r="AC268" i="21" s="1"/>
  <c r="M268" i="21"/>
  <c r="W267" i="21"/>
  <c r="V267" i="21"/>
  <c r="U267" i="21"/>
  <c r="T267" i="21"/>
  <c r="R267" i="21"/>
  <c r="AC267" i="21" s="1"/>
  <c r="M267" i="21"/>
  <c r="O267" i="21" s="1"/>
  <c r="W266" i="21"/>
  <c r="V266" i="21"/>
  <c r="U266" i="21"/>
  <c r="T266" i="21"/>
  <c r="R266" i="21"/>
  <c r="M266" i="21"/>
  <c r="Y266" i="21" s="1"/>
  <c r="W265" i="21"/>
  <c r="V265" i="21"/>
  <c r="U265" i="21"/>
  <c r="T265" i="21"/>
  <c r="R265" i="21"/>
  <c r="M265" i="21"/>
  <c r="O265" i="21" s="1"/>
  <c r="W264" i="21"/>
  <c r="V264" i="21"/>
  <c r="U264" i="21"/>
  <c r="T264" i="21"/>
  <c r="R264" i="21"/>
  <c r="AC264" i="21" s="1"/>
  <c r="M264" i="21"/>
  <c r="O264" i="21" s="1"/>
  <c r="W263" i="21"/>
  <c r="V263" i="21"/>
  <c r="U263" i="21"/>
  <c r="T263" i="21"/>
  <c r="R263" i="21"/>
  <c r="AC263" i="21" s="1"/>
  <c r="M263" i="21"/>
  <c r="O263" i="21" s="1"/>
  <c r="W262" i="21"/>
  <c r="V262" i="21"/>
  <c r="U262" i="21"/>
  <c r="T262" i="21"/>
  <c r="R262" i="21"/>
  <c r="AC262" i="21" s="1"/>
  <c r="M262" i="21"/>
  <c r="W261" i="21"/>
  <c r="V261" i="21"/>
  <c r="U261" i="21"/>
  <c r="T261" i="21"/>
  <c r="R261" i="21"/>
  <c r="AC261" i="21" s="1"/>
  <c r="M261" i="21"/>
  <c r="W260" i="21"/>
  <c r="V260" i="21"/>
  <c r="U260" i="21"/>
  <c r="T260" i="21"/>
  <c r="R260" i="21"/>
  <c r="M260" i="21"/>
  <c r="W259" i="21"/>
  <c r="V259" i="21"/>
  <c r="U259" i="21"/>
  <c r="T259" i="21"/>
  <c r="R259" i="21"/>
  <c r="M259" i="21"/>
  <c r="O259" i="21" s="1"/>
  <c r="W258" i="21"/>
  <c r="V258" i="21"/>
  <c r="U258" i="21"/>
  <c r="T258" i="21"/>
  <c r="R258" i="21"/>
  <c r="M258" i="21"/>
  <c r="Y258" i="21" s="1"/>
  <c r="W257" i="21"/>
  <c r="V257" i="21"/>
  <c r="U257" i="21"/>
  <c r="T257" i="21"/>
  <c r="R257" i="21"/>
  <c r="M257" i="21"/>
  <c r="O257" i="21" s="1"/>
  <c r="W256" i="21"/>
  <c r="V256" i="21"/>
  <c r="U256" i="21"/>
  <c r="T256" i="21"/>
  <c r="R256" i="21"/>
  <c r="AC256" i="21" s="1"/>
  <c r="M256" i="21"/>
  <c r="O256" i="21" s="1"/>
  <c r="W255" i="21"/>
  <c r="V255" i="21"/>
  <c r="U255" i="21"/>
  <c r="T255" i="21"/>
  <c r="R255" i="21"/>
  <c r="AC255" i="21" s="1"/>
  <c r="M255" i="21"/>
  <c r="O255" i="21" s="1"/>
  <c r="W254" i="21"/>
  <c r="V254" i="21"/>
  <c r="U254" i="21"/>
  <c r="T254" i="21"/>
  <c r="R254" i="21"/>
  <c r="AC254" i="21" s="1"/>
  <c r="M254" i="21"/>
  <c r="Y254" i="21" s="1"/>
  <c r="W253" i="21"/>
  <c r="V253" i="21"/>
  <c r="U253" i="21"/>
  <c r="T253" i="21"/>
  <c r="R253" i="21"/>
  <c r="AC253" i="21" s="1"/>
  <c r="M253" i="21"/>
  <c r="W252" i="21"/>
  <c r="V252" i="21"/>
  <c r="U252" i="21"/>
  <c r="T252" i="21"/>
  <c r="R252" i="21"/>
  <c r="M252" i="21"/>
  <c r="W251" i="21"/>
  <c r="V251" i="21"/>
  <c r="U251" i="21"/>
  <c r="T251" i="21"/>
  <c r="R251" i="21"/>
  <c r="AC251" i="21" s="1"/>
  <c r="M251" i="21"/>
  <c r="O251" i="21" s="1"/>
  <c r="W250" i="21"/>
  <c r="V250" i="21"/>
  <c r="U250" i="21"/>
  <c r="T250" i="21"/>
  <c r="R250" i="21"/>
  <c r="M250" i="21"/>
  <c r="Y250" i="21" s="1"/>
  <c r="W249" i="21"/>
  <c r="V249" i="21"/>
  <c r="U249" i="21"/>
  <c r="T249" i="21"/>
  <c r="R249" i="21"/>
  <c r="M249" i="21"/>
  <c r="O249" i="21" s="1"/>
  <c r="W248" i="21"/>
  <c r="V248" i="21"/>
  <c r="U248" i="21"/>
  <c r="T248" i="21"/>
  <c r="R248" i="21"/>
  <c r="AC248" i="21" s="1"/>
  <c r="M248" i="21"/>
  <c r="O248" i="21" s="1"/>
  <c r="W247" i="21"/>
  <c r="V247" i="21"/>
  <c r="U247" i="21"/>
  <c r="T247" i="21"/>
  <c r="R247" i="21"/>
  <c r="AC247" i="21" s="1"/>
  <c r="M247" i="21"/>
  <c r="O247" i="21" s="1"/>
  <c r="W246" i="21"/>
  <c r="V246" i="21"/>
  <c r="U246" i="21"/>
  <c r="T246" i="21"/>
  <c r="R246" i="21"/>
  <c r="AC246" i="21" s="1"/>
  <c r="M246" i="21"/>
  <c r="W245" i="21"/>
  <c r="V245" i="21"/>
  <c r="U245" i="21"/>
  <c r="T245" i="21"/>
  <c r="R245" i="21"/>
  <c r="AC245" i="21" s="1"/>
  <c r="M245" i="21"/>
  <c r="Y245" i="21" s="1"/>
  <c r="W244" i="21"/>
  <c r="V244" i="21"/>
  <c r="U244" i="21"/>
  <c r="T244" i="21"/>
  <c r="R244" i="21"/>
  <c r="M244" i="21"/>
  <c r="W243" i="21"/>
  <c r="V243" i="21"/>
  <c r="U243" i="21"/>
  <c r="T243" i="21"/>
  <c r="R243" i="21"/>
  <c r="AC243" i="21" s="1"/>
  <c r="M243" i="21"/>
  <c r="O243" i="21" s="1"/>
  <c r="W242" i="21"/>
  <c r="V242" i="21"/>
  <c r="U242" i="21"/>
  <c r="T242" i="21"/>
  <c r="R242" i="21"/>
  <c r="M242" i="21"/>
  <c r="Y242" i="21" s="1"/>
  <c r="W241" i="21"/>
  <c r="V241" i="21"/>
  <c r="U241" i="21"/>
  <c r="T241" i="21"/>
  <c r="R241" i="21"/>
  <c r="M241" i="21"/>
  <c r="O241" i="21" s="1"/>
  <c r="W240" i="21"/>
  <c r="V240" i="21"/>
  <c r="U240" i="21"/>
  <c r="T240" i="21"/>
  <c r="R240" i="21"/>
  <c r="AC240" i="21" s="1"/>
  <c r="M240" i="21"/>
  <c r="O240" i="21" s="1"/>
  <c r="W239" i="21"/>
  <c r="V239" i="21"/>
  <c r="U239" i="21"/>
  <c r="T239" i="21"/>
  <c r="R239" i="21"/>
  <c r="AC239" i="21" s="1"/>
  <c r="M239" i="21"/>
  <c r="O239" i="21" s="1"/>
  <c r="W238" i="21"/>
  <c r="V238" i="21"/>
  <c r="U238" i="21"/>
  <c r="T238" i="21"/>
  <c r="R238" i="21"/>
  <c r="AC238" i="21" s="1"/>
  <c r="M238" i="21"/>
  <c r="W237" i="21"/>
  <c r="V237" i="21"/>
  <c r="U237" i="21"/>
  <c r="T237" i="21"/>
  <c r="R237" i="21"/>
  <c r="AC237" i="21" s="1"/>
  <c r="M237" i="21"/>
  <c r="Y237" i="21" s="1"/>
  <c r="W236" i="21"/>
  <c r="V236" i="21"/>
  <c r="U236" i="21"/>
  <c r="T236" i="21"/>
  <c r="R236" i="21"/>
  <c r="AC236" i="21" s="1"/>
  <c r="M236" i="21"/>
  <c r="W235" i="21"/>
  <c r="V235" i="21"/>
  <c r="U235" i="21"/>
  <c r="T235" i="21"/>
  <c r="R235" i="21"/>
  <c r="AC235" i="21" s="1"/>
  <c r="M235" i="21"/>
  <c r="O235" i="21" s="1"/>
  <c r="W234" i="21"/>
  <c r="V234" i="21"/>
  <c r="U234" i="21"/>
  <c r="T234" i="21"/>
  <c r="R234" i="21"/>
  <c r="M234" i="21"/>
  <c r="Y234" i="21" s="1"/>
  <c r="W233" i="21"/>
  <c r="V233" i="21"/>
  <c r="U233" i="21"/>
  <c r="T233" i="21"/>
  <c r="R233" i="21"/>
  <c r="M233" i="21"/>
  <c r="W232" i="21"/>
  <c r="V232" i="21"/>
  <c r="U232" i="21"/>
  <c r="T232" i="21"/>
  <c r="R232" i="21"/>
  <c r="AC232" i="21" s="1"/>
  <c r="M232" i="21"/>
  <c r="O232" i="21" s="1"/>
  <c r="W231" i="21"/>
  <c r="V231" i="21"/>
  <c r="U231" i="21"/>
  <c r="T231" i="21"/>
  <c r="R231" i="21"/>
  <c r="AC231" i="21" s="1"/>
  <c r="M231" i="21"/>
  <c r="O231" i="21" s="1"/>
  <c r="W230" i="21"/>
  <c r="V230" i="21"/>
  <c r="U230" i="21"/>
  <c r="T230" i="21"/>
  <c r="R230" i="21"/>
  <c r="AC230" i="21" s="1"/>
  <c r="M230" i="21"/>
  <c r="W229" i="21"/>
  <c r="V229" i="21"/>
  <c r="U229" i="21"/>
  <c r="T229" i="21"/>
  <c r="R229" i="21"/>
  <c r="AC229" i="21" s="1"/>
  <c r="M229" i="21"/>
  <c r="W228" i="21"/>
  <c r="V228" i="21"/>
  <c r="U228" i="21"/>
  <c r="T228" i="21"/>
  <c r="R228" i="21"/>
  <c r="M228" i="21"/>
  <c r="W227" i="21"/>
  <c r="V227" i="21"/>
  <c r="U227" i="21"/>
  <c r="T227" i="21"/>
  <c r="R227" i="21"/>
  <c r="M227" i="21"/>
  <c r="O227" i="21" s="1"/>
  <c r="W226" i="21"/>
  <c r="V226" i="21"/>
  <c r="U226" i="21"/>
  <c r="T226" i="21"/>
  <c r="R226" i="21"/>
  <c r="M226" i="21"/>
  <c r="Y226" i="21" s="1"/>
  <c r="W225" i="21"/>
  <c r="V225" i="21"/>
  <c r="U225" i="21"/>
  <c r="T225" i="21"/>
  <c r="R225" i="21"/>
  <c r="M225" i="21"/>
  <c r="O225" i="21" s="1"/>
  <c r="W224" i="21"/>
  <c r="V224" i="21"/>
  <c r="U224" i="21"/>
  <c r="T224" i="21"/>
  <c r="R224" i="21"/>
  <c r="AC224" i="21" s="1"/>
  <c r="M224" i="21"/>
  <c r="O224" i="21" s="1"/>
  <c r="W223" i="21"/>
  <c r="V223" i="21"/>
  <c r="U223" i="21"/>
  <c r="T223" i="21"/>
  <c r="R223" i="21"/>
  <c r="AC223" i="21" s="1"/>
  <c r="M223" i="21"/>
  <c r="O223" i="21" s="1"/>
  <c r="W222" i="21"/>
  <c r="V222" i="21"/>
  <c r="U222" i="21"/>
  <c r="T222" i="21"/>
  <c r="R222" i="21"/>
  <c r="AC222" i="21" s="1"/>
  <c r="M222" i="21"/>
  <c r="W221" i="21"/>
  <c r="V221" i="21"/>
  <c r="U221" i="21"/>
  <c r="T221" i="21"/>
  <c r="R221" i="21"/>
  <c r="AC221" i="21" s="1"/>
  <c r="M221" i="21"/>
  <c r="W220" i="21"/>
  <c r="V220" i="21"/>
  <c r="U220" i="21"/>
  <c r="T220" i="21"/>
  <c r="R220" i="21"/>
  <c r="AC220" i="21" s="1"/>
  <c r="M220" i="21"/>
  <c r="W219" i="21"/>
  <c r="V219" i="21"/>
  <c r="U219" i="21"/>
  <c r="T219" i="21"/>
  <c r="R219" i="21"/>
  <c r="AC219" i="21" s="1"/>
  <c r="M219" i="21"/>
  <c r="O219" i="21" s="1"/>
  <c r="W218" i="21"/>
  <c r="V218" i="21"/>
  <c r="U218" i="21"/>
  <c r="T218" i="21"/>
  <c r="R218" i="21"/>
  <c r="M218" i="21"/>
  <c r="W217" i="21"/>
  <c r="V217" i="21"/>
  <c r="U217" i="21"/>
  <c r="T217" i="21"/>
  <c r="R217" i="21"/>
  <c r="M217" i="21"/>
  <c r="O217" i="21" s="1"/>
  <c r="W216" i="21"/>
  <c r="V216" i="21"/>
  <c r="U216" i="21"/>
  <c r="T216" i="21"/>
  <c r="R216" i="21"/>
  <c r="AC216" i="21" s="1"/>
  <c r="M216" i="21"/>
  <c r="O216" i="21" s="1"/>
  <c r="W215" i="21"/>
  <c r="V215" i="21"/>
  <c r="U215" i="21"/>
  <c r="T215" i="21"/>
  <c r="R215" i="21"/>
  <c r="AC215" i="21" s="1"/>
  <c r="M215" i="21"/>
  <c r="O215" i="21" s="1"/>
  <c r="W214" i="21"/>
  <c r="V214" i="21"/>
  <c r="U214" i="21"/>
  <c r="T214" i="21"/>
  <c r="R214" i="21"/>
  <c r="AC214" i="21" s="1"/>
  <c r="M214" i="21"/>
  <c r="W213" i="21"/>
  <c r="V213" i="21"/>
  <c r="U213" i="21"/>
  <c r="T213" i="21"/>
  <c r="R213" i="21"/>
  <c r="AC213" i="21" s="1"/>
  <c r="M213" i="21"/>
  <c r="Y213" i="21" s="1"/>
  <c r="W212" i="21"/>
  <c r="V212" i="21"/>
  <c r="U212" i="21"/>
  <c r="T212" i="21"/>
  <c r="R212" i="21"/>
  <c r="AC212" i="21" s="1"/>
  <c r="M212" i="21"/>
  <c r="W211" i="21"/>
  <c r="V211" i="21"/>
  <c r="U211" i="21"/>
  <c r="T211" i="21"/>
  <c r="R211" i="21"/>
  <c r="AC211" i="21" s="1"/>
  <c r="M211" i="21"/>
  <c r="O211" i="21" s="1"/>
  <c r="W210" i="21"/>
  <c r="V210" i="21"/>
  <c r="U210" i="21"/>
  <c r="T210" i="21"/>
  <c r="R210" i="21"/>
  <c r="M210" i="21"/>
  <c r="W209" i="21"/>
  <c r="V209" i="21"/>
  <c r="U209" i="21"/>
  <c r="T209" i="21"/>
  <c r="R209" i="21"/>
  <c r="M209" i="21"/>
  <c r="O209" i="21" s="1"/>
  <c r="W208" i="21"/>
  <c r="V208" i="21"/>
  <c r="U208" i="21"/>
  <c r="T208" i="21"/>
  <c r="R208" i="21"/>
  <c r="AC208" i="21" s="1"/>
  <c r="M208" i="21"/>
  <c r="W207" i="21"/>
  <c r="V207" i="21"/>
  <c r="U207" i="21"/>
  <c r="T207" i="21"/>
  <c r="R207" i="21"/>
  <c r="AC207" i="21" s="1"/>
  <c r="M207" i="21"/>
  <c r="O207" i="21" s="1"/>
  <c r="W206" i="21"/>
  <c r="V206" i="21"/>
  <c r="U206" i="21"/>
  <c r="T206" i="21"/>
  <c r="R206" i="21"/>
  <c r="AC206" i="21" s="1"/>
  <c r="M206" i="21"/>
  <c r="Y206" i="21" s="1"/>
  <c r="W205" i="21"/>
  <c r="V205" i="21"/>
  <c r="U205" i="21"/>
  <c r="T205" i="21"/>
  <c r="R205" i="21"/>
  <c r="AC205" i="21" s="1"/>
  <c r="M205" i="21"/>
  <c r="Y205" i="21" s="1"/>
  <c r="W204" i="21"/>
  <c r="V204" i="21"/>
  <c r="U204" i="21"/>
  <c r="T204" i="21"/>
  <c r="R204" i="21"/>
  <c r="AC204" i="21" s="1"/>
  <c r="M204" i="21"/>
  <c r="W203" i="21"/>
  <c r="V203" i="21"/>
  <c r="U203" i="21"/>
  <c r="T203" i="21"/>
  <c r="R203" i="21"/>
  <c r="AC203" i="21" s="1"/>
  <c r="M203" i="21"/>
  <c r="O203" i="21" s="1"/>
  <c r="W202" i="21"/>
  <c r="V202" i="21"/>
  <c r="U202" i="21"/>
  <c r="T202" i="21"/>
  <c r="R202" i="21"/>
  <c r="M202" i="21"/>
  <c r="W201" i="21"/>
  <c r="V201" i="21"/>
  <c r="U201" i="21"/>
  <c r="T201" i="21"/>
  <c r="R201" i="21"/>
  <c r="M201" i="21"/>
  <c r="O201" i="21" s="1"/>
  <c r="W200" i="21"/>
  <c r="V200" i="21"/>
  <c r="U200" i="21"/>
  <c r="T200" i="21"/>
  <c r="R200" i="21"/>
  <c r="AC200" i="21" s="1"/>
  <c r="M200" i="21"/>
  <c r="O200" i="21" s="1"/>
  <c r="W199" i="21"/>
  <c r="V199" i="21"/>
  <c r="U199" i="21"/>
  <c r="T199" i="21"/>
  <c r="R199" i="21"/>
  <c r="AC199" i="21" s="1"/>
  <c r="M199" i="21"/>
  <c r="O199" i="21" s="1"/>
  <c r="W198" i="21"/>
  <c r="V198" i="21"/>
  <c r="U198" i="21"/>
  <c r="T198" i="21"/>
  <c r="R198" i="21"/>
  <c r="AC198" i="21" s="1"/>
  <c r="M198" i="21"/>
  <c r="Y198" i="21" s="1"/>
  <c r="W197" i="21"/>
  <c r="V197" i="21"/>
  <c r="U197" i="21"/>
  <c r="T197" i="21"/>
  <c r="R197" i="21"/>
  <c r="AC197" i="21" s="1"/>
  <c r="M197" i="21"/>
  <c r="W196" i="21"/>
  <c r="V196" i="21"/>
  <c r="U196" i="21"/>
  <c r="T196" i="21"/>
  <c r="R196" i="21"/>
  <c r="AC196" i="21" s="1"/>
  <c r="M196" i="21"/>
  <c r="W195" i="21"/>
  <c r="V195" i="21"/>
  <c r="U195" i="21"/>
  <c r="T195" i="21"/>
  <c r="R195" i="21"/>
  <c r="AC195" i="21" s="1"/>
  <c r="M195" i="21"/>
  <c r="O195" i="21" s="1"/>
  <c r="W194" i="21"/>
  <c r="V194" i="21"/>
  <c r="U194" i="21"/>
  <c r="T194" i="21"/>
  <c r="R194" i="21"/>
  <c r="M194" i="21"/>
  <c r="Y194" i="21" s="1"/>
  <c r="W193" i="21"/>
  <c r="V193" i="21"/>
  <c r="U193" i="21"/>
  <c r="T193" i="21"/>
  <c r="R193" i="21"/>
  <c r="M193" i="21"/>
  <c r="W192" i="21"/>
  <c r="V192" i="21"/>
  <c r="U192" i="21"/>
  <c r="T192" i="21"/>
  <c r="R192" i="21"/>
  <c r="AC192" i="21" s="1"/>
  <c r="M192" i="21"/>
  <c r="O192" i="21" s="1"/>
  <c r="W191" i="21"/>
  <c r="V191" i="21"/>
  <c r="U191" i="21"/>
  <c r="T191" i="21"/>
  <c r="R191" i="21"/>
  <c r="AC191" i="21" s="1"/>
  <c r="M191" i="21"/>
  <c r="O191" i="21" s="1"/>
  <c r="W190" i="21"/>
  <c r="V190" i="21"/>
  <c r="U190" i="21"/>
  <c r="T190" i="21"/>
  <c r="R190" i="21"/>
  <c r="AC190" i="21" s="1"/>
  <c r="M190" i="21"/>
  <c r="W189" i="21"/>
  <c r="V189" i="21"/>
  <c r="U189" i="21"/>
  <c r="T189" i="21"/>
  <c r="R189" i="21"/>
  <c r="AC189" i="21" s="1"/>
  <c r="M189" i="21"/>
  <c r="Y189" i="21" s="1"/>
  <c r="W188" i="21"/>
  <c r="V188" i="21"/>
  <c r="U188" i="21"/>
  <c r="T188" i="21"/>
  <c r="R188" i="21"/>
  <c r="M188" i="21"/>
  <c r="W187" i="21"/>
  <c r="V187" i="21"/>
  <c r="U187" i="21"/>
  <c r="T187" i="21"/>
  <c r="R187" i="21"/>
  <c r="AC187" i="21" s="1"/>
  <c r="M187" i="21"/>
  <c r="O187" i="21" s="1"/>
  <c r="W186" i="21"/>
  <c r="V186" i="21"/>
  <c r="U186" i="21"/>
  <c r="T186" i="21"/>
  <c r="R186" i="21"/>
  <c r="M186" i="21"/>
  <c r="Y186" i="21" s="1"/>
  <c r="W185" i="21"/>
  <c r="V185" i="21"/>
  <c r="U185" i="21"/>
  <c r="T185" i="21"/>
  <c r="R185" i="21"/>
  <c r="M185" i="21"/>
  <c r="Y185" i="21" s="1"/>
  <c r="W184" i="21"/>
  <c r="V184" i="21"/>
  <c r="U184" i="21"/>
  <c r="T184" i="21"/>
  <c r="R184" i="21"/>
  <c r="AC184" i="21" s="1"/>
  <c r="M184" i="21"/>
  <c r="O184" i="21" s="1"/>
  <c r="W183" i="21"/>
  <c r="V183" i="21"/>
  <c r="U183" i="21"/>
  <c r="T183" i="21"/>
  <c r="R183" i="21"/>
  <c r="AC183" i="21" s="1"/>
  <c r="M183" i="21"/>
  <c r="O183" i="21" s="1"/>
  <c r="W182" i="21"/>
  <c r="V182" i="21"/>
  <c r="U182" i="21"/>
  <c r="T182" i="21"/>
  <c r="R182" i="21"/>
  <c r="AC182" i="21" s="1"/>
  <c r="M182" i="21"/>
  <c r="Y182" i="21" s="1"/>
  <c r="W181" i="21"/>
  <c r="V181" i="21"/>
  <c r="U181" i="21"/>
  <c r="T181" i="21"/>
  <c r="R181" i="21"/>
  <c r="AC181" i="21" s="1"/>
  <c r="M181" i="21"/>
  <c r="Y181" i="21" s="1"/>
  <c r="W180" i="21"/>
  <c r="V180" i="21"/>
  <c r="U180" i="21"/>
  <c r="T180" i="21"/>
  <c r="R180" i="21"/>
  <c r="M180" i="21"/>
  <c r="W179" i="21"/>
  <c r="V179" i="21"/>
  <c r="U179" i="21"/>
  <c r="T179" i="21"/>
  <c r="R179" i="21"/>
  <c r="AC179" i="21" s="1"/>
  <c r="M179" i="21"/>
  <c r="O179" i="21" s="1"/>
  <c r="W178" i="21"/>
  <c r="V178" i="21"/>
  <c r="U178" i="21"/>
  <c r="T178" i="21"/>
  <c r="R178" i="21"/>
  <c r="M178" i="21"/>
  <c r="Y178" i="21" s="1"/>
  <c r="W177" i="21"/>
  <c r="V177" i="21"/>
  <c r="U177" i="21"/>
  <c r="T177" i="21"/>
  <c r="R177" i="21"/>
  <c r="M177" i="21"/>
  <c r="O177" i="21" s="1"/>
  <c r="W176" i="21"/>
  <c r="V176" i="21"/>
  <c r="U176" i="21"/>
  <c r="T176" i="21"/>
  <c r="R176" i="21"/>
  <c r="AC176" i="21" s="1"/>
  <c r="M176" i="21"/>
  <c r="O176" i="21" s="1"/>
  <c r="W175" i="21"/>
  <c r="V175" i="21"/>
  <c r="U175" i="21"/>
  <c r="T175" i="21"/>
  <c r="R175" i="21"/>
  <c r="AC175" i="21" s="1"/>
  <c r="M175" i="21"/>
  <c r="O175" i="21" s="1"/>
  <c r="W174" i="21"/>
  <c r="V174" i="21"/>
  <c r="U174" i="21"/>
  <c r="T174" i="21"/>
  <c r="R174" i="21"/>
  <c r="M174" i="21"/>
  <c r="Y174" i="21" s="1"/>
  <c r="W173" i="21"/>
  <c r="V173" i="21"/>
  <c r="U173" i="21"/>
  <c r="T173" i="21"/>
  <c r="R173" i="21"/>
  <c r="AC173" i="21" s="1"/>
  <c r="M173" i="21"/>
  <c r="Y173" i="21" s="1"/>
  <c r="W172" i="21"/>
  <c r="V172" i="21"/>
  <c r="U172" i="21"/>
  <c r="T172" i="21"/>
  <c r="R172" i="21"/>
  <c r="AC172" i="21" s="1"/>
  <c r="M172" i="21"/>
  <c r="W171" i="21"/>
  <c r="V171" i="21"/>
  <c r="U171" i="21"/>
  <c r="T171" i="21"/>
  <c r="R171" i="21"/>
  <c r="AC171" i="21" s="1"/>
  <c r="M171" i="21"/>
  <c r="O171" i="21" s="1"/>
  <c r="W170" i="21"/>
  <c r="V170" i="21"/>
  <c r="U170" i="21"/>
  <c r="T170" i="21"/>
  <c r="R170" i="21"/>
  <c r="M170" i="21"/>
  <c r="W169" i="21"/>
  <c r="V169" i="21"/>
  <c r="U169" i="21"/>
  <c r="T169" i="21"/>
  <c r="R169" i="21"/>
  <c r="M169" i="21"/>
  <c r="Y169" i="21" s="1"/>
  <c r="W168" i="21"/>
  <c r="V168" i="21"/>
  <c r="U168" i="21"/>
  <c r="T168" i="21"/>
  <c r="R168" i="21"/>
  <c r="AC168" i="21" s="1"/>
  <c r="M168" i="21"/>
  <c r="W167" i="21"/>
  <c r="V167" i="21"/>
  <c r="U167" i="21"/>
  <c r="T167" i="21"/>
  <c r="R167" i="21"/>
  <c r="AC167" i="21" s="1"/>
  <c r="M167" i="21"/>
  <c r="O167" i="21" s="1"/>
  <c r="W166" i="21"/>
  <c r="V166" i="21"/>
  <c r="U166" i="21"/>
  <c r="T166" i="21"/>
  <c r="R166" i="21"/>
  <c r="M166" i="21"/>
  <c r="Y166" i="21" s="1"/>
  <c r="W165" i="21"/>
  <c r="V165" i="21"/>
  <c r="U165" i="21"/>
  <c r="T165" i="21"/>
  <c r="R165" i="21"/>
  <c r="AC165" i="21" s="1"/>
  <c r="M165" i="21"/>
  <c r="Y165" i="21" s="1"/>
  <c r="W164" i="21"/>
  <c r="V164" i="21"/>
  <c r="U164" i="21"/>
  <c r="T164" i="21"/>
  <c r="R164" i="21"/>
  <c r="AC164" i="21" s="1"/>
  <c r="M164" i="21"/>
  <c r="W163" i="21"/>
  <c r="V163" i="21"/>
  <c r="U163" i="21"/>
  <c r="T163" i="21"/>
  <c r="R163" i="21"/>
  <c r="AC163" i="21" s="1"/>
  <c r="M163" i="21"/>
  <c r="O163" i="21" s="1"/>
  <c r="W162" i="21"/>
  <c r="V162" i="21"/>
  <c r="U162" i="21"/>
  <c r="T162" i="21"/>
  <c r="R162" i="21"/>
  <c r="M162" i="21"/>
  <c r="Y162" i="21" s="1"/>
  <c r="W161" i="21"/>
  <c r="V161" i="21"/>
  <c r="U161" i="21"/>
  <c r="T161" i="21"/>
  <c r="R161" i="21"/>
  <c r="M161" i="21"/>
  <c r="Y161" i="21" s="1"/>
  <c r="W160" i="21"/>
  <c r="V160" i="21"/>
  <c r="U160" i="21"/>
  <c r="T160" i="21"/>
  <c r="R160" i="21"/>
  <c r="AC160" i="21" s="1"/>
  <c r="M160" i="21"/>
  <c r="W159" i="21"/>
  <c r="V159" i="21"/>
  <c r="U159" i="21"/>
  <c r="T159" i="21"/>
  <c r="R159" i="21"/>
  <c r="AC159" i="21" s="1"/>
  <c r="M159" i="21"/>
  <c r="O159" i="21" s="1"/>
  <c r="W158" i="21"/>
  <c r="V158" i="21"/>
  <c r="U158" i="21"/>
  <c r="T158" i="21"/>
  <c r="R158" i="21"/>
  <c r="M158" i="21"/>
  <c r="Y158" i="21" s="1"/>
  <c r="W157" i="21"/>
  <c r="V157" i="21"/>
  <c r="U157" i="21"/>
  <c r="T157" i="21"/>
  <c r="R157" i="21"/>
  <c r="AC157" i="21" s="1"/>
  <c r="M157" i="21"/>
  <c r="Y157" i="21" s="1"/>
  <c r="W156" i="21"/>
  <c r="V156" i="21"/>
  <c r="U156" i="21"/>
  <c r="T156" i="21"/>
  <c r="R156" i="21"/>
  <c r="AC156" i="21" s="1"/>
  <c r="M156" i="21"/>
  <c r="W155" i="21"/>
  <c r="V155" i="21"/>
  <c r="U155" i="21"/>
  <c r="T155" i="21"/>
  <c r="R155" i="21"/>
  <c r="AC155" i="21" s="1"/>
  <c r="M155" i="21"/>
  <c r="O155" i="21" s="1"/>
  <c r="W154" i="21"/>
  <c r="V154" i="21"/>
  <c r="U154" i="21"/>
  <c r="T154" i="21"/>
  <c r="R154" i="21"/>
  <c r="M154" i="21"/>
  <c r="Y154" i="21" s="1"/>
  <c r="W153" i="21"/>
  <c r="V153" i="21"/>
  <c r="U153" i="21"/>
  <c r="T153" i="21"/>
  <c r="R153" i="21"/>
  <c r="M153" i="21"/>
  <c r="O153" i="21" s="1"/>
  <c r="W152" i="21"/>
  <c r="V152" i="21"/>
  <c r="U152" i="21"/>
  <c r="T152" i="21"/>
  <c r="R152" i="21"/>
  <c r="AC152" i="21" s="1"/>
  <c r="M152" i="21"/>
  <c r="O152" i="21" s="1"/>
  <c r="W151" i="21"/>
  <c r="V151" i="21"/>
  <c r="U151" i="21"/>
  <c r="T151" i="21"/>
  <c r="R151" i="21"/>
  <c r="AC151" i="21" s="1"/>
  <c r="M151" i="21"/>
  <c r="O151" i="21" s="1"/>
  <c r="W150" i="21"/>
  <c r="V150" i="21"/>
  <c r="U150" i="21"/>
  <c r="T150" i="21"/>
  <c r="R150" i="21"/>
  <c r="AC150" i="21" s="1"/>
  <c r="M150" i="21"/>
  <c r="Y150" i="21" s="1"/>
  <c r="W149" i="21"/>
  <c r="V149" i="21"/>
  <c r="U149" i="21"/>
  <c r="T149" i="21"/>
  <c r="R149" i="21"/>
  <c r="AC149" i="21" s="1"/>
  <c r="M149" i="21"/>
  <c r="Y149" i="21" s="1"/>
  <c r="W148" i="21"/>
  <c r="V148" i="21"/>
  <c r="U148" i="21"/>
  <c r="T148" i="21"/>
  <c r="R148" i="21"/>
  <c r="AC148" i="21" s="1"/>
  <c r="M148" i="21"/>
  <c r="W147" i="21"/>
  <c r="V147" i="21"/>
  <c r="U147" i="21"/>
  <c r="T147" i="21"/>
  <c r="R147" i="21"/>
  <c r="AC147" i="21" s="1"/>
  <c r="M147" i="21"/>
  <c r="O147" i="21" s="1"/>
  <c r="W146" i="21"/>
  <c r="V146" i="21"/>
  <c r="U146" i="21"/>
  <c r="T146" i="21"/>
  <c r="R146" i="21"/>
  <c r="M146" i="21"/>
  <c r="W145" i="21"/>
  <c r="V145" i="21"/>
  <c r="U145" i="21"/>
  <c r="T145" i="21"/>
  <c r="R145" i="21"/>
  <c r="AC145" i="21" s="1"/>
  <c r="M145" i="21"/>
  <c r="W144" i="21"/>
  <c r="V144" i="21"/>
  <c r="U144" i="21"/>
  <c r="T144" i="21"/>
  <c r="R144" i="21"/>
  <c r="AC144" i="21" s="1"/>
  <c r="M144" i="21"/>
  <c r="O144" i="21" s="1"/>
  <c r="W143" i="21"/>
  <c r="V143" i="21"/>
  <c r="U143" i="21"/>
  <c r="T143" i="21"/>
  <c r="R143" i="21"/>
  <c r="AC143" i="21" s="1"/>
  <c r="M143" i="21"/>
  <c r="Y143" i="21" s="1"/>
  <c r="W142" i="21"/>
  <c r="V142" i="21"/>
  <c r="U142" i="21"/>
  <c r="T142" i="21"/>
  <c r="R142" i="21"/>
  <c r="M142" i="21"/>
  <c r="Y142" i="21" s="1"/>
  <c r="W141" i="21"/>
  <c r="V141" i="21"/>
  <c r="U141" i="21"/>
  <c r="T141" i="21"/>
  <c r="R141" i="21"/>
  <c r="AC141" i="21" s="1"/>
  <c r="M141" i="21"/>
  <c r="O141" i="21" s="1"/>
  <c r="W140" i="21"/>
  <c r="V140" i="21"/>
  <c r="U140" i="21"/>
  <c r="T140" i="21"/>
  <c r="R140" i="21"/>
  <c r="AC140" i="21" s="1"/>
  <c r="M140" i="21"/>
  <c r="O140" i="21" s="1"/>
  <c r="W139" i="21"/>
  <c r="V139" i="21"/>
  <c r="U139" i="21"/>
  <c r="T139" i="21"/>
  <c r="R139" i="21"/>
  <c r="AC139" i="21" s="1"/>
  <c r="M139" i="21"/>
  <c r="O139" i="21" s="1"/>
  <c r="W138" i="21"/>
  <c r="V138" i="21"/>
  <c r="U138" i="21"/>
  <c r="T138" i="21"/>
  <c r="R138" i="21"/>
  <c r="AC138" i="21" s="1"/>
  <c r="M138" i="21"/>
  <c r="Y138" i="21" s="1"/>
  <c r="W137" i="21"/>
  <c r="V137" i="21"/>
  <c r="U137" i="21"/>
  <c r="T137" i="21"/>
  <c r="R137" i="21"/>
  <c r="AC137" i="21" s="1"/>
  <c r="M137" i="21"/>
  <c r="Y137" i="21" s="1"/>
  <c r="W136" i="21"/>
  <c r="V136" i="21"/>
  <c r="U136" i="21"/>
  <c r="T136" i="21"/>
  <c r="R136" i="21"/>
  <c r="AC136" i="21" s="1"/>
  <c r="M136" i="21"/>
  <c r="O136" i="21" s="1"/>
  <c r="W135" i="21"/>
  <c r="V135" i="21"/>
  <c r="U135" i="21"/>
  <c r="T135" i="21"/>
  <c r="R135" i="21"/>
  <c r="AC135" i="21" s="1"/>
  <c r="M135" i="21"/>
  <c r="Y135" i="21" s="1"/>
  <c r="W134" i="21"/>
  <c r="V134" i="21"/>
  <c r="U134" i="21"/>
  <c r="T134" i="21"/>
  <c r="R134" i="21"/>
  <c r="AC134" i="21" s="1"/>
  <c r="M134" i="21"/>
  <c r="Y134" i="21" s="1"/>
  <c r="W133" i="21"/>
  <c r="V133" i="21"/>
  <c r="U133" i="21"/>
  <c r="T133" i="21"/>
  <c r="R133" i="21"/>
  <c r="AC133" i="21" s="1"/>
  <c r="M133" i="21"/>
  <c r="Y133" i="21" s="1"/>
  <c r="W132" i="21"/>
  <c r="V132" i="21"/>
  <c r="U132" i="21"/>
  <c r="T132" i="21"/>
  <c r="R132" i="21"/>
  <c r="M132" i="21"/>
  <c r="O132" i="21" s="1"/>
  <c r="W131" i="21"/>
  <c r="V131" i="21"/>
  <c r="U131" i="21"/>
  <c r="T131" i="21"/>
  <c r="R131" i="21"/>
  <c r="AC131" i="21" s="1"/>
  <c r="M131" i="21"/>
  <c r="O131" i="21" s="1"/>
  <c r="W130" i="21"/>
  <c r="V130" i="21"/>
  <c r="U130" i="21"/>
  <c r="T130" i="21"/>
  <c r="R130" i="21"/>
  <c r="M130" i="21"/>
  <c r="O130" i="21" s="1"/>
  <c r="W129" i="21"/>
  <c r="V129" i="21"/>
  <c r="U129" i="21"/>
  <c r="T129" i="21"/>
  <c r="R129" i="21"/>
  <c r="M129" i="21"/>
  <c r="Y129" i="21" s="1"/>
  <c r="W128" i="21"/>
  <c r="V128" i="21"/>
  <c r="U128" i="21"/>
  <c r="T128" i="21"/>
  <c r="R128" i="21"/>
  <c r="AC128" i="21" s="1"/>
  <c r="M128" i="21"/>
  <c r="O128" i="21" s="1"/>
  <c r="W127" i="21"/>
  <c r="V127" i="21"/>
  <c r="U127" i="21"/>
  <c r="T127" i="21"/>
  <c r="R127" i="21"/>
  <c r="M127" i="21"/>
  <c r="Y127" i="21" s="1"/>
  <c r="W126" i="21"/>
  <c r="V126" i="21"/>
  <c r="U126" i="21"/>
  <c r="T126" i="21"/>
  <c r="R126" i="21"/>
  <c r="AC126" i="21" s="1"/>
  <c r="M126" i="21"/>
  <c r="Y126" i="21" s="1"/>
  <c r="W125" i="21"/>
  <c r="V125" i="21"/>
  <c r="U125" i="21"/>
  <c r="T125" i="21"/>
  <c r="R125" i="21"/>
  <c r="M125" i="21"/>
  <c r="O125" i="21" s="1"/>
  <c r="W124" i="21"/>
  <c r="V124" i="21"/>
  <c r="U124" i="21"/>
  <c r="T124" i="21"/>
  <c r="R124" i="21"/>
  <c r="M124" i="21"/>
  <c r="O124" i="21" s="1"/>
  <c r="W123" i="21"/>
  <c r="V123" i="21"/>
  <c r="U123" i="21"/>
  <c r="T123" i="21"/>
  <c r="R123" i="21"/>
  <c r="AC123" i="21" s="1"/>
  <c r="M123" i="21"/>
  <c r="O123" i="21" s="1"/>
  <c r="W122" i="21"/>
  <c r="V122" i="21"/>
  <c r="U122" i="21"/>
  <c r="T122" i="21"/>
  <c r="R122" i="21"/>
  <c r="AC122" i="21" s="1"/>
  <c r="M122" i="21"/>
  <c r="Y122" i="21" s="1"/>
  <c r="W121" i="21"/>
  <c r="V121" i="21"/>
  <c r="U121" i="21"/>
  <c r="T121" i="21"/>
  <c r="R121" i="21"/>
  <c r="AC121" i="21" s="1"/>
  <c r="M121" i="21"/>
  <c r="Y121" i="21" s="1"/>
  <c r="W120" i="21"/>
  <c r="V120" i="21"/>
  <c r="U120" i="21"/>
  <c r="T120" i="21"/>
  <c r="R120" i="21"/>
  <c r="AC120" i="21" s="1"/>
  <c r="M120" i="21"/>
  <c r="O120" i="21" s="1"/>
  <c r="W119" i="21"/>
  <c r="V119" i="21"/>
  <c r="U119" i="21"/>
  <c r="T119" i="21"/>
  <c r="R119" i="21"/>
  <c r="AC119" i="21" s="1"/>
  <c r="M119" i="21"/>
  <c r="O119" i="21" s="1"/>
  <c r="W118" i="21"/>
  <c r="V118" i="21"/>
  <c r="U118" i="21"/>
  <c r="T118" i="21"/>
  <c r="R118" i="21"/>
  <c r="AC118" i="21" s="1"/>
  <c r="M118" i="21"/>
  <c r="Y118" i="21" s="1"/>
  <c r="W117" i="21"/>
  <c r="V117" i="21"/>
  <c r="U117" i="21"/>
  <c r="T117" i="21"/>
  <c r="R117" i="21"/>
  <c r="AC117" i="21" s="1"/>
  <c r="M117" i="21"/>
  <c r="Y117" i="21" s="1"/>
  <c r="W116" i="21"/>
  <c r="V116" i="21"/>
  <c r="U116" i="21"/>
  <c r="T116" i="21"/>
  <c r="R116" i="21"/>
  <c r="AC116" i="21" s="1"/>
  <c r="M116" i="21"/>
  <c r="O116" i="21" s="1"/>
  <c r="W115" i="21"/>
  <c r="V115" i="21"/>
  <c r="U115" i="21"/>
  <c r="T115" i="21"/>
  <c r="R115" i="21"/>
  <c r="AC115" i="21" s="1"/>
  <c r="M115" i="21"/>
  <c r="O115" i="21" s="1"/>
  <c r="W114" i="21"/>
  <c r="V114" i="21"/>
  <c r="U114" i="21"/>
  <c r="T114" i="21"/>
  <c r="R114" i="21"/>
  <c r="AC114" i="21" s="1"/>
  <c r="M114" i="21"/>
  <c r="Y114" i="21" s="1"/>
  <c r="W113" i="21"/>
  <c r="V113" i="21"/>
  <c r="U113" i="21"/>
  <c r="T113" i="21"/>
  <c r="R113" i="21"/>
  <c r="AC113" i="21" s="1"/>
  <c r="M113" i="21"/>
  <c r="Y113" i="21" s="1"/>
  <c r="W112" i="21"/>
  <c r="V112" i="21"/>
  <c r="U112" i="21"/>
  <c r="T112" i="21"/>
  <c r="R112" i="21"/>
  <c r="AC112" i="21" s="1"/>
  <c r="M112" i="21"/>
  <c r="O112" i="21" s="1"/>
  <c r="W111" i="21"/>
  <c r="V111" i="21"/>
  <c r="U111" i="21"/>
  <c r="T111" i="21"/>
  <c r="R111" i="21"/>
  <c r="M111" i="21"/>
  <c r="Y111" i="21" s="1"/>
  <c r="W110" i="21"/>
  <c r="V110" i="21"/>
  <c r="U110" i="21"/>
  <c r="T110" i="21"/>
  <c r="R110" i="21"/>
  <c r="M110" i="21"/>
  <c r="Y110" i="21" s="1"/>
  <c r="W109" i="21"/>
  <c r="V109" i="21"/>
  <c r="U109" i="21"/>
  <c r="T109" i="21"/>
  <c r="R109" i="21"/>
  <c r="AC109" i="21" s="1"/>
  <c r="M109" i="21"/>
  <c r="W108" i="21"/>
  <c r="V108" i="21"/>
  <c r="U108" i="21"/>
  <c r="T108" i="21"/>
  <c r="R108" i="21"/>
  <c r="AC108" i="21" s="1"/>
  <c r="M108" i="21"/>
  <c r="O108" i="21" s="1"/>
  <c r="W107" i="21"/>
  <c r="V107" i="21"/>
  <c r="U107" i="21"/>
  <c r="T107" i="21"/>
  <c r="R107" i="21"/>
  <c r="AC107" i="21" s="1"/>
  <c r="M107" i="21"/>
  <c r="O107" i="21" s="1"/>
  <c r="W106" i="21"/>
  <c r="V106" i="21"/>
  <c r="U106" i="21"/>
  <c r="T106" i="21"/>
  <c r="R106" i="21"/>
  <c r="AC106" i="21" s="1"/>
  <c r="M106" i="21"/>
  <c r="O106" i="21" s="1"/>
  <c r="W105" i="21"/>
  <c r="V105" i="21"/>
  <c r="U105" i="21"/>
  <c r="T105" i="21"/>
  <c r="R105" i="21"/>
  <c r="AC105" i="21" s="1"/>
  <c r="M105" i="21"/>
  <c r="Y105" i="21" s="1"/>
  <c r="W104" i="21"/>
  <c r="V104" i="21"/>
  <c r="U104" i="21"/>
  <c r="T104" i="21"/>
  <c r="R104" i="21"/>
  <c r="AC104" i="21" s="1"/>
  <c r="M104" i="21"/>
  <c r="O104" i="21" s="1"/>
  <c r="W103" i="21"/>
  <c r="V103" i="21"/>
  <c r="U103" i="21"/>
  <c r="T103" i="21"/>
  <c r="R103" i="21"/>
  <c r="AC103" i="21" s="1"/>
  <c r="M103" i="21"/>
  <c r="Y103" i="21" s="1"/>
  <c r="W102" i="21"/>
  <c r="V102" i="21"/>
  <c r="U102" i="21"/>
  <c r="T102" i="21"/>
  <c r="R102" i="21"/>
  <c r="AC102" i="21" s="1"/>
  <c r="M102" i="21"/>
  <c r="Y102" i="21" s="1"/>
  <c r="W101" i="21"/>
  <c r="V101" i="21"/>
  <c r="U101" i="21"/>
  <c r="T101" i="21"/>
  <c r="R101" i="21"/>
  <c r="AC101" i="21" s="1"/>
  <c r="M101" i="21"/>
  <c r="Y101" i="21" s="1"/>
  <c r="W100" i="21"/>
  <c r="V100" i="21"/>
  <c r="U100" i="21"/>
  <c r="T100" i="21"/>
  <c r="R100" i="21"/>
  <c r="M100" i="21"/>
  <c r="Y100" i="21" s="1"/>
  <c r="W99" i="21"/>
  <c r="V99" i="21"/>
  <c r="U99" i="21"/>
  <c r="T99" i="21"/>
  <c r="R99" i="21"/>
  <c r="AC99" i="21" s="1"/>
  <c r="M99" i="21"/>
  <c r="O99" i="21" s="1"/>
  <c r="W98" i="21"/>
  <c r="V98" i="21"/>
  <c r="U98" i="21"/>
  <c r="T98" i="21"/>
  <c r="R98" i="21"/>
  <c r="AC98" i="21" s="1"/>
  <c r="M98" i="21"/>
  <c r="O98" i="21" s="1"/>
  <c r="W97" i="21"/>
  <c r="V97" i="21"/>
  <c r="U97" i="21"/>
  <c r="T97" i="21"/>
  <c r="R97" i="21"/>
  <c r="AC97" i="21" s="1"/>
  <c r="M97" i="21"/>
  <c r="O97" i="21" s="1"/>
  <c r="W96" i="21"/>
  <c r="V96" i="21"/>
  <c r="U96" i="21"/>
  <c r="T96" i="21"/>
  <c r="R96" i="21"/>
  <c r="AC96" i="21" s="1"/>
  <c r="M96" i="21"/>
  <c r="O96" i="21" s="1"/>
  <c r="W95" i="21"/>
  <c r="V95" i="21"/>
  <c r="U95" i="21"/>
  <c r="T95" i="21"/>
  <c r="R95" i="21"/>
  <c r="M95" i="21"/>
  <c r="Y95" i="21" s="1"/>
  <c r="W94" i="21"/>
  <c r="V94" i="21"/>
  <c r="U94" i="21"/>
  <c r="T94" i="21"/>
  <c r="R94" i="21"/>
  <c r="M94" i="21"/>
  <c r="Y94" i="21" s="1"/>
  <c r="W93" i="21"/>
  <c r="V93" i="21"/>
  <c r="U93" i="21"/>
  <c r="T93" i="21"/>
  <c r="R93" i="21"/>
  <c r="AC93" i="21" s="1"/>
  <c r="M93" i="21"/>
  <c r="O93" i="21" s="1"/>
  <c r="W92" i="21"/>
  <c r="V92" i="21"/>
  <c r="U92" i="21"/>
  <c r="T92" i="21"/>
  <c r="R92" i="21"/>
  <c r="AC92" i="21" s="1"/>
  <c r="M92" i="21"/>
  <c r="Y92" i="21" s="1"/>
  <c r="W91" i="21"/>
  <c r="V91" i="21"/>
  <c r="U91" i="21"/>
  <c r="T91" i="21"/>
  <c r="R91" i="21"/>
  <c r="AC91" i="21" s="1"/>
  <c r="M91" i="21"/>
  <c r="O91" i="21" s="1"/>
  <c r="W90" i="21"/>
  <c r="V90" i="21"/>
  <c r="U90" i="21"/>
  <c r="T90" i="21"/>
  <c r="R90" i="21"/>
  <c r="M90" i="21"/>
  <c r="O90" i="21" s="1"/>
  <c r="W89" i="21"/>
  <c r="V89" i="21"/>
  <c r="U89" i="21"/>
  <c r="T89" i="21"/>
  <c r="R89" i="21"/>
  <c r="AC89" i="21" s="1"/>
  <c r="M89" i="21"/>
  <c r="O89" i="21" s="1"/>
  <c r="W88" i="21"/>
  <c r="V88" i="21"/>
  <c r="U88" i="21"/>
  <c r="T88" i="21"/>
  <c r="R88" i="21"/>
  <c r="AC88" i="21" s="1"/>
  <c r="M88" i="21"/>
  <c r="O88" i="21" s="1"/>
  <c r="W87" i="21"/>
  <c r="V87" i="21"/>
  <c r="U87" i="21"/>
  <c r="T87" i="21"/>
  <c r="R87" i="21"/>
  <c r="AC87" i="21" s="1"/>
  <c r="M87" i="21"/>
  <c r="O87" i="21" s="1"/>
  <c r="W86" i="21"/>
  <c r="V86" i="21"/>
  <c r="U86" i="21"/>
  <c r="T86" i="21"/>
  <c r="R86" i="21"/>
  <c r="AC86" i="21" s="1"/>
  <c r="M86" i="21"/>
  <c r="Y86" i="21" s="1"/>
  <c r="W85" i="21"/>
  <c r="V85" i="21"/>
  <c r="U85" i="21"/>
  <c r="T85" i="21"/>
  <c r="R85" i="21"/>
  <c r="AC85" i="21" s="1"/>
  <c r="M85" i="21"/>
  <c r="O85" i="21" s="1"/>
  <c r="W84" i="21"/>
  <c r="V84" i="21"/>
  <c r="U84" i="21"/>
  <c r="T84" i="21"/>
  <c r="R84" i="21"/>
  <c r="M84" i="21"/>
  <c r="Y84" i="21" s="1"/>
  <c r="W83" i="21"/>
  <c r="V83" i="21"/>
  <c r="U83" i="21"/>
  <c r="T83" i="21"/>
  <c r="R83" i="21"/>
  <c r="AC83" i="21" s="1"/>
  <c r="M83" i="21"/>
  <c r="O83" i="21" s="1"/>
  <c r="W82" i="21"/>
  <c r="V82" i="21"/>
  <c r="U82" i="21"/>
  <c r="T82" i="21"/>
  <c r="R82" i="21"/>
  <c r="M82" i="21"/>
  <c r="O82" i="21" s="1"/>
  <c r="W81" i="21"/>
  <c r="V81" i="21"/>
  <c r="U81" i="21"/>
  <c r="T81" i="21"/>
  <c r="R81" i="21"/>
  <c r="M81" i="21"/>
  <c r="O81" i="21" s="1"/>
  <c r="W80" i="21"/>
  <c r="V80" i="21"/>
  <c r="U80" i="21"/>
  <c r="T80" i="21"/>
  <c r="R80" i="21"/>
  <c r="AC80" i="21" s="1"/>
  <c r="M80" i="21"/>
  <c r="O80" i="21" s="1"/>
  <c r="W79" i="21"/>
  <c r="V79" i="21"/>
  <c r="U79" i="21"/>
  <c r="T79" i="21"/>
  <c r="R79" i="21"/>
  <c r="AC79" i="21" s="1"/>
  <c r="M79" i="21"/>
  <c r="Y79" i="21" s="1"/>
  <c r="W78" i="21"/>
  <c r="V78" i="21"/>
  <c r="U78" i="21"/>
  <c r="T78" i="21"/>
  <c r="R78" i="21"/>
  <c r="AC78" i="21" s="1"/>
  <c r="M78" i="21"/>
  <c r="Y78" i="21" s="1"/>
  <c r="W77" i="21"/>
  <c r="V77" i="21"/>
  <c r="U77" i="21"/>
  <c r="T77" i="21"/>
  <c r="R77" i="21"/>
  <c r="AC77" i="21" s="1"/>
  <c r="M77" i="21"/>
  <c r="O77" i="21" s="1"/>
  <c r="W76" i="21"/>
  <c r="V76" i="21"/>
  <c r="U76" i="21"/>
  <c r="T76" i="21"/>
  <c r="R76" i="21"/>
  <c r="AC76" i="21" s="1"/>
  <c r="M76" i="21"/>
  <c r="Y76" i="21" s="1"/>
  <c r="W75" i="21"/>
  <c r="V75" i="21"/>
  <c r="U75" i="21"/>
  <c r="T75" i="21"/>
  <c r="R75" i="21"/>
  <c r="AC75" i="21" s="1"/>
  <c r="M75" i="21"/>
  <c r="O75" i="21" s="1"/>
  <c r="W74" i="21"/>
  <c r="V74" i="21"/>
  <c r="U74" i="21"/>
  <c r="T74" i="21"/>
  <c r="R74" i="21"/>
  <c r="AC74" i="21" s="1"/>
  <c r="M74" i="21"/>
  <c r="O74" i="21" s="1"/>
  <c r="W73" i="21"/>
  <c r="V73" i="21"/>
  <c r="U73" i="21"/>
  <c r="T73" i="21"/>
  <c r="R73" i="21"/>
  <c r="M73" i="21"/>
  <c r="Y73" i="21" s="1"/>
  <c r="W72" i="21"/>
  <c r="V72" i="21"/>
  <c r="U72" i="21"/>
  <c r="T72" i="21"/>
  <c r="R72" i="21"/>
  <c r="AC72" i="21" s="1"/>
  <c r="M72" i="21"/>
  <c r="O72" i="21" s="1"/>
  <c r="W71" i="21"/>
  <c r="V71" i="21"/>
  <c r="U71" i="21"/>
  <c r="T71" i="21"/>
  <c r="R71" i="21"/>
  <c r="AC71" i="21" s="1"/>
  <c r="M71" i="21"/>
  <c r="Y71" i="21" s="1"/>
  <c r="W70" i="21"/>
  <c r="V70" i="21"/>
  <c r="U70" i="21"/>
  <c r="T70" i="21"/>
  <c r="R70" i="21"/>
  <c r="AC70" i="21" s="1"/>
  <c r="M70" i="21"/>
  <c r="Y70" i="21" s="1"/>
  <c r="W69" i="21"/>
  <c r="V69" i="21"/>
  <c r="U69" i="21"/>
  <c r="T69" i="21"/>
  <c r="R69" i="21"/>
  <c r="AC69" i="21" s="1"/>
  <c r="M69" i="21"/>
  <c r="Y69" i="21" s="1"/>
  <c r="W68" i="21"/>
  <c r="V68" i="21"/>
  <c r="U68" i="21"/>
  <c r="T68" i="21"/>
  <c r="R68" i="21"/>
  <c r="M68" i="21"/>
  <c r="Y68" i="21" s="1"/>
  <c r="W67" i="21"/>
  <c r="V67" i="21"/>
  <c r="U67" i="21"/>
  <c r="T67" i="21"/>
  <c r="R67" i="21"/>
  <c r="AC67" i="21" s="1"/>
  <c r="M67" i="21"/>
  <c r="O67" i="21" s="1"/>
  <c r="W66" i="21"/>
  <c r="V66" i="21"/>
  <c r="U66" i="21"/>
  <c r="T66" i="21"/>
  <c r="R66" i="21"/>
  <c r="AC66" i="21" s="1"/>
  <c r="M66" i="21"/>
  <c r="O66" i="21" s="1"/>
  <c r="W65" i="21"/>
  <c r="V65" i="21"/>
  <c r="U65" i="21"/>
  <c r="T65" i="21"/>
  <c r="R65" i="21"/>
  <c r="AC65" i="21" s="1"/>
  <c r="M65" i="21"/>
  <c r="W64" i="21"/>
  <c r="V64" i="21"/>
  <c r="U64" i="21"/>
  <c r="T64" i="21"/>
  <c r="R64" i="21"/>
  <c r="AC64" i="21" s="1"/>
  <c r="M64" i="21"/>
  <c r="W63" i="21"/>
  <c r="V63" i="21"/>
  <c r="U63" i="21"/>
  <c r="T63" i="21"/>
  <c r="R63" i="21"/>
  <c r="M63" i="21"/>
  <c r="O63" i="21" s="1"/>
  <c r="W62" i="21"/>
  <c r="V62" i="21"/>
  <c r="U62" i="21"/>
  <c r="T62" i="21"/>
  <c r="R62" i="21"/>
  <c r="AC62" i="21" s="1"/>
  <c r="M62" i="21"/>
  <c r="O62" i="21" s="1"/>
  <c r="W61" i="21"/>
  <c r="V61" i="21"/>
  <c r="U61" i="21"/>
  <c r="T61" i="21"/>
  <c r="R61" i="21"/>
  <c r="AC61" i="21" s="1"/>
  <c r="M61" i="21"/>
  <c r="Y61" i="21" s="1"/>
  <c r="W60" i="21"/>
  <c r="V60" i="21"/>
  <c r="U60" i="21"/>
  <c r="T60" i="21"/>
  <c r="R60" i="21"/>
  <c r="M60" i="21"/>
  <c r="Y60" i="21" s="1"/>
  <c r="W59" i="21"/>
  <c r="V59" i="21"/>
  <c r="U59" i="21"/>
  <c r="T59" i="21"/>
  <c r="R59" i="21"/>
  <c r="AC59" i="21" s="1"/>
  <c r="M59" i="21"/>
  <c r="Y59" i="21" s="1"/>
  <c r="W58" i="21"/>
  <c r="V58" i="21"/>
  <c r="U58" i="21"/>
  <c r="T58" i="21"/>
  <c r="R58" i="21"/>
  <c r="AC58" i="21" s="1"/>
  <c r="M58" i="21"/>
  <c r="Y58" i="21" s="1"/>
  <c r="W57" i="21"/>
  <c r="V57" i="21"/>
  <c r="U57" i="21"/>
  <c r="T57" i="21"/>
  <c r="R57" i="21"/>
  <c r="M57" i="21"/>
  <c r="Y57" i="21" s="1"/>
  <c r="W56" i="21"/>
  <c r="V56" i="21"/>
  <c r="U56" i="21"/>
  <c r="T56" i="21"/>
  <c r="R56" i="21"/>
  <c r="AC56" i="21" s="1"/>
  <c r="M56" i="21"/>
  <c r="O56" i="21" s="1"/>
  <c r="W55" i="21"/>
  <c r="V55" i="21"/>
  <c r="U55" i="21"/>
  <c r="T55" i="21"/>
  <c r="R55" i="21"/>
  <c r="AC55" i="21" s="1"/>
  <c r="M55" i="21"/>
  <c r="Y55" i="21" s="1"/>
  <c r="W54" i="21"/>
  <c r="V54" i="21"/>
  <c r="U54" i="21"/>
  <c r="T54" i="21"/>
  <c r="R54" i="21"/>
  <c r="AC54" i="21" s="1"/>
  <c r="M54" i="21"/>
  <c r="W53" i="21"/>
  <c r="V53" i="21"/>
  <c r="U53" i="21"/>
  <c r="T53" i="21"/>
  <c r="R53" i="21"/>
  <c r="AC53" i="21" s="1"/>
  <c r="M53" i="21"/>
  <c r="Y53" i="21" s="1"/>
  <c r="W52" i="21"/>
  <c r="V52" i="21"/>
  <c r="U52" i="21"/>
  <c r="T52" i="21"/>
  <c r="R52" i="21"/>
  <c r="AC52" i="21" s="1"/>
  <c r="M52" i="21"/>
  <c r="O52" i="21" s="1"/>
  <c r="W51" i="21"/>
  <c r="V51" i="21"/>
  <c r="U51" i="21"/>
  <c r="T51" i="21"/>
  <c r="R51" i="21"/>
  <c r="AC51" i="21" s="1"/>
  <c r="M51" i="21"/>
  <c r="Y51" i="21" s="1"/>
  <c r="W50" i="21"/>
  <c r="V50" i="21"/>
  <c r="U50" i="21"/>
  <c r="T50" i="21"/>
  <c r="R50" i="21"/>
  <c r="M50" i="21"/>
  <c r="Y50" i="21" s="1"/>
  <c r="W49" i="21"/>
  <c r="V49" i="21"/>
  <c r="U49" i="21"/>
  <c r="T49" i="21"/>
  <c r="R49" i="21"/>
  <c r="AC49" i="21" s="1"/>
  <c r="M49" i="21"/>
  <c r="O49" i="21" s="1"/>
  <c r="W48" i="21"/>
  <c r="V48" i="21"/>
  <c r="U48" i="21"/>
  <c r="T48" i="21"/>
  <c r="R48" i="21"/>
  <c r="AC48" i="21" s="1"/>
  <c r="M48" i="21"/>
  <c r="O48" i="21" s="1"/>
  <c r="W47" i="21"/>
  <c r="V47" i="21"/>
  <c r="U47" i="21"/>
  <c r="T47" i="21"/>
  <c r="R47" i="21"/>
  <c r="M47" i="21"/>
  <c r="O47" i="21" s="1"/>
  <c r="W46" i="21"/>
  <c r="V46" i="21"/>
  <c r="U46" i="21"/>
  <c r="T46" i="21"/>
  <c r="R46" i="21"/>
  <c r="M46" i="21"/>
  <c r="O46" i="21" s="1"/>
  <c r="W45" i="21"/>
  <c r="V45" i="21"/>
  <c r="U45" i="21"/>
  <c r="T45" i="21"/>
  <c r="R45" i="21"/>
  <c r="AC45" i="21" s="1"/>
  <c r="M45" i="21"/>
  <c r="O45" i="21" s="1"/>
  <c r="W44" i="21"/>
  <c r="V44" i="21"/>
  <c r="U44" i="21"/>
  <c r="T44" i="21"/>
  <c r="R44" i="21"/>
  <c r="AC44" i="21" s="1"/>
  <c r="M44" i="21"/>
  <c r="O44" i="21" s="1"/>
  <c r="W43" i="21"/>
  <c r="V43" i="21"/>
  <c r="U43" i="21"/>
  <c r="T43" i="21"/>
  <c r="R43" i="21"/>
  <c r="M43" i="21"/>
  <c r="Y43" i="21" s="1"/>
  <c r="W42" i="21"/>
  <c r="V42" i="21"/>
  <c r="U42" i="21"/>
  <c r="T42" i="21"/>
  <c r="R42" i="21"/>
  <c r="AC42" i="21" s="1"/>
  <c r="M42" i="21"/>
  <c r="O42" i="21" s="1"/>
  <c r="W41" i="21"/>
  <c r="V41" i="21"/>
  <c r="U41" i="21"/>
  <c r="T41" i="21"/>
  <c r="R41" i="21"/>
  <c r="AC41" i="21" s="1"/>
  <c r="M41" i="21"/>
  <c r="O41" i="21" s="1"/>
  <c r="W40" i="21"/>
  <c r="V40" i="21"/>
  <c r="U40" i="21"/>
  <c r="T40" i="21"/>
  <c r="R40" i="21"/>
  <c r="AC40" i="21" s="1"/>
  <c r="M40" i="21"/>
  <c r="O40" i="21" s="1"/>
  <c r="W39" i="21"/>
  <c r="V39" i="21"/>
  <c r="U39" i="21"/>
  <c r="T39" i="21"/>
  <c r="R39" i="21"/>
  <c r="AC39" i="21" s="1"/>
  <c r="M39" i="21"/>
  <c r="Y39" i="21" s="1"/>
  <c r="W38" i="21"/>
  <c r="V38" i="21"/>
  <c r="U38" i="21"/>
  <c r="T38" i="21"/>
  <c r="R38" i="21"/>
  <c r="M38" i="21"/>
  <c r="O38" i="21" s="1"/>
  <c r="W37" i="21"/>
  <c r="V37" i="21"/>
  <c r="U37" i="21"/>
  <c r="T37" i="21"/>
  <c r="R37" i="21"/>
  <c r="AC37" i="21" s="1"/>
  <c r="M37" i="21"/>
  <c r="Y37" i="21" s="1"/>
  <c r="W36" i="21"/>
  <c r="V36" i="21"/>
  <c r="U36" i="21"/>
  <c r="T36" i="21"/>
  <c r="R36" i="21"/>
  <c r="AC36" i="21" s="1"/>
  <c r="M36" i="21"/>
  <c r="Y36" i="21" s="1"/>
  <c r="W35" i="21"/>
  <c r="V35" i="21"/>
  <c r="U35" i="21"/>
  <c r="T35" i="21"/>
  <c r="R35" i="21"/>
  <c r="M35" i="21"/>
  <c r="Y35" i="21" s="1"/>
  <c r="W34" i="21"/>
  <c r="V34" i="21"/>
  <c r="U34" i="21"/>
  <c r="T34" i="21"/>
  <c r="R34" i="21"/>
  <c r="AC34" i="21" s="1"/>
  <c r="M34" i="21"/>
  <c r="O34" i="21" s="1"/>
  <c r="W33" i="21"/>
  <c r="V33" i="21"/>
  <c r="U33" i="21"/>
  <c r="T33" i="21"/>
  <c r="R33" i="21"/>
  <c r="AC33" i="21" s="1"/>
  <c r="M33" i="21"/>
  <c r="O33" i="21" s="1"/>
  <c r="W32" i="21"/>
  <c r="V32" i="21"/>
  <c r="U32" i="21"/>
  <c r="T32" i="21"/>
  <c r="R32" i="21"/>
  <c r="M32" i="21"/>
  <c r="O32" i="21" s="1"/>
  <c r="W31" i="21"/>
  <c r="V31" i="21"/>
  <c r="U31" i="21"/>
  <c r="T31" i="21"/>
  <c r="R31" i="21"/>
  <c r="AC31" i="21" s="1"/>
  <c r="M31" i="21"/>
  <c r="Y31" i="21" s="1"/>
  <c r="W30" i="21"/>
  <c r="V30" i="21"/>
  <c r="U30" i="21"/>
  <c r="T30" i="21"/>
  <c r="R30" i="21"/>
  <c r="M30" i="21"/>
  <c r="Y30" i="21" s="1"/>
  <c r="W29" i="21"/>
  <c r="V29" i="21"/>
  <c r="U29" i="21"/>
  <c r="T29" i="21"/>
  <c r="R29" i="21"/>
  <c r="AC29" i="21" s="1"/>
  <c r="M29" i="21"/>
  <c r="Y29" i="21" s="1"/>
  <c r="W28" i="21"/>
  <c r="V28" i="21"/>
  <c r="U28" i="21"/>
  <c r="T28" i="21"/>
  <c r="R28" i="21"/>
  <c r="AC28" i="21" s="1"/>
  <c r="M28" i="21"/>
  <c r="Y28" i="21" s="1"/>
  <c r="W27" i="21"/>
  <c r="V27" i="21"/>
  <c r="U27" i="21"/>
  <c r="T27" i="21"/>
  <c r="R27" i="21"/>
  <c r="M27" i="21"/>
  <c r="Y27" i="21" s="1"/>
  <c r="W26" i="21"/>
  <c r="V26" i="21"/>
  <c r="U26" i="21"/>
  <c r="T26" i="21"/>
  <c r="R26" i="21"/>
  <c r="AC26" i="21" s="1"/>
  <c r="M26" i="21"/>
  <c r="O26" i="21" s="1"/>
  <c r="W25" i="21"/>
  <c r="V25" i="21"/>
  <c r="U25" i="21"/>
  <c r="T25" i="21"/>
  <c r="R25" i="21"/>
  <c r="AC25" i="21" s="1"/>
  <c r="M25" i="21"/>
  <c r="O25" i="21" s="1"/>
  <c r="W24" i="21"/>
  <c r="V24" i="21"/>
  <c r="U24" i="21"/>
  <c r="T24" i="21"/>
  <c r="R24" i="21"/>
  <c r="AC24" i="21" s="1"/>
  <c r="M24" i="21"/>
  <c r="O24" i="21" s="1"/>
  <c r="W23" i="21"/>
  <c r="V23" i="21"/>
  <c r="U23" i="21"/>
  <c r="T23" i="21"/>
  <c r="R23" i="21"/>
  <c r="AC23" i="21" s="1"/>
  <c r="M23" i="21"/>
  <c r="Y23" i="21" s="1"/>
  <c r="W22" i="21"/>
  <c r="V22" i="21"/>
  <c r="U22" i="21"/>
  <c r="T22" i="21"/>
  <c r="R22" i="21"/>
  <c r="M22" i="21"/>
  <c r="Y22" i="21" s="1"/>
  <c r="W21" i="21"/>
  <c r="V21" i="21"/>
  <c r="U21" i="21"/>
  <c r="T21" i="21"/>
  <c r="R21" i="21"/>
  <c r="AC21" i="21" s="1"/>
  <c r="M21" i="21"/>
  <c r="Y21" i="21" s="1"/>
  <c r="W20" i="21"/>
  <c r="V20" i="21"/>
  <c r="U20" i="21"/>
  <c r="T20" i="21"/>
  <c r="R20" i="21"/>
  <c r="AC20" i="21" s="1"/>
  <c r="M20" i="21"/>
  <c r="Y20" i="21" s="1"/>
  <c r="W19" i="21"/>
  <c r="V19" i="21"/>
  <c r="U19" i="21"/>
  <c r="T19" i="21"/>
  <c r="R19" i="21"/>
  <c r="M19" i="21"/>
  <c r="Y19" i="21" s="1"/>
  <c r="W18" i="21"/>
  <c r="V18" i="21"/>
  <c r="U18" i="21"/>
  <c r="T18" i="21"/>
  <c r="R18" i="21"/>
  <c r="AC18" i="21" s="1"/>
  <c r="M18" i="21"/>
  <c r="O18" i="21" s="1"/>
  <c r="W17" i="21"/>
  <c r="V17" i="21"/>
  <c r="U17" i="21"/>
  <c r="T17" i="21"/>
  <c r="R17" i="21"/>
  <c r="AC17" i="21" s="1"/>
  <c r="M17" i="21"/>
  <c r="O17" i="21" s="1"/>
  <c r="W16" i="21"/>
  <c r="V16" i="21"/>
  <c r="U16" i="21"/>
  <c r="T16" i="21"/>
  <c r="R16" i="21"/>
  <c r="AC16" i="21" s="1"/>
  <c r="M16" i="21"/>
  <c r="O16" i="21" s="1"/>
  <c r="W15" i="21"/>
  <c r="V15" i="21"/>
  <c r="U15" i="21"/>
  <c r="T15" i="21"/>
  <c r="R15" i="21"/>
  <c r="AC15" i="21" s="1"/>
  <c r="M15" i="21"/>
  <c r="Y15" i="21" s="1"/>
  <c r="W14" i="21"/>
  <c r="V14" i="21"/>
  <c r="U14" i="21"/>
  <c r="T14" i="21"/>
  <c r="R14" i="21"/>
  <c r="M14" i="21"/>
  <c r="O14" i="21" s="1"/>
  <c r="W13" i="21"/>
  <c r="V13" i="21"/>
  <c r="U13" i="21"/>
  <c r="T13" i="21"/>
  <c r="R13" i="21"/>
  <c r="AC13" i="21" s="1"/>
  <c r="M13" i="21"/>
  <c r="W12" i="21"/>
  <c r="V12" i="21"/>
  <c r="U12" i="21"/>
  <c r="T12" i="21"/>
  <c r="R12" i="21"/>
  <c r="AC12" i="21" s="1"/>
  <c r="M12" i="21"/>
  <c r="Y12" i="21" s="1"/>
  <c r="W11" i="21"/>
  <c r="V11" i="21"/>
  <c r="U11" i="21"/>
  <c r="T11" i="21"/>
  <c r="R11" i="21"/>
  <c r="M11" i="21"/>
  <c r="Y11" i="21" s="1"/>
  <c r="W10" i="21"/>
  <c r="V10" i="21"/>
  <c r="U10" i="21"/>
  <c r="T10" i="21"/>
  <c r="R10" i="21"/>
  <c r="AC10" i="21" s="1"/>
  <c r="M10" i="21"/>
  <c r="O10" i="21" s="1"/>
  <c r="W9" i="21"/>
  <c r="V9" i="21"/>
  <c r="U9" i="21"/>
  <c r="T9" i="21"/>
  <c r="R9" i="21"/>
  <c r="M9" i="21"/>
  <c r="O9" i="21" s="1"/>
  <c r="H1112" i="13"/>
  <c r="Y4" i="19"/>
  <c r="Y5" i="19"/>
  <c r="Y6" i="19"/>
  <c r="Y3" i="19"/>
  <c r="R4" i="19"/>
  <c r="T4" i="19"/>
  <c r="U4" i="19"/>
  <c r="V4" i="19"/>
  <c r="W4" i="19"/>
  <c r="X4" i="19" s="1"/>
  <c r="R5" i="19"/>
  <c r="T5" i="19"/>
  <c r="U5" i="19"/>
  <c r="X5" i="19" s="1"/>
  <c r="Z5" i="19" s="1"/>
  <c r="V5" i="19"/>
  <c r="W5" i="19"/>
  <c r="R6" i="19"/>
  <c r="T6" i="19"/>
  <c r="U6" i="19"/>
  <c r="V6" i="19"/>
  <c r="W6" i="19"/>
  <c r="X6" i="19"/>
  <c r="X3" i="19"/>
  <c r="Z3" i="19" s="1"/>
  <c r="W3" i="19"/>
  <c r="V3" i="19"/>
  <c r="U3" i="19"/>
  <c r="T3" i="19"/>
  <c r="R3" i="19"/>
  <c r="S1112" i="13"/>
  <c r="J1112" i="13"/>
  <c r="L1112" i="13"/>
  <c r="N1112" i="13"/>
  <c r="Y238" i="16" l="1"/>
  <c r="Y244" i="16"/>
  <c r="Y236" i="16"/>
  <c r="Y240" i="16"/>
  <c r="Y239" i="16"/>
  <c r="Y243" i="16"/>
  <c r="Y237" i="16"/>
  <c r="Y242" i="16"/>
  <c r="Y241" i="16"/>
  <c r="Y1076" i="21"/>
  <c r="Y366" i="21"/>
  <c r="Y1067" i="21"/>
  <c r="Y582" i="21"/>
  <c r="Y758" i="21"/>
  <c r="Y605" i="21"/>
  <c r="Y748" i="21"/>
  <c r="Y265" i="21"/>
  <c r="Y116" i="21"/>
  <c r="Y574" i="21"/>
  <c r="Y1071" i="21"/>
  <c r="Y310" i="21"/>
  <c r="Y589" i="21"/>
  <c r="Y232" i="21"/>
  <c r="Y386" i="21"/>
  <c r="Y651" i="21"/>
  <c r="Y505" i="21"/>
  <c r="Y613" i="21"/>
  <c r="Y517" i="21"/>
  <c r="Y750" i="21"/>
  <c r="O469" i="21"/>
  <c r="O186" i="21"/>
  <c r="O577" i="21"/>
  <c r="Y822" i="21"/>
  <c r="Y1021" i="21"/>
  <c r="O79" i="21"/>
  <c r="O111" i="21"/>
  <c r="Y1087" i="21"/>
  <c r="O185" i="21"/>
  <c r="Y401" i="21"/>
  <c r="O762" i="21"/>
  <c r="Y1015" i="21"/>
  <c r="O411" i="21"/>
  <c r="O785" i="21"/>
  <c r="O881" i="21"/>
  <c r="X903" i="21"/>
  <c r="O1089" i="21"/>
  <c r="Y567" i="21"/>
  <c r="O793" i="21"/>
  <c r="O880" i="21"/>
  <c r="X886" i="21"/>
  <c r="Z886" i="21" s="1"/>
  <c r="O963" i="21"/>
  <c r="Y1014" i="21"/>
  <c r="O1062" i="21"/>
  <c r="O390" i="21"/>
  <c r="O665" i="21"/>
  <c r="O335" i="21"/>
  <c r="O447" i="21"/>
  <c r="O142" i="21"/>
  <c r="O500" i="21"/>
  <c r="O779" i="21"/>
  <c r="O871" i="21"/>
  <c r="Y891" i="21"/>
  <c r="O481" i="21"/>
  <c r="O1098" i="21"/>
  <c r="X465" i="21"/>
  <c r="Y152" i="21"/>
  <c r="X204" i="21"/>
  <c r="O495" i="21"/>
  <c r="Y699" i="21"/>
  <c r="X823" i="21"/>
  <c r="Y1055" i="21"/>
  <c r="X1068" i="21"/>
  <c r="O911" i="21"/>
  <c r="O593" i="21"/>
  <c r="O827" i="21"/>
  <c r="X80" i="21"/>
  <c r="O296" i="21"/>
  <c r="Y565" i="21"/>
  <c r="Y598" i="21"/>
  <c r="O747" i="21"/>
  <c r="O437" i="21"/>
  <c r="O504" i="21"/>
  <c r="O467" i="21"/>
  <c r="O987" i="21"/>
  <c r="O1101" i="21"/>
  <c r="O149" i="21"/>
  <c r="O189" i="21"/>
  <c r="O484" i="21"/>
  <c r="O765" i="21"/>
  <c r="X32" i="21"/>
  <c r="O174" i="21"/>
  <c r="O269" i="21"/>
  <c r="O562" i="21"/>
  <c r="Y566" i="21"/>
  <c r="O674" i="21"/>
  <c r="O698" i="21"/>
  <c r="O809" i="21"/>
  <c r="X819" i="21"/>
  <c r="Z819" i="21" s="1"/>
  <c r="O841" i="21"/>
  <c r="O846" i="21"/>
  <c r="X854" i="21"/>
  <c r="X865" i="21"/>
  <c r="O917" i="21"/>
  <c r="Y958" i="21"/>
  <c r="Y984" i="21"/>
  <c r="Y989" i="21"/>
  <c r="X999" i="21"/>
  <c r="Y1103" i="21"/>
  <c r="X518" i="21"/>
  <c r="Z518" i="21" s="1"/>
  <c r="O632" i="21"/>
  <c r="O37" i="21"/>
  <c r="O427" i="21"/>
  <c r="X463" i="21"/>
  <c r="O570" i="21"/>
  <c r="X799" i="21"/>
  <c r="O811" i="21"/>
  <c r="O95" i="21"/>
  <c r="O126" i="21"/>
  <c r="X321" i="21"/>
  <c r="O431" i="21"/>
  <c r="O653" i="21"/>
  <c r="O730" i="21"/>
  <c r="Y97" i="21"/>
  <c r="O103" i="21"/>
  <c r="X104" i="21"/>
  <c r="X114" i="21"/>
  <c r="Z114" i="21" s="1"/>
  <c r="O182" i="21"/>
  <c r="O205" i="21"/>
  <c r="Y216" i="21"/>
  <c r="Y225" i="21"/>
  <c r="Y385" i="21"/>
  <c r="O444" i="21"/>
  <c r="O516" i="21"/>
  <c r="O518" i="21"/>
  <c r="O540" i="21"/>
  <c r="X542" i="21"/>
  <c r="O697" i="21"/>
  <c r="O749" i="21"/>
  <c r="X753" i="21"/>
  <c r="Z753" i="21" s="1"/>
  <c r="O786" i="21"/>
  <c r="O795" i="21"/>
  <c r="Y849" i="21"/>
  <c r="O916" i="21"/>
  <c r="X943" i="21"/>
  <c r="X945" i="21"/>
  <c r="Z945" i="21" s="1"/>
  <c r="Y1005" i="21"/>
  <c r="Y1084" i="21"/>
  <c r="X1086" i="21"/>
  <c r="Y1107" i="21"/>
  <c r="O70" i="21"/>
  <c r="X212" i="21"/>
  <c r="O419" i="21"/>
  <c r="X552" i="21"/>
  <c r="Z552" i="21" s="1"/>
  <c r="O685" i="21"/>
  <c r="O721" i="21"/>
  <c r="O879" i="21"/>
  <c r="O237" i="21"/>
  <c r="O367" i="21"/>
  <c r="O537" i="21"/>
  <c r="O648" i="21"/>
  <c r="O379" i="21"/>
  <c r="O569" i="21"/>
  <c r="O801" i="21"/>
  <c r="O810" i="21"/>
  <c r="O1073" i="21"/>
  <c r="X11" i="21"/>
  <c r="Z11" i="21" s="1"/>
  <c r="X44" i="21"/>
  <c r="X112" i="21"/>
  <c r="Y136" i="21"/>
  <c r="Y224" i="21"/>
  <c r="X240" i="21"/>
  <c r="X461" i="21"/>
  <c r="Z461" i="21" s="1"/>
  <c r="O578" i="21"/>
  <c r="Y581" i="21"/>
  <c r="X629" i="21"/>
  <c r="Y676" i="21"/>
  <c r="Y736" i="21"/>
  <c r="Y830" i="21"/>
  <c r="X856" i="21"/>
  <c r="Y1083" i="21"/>
  <c r="O853" i="21"/>
  <c r="O532" i="21"/>
  <c r="O586" i="21"/>
  <c r="O797" i="21"/>
  <c r="X825" i="21"/>
  <c r="Z825" i="21" s="1"/>
  <c r="O874" i="21"/>
  <c r="X1104" i="21"/>
  <c r="X29" i="21"/>
  <c r="Z29" i="21" s="1"/>
  <c r="X96" i="21"/>
  <c r="O158" i="21"/>
  <c r="O286" i="21"/>
  <c r="O320" i="21"/>
  <c r="X437" i="21"/>
  <c r="Z437" i="21" s="1"/>
  <c r="O729" i="21"/>
  <c r="O84" i="21"/>
  <c r="Y140" i="21"/>
  <c r="X177" i="21"/>
  <c r="X236" i="21"/>
  <c r="O309" i="21"/>
  <c r="X409" i="21"/>
  <c r="Y485" i="21"/>
  <c r="O496" i="21"/>
  <c r="X723" i="21"/>
  <c r="Z723" i="21" s="1"/>
  <c r="X751" i="21"/>
  <c r="X846" i="21"/>
  <c r="Z846" i="21" s="1"/>
  <c r="Y1030" i="21"/>
  <c r="X1049" i="21"/>
  <c r="Y564" i="21"/>
  <c r="O564" i="21"/>
  <c r="O732" i="21"/>
  <c r="Y732" i="21"/>
  <c r="O494" i="21"/>
  <c r="O549" i="21"/>
  <c r="X681" i="21"/>
  <c r="Y796" i="21"/>
  <c r="O796" i="21"/>
  <c r="O825" i="21"/>
  <c r="O906" i="21"/>
  <c r="AC938" i="21"/>
  <c r="X938" i="21"/>
  <c r="Z938" i="21" s="1"/>
  <c r="X215" i="21"/>
  <c r="Y221" i="21"/>
  <c r="O221" i="21"/>
  <c r="Y316" i="21"/>
  <c r="O316" i="21"/>
  <c r="O489" i="21"/>
  <c r="Y489" i="21"/>
  <c r="O525" i="21"/>
  <c r="Y525" i="21"/>
  <c r="Y580" i="21"/>
  <c r="O580" i="21"/>
  <c r="Y715" i="21"/>
  <c r="O715" i="21"/>
  <c r="AC244" i="21"/>
  <c r="X244" i="21"/>
  <c r="Y372" i="21"/>
  <c r="O372" i="21"/>
  <c r="X738" i="21"/>
  <c r="X761" i="21"/>
  <c r="AC810" i="21"/>
  <c r="X810" i="21"/>
  <c r="Z810" i="21" s="1"/>
  <c r="X844" i="21"/>
  <c r="X860" i="21"/>
  <c r="O1003" i="21"/>
  <c r="Y1012" i="21"/>
  <c r="O1012" i="21"/>
  <c r="O1105" i="21"/>
  <c r="X578" i="21"/>
  <c r="Z578" i="21" s="1"/>
  <c r="O138" i="21"/>
  <c r="O166" i="21"/>
  <c r="Y170" i="21"/>
  <c r="O170" i="21"/>
  <c r="O198" i="21"/>
  <c r="X334" i="21"/>
  <c r="X343" i="21"/>
  <c r="Z343" i="21" s="1"/>
  <c r="X416" i="21"/>
  <c r="Y492" i="21"/>
  <c r="O492" i="21"/>
  <c r="O524" i="21"/>
  <c r="X539" i="21"/>
  <c r="X570" i="21"/>
  <c r="Z570" i="21" s="1"/>
  <c r="O601" i="21"/>
  <c r="X603" i="21"/>
  <c r="O606" i="21"/>
  <c r="Y606" i="21"/>
  <c r="AC663" i="21"/>
  <c r="X663" i="21"/>
  <c r="X664" i="21"/>
  <c r="O723" i="21"/>
  <c r="O740" i="21"/>
  <c r="X814" i="21"/>
  <c r="AC814" i="21"/>
  <c r="O858" i="21"/>
  <c r="X897" i="21"/>
  <c r="O982" i="21"/>
  <c r="Y982" i="21"/>
  <c r="Y435" i="21"/>
  <c r="O435" i="21"/>
  <c r="O1053" i="21"/>
  <c r="O1058" i="21"/>
  <c r="Y359" i="21"/>
  <c r="O359" i="21"/>
  <c r="X704" i="21"/>
  <c r="O819" i="21"/>
  <c r="O905" i="21"/>
  <c r="O1004" i="21"/>
  <c r="O1044" i="21"/>
  <c r="O1052" i="21"/>
  <c r="Y1052" i="21"/>
  <c r="O1100" i="21"/>
  <c r="Y1100" i="21"/>
  <c r="X163" i="21"/>
  <c r="X413" i="21"/>
  <c r="Z413" i="21" s="1"/>
  <c r="X417" i="21"/>
  <c r="Y429" i="21"/>
  <c r="O429" i="21"/>
  <c r="X20" i="21"/>
  <c r="Z20" i="21" s="1"/>
  <c r="O55" i="21"/>
  <c r="X56" i="21"/>
  <c r="X133" i="21"/>
  <c r="Z133" i="21" s="1"/>
  <c r="O193" i="21"/>
  <c r="Y193" i="21"/>
  <c r="O233" i="21"/>
  <c r="Y233" i="21"/>
  <c r="Y241" i="21"/>
  <c r="O319" i="21"/>
  <c r="O328" i="21"/>
  <c r="Y331" i="21"/>
  <c r="X346" i="21"/>
  <c r="X398" i="21"/>
  <c r="X456" i="21"/>
  <c r="X466" i="21"/>
  <c r="X478" i="21"/>
  <c r="O552" i="21"/>
  <c r="X582" i="21"/>
  <c r="X651" i="21"/>
  <c r="O691" i="21"/>
  <c r="Y722" i="21"/>
  <c r="O722" i="21"/>
  <c r="O751" i="21"/>
  <c r="Y751" i="21"/>
  <c r="O775" i="21"/>
  <c r="Y775" i="21"/>
  <c r="Y789" i="21"/>
  <c r="O789" i="21"/>
  <c r="O833" i="21"/>
  <c r="Y833" i="21"/>
  <c r="X855" i="21"/>
  <c r="Z855" i="21" s="1"/>
  <c r="Y866" i="21"/>
  <c r="O866" i="21"/>
  <c r="O895" i="21"/>
  <c r="Y903" i="21"/>
  <c r="O903" i="21"/>
  <c r="O1085" i="21"/>
  <c r="Y1094" i="21"/>
  <c r="O1094" i="21"/>
  <c r="AC84" i="21"/>
  <c r="X84" i="21"/>
  <c r="Z84" i="21" s="1"/>
  <c r="Y445" i="21"/>
  <c r="O445" i="21"/>
  <c r="O638" i="21"/>
  <c r="Y638" i="21"/>
  <c r="O679" i="21"/>
  <c r="Y679" i="21"/>
  <c r="AC313" i="21"/>
  <c r="X313" i="21"/>
  <c r="X852" i="21"/>
  <c r="AC125" i="21"/>
  <c r="X125" i="21"/>
  <c r="O208" i="21"/>
  <c r="Y208" i="21"/>
  <c r="Y230" i="21"/>
  <c r="O230" i="21"/>
  <c r="Y307" i="21"/>
  <c r="O307" i="21"/>
  <c r="O611" i="21"/>
  <c r="Y611" i="21"/>
  <c r="O673" i="21"/>
  <c r="Y805" i="21"/>
  <c r="O805" i="21"/>
  <c r="O843" i="21"/>
  <c r="Y843" i="21"/>
  <c r="O850" i="21"/>
  <c r="X1005" i="21"/>
  <c r="X1010" i="21"/>
  <c r="O64" i="21"/>
  <c r="Y64" i="21"/>
  <c r="O162" i="21"/>
  <c r="X172" i="21"/>
  <c r="X361" i="21"/>
  <c r="O483" i="21"/>
  <c r="Y483" i="21"/>
  <c r="Y538" i="21"/>
  <c r="O538" i="21"/>
  <c r="X616" i="21"/>
  <c r="O672" i="21"/>
  <c r="O724" i="21"/>
  <c r="X68" i="21"/>
  <c r="Z68" i="21" s="1"/>
  <c r="Y109" i="21"/>
  <c r="O109" i="21"/>
  <c r="Y13" i="21"/>
  <c r="O13" i="21"/>
  <c r="O54" i="21"/>
  <c r="Y54" i="21"/>
  <c r="X63" i="21"/>
  <c r="X179" i="21"/>
  <c r="AC188" i="21"/>
  <c r="X188" i="21"/>
  <c r="Y257" i="21"/>
  <c r="AC259" i="21"/>
  <c r="X259" i="21"/>
  <c r="O318" i="21"/>
  <c r="Y318" i="21"/>
  <c r="Y382" i="21"/>
  <c r="O393" i="21"/>
  <c r="Y393" i="21"/>
  <c r="Y423" i="21"/>
  <c r="O423" i="21"/>
  <c r="O451" i="21"/>
  <c r="X502" i="21"/>
  <c r="Z502" i="21" s="1"/>
  <c r="O511" i="21"/>
  <c r="O512" i="21"/>
  <c r="O551" i="21"/>
  <c r="Y551" i="21"/>
  <c r="O556" i="21"/>
  <c r="X558" i="21"/>
  <c r="Y666" i="21"/>
  <c r="O666" i="21"/>
  <c r="X690" i="21"/>
  <c r="X780" i="21"/>
  <c r="O807" i="21"/>
  <c r="Y807" i="21"/>
  <c r="X835" i="21"/>
  <c r="AC880" i="21"/>
  <c r="X880" i="21"/>
  <c r="Z880" i="21" s="1"/>
  <c r="O889" i="21"/>
  <c r="Y894" i="21"/>
  <c r="O894" i="21"/>
  <c r="X919" i="21"/>
  <c r="Y931" i="21"/>
  <c r="O931" i="21"/>
  <c r="X967" i="21"/>
  <c r="O979" i="21"/>
  <c r="Y1028" i="21"/>
  <c r="O1028" i="21"/>
  <c r="Y1063" i="21"/>
  <c r="AC127" i="21"/>
  <c r="X127" i="21"/>
  <c r="Z127" i="21" s="1"/>
  <c r="Y480" i="21"/>
  <c r="O480" i="21"/>
  <c r="O550" i="21"/>
  <c r="Y550" i="21"/>
  <c r="O65" i="21"/>
  <c r="Y65" i="21"/>
  <c r="O78" i="21"/>
  <c r="O121" i="21"/>
  <c r="O213" i="21"/>
  <c r="AC227" i="21"/>
  <c r="X227" i="21"/>
  <c r="O755" i="21"/>
  <c r="O791" i="21"/>
  <c r="Y791" i="21"/>
  <c r="O815" i="21"/>
  <c r="Y815" i="21"/>
  <c r="O100" i="21"/>
  <c r="O105" i="21"/>
  <c r="X61" i="21"/>
  <c r="Z61" i="21" s="1"/>
  <c r="Y48" i="21"/>
  <c r="X50" i="21"/>
  <c r="Z50" i="21" s="1"/>
  <c r="O127" i="21"/>
  <c r="Y262" i="21"/>
  <c r="O262" i="21"/>
  <c r="Y292" i="21"/>
  <c r="O292" i="21"/>
  <c r="Y348" i="21"/>
  <c r="O348" i="21"/>
  <c r="O459" i="21"/>
  <c r="Y468" i="21"/>
  <c r="O468" i="21"/>
  <c r="AC584" i="21"/>
  <c r="X584" i="21"/>
  <c r="X649" i="21"/>
  <c r="X730" i="21"/>
  <c r="Z730" i="21" s="1"/>
  <c r="O733" i="21"/>
  <c r="O770" i="21"/>
  <c r="O774" i="21"/>
  <c r="Y774" i="21"/>
  <c r="O788" i="21"/>
  <c r="Y788" i="21"/>
  <c r="Y832" i="21"/>
  <c r="O832" i="21"/>
  <c r="Y856" i="21"/>
  <c r="O856" i="21"/>
  <c r="Y902" i="21"/>
  <c r="O902" i="21"/>
  <c r="Y930" i="21"/>
  <c r="O930" i="21"/>
  <c r="Y959" i="21"/>
  <c r="O961" i="21"/>
  <c r="Y1019" i="21"/>
  <c r="O1019" i="21"/>
  <c r="O1059" i="21"/>
  <c r="Y1059" i="21"/>
  <c r="X1060" i="21"/>
  <c r="O1069" i="21"/>
  <c r="Y1074" i="21"/>
  <c r="O1074" i="21"/>
  <c r="X27" i="21"/>
  <c r="Z27" i="21" s="1"/>
  <c r="X73" i="21"/>
  <c r="Z73" i="21" s="1"/>
  <c r="X171" i="21"/>
  <c r="X248" i="21"/>
  <c r="X268" i="21"/>
  <c r="X287" i="21"/>
  <c r="X404" i="21"/>
  <c r="Z404" i="21" s="1"/>
  <c r="X406" i="21"/>
  <c r="X433" i="21"/>
  <c r="Y597" i="21"/>
  <c r="X625" i="21"/>
  <c r="X698" i="21"/>
  <c r="Z698" i="21" s="1"/>
  <c r="Y700" i="21"/>
  <c r="X737" i="21"/>
  <c r="X747" i="21"/>
  <c r="Z747" i="21" s="1"/>
  <c r="X884" i="21"/>
  <c r="X918" i="21"/>
  <c r="X923" i="21"/>
  <c r="X1079" i="21"/>
  <c r="Y1108" i="21"/>
  <c r="X156" i="21"/>
  <c r="X169" i="21"/>
  <c r="Z169" i="21" s="1"/>
  <c r="Y177" i="21"/>
  <c r="Y209" i="21"/>
  <c r="X216" i="21"/>
  <c r="Y249" i="21"/>
  <c r="X377" i="21"/>
  <c r="Y394" i="21"/>
  <c r="X425" i="21"/>
  <c r="X429" i="21"/>
  <c r="X460" i="21"/>
  <c r="Z460" i="21" s="1"/>
  <c r="X643" i="21"/>
  <c r="Y686" i="21"/>
  <c r="X707" i="21"/>
  <c r="Y726" i="21"/>
  <c r="X731" i="21"/>
  <c r="Z731" i="21" s="1"/>
  <c r="Y735" i="21"/>
  <c r="X791" i="21"/>
  <c r="X807" i="21"/>
  <c r="Y852" i="21"/>
  <c r="X895" i="21"/>
  <c r="Z895" i="21" s="1"/>
  <c r="Y907" i="21"/>
  <c r="Y918" i="21"/>
  <c r="Y928" i="21"/>
  <c r="X969" i="21"/>
  <c r="Z969" i="21" s="1"/>
  <c r="X1052" i="21"/>
  <c r="O1082" i="21"/>
  <c r="X1085" i="21"/>
  <c r="Z1085" i="21" s="1"/>
  <c r="X43" i="21"/>
  <c r="Z43" i="21" s="1"/>
  <c r="O51" i="21"/>
  <c r="X119" i="21"/>
  <c r="X135" i="21"/>
  <c r="Z135" i="21" s="1"/>
  <c r="X196" i="21"/>
  <c r="X358" i="21"/>
  <c r="X458" i="21"/>
  <c r="X492" i="21"/>
  <c r="X522" i="21"/>
  <c r="X527" i="21"/>
  <c r="X547" i="21"/>
  <c r="Z547" i="21" s="1"/>
  <c r="X666" i="21"/>
  <c r="X720" i="21"/>
  <c r="X759" i="21"/>
  <c r="O787" i="21"/>
  <c r="X795" i="21"/>
  <c r="Z795" i="21" s="1"/>
  <c r="O829" i="21"/>
  <c r="O845" i="21"/>
  <c r="O861" i="21"/>
  <c r="O988" i="21"/>
  <c r="X1013" i="21"/>
  <c r="X1056" i="21"/>
  <c r="X1064" i="21"/>
  <c r="O1066" i="21"/>
  <c r="X1053" i="21"/>
  <c r="Z1053" i="21" s="1"/>
  <c r="X9" i="21"/>
  <c r="X55" i="21"/>
  <c r="Z55" i="21" s="1"/>
  <c r="O21" i="21"/>
  <c r="X36" i="21"/>
  <c r="Z36" i="21" s="1"/>
  <c r="X13" i="21"/>
  <c r="O29" i="21"/>
  <c r="O57" i="21"/>
  <c r="O86" i="21"/>
  <c r="O129" i="21"/>
  <c r="X164" i="21"/>
  <c r="O178" i="21"/>
  <c r="X220" i="21"/>
  <c r="O245" i="21"/>
  <c r="O254" i="21"/>
  <c r="O278" i="21"/>
  <c r="O300" i="21"/>
  <c r="X315" i="21"/>
  <c r="O352" i="21"/>
  <c r="X371" i="21"/>
  <c r="X386" i="21"/>
  <c r="O399" i="21"/>
  <c r="O413" i="21"/>
  <c r="X422" i="21"/>
  <c r="X457" i="21"/>
  <c r="X480" i="21"/>
  <c r="X486" i="21"/>
  <c r="O502" i="21"/>
  <c r="O508" i="21"/>
  <c r="O514" i="21"/>
  <c r="X632" i="21"/>
  <c r="Z632" i="21" s="1"/>
  <c r="X633" i="21"/>
  <c r="X754" i="21"/>
  <c r="Z754" i="21" s="1"/>
  <c r="X891" i="21"/>
  <c r="X892" i="21"/>
  <c r="X1001" i="21"/>
  <c r="O1036" i="21"/>
  <c r="X1087" i="21"/>
  <c r="Z1087" i="21" s="1"/>
  <c r="X1089" i="21"/>
  <c r="Z1089" i="21" s="1"/>
  <c r="X1107" i="21"/>
  <c r="Y145" i="21"/>
  <c r="O145" i="21"/>
  <c r="Y190" i="21"/>
  <c r="O190" i="21"/>
  <c r="Y253" i="21"/>
  <c r="O253" i="21"/>
  <c r="O273" i="21"/>
  <c r="Y273" i="21"/>
  <c r="Y299" i="21"/>
  <c r="O299" i="21"/>
  <c r="Y325" i="21"/>
  <c r="O325" i="21"/>
  <c r="Y371" i="21"/>
  <c r="O371" i="21"/>
  <c r="Y479" i="21"/>
  <c r="O479" i="21"/>
  <c r="O11" i="21"/>
  <c r="X22" i="21"/>
  <c r="Z22" i="21" s="1"/>
  <c r="X25" i="21"/>
  <c r="O27" i="21"/>
  <c r="X38" i="21"/>
  <c r="X41" i="21"/>
  <c r="O43" i="21"/>
  <c r="X57" i="21"/>
  <c r="Z57" i="21" s="1"/>
  <c r="O68" i="21"/>
  <c r="X86" i="21"/>
  <c r="Z86" i="21" s="1"/>
  <c r="X91" i="21"/>
  <c r="X93" i="21"/>
  <c r="Y96" i="21"/>
  <c r="X101" i="21"/>
  <c r="Z101" i="21" s="1"/>
  <c r="X105" i="21"/>
  <c r="Z105" i="21" s="1"/>
  <c r="Y112" i="21"/>
  <c r="O117" i="21"/>
  <c r="O118" i="21"/>
  <c r="Y124" i="21"/>
  <c r="O133" i="21"/>
  <c r="O134" i="21"/>
  <c r="O135" i="21"/>
  <c r="O137" i="21"/>
  <c r="O150" i="21"/>
  <c r="O157" i="21"/>
  <c r="X158" i="21"/>
  <c r="Z158" i="21" s="1"/>
  <c r="X167" i="21"/>
  <c r="O169" i="21"/>
  <c r="O206" i="21"/>
  <c r="Y222" i="21"/>
  <c r="O222" i="21"/>
  <c r="AC228" i="21"/>
  <c r="X228" i="21"/>
  <c r="O281" i="21"/>
  <c r="Y281" i="21"/>
  <c r="Y452" i="21"/>
  <c r="O452" i="21"/>
  <c r="X39" i="21"/>
  <c r="Z39" i="21" s="1"/>
  <c r="X51" i="21"/>
  <c r="Z51" i="21" s="1"/>
  <c r="O53" i="21"/>
  <c r="X58" i="21"/>
  <c r="Z58" i="21" s="1"/>
  <c r="X90" i="21"/>
  <c r="O102" i="21"/>
  <c r="Y108" i="21"/>
  <c r="O113" i="21"/>
  <c r="O114" i="21"/>
  <c r="X115" i="21"/>
  <c r="X120" i="21"/>
  <c r="X122" i="21"/>
  <c r="Z122" i="21" s="1"/>
  <c r="X132" i="21"/>
  <c r="X139" i="21"/>
  <c r="O143" i="21"/>
  <c r="Y153" i="21"/>
  <c r="X159" i="21"/>
  <c r="O161" i="21"/>
  <c r="O181" i="21"/>
  <c r="X182" i="21"/>
  <c r="Z182" i="21" s="1"/>
  <c r="X200" i="21"/>
  <c r="Y210" i="21"/>
  <c r="O210" i="21"/>
  <c r="AC252" i="21"/>
  <c r="X252" i="21"/>
  <c r="AC276" i="21"/>
  <c r="X276" i="21"/>
  <c r="Y364" i="21"/>
  <c r="O364" i="21"/>
  <c r="O654" i="21"/>
  <c r="Y654" i="21"/>
  <c r="X45" i="21"/>
  <c r="X88" i="21"/>
  <c r="X23" i="21"/>
  <c r="Z23" i="21" s="1"/>
  <c r="X12" i="21"/>
  <c r="Z12" i="21" s="1"/>
  <c r="X69" i="21"/>
  <c r="Z69" i="21" s="1"/>
  <c r="X103" i="21"/>
  <c r="Z103" i="21" s="1"/>
  <c r="X124" i="21"/>
  <c r="X128" i="21"/>
  <c r="X151" i="21"/>
  <c r="O160" i="21"/>
  <c r="Y160" i="21"/>
  <c r="X161" i="21"/>
  <c r="Z161" i="21" s="1"/>
  <c r="X193" i="21"/>
  <c r="X207" i="21"/>
  <c r="Y261" i="21"/>
  <c r="O261" i="21"/>
  <c r="AC284" i="21"/>
  <c r="X284" i="21"/>
  <c r="Y327" i="21"/>
  <c r="O327" i="21"/>
  <c r="X360" i="21"/>
  <c r="Z360" i="21" s="1"/>
  <c r="X394" i="21"/>
  <c r="AC441" i="21"/>
  <c r="X441" i="21"/>
  <c r="O499" i="21"/>
  <c r="Y499" i="21"/>
  <c r="Y238" i="21"/>
  <c r="O238" i="21"/>
  <c r="X279" i="21"/>
  <c r="Y351" i="21"/>
  <c r="O351" i="21"/>
  <c r="O370" i="21"/>
  <c r="Y370" i="21"/>
  <c r="O513" i="21"/>
  <c r="Y513" i="21"/>
  <c r="Y620" i="21"/>
  <c r="O620" i="21"/>
  <c r="Y803" i="21"/>
  <c r="O803" i="21"/>
  <c r="O15" i="21"/>
  <c r="O31" i="21"/>
  <c r="X21" i="21"/>
  <c r="Z21" i="21" s="1"/>
  <c r="X28" i="21"/>
  <c r="Z28" i="21" s="1"/>
  <c r="X37" i="21"/>
  <c r="Z37" i="21" s="1"/>
  <c r="X47" i="21"/>
  <c r="X85" i="21"/>
  <c r="X14" i="21"/>
  <c r="X17" i="21"/>
  <c r="O19" i="21"/>
  <c r="X30" i="21"/>
  <c r="Z30" i="21" s="1"/>
  <c r="X33" i="21"/>
  <c r="O35" i="21"/>
  <c r="X53" i="21"/>
  <c r="Z53" i="21" s="1"/>
  <c r="O59" i="21"/>
  <c r="O60" i="21"/>
  <c r="O71" i="21"/>
  <c r="X72" i="21"/>
  <c r="X74" i="21"/>
  <c r="O76" i="21"/>
  <c r="X82" i="21"/>
  <c r="X87" i="21"/>
  <c r="X92" i="21"/>
  <c r="Z92" i="21" s="1"/>
  <c r="O94" i="21"/>
  <c r="X95" i="21"/>
  <c r="Z95" i="21" s="1"/>
  <c r="X106" i="21"/>
  <c r="O110" i="21"/>
  <c r="X111" i="21"/>
  <c r="Z111" i="21" s="1"/>
  <c r="O122" i="21"/>
  <c r="X148" i="21"/>
  <c r="O154" i="21"/>
  <c r="O173" i="21"/>
  <c r="X174" i="21"/>
  <c r="Z174" i="21" s="1"/>
  <c r="AC180" i="21"/>
  <c r="X180" i="21"/>
  <c r="Y197" i="21"/>
  <c r="O197" i="21"/>
  <c r="Y201" i="21"/>
  <c r="Y214" i="21"/>
  <c r="O214" i="21"/>
  <c r="Y246" i="21"/>
  <c r="O246" i="21"/>
  <c r="X64" i="21"/>
  <c r="X110" i="21"/>
  <c r="Z110" i="21" s="1"/>
  <c r="X123" i="21"/>
  <c r="X183" i="21"/>
  <c r="Y202" i="21"/>
  <c r="O202" i="21"/>
  <c r="Y217" i="21"/>
  <c r="Y229" i="21"/>
  <c r="O229" i="21"/>
  <c r="Y274" i="21"/>
  <c r="O274" i="21"/>
  <c r="X297" i="21"/>
  <c r="X337" i="21"/>
  <c r="Y340" i="21"/>
  <c r="O340" i="21"/>
  <c r="Y391" i="21"/>
  <c r="O391" i="21"/>
  <c r="Y428" i="21"/>
  <c r="O428" i="21"/>
  <c r="AC493" i="21"/>
  <c r="X493" i="21"/>
  <c r="O559" i="21"/>
  <c r="Y559" i="21"/>
  <c r="Y636" i="21"/>
  <c r="O636" i="21"/>
  <c r="X107" i="21"/>
  <c r="X109" i="21"/>
  <c r="O168" i="21"/>
  <c r="Y168" i="21"/>
  <c r="X19" i="21"/>
  <c r="Z19" i="21" s="1"/>
  <c r="X35" i="21"/>
  <c r="Z35" i="21" s="1"/>
  <c r="X46" i="21"/>
  <c r="X48" i="21"/>
  <c r="X60" i="21"/>
  <c r="Z60" i="21" s="1"/>
  <c r="X77" i="21"/>
  <c r="X94" i="21"/>
  <c r="Z94" i="21" s="1"/>
  <c r="X15" i="21"/>
  <c r="Z15" i="21" s="1"/>
  <c r="O23" i="21"/>
  <c r="X31" i="21"/>
  <c r="Z31" i="21" s="1"/>
  <c r="O39" i="21"/>
  <c r="AC43" i="21"/>
  <c r="O50" i="21"/>
  <c r="X59" i="21"/>
  <c r="Z59" i="21" s="1"/>
  <c r="X71" i="21"/>
  <c r="Z71" i="21" s="1"/>
  <c r="AC73" i="21"/>
  <c r="X76" i="21"/>
  <c r="Z76" i="21" s="1"/>
  <c r="X79" i="21"/>
  <c r="Z79" i="21" s="1"/>
  <c r="X81" i="21"/>
  <c r="X83" i="21"/>
  <c r="X100" i="21"/>
  <c r="Z100" i="21" s="1"/>
  <c r="X117" i="21"/>
  <c r="Z117" i="21" s="1"/>
  <c r="X130" i="21"/>
  <c r="X144" i="21"/>
  <c r="Y146" i="21"/>
  <c r="O146" i="21"/>
  <c r="X152" i="21"/>
  <c r="O165" i="21"/>
  <c r="X166" i="21"/>
  <c r="Z166" i="21" s="1"/>
  <c r="X175" i="21"/>
  <c r="X185" i="21"/>
  <c r="Z185" i="21" s="1"/>
  <c r="X192" i="21"/>
  <c r="X208" i="21"/>
  <c r="Y218" i="21"/>
  <c r="O218" i="21"/>
  <c r="AC260" i="21"/>
  <c r="X260" i="21"/>
  <c r="Y282" i="21"/>
  <c r="O282" i="21"/>
  <c r="Y295" i="21"/>
  <c r="O295" i="21"/>
  <c r="AC326" i="21"/>
  <c r="X326" i="21"/>
  <c r="X401" i="21"/>
  <c r="X481" i="21"/>
  <c r="Z481" i="21" s="1"/>
  <c r="AC481" i="21"/>
  <c r="Y486" i="21"/>
  <c r="O486" i="21"/>
  <c r="X141" i="21"/>
  <c r="X153" i="21"/>
  <c r="X160" i="21"/>
  <c r="X168" i="21"/>
  <c r="X176" i="21"/>
  <c r="X184" i="21"/>
  <c r="X235" i="21"/>
  <c r="X243" i="21"/>
  <c r="Y280" i="21"/>
  <c r="Y288" i="21"/>
  <c r="X296" i="21"/>
  <c r="Z296" i="21" s="1"/>
  <c r="X302" i="21"/>
  <c r="X322" i="21"/>
  <c r="X329" i="21"/>
  <c r="X350" i="21"/>
  <c r="X354" i="21"/>
  <c r="X366" i="21"/>
  <c r="Z366" i="21" s="1"/>
  <c r="X369" i="21"/>
  <c r="X378" i="21"/>
  <c r="X381" i="21"/>
  <c r="Y383" i="21"/>
  <c r="O383" i="21"/>
  <c r="O398" i="21"/>
  <c r="Y398" i="21"/>
  <c r="X411" i="21"/>
  <c r="Z411" i="21" s="1"/>
  <c r="X420" i="21"/>
  <c r="X435" i="21"/>
  <c r="X440" i="21"/>
  <c r="X442" i="21"/>
  <c r="X444" i="21"/>
  <c r="Z444" i="21" s="1"/>
  <c r="X476" i="21"/>
  <c r="Z476" i="21" s="1"/>
  <c r="X494" i="21"/>
  <c r="Z494" i="21" s="1"/>
  <c r="Y497" i="21"/>
  <c r="X514" i="21"/>
  <c r="Z514" i="21" s="1"/>
  <c r="Y526" i="21"/>
  <c r="O526" i="21"/>
  <c r="AC537" i="21"/>
  <c r="X537" i="21"/>
  <c r="Z537" i="21" s="1"/>
  <c r="Y554" i="21"/>
  <c r="O554" i="21"/>
  <c r="X574" i="21"/>
  <c r="AC601" i="21"/>
  <c r="X601" i="21"/>
  <c r="Z601" i="21" s="1"/>
  <c r="X617" i="21"/>
  <c r="AC646" i="21"/>
  <c r="X646" i="21"/>
  <c r="Y652" i="21"/>
  <c r="O652" i="21"/>
  <c r="X687" i="21"/>
  <c r="O692" i="21"/>
  <c r="Y692" i="21"/>
  <c r="Y717" i="21"/>
  <c r="Y718" i="21"/>
  <c r="Y719" i="21"/>
  <c r="Y739" i="21"/>
  <c r="O739" i="21"/>
  <c r="AC785" i="21"/>
  <c r="X785" i="21"/>
  <c r="Z785" i="21" s="1"/>
  <c r="Y1065" i="21"/>
  <c r="O1065" i="21"/>
  <c r="X418" i="21"/>
  <c r="Y439" i="21"/>
  <c r="O439" i="21"/>
  <c r="O462" i="21"/>
  <c r="Y462" i="21"/>
  <c r="AC473" i="21"/>
  <c r="X473" i="21"/>
  <c r="X474" i="21"/>
  <c r="Y520" i="21"/>
  <c r="O520" i="21"/>
  <c r="Y541" i="21"/>
  <c r="O541" i="21"/>
  <c r="X550" i="21"/>
  <c r="X577" i="21"/>
  <c r="Z577" i="21" s="1"/>
  <c r="X600" i="21"/>
  <c r="AC600" i="21"/>
  <c r="Y690" i="21"/>
  <c r="O690" i="21"/>
  <c r="AC721" i="21"/>
  <c r="X721" i="21"/>
  <c r="Z721" i="21" s="1"/>
  <c r="Y1035" i="21"/>
  <c r="O1035" i="21"/>
  <c r="X223" i="21"/>
  <c r="X271" i="21"/>
  <c r="X314" i="21"/>
  <c r="X339" i="21"/>
  <c r="X342" i="21"/>
  <c r="X352" i="21"/>
  <c r="Z352" i="21" s="1"/>
  <c r="X359" i="21"/>
  <c r="X385" i="21"/>
  <c r="X390" i="21"/>
  <c r="Z390" i="21" s="1"/>
  <c r="X393" i="21"/>
  <c r="O404" i="21"/>
  <c r="X405" i="21"/>
  <c r="O415" i="21"/>
  <c r="O421" i="21"/>
  <c r="X451" i="21"/>
  <c r="Z451" i="21" s="1"/>
  <c r="X462" i="21"/>
  <c r="X467" i="21"/>
  <c r="Z467" i="21" s="1"/>
  <c r="O477" i="21"/>
  <c r="O510" i="21"/>
  <c r="X546" i="21"/>
  <c r="Z546" i="21" s="1"/>
  <c r="AC672" i="21"/>
  <c r="X672" i="21"/>
  <c r="Z672" i="21" s="1"/>
  <c r="X713" i="21"/>
  <c r="Z713" i="21" s="1"/>
  <c r="O764" i="21"/>
  <c r="Y764" i="21"/>
  <c r="Y778" i="21"/>
  <c r="O778" i="21"/>
  <c r="AC872" i="21"/>
  <c r="X872" i="21"/>
  <c r="Y888" i="21"/>
  <c r="O888" i="21"/>
  <c r="Y904" i="21"/>
  <c r="O904" i="21"/>
  <c r="Y923" i="21"/>
  <c r="O923" i="21"/>
  <c r="Y947" i="21"/>
  <c r="O947" i="21"/>
  <c r="X986" i="21"/>
  <c r="AC986" i="21"/>
  <c r="Y999" i="21"/>
  <c r="O999" i="21"/>
  <c r="X199" i="21"/>
  <c r="O226" i="21"/>
  <c r="X231" i="21"/>
  <c r="X255" i="21"/>
  <c r="O258" i="21"/>
  <c r="X263" i="21"/>
  <c r="O266" i="21"/>
  <c r="X273" i="21"/>
  <c r="X281" i="21"/>
  <c r="O304" i="21"/>
  <c r="O311" i="21"/>
  <c r="O312" i="21"/>
  <c r="O324" i="21"/>
  <c r="O332" i="21"/>
  <c r="O344" i="21"/>
  <c r="Y347" i="21"/>
  <c r="O356" i="21"/>
  <c r="X365" i="21"/>
  <c r="X370" i="21"/>
  <c r="X373" i="21"/>
  <c r="O375" i="21"/>
  <c r="X382" i="21"/>
  <c r="AC389" i="21"/>
  <c r="X389" i="21"/>
  <c r="O403" i="21"/>
  <c r="X408" i="21"/>
  <c r="X410" i="21"/>
  <c r="X412" i="21"/>
  <c r="Z412" i="21" s="1"/>
  <c r="Y420" i="21"/>
  <c r="O420" i="21"/>
  <c r="O461" i="21"/>
  <c r="Y470" i="21"/>
  <c r="O476" i="21"/>
  <c r="O503" i="21"/>
  <c r="Y503" i="21"/>
  <c r="AC510" i="21"/>
  <c r="X510" i="21"/>
  <c r="Z510" i="21" s="1"/>
  <c r="X517" i="21"/>
  <c r="Y571" i="21"/>
  <c r="O571" i="21"/>
  <c r="O592" i="21"/>
  <c r="Y592" i="21"/>
  <c r="O614" i="21"/>
  <c r="Y614" i="21"/>
  <c r="X627" i="21"/>
  <c r="Z627" i="21" s="1"/>
  <c r="Y644" i="21"/>
  <c r="O644" i="21"/>
  <c r="Y683" i="21"/>
  <c r="O683" i="21"/>
  <c r="X699" i="21"/>
  <c r="X770" i="21"/>
  <c r="Z770" i="21" s="1"/>
  <c r="Y862" i="21"/>
  <c r="O862" i="21"/>
  <c r="Y898" i="21"/>
  <c r="O898" i="21"/>
  <c r="X131" i="21"/>
  <c r="X136" i="21"/>
  <c r="X142" i="21"/>
  <c r="Z142" i="21" s="1"/>
  <c r="X191" i="21"/>
  <c r="O194" i="21"/>
  <c r="X195" i="21"/>
  <c r="X201" i="21"/>
  <c r="X209" i="21"/>
  <c r="X217" i="21"/>
  <c r="X225" i="21"/>
  <c r="O234" i="21"/>
  <c r="X239" i="21"/>
  <c r="O242" i="21"/>
  <c r="X247" i="21"/>
  <c r="O250" i="21"/>
  <c r="X257" i="21"/>
  <c r="X265" i="21"/>
  <c r="X280" i="21"/>
  <c r="X288" i="21"/>
  <c r="X294" i="21"/>
  <c r="O303" i="21"/>
  <c r="X304" i="21"/>
  <c r="Z304" i="21" s="1"/>
  <c r="X305" i="21"/>
  <c r="X318" i="21"/>
  <c r="X319" i="21"/>
  <c r="Z319" i="21" s="1"/>
  <c r="X331" i="21"/>
  <c r="O343" i="21"/>
  <c r="X344" i="21"/>
  <c r="Z344" i="21" s="1"/>
  <c r="X349" i="21"/>
  <c r="X362" i="21"/>
  <c r="X364" i="21"/>
  <c r="O368" i="21"/>
  <c r="Y374" i="21"/>
  <c r="O374" i="21"/>
  <c r="O380" i="21"/>
  <c r="O387" i="21"/>
  <c r="O388" i="21"/>
  <c r="O395" i="21"/>
  <c r="O396" i="21"/>
  <c r="X397" i="21"/>
  <c r="Y407" i="21"/>
  <c r="O407" i="21"/>
  <c r="X421" i="21"/>
  <c r="Z421" i="21" s="1"/>
  <c r="X438" i="21"/>
  <c r="O443" i="21"/>
  <c r="X445" i="21"/>
  <c r="X452" i="21"/>
  <c r="O460" i="21"/>
  <c r="Y475" i="21"/>
  <c r="O475" i="21"/>
  <c r="X483" i="21"/>
  <c r="X503" i="21"/>
  <c r="X504" i="21"/>
  <c r="Z504" i="21" s="1"/>
  <c r="X506" i="21"/>
  <c r="X509" i="21"/>
  <c r="AC509" i="21"/>
  <c r="Y527" i="21"/>
  <c r="O529" i="21"/>
  <c r="Y529" i="21"/>
  <c r="AC571" i="21"/>
  <c r="X571" i="21"/>
  <c r="X590" i="21"/>
  <c r="X592" i="21"/>
  <c r="X595" i="21"/>
  <c r="Y621" i="21"/>
  <c r="Y628" i="21"/>
  <c r="O628" i="21"/>
  <c r="Y643" i="21"/>
  <c r="O643" i="21"/>
  <c r="X667" i="21"/>
  <c r="Y682" i="21"/>
  <c r="O682" i="21"/>
  <c r="X696" i="21"/>
  <c r="O812" i="21"/>
  <c r="Y812" i="21"/>
  <c r="Y817" i="21"/>
  <c r="O817" i="21"/>
  <c r="Y840" i="21"/>
  <c r="O840" i="21"/>
  <c r="AC862" i="21"/>
  <c r="X862" i="21"/>
  <c r="Y870" i="21"/>
  <c r="O870" i="21"/>
  <c r="Y882" i="21"/>
  <c r="O882" i="21"/>
  <c r="Y921" i="21"/>
  <c r="O921" i="21"/>
  <c r="X224" i="21"/>
  <c r="X233" i="21"/>
  <c r="X241" i="21"/>
  <c r="X249" i="21"/>
  <c r="X272" i="21"/>
  <c r="X298" i="21"/>
  <c r="X323" i="21"/>
  <c r="X338" i="21"/>
  <c r="X353" i="21"/>
  <c r="X355" i="21"/>
  <c r="X387" i="21"/>
  <c r="Z387" i="21" s="1"/>
  <c r="X395" i="21"/>
  <c r="Z395" i="21" s="1"/>
  <c r="X426" i="21"/>
  <c r="X428" i="21"/>
  <c r="X443" i="21"/>
  <c r="Z443" i="21" s="1"/>
  <c r="AC449" i="21"/>
  <c r="X449" i="21"/>
  <c r="X450" i="21"/>
  <c r="X454" i="21"/>
  <c r="X468" i="21"/>
  <c r="AC482" i="21"/>
  <c r="X482" i="21"/>
  <c r="X534" i="21"/>
  <c r="AC544" i="21"/>
  <c r="X544" i="21"/>
  <c r="X562" i="21"/>
  <c r="Z562" i="21" s="1"/>
  <c r="AC562" i="21"/>
  <c r="Y568" i="21"/>
  <c r="O568" i="21"/>
  <c r="X609" i="21"/>
  <c r="Z609" i="21" s="1"/>
  <c r="X640" i="21"/>
  <c r="X657" i="21"/>
  <c r="Y681" i="21"/>
  <c r="O681" i="21"/>
  <c r="O804" i="21"/>
  <c r="Y804" i="21"/>
  <c r="AC817" i="21"/>
  <c r="X817" i="21"/>
  <c r="X232" i="21"/>
  <c r="Z232" i="21" s="1"/>
  <c r="X256" i="21"/>
  <c r="X264" i="21"/>
  <c r="O270" i="21"/>
  <c r="O277" i="21"/>
  <c r="O285" i="21"/>
  <c r="O291" i="21"/>
  <c r="O308" i="21"/>
  <c r="X310" i="21"/>
  <c r="X311" i="21"/>
  <c r="Z311" i="21" s="1"/>
  <c r="X330" i="21"/>
  <c r="O336" i="21"/>
  <c r="X345" i="21"/>
  <c r="X347" i="21"/>
  <c r="O360" i="21"/>
  <c r="X374" i="21"/>
  <c r="O378" i="21"/>
  <c r="Y378" i="21"/>
  <c r="X379" i="21"/>
  <c r="Z379" i="21" s="1"/>
  <c r="O412" i="21"/>
  <c r="AC416" i="21"/>
  <c r="X419" i="21"/>
  <c r="Z419" i="21" s="1"/>
  <c r="X424" i="21"/>
  <c r="AC424" i="21"/>
  <c r="X430" i="21"/>
  <c r="O436" i="21"/>
  <c r="X448" i="21"/>
  <c r="O453" i="21"/>
  <c r="AC456" i="21"/>
  <c r="X459" i="21"/>
  <c r="Z459" i="21" s="1"/>
  <c r="AC478" i="21"/>
  <c r="Y487" i="21"/>
  <c r="O487" i="21"/>
  <c r="X496" i="21"/>
  <c r="Z496" i="21" s="1"/>
  <c r="O501" i="21"/>
  <c r="Y501" i="21"/>
  <c r="X525" i="21"/>
  <c r="O528" i="21"/>
  <c r="X579" i="21"/>
  <c r="Z579" i="21" s="1"/>
  <c r="O585" i="21"/>
  <c r="X619" i="21"/>
  <c r="X638" i="21"/>
  <c r="AC675" i="21"/>
  <c r="X675" i="21"/>
  <c r="Y680" i="21"/>
  <c r="O680" i="21"/>
  <c r="AC694" i="21"/>
  <c r="X694" i="21"/>
  <c r="X695" i="21"/>
  <c r="O741" i="21"/>
  <c r="O828" i="21"/>
  <c r="Y828" i="21"/>
  <c r="Y835" i="21"/>
  <c r="O835" i="21"/>
  <c r="Y839" i="21"/>
  <c r="O839" i="21"/>
  <c r="Y854" i="21"/>
  <c r="O854" i="21"/>
  <c r="Y922" i="21"/>
  <c r="O922" i="21"/>
  <c r="X927" i="21"/>
  <c r="AC927" i="21"/>
  <c r="Y955" i="21"/>
  <c r="O955" i="21"/>
  <c r="O974" i="21"/>
  <c r="Y974" i="21"/>
  <c r="Y1086" i="21"/>
  <c r="O1086" i="21"/>
  <c r="Y1043" i="21"/>
  <c r="O1043" i="21"/>
  <c r="Y1106" i="21"/>
  <c r="O1106" i="21"/>
  <c r="X630" i="21"/>
  <c r="X659" i="21"/>
  <c r="X660" i="21"/>
  <c r="Y677" i="21"/>
  <c r="Y689" i="21"/>
  <c r="O689" i="21"/>
  <c r="Y738" i="21"/>
  <c r="O738" i="21"/>
  <c r="Y763" i="21"/>
  <c r="O763" i="21"/>
  <c r="X804" i="21"/>
  <c r="X816" i="21"/>
  <c r="AC816" i="21"/>
  <c r="X831" i="21"/>
  <c r="Y834" i="21"/>
  <c r="O834" i="21"/>
  <c r="O860" i="21"/>
  <c r="Y860" i="21"/>
  <c r="Y868" i="21"/>
  <c r="X894" i="21"/>
  <c r="Y954" i="21"/>
  <c r="O954" i="21"/>
  <c r="O973" i="21"/>
  <c r="Y973" i="21"/>
  <c r="AC984" i="21"/>
  <c r="X984" i="21"/>
  <c r="Y1002" i="21"/>
  <c r="O1002" i="21"/>
  <c r="AC1008" i="21"/>
  <c r="X1008" i="21"/>
  <c r="AC1024" i="21"/>
  <c r="X1024" i="21"/>
  <c r="X528" i="21"/>
  <c r="Z528" i="21" s="1"/>
  <c r="X530" i="21"/>
  <c r="Y536" i="21"/>
  <c r="X555" i="21"/>
  <c r="Y573" i="21"/>
  <c r="O576" i="21"/>
  <c r="X583" i="21"/>
  <c r="X587" i="21"/>
  <c r="X593" i="21"/>
  <c r="Z593" i="21" s="1"/>
  <c r="O596" i="21"/>
  <c r="O603" i="21"/>
  <c r="Y603" i="21"/>
  <c r="O604" i="21"/>
  <c r="O612" i="21"/>
  <c r="O626" i="21"/>
  <c r="O627" i="21"/>
  <c r="O634" i="21"/>
  <c r="Y640" i="21"/>
  <c r="O642" i="21"/>
  <c r="O650" i="21"/>
  <c r="O658" i="21"/>
  <c r="Y668" i="21"/>
  <c r="X680" i="21"/>
  <c r="X689" i="21"/>
  <c r="Y705" i="21"/>
  <c r="O705" i="21"/>
  <c r="X727" i="21"/>
  <c r="X728" i="21"/>
  <c r="Y737" i="21"/>
  <c r="O737" i="21"/>
  <c r="Y761" i="21"/>
  <c r="O761" i="21"/>
  <c r="O777" i="21"/>
  <c r="X779" i="21"/>
  <c r="Z779" i="21" s="1"/>
  <c r="O802" i="21"/>
  <c r="AC815" i="21"/>
  <c r="X815" i="21"/>
  <c r="Y838" i="21"/>
  <c r="O838" i="21"/>
  <c r="Y912" i="21"/>
  <c r="O912" i="21"/>
  <c r="Y925" i="21"/>
  <c r="O925" i="21"/>
  <c r="Y940" i="21"/>
  <c r="O940" i="21"/>
  <c r="AC954" i="21"/>
  <c r="X954" i="21"/>
  <c r="Y977" i="21"/>
  <c r="O977" i="21"/>
  <c r="Y983" i="21"/>
  <c r="O983" i="21"/>
  <c r="Y1027" i="21"/>
  <c r="O1027" i="21"/>
  <c r="O1042" i="21"/>
  <c r="Y1042" i="21"/>
  <c r="Y1057" i="21"/>
  <c r="O1057" i="21"/>
  <c r="O1099" i="21"/>
  <c r="Y1099" i="21"/>
  <c r="X541" i="21"/>
  <c r="X568" i="21"/>
  <c r="X576" i="21"/>
  <c r="Z576" i="21" s="1"/>
  <c r="X581" i="21"/>
  <c r="X628" i="21"/>
  <c r="X644" i="21"/>
  <c r="Y704" i="21"/>
  <c r="O704" i="21"/>
  <c r="X726" i="21"/>
  <c r="AC777" i="21"/>
  <c r="X777" i="21"/>
  <c r="Z777" i="21" s="1"/>
  <c r="AC802" i="21"/>
  <c r="X802" i="21"/>
  <c r="Z802" i="21" s="1"/>
  <c r="Y826" i="21"/>
  <c r="O826" i="21"/>
  <c r="AC838" i="21"/>
  <c r="X838" i="21"/>
  <c r="Y873" i="21"/>
  <c r="O873" i="21"/>
  <c r="Y878" i="21"/>
  <c r="O878" i="21"/>
  <c r="Y890" i="21"/>
  <c r="O890" i="21"/>
  <c r="Y953" i="21"/>
  <c r="O953" i="21"/>
  <c r="X959" i="21"/>
  <c r="Y972" i="21"/>
  <c r="O972" i="21"/>
  <c r="O1001" i="21"/>
  <c r="Y1001" i="21"/>
  <c r="Y1078" i="21"/>
  <c r="O1078" i="21"/>
  <c r="X414" i="21"/>
  <c r="X427" i="21"/>
  <c r="Z427" i="21" s="1"/>
  <c r="X446" i="21"/>
  <c r="X464" i="21"/>
  <c r="X470" i="21"/>
  <c r="X471" i="21"/>
  <c r="X488" i="21"/>
  <c r="Y493" i="21"/>
  <c r="X497" i="21"/>
  <c r="X498" i="21"/>
  <c r="X512" i="21"/>
  <c r="Z512" i="21" s="1"/>
  <c r="X516" i="21"/>
  <c r="Z516" i="21" s="1"/>
  <c r="X520" i="21"/>
  <c r="X524" i="21"/>
  <c r="Z524" i="21" s="1"/>
  <c r="O546" i="21"/>
  <c r="O547" i="21"/>
  <c r="O548" i="21"/>
  <c r="O563" i="21"/>
  <c r="O579" i="21"/>
  <c r="O588" i="21"/>
  <c r="Y594" i="21"/>
  <c r="O594" i="21"/>
  <c r="O602" i="21"/>
  <c r="X606" i="21"/>
  <c r="O609" i="21"/>
  <c r="O610" i="21"/>
  <c r="X614" i="21"/>
  <c r="Y616" i="21"/>
  <c r="O618" i="21"/>
  <c r="X648" i="21"/>
  <c r="Z648" i="21" s="1"/>
  <c r="O687" i="21"/>
  <c r="Y687" i="21"/>
  <c r="O709" i="21"/>
  <c r="Y709" i="21"/>
  <c r="X710" i="21"/>
  <c r="O753" i="21"/>
  <c r="O754" i="21"/>
  <c r="O794" i="21"/>
  <c r="X796" i="21"/>
  <c r="X801" i="21"/>
  <c r="Z801" i="21" s="1"/>
  <c r="AC801" i="21"/>
  <c r="Y813" i="21"/>
  <c r="O813" i="21"/>
  <c r="Y818" i="21"/>
  <c r="O818" i="21"/>
  <c r="O837" i="21"/>
  <c r="Y837" i="21"/>
  <c r="Y863" i="21"/>
  <c r="O863" i="21"/>
  <c r="O924" i="21"/>
  <c r="Y924" i="21"/>
  <c r="Y971" i="21"/>
  <c r="O971" i="21"/>
  <c r="X988" i="21"/>
  <c r="Z988" i="21" s="1"/>
  <c r="AC988" i="21"/>
  <c r="AC999" i="21"/>
  <c r="X1069" i="21"/>
  <c r="Z1069" i="21" s="1"/>
  <c r="Y1093" i="21"/>
  <c r="O1093" i="21"/>
  <c r="X432" i="21"/>
  <c r="X434" i="21"/>
  <c r="X436" i="21"/>
  <c r="Z436" i="21" s="1"/>
  <c r="X453" i="21"/>
  <c r="Z453" i="21" s="1"/>
  <c r="X475" i="21"/>
  <c r="X479" i="21"/>
  <c r="X485" i="21"/>
  <c r="X490" i="21"/>
  <c r="X523" i="21"/>
  <c r="X536" i="21"/>
  <c r="X553" i="21"/>
  <c r="AC563" i="21"/>
  <c r="X563" i="21"/>
  <c r="Z563" i="21" s="1"/>
  <c r="Y572" i="21"/>
  <c r="O572" i="21"/>
  <c r="X598" i="21"/>
  <c r="Y617" i="21"/>
  <c r="O617" i="21"/>
  <c r="O694" i="21"/>
  <c r="Y694" i="21"/>
  <c r="X703" i="21"/>
  <c r="X743" i="21"/>
  <c r="X788" i="21"/>
  <c r="X843" i="21"/>
  <c r="Y872" i="21"/>
  <c r="O872" i="21"/>
  <c r="Y910" i="21"/>
  <c r="O910" i="21"/>
  <c r="X931" i="21"/>
  <c r="Y962" i="21"/>
  <c r="O962" i="21"/>
  <c r="AC987" i="21"/>
  <c r="X987" i="21"/>
  <c r="Z987" i="21" s="1"/>
  <c r="X1017" i="21"/>
  <c r="AC1017" i="21"/>
  <c r="Y1049" i="21"/>
  <c r="O1049" i="21"/>
  <c r="Y1091" i="21"/>
  <c r="Y1097" i="21"/>
  <c r="O1097" i="21"/>
  <c r="X837" i="21"/>
  <c r="X861" i="21"/>
  <c r="Z861" i="21" s="1"/>
  <c r="Y867" i="21"/>
  <c r="X900" i="21"/>
  <c r="X908" i="21"/>
  <c r="X989" i="21"/>
  <c r="X1004" i="21"/>
  <c r="Z1004" i="21" s="1"/>
  <c r="X1061" i="21"/>
  <c r="Z1061" i="21" s="1"/>
  <c r="X1076" i="21"/>
  <c r="Z1076" i="21" s="1"/>
  <c r="X1081" i="21"/>
  <c r="Z1081" i="21" s="1"/>
  <c r="X1094" i="21"/>
  <c r="X1096" i="21"/>
  <c r="X1099" i="21"/>
  <c r="X686" i="21"/>
  <c r="X736" i="21"/>
  <c r="X750" i="21"/>
  <c r="X752" i="21"/>
  <c r="X755" i="21"/>
  <c r="Z755" i="21" s="1"/>
  <c r="X767" i="21"/>
  <c r="Y772" i="21"/>
  <c r="Y790" i="21"/>
  <c r="X803" i="21"/>
  <c r="X840" i="21"/>
  <c r="Y848" i="21"/>
  <c r="X859" i="21"/>
  <c r="X864" i="21"/>
  <c r="X873" i="21"/>
  <c r="X879" i="21"/>
  <c r="Z879" i="21" s="1"/>
  <c r="X902" i="21"/>
  <c r="X904" i="21"/>
  <c r="X905" i="21"/>
  <c r="Z905" i="21" s="1"/>
  <c r="Y908" i="21"/>
  <c r="X912" i="21"/>
  <c r="X948" i="21"/>
  <c r="X977" i="21"/>
  <c r="X994" i="21"/>
  <c r="X1015" i="21"/>
  <c r="X1018" i="21"/>
  <c r="X1037" i="21"/>
  <c r="Y1051" i="21"/>
  <c r="X1055" i="21"/>
  <c r="Z1055" i="21" s="1"/>
  <c r="Y1068" i="21"/>
  <c r="X1071" i="21"/>
  <c r="X1073" i="21"/>
  <c r="Z1073" i="21" s="1"/>
  <c r="Y1075" i="21"/>
  <c r="X1088" i="21"/>
  <c r="X1091" i="21"/>
  <c r="X1108" i="21"/>
  <c r="X735" i="21"/>
  <c r="O746" i="21"/>
  <c r="X769" i="21"/>
  <c r="Z769" i="21" s="1"/>
  <c r="X774" i="21"/>
  <c r="X778" i="21"/>
  <c r="X786" i="21"/>
  <c r="Z786" i="21" s="1"/>
  <c r="X794" i="21"/>
  <c r="Z794" i="21" s="1"/>
  <c r="X822" i="21"/>
  <c r="X847" i="21"/>
  <c r="Z847" i="21" s="1"/>
  <c r="O855" i="21"/>
  <c r="X868" i="21"/>
  <c r="O886" i="21"/>
  <c r="O887" i="21"/>
  <c r="O896" i="21"/>
  <c r="X920" i="21"/>
  <c r="X922" i="21"/>
  <c r="O932" i="21"/>
  <c r="O937" i="21"/>
  <c r="O938" i="21"/>
  <c r="O939" i="21"/>
  <c r="O945" i="21"/>
  <c r="O946" i="21"/>
  <c r="X951" i="21"/>
  <c r="X953" i="21"/>
  <c r="X971" i="21"/>
  <c r="Y990" i="21"/>
  <c r="X1002" i="21"/>
  <c r="Y1031" i="21"/>
  <c r="X1045" i="21"/>
  <c r="X1047" i="21"/>
  <c r="Y1060" i="21"/>
  <c r="X1063" i="21"/>
  <c r="X1065" i="21"/>
  <c r="O1070" i="21"/>
  <c r="O1077" i="21"/>
  <c r="X1078" i="21"/>
  <c r="X1080" i="21"/>
  <c r="X1083" i="21"/>
  <c r="O1090" i="21"/>
  <c r="X1100" i="21"/>
  <c r="X1105" i="21"/>
  <c r="Z1105" i="21" s="1"/>
  <c r="Y711" i="21"/>
  <c r="O713" i="21"/>
  <c r="O714" i="21"/>
  <c r="X719" i="21"/>
  <c r="X722" i="21"/>
  <c r="X729" i="21"/>
  <c r="Z729" i="21" s="1"/>
  <c r="O731" i="21"/>
  <c r="X734" i="21"/>
  <c r="O745" i="21"/>
  <c r="X746" i="21"/>
  <c r="Z746" i="21" s="1"/>
  <c r="X758" i="21"/>
  <c r="Y766" i="21"/>
  <c r="Y767" i="21"/>
  <c r="O773" i="21"/>
  <c r="O781" i="21"/>
  <c r="X809" i="21"/>
  <c r="Z809" i="21" s="1"/>
  <c r="O821" i="21"/>
  <c r="X833" i="21"/>
  <c r="X888" i="21"/>
  <c r="X972" i="21"/>
  <c r="X981" i="21"/>
  <c r="X1029" i="21"/>
  <c r="X1070" i="21"/>
  <c r="Z1070" i="21" s="1"/>
  <c r="X1097" i="21"/>
  <c r="X1103" i="21"/>
  <c r="X569" i="21"/>
  <c r="Z569" i="21" s="1"/>
  <c r="X611" i="21"/>
  <c r="X622" i="21"/>
  <c r="X635" i="21"/>
  <c r="X693" i="21"/>
  <c r="O706" i="21"/>
  <c r="X739" i="21"/>
  <c r="O757" i="21"/>
  <c r="O769" i="21"/>
  <c r="O771" i="21"/>
  <c r="X775" i="21"/>
  <c r="X783" i="21"/>
  <c r="X808" i="21"/>
  <c r="X818" i="21"/>
  <c r="X826" i="21"/>
  <c r="O847" i="21"/>
  <c r="X871" i="21"/>
  <c r="Z871" i="21" s="1"/>
  <c r="O914" i="21"/>
  <c r="O915" i="21"/>
  <c r="X921" i="21"/>
  <c r="O929" i="21"/>
  <c r="X932" i="21"/>
  <c r="Z932" i="21" s="1"/>
  <c r="O969" i="21"/>
  <c r="O995" i="21"/>
  <c r="O996" i="21"/>
  <c r="X1009" i="21"/>
  <c r="O1011" i="21"/>
  <c r="O1020" i="21"/>
  <c r="X1021" i="21"/>
  <c r="X1033" i="21"/>
  <c r="X1042" i="21"/>
  <c r="X1048" i="21"/>
  <c r="X1051" i="21"/>
  <c r="O1061" i="21"/>
  <c r="X1062" i="21"/>
  <c r="Z1062" i="21" s="1"/>
  <c r="X1072" i="21"/>
  <c r="X1075" i="21"/>
  <c r="O1081" i="21"/>
  <c r="X1092" i="21"/>
  <c r="O1102" i="21"/>
  <c r="O1109" i="21"/>
  <c r="X712" i="21"/>
  <c r="X714" i="21"/>
  <c r="Z714" i="21" s="1"/>
  <c r="X715" i="21"/>
  <c r="X762" i="21"/>
  <c r="Z762" i="21" s="1"/>
  <c r="X772" i="21"/>
  <c r="Y814" i="21"/>
  <c r="Y836" i="21"/>
  <c r="AC837" i="21"/>
  <c r="X848" i="21"/>
  <c r="AC861" i="21"/>
  <c r="Y869" i="21"/>
  <c r="X876" i="21"/>
  <c r="X911" i="21"/>
  <c r="Z911" i="21" s="1"/>
  <c r="X914" i="21"/>
  <c r="Z914" i="21" s="1"/>
  <c r="X935" i="21"/>
  <c r="X937" i="21"/>
  <c r="Z937" i="21" s="1"/>
  <c r="X944" i="21"/>
  <c r="Y976" i="21"/>
  <c r="X980" i="21"/>
  <c r="X1026" i="21"/>
  <c r="X1031" i="21"/>
  <c r="X1034" i="21"/>
  <c r="Y1037" i="21"/>
  <c r="Y1048" i="21"/>
  <c r="X1059" i="21"/>
  <c r="X1067" i="21"/>
  <c r="X1084" i="21"/>
  <c r="Y1092" i="21"/>
  <c r="X1095" i="21"/>
  <c r="X1102" i="21"/>
  <c r="Z1102" i="21" s="1"/>
  <c r="Y15" i="13"/>
  <c r="Z15" i="13" s="1"/>
  <c r="O15" i="13"/>
  <c r="O552" i="13"/>
  <c r="Y552" i="13"/>
  <c r="Z552" i="13" s="1"/>
  <c r="O618" i="13"/>
  <c r="Y618" i="13"/>
  <c r="Z618" i="13" s="1"/>
  <c r="O1052" i="13"/>
  <c r="O665" i="13"/>
  <c r="Y665" i="13"/>
  <c r="Z665" i="13" s="1"/>
  <c r="O26" i="13"/>
  <c r="Y26" i="13"/>
  <c r="Z26" i="13" s="1"/>
  <c r="O513" i="13"/>
  <c r="O105" i="13"/>
  <c r="O118" i="13"/>
  <c r="O11" i="13"/>
  <c r="O1092" i="13"/>
  <c r="O667" i="13"/>
  <c r="O181" i="13"/>
  <c r="Y82" i="21"/>
  <c r="AC124" i="21"/>
  <c r="AC129" i="21"/>
  <c r="X129" i="21"/>
  <c r="Z129" i="21" s="1"/>
  <c r="O156" i="21"/>
  <c r="Y156" i="21"/>
  <c r="X186" i="21"/>
  <c r="Z186" i="21" s="1"/>
  <c r="AC186" i="21"/>
  <c r="O220" i="21"/>
  <c r="Y220" i="21"/>
  <c r="Y272" i="21"/>
  <c r="O284" i="21"/>
  <c r="Y284" i="21"/>
  <c r="X292" i="21"/>
  <c r="AC292" i="21"/>
  <c r="O302" i="21"/>
  <c r="Y302" i="21"/>
  <c r="X312" i="21"/>
  <c r="Z312" i="21" s="1"/>
  <c r="AC312" i="21"/>
  <c r="AC317" i="21"/>
  <c r="X317" i="21"/>
  <c r="X324" i="21"/>
  <c r="Z324" i="21" s="1"/>
  <c r="AC324" i="21"/>
  <c r="O330" i="21"/>
  <c r="Y330" i="21"/>
  <c r="X702" i="21"/>
  <c r="AC702" i="21"/>
  <c r="O884" i="21"/>
  <c r="Y884" i="21"/>
  <c r="AC32" i="21"/>
  <c r="Y9" i="21"/>
  <c r="Y17" i="21"/>
  <c r="O73" i="21"/>
  <c r="Y106" i="21"/>
  <c r="Y119" i="21"/>
  <c r="O164" i="21"/>
  <c r="Y164" i="21"/>
  <c r="X194" i="21"/>
  <c r="Z194" i="21" s="1"/>
  <c r="AC194" i="21"/>
  <c r="O228" i="21"/>
  <c r="Y228" i="21"/>
  <c r="O290" i="21"/>
  <c r="Y290" i="21"/>
  <c r="X309" i="21"/>
  <c r="Z309" i="21" s="1"/>
  <c r="Y14" i="21"/>
  <c r="Y38" i="21"/>
  <c r="Y47" i="21"/>
  <c r="AC90" i="21"/>
  <c r="AC27" i="21"/>
  <c r="Y33" i="21"/>
  <c r="Y41" i="21"/>
  <c r="AC57" i="21"/>
  <c r="AC60" i="21"/>
  <c r="AC68" i="21"/>
  <c r="AC100" i="21"/>
  <c r="AC22" i="21"/>
  <c r="AC38" i="21"/>
  <c r="AC47" i="21"/>
  <c r="Y74" i="21"/>
  <c r="O172" i="21"/>
  <c r="Y172" i="21"/>
  <c r="X308" i="21"/>
  <c r="Z308" i="21" s="1"/>
  <c r="AC308" i="21"/>
  <c r="R1110" i="21"/>
  <c r="AC9" i="21"/>
  <c r="X10" i="21"/>
  <c r="O12" i="21"/>
  <c r="X18" i="21"/>
  <c r="O20" i="21"/>
  <c r="X26" i="21"/>
  <c r="O28" i="21"/>
  <c r="X34" i="21"/>
  <c r="O36" i="21"/>
  <c r="X42" i="21"/>
  <c r="X49" i="21"/>
  <c r="X52" i="21"/>
  <c r="X54" i="21"/>
  <c r="O58" i="21"/>
  <c r="O61" i="21"/>
  <c r="Y62" i="21"/>
  <c r="X66" i="21"/>
  <c r="O69" i="21"/>
  <c r="X75" i="21"/>
  <c r="Y88" i="21"/>
  <c r="Y89" i="21"/>
  <c r="X98" i="21"/>
  <c r="O101" i="21"/>
  <c r="X118" i="21"/>
  <c r="Z118" i="21" s="1"/>
  <c r="Y120" i="21"/>
  <c r="X134" i="21"/>
  <c r="Z134" i="21" s="1"/>
  <c r="O180" i="21"/>
  <c r="Y180" i="21"/>
  <c r="X187" i="21"/>
  <c r="O244" i="21"/>
  <c r="Y244" i="21"/>
  <c r="X251" i="21"/>
  <c r="X290" i="21"/>
  <c r="O294" i="21"/>
  <c r="Y294" i="21"/>
  <c r="O306" i="21"/>
  <c r="Y306" i="21"/>
  <c r="O334" i="21"/>
  <c r="Y334" i="21"/>
  <c r="AC63" i="21"/>
  <c r="Y77" i="21"/>
  <c r="AC11" i="21"/>
  <c r="O22" i="21"/>
  <c r="Y44" i="21"/>
  <c r="AC95" i="21"/>
  <c r="Y125" i="21"/>
  <c r="O92" i="21"/>
  <c r="O236" i="21"/>
  <c r="Y236" i="21"/>
  <c r="X316" i="21"/>
  <c r="AC316" i="21"/>
  <c r="Y34" i="21"/>
  <c r="Y42" i="21"/>
  <c r="Y45" i="21"/>
  <c r="Y49" i="21"/>
  <c r="Y52" i="21"/>
  <c r="X65" i="21"/>
  <c r="Y66" i="21"/>
  <c r="X78" i="21"/>
  <c r="Z78" i="21" s="1"/>
  <c r="Y93" i="21"/>
  <c r="X97" i="21"/>
  <c r="Y98" i="21"/>
  <c r="X113" i="21"/>
  <c r="Z113" i="21" s="1"/>
  <c r="Y141" i="21"/>
  <c r="X154" i="21"/>
  <c r="Z154" i="21" s="1"/>
  <c r="AC154" i="21"/>
  <c r="Y176" i="21"/>
  <c r="O188" i="21"/>
  <c r="Y188" i="21"/>
  <c r="X190" i="21"/>
  <c r="Y240" i="21"/>
  <c r="O252" i="21"/>
  <c r="Y252" i="21"/>
  <c r="K1110" i="21"/>
  <c r="V289" i="21"/>
  <c r="X289" i="21" s="1"/>
  <c r="O326" i="21"/>
  <c r="Y326" i="21"/>
  <c r="Y25" i="21"/>
  <c r="O30" i="21"/>
  <c r="Y87" i="21"/>
  <c r="AC111" i="21"/>
  <c r="AC82" i="21"/>
  <c r="X202" i="21"/>
  <c r="AC202" i="21"/>
  <c r="T1110" i="21"/>
  <c r="Y10" i="21"/>
  <c r="Y18" i="21"/>
  <c r="Y26" i="21"/>
  <c r="U1110" i="21"/>
  <c r="X16" i="21"/>
  <c r="X24" i="21"/>
  <c r="X40" i="21"/>
  <c r="Y46" i="21"/>
  <c r="Y56" i="21"/>
  <c r="X67" i="21"/>
  <c r="Y80" i="21"/>
  <c r="Y81" i="21"/>
  <c r="X99" i="21"/>
  <c r="X108" i="21"/>
  <c r="X126" i="21"/>
  <c r="Z126" i="21" s="1"/>
  <c r="Y128" i="21"/>
  <c r="Y130" i="21"/>
  <c r="Y132" i="21"/>
  <c r="X138" i="21"/>
  <c r="Z138" i="21" s="1"/>
  <c r="X140" i="21"/>
  <c r="AC142" i="21"/>
  <c r="X143" i="21"/>
  <c r="Z143" i="21" s="1"/>
  <c r="AC158" i="21"/>
  <c r="X162" i="21"/>
  <c r="Z162" i="21" s="1"/>
  <c r="AC162" i="21"/>
  <c r="Y184" i="21"/>
  <c r="O196" i="21"/>
  <c r="Y196" i="21"/>
  <c r="X198" i="21"/>
  <c r="Z198" i="21" s="1"/>
  <c r="X203" i="21"/>
  <c r="Y248" i="21"/>
  <c r="O260" i="21"/>
  <c r="Y260" i="21"/>
  <c r="X267" i="21"/>
  <c r="X300" i="21"/>
  <c r="Z300" i="21" s="1"/>
  <c r="AC300" i="21"/>
  <c r="X306" i="21"/>
  <c r="Y350" i="21"/>
  <c r="AC19" i="21"/>
  <c r="AC35" i="21"/>
  <c r="AC14" i="21"/>
  <c r="Y16" i="21"/>
  <c r="X70" i="21"/>
  <c r="Z70" i="21" s="1"/>
  <c r="X102" i="21"/>
  <c r="Z102" i="21" s="1"/>
  <c r="AC110" i="21"/>
  <c r="AC132" i="21"/>
  <c r="O204" i="21"/>
  <c r="Y204" i="21"/>
  <c r="X211" i="21"/>
  <c r="Y256" i="21"/>
  <c r="O268" i="21"/>
  <c r="Y268" i="21"/>
  <c r="X275" i="21"/>
  <c r="O298" i="21"/>
  <c r="Y298" i="21"/>
  <c r="AC309" i="21"/>
  <c r="X320" i="21"/>
  <c r="Z320" i="21" s="1"/>
  <c r="AC320" i="21"/>
  <c r="AC333" i="21"/>
  <c r="X333" i="21"/>
  <c r="AC50" i="21"/>
  <c r="AC30" i="21"/>
  <c r="X146" i="21"/>
  <c r="AC146" i="21"/>
  <c r="Y24" i="21"/>
  <c r="Y32" i="21"/>
  <c r="Y40" i="21"/>
  <c r="X62" i="21"/>
  <c r="Y63" i="21"/>
  <c r="Y85" i="21"/>
  <c r="X89" i="21"/>
  <c r="Y90" i="21"/>
  <c r="AC94" i="21"/>
  <c r="X121" i="21"/>
  <c r="Z121" i="21" s="1"/>
  <c r="X147" i="21"/>
  <c r="AC166" i="21"/>
  <c r="X170" i="21"/>
  <c r="AC170" i="21"/>
  <c r="Y192" i="21"/>
  <c r="W1110" i="21"/>
  <c r="AC46" i="21"/>
  <c r="Y72" i="21"/>
  <c r="AC81" i="21"/>
  <c r="Y104" i="21"/>
  <c r="X116" i="21"/>
  <c r="AC130" i="21"/>
  <c r="Y144" i="21"/>
  <c r="O148" i="21"/>
  <c r="Y148" i="21"/>
  <c r="X150" i="21"/>
  <c r="Z150" i="21" s="1"/>
  <c r="X155" i="21"/>
  <c r="AC174" i="21"/>
  <c r="X178" i="21"/>
  <c r="Z178" i="21" s="1"/>
  <c r="AC178" i="21"/>
  <c r="Y200" i="21"/>
  <c r="O212" i="21"/>
  <c r="Y212" i="21"/>
  <c r="X219" i="21"/>
  <c r="Y264" i="21"/>
  <c r="O276" i="21"/>
  <c r="Y276" i="21"/>
  <c r="X283" i="21"/>
  <c r="AC296" i="21"/>
  <c r="AC325" i="21"/>
  <c r="X325" i="21"/>
  <c r="X206" i="21"/>
  <c r="Z206" i="21" s="1"/>
  <c r="X210" i="21"/>
  <c r="X214" i="21"/>
  <c r="X218" i="21"/>
  <c r="X222" i="21"/>
  <c r="X226" i="21"/>
  <c r="Z226" i="21" s="1"/>
  <c r="X230" i="21"/>
  <c r="X234" i="21"/>
  <c r="Z234" i="21" s="1"/>
  <c r="X238" i="21"/>
  <c r="Z238" i="21" s="1"/>
  <c r="X242" i="21"/>
  <c r="Z242" i="21" s="1"/>
  <c r="X246" i="21"/>
  <c r="X250" i="21"/>
  <c r="Z250" i="21" s="1"/>
  <c r="X254" i="21"/>
  <c r="Z254" i="21" s="1"/>
  <c r="X258" i="21"/>
  <c r="Z258" i="21" s="1"/>
  <c r="X262" i="21"/>
  <c r="X266" i="21"/>
  <c r="Z266" i="21" s="1"/>
  <c r="X270" i="21"/>
  <c r="Z270" i="21" s="1"/>
  <c r="X274" i="21"/>
  <c r="X278" i="21"/>
  <c r="Z278" i="21" s="1"/>
  <c r="X282" i="21"/>
  <c r="X286" i="21"/>
  <c r="Z286" i="21" s="1"/>
  <c r="X328" i="21"/>
  <c r="Z328" i="21" s="1"/>
  <c r="X332" i="21"/>
  <c r="Z332" i="21" s="1"/>
  <c r="X336" i="21"/>
  <c r="Z336" i="21" s="1"/>
  <c r="X472" i="21"/>
  <c r="AC472" i="21"/>
  <c r="Y67" i="21"/>
  <c r="Y75" i="21"/>
  <c r="Y83" i="21"/>
  <c r="Y91" i="21"/>
  <c r="Y99" i="21"/>
  <c r="Y107" i="21"/>
  <c r="Y115" i="21"/>
  <c r="Y123" i="21"/>
  <c r="Y131" i="21"/>
  <c r="Y139" i="21"/>
  <c r="O363" i="21"/>
  <c r="X137" i="21"/>
  <c r="Z137" i="21" s="1"/>
  <c r="X293" i="21"/>
  <c r="X301" i="21"/>
  <c r="X327" i="21"/>
  <c r="Z327" i="21" s="1"/>
  <c r="X335" i="21"/>
  <c r="Z335" i="21" s="1"/>
  <c r="Y342" i="21"/>
  <c r="AC344" i="21"/>
  <c r="Y358" i="21"/>
  <c r="AC360" i="21"/>
  <c r="X403" i="21"/>
  <c r="Z403" i="21" s="1"/>
  <c r="AC403" i="21"/>
  <c r="X589" i="21"/>
  <c r="AC589" i="21"/>
  <c r="Y314" i="21"/>
  <c r="Y315" i="21"/>
  <c r="Y322" i="21"/>
  <c r="Y323" i="21"/>
  <c r="Y339" i="21"/>
  <c r="X351" i="21"/>
  <c r="Y355" i="21"/>
  <c r="X145" i="21"/>
  <c r="AC210" i="21"/>
  <c r="AC218" i="21"/>
  <c r="AC226" i="21"/>
  <c r="AC234" i="21"/>
  <c r="AC242" i="21"/>
  <c r="AC250" i="21"/>
  <c r="AC258" i="21"/>
  <c r="AC266" i="21"/>
  <c r="AC274" i="21"/>
  <c r="AC282" i="21"/>
  <c r="I1110" i="21"/>
  <c r="M289" i="21"/>
  <c r="M1110" i="21" s="1"/>
  <c r="X291" i="21"/>
  <c r="Z291" i="21" s="1"/>
  <c r="X299" i="21"/>
  <c r="X307" i="21"/>
  <c r="AC332" i="21"/>
  <c r="X341" i="21"/>
  <c r="X357" i="21"/>
  <c r="Y151" i="21"/>
  <c r="AC153" i="21"/>
  <c r="Y159" i="21"/>
  <c r="AC161" i="21"/>
  <c r="Y167" i="21"/>
  <c r="AC169" i="21"/>
  <c r="Y175" i="21"/>
  <c r="AC177" i="21"/>
  <c r="Y183" i="21"/>
  <c r="AC185" i="21"/>
  <c r="Y191" i="21"/>
  <c r="AC193" i="21"/>
  <c r="Y199" i="21"/>
  <c r="AC201" i="21"/>
  <c r="Y207" i="21"/>
  <c r="AC209" i="21"/>
  <c r="Y215" i="21"/>
  <c r="AC217" i="21"/>
  <c r="Y223" i="21"/>
  <c r="AC225" i="21"/>
  <c r="Y231" i="21"/>
  <c r="AC233" i="21"/>
  <c r="Y239" i="21"/>
  <c r="AC241" i="21"/>
  <c r="Y247" i="21"/>
  <c r="AC249" i="21"/>
  <c r="Y255" i="21"/>
  <c r="AC257" i="21"/>
  <c r="Y263" i="21"/>
  <c r="AC265" i="21"/>
  <c r="Y271" i="21"/>
  <c r="AC273" i="21"/>
  <c r="Y279" i="21"/>
  <c r="AC281" i="21"/>
  <c r="Y287" i="21"/>
  <c r="AC291" i="21"/>
  <c r="Y297" i="21"/>
  <c r="AC299" i="21"/>
  <c r="Y305" i="21"/>
  <c r="AC307" i="21"/>
  <c r="Y313" i="21"/>
  <c r="AC315" i="21"/>
  <c r="Y321" i="21"/>
  <c r="AC323" i="21"/>
  <c r="Y329" i="21"/>
  <c r="AC331" i="21"/>
  <c r="Y337" i="21"/>
  <c r="AC339" i="21"/>
  <c r="X340" i="21"/>
  <c r="Y345" i="21"/>
  <c r="AC347" i="21"/>
  <c r="X348" i="21"/>
  <c r="Y353" i="21"/>
  <c r="AC355" i="21"/>
  <c r="X356" i="21"/>
  <c r="Z356" i="21" s="1"/>
  <c r="Y361" i="21"/>
  <c r="X363" i="21"/>
  <c r="Z363" i="21" s="1"/>
  <c r="Y369" i="21"/>
  <c r="AC371" i="21"/>
  <c r="X372" i="21"/>
  <c r="Y377" i="21"/>
  <c r="AC379" i="21"/>
  <c r="X380" i="21"/>
  <c r="Z380" i="21" s="1"/>
  <c r="AC387" i="21"/>
  <c r="X388" i="21"/>
  <c r="Z388" i="21" s="1"/>
  <c r="AC395" i="21"/>
  <c r="X396" i="21"/>
  <c r="Z396" i="21" s="1"/>
  <c r="Y478" i="21"/>
  <c r="O478" i="21"/>
  <c r="X515" i="21"/>
  <c r="AC515" i="21"/>
  <c r="X149" i="21"/>
  <c r="Z149" i="21" s="1"/>
  <c r="X157" i="21"/>
  <c r="Z157" i="21" s="1"/>
  <c r="X165" i="21"/>
  <c r="Z165" i="21" s="1"/>
  <c r="X173" i="21"/>
  <c r="Z173" i="21" s="1"/>
  <c r="X181" i="21"/>
  <c r="Z181" i="21" s="1"/>
  <c r="X189" i="21"/>
  <c r="Z189" i="21" s="1"/>
  <c r="X197" i="21"/>
  <c r="X205" i="21"/>
  <c r="Z205" i="21" s="1"/>
  <c r="X213" i="21"/>
  <c r="Z213" i="21" s="1"/>
  <c r="X221" i="21"/>
  <c r="X229" i="21"/>
  <c r="X237" i="21"/>
  <c r="Z237" i="21" s="1"/>
  <c r="X245" i="21"/>
  <c r="Z245" i="21" s="1"/>
  <c r="X253" i="21"/>
  <c r="X261" i="21"/>
  <c r="X269" i="21"/>
  <c r="Z269" i="21" s="1"/>
  <c r="X277" i="21"/>
  <c r="Z277" i="21" s="1"/>
  <c r="X285" i="21"/>
  <c r="Z285" i="21" s="1"/>
  <c r="X295" i="21"/>
  <c r="X303" i="21"/>
  <c r="Z303" i="21" s="1"/>
  <c r="X400" i="21"/>
  <c r="Y406" i="21"/>
  <c r="Y414" i="21"/>
  <c r="Y422" i="21"/>
  <c r="Y430" i="21"/>
  <c r="Y438" i="21"/>
  <c r="Y446" i="21"/>
  <c r="Y454" i="21"/>
  <c r="Y488" i="21"/>
  <c r="X624" i="21"/>
  <c r="AC624" i="21"/>
  <c r="X402" i="21"/>
  <c r="X491" i="21"/>
  <c r="AC491" i="21"/>
  <c r="O509" i="21"/>
  <c r="Y509" i="21"/>
  <c r="O535" i="21"/>
  <c r="Y535" i="21"/>
  <c r="Y637" i="21"/>
  <c r="O637" i="21"/>
  <c r="O667" i="21"/>
  <c r="Y667" i="21"/>
  <c r="Y338" i="21"/>
  <c r="Y346" i="21"/>
  <c r="Y354" i="21"/>
  <c r="Y362" i="21"/>
  <c r="X368" i="21"/>
  <c r="Z368" i="21" s="1"/>
  <c r="X376" i="21"/>
  <c r="X384" i="21"/>
  <c r="X392" i="21"/>
  <c r="AC501" i="21"/>
  <c r="X501" i="21"/>
  <c r="O544" i="21"/>
  <c r="Y544" i="21"/>
  <c r="Y147" i="21"/>
  <c r="Y155" i="21"/>
  <c r="Y163" i="21"/>
  <c r="Y171" i="21"/>
  <c r="Y179" i="21"/>
  <c r="Y187" i="21"/>
  <c r="Y195" i="21"/>
  <c r="Y203" i="21"/>
  <c r="Y211" i="21"/>
  <c r="Y219" i="21"/>
  <c r="Y227" i="21"/>
  <c r="Y235" i="21"/>
  <c r="Y243" i="21"/>
  <c r="Y251" i="21"/>
  <c r="Y259" i="21"/>
  <c r="Y267" i="21"/>
  <c r="Y275" i="21"/>
  <c r="Y283" i="21"/>
  <c r="Y293" i="21"/>
  <c r="Y301" i="21"/>
  <c r="Y317" i="21"/>
  <c r="Y333" i="21"/>
  <c r="Y341" i="21"/>
  <c r="Y349" i="21"/>
  <c r="Y357" i="21"/>
  <c r="X455" i="21"/>
  <c r="X500" i="21"/>
  <c r="Z500" i="21" s="1"/>
  <c r="O543" i="21"/>
  <c r="Y543" i="21"/>
  <c r="Y635" i="21"/>
  <c r="O635" i="21"/>
  <c r="X439" i="21"/>
  <c r="X447" i="21"/>
  <c r="Z447" i="21" s="1"/>
  <c r="AC464" i="21"/>
  <c r="AC508" i="21"/>
  <c r="X508" i="21"/>
  <c r="Z508" i="21" s="1"/>
  <c r="O542" i="21"/>
  <c r="Y542" i="21"/>
  <c r="Y409" i="21"/>
  <c r="AC411" i="21"/>
  <c r="Y417" i="21"/>
  <c r="AC419" i="21"/>
  <c r="Y425" i="21"/>
  <c r="AC427" i="21"/>
  <c r="Y433" i="21"/>
  <c r="AC435" i="21"/>
  <c r="Y441" i="21"/>
  <c r="AC443" i="21"/>
  <c r="Y449" i="21"/>
  <c r="AC451" i="21"/>
  <c r="Y457" i="21"/>
  <c r="AC459" i="21"/>
  <c r="Y465" i="21"/>
  <c r="AC467" i="21"/>
  <c r="Y473" i="21"/>
  <c r="AC475" i="21"/>
  <c r="Y482" i="21"/>
  <c r="AC492" i="21"/>
  <c r="O534" i="21"/>
  <c r="Y534" i="21"/>
  <c r="X535" i="21"/>
  <c r="AC535" i="21"/>
  <c r="AC554" i="21"/>
  <c r="X554" i="21"/>
  <c r="Y584" i="21"/>
  <c r="X623" i="21"/>
  <c r="AC623" i="21"/>
  <c r="AC996" i="21"/>
  <c r="X996" i="21"/>
  <c r="Z996" i="21" s="1"/>
  <c r="X367" i="21"/>
  <c r="Z367" i="21" s="1"/>
  <c r="X375" i="21"/>
  <c r="Z375" i="21" s="1"/>
  <c r="X383" i="21"/>
  <c r="AC390" i="21"/>
  <c r="X391" i="21"/>
  <c r="AC398" i="21"/>
  <c r="X399" i="21"/>
  <c r="Z399" i="21" s="1"/>
  <c r="AC406" i="21"/>
  <c r="X407" i="21"/>
  <c r="AC414" i="21"/>
  <c r="X415" i="21"/>
  <c r="Z415" i="21" s="1"/>
  <c r="AC422" i="21"/>
  <c r="X423" i="21"/>
  <c r="AC430" i="21"/>
  <c r="X431" i="21"/>
  <c r="Z431" i="21" s="1"/>
  <c r="AC438" i="21"/>
  <c r="AC446" i="21"/>
  <c r="AC454" i="21"/>
  <c r="AC462" i="21"/>
  <c r="AC470" i="21"/>
  <c r="AC485" i="21"/>
  <c r="AC497" i="21"/>
  <c r="AC503" i="21"/>
  <c r="Y519" i="21"/>
  <c r="AC527" i="21"/>
  <c r="O533" i="21"/>
  <c r="Y533" i="21"/>
  <c r="O583" i="21"/>
  <c r="Y583" i="21"/>
  <c r="X621" i="21"/>
  <c r="O663" i="21"/>
  <c r="Y663" i="21"/>
  <c r="X665" i="21"/>
  <c r="Z665" i="21" s="1"/>
  <c r="AC665" i="21"/>
  <c r="AC680" i="21"/>
  <c r="Y693" i="21"/>
  <c r="O693" i="21"/>
  <c r="Y455" i="21"/>
  <c r="Y463" i="21"/>
  <c r="Y471" i="21"/>
  <c r="Y498" i="21"/>
  <c r="Y530" i="21"/>
  <c r="X533" i="21"/>
  <c r="AC533" i="21"/>
  <c r="X634" i="21"/>
  <c r="Z634" i="21" s="1"/>
  <c r="AC634" i="21"/>
  <c r="O646" i="21"/>
  <c r="Y646" i="21"/>
  <c r="X647" i="21"/>
  <c r="AC647" i="21"/>
  <c r="Y675" i="21"/>
  <c r="X792" i="21"/>
  <c r="AC792" i="21"/>
  <c r="Y402" i="21"/>
  <c r="Y410" i="21"/>
  <c r="Y418" i="21"/>
  <c r="Y426" i="21"/>
  <c r="Y434" i="21"/>
  <c r="Y442" i="21"/>
  <c r="Y450" i="21"/>
  <c r="Y458" i="21"/>
  <c r="Y466" i="21"/>
  <c r="X469" i="21"/>
  <c r="Z469" i="21" s="1"/>
  <c r="Y474" i="21"/>
  <c r="X477" i="21"/>
  <c r="Z477" i="21" s="1"/>
  <c r="X484" i="21"/>
  <c r="Z484" i="21" s="1"/>
  <c r="X487" i="21"/>
  <c r="X489" i="21"/>
  <c r="Y490" i="21"/>
  <c r="X495" i="21"/>
  <c r="Z495" i="21" s="1"/>
  <c r="Y506" i="21"/>
  <c r="Y507" i="21"/>
  <c r="X511" i="21"/>
  <c r="Z511" i="21" s="1"/>
  <c r="Y521" i="21"/>
  <c r="X526" i="21"/>
  <c r="X529" i="21"/>
  <c r="AC538" i="21"/>
  <c r="X538" i="21"/>
  <c r="X575" i="21"/>
  <c r="AC575" i="21"/>
  <c r="X641" i="21"/>
  <c r="X658" i="21"/>
  <c r="Z658" i="21" s="1"/>
  <c r="AC658" i="21"/>
  <c r="AC679" i="21"/>
  <c r="X679" i="21"/>
  <c r="X688" i="21"/>
  <c r="AC688" i="21"/>
  <c r="O798" i="21"/>
  <c r="Y798" i="21"/>
  <c r="Y365" i="21"/>
  <c r="Y373" i="21"/>
  <c r="Y381" i="21"/>
  <c r="Y389" i="21"/>
  <c r="Y397" i="21"/>
  <c r="Y405" i="21"/>
  <c r="Y491" i="21"/>
  <c r="X505" i="21"/>
  <c r="Y515" i="21"/>
  <c r="X519" i="21"/>
  <c r="AC532" i="21"/>
  <c r="X532" i="21"/>
  <c r="Z532" i="21" s="1"/>
  <c r="Y555" i="21"/>
  <c r="Y557" i="21"/>
  <c r="AC561" i="21"/>
  <c r="X561" i="21"/>
  <c r="Y590" i="21"/>
  <c r="AC592" i="21"/>
  <c r="X599" i="21"/>
  <c r="AC599" i="21"/>
  <c r="Y624" i="21"/>
  <c r="X654" i="21"/>
  <c r="X662" i="21"/>
  <c r="AC662" i="21"/>
  <c r="X671" i="21"/>
  <c r="AC671" i="21"/>
  <c r="AC745" i="21"/>
  <c r="X745" i="21"/>
  <c r="Z745" i="21" s="1"/>
  <c r="Y376" i="21"/>
  <c r="Y384" i="21"/>
  <c r="Y392" i="21"/>
  <c r="Y400" i="21"/>
  <c r="Y408" i="21"/>
  <c r="Y416" i="21"/>
  <c r="Y424" i="21"/>
  <c r="Y432" i="21"/>
  <c r="Y440" i="21"/>
  <c r="Y448" i="21"/>
  <c r="Y456" i="21"/>
  <c r="Y464" i="21"/>
  <c r="Y472" i="21"/>
  <c r="X499" i="21"/>
  <c r="X513" i="21"/>
  <c r="Y522" i="21"/>
  <c r="AC523" i="21"/>
  <c r="X645" i="21"/>
  <c r="AC645" i="21"/>
  <c r="O670" i="21"/>
  <c r="Y670" i="21"/>
  <c r="X706" i="21"/>
  <c r="Z706" i="21" s="1"/>
  <c r="AC706" i="21"/>
  <c r="X507" i="21"/>
  <c r="X521" i="21"/>
  <c r="X531" i="21"/>
  <c r="Y539" i="21"/>
  <c r="AC541" i="21"/>
  <c r="X566" i="21"/>
  <c r="X591" i="21"/>
  <c r="AC591" i="21"/>
  <c r="X610" i="21"/>
  <c r="Z610" i="21" s="1"/>
  <c r="AC610" i="21"/>
  <c r="Y622" i="21"/>
  <c r="AC659" i="21"/>
  <c r="X661" i="21"/>
  <c r="AC661" i="21"/>
  <c r="AC666" i="21"/>
  <c r="X670" i="21"/>
  <c r="AC670" i="21"/>
  <c r="O702" i="21"/>
  <c r="Y702" i="21"/>
  <c r="X543" i="21"/>
  <c r="X545" i="21"/>
  <c r="X549" i="21"/>
  <c r="Z549" i="21" s="1"/>
  <c r="Y558" i="21"/>
  <c r="X560" i="21"/>
  <c r="X585" i="21"/>
  <c r="X602" i="21"/>
  <c r="Z602" i="21" s="1"/>
  <c r="X608" i="21"/>
  <c r="X613" i="21"/>
  <c r="X620" i="21"/>
  <c r="Y629" i="21"/>
  <c r="X637" i="21"/>
  <c r="X650" i="21"/>
  <c r="Z650" i="21" s="1"/>
  <c r="X656" i="21"/>
  <c r="X669" i="21"/>
  <c r="AC669" i="21"/>
  <c r="X674" i="21"/>
  <c r="Z674" i="21" s="1"/>
  <c r="Y684" i="21"/>
  <c r="O695" i="21"/>
  <c r="Y695" i="21"/>
  <c r="X701" i="21"/>
  <c r="AC701" i="21"/>
  <c r="Y712" i="21"/>
  <c r="X718" i="21"/>
  <c r="X790" i="21"/>
  <c r="AC790" i="21"/>
  <c r="X798" i="21"/>
  <c r="AC798" i="21"/>
  <c r="X869" i="21"/>
  <c r="AC869" i="21"/>
  <c r="AC870" i="21"/>
  <c r="X870" i="21"/>
  <c r="Y523" i="21"/>
  <c r="Y531" i="21"/>
  <c r="X551" i="21"/>
  <c r="X557" i="21"/>
  <c r="Y560" i="21"/>
  <c r="Z585" i="21"/>
  <c r="Y595" i="21"/>
  <c r="Y608" i="21"/>
  <c r="X615" i="21"/>
  <c r="X626" i="21"/>
  <c r="Z626" i="21" s="1"/>
  <c r="X639" i="21"/>
  <c r="Y656" i="21"/>
  <c r="X678" i="21"/>
  <c r="X697" i="21"/>
  <c r="Z697" i="21" s="1"/>
  <c r="X705" i="21"/>
  <c r="Y716" i="21"/>
  <c r="O806" i="21"/>
  <c r="Y806" i="21"/>
  <c r="X559" i="21"/>
  <c r="X565" i="21"/>
  <c r="Y575" i="21"/>
  <c r="X594" i="21"/>
  <c r="X605" i="21"/>
  <c r="X612" i="21"/>
  <c r="Z612" i="21" s="1"/>
  <c r="AC629" i="21"/>
  <c r="Y630" i="21"/>
  <c r="X636" i="21"/>
  <c r="Y645" i="21"/>
  <c r="X653" i="21"/>
  <c r="Z653" i="21" s="1"/>
  <c r="Y662" i="21"/>
  <c r="X668" i="21"/>
  <c r="Y671" i="21"/>
  <c r="X673" i="21"/>
  <c r="Z673" i="21" s="1"/>
  <c r="X692" i="21"/>
  <c r="X700" i="21"/>
  <c r="Y703" i="21"/>
  <c r="AC720" i="21"/>
  <c r="X771" i="21"/>
  <c r="Z771" i="21" s="1"/>
  <c r="X867" i="21"/>
  <c r="AC867" i="21"/>
  <c r="X567" i="21"/>
  <c r="Y587" i="21"/>
  <c r="Y600" i="21"/>
  <c r="X607" i="21"/>
  <c r="Y619" i="21"/>
  <c r="X642" i="21"/>
  <c r="Z642" i="21" s="1"/>
  <c r="X655" i="21"/>
  <c r="Y659" i="21"/>
  <c r="X691" i="21"/>
  <c r="Z691" i="21" s="1"/>
  <c r="AC711" i="21"/>
  <c r="X711" i="21"/>
  <c r="X573" i="21"/>
  <c r="X586" i="21"/>
  <c r="Z586" i="21" s="1"/>
  <c r="X597" i="21"/>
  <c r="X618" i="21"/>
  <c r="Z618" i="21" s="1"/>
  <c r="X631" i="21"/>
  <c r="X652" i="21"/>
  <c r="X682" i="21"/>
  <c r="X683" i="21"/>
  <c r="Y707" i="21"/>
  <c r="O725" i="21"/>
  <c r="X740" i="21"/>
  <c r="Z740" i="21" s="1"/>
  <c r="Y865" i="21"/>
  <c r="O865" i="21"/>
  <c r="O885" i="21"/>
  <c r="Y885" i="21"/>
  <c r="AC910" i="21"/>
  <c r="X910" i="21"/>
  <c r="O708" i="21"/>
  <c r="Y708" i="21"/>
  <c r="AC793" i="21"/>
  <c r="X793" i="21"/>
  <c r="Z793" i="21" s="1"/>
  <c r="O799" i="21"/>
  <c r="Y799" i="21"/>
  <c r="X800" i="21"/>
  <c r="AC800" i="21"/>
  <c r="AC712" i="21"/>
  <c r="X724" i="21"/>
  <c r="Z724" i="21" s="1"/>
  <c r="X725" i="21"/>
  <c r="Z725" i="21" s="1"/>
  <c r="Y727" i="21"/>
  <c r="Y756" i="21"/>
  <c r="Y759" i="21"/>
  <c r="X787" i="21"/>
  <c r="Z787" i="21" s="1"/>
  <c r="X806" i="21"/>
  <c r="Y820" i="21"/>
  <c r="Y823" i="21"/>
  <c r="AC866" i="21"/>
  <c r="X866" i="21"/>
  <c r="O883" i="21"/>
  <c r="Y883" i="21"/>
  <c r="X909" i="21"/>
  <c r="AC909" i="21"/>
  <c r="O859" i="21"/>
  <c r="Y859" i="21"/>
  <c r="AC952" i="21"/>
  <c r="X952" i="21"/>
  <c r="X976" i="21"/>
  <c r="AC976" i="21"/>
  <c r="O1079" i="21"/>
  <c r="Y1079" i="21"/>
  <c r="X540" i="21"/>
  <c r="Z540" i="21" s="1"/>
  <c r="Y545" i="21"/>
  <c r="X548" i="21"/>
  <c r="Z548" i="21" s="1"/>
  <c r="Y553" i="21"/>
  <c r="X556" i="21"/>
  <c r="Z556" i="21" s="1"/>
  <c r="Y561" i="21"/>
  <c r="X564" i="21"/>
  <c r="X572" i="21"/>
  <c r="X580" i="21"/>
  <c r="X588" i="21"/>
  <c r="Z588" i="21" s="1"/>
  <c r="X596" i="21"/>
  <c r="Z596" i="21" s="1"/>
  <c r="X604" i="21"/>
  <c r="Z604" i="21" s="1"/>
  <c r="Y625" i="21"/>
  <c r="Y633" i="21"/>
  <c r="Y641" i="21"/>
  <c r="Y649" i="21"/>
  <c r="Y657" i="21"/>
  <c r="Y660" i="21"/>
  <c r="Y664" i="21"/>
  <c r="X684" i="21"/>
  <c r="X685" i="21"/>
  <c r="Z685" i="21" s="1"/>
  <c r="Y696" i="21"/>
  <c r="X716" i="21"/>
  <c r="X717" i="21"/>
  <c r="Y728" i="21"/>
  <c r="Y742" i="21"/>
  <c r="Y744" i="21"/>
  <c r="X760" i="21"/>
  <c r="AC774" i="21"/>
  <c r="Y782" i="21"/>
  <c r="X824" i="21"/>
  <c r="Y831" i="21"/>
  <c r="O831" i="21"/>
  <c r="AC836" i="21"/>
  <c r="X836" i="21"/>
  <c r="O842" i="21"/>
  <c r="X907" i="21"/>
  <c r="AC907" i="21"/>
  <c r="Y913" i="21"/>
  <c r="O913" i="21"/>
  <c r="Y998" i="21"/>
  <c r="O998" i="21"/>
  <c r="Y661" i="21"/>
  <c r="Y669" i="21"/>
  <c r="Y678" i="21"/>
  <c r="Y701" i="21"/>
  <c r="Y710" i="21"/>
  <c r="Y734" i="21"/>
  <c r="Y743" i="21"/>
  <c r="X748" i="21"/>
  <c r="X766" i="21"/>
  <c r="X768" i="21"/>
  <c r="Y780" i="21"/>
  <c r="Y783" i="21"/>
  <c r="X811" i="21"/>
  <c r="Z811" i="21" s="1"/>
  <c r="X812" i="21"/>
  <c r="X830" i="21"/>
  <c r="X839" i="21"/>
  <c r="X851" i="21"/>
  <c r="X863" i="21"/>
  <c r="AC878" i="21"/>
  <c r="X878" i="21"/>
  <c r="O943" i="21"/>
  <c r="Y943" i="21"/>
  <c r="X983" i="21"/>
  <c r="AC983" i="21"/>
  <c r="Y591" i="21"/>
  <c r="Y599" i="21"/>
  <c r="Y607" i="21"/>
  <c r="Y615" i="21"/>
  <c r="Y623" i="21"/>
  <c r="Y631" i="21"/>
  <c r="Y639" i="21"/>
  <c r="Y647" i="21"/>
  <c r="Y655" i="21"/>
  <c r="X676" i="21"/>
  <c r="X677" i="21"/>
  <c r="Y688" i="21"/>
  <c r="X708" i="21"/>
  <c r="X709" i="21"/>
  <c r="Y720" i="21"/>
  <c r="X756" i="21"/>
  <c r="X776" i="21"/>
  <c r="X820" i="21"/>
  <c r="Y964" i="21"/>
  <c r="O964" i="21"/>
  <c r="Y980" i="21"/>
  <c r="O980" i="21"/>
  <c r="X732" i="21"/>
  <c r="X733" i="21"/>
  <c r="Z733" i="21" s="1"/>
  <c r="X742" i="21"/>
  <c r="X744" i="21"/>
  <c r="X763" i="21"/>
  <c r="X764" i="21"/>
  <c r="X782" i="21"/>
  <c r="X784" i="21"/>
  <c r="AC808" i="21"/>
  <c r="X827" i="21"/>
  <c r="Z827" i="21" s="1"/>
  <c r="X828" i="21"/>
  <c r="O942" i="21"/>
  <c r="Y942" i="21"/>
  <c r="X853" i="21"/>
  <c r="Z853" i="21" s="1"/>
  <c r="X857" i="21"/>
  <c r="X858" i="21"/>
  <c r="Z858" i="21" s="1"/>
  <c r="X889" i="21"/>
  <c r="Z889" i="21" s="1"/>
  <c r="X896" i="21"/>
  <c r="Z896" i="21" s="1"/>
  <c r="X930" i="21"/>
  <c r="AC936" i="21"/>
  <c r="X936" i="21"/>
  <c r="Y970" i="21"/>
  <c r="O970" i="21"/>
  <c r="Y1026" i="21"/>
  <c r="O1026" i="21"/>
  <c r="X741" i="21"/>
  <c r="Z741" i="21" s="1"/>
  <c r="X749" i="21"/>
  <c r="Z749" i="21" s="1"/>
  <c r="X757" i="21"/>
  <c r="Z757" i="21" s="1"/>
  <c r="X765" i="21"/>
  <c r="Z765" i="21" s="1"/>
  <c r="X773" i="21"/>
  <c r="Z773" i="21" s="1"/>
  <c r="X781" i="21"/>
  <c r="Z781" i="21" s="1"/>
  <c r="X789" i="21"/>
  <c r="X797" i="21"/>
  <c r="Z797" i="21" s="1"/>
  <c r="X805" i="21"/>
  <c r="X813" i="21"/>
  <c r="X821" i="21"/>
  <c r="Z821" i="21" s="1"/>
  <c r="X829" i="21"/>
  <c r="Z829" i="21" s="1"/>
  <c r="X832" i="21"/>
  <c r="X834" i="21"/>
  <c r="X841" i="21"/>
  <c r="Z841" i="21" s="1"/>
  <c r="X842" i="21"/>
  <c r="Z842" i="21" s="1"/>
  <c r="Y844" i="21"/>
  <c r="Y875" i="21"/>
  <c r="Y877" i="21"/>
  <c r="X883" i="21"/>
  <c r="X885" i="21"/>
  <c r="X887" i="21"/>
  <c r="Z887" i="21" s="1"/>
  <c r="AC891" i="21"/>
  <c r="Y892" i="21"/>
  <c r="Y899" i="21"/>
  <c r="X913" i="21"/>
  <c r="X915" i="21"/>
  <c r="Z915" i="21" s="1"/>
  <c r="X942" i="21"/>
  <c r="AC942" i="21"/>
  <c r="X961" i="21"/>
  <c r="Z961" i="21" s="1"/>
  <c r="AC961" i="21"/>
  <c r="Y967" i="21"/>
  <c r="O967" i="21"/>
  <c r="X968" i="21"/>
  <c r="X1020" i="21"/>
  <c r="Z1020" i="21" s="1"/>
  <c r="AC1020" i="21"/>
  <c r="AC1025" i="21"/>
  <c r="X1025" i="21"/>
  <c r="Y1047" i="21"/>
  <c r="O1047" i="21"/>
  <c r="Y851" i="21"/>
  <c r="Y857" i="21"/>
  <c r="Y876" i="21"/>
  <c r="X881" i="21"/>
  <c r="Z881" i="21" s="1"/>
  <c r="Y897" i="21"/>
  <c r="Y900" i="21"/>
  <c r="O941" i="21"/>
  <c r="Y941" i="21"/>
  <c r="X958" i="21"/>
  <c r="X960" i="21"/>
  <c r="AC960" i="21"/>
  <c r="AC992" i="21"/>
  <c r="X992" i="21"/>
  <c r="AC1040" i="21"/>
  <c r="X1040" i="21"/>
  <c r="Y752" i="21"/>
  <c r="Y760" i="21"/>
  <c r="Y768" i="21"/>
  <c r="Y776" i="21"/>
  <c r="Y784" i="21"/>
  <c r="Y792" i="21"/>
  <c r="Y800" i="21"/>
  <c r="Y808" i="21"/>
  <c r="Y816" i="21"/>
  <c r="Y824" i="21"/>
  <c r="Y864" i="21"/>
  <c r="X893" i="21"/>
  <c r="X946" i="21"/>
  <c r="Z946" i="21" s="1"/>
  <c r="X962" i="21"/>
  <c r="X979" i="21"/>
  <c r="Z979" i="21" s="1"/>
  <c r="AC979" i="21"/>
  <c r="Y991" i="21"/>
  <c r="O991" i="21"/>
  <c r="Y1010" i="21"/>
  <c r="Y1023" i="21"/>
  <c r="O1023" i="21"/>
  <c r="Y1039" i="21"/>
  <c r="O1039" i="21"/>
  <c r="X845" i="21"/>
  <c r="Z845" i="21" s="1"/>
  <c r="X849" i="21"/>
  <c r="X850" i="21"/>
  <c r="Z850" i="21" s="1"/>
  <c r="X875" i="21"/>
  <c r="X877" i="21"/>
  <c r="X899" i="21"/>
  <c r="X901" i="21"/>
  <c r="AC928" i="21"/>
  <c r="X928" i="21"/>
  <c r="X929" i="21"/>
  <c r="Z929" i="21" s="1"/>
  <c r="AC929" i="21"/>
  <c r="O956" i="21"/>
  <c r="X966" i="21"/>
  <c r="AC966" i="21"/>
  <c r="O986" i="21"/>
  <c r="Y986" i="21"/>
  <c r="O1045" i="21"/>
  <c r="Y1045" i="21"/>
  <c r="X947" i="21"/>
  <c r="Y966" i="21"/>
  <c r="O966" i="21"/>
  <c r="O968" i="21"/>
  <c r="Y968" i="21"/>
  <c r="X991" i="21"/>
  <c r="AC991" i="21"/>
  <c r="X1032" i="21"/>
  <c r="X1039" i="21"/>
  <c r="AC1039" i="21"/>
  <c r="X874" i="21"/>
  <c r="Z874" i="21" s="1"/>
  <c r="X882" i="21"/>
  <c r="X890" i="21"/>
  <c r="X898" i="21"/>
  <c r="X906" i="21"/>
  <c r="Z906" i="21" s="1"/>
  <c r="X916" i="21"/>
  <c r="Z916" i="21" s="1"/>
  <c r="X917" i="21"/>
  <c r="Z917" i="21" s="1"/>
  <c r="Y919" i="21"/>
  <c r="Y926" i="21"/>
  <c r="Y934" i="21"/>
  <c r="Y950" i="21"/>
  <c r="X970" i="21"/>
  <c r="X973" i="21"/>
  <c r="X975" i="21"/>
  <c r="X993" i="21"/>
  <c r="X1003" i="21"/>
  <c r="Z1003" i="21" s="1"/>
  <c r="AC1003" i="21"/>
  <c r="X1016" i="21"/>
  <c r="X1023" i="21"/>
  <c r="AC1023" i="21"/>
  <c r="X1093" i="21"/>
  <c r="Y1095" i="21"/>
  <c r="Y920" i="21"/>
  <c r="Y927" i="21"/>
  <c r="Y933" i="21"/>
  <c r="Y935" i="21"/>
  <c r="X939" i="21"/>
  <c r="Z939" i="21" s="1"/>
  <c r="X940" i="21"/>
  <c r="Y948" i="21"/>
  <c r="Y949" i="21"/>
  <c r="Y951" i="21"/>
  <c r="X955" i="21"/>
  <c r="X956" i="21"/>
  <c r="Z956" i="21" s="1"/>
  <c r="X963" i="21"/>
  <c r="Z963" i="21" s="1"/>
  <c r="X964" i="21"/>
  <c r="Y994" i="21"/>
  <c r="O997" i="21"/>
  <c r="Y997" i="21"/>
  <c r="X1000" i="21"/>
  <c r="X1036" i="21"/>
  <c r="Z1036" i="21" s="1"/>
  <c r="X1044" i="21"/>
  <c r="Z1044" i="21" s="1"/>
  <c r="AC1044" i="21"/>
  <c r="Y893" i="21"/>
  <c r="Y901" i="21"/>
  <c r="Y909" i="21"/>
  <c r="O993" i="21"/>
  <c r="Y993" i="21"/>
  <c r="Y1007" i="21"/>
  <c r="O1007" i="21"/>
  <c r="X1077" i="21"/>
  <c r="Z1077" i="21" s="1"/>
  <c r="X924" i="21"/>
  <c r="X926" i="21"/>
  <c r="X934" i="21"/>
  <c r="X950" i="21"/>
  <c r="X997" i="21"/>
  <c r="X1007" i="21"/>
  <c r="AC1007" i="21"/>
  <c r="X1041" i="21"/>
  <c r="AC1041" i="21"/>
  <c r="X982" i="21"/>
  <c r="X1050" i="21"/>
  <c r="X1057" i="21"/>
  <c r="X1066" i="21"/>
  <c r="Z1066" i="21" s="1"/>
  <c r="X1074" i="21"/>
  <c r="X1082" i="21"/>
  <c r="Z1082" i="21" s="1"/>
  <c r="X1090" i="21"/>
  <c r="Z1090" i="21" s="1"/>
  <c r="X1098" i="21"/>
  <c r="Z1098" i="21" s="1"/>
  <c r="X1106" i="21"/>
  <c r="X925" i="21"/>
  <c r="X933" i="21"/>
  <c r="X941" i="21"/>
  <c r="X949" i="21"/>
  <c r="X957" i="21"/>
  <c r="X965" i="21"/>
  <c r="X978" i="21"/>
  <c r="X985" i="21"/>
  <c r="Y1013" i="21"/>
  <c r="Y1029" i="21"/>
  <c r="Y1056" i="21"/>
  <c r="Y957" i="21"/>
  <c r="Y965" i="21"/>
  <c r="Y978" i="21"/>
  <c r="Y981" i="21"/>
  <c r="Y985" i="21"/>
  <c r="Y936" i="21"/>
  <c r="Y944" i="21"/>
  <c r="Y952" i="21"/>
  <c r="Y960" i="21"/>
  <c r="X974" i="21"/>
  <c r="Y975" i="21"/>
  <c r="X1012" i="21"/>
  <c r="Y1018" i="21"/>
  <c r="X1028" i="21"/>
  <c r="Y1034" i="21"/>
  <c r="X1058" i="21"/>
  <c r="Z1058" i="21" s="1"/>
  <c r="X995" i="21"/>
  <c r="Z995" i="21" s="1"/>
  <c r="Y1006" i="21"/>
  <c r="Y1022" i="21"/>
  <c r="Y1038" i="21"/>
  <c r="X1054" i="21"/>
  <c r="Y1064" i="21"/>
  <c r="Y1072" i="21"/>
  <c r="Y1080" i="21"/>
  <c r="Y1088" i="21"/>
  <c r="Y1096" i="21"/>
  <c r="X1101" i="21"/>
  <c r="Z1101" i="21" s="1"/>
  <c r="Y1104" i="21"/>
  <c r="X1109" i="21"/>
  <c r="Z1109" i="21" s="1"/>
  <c r="Y992" i="21"/>
  <c r="Y1000" i="21"/>
  <c r="Y1008" i="21"/>
  <c r="X1011" i="21"/>
  <c r="Z1011" i="21" s="1"/>
  <c r="Y1016" i="21"/>
  <c r="X1019" i="21"/>
  <c r="Y1024" i="21"/>
  <c r="X1027" i="21"/>
  <c r="Y1032" i="21"/>
  <c r="X1035" i="21"/>
  <c r="Y1040" i="21"/>
  <c r="X1043" i="21"/>
  <c r="X990" i="21"/>
  <c r="X998" i="21"/>
  <c r="X1006" i="21"/>
  <c r="X1014" i="21"/>
  <c r="X1022" i="21"/>
  <c r="X1030" i="21"/>
  <c r="X1038" i="21"/>
  <c r="X1046" i="21"/>
  <c r="Y1046" i="21"/>
  <c r="Y1009" i="21"/>
  <c r="Y1017" i="21"/>
  <c r="Y1025" i="21"/>
  <c r="Y1033" i="21"/>
  <c r="Y1041" i="21"/>
  <c r="Y1050" i="21"/>
  <c r="Y1054" i="21"/>
  <c r="Z6" i="19"/>
  <c r="Z4" i="19"/>
  <c r="Z758" i="21" l="1"/>
  <c r="Z1059" i="21"/>
  <c r="Z918" i="21"/>
  <c r="Z1067" i="21"/>
  <c r="Z1086" i="21"/>
  <c r="Z582" i="21"/>
  <c r="Z478" i="21"/>
  <c r="Z299" i="21"/>
  <c r="Z130" i="21"/>
  <c r="Z752" i="21"/>
  <c r="Z401" i="21"/>
  <c r="Z48" i="21"/>
  <c r="Z605" i="21"/>
  <c r="Z457" i="21"/>
  <c r="Z265" i="21"/>
  <c r="Z310" i="21"/>
  <c r="Z748" i="21"/>
  <c r="Z859" i="21"/>
  <c r="Z1015" i="21"/>
  <c r="Z493" i="21"/>
  <c r="Z903" i="21"/>
  <c r="Z826" i="21"/>
  <c r="Z867" i="21"/>
  <c r="Z1005" i="21"/>
  <c r="Z1103" i="21"/>
  <c r="Z574" i="21"/>
  <c r="Z116" i="21"/>
  <c r="Z188" i="21"/>
  <c r="Z1071" i="21"/>
  <c r="Z517" i="21"/>
  <c r="Z119" i="21"/>
  <c r="Z735" i="21"/>
  <c r="Z337" i="21"/>
  <c r="Z690" i="21"/>
  <c r="Z1014" i="21"/>
  <c r="Z982" i="21"/>
  <c r="Z202" i="21"/>
  <c r="Z711" i="21"/>
  <c r="Z551" i="21"/>
  <c r="Z210" i="21"/>
  <c r="Z683" i="21"/>
  <c r="Z600" i="21"/>
  <c r="Z211" i="21"/>
  <c r="Z764" i="21"/>
  <c r="Z696" i="21"/>
  <c r="Z544" i="21"/>
  <c r="Z93" i="21"/>
  <c r="Z1010" i="21"/>
  <c r="Z863" i="21"/>
  <c r="Z372" i="21"/>
  <c r="Z104" i="21"/>
  <c r="Z1060" i="21"/>
  <c r="Z751" i="21"/>
  <c r="Z651" i="21"/>
  <c r="Z486" i="21"/>
  <c r="Z1033" i="21"/>
  <c r="Z1027" i="21"/>
  <c r="Z925" i="21"/>
  <c r="Z909" i="21"/>
  <c r="Z664" i="21"/>
  <c r="Z865" i="21"/>
  <c r="Z179" i="21"/>
  <c r="Z223" i="21"/>
  <c r="Z589" i="21"/>
  <c r="Z140" i="21"/>
  <c r="Z1083" i="21"/>
  <c r="Z750" i="21"/>
  <c r="Z843" i="21"/>
  <c r="Z483" i="21"/>
  <c r="Z699" i="21"/>
  <c r="Z526" i="21"/>
  <c r="Z1017" i="21"/>
  <c r="Z940" i="21"/>
  <c r="Z423" i="21"/>
  <c r="Z229" i="21"/>
  <c r="Z256" i="21"/>
  <c r="Z80" i="21"/>
  <c r="Z393" i="21"/>
  <c r="Z1018" i="21"/>
  <c r="Z799" i="21"/>
  <c r="Z225" i="21"/>
  <c r="Z928" i="21"/>
  <c r="Z935" i="21"/>
  <c r="Z613" i="21"/>
  <c r="Z407" i="21"/>
  <c r="Z361" i="21"/>
  <c r="V1110" i="21"/>
  <c r="Z184" i="21"/>
  <c r="Z136" i="21"/>
  <c r="Z990" i="21"/>
  <c r="Z732" i="21"/>
  <c r="Z718" i="21"/>
  <c r="Z410" i="21"/>
  <c r="Z473" i="21"/>
  <c r="Z175" i="21"/>
  <c r="Z1075" i="21"/>
  <c r="Z1021" i="21"/>
  <c r="Z1068" i="21"/>
  <c r="Z382" i="21"/>
  <c r="Z726" i="21"/>
  <c r="Z844" i="21"/>
  <c r="Z894" i="21"/>
  <c r="Z892" i="21"/>
  <c r="Z728" i="21"/>
  <c r="Z597" i="21"/>
  <c r="Z440" i="21"/>
  <c r="Z555" i="21"/>
  <c r="Z145" i="21"/>
  <c r="Z248" i="21"/>
  <c r="Z164" i="21"/>
  <c r="Z822" i="21"/>
  <c r="Z445" i="21"/>
  <c r="Z835" i="21"/>
  <c r="Z774" i="21"/>
  <c r="Z219" i="21"/>
  <c r="Z902" i="21"/>
  <c r="Z897" i="21"/>
  <c r="Z1079" i="21"/>
  <c r="Z522" i="21"/>
  <c r="Z377" i="21"/>
  <c r="Z329" i="21"/>
  <c r="Z231" i="21"/>
  <c r="Z394" i="21"/>
  <c r="Z386" i="21"/>
  <c r="Z331" i="21"/>
  <c r="Z330" i="21"/>
  <c r="Z302" i="21"/>
  <c r="Z628" i="21"/>
  <c r="Z224" i="21"/>
  <c r="Z152" i="21"/>
  <c r="Z1096" i="21"/>
  <c r="Z890" i="21"/>
  <c r="Z849" i="21"/>
  <c r="Z864" i="21"/>
  <c r="Z930" i="21"/>
  <c r="Z910" i="21"/>
  <c r="Z621" i="21"/>
  <c r="Z353" i="21"/>
  <c r="Z307" i="21"/>
  <c r="Z131" i="21"/>
  <c r="Z146" i="21"/>
  <c r="Z260" i="21"/>
  <c r="Z132" i="21"/>
  <c r="Z872" i="21"/>
  <c r="Z581" i="21"/>
  <c r="Z854" i="21"/>
  <c r="Z318" i="21"/>
  <c r="Z257" i="21"/>
  <c r="Z209" i="21"/>
  <c r="Z1100" i="21"/>
  <c r="Z565" i="21"/>
  <c r="Z823" i="21"/>
  <c r="Z364" i="21"/>
  <c r="Z72" i="21"/>
  <c r="Z284" i="21"/>
  <c r="Z686" i="21"/>
  <c r="Z989" i="21"/>
  <c r="Z479" i="21"/>
  <c r="Z1107" i="21"/>
  <c r="Z322" i="21"/>
  <c r="Z558" i="21"/>
  <c r="Z891" i="21"/>
  <c r="Z700" i="21"/>
  <c r="Z559" i="21"/>
  <c r="Z365" i="21"/>
  <c r="Z454" i="21"/>
  <c r="Z96" i="21"/>
  <c r="Z1030" i="21"/>
  <c r="Z952" i="21"/>
  <c r="Z955" i="21"/>
  <c r="Z919" i="21"/>
  <c r="Z789" i="21"/>
  <c r="Z830" i="21"/>
  <c r="Z692" i="21"/>
  <c r="Z505" i="21"/>
  <c r="Z383" i="21"/>
  <c r="Z163" i="21"/>
  <c r="Z944" i="21"/>
  <c r="Z657" i="21"/>
  <c r="Z659" i="21"/>
  <c r="Z539" i="21"/>
  <c r="Z474" i="21"/>
  <c r="Z449" i="21"/>
  <c r="Z313" i="21"/>
  <c r="Z262" i="21"/>
  <c r="Z32" i="21"/>
  <c r="Z176" i="21"/>
  <c r="Z1099" i="21"/>
  <c r="Z525" i="21"/>
  <c r="Z807" i="21"/>
  <c r="Z177" i="21"/>
  <c r="Z912" i="21"/>
  <c r="Z999" i="21"/>
  <c r="Z385" i="21"/>
  <c r="Z625" i="21"/>
  <c r="Z707" i="21"/>
  <c r="Z663" i="21"/>
  <c r="Z340" i="21"/>
  <c r="Z151" i="21"/>
  <c r="Z99" i="21"/>
  <c r="Z1084" i="21"/>
  <c r="Z687" i="21"/>
  <c r="Z489" i="21"/>
  <c r="Z195" i="21"/>
  <c r="Z144" i="21"/>
  <c r="Z192" i="21"/>
  <c r="Z16" i="21"/>
  <c r="Z65" i="21"/>
  <c r="Z1104" i="21"/>
  <c r="Z204" i="21"/>
  <c r="Z775" i="21"/>
  <c r="Z908" i="21"/>
  <c r="Z852" i="21"/>
  <c r="Z856" i="21"/>
  <c r="Z606" i="21"/>
  <c r="Z485" i="21"/>
  <c r="Z216" i="21"/>
  <c r="Z984" i="21"/>
  <c r="Z1016" i="21"/>
  <c r="Z246" i="21"/>
  <c r="Z170" i="21"/>
  <c r="Z298" i="21"/>
  <c r="Z240" i="21"/>
  <c r="Z704" i="21"/>
  <c r="Z109" i="21"/>
  <c r="Z233" i="21"/>
  <c r="Z316" i="21"/>
  <c r="Z776" i="21"/>
  <c r="Z780" i="21"/>
  <c r="Z907" i="21"/>
  <c r="Z171" i="21"/>
  <c r="Z56" i="21"/>
  <c r="Z45" i="21"/>
  <c r="Z244" i="21"/>
  <c r="Z9" i="21"/>
  <c r="Z923" i="21"/>
  <c r="Z428" i="21"/>
  <c r="Z791" i="21"/>
  <c r="Z1074" i="21"/>
  <c r="Z813" i="21"/>
  <c r="Z498" i="21"/>
  <c r="Z97" i="21"/>
  <c r="Z860" i="21"/>
  <c r="Z1052" i="21"/>
  <c r="Z64" i="21"/>
  <c r="Z1095" i="21"/>
  <c r="Z564" i="21"/>
  <c r="Z567" i="21"/>
  <c r="Z414" i="21"/>
  <c r="Z172" i="21"/>
  <c r="Z884" i="21"/>
  <c r="Z1037" i="21"/>
  <c r="Z694" i="21"/>
  <c r="Z739" i="21"/>
  <c r="Z480" i="21"/>
  <c r="Z193" i="21"/>
  <c r="Z738" i="21"/>
  <c r="Z221" i="21"/>
  <c r="Z566" i="21"/>
  <c r="Z790" i="21"/>
  <c r="Z866" i="21"/>
  <c r="Z63" i="21"/>
  <c r="Z420" i="21"/>
  <c r="Z959" i="21"/>
  <c r="Z1034" i="21"/>
  <c r="Z669" i="21"/>
  <c r="Z633" i="21"/>
  <c r="Z636" i="21"/>
  <c r="Z463" i="21"/>
  <c r="Z197" i="21"/>
  <c r="Z212" i="21"/>
  <c r="Z180" i="21"/>
  <c r="Z869" i="21"/>
  <c r="Z1078" i="21"/>
  <c r="Z643" i="21"/>
  <c r="Z550" i="21"/>
  <c r="Z1024" i="21"/>
  <c r="Z1028" i="21"/>
  <c r="Z900" i="21"/>
  <c r="Z647" i="21"/>
  <c r="Z836" i="21"/>
  <c r="Z630" i="21"/>
  <c r="Z338" i="21"/>
  <c r="Z91" i="21"/>
  <c r="Z41" i="21"/>
  <c r="Z501" i="21"/>
  <c r="Z241" i="21"/>
  <c r="Z47" i="21"/>
  <c r="Z962" i="21"/>
  <c r="Z763" i="21"/>
  <c r="Z572" i="21"/>
  <c r="Z595" i="21"/>
  <c r="Z422" i="21"/>
  <c r="Z973" i="21"/>
  <c r="Z1019" i="21"/>
  <c r="Z839" i="21"/>
  <c r="Z806" i="21"/>
  <c r="Z629" i="21"/>
  <c r="Z487" i="21"/>
  <c r="Z583" i="21"/>
  <c r="Z391" i="21"/>
  <c r="Z200" i="21"/>
  <c r="Z90" i="21"/>
  <c r="Z81" i="21"/>
  <c r="Z736" i="21"/>
  <c r="Z640" i="21"/>
  <c r="Z1002" i="21"/>
  <c r="Z868" i="21"/>
  <c r="Z430" i="21"/>
  <c r="Z359" i="21"/>
  <c r="Z587" i="21"/>
  <c r="Z1091" i="21"/>
  <c r="Z1093" i="21"/>
  <c r="Z709" i="21"/>
  <c r="Z943" i="21"/>
  <c r="Z743" i="21"/>
  <c r="Z671" i="21"/>
  <c r="Z534" i="21"/>
  <c r="Z465" i="21"/>
  <c r="Z433" i="21"/>
  <c r="Z446" i="21"/>
  <c r="Z263" i="21"/>
  <c r="Z167" i="21"/>
  <c r="Z276" i="21"/>
  <c r="Z26" i="21"/>
  <c r="Z120" i="21"/>
  <c r="Z228" i="21"/>
  <c r="Z82" i="21"/>
  <c r="Z598" i="21"/>
  <c r="Z201" i="21"/>
  <c r="Z927" i="21"/>
  <c r="Z812" i="21"/>
  <c r="Z679" i="21"/>
  <c r="Z429" i="21"/>
  <c r="Z1009" i="21"/>
  <c r="Z17" i="21"/>
  <c r="Z112" i="21"/>
  <c r="Z1043" i="21"/>
  <c r="Z981" i="21"/>
  <c r="Z760" i="21"/>
  <c r="Z958" i="21"/>
  <c r="Z899" i="21"/>
  <c r="Z805" i="21"/>
  <c r="Z607" i="21"/>
  <c r="Z710" i="21"/>
  <c r="Z608" i="21"/>
  <c r="Z416" i="21"/>
  <c r="Z373" i="21"/>
  <c r="Z450" i="21"/>
  <c r="Z441" i="21"/>
  <c r="Z409" i="21"/>
  <c r="Z321" i="21"/>
  <c r="Z255" i="21"/>
  <c r="Z191" i="21"/>
  <c r="Z159" i="21"/>
  <c r="Z38" i="21"/>
  <c r="Z1048" i="21"/>
  <c r="Z833" i="21"/>
  <c r="Z772" i="21"/>
  <c r="Z1042" i="21"/>
  <c r="Z954" i="21"/>
  <c r="Z761" i="21"/>
  <c r="Z378" i="21"/>
  <c r="Z719" i="21"/>
  <c r="Z654" i="21"/>
  <c r="Z666" i="21"/>
  <c r="Z1108" i="21"/>
  <c r="Z815" i="21"/>
  <c r="Z13" i="21"/>
  <c r="Z435" i="21"/>
  <c r="Z985" i="21"/>
  <c r="Z348" i="21"/>
  <c r="Z128" i="21"/>
  <c r="Z326" i="21"/>
  <c r="Z947" i="21"/>
  <c r="Z941" i="21"/>
  <c r="Z676" i="21"/>
  <c r="Z701" i="21"/>
  <c r="Z705" i="21"/>
  <c r="Z523" i="21"/>
  <c r="Z408" i="21"/>
  <c r="Z251" i="21"/>
  <c r="Z369" i="21"/>
  <c r="Z44" i="21"/>
  <c r="Z54" i="21"/>
  <c r="Z14" i="21"/>
  <c r="Z778" i="21"/>
  <c r="Z620" i="21"/>
  <c r="Z878" i="21"/>
  <c r="Z976" i="21"/>
  <c r="Z458" i="21"/>
  <c r="Z349" i="21"/>
  <c r="Z614" i="21"/>
  <c r="Z1035" i="21"/>
  <c r="Z994" i="21"/>
  <c r="Z591" i="21"/>
  <c r="Z870" i="21"/>
  <c r="Z464" i="21"/>
  <c r="Z434" i="21"/>
  <c r="Z530" i="21"/>
  <c r="Z542" i="21"/>
  <c r="Z214" i="21"/>
  <c r="Z88" i="21"/>
  <c r="Z1049" i="21"/>
  <c r="Z953" i="21"/>
  <c r="Z541" i="21"/>
  <c r="Z682" i="21"/>
  <c r="Z571" i="21"/>
  <c r="Z347" i="21"/>
  <c r="Z456" i="21"/>
  <c r="Z491" i="21"/>
  <c r="Z406" i="21"/>
  <c r="Z261" i="21"/>
  <c r="Z355" i="21"/>
  <c r="Z274" i="21"/>
  <c r="Z85" i="21"/>
  <c r="Z252" i="21"/>
  <c r="Z236" i="21"/>
  <c r="Z715" i="21"/>
  <c r="Z644" i="21"/>
  <c r="Z462" i="21"/>
  <c r="Z1065" i="21"/>
  <c r="Z466" i="21"/>
  <c r="Z230" i="21"/>
  <c r="Z857" i="21"/>
  <c r="Z689" i="21"/>
  <c r="Z788" i="21"/>
  <c r="Z1064" i="21"/>
  <c r="Z986" i="21"/>
  <c r="Z639" i="21"/>
  <c r="Z983" i="21"/>
  <c r="Z405" i="21"/>
  <c r="Z227" i="21"/>
  <c r="Z351" i="21"/>
  <c r="Z115" i="21"/>
  <c r="Z264" i="21"/>
  <c r="Z87" i="21"/>
  <c r="Z77" i="21"/>
  <c r="Z814" i="21"/>
  <c r="Z370" i="21"/>
  <c r="Z977" i="21"/>
  <c r="Z816" i="21"/>
  <c r="Z967" i="21"/>
  <c r="Z384" i="21"/>
  <c r="Z259" i="21"/>
  <c r="Z920" i="21"/>
  <c r="Z1056" i="21"/>
  <c r="Z828" i="21"/>
  <c r="Z646" i="21"/>
  <c r="Z488" i="21"/>
  <c r="Z148" i="21"/>
  <c r="Z817" i="21"/>
  <c r="Z1054" i="21"/>
  <c r="Z1029" i="21"/>
  <c r="Z948" i="21"/>
  <c r="Z766" i="21"/>
  <c r="Z660" i="21"/>
  <c r="Z708" i="21"/>
  <c r="Z712" i="21"/>
  <c r="Z513" i="21"/>
  <c r="Z397" i="21"/>
  <c r="Z439" i="21"/>
  <c r="Z362" i="21"/>
  <c r="Z287" i="21"/>
  <c r="Z323" i="21"/>
  <c r="Z107" i="21"/>
  <c r="Z325" i="21"/>
  <c r="Z268" i="21"/>
  <c r="Z10" i="21"/>
  <c r="Z190" i="21"/>
  <c r="Z334" i="21"/>
  <c r="Z292" i="21"/>
  <c r="Z156" i="21"/>
  <c r="Z611" i="21"/>
  <c r="Z1051" i="21"/>
  <c r="Z971" i="21"/>
  <c r="Z818" i="21"/>
  <c r="Z616" i="21"/>
  <c r="Z737" i="21"/>
  <c r="Z638" i="21"/>
  <c r="Z468" i="21"/>
  <c r="Z249" i="21"/>
  <c r="Z617" i="21"/>
  <c r="Z160" i="21"/>
  <c r="Z521" i="21"/>
  <c r="Z720" i="21"/>
  <c r="Z418" i="21"/>
  <c r="Z18" i="21"/>
  <c r="Z520" i="21"/>
  <c r="Z208" i="21"/>
  <c r="Z580" i="21"/>
  <c r="Z668" i="21"/>
  <c r="Z538" i="21"/>
  <c r="Z125" i="21"/>
  <c r="Z931" i="21"/>
  <c r="Z1001" i="21"/>
  <c r="Z452" i="21"/>
  <c r="Z796" i="21"/>
  <c r="Z951" i="21"/>
  <c r="Z635" i="21"/>
  <c r="Z339" i="21"/>
  <c r="Z1012" i="21"/>
  <c r="Z898" i="21"/>
  <c r="Z832" i="21"/>
  <c r="Z584" i="21"/>
  <c r="Z235" i="21"/>
  <c r="Z354" i="21"/>
  <c r="Z649" i="21"/>
  <c r="Z652" i="21"/>
  <c r="Z622" i="21"/>
  <c r="Z499" i="21"/>
  <c r="Z381" i="21"/>
  <c r="Z471" i="21"/>
  <c r="Z519" i="21"/>
  <c r="Z425" i="21"/>
  <c r="Z346" i="21"/>
  <c r="Z438" i="21"/>
  <c r="Z295" i="21"/>
  <c r="Z279" i="21"/>
  <c r="Z247" i="21"/>
  <c r="Z215" i="21"/>
  <c r="Z315" i="21"/>
  <c r="Z358" i="21"/>
  <c r="Z1094" i="21"/>
  <c r="Z681" i="21"/>
  <c r="Z553" i="21"/>
  <c r="Z123" i="21"/>
  <c r="Z1047" i="21"/>
  <c r="Z624" i="21"/>
  <c r="Z568" i="21"/>
  <c r="Z350" i="21"/>
  <c r="Z46" i="21"/>
  <c r="Z42" i="21"/>
  <c r="Z1080" i="21"/>
  <c r="Z1032" i="21"/>
  <c r="Z992" i="21"/>
  <c r="Z975" i="21"/>
  <c r="Z1045" i="21"/>
  <c r="Z677" i="21"/>
  <c r="Z734" i="21"/>
  <c r="Z641" i="21"/>
  <c r="Z594" i="21"/>
  <c r="Z695" i="21"/>
  <c r="Z529" i="21"/>
  <c r="Z554" i="21"/>
  <c r="Z283" i="21"/>
  <c r="Z314" i="21"/>
  <c r="Z83" i="21"/>
  <c r="Z222" i="21"/>
  <c r="Z108" i="21"/>
  <c r="Z1063" i="21"/>
  <c r="Z603" i="21"/>
  <c r="Z573" i="21"/>
  <c r="Z527" i="21"/>
  <c r="Z124" i="21"/>
  <c r="Z492" i="21"/>
  <c r="Z1013" i="21"/>
  <c r="Z670" i="21"/>
  <c r="Z424" i="21"/>
  <c r="Z62" i="21"/>
  <c r="Z974" i="21"/>
  <c r="Z933" i="21"/>
  <c r="Z980" i="21"/>
  <c r="Z783" i="21"/>
  <c r="Z759" i="21"/>
  <c r="Z575" i="21"/>
  <c r="Z400" i="21"/>
  <c r="Z442" i="21"/>
  <c r="Z675" i="21"/>
  <c r="Z482" i="21"/>
  <c r="Z417" i="21"/>
  <c r="Z275" i="21"/>
  <c r="Z147" i="21"/>
  <c r="Z509" i="21"/>
  <c r="Z305" i="21"/>
  <c r="Z271" i="21"/>
  <c r="Z239" i="21"/>
  <c r="Z207" i="21"/>
  <c r="Z139" i="21"/>
  <c r="Z75" i="21"/>
  <c r="Z282" i="21"/>
  <c r="Z218" i="21"/>
  <c r="Z196" i="21"/>
  <c r="Z66" i="21"/>
  <c r="Z294" i="21"/>
  <c r="Z220" i="21"/>
  <c r="Z1092" i="21"/>
  <c r="Z888" i="21"/>
  <c r="Z767" i="21"/>
  <c r="Z722" i="21"/>
  <c r="Z904" i="21"/>
  <c r="Z398" i="21"/>
  <c r="Z371" i="21"/>
  <c r="Z253" i="21"/>
  <c r="Z913" i="21"/>
  <c r="Z281" i="21"/>
  <c r="Z389" i="21"/>
  <c r="Z1088" i="21"/>
  <c r="Z893" i="21"/>
  <c r="Z831" i="21"/>
  <c r="Z183" i="21"/>
  <c r="Z106" i="21"/>
  <c r="Z1008" i="21"/>
  <c r="Z808" i="21"/>
  <c r="Z619" i="21"/>
  <c r="Z472" i="21"/>
  <c r="Z426" i="21"/>
  <c r="Z1041" i="21"/>
  <c r="Z1000" i="21"/>
  <c r="Z1038" i="21"/>
  <c r="Z936" i="21"/>
  <c r="Z1026" i="21"/>
  <c r="Z631" i="21"/>
  <c r="Z678" i="21"/>
  <c r="Z744" i="21"/>
  <c r="Z727" i="21"/>
  <c r="Z662" i="21"/>
  <c r="Z656" i="21"/>
  <c r="Z590" i="21"/>
  <c r="Z667" i="21"/>
  <c r="Z40" i="21"/>
  <c r="Z141" i="21"/>
  <c r="Z52" i="21"/>
  <c r="Z272" i="21"/>
  <c r="Z838" i="21"/>
  <c r="Z536" i="21"/>
  <c r="Z862" i="21"/>
  <c r="Z497" i="21"/>
  <c r="Z803" i="21"/>
  <c r="Z153" i="21"/>
  <c r="Z155" i="21"/>
  <c r="Z834" i="21"/>
  <c r="Z25" i="21"/>
  <c r="Z49" i="21"/>
  <c r="Z848" i="21"/>
  <c r="Z503" i="21"/>
  <c r="Z506" i="21"/>
  <c r="Z693" i="21"/>
  <c r="Z1025" i="21"/>
  <c r="Z1006" i="21"/>
  <c r="Z1057" i="21"/>
  <c r="Z924" i="21"/>
  <c r="Z950" i="21"/>
  <c r="Z968" i="21"/>
  <c r="Z1039" i="21"/>
  <c r="Z784" i="21"/>
  <c r="Z820" i="21"/>
  <c r="Z703" i="21"/>
  <c r="Z448" i="21"/>
  <c r="Z798" i="21"/>
  <c r="Z402" i="21"/>
  <c r="Z98" i="21"/>
  <c r="Z74" i="21"/>
  <c r="Z837" i="21"/>
  <c r="Z680" i="21"/>
  <c r="Z592" i="21"/>
  <c r="Z168" i="21"/>
  <c r="Z217" i="21"/>
  <c r="Z273" i="21"/>
  <c r="Z345" i="21"/>
  <c r="Z1072" i="21"/>
  <c r="Z876" i="21"/>
  <c r="Z376" i="21"/>
  <c r="Z342" i="21"/>
  <c r="Z1031" i="21"/>
  <c r="Z1097" i="21"/>
  <c r="Z972" i="21"/>
  <c r="Z921" i="21"/>
  <c r="Z475" i="21"/>
  <c r="Z288" i="21"/>
  <c r="Z978" i="21"/>
  <c r="Z882" i="21"/>
  <c r="Z545" i="21"/>
  <c r="Z883" i="21"/>
  <c r="Z490" i="21"/>
  <c r="Z317" i="21"/>
  <c r="Z243" i="21"/>
  <c r="Z297" i="21"/>
  <c r="Z199" i="21"/>
  <c r="Z1106" i="21"/>
  <c r="Z1023" i="21"/>
  <c r="Z964" i="21"/>
  <c r="Z599" i="21"/>
  <c r="Z998" i="21"/>
  <c r="Z717" i="21"/>
  <c r="Z560" i="21"/>
  <c r="Z702" i="21"/>
  <c r="Z432" i="21"/>
  <c r="Z301" i="21"/>
  <c r="Z67" i="21"/>
  <c r="X1110" i="21"/>
  <c r="Z33" i="21"/>
  <c r="Z873" i="21"/>
  <c r="Z922" i="21"/>
  <c r="Z804" i="21"/>
  <c r="Z840" i="21"/>
  <c r="Z374" i="21"/>
  <c r="Z470" i="21"/>
  <c r="Z280" i="21"/>
  <c r="Z742" i="21"/>
  <c r="Z637" i="21"/>
  <c r="Z306" i="21"/>
  <c r="Z966" i="21"/>
  <c r="Z1022" i="21"/>
  <c r="Z993" i="21"/>
  <c r="Z768" i="21"/>
  <c r="Z688" i="21"/>
  <c r="Z623" i="21"/>
  <c r="Z782" i="21"/>
  <c r="Z885" i="21"/>
  <c r="Z531" i="21"/>
  <c r="Z557" i="21"/>
  <c r="Z533" i="21"/>
  <c r="Z293" i="21"/>
  <c r="Z535" i="21"/>
  <c r="Z615" i="21"/>
  <c r="Z89" i="21"/>
  <c r="Z1046" i="21"/>
  <c r="Z991" i="21"/>
  <c r="Z645" i="21"/>
  <c r="Z392" i="21"/>
  <c r="Z455" i="21"/>
  <c r="Z357" i="21"/>
  <c r="O289" i="21"/>
  <c r="O1110" i="21" s="1"/>
  <c r="Y289" i="21"/>
  <c r="Z289" i="21" s="1"/>
  <c r="Z24" i="21"/>
  <c r="Z824" i="21"/>
  <c r="Z267" i="21"/>
  <c r="Z203" i="21"/>
  <c r="Z290" i="21"/>
  <c r="Z1050" i="21"/>
  <c r="Z1040" i="21"/>
  <c r="Z960" i="21"/>
  <c r="Z965" i="21"/>
  <c r="Z934" i="21"/>
  <c r="Z800" i="21"/>
  <c r="Z877" i="21"/>
  <c r="Z970" i="21"/>
  <c r="Z942" i="21"/>
  <c r="Z655" i="21"/>
  <c r="Z661" i="21"/>
  <c r="Z716" i="21"/>
  <c r="Z543" i="21"/>
  <c r="Z341" i="21"/>
  <c r="Z957" i="21"/>
  <c r="Z1007" i="21"/>
  <c r="Z901" i="21"/>
  <c r="Z997" i="21"/>
  <c r="Z949" i="21"/>
  <c r="Z926" i="21"/>
  <c r="Z792" i="21"/>
  <c r="Z851" i="21"/>
  <c r="Z875" i="21"/>
  <c r="Z561" i="21"/>
  <c r="Z756" i="21"/>
  <c r="Z684" i="21"/>
  <c r="Z515" i="21"/>
  <c r="Z507" i="21"/>
  <c r="Z333" i="21"/>
  <c r="Z187" i="21"/>
  <c r="Z34" i="21"/>
  <c r="M779" i="13"/>
  <c r="Y779" i="13" s="1"/>
  <c r="M688" i="13"/>
  <c r="Y688" i="13" s="1"/>
  <c r="M687" i="13"/>
  <c r="Y687" i="13" s="1"/>
  <c r="M685" i="13"/>
  <c r="Y685" i="13" s="1"/>
  <c r="M686" i="13"/>
  <c r="Y686" i="13" s="1"/>
  <c r="M747" i="13"/>
  <c r="Y747" i="13" s="1"/>
  <c r="M744" i="13"/>
  <c r="Y744" i="13" s="1"/>
  <c r="M832" i="13"/>
  <c r="Y832" i="13" s="1"/>
  <c r="M438" i="13"/>
  <c r="Y438" i="13" s="1"/>
  <c r="M745" i="13"/>
  <c r="Y745" i="13" s="1"/>
  <c r="M833" i="13"/>
  <c r="Y833" i="13" s="1"/>
  <c r="M538" i="13"/>
  <c r="Y538" i="13" s="1"/>
  <c r="M743" i="13"/>
  <c r="Y743" i="13" s="1"/>
  <c r="M719" i="13"/>
  <c r="Y719" i="13" s="1"/>
  <c r="M722" i="13"/>
  <c r="Y722" i="13" s="1"/>
  <c r="M703" i="13"/>
  <c r="Y703" i="13" s="1"/>
  <c r="M87" i="13"/>
  <c r="Y87" i="13" s="1"/>
  <c r="M739" i="13"/>
  <c r="Y739" i="13" s="1"/>
  <c r="M702" i="13"/>
  <c r="Y702" i="13" s="1"/>
  <c r="M396" i="13"/>
  <c r="Y396" i="13" s="1"/>
  <c r="M701" i="13"/>
  <c r="Y701" i="13" s="1"/>
  <c r="M695" i="13"/>
  <c r="Y695" i="13" s="1"/>
  <c r="M654" i="13"/>
  <c r="Y654" i="13" s="1"/>
  <c r="M88" i="13"/>
  <c r="Y88" i="13" s="1"/>
  <c r="M303" i="13"/>
  <c r="Y303" i="13" s="1"/>
  <c r="M211" i="13"/>
  <c r="Y211" i="13" s="1"/>
  <c r="M1078" i="13"/>
  <c r="Y1078" i="13" s="1"/>
  <c r="M210" i="13"/>
  <c r="Y210" i="13" s="1"/>
  <c r="M1073" i="13"/>
  <c r="Y1073" i="13" s="1"/>
  <c r="M379" i="13"/>
  <c r="Y379" i="13" s="1"/>
  <c r="M189" i="13"/>
  <c r="Y189" i="13" s="1"/>
  <c r="M849" i="13"/>
  <c r="Y849" i="13" s="1"/>
  <c r="M802" i="13"/>
  <c r="Y802" i="13" s="1"/>
  <c r="M704" i="13"/>
  <c r="Y704" i="13" s="1"/>
  <c r="M525" i="13"/>
  <c r="Y525" i="13" s="1"/>
  <c r="M651" i="13"/>
  <c r="Y651" i="13" s="1"/>
  <c r="M650" i="13"/>
  <c r="Y650" i="13" s="1"/>
  <c r="M656" i="13"/>
  <c r="Y656" i="13" s="1"/>
  <c r="M476" i="13"/>
  <c r="Y476" i="13" s="1"/>
  <c r="M839" i="13"/>
  <c r="Y839" i="13" s="1"/>
  <c r="M840" i="13"/>
  <c r="Y840" i="13" s="1"/>
  <c r="M824" i="13"/>
  <c r="Y824" i="13" s="1"/>
  <c r="M825" i="13"/>
  <c r="Y825" i="13" s="1"/>
  <c r="M838" i="13"/>
  <c r="Y838" i="13" s="1"/>
  <c r="M830" i="13"/>
  <c r="Y830" i="13" s="1"/>
  <c r="M831" i="13"/>
  <c r="Y831" i="13" s="1"/>
  <c r="M829" i="13"/>
  <c r="Y829" i="13" s="1"/>
  <c r="M138" i="13"/>
  <c r="Y138" i="13" s="1"/>
  <c r="M708" i="13"/>
  <c r="Y708" i="13" s="1"/>
  <c r="M1091" i="13"/>
  <c r="Y1091" i="13" s="1"/>
  <c r="M698" i="13"/>
  <c r="Y698" i="13" s="1"/>
  <c r="M649" i="13"/>
  <c r="Y649" i="13" s="1"/>
  <c r="M607" i="13"/>
  <c r="Y607" i="13" s="1"/>
  <c r="M857" i="13"/>
  <c r="Y857" i="13" s="1"/>
  <c r="M787" i="13"/>
  <c r="Y787" i="13" s="1"/>
  <c r="M855" i="13"/>
  <c r="Y855" i="13" s="1"/>
  <c r="M670" i="13"/>
  <c r="Y670" i="13" s="1"/>
  <c r="M734" i="13"/>
  <c r="Y734" i="13" s="1"/>
  <c r="M900" i="13"/>
  <c r="Y900" i="13" s="1"/>
  <c r="M841" i="13"/>
  <c r="Y841" i="13" s="1"/>
  <c r="M842" i="13"/>
  <c r="Y842" i="13" s="1"/>
  <c r="M22" i="13"/>
  <c r="Y22" i="13" s="1"/>
  <c r="M27" i="13"/>
  <c r="Y27" i="13" s="1"/>
  <c r="M696" i="13"/>
  <c r="Y696" i="13" s="1"/>
  <c r="M648" i="13"/>
  <c r="Y648" i="13" s="1"/>
  <c r="M731" i="13"/>
  <c r="Y731" i="13" s="1"/>
  <c r="M728" i="13"/>
  <c r="Y728" i="13" s="1"/>
  <c r="M85" i="13"/>
  <c r="Y85" i="13" s="1"/>
  <c r="M36" i="13"/>
  <c r="Y36" i="13" s="1"/>
  <c r="M647" i="13"/>
  <c r="Y647" i="13" s="1"/>
  <c r="M646" i="13"/>
  <c r="Y646" i="13" s="1"/>
  <c r="M645" i="13"/>
  <c r="Y645" i="13" s="1"/>
  <c r="M644" i="13"/>
  <c r="Y644" i="13" s="1"/>
  <c r="M673" i="13"/>
  <c r="Y673" i="13" s="1"/>
  <c r="M672" i="13"/>
  <c r="Y672" i="13" s="1"/>
  <c r="M678" i="13"/>
  <c r="Y678" i="13" s="1"/>
  <c r="M680" i="13"/>
  <c r="Y680" i="13" s="1"/>
  <c r="M664" i="13"/>
  <c r="Y664" i="13" s="1"/>
  <c r="M663" i="13"/>
  <c r="Y663" i="13" s="1"/>
  <c r="M662" i="13"/>
  <c r="Y662" i="13" s="1"/>
  <c r="M689" i="13"/>
  <c r="Y689" i="13" s="1"/>
  <c r="M679" i="13"/>
  <c r="Y679" i="13" s="1"/>
  <c r="M340" i="13"/>
  <c r="Y340" i="13" s="1"/>
  <c r="M38" i="13"/>
  <c r="Y38" i="13" s="1"/>
  <c r="M675" i="13"/>
  <c r="Y675" i="13" s="1"/>
  <c r="M674" i="13"/>
  <c r="Y674" i="13" s="1"/>
  <c r="M676" i="13"/>
  <c r="Y676" i="13" s="1"/>
  <c r="M995" i="13"/>
  <c r="Y995" i="13" s="1"/>
  <c r="M643" i="13"/>
  <c r="Y643" i="13" s="1"/>
  <c r="M642" i="13"/>
  <c r="Y642" i="13" s="1"/>
  <c r="M641" i="13"/>
  <c r="Y641" i="13" s="1"/>
  <c r="M640" i="13"/>
  <c r="Y640" i="13" s="1"/>
  <c r="M616" i="13"/>
  <c r="Y616" i="13" s="1"/>
  <c r="M639" i="13"/>
  <c r="Y639" i="13" s="1"/>
  <c r="M926" i="13"/>
  <c r="Y926" i="13" s="1"/>
  <c r="M925" i="13"/>
  <c r="Y925" i="13" s="1"/>
  <c r="M940" i="13"/>
  <c r="Y940" i="13" s="1"/>
  <c r="M39" i="13"/>
  <c r="Y39" i="13" s="1"/>
  <c r="M40" i="13"/>
  <c r="Y40" i="13" s="1"/>
  <c r="M42" i="13"/>
  <c r="Y42" i="13" s="1"/>
  <c r="M10" i="13"/>
  <c r="Y10" i="13" s="1"/>
  <c r="M354" i="13"/>
  <c r="Y354" i="13" s="1"/>
  <c r="M353" i="13"/>
  <c r="Y353" i="13" s="1"/>
  <c r="M357" i="13"/>
  <c r="Y357" i="13" s="1"/>
  <c r="M868" i="13"/>
  <c r="Y868" i="13" s="1"/>
  <c r="M373" i="13"/>
  <c r="Y373" i="13" s="1"/>
  <c r="M372" i="13"/>
  <c r="Y372" i="13" s="1"/>
  <c r="M851" i="13"/>
  <c r="Y851" i="13" s="1"/>
  <c r="M848" i="13"/>
  <c r="Y848" i="13" s="1"/>
  <c r="M638" i="13"/>
  <c r="Y638" i="13" s="1"/>
  <c r="M853" i="13"/>
  <c r="Y853" i="13" s="1"/>
  <c r="M394" i="13"/>
  <c r="Y394" i="13" s="1"/>
  <c r="M1111" i="13"/>
  <c r="Y1111" i="13" s="1"/>
  <c r="M1110" i="13"/>
  <c r="Y1110" i="13" s="1"/>
  <c r="M24" i="13"/>
  <c r="Y24" i="13" s="1"/>
  <c r="M82" i="13"/>
  <c r="Y82" i="13" s="1"/>
  <c r="M81" i="13"/>
  <c r="Y81" i="13" s="1"/>
  <c r="M35" i="13"/>
  <c r="Y35" i="13" s="1"/>
  <c r="M43" i="13"/>
  <c r="Y43" i="13" s="1"/>
  <c r="M46" i="13"/>
  <c r="Y46" i="13" s="1"/>
  <c r="M49" i="13"/>
  <c r="Y49" i="13" s="1"/>
  <c r="M32" i="13"/>
  <c r="Y32" i="13" s="1"/>
  <c r="M53" i="13"/>
  <c r="Y53" i="13" s="1"/>
  <c r="M677" i="13"/>
  <c r="Y677" i="13" s="1"/>
  <c r="M56" i="13"/>
  <c r="Y56" i="13" s="1"/>
  <c r="M770" i="13"/>
  <c r="Y770" i="13" s="1"/>
  <c r="M771" i="13"/>
  <c r="Y771" i="13" s="1"/>
  <c r="M769" i="13"/>
  <c r="Y769" i="13" s="1"/>
  <c r="M776" i="13"/>
  <c r="Y776" i="13" s="1"/>
  <c r="M415" i="13"/>
  <c r="Y415" i="13" s="1"/>
  <c r="M820" i="13"/>
  <c r="Y820" i="13" s="1"/>
  <c r="M727" i="13"/>
  <c r="Y727" i="13" s="1"/>
  <c r="M785" i="13"/>
  <c r="Y785" i="13" s="1"/>
  <c r="M760" i="13"/>
  <c r="Y760" i="13" s="1"/>
  <c r="M761" i="13"/>
  <c r="Y761" i="13" s="1"/>
  <c r="M753" i="13"/>
  <c r="Y753" i="13" s="1"/>
  <c r="M759" i="13"/>
  <c r="Y759" i="13" s="1"/>
  <c r="M178" i="13"/>
  <c r="Y178" i="13" s="1"/>
  <c r="M167" i="13"/>
  <c r="Y167" i="13" s="1"/>
  <c r="M175" i="13"/>
  <c r="Y175" i="13" s="1"/>
  <c r="M137" i="13"/>
  <c r="Y137" i="13" s="1"/>
  <c r="M246" i="13"/>
  <c r="Y246" i="13" s="1"/>
  <c r="M432" i="13"/>
  <c r="Y432" i="13" s="1"/>
  <c r="M374" i="13"/>
  <c r="Y374" i="13" s="1"/>
  <c r="M877" i="13"/>
  <c r="Y877" i="13" s="1"/>
  <c r="M376" i="13"/>
  <c r="Y376" i="13" s="1"/>
  <c r="M375" i="13"/>
  <c r="Y375" i="13" s="1"/>
  <c r="M377" i="13"/>
  <c r="Y377" i="13" s="1"/>
  <c r="M456" i="13"/>
  <c r="Y456" i="13" s="1"/>
  <c r="M387" i="13"/>
  <c r="Y387" i="13" s="1"/>
  <c r="M389" i="13"/>
  <c r="Y389" i="13" s="1"/>
  <c r="M386" i="13"/>
  <c r="Y386" i="13" s="1"/>
  <c r="M383" i="13"/>
  <c r="Y383" i="13" s="1"/>
  <c r="M385" i="13"/>
  <c r="Y385" i="13" s="1"/>
  <c r="M388" i="13"/>
  <c r="Y388" i="13" s="1"/>
  <c r="M384" i="13"/>
  <c r="Y384" i="13" s="1"/>
  <c r="M1025" i="13"/>
  <c r="Y1025" i="13" s="1"/>
  <c r="M1026" i="13"/>
  <c r="Y1026" i="13" s="1"/>
  <c r="M964" i="13"/>
  <c r="Y964" i="13" s="1"/>
  <c r="M57" i="13"/>
  <c r="Y57" i="13" s="1"/>
  <c r="M966" i="13"/>
  <c r="Y966" i="13" s="1"/>
  <c r="M965" i="13"/>
  <c r="Y965" i="13" s="1"/>
  <c r="M994" i="13"/>
  <c r="Y994" i="13" s="1"/>
  <c r="M993" i="13"/>
  <c r="Y993" i="13" s="1"/>
  <c r="M958" i="13"/>
  <c r="Y958" i="13" s="1"/>
  <c r="M58" i="13"/>
  <c r="Y58" i="13" s="1"/>
  <c r="M960" i="13"/>
  <c r="Y960" i="13" s="1"/>
  <c r="M957" i="13"/>
  <c r="Y957" i="13" s="1"/>
  <c r="M60" i="13"/>
  <c r="Y60" i="13" s="1"/>
  <c r="M523" i="13"/>
  <c r="Y523" i="13" s="1"/>
  <c r="M772" i="13"/>
  <c r="Y772" i="13" s="1"/>
  <c r="M463" i="13"/>
  <c r="Y463" i="13" s="1"/>
  <c r="M682" i="13"/>
  <c r="Y682" i="13" s="1"/>
  <c r="M62" i="13"/>
  <c r="Y62" i="13" s="1"/>
  <c r="M636" i="13"/>
  <c r="Y636" i="13" s="1"/>
  <c r="M462" i="13"/>
  <c r="Y462" i="13" s="1"/>
  <c r="M903" i="13"/>
  <c r="Y903" i="13" s="1"/>
  <c r="M887" i="13"/>
  <c r="Y887" i="13" s="1"/>
  <c r="M568" i="13"/>
  <c r="Y568" i="13" s="1"/>
  <c r="M569" i="13"/>
  <c r="Y569" i="13" s="1"/>
  <c r="M611" i="13"/>
  <c r="Y611" i="13" s="1"/>
  <c r="M584" i="13"/>
  <c r="Y584" i="13" s="1"/>
  <c r="M1093" i="13"/>
  <c r="Y1093" i="13" s="1"/>
  <c r="M733" i="13"/>
  <c r="Y733" i="13" s="1"/>
  <c r="M735" i="13"/>
  <c r="Y735" i="13" s="1"/>
  <c r="M564" i="13"/>
  <c r="Y564" i="13" s="1"/>
  <c r="M605" i="13"/>
  <c r="Y605" i="13" s="1"/>
  <c r="M845" i="13"/>
  <c r="Y845" i="13" s="1"/>
  <c r="M774" i="13"/>
  <c r="Y774" i="13" s="1"/>
  <c r="M775" i="13"/>
  <c r="Y775" i="13" s="1"/>
  <c r="M610" i="13"/>
  <c r="Y610" i="13" s="1"/>
  <c r="M166" i="13"/>
  <c r="Y166" i="13" s="1"/>
  <c r="M777" i="13"/>
  <c r="Y777" i="13" s="1"/>
  <c r="M362" i="13"/>
  <c r="Y362" i="13" s="1"/>
  <c r="M361" i="13"/>
  <c r="Y361" i="13" s="1"/>
  <c r="M367" i="13"/>
  <c r="Y367" i="13" s="1"/>
  <c r="M360" i="13"/>
  <c r="Y360" i="13" s="1"/>
  <c r="M66" i="13"/>
  <c r="Y66" i="13" s="1"/>
  <c r="M717" i="13"/>
  <c r="Y717" i="13" s="1"/>
  <c r="M810" i="13"/>
  <c r="Y810" i="13" s="1"/>
  <c r="M716" i="13"/>
  <c r="Y716" i="13" s="1"/>
  <c r="M715" i="13"/>
  <c r="Y715" i="13" s="1"/>
  <c r="M806" i="13"/>
  <c r="Y806" i="13" s="1"/>
  <c r="M809" i="13"/>
  <c r="Y809" i="13" s="1"/>
  <c r="M521" i="13"/>
  <c r="Y521" i="13" s="1"/>
  <c r="M342" i="13"/>
  <c r="Y342" i="13" s="1"/>
  <c r="M346" i="13"/>
  <c r="Y346" i="13" s="1"/>
  <c r="M635" i="13"/>
  <c r="Y635" i="13" s="1"/>
  <c r="M67" i="13"/>
  <c r="Y67" i="13" s="1"/>
  <c r="M712" i="13"/>
  <c r="Y712" i="13" s="1"/>
  <c r="M819" i="13"/>
  <c r="Y819" i="13" s="1"/>
  <c r="M850" i="13"/>
  <c r="Y850" i="13" s="1"/>
  <c r="M768" i="13"/>
  <c r="Y768" i="13" s="1"/>
  <c r="M852" i="13"/>
  <c r="Y852" i="13" s="1"/>
  <c r="M314" i="13"/>
  <c r="Y314" i="13" s="1"/>
  <c r="M245" i="13"/>
  <c r="Y245" i="13" s="1"/>
  <c r="M209" i="13"/>
  <c r="Y209" i="13" s="1"/>
  <c r="M249" i="13"/>
  <c r="Y249" i="13" s="1"/>
  <c r="M544" i="13"/>
  <c r="Y544" i="13" s="1"/>
  <c r="M524" i="13"/>
  <c r="Y524" i="13" s="1"/>
  <c r="M542" i="13"/>
  <c r="Y542" i="13" s="1"/>
  <c r="M23" i="13"/>
  <c r="Y23" i="13" s="1"/>
  <c r="M75" i="13"/>
  <c r="Y75" i="13" s="1"/>
  <c r="M70" i="13"/>
  <c r="Y70" i="13" s="1"/>
  <c r="M73" i="13"/>
  <c r="Y73" i="13" s="1"/>
  <c r="M72" i="13"/>
  <c r="Y72" i="13" s="1"/>
  <c r="M788" i="13"/>
  <c r="Y788" i="13" s="1"/>
  <c r="M76" i="13"/>
  <c r="Y76" i="13" s="1"/>
  <c r="M871" i="13"/>
  <c r="Y871" i="13" s="1"/>
  <c r="M1005" i="13"/>
  <c r="Y1005" i="13" s="1"/>
  <c r="M924" i="13"/>
  <c r="Y924" i="13" s="1"/>
  <c r="M908" i="13"/>
  <c r="Y908" i="13" s="1"/>
  <c r="M896" i="13"/>
  <c r="Y896" i="13" s="1"/>
  <c r="M364" i="13"/>
  <c r="Y364" i="13" s="1"/>
  <c r="M867" i="13"/>
  <c r="Y867" i="13" s="1"/>
  <c r="M762" i="13"/>
  <c r="Y762" i="13" s="1"/>
  <c r="M308" i="13"/>
  <c r="Y308" i="13" s="1"/>
  <c r="M370" i="13"/>
  <c r="Y370" i="13" s="1"/>
  <c r="M369" i="13"/>
  <c r="Y369" i="13" s="1"/>
  <c r="M352" i="13"/>
  <c r="Y352" i="13" s="1"/>
  <c r="M724" i="13"/>
  <c r="Y724" i="13" s="1"/>
  <c r="M78" i="13"/>
  <c r="Y78" i="13" s="1"/>
  <c r="M668" i="13"/>
  <c r="Y668" i="13" s="1"/>
  <c r="M408" i="13"/>
  <c r="Y408" i="13" s="1"/>
  <c r="M401" i="13"/>
  <c r="Y401" i="13" s="1"/>
  <c r="M400" i="13"/>
  <c r="Y400" i="13" s="1"/>
  <c r="M399" i="13"/>
  <c r="Y399" i="13" s="1"/>
  <c r="M418" i="13"/>
  <c r="Y418" i="13" s="1"/>
  <c r="M532" i="13"/>
  <c r="Y532" i="13" s="1"/>
  <c r="M80" i="13"/>
  <c r="Y80" i="13" s="1"/>
  <c r="M1027" i="13"/>
  <c r="Y1027" i="13" s="1"/>
  <c r="M83" i="13"/>
  <c r="Y83" i="13" s="1"/>
  <c r="M84" i="13"/>
  <c r="Y84" i="13" s="1"/>
  <c r="M313" i="13"/>
  <c r="Y313" i="13" s="1"/>
  <c r="M805" i="13"/>
  <c r="Y805" i="13" s="1"/>
  <c r="M533" i="13"/>
  <c r="Y533" i="13" s="1"/>
  <c r="M1028" i="13"/>
  <c r="Y1028" i="13" s="1"/>
  <c r="M1029" i="13"/>
  <c r="Y1029" i="13" s="1"/>
  <c r="M407" i="13"/>
  <c r="Y407" i="13" s="1"/>
  <c r="M310" i="13"/>
  <c r="Y310" i="13" s="1"/>
  <c r="M248" i="13"/>
  <c r="Y248" i="13" s="1"/>
  <c r="M634" i="13"/>
  <c r="Y634" i="13" s="1"/>
  <c r="M563" i="13"/>
  <c r="Y563" i="13" s="1"/>
  <c r="M570" i="13"/>
  <c r="Y570" i="13" s="1"/>
  <c r="M595" i="13"/>
  <c r="Y595" i="13" s="1"/>
  <c r="M239" i="13"/>
  <c r="Y239" i="13" s="1"/>
  <c r="M565" i="13"/>
  <c r="Y565" i="13" s="1"/>
  <c r="M510" i="13"/>
  <c r="Y510" i="13" s="1"/>
  <c r="M508" i="13"/>
  <c r="Y508" i="13" s="1"/>
  <c r="M509" i="13"/>
  <c r="Y509" i="13" s="1"/>
  <c r="M507" i="13"/>
  <c r="Y507" i="13" s="1"/>
  <c r="M505" i="13"/>
  <c r="Y505" i="13" s="1"/>
  <c r="M506" i="13"/>
  <c r="Y506" i="13" s="1"/>
  <c r="M504" i="13"/>
  <c r="Y504" i="13" s="1"/>
  <c r="M503" i="13"/>
  <c r="Y503" i="13" s="1"/>
  <c r="M502" i="13"/>
  <c r="Y502" i="13" s="1"/>
  <c r="M781" i="13"/>
  <c r="Y781" i="13" s="1"/>
  <c r="M274" i="13"/>
  <c r="Y274" i="13" s="1"/>
  <c r="M543" i="13"/>
  <c r="Y543" i="13" s="1"/>
  <c r="M183" i="13"/>
  <c r="Y183" i="13" s="1"/>
  <c r="M301" i="13"/>
  <c r="Y301" i="13" s="1"/>
  <c r="M302" i="13"/>
  <c r="Y302" i="13" s="1"/>
  <c r="M300" i="13"/>
  <c r="Y300" i="13" s="1"/>
  <c r="M259" i="13"/>
  <c r="Y259" i="13" s="1"/>
  <c r="M299" i="13"/>
  <c r="Y299" i="13" s="1"/>
  <c r="M298" i="13"/>
  <c r="Y298" i="13" s="1"/>
  <c r="M297" i="13"/>
  <c r="Y297" i="13" s="1"/>
  <c r="M1074" i="13"/>
  <c r="Y1074" i="13" s="1"/>
  <c r="M208" i="13"/>
  <c r="Y208" i="13" s="1"/>
  <c r="M207" i="13"/>
  <c r="Y207" i="13" s="1"/>
  <c r="M206" i="13"/>
  <c r="Y206" i="13" s="1"/>
  <c r="M244" i="13"/>
  <c r="Y244" i="13" s="1"/>
  <c r="M216" i="13"/>
  <c r="Y216" i="13" s="1"/>
  <c r="M243" i="13"/>
  <c r="Y243" i="13" s="1"/>
  <c r="M242" i="13"/>
  <c r="Y242" i="13" s="1"/>
  <c r="M241" i="13"/>
  <c r="Y241" i="13" s="1"/>
  <c r="M213" i="13"/>
  <c r="Y213" i="13" s="1"/>
  <c r="M1071" i="13"/>
  <c r="Y1071" i="13" s="1"/>
  <c r="M1077" i="13"/>
  <c r="Y1077" i="13" s="1"/>
  <c r="M1076" i="13"/>
  <c r="Y1076" i="13" s="1"/>
  <c r="M1079" i="13"/>
  <c r="Y1079" i="13" s="1"/>
  <c r="M240" i="13"/>
  <c r="Y240" i="13" s="1"/>
  <c r="M886" i="13"/>
  <c r="Y886" i="13" s="1"/>
  <c r="M861" i="13"/>
  <c r="Y861" i="13" s="1"/>
  <c r="M817" i="13"/>
  <c r="Y817" i="13" s="1"/>
  <c r="M612" i="13"/>
  <c r="Y612" i="13" s="1"/>
  <c r="M296" i="13"/>
  <c r="Y296" i="13" s="1"/>
  <c r="M295" i="13"/>
  <c r="Y295" i="13" s="1"/>
  <c r="M294" i="13"/>
  <c r="Y294" i="13" s="1"/>
  <c r="M600" i="13"/>
  <c r="Y600" i="13" s="1"/>
  <c r="M195" i="13"/>
  <c r="Y195" i="13" s="1"/>
  <c r="M293" i="13"/>
  <c r="Y293" i="13" s="1"/>
  <c r="M1087" i="13"/>
  <c r="Y1087" i="13" s="1"/>
  <c r="M269" i="13"/>
  <c r="Y269" i="13" s="1"/>
  <c r="M541" i="13"/>
  <c r="Y541" i="13" s="1"/>
  <c r="M238" i="13"/>
  <c r="Y238" i="13" s="1"/>
  <c r="M237" i="13"/>
  <c r="Y237" i="13" s="1"/>
  <c r="M236" i="13"/>
  <c r="Y236" i="13" s="1"/>
  <c r="M205" i="13"/>
  <c r="Y205" i="13" s="1"/>
  <c r="M235" i="13"/>
  <c r="Y235" i="13" s="1"/>
  <c r="M234" i="13"/>
  <c r="Y234" i="13" s="1"/>
  <c r="M233" i="13"/>
  <c r="Y233" i="13" s="1"/>
  <c r="M232" i="13"/>
  <c r="Y232" i="13" s="1"/>
  <c r="M204" i="13"/>
  <c r="Y204" i="13" s="1"/>
  <c r="M602" i="13"/>
  <c r="Y602" i="13" s="1"/>
  <c r="M251" i="13"/>
  <c r="Y251" i="13" s="1"/>
  <c r="M201" i="13"/>
  <c r="Y201" i="13" s="1"/>
  <c r="M633" i="13"/>
  <c r="Y633" i="13" s="1"/>
  <c r="M746" i="13"/>
  <c r="Y746" i="13" s="1"/>
  <c r="M307" i="13"/>
  <c r="Y307" i="13" s="1"/>
  <c r="M742" i="13"/>
  <c r="Y742" i="13" s="1"/>
  <c r="M589" i="13"/>
  <c r="Y589" i="13" s="1"/>
  <c r="M609" i="13"/>
  <c r="Y609" i="13" s="1"/>
  <c r="M596" i="13"/>
  <c r="Y596" i="13" s="1"/>
  <c r="M594" i="13"/>
  <c r="Y594" i="13" s="1"/>
  <c r="M582" i="13"/>
  <c r="Y582" i="13" s="1"/>
  <c r="M165" i="13"/>
  <c r="Y165" i="13" s="1"/>
  <c r="M164" i="13"/>
  <c r="Y164" i="13" s="1"/>
  <c r="M163" i="13"/>
  <c r="Y163" i="13" s="1"/>
  <c r="M140" i="13"/>
  <c r="Y140" i="13" s="1"/>
  <c r="M199" i="13"/>
  <c r="Y199" i="13" s="1"/>
  <c r="M198" i="13"/>
  <c r="Y198" i="13" s="1"/>
  <c r="M540" i="13"/>
  <c r="Y540" i="13" s="1"/>
  <c r="M277" i="13"/>
  <c r="Y277" i="13" s="1"/>
  <c r="M276" i="13"/>
  <c r="Y276" i="13" s="1"/>
  <c r="M250" i="13"/>
  <c r="Y250" i="13" s="1"/>
  <c r="M292" i="13"/>
  <c r="Y292" i="13" s="1"/>
  <c r="M194" i="13"/>
  <c r="Y194" i="13" s="1"/>
  <c r="M186" i="13"/>
  <c r="Y186" i="13" s="1"/>
  <c r="M309" i="13"/>
  <c r="Y309" i="13" s="1"/>
  <c r="M231" i="13"/>
  <c r="Y231" i="13" s="1"/>
  <c r="M291" i="13"/>
  <c r="Y291" i="13" s="1"/>
  <c r="M190" i="13"/>
  <c r="Y190" i="13" s="1"/>
  <c r="M197" i="13"/>
  <c r="Y197" i="13" s="1"/>
  <c r="M203" i="13"/>
  <c r="Y203" i="13" s="1"/>
  <c r="M230" i="13"/>
  <c r="Y230" i="13" s="1"/>
  <c r="M228" i="13"/>
  <c r="Y228" i="13" s="1"/>
  <c r="M229" i="13"/>
  <c r="Y229" i="13" s="1"/>
  <c r="M98" i="13"/>
  <c r="Y98" i="13" s="1"/>
  <c r="M227" i="13"/>
  <c r="Y227" i="13" s="1"/>
  <c r="M1075" i="13"/>
  <c r="Y1075" i="13" s="1"/>
  <c r="M171" i="13"/>
  <c r="Y171" i="13" s="1"/>
  <c r="M439" i="13"/>
  <c r="Y439" i="13" s="1"/>
  <c r="M922" i="13"/>
  <c r="Y922" i="13" s="1"/>
  <c r="M921" i="13"/>
  <c r="Y921" i="13" s="1"/>
  <c r="M632" i="13"/>
  <c r="Y632" i="13" s="1"/>
  <c r="M173" i="13"/>
  <c r="Y173" i="13" s="1"/>
  <c r="M99" i="13"/>
  <c r="Y99" i="13" s="1"/>
  <c r="M172" i="13"/>
  <c r="Y172" i="13" s="1"/>
  <c r="M21" i="13"/>
  <c r="Y21" i="13" s="1"/>
  <c r="M34" i="13"/>
  <c r="Y34" i="13" s="1"/>
  <c r="M529" i="13"/>
  <c r="Y529" i="13" s="1"/>
  <c r="M104" i="13"/>
  <c r="Y104" i="13" s="1"/>
  <c r="M103" i="13"/>
  <c r="Y103" i="13" s="1"/>
  <c r="M860" i="13"/>
  <c r="Y860" i="13" s="1"/>
  <c r="M71" i="13"/>
  <c r="Y71" i="13" s="1"/>
  <c r="M106" i="13"/>
  <c r="Y106" i="13" s="1"/>
  <c r="M107" i="13"/>
  <c r="Y107" i="13" s="1"/>
  <c r="M69" i="13"/>
  <c r="Y69" i="13" s="1"/>
  <c r="M33" i="13"/>
  <c r="Y33" i="13" s="1"/>
  <c r="M108" i="13"/>
  <c r="Y108" i="13" s="1"/>
  <c r="M31" i="13"/>
  <c r="Y31" i="13" s="1"/>
  <c r="M661" i="13"/>
  <c r="Y661" i="13" s="1"/>
  <c r="M428" i="13"/>
  <c r="Y428" i="13" s="1"/>
  <c r="M876" i="13"/>
  <c r="Y876" i="13" s="1"/>
  <c r="M875" i="13"/>
  <c r="Y875" i="13" s="1"/>
  <c r="M430" i="13"/>
  <c r="Y430" i="13" s="1"/>
  <c r="M429" i="13"/>
  <c r="Y429" i="13" s="1"/>
  <c r="M874" i="13"/>
  <c r="Y874" i="13" s="1"/>
  <c r="M873" i="13"/>
  <c r="Y873" i="13" s="1"/>
  <c r="M933" i="13"/>
  <c r="Y933" i="13" s="1"/>
  <c r="M872" i="13"/>
  <c r="Y872" i="13" s="1"/>
  <c r="M102" i="13"/>
  <c r="Y102" i="13" s="1"/>
  <c r="M863" i="13"/>
  <c r="Y863" i="13" s="1"/>
  <c r="M847" i="13"/>
  <c r="Y847" i="13" s="1"/>
  <c r="M794" i="13"/>
  <c r="Y794" i="13" s="1"/>
  <c r="M136" i="13"/>
  <c r="Y136" i="13" s="1"/>
  <c r="M135" i="13"/>
  <c r="Y135" i="13" s="1"/>
  <c r="M791" i="13"/>
  <c r="Y791" i="13" s="1"/>
  <c r="M185" i="13"/>
  <c r="Y185" i="13" s="1"/>
  <c r="M174" i="13"/>
  <c r="Y174" i="13" s="1"/>
  <c r="M122" i="13"/>
  <c r="Y122" i="13" s="1"/>
  <c r="M655" i="13"/>
  <c r="Y655" i="13" s="1"/>
  <c r="M123" i="13"/>
  <c r="Y123" i="13" s="1"/>
  <c r="M177" i="13"/>
  <c r="Y177" i="13" s="1"/>
  <c r="M176" i="13"/>
  <c r="Y176" i="13" s="1"/>
  <c r="M25" i="13"/>
  <c r="Y25" i="13" s="1"/>
  <c r="M170" i="13"/>
  <c r="Y170" i="13" s="1"/>
  <c r="M193" i="13"/>
  <c r="Y193" i="13" s="1"/>
  <c r="M65" i="13"/>
  <c r="Y65" i="13" s="1"/>
  <c r="M64" i="13"/>
  <c r="Y64" i="13" s="1"/>
  <c r="M917" i="13"/>
  <c r="Y917" i="13" s="1"/>
  <c r="M1014" i="13"/>
  <c r="Y1014" i="13" s="1"/>
  <c r="M1066" i="13"/>
  <c r="Y1066" i="13" s="1"/>
  <c r="M404" i="13"/>
  <c r="Y404" i="13" s="1"/>
  <c r="M1042" i="13"/>
  <c r="Y1042" i="13" s="1"/>
  <c r="M141" i="13"/>
  <c r="Y141" i="13" s="1"/>
  <c r="M142" i="13"/>
  <c r="Y142" i="13" s="1"/>
  <c r="M148" i="13"/>
  <c r="Y148" i="13" s="1"/>
  <c r="M597" i="13"/>
  <c r="Y597" i="13" s="1"/>
  <c r="M956" i="13"/>
  <c r="Y956" i="13" s="1"/>
  <c r="M752" i="13"/>
  <c r="Y752" i="13" s="1"/>
  <c r="M758" i="13"/>
  <c r="Y758" i="13" s="1"/>
  <c r="M970" i="13"/>
  <c r="Y970" i="13" s="1"/>
  <c r="M406" i="13"/>
  <c r="Y406" i="13" s="1"/>
  <c r="M416" i="13"/>
  <c r="Y416" i="13" s="1"/>
  <c r="M409" i="13"/>
  <c r="Y409" i="13" s="1"/>
  <c r="M424" i="13"/>
  <c r="Y424" i="13" s="1"/>
  <c r="M368" i="13"/>
  <c r="Y368" i="13" s="1"/>
  <c r="M798" i="13"/>
  <c r="Y798" i="13" s="1"/>
  <c r="M930" i="13"/>
  <c r="Y930" i="13" s="1"/>
  <c r="M800" i="13"/>
  <c r="Y800" i="13" s="1"/>
  <c r="M773" i="13"/>
  <c r="Y773" i="13" s="1"/>
  <c r="M797" i="13"/>
  <c r="Y797" i="13" s="1"/>
  <c r="M692" i="13"/>
  <c r="Y692" i="13" s="1"/>
  <c r="M801" i="13"/>
  <c r="Y801" i="13" s="1"/>
  <c r="M109" i="13"/>
  <c r="Y109" i="13" s="1"/>
  <c r="M162" i="13"/>
  <c r="Y162" i="13" s="1"/>
  <c r="M812" i="13"/>
  <c r="Y812" i="13" s="1"/>
  <c r="M811" i="13"/>
  <c r="Y811" i="13" s="1"/>
  <c r="M531" i="13"/>
  <c r="Y531" i="13" s="1"/>
  <c r="M530" i="13"/>
  <c r="Y530" i="13" s="1"/>
  <c r="M598" i="13"/>
  <c r="Y598" i="13" s="1"/>
  <c r="M617" i="13"/>
  <c r="Y617" i="13" s="1"/>
  <c r="M579" i="13"/>
  <c r="Y579" i="13" s="1"/>
  <c r="M573" i="13"/>
  <c r="Y573" i="13" s="1"/>
  <c r="M566" i="13"/>
  <c r="Y566" i="13" s="1"/>
  <c r="M578" i="13"/>
  <c r="Y578" i="13" s="1"/>
  <c r="M577" i="13"/>
  <c r="Y577" i="13" s="1"/>
  <c r="M426" i="13"/>
  <c r="Y426" i="13" s="1"/>
  <c r="M583" i="13"/>
  <c r="Y583" i="13" s="1"/>
  <c r="M613" i="13"/>
  <c r="Y613" i="13" s="1"/>
  <c r="M315" i="13"/>
  <c r="Y315" i="13" s="1"/>
  <c r="M562" i="13"/>
  <c r="Y562" i="13" s="1"/>
  <c r="M576" i="13"/>
  <c r="Y576" i="13" s="1"/>
  <c r="M580" i="13"/>
  <c r="Y580" i="13" s="1"/>
  <c r="M631" i="13"/>
  <c r="Y631" i="13" s="1"/>
  <c r="M575" i="13"/>
  <c r="Y575" i="13" s="1"/>
  <c r="M574" i="13"/>
  <c r="Y574" i="13" s="1"/>
  <c r="M444" i="13"/>
  <c r="Y444" i="13" s="1"/>
  <c r="M880" i="13"/>
  <c r="Y880" i="13" s="1"/>
  <c r="M588" i="13"/>
  <c r="Y588" i="13" s="1"/>
  <c r="M630" i="13"/>
  <c r="Y630" i="13" s="1"/>
  <c r="M629" i="13"/>
  <c r="Y629" i="13" s="1"/>
  <c r="M511" i="13"/>
  <c r="Y511" i="13" s="1"/>
  <c r="M795" i="13"/>
  <c r="Y795" i="13" s="1"/>
  <c r="M1080" i="13"/>
  <c r="Y1080" i="13" s="1"/>
  <c r="M475" i="13"/>
  <c r="Y475" i="13" s="1"/>
  <c r="M473" i="13"/>
  <c r="Y473" i="13" s="1"/>
  <c r="M700" i="13"/>
  <c r="Y700" i="13" s="1"/>
  <c r="M854" i="13"/>
  <c r="Y854" i="13" s="1"/>
  <c r="M858" i="13"/>
  <c r="Y858" i="13" s="1"/>
  <c r="M59" i="13"/>
  <c r="Y59" i="13" s="1"/>
  <c r="M754" i="13"/>
  <c r="Y754" i="13" s="1"/>
  <c r="M755" i="13"/>
  <c r="Y755" i="13" s="1"/>
  <c r="M522" i="13"/>
  <c r="Y522" i="13" s="1"/>
  <c r="M891" i="13"/>
  <c r="Y891" i="13" s="1"/>
  <c r="M813" i="13"/>
  <c r="Y813" i="13" s="1"/>
  <c r="M738" i="13"/>
  <c r="Y738" i="13" s="1"/>
  <c r="M736" i="13"/>
  <c r="Y736" i="13" s="1"/>
  <c r="M814" i="13"/>
  <c r="Y814" i="13" s="1"/>
  <c r="M628" i="13"/>
  <c r="Y628" i="13" s="1"/>
  <c r="M740" i="13"/>
  <c r="Y740" i="13" s="1"/>
  <c r="M1056" i="13"/>
  <c r="Y1056" i="13" s="1"/>
  <c r="M954" i="13"/>
  <c r="Y954" i="13" s="1"/>
  <c r="M944" i="13"/>
  <c r="Y944" i="13" s="1"/>
  <c r="M941" i="13"/>
  <c r="Y941" i="13" s="1"/>
  <c r="M953" i="13"/>
  <c r="Y953" i="13" s="1"/>
  <c r="M527" i="13"/>
  <c r="Y527" i="13" s="1"/>
  <c r="M816" i="13"/>
  <c r="Y816" i="13" s="1"/>
  <c r="M757" i="13"/>
  <c r="Y757" i="13" s="1"/>
  <c r="M750" i="13"/>
  <c r="Y750" i="13" s="1"/>
  <c r="M546" i="13"/>
  <c r="Y546" i="13" s="1"/>
  <c r="M547" i="13"/>
  <c r="Y547" i="13" s="1"/>
  <c r="M590" i="13"/>
  <c r="Y590" i="13" s="1"/>
  <c r="M793" i="13"/>
  <c r="Y793" i="13" s="1"/>
  <c r="M931" i="13"/>
  <c r="Y931" i="13" s="1"/>
  <c r="M593" i="13"/>
  <c r="Y593" i="13" s="1"/>
  <c r="M517" i="13"/>
  <c r="Y517" i="13" s="1"/>
  <c r="M551" i="13"/>
  <c r="Y551" i="13" s="1"/>
  <c r="M55" i="13"/>
  <c r="Y55" i="13" s="1"/>
  <c r="M553" i="13"/>
  <c r="Y553" i="13" s="1"/>
  <c r="M20" i="13"/>
  <c r="Y20" i="13" s="1"/>
  <c r="M143" i="13"/>
  <c r="Y143" i="13" s="1"/>
  <c r="M255" i="13"/>
  <c r="Y255" i="13" s="1"/>
  <c r="M790" i="13"/>
  <c r="Y790" i="13" s="1"/>
  <c r="M161" i="13"/>
  <c r="Y161" i="13" s="1"/>
  <c r="M149" i="13"/>
  <c r="Y149" i="13" s="1"/>
  <c r="M160" i="13"/>
  <c r="Y160" i="13" s="1"/>
  <c r="M159" i="13"/>
  <c r="Y159" i="13" s="1"/>
  <c r="M856" i="13"/>
  <c r="Y856" i="13" s="1"/>
  <c r="M885" i="13"/>
  <c r="Y885" i="13" s="1"/>
  <c r="M916" i="13"/>
  <c r="Y916" i="13" s="1"/>
  <c r="M907" i="13"/>
  <c r="Y907" i="13" s="1"/>
  <c r="M892" i="13"/>
  <c r="Y892" i="13" s="1"/>
  <c r="M899" i="13"/>
  <c r="Y899" i="13" s="1"/>
  <c r="M764" i="13"/>
  <c r="Y764" i="13" s="1"/>
  <c r="M1094" i="13"/>
  <c r="Y1094" i="13" s="1"/>
  <c r="M30" i="13"/>
  <c r="Y30" i="13" s="1"/>
  <c r="M382" i="13"/>
  <c r="Y382" i="13" s="1"/>
  <c r="M938" i="13"/>
  <c r="Y938" i="13" s="1"/>
  <c r="M937" i="13"/>
  <c r="Y937" i="13" s="1"/>
  <c r="M869" i="13"/>
  <c r="Y869" i="13" s="1"/>
  <c r="M881" i="13"/>
  <c r="Y881" i="13" s="1"/>
  <c r="M884" i="13"/>
  <c r="Y884" i="13" s="1"/>
  <c r="M883" i="13"/>
  <c r="Y883" i="13" s="1"/>
  <c r="M882" i="13"/>
  <c r="Y882" i="13" s="1"/>
  <c r="M936" i="13"/>
  <c r="Y936" i="13" s="1"/>
  <c r="M393" i="13"/>
  <c r="Y393" i="13" s="1"/>
  <c r="M392" i="13"/>
  <c r="Y392" i="13" s="1"/>
  <c r="M101" i="13"/>
  <c r="Y101" i="13" s="1"/>
  <c r="M558" i="13"/>
  <c r="Y558" i="13" s="1"/>
  <c r="M559" i="13"/>
  <c r="Y559" i="13" s="1"/>
  <c r="M93" i="13"/>
  <c r="Y93" i="13" s="1"/>
  <c r="M395" i="13"/>
  <c r="Y395" i="13" s="1"/>
  <c r="M561" i="13"/>
  <c r="Y561" i="13" s="1"/>
  <c r="M14" i="13"/>
  <c r="Y14" i="13" s="1"/>
  <c r="M699" i="13"/>
  <c r="Y699" i="13" s="1"/>
  <c r="M697" i="13"/>
  <c r="Y697" i="13" s="1"/>
  <c r="M350" i="13"/>
  <c r="Y350" i="13" s="1"/>
  <c r="M349" i="13"/>
  <c r="Y349" i="13" s="1"/>
  <c r="M345" i="13"/>
  <c r="Y345" i="13" s="1"/>
  <c r="M341" i="13"/>
  <c r="Y341" i="13" s="1"/>
  <c r="M146" i="13"/>
  <c r="Y146" i="13" s="1"/>
  <c r="M1060" i="13"/>
  <c r="Y1060" i="13" s="1"/>
  <c r="M132" i="13"/>
  <c r="Y132" i="13" s="1"/>
  <c r="M111" i="13"/>
  <c r="Y111" i="13" s="1"/>
  <c r="M127" i="13"/>
  <c r="Y127" i="13" s="1"/>
  <c r="M145" i="13"/>
  <c r="Y145" i="13" s="1"/>
  <c r="M169" i="13"/>
  <c r="Y169" i="13" s="1"/>
  <c r="M139" i="13"/>
  <c r="Y139" i="13" s="1"/>
  <c r="M1072" i="13"/>
  <c r="Y1072" i="13" s="1"/>
  <c r="M433" i="13"/>
  <c r="Y433" i="13" s="1"/>
  <c r="M397" i="13"/>
  <c r="Y397" i="13" s="1"/>
  <c r="M615" i="13"/>
  <c r="Y615" i="13" s="1"/>
  <c r="M571" i="13"/>
  <c r="Y571" i="13" s="1"/>
  <c r="M52" i="13"/>
  <c r="Y52" i="13" s="1"/>
  <c r="M51" i="13"/>
  <c r="Y51" i="13" s="1"/>
  <c r="M951" i="13"/>
  <c r="Y951" i="13" s="1"/>
  <c r="M939" i="13"/>
  <c r="Y939" i="13" s="1"/>
  <c r="M948" i="13"/>
  <c r="Y948" i="13" s="1"/>
  <c r="M947" i="13"/>
  <c r="Y947" i="13" s="1"/>
  <c r="M946" i="13"/>
  <c r="Y946" i="13" s="1"/>
  <c r="M945" i="13"/>
  <c r="Y945" i="13" s="1"/>
  <c r="M844" i="13"/>
  <c r="Y844" i="13" s="1"/>
  <c r="M835" i="13"/>
  <c r="Y835" i="13" s="1"/>
  <c r="M826" i="13"/>
  <c r="Y826" i="13" s="1"/>
  <c r="M828" i="13"/>
  <c r="Y828" i="13" s="1"/>
  <c r="M823" i="13"/>
  <c r="Y823" i="13" s="1"/>
  <c r="M834" i="13"/>
  <c r="Y834" i="13" s="1"/>
  <c r="M821" i="13"/>
  <c r="Y821" i="13" s="1"/>
  <c r="M783" i="13"/>
  <c r="Y783" i="13" s="1"/>
  <c r="M969" i="13"/>
  <c r="Y969" i="13" s="1"/>
  <c r="M780" i="13"/>
  <c r="Y780" i="13" s="1"/>
  <c r="M378" i="13"/>
  <c r="Y378" i="13" s="1"/>
  <c r="M782" i="13"/>
  <c r="Y782" i="13" s="1"/>
  <c r="M158" i="13"/>
  <c r="Y158" i="13" s="1"/>
  <c r="M1059" i="13"/>
  <c r="Y1059" i="13" s="1"/>
  <c r="M157" i="13"/>
  <c r="Y157" i="13" s="1"/>
  <c r="M778" i="13"/>
  <c r="Y778" i="13" s="1"/>
  <c r="M129" i="13"/>
  <c r="Y129" i="13" s="1"/>
  <c r="M130" i="13"/>
  <c r="Y130" i="13" s="1"/>
  <c r="M725" i="13"/>
  <c r="Y725" i="13" s="1"/>
  <c r="M1061" i="13"/>
  <c r="Y1061" i="13" s="1"/>
  <c r="M351" i="13"/>
  <c r="Y351" i="13" s="1"/>
  <c r="M726" i="13"/>
  <c r="Y726" i="13" s="1"/>
  <c r="M732" i="13"/>
  <c r="Y732" i="13" s="1"/>
  <c r="M134" i="13"/>
  <c r="Y134" i="13" s="1"/>
  <c r="M796" i="13"/>
  <c r="Y796" i="13" s="1"/>
  <c r="M414" i="13"/>
  <c r="Y414" i="13" s="1"/>
  <c r="M705" i="13"/>
  <c r="Y705" i="13" s="1"/>
  <c r="M356" i="13"/>
  <c r="Y356" i="13" s="1"/>
  <c r="M151" i="13"/>
  <c r="Y151" i="13" s="1"/>
  <c r="M150" i="13"/>
  <c r="Y150" i="13" s="1"/>
  <c r="M585" i="13"/>
  <c r="Y585" i="13" s="1"/>
  <c r="M306" i="13"/>
  <c r="Y306" i="13" s="1"/>
  <c r="M126" i="13"/>
  <c r="Y126" i="13" s="1"/>
  <c r="M431" i="13"/>
  <c r="Y431" i="13" s="1"/>
  <c r="M786" i="13"/>
  <c r="Y786" i="13" s="1"/>
  <c r="M1053" i="13"/>
  <c r="Y1053" i="13" s="1"/>
  <c r="M822" i="13"/>
  <c r="Y822" i="13" s="1"/>
  <c r="M380" i="13"/>
  <c r="Y380" i="13" s="1"/>
  <c r="M669" i="13"/>
  <c r="Y669" i="13" s="1"/>
  <c r="M253" i="13"/>
  <c r="Y253" i="13" s="1"/>
  <c r="M290" i="13"/>
  <c r="Y290" i="13" s="1"/>
  <c r="M258" i="13"/>
  <c r="Y258" i="13" s="1"/>
  <c r="M289" i="13"/>
  <c r="Y289" i="13" s="1"/>
  <c r="M265" i="13"/>
  <c r="Y265" i="13" s="1"/>
  <c r="M262" i="13"/>
  <c r="Y262" i="13" s="1"/>
  <c r="M264" i="13"/>
  <c r="Y264" i="13" s="1"/>
  <c r="M263" i="13"/>
  <c r="Y263" i="13" s="1"/>
  <c r="M898" i="13"/>
  <c r="Y898" i="13" s="1"/>
  <c r="M326" i="13"/>
  <c r="Y326" i="13" s="1"/>
  <c r="M287" i="13"/>
  <c r="Y287" i="13" s="1"/>
  <c r="M288" i="13"/>
  <c r="Y288" i="13" s="1"/>
  <c r="M325" i="13"/>
  <c r="Y325" i="13" s="1"/>
  <c r="M324" i="13"/>
  <c r="Y324" i="13" s="1"/>
  <c r="M330" i="13"/>
  <c r="Y330" i="13" s="1"/>
  <c r="M327" i="13"/>
  <c r="Y327" i="13" s="1"/>
  <c r="M501" i="13"/>
  <c r="Y501" i="13" s="1"/>
  <c r="M500" i="13"/>
  <c r="Y500" i="13" s="1"/>
  <c r="M878" i="13"/>
  <c r="Y878" i="13" s="1"/>
  <c r="M50" i="13"/>
  <c r="Y50" i="13" s="1"/>
  <c r="M652" i="13"/>
  <c r="Y652" i="13" s="1"/>
  <c r="M363" i="13"/>
  <c r="Y363" i="13" s="1"/>
  <c r="M358" i="13"/>
  <c r="Y358" i="13" s="1"/>
  <c r="M366" i="13"/>
  <c r="Y366" i="13" s="1"/>
  <c r="M411" i="13"/>
  <c r="Y411" i="13" s="1"/>
  <c r="M591" i="13"/>
  <c r="Y591" i="13" s="1"/>
  <c r="M693" i="13"/>
  <c r="Y693" i="13" s="1"/>
  <c r="M572" i="13"/>
  <c r="Y572" i="13" s="1"/>
  <c r="M694" i="13"/>
  <c r="Y694" i="13" s="1"/>
  <c r="M751" i="13"/>
  <c r="Y751" i="13" s="1"/>
  <c r="M419" i="13"/>
  <c r="Y419" i="13" s="1"/>
  <c r="M420" i="13"/>
  <c r="Y420" i="13" s="1"/>
  <c r="M718" i="13"/>
  <c r="Y718" i="13" s="1"/>
  <c r="M934" i="13"/>
  <c r="Y934" i="13" s="1"/>
  <c r="M421" i="13"/>
  <c r="Y421" i="13" s="1"/>
  <c r="M893" i="13"/>
  <c r="Y893" i="13" s="1"/>
  <c r="M474" i="13"/>
  <c r="Y474" i="13" s="1"/>
  <c r="M498" i="13"/>
  <c r="Y498" i="13" s="1"/>
  <c r="M459" i="13"/>
  <c r="Y459" i="13" s="1"/>
  <c r="M499" i="13"/>
  <c r="Y499" i="13" s="1"/>
  <c r="M478" i="13"/>
  <c r="Y478" i="13" s="1"/>
  <c r="M467" i="13"/>
  <c r="Y467" i="13" s="1"/>
  <c r="M480" i="13"/>
  <c r="Y480" i="13" s="1"/>
  <c r="M472" i="13"/>
  <c r="Y472" i="13" s="1"/>
  <c r="M466" i="13"/>
  <c r="Y466" i="13" s="1"/>
  <c r="M465" i="13"/>
  <c r="Y465" i="13" s="1"/>
  <c r="M496" i="13"/>
  <c r="Y496" i="13" s="1"/>
  <c r="M435" i="13"/>
  <c r="Y435" i="13" s="1"/>
  <c r="M497" i="13"/>
  <c r="Y497" i="13" s="1"/>
  <c r="M464" i="13"/>
  <c r="Y464" i="13" s="1"/>
  <c r="M1089" i="13"/>
  <c r="Y1089" i="13" s="1"/>
  <c r="M495" i="13"/>
  <c r="Y495" i="13" s="1"/>
  <c r="M494" i="13"/>
  <c r="Y494" i="13" s="1"/>
  <c r="M927" i="13"/>
  <c r="Y927" i="13" s="1"/>
  <c r="M458" i="13"/>
  <c r="Y458" i="13" s="1"/>
  <c r="M457" i="13"/>
  <c r="Y457" i="13" s="1"/>
  <c r="M443" i="13"/>
  <c r="Y443" i="13" s="1"/>
  <c r="M461" i="13"/>
  <c r="Y461" i="13" s="1"/>
  <c r="M483" i="13"/>
  <c r="Y483" i="13" s="1"/>
  <c r="M827" i="13"/>
  <c r="Y827" i="13" s="1"/>
  <c r="M959" i="13"/>
  <c r="Y959" i="13" s="1"/>
  <c r="M512" i="13"/>
  <c r="Y512" i="13" s="1"/>
  <c r="M985" i="13"/>
  <c r="Y985" i="13" s="1"/>
  <c r="M990" i="13"/>
  <c r="Y990" i="13" s="1"/>
  <c r="M987" i="13"/>
  <c r="Y987" i="13" s="1"/>
  <c r="M989" i="13"/>
  <c r="Y989" i="13" s="1"/>
  <c r="M988" i="13"/>
  <c r="Y988" i="13" s="1"/>
  <c r="M992" i="13"/>
  <c r="Y992" i="13" s="1"/>
  <c r="M1007" i="13"/>
  <c r="Y1007" i="13" s="1"/>
  <c r="M1006" i="13"/>
  <c r="Y1006" i="13" s="1"/>
  <c r="M1024" i="13"/>
  <c r="Y1024" i="13" s="1"/>
  <c r="M1017" i="13"/>
  <c r="Y1017" i="13" s="1"/>
  <c r="M1035" i="13"/>
  <c r="Y1035" i="13" s="1"/>
  <c r="M1041" i="13"/>
  <c r="Y1041" i="13" s="1"/>
  <c r="M1016" i="13"/>
  <c r="Y1016" i="13" s="1"/>
  <c r="M1034" i="13"/>
  <c r="Y1034" i="13" s="1"/>
  <c r="M955" i="13"/>
  <c r="Y955" i="13" s="1"/>
  <c r="M1018" i="13"/>
  <c r="Y1018" i="13" s="1"/>
  <c r="M991" i="13"/>
  <c r="Y991" i="13" s="1"/>
  <c r="M1033" i="13"/>
  <c r="Y1033" i="13" s="1"/>
  <c r="M981" i="13"/>
  <c r="Y981" i="13" s="1"/>
  <c r="M1012" i="13"/>
  <c r="Y1012" i="13" s="1"/>
  <c r="M1008" i="13"/>
  <c r="Y1008" i="13" s="1"/>
  <c r="M984" i="13"/>
  <c r="Y984" i="13" s="1"/>
  <c r="M983" i="13"/>
  <c r="Y983" i="13" s="1"/>
  <c r="M1084" i="13"/>
  <c r="Y1084" i="13" s="1"/>
  <c r="M1085" i="13"/>
  <c r="Y1085" i="13" s="1"/>
  <c r="M1086" i="13"/>
  <c r="Y1086" i="13" s="1"/>
  <c r="M1051" i="13"/>
  <c r="Y1051" i="13" s="1"/>
  <c r="M1011" i="13"/>
  <c r="Y1011" i="13" s="1"/>
  <c r="M996" i="13"/>
  <c r="Y996" i="13" s="1"/>
  <c r="M1020" i="13"/>
  <c r="Y1020" i="13" s="1"/>
  <c r="M1031" i="13"/>
  <c r="Y1031" i="13" s="1"/>
  <c r="M1000" i="13"/>
  <c r="Y1000" i="13" s="1"/>
  <c r="M999" i="13"/>
  <c r="Y999" i="13" s="1"/>
  <c r="M1050" i="13"/>
  <c r="Y1050" i="13" s="1"/>
  <c r="M1049" i="13"/>
  <c r="Y1049" i="13" s="1"/>
  <c r="M1048" i="13"/>
  <c r="Y1048" i="13" s="1"/>
  <c r="M1010" i="13"/>
  <c r="Y1010" i="13" s="1"/>
  <c r="M982" i="13"/>
  <c r="Y982" i="13" s="1"/>
  <c r="M1038" i="13"/>
  <c r="Y1038" i="13" s="1"/>
  <c r="M1001" i="13"/>
  <c r="Y1001" i="13" s="1"/>
  <c r="M1043" i="13"/>
  <c r="Y1043" i="13" s="1"/>
  <c r="M1002" i="13"/>
  <c r="Y1002" i="13" s="1"/>
  <c r="M1046" i="13"/>
  <c r="Y1046" i="13" s="1"/>
  <c r="M998" i="13"/>
  <c r="Y998" i="13" s="1"/>
  <c r="M1030" i="13"/>
  <c r="Y1030" i="13" s="1"/>
  <c r="M997" i="13"/>
  <c r="Y997" i="13" s="1"/>
  <c r="M1032" i="13"/>
  <c r="Y1032" i="13" s="1"/>
  <c r="M1047" i="13"/>
  <c r="Y1047" i="13" s="1"/>
  <c r="M1023" i="13"/>
  <c r="Y1023" i="13" s="1"/>
  <c r="M1019" i="13"/>
  <c r="Y1019" i="13" s="1"/>
  <c r="M1037" i="13"/>
  <c r="Y1037" i="13" s="1"/>
  <c r="M1003" i="13"/>
  <c r="Y1003" i="13" s="1"/>
  <c r="M1039" i="13"/>
  <c r="Y1039" i="13" s="1"/>
  <c r="M986" i="13"/>
  <c r="Y986" i="13" s="1"/>
  <c r="M528" i="13"/>
  <c r="Y528" i="13" s="1"/>
  <c r="M737" i="13"/>
  <c r="Y737" i="13" s="1"/>
  <c r="M859" i="13"/>
  <c r="Y859" i="13" s="1"/>
  <c r="M968" i="13"/>
  <c r="Y968" i="13" s="1"/>
  <c r="M365" i="13"/>
  <c r="Y365" i="13" s="1"/>
  <c r="M627" i="13"/>
  <c r="Y627" i="13" s="1"/>
  <c r="M626" i="13"/>
  <c r="Y626" i="13" s="1"/>
  <c r="M625" i="13"/>
  <c r="Y625" i="13" s="1"/>
  <c r="M608" i="13"/>
  <c r="Y608" i="13" s="1"/>
  <c r="M516" i="13"/>
  <c r="Y516" i="13" s="1"/>
  <c r="M515" i="13"/>
  <c r="Y515" i="13" s="1"/>
  <c r="M514" i="13"/>
  <c r="Y514" i="13" s="1"/>
  <c r="M846" i="13"/>
  <c r="Y846" i="13" s="1"/>
  <c r="M604" i="13"/>
  <c r="Y604" i="13" s="1"/>
  <c r="M603" i="13"/>
  <c r="Y603" i="13" s="1"/>
  <c r="M48" i="13"/>
  <c r="Y48" i="13" s="1"/>
  <c r="M47" i="13"/>
  <c r="Y47" i="13" s="1"/>
  <c r="M912" i="13"/>
  <c r="Y912" i="13" s="1"/>
  <c r="M913" i="13"/>
  <c r="Y913" i="13" s="1"/>
  <c r="M359" i="13"/>
  <c r="Y359" i="13" s="1"/>
  <c r="M355" i="13"/>
  <c r="Y355" i="13" s="1"/>
  <c r="M347" i="13"/>
  <c r="Y347" i="13" s="1"/>
  <c r="M348" i="13"/>
  <c r="Y348" i="13" s="1"/>
  <c r="M606" i="13"/>
  <c r="Y606" i="13" s="1"/>
  <c r="M653" i="13"/>
  <c r="Y653" i="13" s="1"/>
  <c r="M413" i="13"/>
  <c r="Y413" i="13" s="1"/>
  <c r="M624" i="13"/>
  <c r="Y624" i="13" s="1"/>
  <c r="M902" i="13"/>
  <c r="Y902" i="13" s="1"/>
  <c r="M909" i="13"/>
  <c r="Y909" i="13" s="1"/>
  <c r="M906" i="13"/>
  <c r="Y906" i="13" s="1"/>
  <c r="M915" i="13"/>
  <c r="Y915" i="13" s="1"/>
  <c r="M911" i="13"/>
  <c r="Y911" i="13" s="1"/>
  <c r="M890" i="13"/>
  <c r="Y890" i="13" s="1"/>
  <c r="M920" i="13"/>
  <c r="Y920" i="13" s="1"/>
  <c r="M843" i="13"/>
  <c r="Y843" i="13" s="1"/>
  <c r="M344" i="13"/>
  <c r="Y344" i="13" s="1"/>
  <c r="M332" i="13"/>
  <c r="Y332" i="13" s="1"/>
  <c r="M979" i="13"/>
  <c r="Y979" i="13" s="1"/>
  <c r="M398" i="13"/>
  <c r="Y398" i="13" s="1"/>
  <c r="M729" i="13"/>
  <c r="Y729" i="13" s="1"/>
  <c r="M730" i="13"/>
  <c r="Y730" i="13" s="1"/>
  <c r="M92" i="13"/>
  <c r="Y92" i="13" s="1"/>
  <c r="M1022" i="13"/>
  <c r="Y1022" i="13" s="1"/>
  <c r="M45" i="13"/>
  <c r="Y45" i="13" s="1"/>
  <c r="M339" i="13"/>
  <c r="Y339" i="13" s="1"/>
  <c r="M659" i="13"/>
  <c r="Y659" i="13" s="1"/>
  <c r="M156" i="13"/>
  <c r="Y156" i="13" s="1"/>
  <c r="M789" i="13"/>
  <c r="Y789" i="13" s="1"/>
  <c r="M1055" i="13"/>
  <c r="Y1055" i="13" s="1"/>
  <c r="M311" i="13"/>
  <c r="Y311" i="13" s="1"/>
  <c r="M1054" i="13"/>
  <c r="Y1054" i="13" s="1"/>
  <c r="M144" i="13"/>
  <c r="Y144" i="13" s="1"/>
  <c r="M317" i="13"/>
  <c r="Y317" i="13" s="1"/>
  <c r="M329" i="13"/>
  <c r="Y329" i="13" s="1"/>
  <c r="M328" i="13"/>
  <c r="Y328" i="13" s="1"/>
  <c r="M155" i="13"/>
  <c r="Y155" i="13" s="1"/>
  <c r="M120" i="13"/>
  <c r="Y120" i="13" s="1"/>
  <c r="M215" i="13"/>
  <c r="Y215" i="13" s="1"/>
  <c r="M254" i="13"/>
  <c r="Y254" i="13" s="1"/>
  <c r="M286" i="13"/>
  <c r="Y286" i="13" s="1"/>
  <c r="M131" i="13"/>
  <c r="Y131" i="13" s="1"/>
  <c r="M226" i="13"/>
  <c r="Y226" i="13" s="1"/>
  <c r="M225" i="13"/>
  <c r="Y225" i="13" s="1"/>
  <c r="M224" i="13"/>
  <c r="Y224" i="13" s="1"/>
  <c r="M1015" i="13"/>
  <c r="Y1015" i="13" s="1"/>
  <c r="M1013" i="13"/>
  <c r="Y1013" i="13" s="1"/>
  <c r="M623" i="13"/>
  <c r="Y623" i="13" s="1"/>
  <c r="M581" i="13"/>
  <c r="Y581" i="13" s="1"/>
  <c r="M804" i="13"/>
  <c r="Y804" i="13" s="1"/>
  <c r="M803" i="13"/>
  <c r="Y803" i="13" s="1"/>
  <c r="M333" i="13"/>
  <c r="Y333" i="13" s="1"/>
  <c r="M866" i="13"/>
  <c r="Y866" i="13" s="1"/>
  <c r="M442" i="13"/>
  <c r="Y442" i="13" s="1"/>
  <c r="M455" i="13"/>
  <c r="Y455" i="13" s="1"/>
  <c r="M16" i="13"/>
  <c r="Y16" i="13" s="1"/>
  <c r="M1083" i="13"/>
  <c r="Y1083" i="13" s="1"/>
  <c r="M147" i="13"/>
  <c r="Y147" i="13" s="1"/>
  <c r="M168" i="13"/>
  <c r="Y168" i="13" s="1"/>
  <c r="M44" i="13"/>
  <c r="Y44" i="13" s="1"/>
  <c r="M1057" i="13"/>
  <c r="Y1057" i="13" s="1"/>
  <c r="M417" i="13"/>
  <c r="Y417" i="13" s="1"/>
  <c r="M423" i="13"/>
  <c r="Y423" i="13" s="1"/>
  <c r="M412" i="13"/>
  <c r="Y412" i="13" s="1"/>
  <c r="M440" i="13"/>
  <c r="Y440" i="13" s="1"/>
  <c r="M343" i="13"/>
  <c r="Y343" i="13" s="1"/>
  <c r="M932" i="13"/>
  <c r="Y932" i="13" s="1"/>
  <c r="M756" i="13"/>
  <c r="Y756" i="13" s="1"/>
  <c r="M691" i="13"/>
  <c r="Y691" i="13" s="1"/>
  <c r="M690" i="13"/>
  <c r="Y690" i="13" s="1"/>
  <c r="M897" i="13"/>
  <c r="Y897" i="13" s="1"/>
  <c r="M967" i="13"/>
  <c r="Y967" i="13" s="1"/>
  <c r="M962" i="13"/>
  <c r="Y962" i="13" s="1"/>
  <c r="M961" i="13"/>
  <c r="Y961" i="13" s="1"/>
  <c r="M17" i="13"/>
  <c r="Y17" i="13" s="1"/>
  <c r="M818" i="13"/>
  <c r="Y818" i="13" s="1"/>
  <c r="M837" i="13"/>
  <c r="Y837" i="13" s="1"/>
  <c r="M402" i="13"/>
  <c r="Y402" i="13" s="1"/>
  <c r="M971" i="13"/>
  <c r="Y971" i="13" s="1"/>
  <c r="M493" i="13"/>
  <c r="Y493" i="13" s="1"/>
  <c r="M447" i="13"/>
  <c r="Y447" i="13" s="1"/>
  <c r="M492" i="13"/>
  <c r="Y492" i="13" s="1"/>
  <c r="M767" i="13"/>
  <c r="Y767" i="13" s="1"/>
  <c r="M451" i="13"/>
  <c r="Y451" i="13" s="1"/>
  <c r="M1081" i="13"/>
  <c r="Y1081" i="13" s="1"/>
  <c r="M491" i="13"/>
  <c r="Y491" i="13" s="1"/>
  <c r="M12" i="13"/>
  <c r="Y12" i="13" s="1"/>
  <c r="M1063" i="13"/>
  <c r="Y1063" i="13" s="1"/>
  <c r="M1064" i="13"/>
  <c r="Y1064" i="13" s="1"/>
  <c r="M334" i="13"/>
  <c r="Y334" i="13" s="1"/>
  <c r="M335" i="13"/>
  <c r="Y335" i="13" s="1"/>
  <c r="M391" i="13"/>
  <c r="Y391" i="13" s="1"/>
  <c r="M390" i="13"/>
  <c r="Y390" i="13" s="1"/>
  <c r="M381" i="13"/>
  <c r="Y381" i="13" s="1"/>
  <c r="M706" i="13"/>
  <c r="Y706" i="13" s="1"/>
  <c r="M1044" i="13"/>
  <c r="Y1044" i="13" s="1"/>
  <c r="M935" i="13"/>
  <c r="Y935" i="13" s="1"/>
  <c r="M410" i="13"/>
  <c r="Y410" i="13" s="1"/>
  <c r="M1004" i="13"/>
  <c r="Y1004" i="13" s="1"/>
  <c r="M1036" i="13"/>
  <c r="Y1036" i="13" s="1"/>
  <c r="M337" i="13"/>
  <c r="Y337" i="13" s="1"/>
  <c r="M660" i="13"/>
  <c r="Y660" i="13" s="1"/>
  <c r="M910" i="13"/>
  <c r="Y910" i="13" s="1"/>
  <c r="M720" i="13"/>
  <c r="Y720" i="13" s="1"/>
  <c r="M1065" i="13"/>
  <c r="Y1065" i="13" s="1"/>
  <c r="M870" i="13"/>
  <c r="Y870" i="13" s="1"/>
  <c r="M707" i="13"/>
  <c r="Y707" i="13" s="1"/>
  <c r="M422" i="13"/>
  <c r="Y422" i="13" s="1"/>
  <c r="M914" i="13"/>
  <c r="Y914" i="13" s="1"/>
  <c r="M285" i="13"/>
  <c r="Y285" i="13" s="1"/>
  <c r="M879" i="13"/>
  <c r="Y879" i="13" s="1"/>
  <c r="M889" i="13"/>
  <c r="Y889" i="13" s="1"/>
  <c r="M923" i="13"/>
  <c r="Y923" i="13" s="1"/>
  <c r="M894" i="13"/>
  <c r="Y894" i="13" s="1"/>
  <c r="M888" i="13"/>
  <c r="Y888" i="13" s="1"/>
  <c r="M1067" i="13"/>
  <c r="Y1067" i="13" s="1"/>
  <c r="M96" i="13"/>
  <c r="Y96" i="13" s="1"/>
  <c r="M587" i="13"/>
  <c r="Y587" i="13" s="1"/>
  <c r="M520" i="13"/>
  <c r="Y520" i="13" s="1"/>
  <c r="M622" i="13"/>
  <c r="Y622" i="13" s="1"/>
  <c r="M621" i="13"/>
  <c r="Y621" i="13" s="1"/>
  <c r="M284" i="13"/>
  <c r="Y284" i="13" s="1"/>
  <c r="M283" i="13"/>
  <c r="Y283" i="13" s="1"/>
  <c r="M188" i="13"/>
  <c r="Y188" i="13" s="1"/>
  <c r="M223" i="13"/>
  <c r="Y223" i="13" s="1"/>
  <c r="M222" i="13"/>
  <c r="Y222" i="13" s="1"/>
  <c r="M221" i="13"/>
  <c r="Y221" i="13" s="1"/>
  <c r="M943" i="13"/>
  <c r="Y943" i="13" s="1"/>
  <c r="M950" i="13"/>
  <c r="Y950" i="13" s="1"/>
  <c r="M949" i="13"/>
  <c r="Y949" i="13" s="1"/>
  <c r="M942" i="13"/>
  <c r="Y942" i="13" s="1"/>
  <c r="M952" i="13"/>
  <c r="Y952" i="13" s="1"/>
  <c r="M620" i="13"/>
  <c r="Y620" i="13" s="1"/>
  <c r="M619" i="13"/>
  <c r="Y619" i="13" s="1"/>
  <c r="M599" i="13"/>
  <c r="Y599" i="13" s="1"/>
  <c r="M1070" i="13"/>
  <c r="Y1070" i="13" s="1"/>
  <c r="M1069" i="13"/>
  <c r="Y1069" i="13" s="1"/>
  <c r="M13" i="13"/>
  <c r="Y13" i="13" s="1"/>
  <c r="M29" i="13"/>
  <c r="Y29" i="13" s="1"/>
  <c r="M1096" i="13"/>
  <c r="Y1096" i="13" s="1"/>
  <c r="M214" i="13"/>
  <c r="Y214" i="13" s="1"/>
  <c r="M323" i="13"/>
  <c r="Y323" i="13" s="1"/>
  <c r="M257" i="13"/>
  <c r="Y257" i="13" s="1"/>
  <c r="M282" i="13"/>
  <c r="Y282" i="13" s="1"/>
  <c r="M320" i="13"/>
  <c r="Y320" i="13" s="1"/>
  <c r="M865" i="13"/>
  <c r="Y865" i="13" s="1"/>
  <c r="M403" i="13"/>
  <c r="Y403" i="13" s="1"/>
  <c r="M477" i="13"/>
  <c r="Y477" i="13" s="1"/>
  <c r="M187" i="13"/>
  <c r="Y187" i="13" s="1"/>
  <c r="M1097" i="13"/>
  <c r="Y1097" i="13" s="1"/>
  <c r="M490" i="13"/>
  <c r="Y490" i="13" s="1"/>
  <c r="M536" i="13"/>
  <c r="Y536" i="13" s="1"/>
  <c r="M479" i="13"/>
  <c r="Y479" i="13" s="1"/>
  <c r="M441" i="13"/>
  <c r="Y441" i="13" s="1"/>
  <c r="M471" i="13"/>
  <c r="Y471" i="13" s="1"/>
  <c r="M336" i="13"/>
  <c r="Y336" i="13" s="1"/>
  <c r="M305" i="13"/>
  <c r="Y305" i="13" s="1"/>
  <c r="M180" i="13"/>
  <c r="Y180" i="13" s="1"/>
  <c r="M275" i="13"/>
  <c r="Y275" i="13" s="1"/>
  <c r="M261" i="13"/>
  <c r="Y261" i="13" s="1"/>
  <c r="M260" i="13"/>
  <c r="Y260" i="13" s="1"/>
  <c r="M312" i="13"/>
  <c r="Y312" i="13" s="1"/>
  <c r="M322" i="13"/>
  <c r="Y322" i="13" s="1"/>
  <c r="M1088" i="13"/>
  <c r="Y1088" i="13" s="1"/>
  <c r="M815" i="13"/>
  <c r="Y815" i="13" s="1"/>
  <c r="M519" i="13"/>
  <c r="Y519" i="13" s="1"/>
  <c r="M714" i="13"/>
  <c r="Y714" i="13" s="1"/>
  <c r="M683" i="13"/>
  <c r="Y683" i="13" s="1"/>
  <c r="M526" i="13"/>
  <c r="Y526" i="13" s="1"/>
  <c r="M681" i="13"/>
  <c r="Y681" i="13" s="1"/>
  <c r="M518" i="13"/>
  <c r="Y518" i="13" s="1"/>
  <c r="M304" i="13"/>
  <c r="Y304" i="13" s="1"/>
  <c r="M792" i="13"/>
  <c r="Y792" i="13" s="1"/>
  <c r="M799" i="13"/>
  <c r="Y799" i="13" s="1"/>
  <c r="M807" i="13"/>
  <c r="Y807" i="13" s="1"/>
  <c r="M808" i="13"/>
  <c r="Y808" i="13" s="1"/>
  <c r="M713" i="13"/>
  <c r="Y713" i="13" s="1"/>
  <c r="M1045" i="13"/>
  <c r="Y1045" i="13" s="1"/>
  <c r="M980" i="13"/>
  <c r="Y980" i="13" s="1"/>
  <c r="M1040" i="13"/>
  <c r="Y1040" i="13" s="1"/>
  <c r="M1021" i="13"/>
  <c r="Y1021" i="13" s="1"/>
  <c r="M1009" i="13"/>
  <c r="Y1009" i="13" s="1"/>
  <c r="M1098" i="13"/>
  <c r="Y1098" i="13" s="1"/>
  <c r="M749" i="13"/>
  <c r="Y749" i="13" s="1"/>
  <c r="M28" i="13"/>
  <c r="Y28" i="13" s="1"/>
  <c r="M1099" i="13"/>
  <c r="Y1099" i="13" s="1"/>
  <c r="M41" i="13"/>
  <c r="Y41" i="13" s="1"/>
  <c r="M1100" i="13"/>
  <c r="Y1100" i="13" s="1"/>
  <c r="M1101" i="13"/>
  <c r="Y1101" i="13" s="1"/>
  <c r="M657" i="13"/>
  <c r="Y657" i="13" s="1"/>
  <c r="M489" i="13"/>
  <c r="Y489" i="13" s="1"/>
  <c r="M445" i="13"/>
  <c r="Y445" i="13" s="1"/>
  <c r="M437" i="13"/>
  <c r="Y437" i="13" s="1"/>
  <c r="M488" i="13"/>
  <c r="Y488" i="13" s="1"/>
  <c r="M470" i="13"/>
  <c r="Y470" i="13" s="1"/>
  <c r="M487" i="13"/>
  <c r="Y487" i="13" s="1"/>
  <c r="M452" i="13"/>
  <c r="Y452" i="13" s="1"/>
  <c r="M469" i="13"/>
  <c r="Y469" i="13" s="1"/>
  <c r="M449" i="13"/>
  <c r="Y449" i="13" s="1"/>
  <c r="M434" i="13"/>
  <c r="Y434" i="13" s="1"/>
  <c r="M481" i="13"/>
  <c r="Y481" i="13" s="1"/>
  <c r="M486" i="13"/>
  <c r="Y486" i="13" s="1"/>
  <c r="M468" i="13"/>
  <c r="Y468" i="13" s="1"/>
  <c r="M671" i="13"/>
  <c r="Y671" i="13" s="1"/>
  <c r="M905" i="13"/>
  <c r="Y905" i="13" s="1"/>
  <c r="M267" i="13"/>
  <c r="Y267" i="13" s="1"/>
  <c r="M196" i="13"/>
  <c r="Y196" i="13" s="1"/>
  <c r="M256" i="13"/>
  <c r="Y256" i="13" s="1"/>
  <c r="M666" i="13"/>
  <c r="Y666" i="13" s="1"/>
  <c r="M184" i="13"/>
  <c r="Y184" i="13" s="1"/>
  <c r="M182" i="13"/>
  <c r="Y182" i="13" s="1"/>
  <c r="M1102" i="13"/>
  <c r="Y1102" i="13" s="1"/>
  <c r="M128" i="13"/>
  <c r="Y128" i="13" s="1"/>
  <c r="M586" i="13"/>
  <c r="Y586" i="13" s="1"/>
  <c r="M592" i="13"/>
  <c r="Y592" i="13" s="1"/>
  <c r="M1103" i="13"/>
  <c r="Y1103" i="13" s="1"/>
  <c r="M1104" i="13"/>
  <c r="Y1104" i="13" s="1"/>
  <c r="M1106" i="13"/>
  <c r="Y1106" i="13" s="1"/>
  <c r="M766" i="13"/>
  <c r="Y766" i="13" s="1"/>
  <c r="M904" i="13"/>
  <c r="Y904" i="13" s="1"/>
  <c r="M1090" i="13"/>
  <c r="Y1090" i="13" s="1"/>
  <c r="M765" i="13"/>
  <c r="Y765" i="13" s="1"/>
  <c r="M864" i="13"/>
  <c r="Y864" i="13" s="1"/>
  <c r="M534" i="13"/>
  <c r="Y534" i="13" s="1"/>
  <c r="M535" i="13"/>
  <c r="Y535" i="13" s="1"/>
  <c r="M710" i="13"/>
  <c r="Y710" i="13" s="1"/>
  <c r="M273" i="13"/>
  <c r="Y273" i="13" s="1"/>
  <c r="M272" i="13"/>
  <c r="Y272" i="13" s="1"/>
  <c r="M268" i="13"/>
  <c r="Y268" i="13" s="1"/>
  <c r="M709" i="13"/>
  <c r="Y709" i="13" s="1"/>
  <c r="M179" i="13"/>
  <c r="Y179" i="13" s="1"/>
  <c r="M614" i="13"/>
  <c r="Y614" i="13" s="1"/>
  <c r="M202" i="13"/>
  <c r="Y202" i="13" s="1"/>
  <c r="M601" i="13"/>
  <c r="Y601" i="13" s="1"/>
  <c r="M212" i="13"/>
  <c r="Y212" i="13" s="1"/>
  <c r="M191" i="13"/>
  <c r="Y191" i="13" s="1"/>
  <c r="M220" i="13"/>
  <c r="Y220" i="13" s="1"/>
  <c r="M901" i="13"/>
  <c r="Y901" i="13" s="1"/>
  <c r="M918" i="13"/>
  <c r="Y918" i="13" s="1"/>
  <c r="M919" i="13"/>
  <c r="Y919" i="13" s="1"/>
  <c r="M485" i="13"/>
  <c r="Y485" i="13" s="1"/>
  <c r="M460" i="13"/>
  <c r="Y460" i="13" s="1"/>
  <c r="M453" i="13"/>
  <c r="Y453" i="13" s="1"/>
  <c r="M454" i="13"/>
  <c r="Y454" i="13" s="1"/>
  <c r="M436" i="13"/>
  <c r="Y436" i="13" s="1"/>
  <c r="M482" i="13"/>
  <c r="Y482" i="13" s="1"/>
  <c r="M448" i="13"/>
  <c r="Y448" i="13" s="1"/>
  <c r="M484" i="13"/>
  <c r="Y484" i="13" s="1"/>
  <c r="M338" i="13"/>
  <c r="Y338" i="13" s="1"/>
  <c r="M446" i="13"/>
  <c r="Y446" i="13" s="1"/>
  <c r="M281" i="13"/>
  <c r="Y281" i="13" s="1"/>
  <c r="M450" i="13"/>
  <c r="Y450" i="13" s="1"/>
  <c r="M537" i="13"/>
  <c r="Y537" i="13" s="1"/>
  <c r="M219" i="13"/>
  <c r="Y219" i="13" s="1"/>
  <c r="M218" i="13"/>
  <c r="Y218" i="13" s="1"/>
  <c r="M280" i="13"/>
  <c r="Y280" i="13" s="1"/>
  <c r="M279" i="13"/>
  <c r="Y279" i="13" s="1"/>
  <c r="M133" i="13"/>
  <c r="Y133" i="13" s="1"/>
  <c r="M114" i="13"/>
  <c r="Y114" i="13" s="1"/>
  <c r="M200" i="13"/>
  <c r="Y200" i="13" s="1"/>
  <c r="M115" i="13"/>
  <c r="Y115" i="13" s="1"/>
  <c r="M112" i="13"/>
  <c r="Y112" i="13" s="1"/>
  <c r="M116" i="13"/>
  <c r="Y116" i="13" s="1"/>
  <c r="M119" i="13"/>
  <c r="Y119" i="13" s="1"/>
  <c r="M271" i="13"/>
  <c r="Y271" i="13" s="1"/>
  <c r="M270" i="13"/>
  <c r="Y270" i="13" s="1"/>
  <c r="M154" i="13"/>
  <c r="Y154" i="13" s="1"/>
  <c r="M316" i="13"/>
  <c r="Y316" i="13" s="1"/>
  <c r="M113" i="13"/>
  <c r="Y113" i="13" s="1"/>
  <c r="M192" i="13"/>
  <c r="Y192" i="13" s="1"/>
  <c r="M121" i="13"/>
  <c r="Y121" i="13" s="1"/>
  <c r="M153" i="13"/>
  <c r="Y153" i="13" s="1"/>
  <c r="M266" i="13"/>
  <c r="Y266" i="13" s="1"/>
  <c r="M110" i="13"/>
  <c r="Y110" i="13" s="1"/>
  <c r="M331" i="13"/>
  <c r="Y331" i="13" s="1"/>
  <c r="M152" i="13"/>
  <c r="Y152" i="13" s="1"/>
  <c r="M405" i="13"/>
  <c r="Y405" i="13" s="1"/>
  <c r="M117" i="13"/>
  <c r="Y117" i="13" s="1"/>
  <c r="M1108" i="13"/>
  <c r="Y1108" i="13" s="1"/>
  <c r="M125" i="13"/>
  <c r="Y125" i="13" s="1"/>
  <c r="M124" i="13"/>
  <c r="Y124" i="13" s="1"/>
  <c r="M278" i="13"/>
  <c r="Y278" i="13" s="1"/>
  <c r="M318" i="13"/>
  <c r="Y318" i="13" s="1"/>
  <c r="M319" i="13"/>
  <c r="Y319" i="13" s="1"/>
  <c r="M539" i="13"/>
  <c r="Y539" i="13" s="1"/>
  <c r="M836" i="13"/>
  <c r="Y836" i="13" s="1"/>
  <c r="M895" i="13"/>
  <c r="Y895" i="13" s="1"/>
  <c r="M763" i="13"/>
  <c r="Y763" i="13" s="1"/>
  <c r="M252" i="13"/>
  <c r="Y252" i="13" s="1"/>
  <c r="M741" i="13"/>
  <c r="Y741" i="13" s="1"/>
  <c r="M1095" i="13"/>
  <c r="Y1095" i="13" s="1"/>
  <c r="M1109" i="13"/>
  <c r="Y1109" i="13" s="1"/>
  <c r="M37" i="13"/>
  <c r="Y37" i="13" s="1"/>
  <c r="M748" i="13"/>
  <c r="Y748" i="13" s="1"/>
  <c r="M723" i="13"/>
  <c r="Y723" i="13" s="1"/>
  <c r="M978" i="13"/>
  <c r="Y978" i="13" s="1"/>
  <c r="M1062" i="13"/>
  <c r="Y1062" i="13" s="1"/>
  <c r="M1068" i="13"/>
  <c r="Y1068" i="13" s="1"/>
  <c r="M1082" i="13"/>
  <c r="Y1082" i="13" s="1"/>
  <c r="M1107" i="13"/>
  <c r="Y1107" i="13" s="1"/>
  <c r="M862" i="13"/>
  <c r="Y862" i="13" s="1"/>
  <c r="M9" i="13"/>
  <c r="Y9" i="13" s="1"/>
  <c r="M18" i="13"/>
  <c r="Y18" i="13" s="1"/>
  <c r="M929" i="13"/>
  <c r="Y929" i="13" s="1"/>
  <c r="M61" i="13"/>
  <c r="Y61" i="13" s="1"/>
  <c r="M63" i="13"/>
  <c r="Y63" i="13" s="1"/>
  <c r="M68" i="13"/>
  <c r="Y68" i="13" s="1"/>
  <c r="M74" i="13"/>
  <c r="Y74" i="13" s="1"/>
  <c r="M928" i="13"/>
  <c r="Y928" i="13" s="1"/>
  <c r="M77" i="13"/>
  <c r="Y77" i="13" s="1"/>
  <c r="M86" i="13"/>
  <c r="Y86" i="13" s="1"/>
  <c r="M90" i="13"/>
  <c r="Y90" i="13" s="1"/>
  <c r="M91" i="13"/>
  <c r="Y91" i="13" s="1"/>
  <c r="M94" i="13"/>
  <c r="Y94" i="13" s="1"/>
  <c r="M95" i="13"/>
  <c r="Y95" i="13" s="1"/>
  <c r="M97" i="13"/>
  <c r="Y97" i="13" s="1"/>
  <c r="M425" i="13"/>
  <c r="Y425" i="13" s="1"/>
  <c r="M548" i="13"/>
  <c r="Y548" i="13" s="1"/>
  <c r="M549" i="13"/>
  <c r="Y549" i="13" s="1"/>
  <c r="M550" i="13"/>
  <c r="Y550" i="13" s="1"/>
  <c r="M555" i="13"/>
  <c r="Y555" i="13" s="1"/>
  <c r="M556" i="13"/>
  <c r="Y556" i="13" s="1"/>
  <c r="M557" i="13"/>
  <c r="Y557" i="13" s="1"/>
  <c r="M560" i="13"/>
  <c r="Y560" i="13" s="1"/>
  <c r="M567" i="13"/>
  <c r="Y567" i="13" s="1"/>
  <c r="M637" i="13"/>
  <c r="Y637" i="13" s="1"/>
  <c r="M658" i="13"/>
  <c r="Y658" i="13" s="1"/>
  <c r="M784" i="13"/>
  <c r="Y784" i="13" s="1"/>
  <c r="M963" i="13"/>
  <c r="Y963" i="13" s="1"/>
  <c r="M972" i="13"/>
  <c r="Y972" i="13" s="1"/>
  <c r="M973" i="13"/>
  <c r="Y973" i="13" s="1"/>
  <c r="M974" i="13"/>
  <c r="Y974" i="13" s="1"/>
  <c r="M975" i="13"/>
  <c r="Y975" i="13" s="1"/>
  <c r="M976" i="13"/>
  <c r="Y976" i="13" s="1"/>
  <c r="M977" i="13"/>
  <c r="Y977" i="13" s="1"/>
  <c r="M1058" i="13"/>
  <c r="Y1058" i="13" s="1"/>
  <c r="M321" i="13"/>
  <c r="Y321" i="13" s="1"/>
  <c r="M371" i="13"/>
  <c r="Y371" i="13" s="1"/>
  <c r="M554" i="13"/>
  <c r="Y554" i="13" s="1"/>
  <c r="M54" i="13"/>
  <c r="Y54" i="13" s="1"/>
  <c r="M217" i="13"/>
  <c r="Y217" i="13" s="1"/>
  <c r="M427" i="13"/>
  <c r="Y427" i="13" s="1"/>
  <c r="M247" i="13"/>
  <c r="Y247" i="13" s="1"/>
  <c r="M545" i="13"/>
  <c r="Y545" i="13" s="1"/>
  <c r="M19" i="13"/>
  <c r="Y19" i="13" s="1"/>
  <c r="M684" i="13"/>
  <c r="Y684" i="13" s="1"/>
  <c r="O784" i="13" l="1"/>
  <c r="O590" i="13"/>
  <c r="O545" i="13"/>
  <c r="O963" i="13"/>
  <c r="O978" i="13"/>
  <c r="O405" i="13"/>
  <c r="O279" i="13"/>
  <c r="O220" i="13"/>
  <c r="O469" i="13"/>
  <c r="O1045" i="13"/>
  <c r="O180" i="13"/>
  <c r="O13" i="13"/>
  <c r="O587" i="13"/>
  <c r="O410" i="13"/>
  <c r="O402" i="13"/>
  <c r="O147" i="13"/>
  <c r="O120" i="13"/>
  <c r="O332" i="13"/>
  <c r="O47" i="13"/>
  <c r="O1037" i="13"/>
  <c r="O1031" i="13"/>
  <c r="O1035" i="13"/>
  <c r="O494" i="13"/>
  <c r="O718" i="13"/>
  <c r="O325" i="13"/>
  <c r="O306" i="13"/>
  <c r="O782" i="13"/>
  <c r="O571" i="13"/>
  <c r="O561" i="13"/>
  <c r="O899" i="13"/>
  <c r="O793" i="13"/>
  <c r="O522" i="13"/>
  <c r="O580" i="13"/>
  <c r="O801" i="13"/>
  <c r="O1042" i="13"/>
  <c r="O794" i="13"/>
  <c r="O71" i="13"/>
  <c r="O230" i="13"/>
  <c r="O582" i="13"/>
  <c r="O238" i="13"/>
  <c r="O241" i="13"/>
  <c r="O781" i="13"/>
  <c r="O1028" i="13"/>
  <c r="O308" i="13"/>
  <c r="O209" i="13"/>
  <c r="O360" i="13"/>
  <c r="O903" i="13"/>
  <c r="O1025" i="13"/>
  <c r="O759" i="13"/>
  <c r="O81" i="13"/>
  <c r="O940" i="13"/>
  <c r="O680" i="13"/>
  <c r="O900" i="13"/>
  <c r="O476" i="13"/>
  <c r="O702" i="13"/>
  <c r="O837" i="13"/>
  <c r="O462" i="13"/>
  <c r="O328" i="13"/>
  <c r="O926" i="13"/>
  <c r="O604" i="13"/>
  <c r="O1110" i="13"/>
  <c r="O1007" i="13"/>
  <c r="O682" i="13"/>
  <c r="O923" i="13"/>
  <c r="O263" i="13"/>
  <c r="O856" i="13"/>
  <c r="O583" i="13"/>
  <c r="O34" i="13"/>
  <c r="O742" i="13"/>
  <c r="O195" i="13"/>
  <c r="O206" i="13"/>
  <c r="O505" i="13"/>
  <c r="O83" i="13"/>
  <c r="O908" i="13"/>
  <c r="O850" i="13"/>
  <c r="O166" i="13"/>
  <c r="O463" i="13"/>
  <c r="O386" i="13"/>
  <c r="O727" i="13"/>
  <c r="O394" i="13"/>
  <c r="O640" i="13"/>
  <c r="O645" i="13"/>
  <c r="O857" i="13"/>
  <c r="O704" i="13"/>
  <c r="O719" i="13"/>
  <c r="O723" i="13"/>
  <c r="O1104" i="13"/>
  <c r="O305" i="13"/>
  <c r="O1083" i="13"/>
  <c r="O1017" i="13"/>
  <c r="O585" i="13"/>
  <c r="O892" i="13"/>
  <c r="O404" i="13"/>
  <c r="O203" i="13"/>
  <c r="O242" i="13"/>
  <c r="O245" i="13"/>
  <c r="O678" i="13"/>
  <c r="O218" i="13"/>
  <c r="O808" i="13"/>
  <c r="O1067" i="13"/>
  <c r="O603" i="13"/>
  <c r="O1089" i="13"/>
  <c r="O287" i="13"/>
  <c r="O397" i="13"/>
  <c r="O547" i="13"/>
  <c r="O1066" i="13"/>
  <c r="O197" i="13"/>
  <c r="O805" i="13"/>
  <c r="O650" i="13"/>
  <c r="O748" i="13"/>
  <c r="O601" i="13"/>
  <c r="O807" i="13"/>
  <c r="O455" i="13"/>
  <c r="O464" i="13"/>
  <c r="O751" i="13"/>
  <c r="O433" i="13"/>
  <c r="O59" i="13"/>
  <c r="O102" i="13"/>
  <c r="O609" i="13"/>
  <c r="O313" i="13"/>
  <c r="O362" i="13"/>
  <c r="O703" i="13"/>
  <c r="O68" i="13"/>
  <c r="O586" i="13"/>
  <c r="O381" i="13"/>
  <c r="O890" i="13"/>
  <c r="O694" i="13"/>
  <c r="O750" i="13"/>
  <c r="O872" i="13"/>
  <c r="O589" i="13"/>
  <c r="O506" i="13"/>
  <c r="O768" i="13"/>
  <c r="O644" i="13"/>
  <c r="O567" i="13"/>
  <c r="O128" i="13"/>
  <c r="O390" i="13"/>
  <c r="O1086" i="13"/>
  <c r="O705" i="13"/>
  <c r="O930" i="13"/>
  <c r="O560" i="13"/>
  <c r="O179" i="13"/>
  <c r="O889" i="13"/>
  <c r="O915" i="13"/>
  <c r="O1085" i="13"/>
  <c r="O834" i="13"/>
  <c r="O700" i="13"/>
  <c r="O21" i="13"/>
  <c r="O207" i="13"/>
  <c r="O772" i="13"/>
  <c r="O743" i="13"/>
  <c r="O192" i="13"/>
  <c r="O709" i="13"/>
  <c r="O489" i="13"/>
  <c r="O518" i="13"/>
  <c r="O942" i="13"/>
  <c r="O879" i="13"/>
  <c r="O335" i="13"/>
  <c r="O897" i="13"/>
  <c r="O803" i="13"/>
  <c r="O311" i="13"/>
  <c r="O906" i="13"/>
  <c r="O516" i="13"/>
  <c r="O998" i="13"/>
  <c r="O1084" i="13"/>
  <c r="O989" i="13"/>
  <c r="O465" i="13"/>
  <c r="O591" i="13"/>
  <c r="O262" i="13"/>
  <c r="O796" i="13"/>
  <c r="O823" i="13"/>
  <c r="O145" i="13"/>
  <c r="O393" i="13"/>
  <c r="O160" i="13"/>
  <c r="O527" i="13"/>
  <c r="O473" i="13"/>
  <c r="O577" i="13"/>
  <c r="O368" i="13"/>
  <c r="O193" i="13"/>
  <c r="O874" i="13"/>
  <c r="O172" i="13"/>
  <c r="O186" i="13"/>
  <c r="O746" i="13"/>
  <c r="O294" i="13"/>
  <c r="O208" i="13"/>
  <c r="O509" i="13"/>
  <c r="O80" i="13"/>
  <c r="O1005" i="13"/>
  <c r="O712" i="13"/>
  <c r="O775" i="13"/>
  <c r="O523" i="13"/>
  <c r="O387" i="13"/>
  <c r="O415" i="13"/>
  <c r="O638" i="13"/>
  <c r="O642" i="13"/>
  <c r="O647" i="13"/>
  <c r="O649" i="13"/>
  <c r="O849" i="13"/>
  <c r="O538" i="13"/>
  <c r="O217" i="13"/>
  <c r="O556" i="13"/>
  <c r="O252" i="13"/>
  <c r="O113" i="13"/>
  <c r="O338" i="13"/>
  <c r="O268" i="13"/>
  <c r="O184" i="13"/>
  <c r="O657" i="13"/>
  <c r="O681" i="13"/>
  <c r="O1097" i="13"/>
  <c r="O949" i="13"/>
  <c r="O285" i="13"/>
  <c r="O334" i="13"/>
  <c r="O690" i="13"/>
  <c r="O804" i="13"/>
  <c r="O1055" i="13"/>
  <c r="O909" i="13"/>
  <c r="O608" i="13"/>
  <c r="O1046" i="13"/>
  <c r="O983" i="13"/>
  <c r="O987" i="13"/>
  <c r="O466" i="13"/>
  <c r="O411" i="13"/>
  <c r="O265" i="13"/>
  <c r="O134" i="13"/>
  <c r="O828" i="13"/>
  <c r="O127" i="13"/>
  <c r="O936" i="13"/>
  <c r="O149" i="13"/>
  <c r="O953" i="13"/>
  <c r="O475" i="13"/>
  <c r="O578" i="13"/>
  <c r="O424" i="13"/>
  <c r="O170" i="13"/>
  <c r="O429" i="13"/>
  <c r="O99" i="13"/>
  <c r="O194" i="13"/>
  <c r="O633" i="13"/>
  <c r="O295" i="13"/>
  <c r="O1074" i="13"/>
  <c r="O508" i="13"/>
  <c r="O532" i="13"/>
  <c r="O871" i="13"/>
  <c r="O67" i="13"/>
  <c r="O774" i="13"/>
  <c r="O60" i="13"/>
  <c r="O456" i="13"/>
  <c r="O776" i="13"/>
  <c r="O848" i="13"/>
  <c r="O643" i="13"/>
  <c r="O36" i="13"/>
  <c r="O698" i="13"/>
  <c r="O189" i="13"/>
  <c r="O833" i="13"/>
  <c r="O54" i="13"/>
  <c r="O555" i="13"/>
  <c r="O763" i="13"/>
  <c r="O316" i="13"/>
  <c r="O484" i="13"/>
  <c r="O272" i="13"/>
  <c r="O666" i="13"/>
  <c r="O1101" i="13"/>
  <c r="O526" i="13"/>
  <c r="O187" i="13"/>
  <c r="O950" i="13"/>
  <c r="O914" i="13"/>
  <c r="O1064" i="13"/>
  <c r="O691" i="13"/>
  <c r="O581" i="13"/>
  <c r="O789" i="13"/>
  <c r="O902" i="13"/>
  <c r="O625" i="13"/>
  <c r="O1002" i="13"/>
  <c r="O984" i="13"/>
  <c r="O990" i="13"/>
  <c r="O472" i="13"/>
  <c r="O366" i="13"/>
  <c r="O289" i="13"/>
  <c r="O732" i="13"/>
  <c r="O826" i="13"/>
  <c r="O111" i="13"/>
  <c r="O882" i="13"/>
  <c r="O161" i="13"/>
  <c r="O941" i="13"/>
  <c r="O1080" i="13"/>
  <c r="O566" i="13"/>
  <c r="O409" i="13"/>
  <c r="O25" i="13"/>
  <c r="O430" i="13"/>
  <c r="O173" i="13"/>
  <c r="O292" i="13"/>
  <c r="O201" i="13"/>
  <c r="O296" i="13"/>
  <c r="O297" i="13"/>
  <c r="O510" i="13"/>
  <c r="O418" i="13"/>
  <c r="O76" i="13"/>
  <c r="O635" i="13"/>
  <c r="O845" i="13"/>
  <c r="O957" i="13"/>
  <c r="O377" i="13"/>
  <c r="O769" i="13"/>
  <c r="O851" i="13"/>
  <c r="O995" i="13"/>
  <c r="O85" i="13"/>
  <c r="O1091" i="13"/>
  <c r="O379" i="13"/>
  <c r="O745" i="13"/>
  <c r="O820" i="13"/>
  <c r="O18" i="13"/>
  <c r="O132" i="13"/>
  <c r="O372" i="13"/>
  <c r="O48" i="13"/>
  <c r="O925" i="13"/>
  <c r="O818" i="13"/>
  <c r="O388" i="13"/>
  <c r="O17" i="13"/>
  <c r="O385" i="13"/>
  <c r="O266" i="13"/>
  <c r="O898" i="13"/>
  <c r="O1111" i="13"/>
  <c r="O479" i="13"/>
  <c r="O572" i="13"/>
  <c r="O426" i="13"/>
  <c r="O155" i="13"/>
  <c r="O82" i="13"/>
  <c r="O1044" i="13"/>
  <c r="O761" i="13"/>
  <c r="O329" i="13"/>
  <c r="O639" i="13"/>
  <c r="O488" i="13"/>
  <c r="O558" i="13"/>
  <c r="O383" i="13"/>
  <c r="O911" i="13"/>
  <c r="O757" i="13"/>
  <c r="O1102" i="13"/>
  <c r="O264" i="13"/>
  <c r="O646" i="13"/>
  <c r="O557" i="13"/>
  <c r="O448" i="13"/>
  <c r="O626" i="13"/>
  <c r="O795" i="13"/>
  <c r="O676" i="13"/>
  <c r="O549" i="13"/>
  <c r="O707" i="13"/>
  <c r="O467" i="13"/>
  <c r="O406" i="13"/>
  <c r="O674" i="13"/>
  <c r="O365" i="13"/>
  <c r="O675" i="13"/>
  <c r="O905" i="13"/>
  <c r="O439" i="13"/>
  <c r="O77" i="13"/>
  <c r="O191" i="13"/>
  <c r="O713" i="13"/>
  <c r="O935" i="13"/>
  <c r="O1019" i="13"/>
  <c r="O288" i="13"/>
  <c r="O615" i="13"/>
  <c r="O755" i="13"/>
  <c r="O847" i="13"/>
  <c r="O533" i="13"/>
  <c r="O656" i="13"/>
  <c r="O247" i="13"/>
  <c r="O331" i="13"/>
  <c r="O487" i="13"/>
  <c r="O16" i="13"/>
  <c r="O419" i="13"/>
  <c r="O93" i="13"/>
  <c r="O562" i="13"/>
  <c r="O596" i="13"/>
  <c r="O503" i="13"/>
  <c r="O314" i="13"/>
  <c r="O672" i="13"/>
  <c r="O658" i="13"/>
  <c r="O219" i="13"/>
  <c r="O471" i="13"/>
  <c r="O1047" i="13"/>
  <c r="O151" i="13"/>
  <c r="O916" i="13"/>
  <c r="O1014" i="13"/>
  <c r="O504" i="13"/>
  <c r="O651" i="13"/>
  <c r="O37" i="13"/>
  <c r="O619" i="13"/>
  <c r="O442" i="13"/>
  <c r="O1051" i="13"/>
  <c r="O885" i="13"/>
  <c r="O917" i="13"/>
  <c r="O293" i="13"/>
  <c r="O896" i="13"/>
  <c r="O525" i="13"/>
  <c r="O614" i="13"/>
  <c r="O620" i="13"/>
  <c r="O997" i="13"/>
  <c r="O821" i="13"/>
  <c r="O231" i="13"/>
  <c r="O61" i="13"/>
  <c r="O281" i="13"/>
  <c r="O536" i="13"/>
  <c r="O333" i="13"/>
  <c r="O1030" i="13"/>
  <c r="O988" i="13"/>
  <c r="O414" i="13"/>
  <c r="O816" i="13"/>
  <c r="O65" i="13"/>
  <c r="O307" i="13"/>
  <c r="O819" i="13"/>
  <c r="O607" i="13"/>
  <c r="O446" i="13"/>
  <c r="O554" i="13"/>
  <c r="O154" i="13"/>
  <c r="O1100" i="13"/>
  <c r="O943" i="13"/>
  <c r="O756" i="13"/>
  <c r="O156" i="13"/>
  <c r="O985" i="13"/>
  <c r="O258" i="13"/>
  <c r="O883" i="13"/>
  <c r="O573" i="13"/>
  <c r="O632" i="13"/>
  <c r="O612" i="13"/>
  <c r="O399" i="13"/>
  <c r="O346" i="13"/>
  <c r="O960" i="13"/>
  <c r="O771" i="13"/>
  <c r="O708" i="13"/>
  <c r="O371" i="13"/>
  <c r="O482" i="13"/>
  <c r="O41" i="13"/>
  <c r="O221" i="13"/>
  <c r="O1013" i="13"/>
  <c r="O627" i="13"/>
  <c r="O512" i="13"/>
  <c r="O844" i="13"/>
  <c r="O954" i="13"/>
  <c r="O876" i="13"/>
  <c r="O817" i="13"/>
  <c r="O239" i="13"/>
  <c r="O342" i="13"/>
  <c r="O376" i="13"/>
  <c r="O210" i="13"/>
  <c r="O9" i="13"/>
  <c r="O1099" i="13"/>
  <c r="O1015" i="13"/>
  <c r="O959" i="13"/>
  <c r="O945" i="13"/>
  <c r="O143" i="13"/>
  <c r="O617" i="13"/>
  <c r="O922" i="13"/>
  <c r="O861" i="13"/>
  <c r="O401" i="13"/>
  <c r="O735" i="13"/>
  <c r="O56" i="13"/>
  <c r="O1078" i="13"/>
  <c r="O1058" i="13"/>
  <c r="O862" i="13"/>
  <c r="O534" i="13"/>
  <c r="O815" i="13"/>
  <c r="O1065" i="13"/>
  <c r="O440" i="13"/>
  <c r="O606" i="13"/>
  <c r="O982" i="13"/>
  <c r="O669" i="13"/>
  <c r="O946" i="13"/>
  <c r="O869" i="13"/>
  <c r="O740" i="13"/>
  <c r="O598" i="13"/>
  <c r="O655" i="13"/>
  <c r="O540" i="13"/>
  <c r="O300" i="13"/>
  <c r="O408" i="13"/>
  <c r="O809" i="13"/>
  <c r="O993" i="13"/>
  <c r="O357" i="13"/>
  <c r="O211" i="13"/>
  <c r="O97" i="13"/>
  <c r="O1107" i="13"/>
  <c r="O116" i="13"/>
  <c r="O864" i="13"/>
  <c r="O1088" i="13"/>
  <c r="O282" i="13"/>
  <c r="O720" i="13"/>
  <c r="O412" i="13"/>
  <c r="O1022" i="13"/>
  <c r="O859" i="13"/>
  <c r="O991" i="13"/>
  <c r="O459" i="13"/>
  <c r="O380" i="13"/>
  <c r="O947" i="13"/>
  <c r="O937" i="13"/>
  <c r="O628" i="13"/>
  <c r="O530" i="13"/>
  <c r="O122" i="13"/>
  <c r="O31" i="13"/>
  <c r="O198" i="13"/>
  <c r="O233" i="13"/>
  <c r="O302" i="13"/>
  <c r="O563" i="13"/>
  <c r="O668" i="13"/>
  <c r="O75" i="13"/>
  <c r="O806" i="13"/>
  <c r="O994" i="13"/>
  <c r="O53" i="13"/>
  <c r="O353" i="13"/>
  <c r="O27" i="13"/>
  <c r="O686" i="13"/>
  <c r="O95" i="13"/>
  <c r="O1082" i="13"/>
  <c r="O278" i="13"/>
  <c r="O112" i="13"/>
  <c r="O460" i="13"/>
  <c r="O765" i="13"/>
  <c r="O468" i="13"/>
  <c r="O1098" i="13"/>
  <c r="O322" i="13"/>
  <c r="O257" i="13"/>
  <c r="O283" i="13"/>
  <c r="O910" i="13"/>
  <c r="O767" i="13"/>
  <c r="O423" i="13"/>
  <c r="O226" i="13"/>
  <c r="O92" i="13"/>
  <c r="O347" i="13"/>
  <c r="O737" i="13"/>
  <c r="O1048" i="13"/>
  <c r="O1018" i="13"/>
  <c r="O461" i="13"/>
  <c r="O498" i="13"/>
  <c r="O500" i="13"/>
  <c r="O822" i="13"/>
  <c r="O129" i="13"/>
  <c r="O948" i="13"/>
  <c r="O349" i="13"/>
  <c r="O938" i="13"/>
  <c r="O55" i="13"/>
  <c r="O814" i="13"/>
  <c r="O880" i="13"/>
  <c r="O531" i="13"/>
  <c r="O956" i="13"/>
  <c r="O174" i="13"/>
  <c r="O108" i="13"/>
  <c r="O1075" i="13"/>
  <c r="O199" i="13"/>
  <c r="O234" i="13"/>
  <c r="O1079" i="13"/>
  <c r="O301" i="13"/>
  <c r="O634" i="13"/>
  <c r="O78" i="13"/>
  <c r="O23" i="13"/>
  <c r="O715" i="13"/>
  <c r="O584" i="13"/>
  <c r="O965" i="13"/>
  <c r="O246" i="13"/>
  <c r="O32" i="13"/>
  <c r="O354" i="13"/>
  <c r="O679" i="13"/>
  <c r="O22" i="13"/>
  <c r="O838" i="13"/>
  <c r="O88" i="13"/>
  <c r="O685" i="13"/>
  <c r="O280" i="13"/>
  <c r="O1069" i="13"/>
  <c r="O1020" i="13"/>
  <c r="O378" i="13"/>
  <c r="O576" i="13"/>
  <c r="O594" i="13"/>
  <c r="O762" i="13"/>
  <c r="O734" i="13"/>
  <c r="O1103" i="13"/>
  <c r="O1070" i="13"/>
  <c r="O1024" i="13"/>
  <c r="O780" i="13"/>
  <c r="O754" i="13"/>
  <c r="O863" i="13"/>
  <c r="O269" i="13"/>
  <c r="O867" i="13"/>
  <c r="O670" i="13"/>
  <c r="O110" i="13"/>
  <c r="O470" i="13"/>
  <c r="O706" i="13"/>
  <c r="O1006" i="13"/>
  <c r="O969" i="13"/>
  <c r="O546" i="13"/>
  <c r="O773" i="13"/>
  <c r="O104" i="13"/>
  <c r="O216" i="13"/>
  <c r="O852" i="13"/>
  <c r="O855" i="13"/>
  <c r="O427" i="13"/>
  <c r="O202" i="13"/>
  <c r="O441" i="13"/>
  <c r="O317" i="13"/>
  <c r="O1032" i="13"/>
  <c r="O356" i="13"/>
  <c r="O858" i="13"/>
  <c r="O800" i="13"/>
  <c r="O291" i="13"/>
  <c r="O84" i="13"/>
  <c r="O787" i="13"/>
  <c r="O63" i="13"/>
  <c r="O437" i="13"/>
  <c r="O866" i="13"/>
  <c r="O992" i="13"/>
  <c r="O139" i="13"/>
  <c r="O933" i="13"/>
  <c r="O121" i="13"/>
  <c r="O304" i="13"/>
  <c r="O952" i="13"/>
  <c r="O1054" i="13"/>
  <c r="O496" i="13"/>
  <c r="O392" i="13"/>
  <c r="O798" i="13"/>
  <c r="O309" i="13"/>
  <c r="O600" i="13"/>
  <c r="O924" i="13"/>
  <c r="O610" i="13"/>
  <c r="O641" i="13"/>
  <c r="O182" i="13"/>
  <c r="O895" i="13"/>
  <c r="O683" i="13"/>
  <c r="O1063" i="13"/>
  <c r="O624" i="13"/>
  <c r="O480" i="13"/>
  <c r="O726" i="13"/>
  <c r="O790" i="13"/>
  <c r="O176" i="13"/>
  <c r="O251" i="13"/>
  <c r="O565" i="13"/>
  <c r="O605" i="13"/>
  <c r="O1073" i="13"/>
  <c r="O710" i="13"/>
  <c r="O714" i="13"/>
  <c r="O12" i="13"/>
  <c r="O413" i="13"/>
  <c r="O1012" i="13"/>
  <c r="O351" i="13"/>
  <c r="O884" i="13"/>
  <c r="O511" i="13"/>
  <c r="O921" i="13"/>
  <c r="O602" i="13"/>
  <c r="O400" i="13"/>
  <c r="O564" i="13"/>
  <c r="O770" i="13"/>
  <c r="O373" i="13"/>
  <c r="O138" i="13"/>
  <c r="O321" i="13"/>
  <c r="O436" i="13"/>
  <c r="O519" i="13"/>
  <c r="O870" i="13"/>
  <c r="O653" i="13"/>
  <c r="O478" i="13"/>
  <c r="O1061" i="13"/>
  <c r="O881" i="13"/>
  <c r="O629" i="13"/>
  <c r="O123" i="13"/>
  <c r="O204" i="13"/>
  <c r="O595" i="13"/>
  <c r="O521" i="13"/>
  <c r="O877" i="13"/>
  <c r="O744" i="13"/>
  <c r="O425" i="13"/>
  <c r="O454" i="13"/>
  <c r="O28" i="13"/>
  <c r="O223" i="13"/>
  <c r="O1081" i="13"/>
  <c r="O224" i="13"/>
  <c r="O968" i="13"/>
  <c r="O1033" i="13"/>
  <c r="O499" i="13"/>
  <c r="O50" i="13"/>
  <c r="O725" i="13"/>
  <c r="O341" i="13"/>
  <c r="O20" i="13"/>
  <c r="O630" i="13"/>
  <c r="O758" i="13"/>
  <c r="O661" i="13"/>
  <c r="O232" i="13"/>
  <c r="O886" i="13"/>
  <c r="O570" i="13"/>
  <c r="O70" i="13"/>
  <c r="O733" i="13"/>
  <c r="O374" i="13"/>
  <c r="O677" i="13"/>
  <c r="O38" i="13"/>
  <c r="O696" i="13"/>
  <c r="O831" i="13"/>
  <c r="O747" i="13"/>
  <c r="O977" i="13"/>
  <c r="O318" i="13"/>
  <c r="O453" i="13"/>
  <c r="O671" i="13"/>
  <c r="O749" i="13"/>
  <c r="O188" i="13"/>
  <c r="O451" i="13"/>
  <c r="O225" i="13"/>
  <c r="O348" i="13"/>
  <c r="O1010" i="13"/>
  <c r="O483" i="13"/>
  <c r="O878" i="13"/>
  <c r="O130" i="13"/>
  <c r="O345" i="13"/>
  <c r="O553" i="13"/>
  <c r="O588" i="13"/>
  <c r="O752" i="13"/>
  <c r="O171" i="13"/>
  <c r="O240" i="13"/>
  <c r="O1093" i="13"/>
  <c r="O432" i="13"/>
  <c r="O340" i="13"/>
  <c r="O830" i="13"/>
  <c r="O303" i="13"/>
  <c r="O976" i="13"/>
  <c r="O975" i="13"/>
  <c r="O94" i="13"/>
  <c r="O1068" i="13"/>
  <c r="O124" i="13"/>
  <c r="O115" i="13"/>
  <c r="O485" i="13"/>
  <c r="O1090" i="13"/>
  <c r="O486" i="13"/>
  <c r="O1009" i="13"/>
  <c r="O312" i="13"/>
  <c r="O323" i="13"/>
  <c r="O284" i="13"/>
  <c r="O660" i="13"/>
  <c r="O492" i="13"/>
  <c r="O417" i="13"/>
  <c r="O131" i="13"/>
  <c r="O730" i="13"/>
  <c r="O355" i="13"/>
  <c r="O528" i="13"/>
  <c r="O1049" i="13"/>
  <c r="O955" i="13"/>
  <c r="O443" i="13"/>
  <c r="O474" i="13"/>
  <c r="O501" i="13"/>
  <c r="O1053" i="13"/>
  <c r="O778" i="13"/>
  <c r="O939" i="13"/>
  <c r="O350" i="13"/>
  <c r="O382" i="13"/>
  <c r="O551" i="13"/>
  <c r="O736" i="13"/>
  <c r="O444" i="13"/>
  <c r="O811" i="13"/>
  <c r="O597" i="13"/>
  <c r="O185" i="13"/>
  <c r="O33" i="13"/>
  <c r="O227" i="13"/>
  <c r="O140" i="13"/>
  <c r="O235" i="13"/>
  <c r="O1076" i="13"/>
  <c r="O183" i="13"/>
  <c r="O248" i="13"/>
  <c r="O724" i="13"/>
  <c r="O542" i="13"/>
  <c r="O716" i="13"/>
  <c r="O611" i="13"/>
  <c r="O966" i="13"/>
  <c r="O137" i="13"/>
  <c r="O49" i="13"/>
  <c r="O10" i="13"/>
  <c r="O689" i="13"/>
  <c r="O711" i="13"/>
  <c r="O825" i="13"/>
  <c r="O654" i="13"/>
  <c r="O687" i="13"/>
  <c r="O495" i="13"/>
  <c r="O384" i="13"/>
  <c r="O1023" i="13"/>
  <c r="O636" i="13"/>
  <c r="O920" i="13"/>
  <c r="O62" i="13"/>
  <c r="O637" i="13"/>
  <c r="O497" i="13"/>
  <c r="O616" i="13"/>
  <c r="O153" i="13"/>
  <c r="O962" i="13"/>
  <c r="O1027" i="13"/>
  <c r="O344" i="13"/>
  <c r="O753" i="13"/>
  <c r="O843" i="13"/>
  <c r="O24" i="13"/>
  <c r="O888" i="13"/>
  <c r="O760" i="13"/>
  <c r="O799" i="13"/>
  <c r="O783" i="13"/>
  <c r="O785" i="13"/>
  <c r="O1109" i="13"/>
  <c r="O514" i="13"/>
  <c r="O854" i="13"/>
  <c r="O967" i="13"/>
  <c r="O169" i="13"/>
  <c r="O853" i="13"/>
  <c r="O741" i="13"/>
  <c r="O256" i="13"/>
  <c r="O1043" i="13"/>
  <c r="O416" i="13"/>
  <c r="O728" i="13"/>
  <c r="O270" i="13"/>
  <c r="O932" i="13"/>
  <c r="O290" i="13"/>
  <c r="O177" i="13"/>
  <c r="O731" i="13"/>
  <c r="O539" i="13"/>
  <c r="O491" i="13"/>
  <c r="O253" i="13"/>
  <c r="O428" i="13"/>
  <c r="O829" i="13"/>
  <c r="O319" i="13"/>
  <c r="O320" i="13"/>
  <c r="O45" i="13"/>
  <c r="O904" i="13"/>
  <c r="O214" i="13"/>
  <c r="O1057" i="13"/>
  <c r="O986" i="13"/>
  <c r="O457" i="13"/>
  <c r="O157" i="13"/>
  <c r="O738" i="13"/>
  <c r="O791" i="13"/>
  <c r="O543" i="13"/>
  <c r="O695" i="13"/>
  <c r="O1040" i="13"/>
  <c r="O44" i="13"/>
  <c r="O999" i="13"/>
  <c r="O51" i="13"/>
  <c r="O142" i="13"/>
  <c r="O274" i="13"/>
  <c r="O167" i="13"/>
  <c r="O701" i="13"/>
  <c r="O152" i="13"/>
  <c r="O452" i="13"/>
  <c r="O96" i="13"/>
  <c r="O420" i="13"/>
  <c r="O395" i="13"/>
  <c r="O692" i="13"/>
  <c r="O860" i="13"/>
  <c r="O541" i="13"/>
  <c r="O502" i="13"/>
  <c r="O367" i="13"/>
  <c r="O739" i="13"/>
  <c r="O928" i="13"/>
  <c r="O212" i="13"/>
  <c r="O336" i="13"/>
  <c r="O996" i="13"/>
  <c r="O150" i="13"/>
  <c r="O907" i="13"/>
  <c r="O797" i="13"/>
  <c r="O103" i="13"/>
  <c r="O243" i="13"/>
  <c r="O361" i="13"/>
  <c r="O87" i="13"/>
  <c r="O74" i="13"/>
  <c r="O592" i="13"/>
  <c r="O599" i="13"/>
  <c r="O1011" i="13"/>
  <c r="O326" i="13"/>
  <c r="O559" i="13"/>
  <c r="O315" i="13"/>
  <c r="O190" i="13"/>
  <c r="O1087" i="13"/>
  <c r="O364" i="13"/>
  <c r="O673" i="13"/>
  <c r="O537" i="13"/>
  <c r="O894" i="13"/>
  <c r="O961" i="13"/>
  <c r="O846" i="13"/>
  <c r="O1072" i="13"/>
  <c r="O613" i="13"/>
  <c r="O529" i="13"/>
  <c r="O244" i="13"/>
  <c r="O777" i="13"/>
  <c r="O722" i="13"/>
  <c r="O450" i="13"/>
  <c r="O792" i="13"/>
  <c r="O144" i="13"/>
  <c r="O435" i="13"/>
  <c r="O101" i="13"/>
  <c r="O64" i="13"/>
  <c r="O1095" i="13"/>
  <c r="O445" i="13"/>
  <c r="O391" i="13"/>
  <c r="O515" i="13"/>
  <c r="O693" i="13"/>
  <c r="O159" i="13"/>
  <c r="O873" i="13"/>
  <c r="O507" i="13"/>
  <c r="O389" i="13"/>
  <c r="O802" i="13"/>
  <c r="O929" i="13"/>
  <c r="O490" i="13"/>
  <c r="O550" i="13"/>
  <c r="O273" i="13"/>
  <c r="O477" i="13"/>
  <c r="O422" i="13"/>
  <c r="O623" i="13"/>
  <c r="O1008" i="13"/>
  <c r="O358" i="13"/>
  <c r="O835" i="13"/>
  <c r="O944" i="13"/>
  <c r="O875" i="13"/>
  <c r="O250" i="13"/>
  <c r="O298" i="13"/>
  <c r="O788" i="13"/>
  <c r="O375" i="13"/>
  <c r="O438" i="13"/>
  <c r="O836" i="13"/>
  <c r="O196" i="13"/>
  <c r="O403" i="13"/>
  <c r="O659" i="13"/>
  <c r="O1001" i="13"/>
  <c r="O363" i="13"/>
  <c r="O1060" i="13"/>
  <c r="O255" i="13"/>
  <c r="O579" i="13"/>
  <c r="O276" i="13"/>
  <c r="O299" i="13"/>
  <c r="O72" i="13"/>
  <c r="O58" i="13"/>
  <c r="O832" i="13"/>
  <c r="O548" i="13"/>
  <c r="O271" i="13"/>
  <c r="O535" i="13"/>
  <c r="O267" i="13"/>
  <c r="O865" i="13"/>
  <c r="O222" i="13"/>
  <c r="O343" i="13"/>
  <c r="O339" i="13"/>
  <c r="O1038" i="13"/>
  <c r="O981" i="13"/>
  <c r="O652" i="13"/>
  <c r="O146" i="13"/>
  <c r="O1056" i="13"/>
  <c r="O970" i="13"/>
  <c r="O277" i="13"/>
  <c r="O259" i="13"/>
  <c r="O73" i="13"/>
  <c r="O958" i="13"/>
  <c r="O868" i="13"/>
  <c r="O648" i="13"/>
  <c r="O119" i="13"/>
  <c r="O827" i="13"/>
  <c r="O974" i="13"/>
  <c r="O91" i="13"/>
  <c r="O125" i="13"/>
  <c r="O200" i="13"/>
  <c r="O919" i="13"/>
  <c r="O481" i="13"/>
  <c r="O1021" i="13"/>
  <c r="O260" i="13"/>
  <c r="O621" i="13"/>
  <c r="O337" i="13"/>
  <c r="O447" i="13"/>
  <c r="O286" i="13"/>
  <c r="O729" i="13"/>
  <c r="O359" i="13"/>
  <c r="O1050" i="13"/>
  <c r="O1034" i="13"/>
  <c r="O893" i="13"/>
  <c r="O327" i="13"/>
  <c r="O786" i="13"/>
  <c r="O951" i="13"/>
  <c r="O697" i="13"/>
  <c r="O30" i="13"/>
  <c r="O517" i="13"/>
  <c r="O574" i="13"/>
  <c r="O812" i="13"/>
  <c r="O148" i="13"/>
  <c r="O69" i="13"/>
  <c r="O98" i="13"/>
  <c r="O163" i="13"/>
  <c r="O205" i="13"/>
  <c r="O1077" i="13"/>
  <c r="O310" i="13"/>
  <c r="O352" i="13"/>
  <c r="O524" i="13"/>
  <c r="O810" i="13"/>
  <c r="O569" i="13"/>
  <c r="O57" i="13"/>
  <c r="O175" i="13"/>
  <c r="O46" i="13"/>
  <c r="O42" i="13"/>
  <c r="O662" i="13"/>
  <c r="O721" i="13"/>
  <c r="O824" i="13"/>
  <c r="O688" i="13"/>
  <c r="O973" i="13"/>
  <c r="O90" i="13"/>
  <c r="O1108" i="13"/>
  <c r="O114" i="13"/>
  <c r="O918" i="13"/>
  <c r="O766" i="13"/>
  <c r="O434" i="13"/>
  <c r="O261" i="13"/>
  <c r="O1096" i="13"/>
  <c r="O622" i="13"/>
  <c r="O1036" i="13"/>
  <c r="O493" i="13"/>
  <c r="O254" i="13"/>
  <c r="O398" i="13"/>
  <c r="O913" i="13"/>
  <c r="O1039" i="13"/>
  <c r="O1016" i="13"/>
  <c r="O458" i="13"/>
  <c r="O421" i="13"/>
  <c r="O330" i="13"/>
  <c r="O431" i="13"/>
  <c r="O1059" i="13"/>
  <c r="O699" i="13"/>
  <c r="O1094" i="13"/>
  <c r="O593" i="13"/>
  <c r="O813" i="13"/>
  <c r="O575" i="13"/>
  <c r="O162" i="13"/>
  <c r="O135" i="13"/>
  <c r="O107" i="13"/>
  <c r="O229" i="13"/>
  <c r="O164" i="13"/>
  <c r="O236" i="13"/>
  <c r="O1071" i="13"/>
  <c r="O407" i="13"/>
  <c r="O369" i="13"/>
  <c r="O544" i="13"/>
  <c r="O717" i="13"/>
  <c r="O568" i="13"/>
  <c r="O964" i="13"/>
  <c r="O43" i="13"/>
  <c r="O40" i="13"/>
  <c r="O663" i="13"/>
  <c r="O842" i="13"/>
  <c r="O840" i="13"/>
  <c r="O779" i="13"/>
  <c r="O19" i="13"/>
  <c r="O972" i="13"/>
  <c r="O86" i="13"/>
  <c r="O1062" i="13"/>
  <c r="O117" i="13"/>
  <c r="O133" i="13"/>
  <c r="O901" i="13"/>
  <c r="O1106" i="13"/>
  <c r="O449" i="13"/>
  <c r="O980" i="13"/>
  <c r="O275" i="13"/>
  <c r="O29" i="13"/>
  <c r="O520" i="13"/>
  <c r="O1004" i="13"/>
  <c r="O971" i="13"/>
  <c r="O168" i="13"/>
  <c r="O215" i="13"/>
  <c r="O979" i="13"/>
  <c r="O912" i="13"/>
  <c r="O1003" i="13"/>
  <c r="O1000" i="13"/>
  <c r="O1041" i="13"/>
  <c r="O927" i="13"/>
  <c r="O934" i="13"/>
  <c r="O324" i="13"/>
  <c r="O126" i="13"/>
  <c r="O158" i="13"/>
  <c r="O52" i="13"/>
  <c r="O14" i="13"/>
  <c r="O764" i="13"/>
  <c r="O931" i="13"/>
  <c r="O891" i="13"/>
  <c r="O631" i="13"/>
  <c r="O109" i="13"/>
  <c r="O141" i="13"/>
  <c r="O136" i="13"/>
  <c r="O106" i="13"/>
  <c r="O228" i="13"/>
  <c r="O165" i="13"/>
  <c r="O237" i="13"/>
  <c r="O213" i="13"/>
  <c r="O1029" i="13"/>
  <c r="O370" i="13"/>
  <c r="O249" i="13"/>
  <c r="O66" i="13"/>
  <c r="O887" i="13"/>
  <c r="O1026" i="13"/>
  <c r="O178" i="13"/>
  <c r="O35" i="13"/>
  <c r="O39" i="13"/>
  <c r="O664" i="13"/>
  <c r="O841" i="13"/>
  <c r="O839" i="13"/>
  <c r="O396" i="13"/>
  <c r="O684" i="13"/>
  <c r="K1105" i="13"/>
  <c r="M1105" i="13" s="1"/>
  <c r="W19" i="13"/>
  <c r="V19" i="13"/>
  <c r="U19" i="13"/>
  <c r="T19" i="13"/>
  <c r="R19" i="13"/>
  <c r="W545" i="13"/>
  <c r="V545" i="13"/>
  <c r="U545" i="13"/>
  <c r="T545" i="13"/>
  <c r="R545" i="13"/>
  <c r="K89" i="13"/>
  <c r="I89" i="13"/>
  <c r="K5" i="19"/>
  <c r="M5" i="19" s="1"/>
  <c r="O5" i="19" s="1"/>
  <c r="K4" i="19"/>
  <c r="M4" i="19"/>
  <c r="O4" i="19" s="1"/>
  <c r="M6" i="19"/>
  <c r="O6" i="19" s="1"/>
  <c r="M3" i="19"/>
  <c r="O3" i="19" s="1"/>
  <c r="K3" i="19"/>
  <c r="O1105" i="13" l="1"/>
  <c r="Y1105" i="13"/>
  <c r="I1112" i="13"/>
  <c r="M89" i="13"/>
  <c r="Y89" i="13" s="1"/>
  <c r="X545" i="13"/>
  <c r="Z545" i="13" s="1"/>
  <c r="X19" i="13"/>
  <c r="Z19" i="13" s="1"/>
  <c r="M1112" i="13" l="1"/>
  <c r="O89" i="13"/>
  <c r="O1112" i="13" s="1"/>
  <c r="AS1096" i="2"/>
  <c r="W54" i="13"/>
  <c r="W217" i="13"/>
  <c r="W427" i="13"/>
  <c r="W247" i="13"/>
  <c r="V554" i="13"/>
  <c r="V54" i="13"/>
  <c r="V217" i="13"/>
  <c r="V427" i="13"/>
  <c r="V247" i="13"/>
  <c r="U554" i="13"/>
  <c r="U54" i="13"/>
  <c r="U217" i="13"/>
  <c r="U427" i="13"/>
  <c r="U247" i="13"/>
  <c r="R554" i="13"/>
  <c r="R54" i="13"/>
  <c r="R217" i="13"/>
  <c r="R427" i="13"/>
  <c r="R247" i="13"/>
  <c r="T247" i="13"/>
  <c r="T427" i="13"/>
  <c r="T217" i="13"/>
  <c r="W1058" i="13"/>
  <c r="W321" i="13"/>
  <c r="W371" i="13"/>
  <c r="W554" i="13"/>
  <c r="V1058" i="13"/>
  <c r="V321" i="13"/>
  <c r="V371" i="13"/>
  <c r="V977" i="13"/>
  <c r="U1058" i="13"/>
  <c r="U321" i="13"/>
  <c r="U371" i="13"/>
  <c r="U977" i="13"/>
  <c r="R977" i="13"/>
  <c r="R1058" i="13"/>
  <c r="R321" i="13"/>
  <c r="R371" i="13"/>
  <c r="R976" i="13"/>
  <c r="T54" i="13"/>
  <c r="T554" i="13"/>
  <c r="M239" i="16"/>
  <c r="N245" i="16"/>
  <c r="M238" i="16"/>
  <c r="M237" i="16"/>
  <c r="M236" i="16"/>
  <c r="X235" i="16"/>
  <c r="W235" i="16"/>
  <c r="V235" i="16"/>
  <c r="U235" i="16"/>
  <c r="S235" i="16"/>
  <c r="M235" i="16"/>
  <c r="X234" i="16"/>
  <c r="W234" i="16"/>
  <c r="V234" i="16"/>
  <c r="U234" i="16"/>
  <c r="S234" i="16"/>
  <c r="M234" i="16"/>
  <c r="X233" i="16"/>
  <c r="W233" i="16"/>
  <c r="V233" i="16"/>
  <c r="U233" i="16"/>
  <c r="S233" i="16"/>
  <c r="M233" i="16"/>
  <c r="X232" i="16"/>
  <c r="W232" i="16"/>
  <c r="V232" i="16"/>
  <c r="U232" i="16"/>
  <c r="S232" i="16"/>
  <c r="M232" i="16"/>
  <c r="X231" i="16"/>
  <c r="W231" i="16"/>
  <c r="V231" i="16"/>
  <c r="U231" i="16"/>
  <c r="S231" i="16"/>
  <c r="M231" i="16"/>
  <c r="X230" i="16"/>
  <c r="W230" i="16"/>
  <c r="V230" i="16"/>
  <c r="U230" i="16"/>
  <c r="S230" i="16"/>
  <c r="M230" i="16"/>
  <c r="X229" i="16"/>
  <c r="W229" i="16"/>
  <c r="V229" i="16"/>
  <c r="U229" i="16"/>
  <c r="S229" i="16"/>
  <c r="M229" i="16"/>
  <c r="X228" i="16"/>
  <c r="W228" i="16"/>
  <c r="V228" i="16"/>
  <c r="U228" i="16"/>
  <c r="S228" i="16"/>
  <c r="M228" i="16"/>
  <c r="X227" i="16"/>
  <c r="W227" i="16"/>
  <c r="V227" i="16"/>
  <c r="U227" i="16"/>
  <c r="S227" i="16"/>
  <c r="M227" i="16"/>
  <c r="X226" i="16"/>
  <c r="W226" i="16"/>
  <c r="V226" i="16"/>
  <c r="U226" i="16"/>
  <c r="S226" i="16"/>
  <c r="M226" i="16"/>
  <c r="X225" i="16"/>
  <c r="W225" i="16"/>
  <c r="V225" i="16"/>
  <c r="U225" i="16"/>
  <c r="S225" i="16"/>
  <c r="M225" i="16"/>
  <c r="X224" i="16"/>
  <c r="W224" i="16"/>
  <c r="V224" i="16"/>
  <c r="U224" i="16"/>
  <c r="S224" i="16"/>
  <c r="M224" i="16"/>
  <c r="X223" i="16"/>
  <c r="W223" i="16"/>
  <c r="V223" i="16"/>
  <c r="U223" i="16"/>
  <c r="S223" i="16"/>
  <c r="M223" i="16"/>
  <c r="X222" i="16"/>
  <c r="W222" i="16"/>
  <c r="V222" i="16"/>
  <c r="U222" i="16"/>
  <c r="S222" i="16"/>
  <c r="M222" i="16"/>
  <c r="X221" i="16"/>
  <c r="W221" i="16"/>
  <c r="V221" i="16"/>
  <c r="U221" i="16"/>
  <c r="S221" i="16"/>
  <c r="M221" i="16"/>
  <c r="X220" i="16"/>
  <c r="W220" i="16"/>
  <c r="V220" i="16"/>
  <c r="U220" i="16"/>
  <c r="S220" i="16"/>
  <c r="M220" i="16"/>
  <c r="X219" i="16"/>
  <c r="W219" i="16"/>
  <c r="V219" i="16"/>
  <c r="U219" i="16"/>
  <c r="S219" i="16"/>
  <c r="M219" i="16"/>
  <c r="X218" i="16"/>
  <c r="W218" i="16"/>
  <c r="V218" i="16"/>
  <c r="U218" i="16"/>
  <c r="S218" i="16"/>
  <c r="M218" i="16"/>
  <c r="X217" i="16"/>
  <c r="W217" i="16"/>
  <c r="V217" i="16"/>
  <c r="U217" i="16"/>
  <c r="S217" i="16"/>
  <c r="M217" i="16"/>
  <c r="X216" i="16"/>
  <c r="W216" i="16"/>
  <c r="V216" i="16"/>
  <c r="U216" i="16"/>
  <c r="S216" i="16"/>
  <c r="M216" i="16"/>
  <c r="X215" i="16"/>
  <c r="W215" i="16"/>
  <c r="V215" i="16"/>
  <c r="U215" i="16"/>
  <c r="S215" i="16"/>
  <c r="M215" i="16"/>
  <c r="X214" i="16"/>
  <c r="W214" i="16"/>
  <c r="V214" i="16"/>
  <c r="U214" i="16"/>
  <c r="S214" i="16"/>
  <c r="M214" i="16"/>
  <c r="X213" i="16"/>
  <c r="W213" i="16"/>
  <c r="V213" i="16"/>
  <c r="U213" i="16"/>
  <c r="S213" i="16"/>
  <c r="M213" i="16"/>
  <c r="X212" i="16"/>
  <c r="W212" i="16"/>
  <c r="V212" i="16"/>
  <c r="U212" i="16"/>
  <c r="S212" i="16"/>
  <c r="M212" i="16"/>
  <c r="X211" i="16"/>
  <c r="W211" i="16"/>
  <c r="V211" i="16"/>
  <c r="U211" i="16"/>
  <c r="S211" i="16"/>
  <c r="M211" i="16"/>
  <c r="X210" i="16"/>
  <c r="W210" i="16"/>
  <c r="V210" i="16"/>
  <c r="U210" i="16"/>
  <c r="S210" i="16"/>
  <c r="M210" i="16"/>
  <c r="X209" i="16"/>
  <c r="W209" i="16"/>
  <c r="V209" i="16"/>
  <c r="U209" i="16"/>
  <c r="S209" i="16"/>
  <c r="M209" i="16"/>
  <c r="X208" i="16"/>
  <c r="W208" i="16"/>
  <c r="V208" i="16"/>
  <c r="U208" i="16"/>
  <c r="S208" i="16"/>
  <c r="M208" i="16"/>
  <c r="X207" i="16"/>
  <c r="W207" i="16"/>
  <c r="V207" i="16"/>
  <c r="U207" i="16"/>
  <c r="S207" i="16"/>
  <c r="M207" i="16"/>
  <c r="X206" i="16"/>
  <c r="W206" i="16"/>
  <c r="V206" i="16"/>
  <c r="U206" i="16"/>
  <c r="S206" i="16"/>
  <c r="M206" i="16"/>
  <c r="X205" i="16"/>
  <c r="W205" i="16"/>
  <c r="V205" i="16"/>
  <c r="U205" i="16"/>
  <c r="S205" i="16"/>
  <c r="M205" i="16"/>
  <c r="X204" i="16"/>
  <c r="W204" i="16"/>
  <c r="V204" i="16"/>
  <c r="U204" i="16"/>
  <c r="S204" i="16"/>
  <c r="M204" i="16"/>
  <c r="X203" i="16"/>
  <c r="W203" i="16"/>
  <c r="V203" i="16"/>
  <c r="U203" i="16"/>
  <c r="S203" i="16"/>
  <c r="M203" i="16"/>
  <c r="X202" i="16"/>
  <c r="W202" i="16"/>
  <c r="V202" i="16"/>
  <c r="U202" i="16"/>
  <c r="S202" i="16"/>
  <c r="M202" i="16"/>
  <c r="X201" i="16"/>
  <c r="W201" i="16"/>
  <c r="V201" i="16"/>
  <c r="U201" i="16"/>
  <c r="S201" i="16"/>
  <c r="M201" i="16"/>
  <c r="X200" i="16"/>
  <c r="W200" i="16"/>
  <c r="V200" i="16"/>
  <c r="U200" i="16"/>
  <c r="S200" i="16"/>
  <c r="M200" i="16"/>
  <c r="X199" i="16"/>
  <c r="W199" i="16"/>
  <c r="V199" i="16"/>
  <c r="U199" i="16"/>
  <c r="S199" i="16"/>
  <c r="M199" i="16"/>
  <c r="X198" i="16"/>
  <c r="W198" i="16"/>
  <c r="V198" i="16"/>
  <c r="U198" i="16"/>
  <c r="S198" i="16"/>
  <c r="M198" i="16"/>
  <c r="X197" i="16"/>
  <c r="W197" i="16"/>
  <c r="V197" i="16"/>
  <c r="U197" i="16"/>
  <c r="S197" i="16"/>
  <c r="M197" i="16"/>
  <c r="X196" i="16"/>
  <c r="W196" i="16"/>
  <c r="V196" i="16"/>
  <c r="U196" i="16"/>
  <c r="S196" i="16"/>
  <c r="M196" i="16"/>
  <c r="X195" i="16"/>
  <c r="W195" i="16"/>
  <c r="V195" i="16"/>
  <c r="U195" i="16"/>
  <c r="S195" i="16"/>
  <c r="M195" i="16"/>
  <c r="X194" i="16"/>
  <c r="W194" i="16"/>
  <c r="V194" i="16"/>
  <c r="U194" i="16"/>
  <c r="S194" i="16"/>
  <c r="M194" i="16"/>
  <c r="X193" i="16"/>
  <c r="W193" i="16"/>
  <c r="V193" i="16"/>
  <c r="U193" i="16"/>
  <c r="S193" i="16"/>
  <c r="M193" i="16"/>
  <c r="X192" i="16"/>
  <c r="W192" i="16"/>
  <c r="V192" i="16"/>
  <c r="U192" i="16"/>
  <c r="S192" i="16"/>
  <c r="M192" i="16"/>
  <c r="X191" i="16"/>
  <c r="W191" i="16"/>
  <c r="V191" i="16"/>
  <c r="U191" i="16"/>
  <c r="S191" i="16"/>
  <c r="M191" i="16"/>
  <c r="X190" i="16"/>
  <c r="W190" i="16"/>
  <c r="V190" i="16"/>
  <c r="U190" i="16"/>
  <c r="S190" i="16"/>
  <c r="M190" i="16"/>
  <c r="X189" i="16"/>
  <c r="W189" i="16"/>
  <c r="V189" i="16"/>
  <c r="U189" i="16"/>
  <c r="S189" i="16"/>
  <c r="M189" i="16"/>
  <c r="X188" i="16"/>
  <c r="W188" i="16"/>
  <c r="V188" i="16"/>
  <c r="U188" i="16"/>
  <c r="S188" i="16"/>
  <c r="M188" i="16"/>
  <c r="X187" i="16"/>
  <c r="W187" i="16"/>
  <c r="V187" i="16"/>
  <c r="U187" i="16"/>
  <c r="S187" i="16"/>
  <c r="M187" i="16"/>
  <c r="X186" i="16"/>
  <c r="W186" i="16"/>
  <c r="V186" i="16"/>
  <c r="U186" i="16"/>
  <c r="S186" i="16"/>
  <c r="M186" i="16"/>
  <c r="X185" i="16"/>
  <c r="W185" i="16"/>
  <c r="V185" i="16"/>
  <c r="U185" i="16"/>
  <c r="S185" i="16"/>
  <c r="M185" i="16"/>
  <c r="X184" i="16"/>
  <c r="W184" i="16"/>
  <c r="V184" i="16"/>
  <c r="U184" i="16"/>
  <c r="S184" i="16"/>
  <c r="M184" i="16"/>
  <c r="X183" i="16"/>
  <c r="W183" i="16"/>
  <c r="V183" i="16"/>
  <c r="U183" i="16"/>
  <c r="S183" i="16"/>
  <c r="M183" i="16"/>
  <c r="X182" i="16"/>
  <c r="W182" i="16"/>
  <c r="V182" i="16"/>
  <c r="U182" i="16"/>
  <c r="S182" i="16"/>
  <c r="M182" i="16"/>
  <c r="X181" i="16"/>
  <c r="W181" i="16"/>
  <c r="V181" i="16"/>
  <c r="U181" i="16"/>
  <c r="S181" i="16"/>
  <c r="M181" i="16"/>
  <c r="X180" i="16"/>
  <c r="W180" i="16"/>
  <c r="V180" i="16"/>
  <c r="U180" i="16"/>
  <c r="S180" i="16"/>
  <c r="M180" i="16"/>
  <c r="X179" i="16"/>
  <c r="W179" i="16"/>
  <c r="V179" i="16"/>
  <c r="U179" i="16"/>
  <c r="S179" i="16"/>
  <c r="M179" i="16"/>
  <c r="X178" i="16"/>
  <c r="W178" i="16"/>
  <c r="V178" i="16"/>
  <c r="U178" i="16"/>
  <c r="S178" i="16"/>
  <c r="M178" i="16"/>
  <c r="X177" i="16"/>
  <c r="W177" i="16"/>
  <c r="V177" i="16"/>
  <c r="U177" i="16"/>
  <c r="S177" i="16"/>
  <c r="M177" i="16"/>
  <c r="X176" i="16"/>
  <c r="W176" i="16"/>
  <c r="V176" i="16"/>
  <c r="U176" i="16"/>
  <c r="S176" i="16"/>
  <c r="M176" i="16"/>
  <c r="X175" i="16"/>
  <c r="W175" i="16"/>
  <c r="V175" i="16"/>
  <c r="U175" i="16"/>
  <c r="S175" i="16"/>
  <c r="M175" i="16"/>
  <c r="X174" i="16"/>
  <c r="W174" i="16"/>
  <c r="V174" i="16"/>
  <c r="U174" i="16"/>
  <c r="S174" i="16"/>
  <c r="M174" i="16"/>
  <c r="X173" i="16"/>
  <c r="W173" i="16"/>
  <c r="V173" i="16"/>
  <c r="U173" i="16"/>
  <c r="S173" i="16"/>
  <c r="M173" i="16"/>
  <c r="X172" i="16"/>
  <c r="W172" i="16"/>
  <c r="V172" i="16"/>
  <c r="U172" i="16"/>
  <c r="S172" i="16"/>
  <c r="M172" i="16"/>
  <c r="X171" i="16"/>
  <c r="W171" i="16"/>
  <c r="V171" i="16"/>
  <c r="U171" i="16"/>
  <c r="S171" i="16"/>
  <c r="M171" i="16"/>
  <c r="X170" i="16"/>
  <c r="W170" i="16"/>
  <c r="V170" i="16"/>
  <c r="U170" i="16"/>
  <c r="S170" i="16"/>
  <c r="M170" i="16"/>
  <c r="X169" i="16"/>
  <c r="W169" i="16"/>
  <c r="V169" i="16"/>
  <c r="U169" i="16"/>
  <c r="S169" i="16"/>
  <c r="M169" i="16"/>
  <c r="X168" i="16"/>
  <c r="W168" i="16"/>
  <c r="V168" i="16"/>
  <c r="U168" i="16"/>
  <c r="S168" i="16"/>
  <c r="M168" i="16"/>
  <c r="X167" i="16"/>
  <c r="W167" i="16"/>
  <c r="V167" i="16"/>
  <c r="U167" i="16"/>
  <c r="S167" i="16"/>
  <c r="M167" i="16"/>
  <c r="X166" i="16"/>
  <c r="W166" i="16"/>
  <c r="V166" i="16"/>
  <c r="U166" i="16"/>
  <c r="S166" i="16"/>
  <c r="M166" i="16"/>
  <c r="X165" i="16"/>
  <c r="W165" i="16"/>
  <c r="V165" i="16"/>
  <c r="U165" i="16"/>
  <c r="S165" i="16"/>
  <c r="M165" i="16"/>
  <c r="X164" i="16"/>
  <c r="W164" i="16"/>
  <c r="V164" i="16"/>
  <c r="U164" i="16"/>
  <c r="S164" i="16"/>
  <c r="M164" i="16"/>
  <c r="X163" i="16"/>
  <c r="W163" i="16"/>
  <c r="V163" i="16"/>
  <c r="U163" i="16"/>
  <c r="S163" i="16"/>
  <c r="M163" i="16"/>
  <c r="X162" i="16"/>
  <c r="W162" i="16"/>
  <c r="V162" i="16"/>
  <c r="U162" i="16"/>
  <c r="S162" i="16"/>
  <c r="M162" i="16"/>
  <c r="X161" i="16"/>
  <c r="W161" i="16"/>
  <c r="V161" i="16"/>
  <c r="U161" i="16"/>
  <c r="S161" i="16"/>
  <c r="M161" i="16"/>
  <c r="X160" i="16"/>
  <c r="W160" i="16"/>
  <c r="V160" i="16"/>
  <c r="U160" i="16"/>
  <c r="S160" i="16"/>
  <c r="M160" i="16"/>
  <c r="X159" i="16"/>
  <c r="W159" i="16"/>
  <c r="V159" i="16"/>
  <c r="U159" i="16"/>
  <c r="S159" i="16"/>
  <c r="M159" i="16"/>
  <c r="X158" i="16"/>
  <c r="W158" i="16"/>
  <c r="V158" i="16"/>
  <c r="U158" i="16"/>
  <c r="S158" i="16"/>
  <c r="M158" i="16"/>
  <c r="X157" i="16"/>
  <c r="W157" i="16"/>
  <c r="V157" i="16"/>
  <c r="U157" i="16"/>
  <c r="S157" i="16"/>
  <c r="M157" i="16"/>
  <c r="X156" i="16"/>
  <c r="W156" i="16"/>
  <c r="V156" i="16"/>
  <c r="U156" i="16"/>
  <c r="S156" i="16"/>
  <c r="M156" i="16"/>
  <c r="X155" i="16"/>
  <c r="W155" i="16"/>
  <c r="V155" i="16"/>
  <c r="U155" i="16"/>
  <c r="S155" i="16"/>
  <c r="M155" i="16"/>
  <c r="X154" i="16"/>
  <c r="W154" i="16"/>
  <c r="V154" i="16"/>
  <c r="U154" i="16"/>
  <c r="S154" i="16"/>
  <c r="M154" i="16"/>
  <c r="X153" i="16"/>
  <c r="W153" i="16"/>
  <c r="V153" i="16"/>
  <c r="U153" i="16"/>
  <c r="S153" i="16"/>
  <c r="M153" i="16"/>
  <c r="X152" i="16"/>
  <c r="W152" i="16"/>
  <c r="V152" i="16"/>
  <c r="U152" i="16"/>
  <c r="S152" i="16"/>
  <c r="M152" i="16"/>
  <c r="X151" i="16"/>
  <c r="W151" i="16"/>
  <c r="V151" i="16"/>
  <c r="U151" i="16"/>
  <c r="S151" i="16"/>
  <c r="M151" i="16"/>
  <c r="X150" i="16"/>
  <c r="W150" i="16"/>
  <c r="V150" i="16"/>
  <c r="U150" i="16"/>
  <c r="S150" i="16"/>
  <c r="M150" i="16"/>
  <c r="X149" i="16"/>
  <c r="W149" i="16"/>
  <c r="V149" i="16"/>
  <c r="U149" i="16"/>
  <c r="S149" i="16"/>
  <c r="M149" i="16"/>
  <c r="X148" i="16"/>
  <c r="W148" i="16"/>
  <c r="V148" i="16"/>
  <c r="U148" i="16"/>
  <c r="S148" i="16"/>
  <c r="M148" i="16"/>
  <c r="X147" i="16"/>
  <c r="W147" i="16"/>
  <c r="V147" i="16"/>
  <c r="U147" i="16"/>
  <c r="S147" i="16"/>
  <c r="M147" i="16"/>
  <c r="X146" i="16"/>
  <c r="W146" i="16"/>
  <c r="V146" i="16"/>
  <c r="U146" i="16"/>
  <c r="S146" i="16"/>
  <c r="M146" i="16"/>
  <c r="X145" i="16"/>
  <c r="W145" i="16"/>
  <c r="V145" i="16"/>
  <c r="U145" i="16"/>
  <c r="S145" i="16"/>
  <c r="M145" i="16"/>
  <c r="X144" i="16"/>
  <c r="W144" i="16"/>
  <c r="V144" i="16"/>
  <c r="U144" i="16"/>
  <c r="S144" i="16"/>
  <c r="M144" i="16"/>
  <c r="X143" i="16"/>
  <c r="W143" i="16"/>
  <c r="V143" i="16"/>
  <c r="U143" i="16"/>
  <c r="S143" i="16"/>
  <c r="M143" i="16"/>
  <c r="X142" i="16"/>
  <c r="W142" i="16"/>
  <c r="V142" i="16"/>
  <c r="U142" i="16"/>
  <c r="S142" i="16"/>
  <c r="M142" i="16"/>
  <c r="X141" i="16"/>
  <c r="W141" i="16"/>
  <c r="V141" i="16"/>
  <c r="U141" i="16"/>
  <c r="S141" i="16"/>
  <c r="M141" i="16"/>
  <c r="X140" i="16"/>
  <c r="W140" i="16"/>
  <c r="V140" i="16"/>
  <c r="U140" i="16"/>
  <c r="S140" i="16"/>
  <c r="M140" i="16"/>
  <c r="X139" i="16"/>
  <c r="W139" i="16"/>
  <c r="V139" i="16"/>
  <c r="U139" i="16"/>
  <c r="S139" i="16"/>
  <c r="M139" i="16"/>
  <c r="X138" i="16"/>
  <c r="W138" i="16"/>
  <c r="V138" i="16"/>
  <c r="U138" i="16"/>
  <c r="S138" i="16"/>
  <c r="M138" i="16"/>
  <c r="X137" i="16"/>
  <c r="W137" i="16"/>
  <c r="V137" i="16"/>
  <c r="U137" i="16"/>
  <c r="S137" i="16"/>
  <c r="M137" i="16"/>
  <c r="X136" i="16"/>
  <c r="W136" i="16"/>
  <c r="V136" i="16"/>
  <c r="U136" i="16"/>
  <c r="S136" i="16"/>
  <c r="M136" i="16"/>
  <c r="X135" i="16"/>
  <c r="W135" i="16"/>
  <c r="V135" i="16"/>
  <c r="U135" i="16"/>
  <c r="S135" i="16"/>
  <c r="M135" i="16"/>
  <c r="X134" i="16"/>
  <c r="W134" i="16"/>
  <c r="V134" i="16"/>
  <c r="U134" i="16"/>
  <c r="S134" i="16"/>
  <c r="M134" i="16"/>
  <c r="X133" i="16"/>
  <c r="W133" i="16"/>
  <c r="V133" i="16"/>
  <c r="U133" i="16"/>
  <c r="S133" i="16"/>
  <c r="M133" i="16"/>
  <c r="X132" i="16"/>
  <c r="W132" i="16"/>
  <c r="V132" i="16"/>
  <c r="U132" i="16"/>
  <c r="S132" i="16"/>
  <c r="M132" i="16"/>
  <c r="X131" i="16"/>
  <c r="W131" i="16"/>
  <c r="V131" i="16"/>
  <c r="U131" i="16"/>
  <c r="S131" i="16"/>
  <c r="M131" i="16"/>
  <c r="X130" i="16"/>
  <c r="W130" i="16"/>
  <c r="V130" i="16"/>
  <c r="U130" i="16"/>
  <c r="S130" i="16"/>
  <c r="M130" i="16"/>
  <c r="X129" i="16"/>
  <c r="W129" i="16"/>
  <c r="V129" i="16"/>
  <c r="U129" i="16"/>
  <c r="S129" i="16"/>
  <c r="M129" i="16"/>
  <c r="X128" i="16"/>
  <c r="W128" i="16"/>
  <c r="V128" i="16"/>
  <c r="U128" i="16"/>
  <c r="S128" i="16"/>
  <c r="M128" i="16"/>
  <c r="X127" i="16"/>
  <c r="W127" i="16"/>
  <c r="V127" i="16"/>
  <c r="U127" i="16"/>
  <c r="S127" i="16"/>
  <c r="M127" i="16"/>
  <c r="X126" i="16"/>
  <c r="W126" i="16"/>
  <c r="V126" i="16"/>
  <c r="U126" i="16"/>
  <c r="S126" i="16"/>
  <c r="M126" i="16"/>
  <c r="X125" i="16"/>
  <c r="W125" i="16"/>
  <c r="V125" i="16"/>
  <c r="U125" i="16"/>
  <c r="S125" i="16"/>
  <c r="M125" i="16"/>
  <c r="X124" i="16"/>
  <c r="W124" i="16"/>
  <c r="V124" i="16"/>
  <c r="U124" i="16"/>
  <c r="S124" i="16"/>
  <c r="M124" i="16"/>
  <c r="X123" i="16"/>
  <c r="W123" i="16"/>
  <c r="V123" i="16"/>
  <c r="U123" i="16"/>
  <c r="S123" i="16"/>
  <c r="M123" i="16"/>
  <c r="X122" i="16"/>
  <c r="W122" i="16"/>
  <c r="V122" i="16"/>
  <c r="U122" i="16"/>
  <c r="S122" i="16"/>
  <c r="M122" i="16"/>
  <c r="X121" i="16"/>
  <c r="W121" i="16"/>
  <c r="V121" i="16"/>
  <c r="U121" i="16"/>
  <c r="S121" i="16"/>
  <c r="M121" i="16"/>
  <c r="X120" i="16"/>
  <c r="W120" i="16"/>
  <c r="V120" i="16"/>
  <c r="U120" i="16"/>
  <c r="S120" i="16"/>
  <c r="M120" i="16"/>
  <c r="X119" i="16"/>
  <c r="W119" i="16"/>
  <c r="V119" i="16"/>
  <c r="U119" i="16"/>
  <c r="S119" i="16"/>
  <c r="M119" i="16"/>
  <c r="X118" i="16"/>
  <c r="W118" i="16"/>
  <c r="V118" i="16"/>
  <c r="U118" i="16"/>
  <c r="S118" i="16"/>
  <c r="M118" i="16"/>
  <c r="X117" i="16"/>
  <c r="W117" i="16"/>
  <c r="V117" i="16"/>
  <c r="U117" i="16"/>
  <c r="S117" i="16"/>
  <c r="M117" i="16"/>
  <c r="X116" i="16"/>
  <c r="W116" i="16"/>
  <c r="V116" i="16"/>
  <c r="U116" i="16"/>
  <c r="S116" i="16"/>
  <c r="M116" i="16"/>
  <c r="X115" i="16"/>
  <c r="W115" i="16"/>
  <c r="V115" i="16"/>
  <c r="U115" i="16"/>
  <c r="S115" i="16"/>
  <c r="M115" i="16"/>
  <c r="X114" i="16"/>
  <c r="W114" i="16"/>
  <c r="V114" i="16"/>
  <c r="U114" i="16"/>
  <c r="S114" i="16"/>
  <c r="M114" i="16"/>
  <c r="X113" i="16"/>
  <c r="W113" i="16"/>
  <c r="V113" i="16"/>
  <c r="U113" i="16"/>
  <c r="S113" i="16"/>
  <c r="M113" i="16"/>
  <c r="X112" i="16"/>
  <c r="W112" i="16"/>
  <c r="V112" i="16"/>
  <c r="U112" i="16"/>
  <c r="S112" i="16"/>
  <c r="M112" i="16"/>
  <c r="X111" i="16"/>
  <c r="W111" i="16"/>
  <c r="V111" i="16"/>
  <c r="U111" i="16"/>
  <c r="S111" i="16"/>
  <c r="M111" i="16"/>
  <c r="X110" i="16"/>
  <c r="W110" i="16"/>
  <c r="V110" i="16"/>
  <c r="U110" i="16"/>
  <c r="S110" i="16"/>
  <c r="M110" i="16"/>
  <c r="X109" i="16"/>
  <c r="W109" i="16"/>
  <c r="V109" i="16"/>
  <c r="U109" i="16"/>
  <c r="S109" i="16"/>
  <c r="M109" i="16"/>
  <c r="X108" i="16"/>
  <c r="W108" i="16"/>
  <c r="V108" i="16"/>
  <c r="U108" i="16"/>
  <c r="S108" i="16"/>
  <c r="M108" i="16"/>
  <c r="X107" i="16"/>
  <c r="W107" i="16"/>
  <c r="V107" i="16"/>
  <c r="U107" i="16"/>
  <c r="S107" i="16"/>
  <c r="M107" i="16"/>
  <c r="X106" i="16"/>
  <c r="W106" i="16"/>
  <c r="V106" i="16"/>
  <c r="U106" i="16"/>
  <c r="S106" i="16"/>
  <c r="M106" i="16"/>
  <c r="X105" i="16"/>
  <c r="W105" i="16"/>
  <c r="V105" i="16"/>
  <c r="U105" i="16"/>
  <c r="S105" i="16"/>
  <c r="M105" i="16"/>
  <c r="X104" i="16"/>
  <c r="W104" i="16"/>
  <c r="V104" i="16"/>
  <c r="U104" i="16"/>
  <c r="S104" i="16"/>
  <c r="M104" i="16"/>
  <c r="X103" i="16"/>
  <c r="W103" i="16"/>
  <c r="V103" i="16"/>
  <c r="U103" i="16"/>
  <c r="S103" i="16"/>
  <c r="M103" i="16"/>
  <c r="X102" i="16"/>
  <c r="W102" i="16"/>
  <c r="V102" i="16"/>
  <c r="U102" i="16"/>
  <c r="S102" i="16"/>
  <c r="M102" i="16"/>
  <c r="X101" i="16"/>
  <c r="W101" i="16"/>
  <c r="V101" i="16"/>
  <c r="U101" i="16"/>
  <c r="S101" i="16"/>
  <c r="M101" i="16"/>
  <c r="X100" i="16"/>
  <c r="W100" i="16"/>
  <c r="V100" i="16"/>
  <c r="U100" i="16"/>
  <c r="S100" i="16"/>
  <c r="M100" i="16"/>
  <c r="X99" i="16"/>
  <c r="W99" i="16"/>
  <c r="V99" i="16"/>
  <c r="U99" i="16"/>
  <c r="S99" i="16"/>
  <c r="M99" i="16"/>
  <c r="X98" i="16"/>
  <c r="W98" i="16"/>
  <c r="V98" i="16"/>
  <c r="U98" i="16"/>
  <c r="S98" i="16"/>
  <c r="M98" i="16"/>
  <c r="X97" i="16"/>
  <c r="W97" i="16"/>
  <c r="V97" i="16"/>
  <c r="U97" i="16"/>
  <c r="S97" i="16"/>
  <c r="M97" i="16"/>
  <c r="X96" i="16"/>
  <c r="W96" i="16"/>
  <c r="V96" i="16"/>
  <c r="U96" i="16"/>
  <c r="S96" i="16"/>
  <c r="M96" i="16"/>
  <c r="X95" i="16"/>
  <c r="W95" i="16"/>
  <c r="V95" i="16"/>
  <c r="U95" i="16"/>
  <c r="S95" i="16"/>
  <c r="M95" i="16"/>
  <c r="X94" i="16"/>
  <c r="W94" i="16"/>
  <c r="V94" i="16"/>
  <c r="U94" i="16"/>
  <c r="S94" i="16"/>
  <c r="M94" i="16"/>
  <c r="X93" i="16"/>
  <c r="W93" i="16"/>
  <c r="V93" i="16"/>
  <c r="U93" i="16"/>
  <c r="S93" i="16"/>
  <c r="M93" i="16"/>
  <c r="X92" i="16"/>
  <c r="W92" i="16"/>
  <c r="V92" i="16"/>
  <c r="U92" i="16"/>
  <c r="S92" i="16"/>
  <c r="M92" i="16"/>
  <c r="X91" i="16"/>
  <c r="W91" i="16"/>
  <c r="V91" i="16"/>
  <c r="U91" i="16"/>
  <c r="S91" i="16"/>
  <c r="M91" i="16"/>
  <c r="X90" i="16"/>
  <c r="W90" i="16"/>
  <c r="V90" i="16"/>
  <c r="U90" i="16"/>
  <c r="S90" i="16"/>
  <c r="M90" i="16"/>
  <c r="X89" i="16"/>
  <c r="W89" i="16"/>
  <c r="V89" i="16"/>
  <c r="U89" i="16"/>
  <c r="S89" i="16"/>
  <c r="M89" i="16"/>
  <c r="X88" i="16"/>
  <c r="W88" i="16"/>
  <c r="V88" i="16"/>
  <c r="U88" i="16"/>
  <c r="S88" i="16"/>
  <c r="M88" i="16"/>
  <c r="X87" i="16"/>
  <c r="W87" i="16"/>
  <c r="V87" i="16"/>
  <c r="U87" i="16"/>
  <c r="S87" i="16"/>
  <c r="M87" i="16"/>
  <c r="X86" i="16"/>
  <c r="W86" i="16"/>
  <c r="V86" i="16"/>
  <c r="U86" i="16"/>
  <c r="S86" i="16"/>
  <c r="M86" i="16"/>
  <c r="X85" i="16"/>
  <c r="W85" i="16"/>
  <c r="V85" i="16"/>
  <c r="U85" i="16"/>
  <c r="S85" i="16"/>
  <c r="M85" i="16"/>
  <c r="X84" i="16"/>
  <c r="W84" i="16"/>
  <c r="V84" i="16"/>
  <c r="U84" i="16"/>
  <c r="S84" i="16"/>
  <c r="M84" i="16"/>
  <c r="X83" i="16"/>
  <c r="W83" i="16"/>
  <c r="V83" i="16"/>
  <c r="U83" i="16"/>
  <c r="S83" i="16"/>
  <c r="M83" i="16"/>
  <c r="X82" i="16"/>
  <c r="W82" i="16"/>
  <c r="V82" i="16"/>
  <c r="U82" i="16"/>
  <c r="S82" i="16"/>
  <c r="M82" i="16"/>
  <c r="X81" i="16"/>
  <c r="W81" i="16"/>
  <c r="V81" i="16"/>
  <c r="U81" i="16"/>
  <c r="S81" i="16"/>
  <c r="M81" i="16"/>
  <c r="X80" i="16"/>
  <c r="W80" i="16"/>
  <c r="V80" i="16"/>
  <c r="U80" i="16"/>
  <c r="S80" i="16"/>
  <c r="M80" i="16"/>
  <c r="X79" i="16"/>
  <c r="W79" i="16"/>
  <c r="V79" i="16"/>
  <c r="U79" i="16"/>
  <c r="S79" i="16"/>
  <c r="M79" i="16"/>
  <c r="X78" i="16"/>
  <c r="W78" i="16"/>
  <c r="V78" i="16"/>
  <c r="U78" i="16"/>
  <c r="S78" i="16"/>
  <c r="M78" i="16"/>
  <c r="X77" i="16"/>
  <c r="W77" i="16"/>
  <c r="V77" i="16"/>
  <c r="U77" i="16"/>
  <c r="S77" i="16"/>
  <c r="M77" i="16"/>
  <c r="X76" i="16"/>
  <c r="W76" i="16"/>
  <c r="V76" i="16"/>
  <c r="U76" i="16"/>
  <c r="S76" i="16"/>
  <c r="M76" i="16"/>
  <c r="X75" i="16"/>
  <c r="W75" i="16"/>
  <c r="V75" i="16"/>
  <c r="U75" i="16"/>
  <c r="S75" i="16"/>
  <c r="M75" i="16"/>
  <c r="X74" i="16"/>
  <c r="W74" i="16"/>
  <c r="V74" i="16"/>
  <c r="U74" i="16"/>
  <c r="S74" i="16"/>
  <c r="M74" i="16"/>
  <c r="X73" i="16"/>
  <c r="W73" i="16"/>
  <c r="V73" i="16"/>
  <c r="U73" i="16"/>
  <c r="S73" i="16"/>
  <c r="M73" i="16"/>
  <c r="X72" i="16"/>
  <c r="W72" i="16"/>
  <c r="V72" i="16"/>
  <c r="U72" i="16"/>
  <c r="S72" i="16"/>
  <c r="M72" i="16"/>
  <c r="X71" i="16"/>
  <c r="W71" i="16"/>
  <c r="V71" i="16"/>
  <c r="U71" i="16"/>
  <c r="S71" i="16"/>
  <c r="M71" i="16"/>
  <c r="X70" i="16"/>
  <c r="W70" i="16"/>
  <c r="V70" i="16"/>
  <c r="U70" i="16"/>
  <c r="S70" i="16"/>
  <c r="M70" i="16"/>
  <c r="X69" i="16"/>
  <c r="W69" i="16"/>
  <c r="V69" i="16"/>
  <c r="U69" i="16"/>
  <c r="S69" i="16"/>
  <c r="M69" i="16"/>
  <c r="X68" i="16"/>
  <c r="W68" i="16"/>
  <c r="V68" i="16"/>
  <c r="U68" i="16"/>
  <c r="S68" i="16"/>
  <c r="M68" i="16"/>
  <c r="X67" i="16"/>
  <c r="W67" i="16"/>
  <c r="V67" i="16"/>
  <c r="U67" i="16"/>
  <c r="S67" i="16"/>
  <c r="M67" i="16"/>
  <c r="X66" i="16"/>
  <c r="W66" i="16"/>
  <c r="V66" i="16"/>
  <c r="U66" i="16"/>
  <c r="S66" i="16"/>
  <c r="M66" i="16"/>
  <c r="X65" i="16"/>
  <c r="W65" i="16"/>
  <c r="V65" i="16"/>
  <c r="U65" i="16"/>
  <c r="S65" i="16"/>
  <c r="M65" i="16"/>
  <c r="X64" i="16"/>
  <c r="W64" i="16"/>
  <c r="V64" i="16"/>
  <c r="U64" i="16"/>
  <c r="S64" i="16"/>
  <c r="M64" i="16"/>
  <c r="X63" i="16"/>
  <c r="W63" i="16"/>
  <c r="V63" i="16"/>
  <c r="U63" i="16"/>
  <c r="S63" i="16"/>
  <c r="M63" i="16"/>
  <c r="X62" i="16"/>
  <c r="W62" i="16"/>
  <c r="V62" i="16"/>
  <c r="U62" i="16"/>
  <c r="S62" i="16"/>
  <c r="M62" i="16"/>
  <c r="X61" i="16"/>
  <c r="W61" i="16"/>
  <c r="V61" i="16"/>
  <c r="U61" i="16"/>
  <c r="S61" i="16"/>
  <c r="M61" i="16"/>
  <c r="X60" i="16"/>
  <c r="W60" i="16"/>
  <c r="V60" i="16"/>
  <c r="U60" i="16"/>
  <c r="S60" i="16"/>
  <c r="M60" i="16"/>
  <c r="X59" i="16"/>
  <c r="W59" i="16"/>
  <c r="V59" i="16"/>
  <c r="U59" i="16"/>
  <c r="S59" i="16"/>
  <c r="M59" i="16"/>
  <c r="X58" i="16"/>
  <c r="W58" i="16"/>
  <c r="V58" i="16"/>
  <c r="U58" i="16"/>
  <c r="S58" i="16"/>
  <c r="M58" i="16"/>
  <c r="X57" i="16"/>
  <c r="W57" i="16"/>
  <c r="V57" i="16"/>
  <c r="U57" i="16"/>
  <c r="S57" i="16"/>
  <c r="M57" i="16"/>
  <c r="X56" i="16"/>
  <c r="W56" i="16"/>
  <c r="V56" i="16"/>
  <c r="U56" i="16"/>
  <c r="S56" i="16"/>
  <c r="M56" i="16"/>
  <c r="X55" i="16"/>
  <c r="W55" i="16"/>
  <c r="V55" i="16"/>
  <c r="U55" i="16"/>
  <c r="S55" i="16"/>
  <c r="M55" i="16"/>
  <c r="X54" i="16"/>
  <c r="W54" i="16"/>
  <c r="V54" i="16"/>
  <c r="U54" i="16"/>
  <c r="S54" i="16"/>
  <c r="M54" i="16"/>
  <c r="X53" i="16"/>
  <c r="W53" i="16"/>
  <c r="V53" i="16"/>
  <c r="U53" i="16"/>
  <c r="S53" i="16"/>
  <c r="M53" i="16"/>
  <c r="X52" i="16"/>
  <c r="W52" i="16"/>
  <c r="V52" i="16"/>
  <c r="U52" i="16"/>
  <c r="S52" i="16"/>
  <c r="M52" i="16"/>
  <c r="X51" i="16"/>
  <c r="W51" i="16"/>
  <c r="V51" i="16"/>
  <c r="U51" i="16"/>
  <c r="S51" i="16"/>
  <c r="M51" i="16"/>
  <c r="X50" i="16"/>
  <c r="W50" i="16"/>
  <c r="V50" i="16"/>
  <c r="U50" i="16"/>
  <c r="S50" i="16"/>
  <c r="M50" i="16"/>
  <c r="X49" i="16"/>
  <c r="W49" i="16"/>
  <c r="V49" i="16"/>
  <c r="U49" i="16"/>
  <c r="S49" i="16"/>
  <c r="M49" i="16"/>
  <c r="X48" i="16"/>
  <c r="W48" i="16"/>
  <c r="V48" i="16"/>
  <c r="U48" i="16"/>
  <c r="S48" i="16"/>
  <c r="M48" i="16"/>
  <c r="X47" i="16"/>
  <c r="W47" i="16"/>
  <c r="V47" i="16"/>
  <c r="U47" i="16"/>
  <c r="S47" i="16"/>
  <c r="M47" i="16"/>
  <c r="X46" i="16"/>
  <c r="W46" i="16"/>
  <c r="V46" i="16"/>
  <c r="U46" i="16"/>
  <c r="S46" i="16"/>
  <c r="M46" i="16"/>
  <c r="X45" i="16"/>
  <c r="W45" i="16"/>
  <c r="V45" i="16"/>
  <c r="U45" i="16"/>
  <c r="S45" i="16"/>
  <c r="M45" i="16"/>
  <c r="X44" i="16"/>
  <c r="W44" i="16"/>
  <c r="V44" i="16"/>
  <c r="U44" i="16"/>
  <c r="S44" i="16"/>
  <c r="M44" i="16"/>
  <c r="X43" i="16"/>
  <c r="W43" i="16"/>
  <c r="V43" i="16"/>
  <c r="U43" i="16"/>
  <c r="S43" i="16"/>
  <c r="M43" i="16"/>
  <c r="X42" i="16"/>
  <c r="W42" i="16"/>
  <c r="V42" i="16"/>
  <c r="U42" i="16"/>
  <c r="S42" i="16"/>
  <c r="M42" i="16"/>
  <c r="X41" i="16"/>
  <c r="W41" i="16"/>
  <c r="V41" i="16"/>
  <c r="U41" i="16"/>
  <c r="S41" i="16"/>
  <c r="M41" i="16"/>
  <c r="X40" i="16"/>
  <c r="W40" i="16"/>
  <c r="V40" i="16"/>
  <c r="U40" i="16"/>
  <c r="S40" i="16"/>
  <c r="M40" i="16"/>
  <c r="X39" i="16"/>
  <c r="W39" i="16"/>
  <c r="V39" i="16"/>
  <c r="U39" i="16"/>
  <c r="S39" i="16"/>
  <c r="M39" i="16"/>
  <c r="X38" i="16"/>
  <c r="W38" i="16"/>
  <c r="V38" i="16"/>
  <c r="U38" i="16"/>
  <c r="S38" i="16"/>
  <c r="M38" i="16"/>
  <c r="X37" i="16"/>
  <c r="W37" i="16"/>
  <c r="V37" i="16"/>
  <c r="U37" i="16"/>
  <c r="S37" i="16"/>
  <c r="M37" i="16"/>
  <c r="X36" i="16"/>
  <c r="W36" i="16"/>
  <c r="V36" i="16"/>
  <c r="U36" i="16"/>
  <c r="S36" i="16"/>
  <c r="M36" i="16"/>
  <c r="X35" i="16"/>
  <c r="W35" i="16"/>
  <c r="V35" i="16"/>
  <c r="U35" i="16"/>
  <c r="S35" i="16"/>
  <c r="M35" i="16"/>
  <c r="X34" i="16"/>
  <c r="W34" i="16"/>
  <c r="V34" i="16"/>
  <c r="U34" i="16"/>
  <c r="S34" i="16"/>
  <c r="M34" i="16"/>
  <c r="X33" i="16"/>
  <c r="W33" i="16"/>
  <c r="V33" i="16"/>
  <c r="U33" i="16"/>
  <c r="S33" i="16"/>
  <c r="M33" i="16"/>
  <c r="X32" i="16"/>
  <c r="W32" i="16"/>
  <c r="V32" i="16"/>
  <c r="U32" i="16"/>
  <c r="S32" i="16"/>
  <c r="M32" i="16"/>
  <c r="X31" i="16"/>
  <c r="W31" i="16"/>
  <c r="V31" i="16"/>
  <c r="U31" i="16"/>
  <c r="S31" i="16"/>
  <c r="M31" i="16"/>
  <c r="X30" i="16"/>
  <c r="W30" i="16"/>
  <c r="V30" i="16"/>
  <c r="U30" i="16"/>
  <c r="S30" i="16"/>
  <c r="M30" i="16"/>
  <c r="X29" i="16"/>
  <c r="W29" i="16"/>
  <c r="V29" i="16"/>
  <c r="U29" i="16"/>
  <c r="S29" i="16"/>
  <c r="M29" i="16"/>
  <c r="X28" i="16"/>
  <c r="W28" i="16"/>
  <c r="V28" i="16"/>
  <c r="U28" i="16"/>
  <c r="S28" i="16"/>
  <c r="M28" i="16"/>
  <c r="X27" i="16"/>
  <c r="W27" i="16"/>
  <c r="V27" i="16"/>
  <c r="U27" i="16"/>
  <c r="S27" i="16"/>
  <c r="M27" i="16"/>
  <c r="X26" i="16"/>
  <c r="W26" i="16"/>
  <c r="V26" i="16"/>
  <c r="U26" i="16"/>
  <c r="S26" i="16"/>
  <c r="M26" i="16"/>
  <c r="X25" i="16"/>
  <c r="W25" i="16"/>
  <c r="V25" i="16"/>
  <c r="U25" i="16"/>
  <c r="S25" i="16"/>
  <c r="M25" i="16"/>
  <c r="X24" i="16"/>
  <c r="W24" i="16"/>
  <c r="V24" i="16"/>
  <c r="U24" i="16"/>
  <c r="S24" i="16"/>
  <c r="M24" i="16"/>
  <c r="X23" i="16"/>
  <c r="W23" i="16"/>
  <c r="V23" i="16"/>
  <c r="U23" i="16"/>
  <c r="S23" i="16"/>
  <c r="M23" i="16"/>
  <c r="X22" i="16"/>
  <c r="W22" i="16"/>
  <c r="V22" i="16"/>
  <c r="U22" i="16"/>
  <c r="S22" i="16"/>
  <c r="M22" i="16"/>
  <c r="X21" i="16"/>
  <c r="W21" i="16"/>
  <c r="V21" i="16"/>
  <c r="U21" i="16"/>
  <c r="S21" i="16"/>
  <c r="M21" i="16"/>
  <c r="X20" i="16"/>
  <c r="W20" i="16"/>
  <c r="V20" i="16"/>
  <c r="U20" i="16"/>
  <c r="S20" i="16"/>
  <c r="M20" i="16"/>
  <c r="X19" i="16"/>
  <c r="W19" i="16"/>
  <c r="V19" i="16"/>
  <c r="U19" i="16"/>
  <c r="S19" i="16"/>
  <c r="M19" i="16"/>
  <c r="X18" i="16"/>
  <c r="W18" i="16"/>
  <c r="V18" i="16"/>
  <c r="U18" i="16"/>
  <c r="S18" i="16"/>
  <c r="M18" i="16"/>
  <c r="X17" i="16"/>
  <c r="W17" i="16"/>
  <c r="V17" i="16"/>
  <c r="U17" i="16"/>
  <c r="S17" i="16"/>
  <c r="M17" i="16"/>
  <c r="X16" i="16"/>
  <c r="W16" i="16"/>
  <c r="V16" i="16"/>
  <c r="U16" i="16"/>
  <c r="S16" i="16"/>
  <c r="M16" i="16"/>
  <c r="X15" i="16"/>
  <c r="W15" i="16"/>
  <c r="V15" i="16"/>
  <c r="U15" i="16"/>
  <c r="S15" i="16"/>
  <c r="M15" i="16"/>
  <c r="X14" i="16"/>
  <c r="W14" i="16"/>
  <c r="V14" i="16"/>
  <c r="U14" i="16"/>
  <c r="S14" i="16"/>
  <c r="M14" i="16"/>
  <c r="X13" i="16"/>
  <c r="W13" i="16"/>
  <c r="V13" i="16"/>
  <c r="U13" i="16"/>
  <c r="S13" i="16"/>
  <c r="M13" i="16"/>
  <c r="X12" i="16"/>
  <c r="W12" i="16"/>
  <c r="V12" i="16"/>
  <c r="U12" i="16"/>
  <c r="S12" i="16"/>
  <c r="M12" i="16"/>
  <c r="X11" i="16"/>
  <c r="W11" i="16"/>
  <c r="V11" i="16"/>
  <c r="U11" i="16"/>
  <c r="S11" i="16"/>
  <c r="M11" i="16"/>
  <c r="X10" i="16"/>
  <c r="W10" i="16"/>
  <c r="V10" i="16"/>
  <c r="U10" i="16"/>
  <c r="S10" i="16"/>
  <c r="M10" i="16"/>
  <c r="X9" i="16"/>
  <c r="W9" i="16"/>
  <c r="V9" i="16"/>
  <c r="U9" i="16"/>
  <c r="S9" i="16"/>
  <c r="M9" i="16"/>
  <c r="X8" i="16"/>
  <c r="W8" i="16"/>
  <c r="V8" i="16"/>
  <c r="U8" i="16"/>
  <c r="S8" i="16"/>
  <c r="M8" i="16"/>
  <c r="X7" i="16"/>
  <c r="W7" i="16"/>
  <c r="V7" i="16"/>
  <c r="U7" i="16"/>
  <c r="S7" i="16"/>
  <c r="M7" i="16"/>
  <c r="B7" i="16"/>
  <c r="A7" i="16"/>
  <c r="T779" i="13"/>
  <c r="T688" i="13"/>
  <c r="T687" i="13"/>
  <c r="T685" i="13"/>
  <c r="T686" i="13"/>
  <c r="T747" i="13"/>
  <c r="T744" i="13"/>
  <c r="T832" i="13"/>
  <c r="T438" i="13"/>
  <c r="T745" i="13"/>
  <c r="T833" i="13"/>
  <c r="T538" i="13"/>
  <c r="T743" i="13"/>
  <c r="T719" i="13"/>
  <c r="T722" i="13"/>
  <c r="T703" i="13"/>
  <c r="T87" i="13"/>
  <c r="T739" i="13"/>
  <c r="T702" i="13"/>
  <c r="T396" i="13"/>
  <c r="T701" i="13"/>
  <c r="T695" i="13"/>
  <c r="T654" i="13"/>
  <c r="T88" i="13"/>
  <c r="T303" i="13"/>
  <c r="T211" i="13"/>
  <c r="T1078" i="13"/>
  <c r="T210" i="13"/>
  <c r="T1073" i="13"/>
  <c r="T379" i="13"/>
  <c r="T189" i="13"/>
  <c r="T849" i="13"/>
  <c r="T802" i="13"/>
  <c r="T704" i="13"/>
  <c r="T525" i="13"/>
  <c r="T651" i="13"/>
  <c r="T650" i="13"/>
  <c r="T656" i="13"/>
  <c r="T476" i="13"/>
  <c r="T839" i="13"/>
  <c r="T840" i="13"/>
  <c r="T824" i="13"/>
  <c r="T825" i="13"/>
  <c r="T838" i="13"/>
  <c r="T830" i="13"/>
  <c r="T831" i="13"/>
  <c r="T829" i="13"/>
  <c r="T138" i="13"/>
  <c r="T708" i="13"/>
  <c r="T1091" i="13"/>
  <c r="T698" i="13"/>
  <c r="T649" i="13"/>
  <c r="T607" i="13"/>
  <c r="T857" i="13"/>
  <c r="T787" i="13"/>
  <c r="T855" i="13"/>
  <c r="T670" i="13"/>
  <c r="T734" i="13"/>
  <c r="T900" i="13"/>
  <c r="T841" i="13"/>
  <c r="T842" i="13"/>
  <c r="T721" i="13"/>
  <c r="T711" i="13"/>
  <c r="T22" i="13"/>
  <c r="T27" i="13"/>
  <c r="T696" i="13"/>
  <c r="T648" i="13"/>
  <c r="T731" i="13"/>
  <c r="T728" i="13"/>
  <c r="T85" i="13"/>
  <c r="T36" i="13"/>
  <c r="T647" i="13"/>
  <c r="T646" i="13"/>
  <c r="T645" i="13"/>
  <c r="T644" i="13"/>
  <c r="T673" i="13"/>
  <c r="T672" i="13"/>
  <c r="T678" i="13"/>
  <c r="T680" i="13"/>
  <c r="T664" i="13"/>
  <c r="T663" i="13"/>
  <c r="T662" i="13"/>
  <c r="T689" i="13"/>
  <c r="T679" i="13"/>
  <c r="T340" i="13"/>
  <c r="T38" i="13"/>
  <c r="T675" i="13"/>
  <c r="T674" i="13"/>
  <c r="T676" i="13"/>
  <c r="T995" i="13"/>
  <c r="T643" i="13"/>
  <c r="T642" i="13"/>
  <c r="T641" i="13"/>
  <c r="T640" i="13"/>
  <c r="T616" i="13"/>
  <c r="T639" i="13"/>
  <c r="T926" i="13"/>
  <c r="T925" i="13"/>
  <c r="T940" i="13"/>
  <c r="T39" i="13"/>
  <c r="T40" i="13"/>
  <c r="T42" i="13"/>
  <c r="T10" i="13"/>
  <c r="T354" i="13"/>
  <c r="T353" i="13"/>
  <c r="T357" i="13"/>
  <c r="T868" i="13"/>
  <c r="T373" i="13"/>
  <c r="T372" i="13"/>
  <c r="T851" i="13"/>
  <c r="T848" i="13"/>
  <c r="T638" i="13"/>
  <c r="T853" i="13"/>
  <c r="T394" i="13"/>
  <c r="T1111" i="13"/>
  <c r="T1110" i="13"/>
  <c r="T24" i="13"/>
  <c r="T82" i="13"/>
  <c r="T81" i="13"/>
  <c r="T35" i="13"/>
  <c r="T43" i="13"/>
  <c r="T46" i="13"/>
  <c r="T49" i="13"/>
  <c r="T32" i="13"/>
  <c r="T53" i="13"/>
  <c r="T677" i="13"/>
  <c r="T56" i="13"/>
  <c r="T770" i="13"/>
  <c r="T771" i="13"/>
  <c r="T769" i="13"/>
  <c r="T776" i="13"/>
  <c r="T415" i="13"/>
  <c r="T820" i="13"/>
  <c r="T727" i="13"/>
  <c r="T785" i="13"/>
  <c r="T760" i="13"/>
  <c r="T761" i="13"/>
  <c r="T753" i="13"/>
  <c r="T759" i="13"/>
  <c r="T178" i="13"/>
  <c r="T167" i="13"/>
  <c r="T175" i="13"/>
  <c r="T137" i="13"/>
  <c r="T246" i="13"/>
  <c r="T432" i="13"/>
  <c r="T374" i="13"/>
  <c r="T877" i="13"/>
  <c r="T376" i="13"/>
  <c r="T375" i="13"/>
  <c r="T1105" i="13"/>
  <c r="T456" i="13"/>
  <c r="T387" i="13"/>
  <c r="T389" i="13"/>
  <c r="T386" i="13"/>
  <c r="T383" i="13"/>
  <c r="T385" i="13"/>
  <c r="T388" i="13"/>
  <c r="T384" i="13"/>
  <c r="T1025" i="13"/>
  <c r="T1026" i="13"/>
  <c r="T964" i="13"/>
  <c r="T57" i="13"/>
  <c r="T966" i="13"/>
  <c r="T965" i="13"/>
  <c r="T994" i="13"/>
  <c r="T993" i="13"/>
  <c r="T958" i="13"/>
  <c r="T58" i="13"/>
  <c r="T960" i="13"/>
  <c r="T957" i="13"/>
  <c r="T60" i="13"/>
  <c r="T523" i="13"/>
  <c r="T772" i="13"/>
  <c r="T463" i="13"/>
  <c r="T682" i="13"/>
  <c r="T62" i="13"/>
  <c r="T636" i="13"/>
  <c r="T462" i="13"/>
  <c r="T903" i="13"/>
  <c r="T887" i="13"/>
  <c r="T568" i="13"/>
  <c r="T569" i="13"/>
  <c r="T611" i="13"/>
  <c r="T584" i="13"/>
  <c r="T1093" i="13"/>
  <c r="T733" i="13"/>
  <c r="T735" i="13"/>
  <c r="T564" i="13"/>
  <c r="T605" i="13"/>
  <c r="T845" i="13"/>
  <c r="T774" i="13"/>
  <c r="T775" i="13"/>
  <c r="T610" i="13"/>
  <c r="T166" i="13"/>
  <c r="T777" i="13"/>
  <c r="T362" i="13"/>
  <c r="T361" i="13"/>
  <c r="T367" i="13"/>
  <c r="T360" i="13"/>
  <c r="T66" i="13"/>
  <c r="T717" i="13"/>
  <c r="T810" i="13"/>
  <c r="T716" i="13"/>
  <c r="T715" i="13"/>
  <c r="T806" i="13"/>
  <c r="T809" i="13"/>
  <c r="T521" i="13"/>
  <c r="T342" i="13"/>
  <c r="T346" i="13"/>
  <c r="T635" i="13"/>
  <c r="T67" i="13"/>
  <c r="T712" i="13"/>
  <c r="T819" i="13"/>
  <c r="T850" i="13"/>
  <c r="T768" i="13"/>
  <c r="T852" i="13"/>
  <c r="T314" i="13"/>
  <c r="T245" i="13"/>
  <c r="T209" i="13"/>
  <c r="T249" i="13"/>
  <c r="T544" i="13"/>
  <c r="T524" i="13"/>
  <c r="T542" i="13"/>
  <c r="T23" i="13"/>
  <c r="T75" i="13"/>
  <c r="T70" i="13"/>
  <c r="T73" i="13"/>
  <c r="T72" i="13"/>
  <c r="T788" i="13"/>
  <c r="T76" i="13"/>
  <c r="T871" i="13"/>
  <c r="T1005" i="13"/>
  <c r="T924" i="13"/>
  <c r="T908" i="13"/>
  <c r="T896" i="13"/>
  <c r="T364" i="13"/>
  <c r="T867" i="13"/>
  <c r="T762" i="13"/>
  <c r="T308" i="13"/>
  <c r="T370" i="13"/>
  <c r="T369" i="13"/>
  <c r="T352" i="13"/>
  <c r="T724" i="13"/>
  <c r="T78" i="13"/>
  <c r="T668" i="13"/>
  <c r="T408" i="13"/>
  <c r="T401" i="13"/>
  <c r="T400" i="13"/>
  <c r="T399" i="13"/>
  <c r="T418" i="13"/>
  <c r="T532" i="13"/>
  <c r="T80" i="13"/>
  <c r="T1027" i="13"/>
  <c r="T1106" i="13"/>
  <c r="T84" i="13"/>
  <c r="T313" i="13"/>
  <c r="T805" i="13"/>
  <c r="T533" i="13"/>
  <c r="T1028" i="13"/>
  <c r="T1029" i="13"/>
  <c r="T407" i="13"/>
  <c r="T310" i="13"/>
  <c r="T248" i="13"/>
  <c r="T634" i="13"/>
  <c r="T563" i="13"/>
  <c r="T570" i="13"/>
  <c r="T595" i="13"/>
  <c r="T239" i="13"/>
  <c r="T565" i="13"/>
  <c r="T510" i="13"/>
  <c r="T508" i="13"/>
  <c r="T509" i="13"/>
  <c r="T507" i="13"/>
  <c r="T505" i="13"/>
  <c r="T506" i="13"/>
  <c r="T504" i="13"/>
  <c r="T503" i="13"/>
  <c r="T502" i="13"/>
  <c r="T781" i="13"/>
  <c r="T89" i="13"/>
  <c r="T274" i="13"/>
  <c r="T543" i="13"/>
  <c r="T183" i="13"/>
  <c r="T301" i="13"/>
  <c r="T302" i="13"/>
  <c r="T300" i="13"/>
  <c r="T259" i="13"/>
  <c r="T299" i="13"/>
  <c r="T298" i="13"/>
  <c r="T297" i="13"/>
  <c r="T1074" i="13"/>
  <c r="T208" i="13"/>
  <c r="T207" i="13"/>
  <c r="T206" i="13"/>
  <c r="T244" i="13"/>
  <c r="T216" i="13"/>
  <c r="T243" i="13"/>
  <c r="T242" i="13"/>
  <c r="T241" i="13"/>
  <c r="T213" i="13"/>
  <c r="T1071" i="13"/>
  <c r="T1077" i="13"/>
  <c r="T1076" i="13"/>
  <c r="T1079" i="13"/>
  <c r="T240" i="13"/>
  <c r="T886" i="13"/>
  <c r="T861" i="13"/>
  <c r="T817" i="13"/>
  <c r="T612" i="13"/>
  <c r="T296" i="13"/>
  <c r="T295" i="13"/>
  <c r="T294" i="13"/>
  <c r="T600" i="13"/>
  <c r="T195" i="13"/>
  <c r="T293" i="13"/>
  <c r="T1087" i="13"/>
  <c r="T269" i="13"/>
  <c r="T541" i="13"/>
  <c r="T238" i="13"/>
  <c r="T237" i="13"/>
  <c r="T236" i="13"/>
  <c r="T205" i="13"/>
  <c r="T235" i="13"/>
  <c r="T234" i="13"/>
  <c r="T233" i="13"/>
  <c r="T232" i="13"/>
  <c r="T204" i="13"/>
  <c r="T602" i="13"/>
  <c r="T251" i="13"/>
  <c r="T201" i="13"/>
  <c r="T633" i="13"/>
  <c r="T746" i="13"/>
  <c r="T307" i="13"/>
  <c r="T742" i="13"/>
  <c r="T589" i="13"/>
  <c r="T609" i="13"/>
  <c r="T596" i="13"/>
  <c r="T594" i="13"/>
  <c r="T582" i="13"/>
  <c r="T165" i="13"/>
  <c r="T164" i="13"/>
  <c r="T163" i="13"/>
  <c r="T140" i="13"/>
  <c r="T199" i="13"/>
  <c r="T198" i="13"/>
  <c r="T540" i="13"/>
  <c r="T277" i="13"/>
  <c r="T276" i="13"/>
  <c r="T250" i="13"/>
  <c r="T292" i="13"/>
  <c r="T194" i="13"/>
  <c r="T186" i="13"/>
  <c r="T309" i="13"/>
  <c r="T231" i="13"/>
  <c r="T291" i="13"/>
  <c r="T190" i="13"/>
  <c r="T197" i="13"/>
  <c r="T203" i="13"/>
  <c r="T230" i="13"/>
  <c r="T228" i="13"/>
  <c r="T229" i="13"/>
  <c r="T98" i="13"/>
  <c r="T227" i="13"/>
  <c r="T1075" i="13"/>
  <c r="T171" i="13"/>
  <c r="T439" i="13"/>
  <c r="T922" i="13"/>
  <c r="T921" i="13"/>
  <c r="T632" i="13"/>
  <c r="T173" i="13"/>
  <c r="T99" i="13"/>
  <c r="T172" i="13"/>
  <c r="T21" i="13"/>
  <c r="T34" i="13"/>
  <c r="T529" i="13"/>
  <c r="T104" i="13"/>
  <c r="T103" i="13"/>
  <c r="T860" i="13"/>
  <c r="T71" i="13"/>
  <c r="T106" i="13"/>
  <c r="T107" i="13"/>
  <c r="T69" i="13"/>
  <c r="T33" i="13"/>
  <c r="T108" i="13"/>
  <c r="T31" i="13"/>
  <c r="T661" i="13"/>
  <c r="T428" i="13"/>
  <c r="T876" i="13"/>
  <c r="T875" i="13"/>
  <c r="T430" i="13"/>
  <c r="T429" i="13"/>
  <c r="T874" i="13"/>
  <c r="T873" i="13"/>
  <c r="T933" i="13"/>
  <c r="T872" i="13"/>
  <c r="T102" i="13"/>
  <c r="T863" i="13"/>
  <c r="T847" i="13"/>
  <c r="T794" i="13"/>
  <c r="T136" i="13"/>
  <c r="T135" i="13"/>
  <c r="T791" i="13"/>
  <c r="T185" i="13"/>
  <c r="T174" i="13"/>
  <c r="T122" i="13"/>
  <c r="T655" i="13"/>
  <c r="T123" i="13"/>
  <c r="T177" i="13"/>
  <c r="T176" i="13"/>
  <c r="T25" i="13"/>
  <c r="T170" i="13"/>
  <c r="T193" i="13"/>
  <c r="T65" i="13"/>
  <c r="T64" i="13"/>
  <c r="T917" i="13"/>
  <c r="T1014" i="13"/>
  <c r="T1066" i="13"/>
  <c r="T404" i="13"/>
  <c r="T1042" i="13"/>
  <c r="T141" i="13"/>
  <c r="T142" i="13"/>
  <c r="T148" i="13"/>
  <c r="T597" i="13"/>
  <c r="T956" i="13"/>
  <c r="T752" i="13"/>
  <c r="T758" i="13"/>
  <c r="T970" i="13"/>
  <c r="T406" i="13"/>
  <c r="T416" i="13"/>
  <c r="T409" i="13"/>
  <c r="T424" i="13"/>
  <c r="T368" i="13"/>
  <c r="T798" i="13"/>
  <c r="T930" i="13"/>
  <c r="T800" i="13"/>
  <c r="T773" i="13"/>
  <c r="T797" i="13"/>
  <c r="T692" i="13"/>
  <c r="T801" i="13"/>
  <c r="T109" i="13"/>
  <c r="T162" i="13"/>
  <c r="T812" i="13"/>
  <c r="T811" i="13"/>
  <c r="T531" i="13"/>
  <c r="T530" i="13"/>
  <c r="T598" i="13"/>
  <c r="T617" i="13"/>
  <c r="T579" i="13"/>
  <c r="T573" i="13"/>
  <c r="T566" i="13"/>
  <c r="T578" i="13"/>
  <c r="T577" i="13"/>
  <c r="T426" i="13"/>
  <c r="T583" i="13"/>
  <c r="T613" i="13"/>
  <c r="T315" i="13"/>
  <c r="T562" i="13"/>
  <c r="T576" i="13"/>
  <c r="T580" i="13"/>
  <c r="T631" i="13"/>
  <c r="T575" i="13"/>
  <c r="T574" i="13"/>
  <c r="T444" i="13"/>
  <c r="T880" i="13"/>
  <c r="T588" i="13"/>
  <c r="T630" i="13"/>
  <c r="T629" i="13"/>
  <c r="T511" i="13"/>
  <c r="T795" i="13"/>
  <c r="T1080" i="13"/>
  <c r="T475" i="13"/>
  <c r="T473" i="13"/>
  <c r="T700" i="13"/>
  <c r="T854" i="13"/>
  <c r="T858" i="13"/>
  <c r="T59" i="13"/>
  <c r="T754" i="13"/>
  <c r="T755" i="13"/>
  <c r="T522" i="13"/>
  <c r="T891" i="13"/>
  <c r="T813" i="13"/>
  <c r="T738" i="13"/>
  <c r="T736" i="13"/>
  <c r="T814" i="13"/>
  <c r="T628" i="13"/>
  <c r="T740" i="13"/>
  <c r="T1056" i="13"/>
  <c r="T954" i="13"/>
  <c r="T944" i="13"/>
  <c r="T941" i="13"/>
  <c r="T953" i="13"/>
  <c r="T527" i="13"/>
  <c r="T816" i="13"/>
  <c r="T757" i="13"/>
  <c r="T750" i="13"/>
  <c r="T546" i="13"/>
  <c r="T547" i="13"/>
  <c r="T590" i="13"/>
  <c r="T793" i="13"/>
  <c r="T931" i="13"/>
  <c r="T593" i="13"/>
  <c r="T517" i="13"/>
  <c r="T551" i="13"/>
  <c r="T55" i="13"/>
  <c r="T553" i="13"/>
  <c r="T20" i="13"/>
  <c r="T143" i="13"/>
  <c r="T255" i="13"/>
  <c r="T790" i="13"/>
  <c r="T161" i="13"/>
  <c r="T149" i="13"/>
  <c r="T160" i="13"/>
  <c r="T159" i="13"/>
  <c r="T856" i="13"/>
  <c r="T885" i="13"/>
  <c r="T916" i="13"/>
  <c r="T907" i="13"/>
  <c r="T892" i="13"/>
  <c r="T899" i="13"/>
  <c r="T764" i="13"/>
  <c r="T1094" i="13"/>
  <c r="T30" i="13"/>
  <c r="T382" i="13"/>
  <c r="T938" i="13"/>
  <c r="T937" i="13"/>
  <c r="T869" i="13"/>
  <c r="T881" i="13"/>
  <c r="T884" i="13"/>
  <c r="T883" i="13"/>
  <c r="T882" i="13"/>
  <c r="T936" i="13"/>
  <c r="T393" i="13"/>
  <c r="T392" i="13"/>
  <c r="T101" i="13"/>
  <c r="T558" i="13"/>
  <c r="T559" i="13"/>
  <c r="T93" i="13"/>
  <c r="T395" i="13"/>
  <c r="T561" i="13"/>
  <c r="T14" i="13"/>
  <c r="T699" i="13"/>
  <c r="T697" i="13"/>
  <c r="T350" i="13"/>
  <c r="T349" i="13"/>
  <c r="T345" i="13"/>
  <c r="T341" i="13"/>
  <c r="T146" i="13"/>
  <c r="T1060" i="13"/>
  <c r="T132" i="13"/>
  <c r="T111" i="13"/>
  <c r="T127" i="13"/>
  <c r="T145" i="13"/>
  <c r="T169" i="13"/>
  <c r="T139" i="13"/>
  <c r="T1072" i="13"/>
  <c r="T433" i="13"/>
  <c r="T397" i="13"/>
  <c r="T615" i="13"/>
  <c r="T571" i="13"/>
  <c r="T52" i="13"/>
  <c r="T51" i="13"/>
  <c r="T951" i="13"/>
  <c r="T939" i="13"/>
  <c r="T948" i="13"/>
  <c r="T947" i="13"/>
  <c r="T946" i="13"/>
  <c r="T945" i="13"/>
  <c r="T844" i="13"/>
  <c r="T835" i="13"/>
  <c r="T826" i="13"/>
  <c r="T828" i="13"/>
  <c r="T823" i="13"/>
  <c r="T834" i="13"/>
  <c r="T821" i="13"/>
  <c r="T783" i="13"/>
  <c r="T969" i="13"/>
  <c r="T780" i="13"/>
  <c r="T378" i="13"/>
  <c r="T782" i="13"/>
  <c r="T158" i="13"/>
  <c r="T1059" i="13"/>
  <c r="T157" i="13"/>
  <c r="T778" i="13"/>
  <c r="T129" i="13"/>
  <c r="T130" i="13"/>
  <c r="T725" i="13"/>
  <c r="T1061" i="13"/>
  <c r="T351" i="13"/>
  <c r="T726" i="13"/>
  <c r="T732" i="13"/>
  <c r="T134" i="13"/>
  <c r="T796" i="13"/>
  <c r="T414" i="13"/>
  <c r="T705" i="13"/>
  <c r="T356" i="13"/>
  <c r="T151" i="13"/>
  <c r="T150" i="13"/>
  <c r="T585" i="13"/>
  <c r="T306" i="13"/>
  <c r="T126" i="13"/>
  <c r="T431" i="13"/>
  <c r="T786" i="13"/>
  <c r="T1053" i="13"/>
  <c r="T822" i="13"/>
  <c r="T380" i="13"/>
  <c r="T669" i="13"/>
  <c r="T253" i="13"/>
  <c r="T290" i="13"/>
  <c r="T258" i="13"/>
  <c r="T289" i="13"/>
  <c r="T265" i="13"/>
  <c r="T262" i="13"/>
  <c r="T264" i="13"/>
  <c r="T263" i="13"/>
  <c r="T898" i="13"/>
  <c r="T326" i="13"/>
  <c r="T287" i="13"/>
  <c r="T288" i="13"/>
  <c r="T325" i="13"/>
  <c r="T324" i="13"/>
  <c r="T330" i="13"/>
  <c r="T327" i="13"/>
  <c r="T501" i="13"/>
  <c r="T500" i="13"/>
  <c r="T878" i="13"/>
  <c r="T50" i="13"/>
  <c r="T652" i="13"/>
  <c r="T363" i="13"/>
  <c r="T358" i="13"/>
  <c r="T366" i="13"/>
  <c r="T411" i="13"/>
  <c r="T591" i="13"/>
  <c r="T693" i="13"/>
  <c r="T572" i="13"/>
  <c r="T694" i="13"/>
  <c r="T751" i="13"/>
  <c r="T419" i="13"/>
  <c r="T420" i="13"/>
  <c r="T718" i="13"/>
  <c r="T934" i="13"/>
  <c r="T421" i="13"/>
  <c r="T893" i="13"/>
  <c r="T474" i="13"/>
  <c r="T498" i="13"/>
  <c r="T459" i="13"/>
  <c r="T499" i="13"/>
  <c r="T478" i="13"/>
  <c r="T467" i="13"/>
  <c r="T480" i="13"/>
  <c r="T472" i="13"/>
  <c r="T466" i="13"/>
  <c r="T465" i="13"/>
  <c r="T496" i="13"/>
  <c r="T435" i="13"/>
  <c r="T497" i="13"/>
  <c r="T464" i="13"/>
  <c r="T1089" i="13"/>
  <c r="T495" i="13"/>
  <c r="T494" i="13"/>
  <c r="T927" i="13"/>
  <c r="T458" i="13"/>
  <c r="T457" i="13"/>
  <c r="T443" i="13"/>
  <c r="T461" i="13"/>
  <c r="T483" i="13"/>
  <c r="T827" i="13"/>
  <c r="T959" i="13"/>
  <c r="T512" i="13"/>
  <c r="T985" i="13"/>
  <c r="T990" i="13"/>
  <c r="T987" i="13"/>
  <c r="T989" i="13"/>
  <c r="T988" i="13"/>
  <c r="T992" i="13"/>
  <c r="T1007" i="13"/>
  <c r="T1006" i="13"/>
  <c r="T1024" i="13"/>
  <c r="T1017" i="13"/>
  <c r="T1035" i="13"/>
  <c r="T1041" i="13"/>
  <c r="T1016" i="13"/>
  <c r="T1034" i="13"/>
  <c r="T955" i="13"/>
  <c r="T1018" i="13"/>
  <c r="T991" i="13"/>
  <c r="T1033" i="13"/>
  <c r="T981" i="13"/>
  <c r="T1012" i="13"/>
  <c r="T1008" i="13"/>
  <c r="T984" i="13"/>
  <c r="T983" i="13"/>
  <c r="T1084" i="13"/>
  <c r="T1085" i="13"/>
  <c r="T1086" i="13"/>
  <c r="T1051" i="13"/>
  <c r="T1011" i="13"/>
  <c r="T996" i="13"/>
  <c r="T1020" i="13"/>
  <c r="T1031" i="13"/>
  <c r="T1000" i="13"/>
  <c r="T999" i="13"/>
  <c r="T1050" i="13"/>
  <c r="T1049" i="13"/>
  <c r="T1048" i="13"/>
  <c r="T1010" i="13"/>
  <c r="T982" i="13"/>
  <c r="T1038" i="13"/>
  <c r="T1001" i="13"/>
  <c r="T1043" i="13"/>
  <c r="T1002" i="13"/>
  <c r="T1046" i="13"/>
  <c r="T998" i="13"/>
  <c r="T1030" i="13"/>
  <c r="T997" i="13"/>
  <c r="T1032" i="13"/>
  <c r="T1047" i="13"/>
  <c r="T1023" i="13"/>
  <c r="T1019" i="13"/>
  <c r="T1037" i="13"/>
  <c r="T1003" i="13"/>
  <c r="T1039" i="13"/>
  <c r="T986" i="13"/>
  <c r="T528" i="13"/>
  <c r="T737" i="13"/>
  <c r="T859" i="13"/>
  <c r="T968" i="13"/>
  <c r="T365" i="13"/>
  <c r="T627" i="13"/>
  <c r="T626" i="13"/>
  <c r="T625" i="13"/>
  <c r="T608" i="13"/>
  <c r="T516" i="13"/>
  <c r="T515" i="13"/>
  <c r="T514" i="13"/>
  <c r="T846" i="13"/>
  <c r="T604" i="13"/>
  <c r="T603" i="13"/>
  <c r="T48" i="13"/>
  <c r="T47" i="13"/>
  <c r="T912" i="13"/>
  <c r="T913" i="13"/>
  <c r="T359" i="13"/>
  <c r="T355" i="13"/>
  <c r="T347" i="13"/>
  <c r="T348" i="13"/>
  <c r="T606" i="13"/>
  <c r="T653" i="13"/>
  <c r="T413" i="13"/>
  <c r="T624" i="13"/>
  <c r="T902" i="13"/>
  <c r="T909" i="13"/>
  <c r="T906" i="13"/>
  <c r="T915" i="13"/>
  <c r="T911" i="13"/>
  <c r="T890" i="13"/>
  <c r="T920" i="13"/>
  <c r="T843" i="13"/>
  <c r="T344" i="13"/>
  <c r="T332" i="13"/>
  <c r="T979" i="13"/>
  <c r="T398" i="13"/>
  <c r="T729" i="13"/>
  <c r="T730" i="13"/>
  <c r="T92" i="13"/>
  <c r="T1022" i="13"/>
  <c r="T45" i="13"/>
  <c r="T339" i="13"/>
  <c r="T659" i="13"/>
  <c r="T156" i="13"/>
  <c r="T789" i="13"/>
  <c r="T1055" i="13"/>
  <c r="T311" i="13"/>
  <c r="T1054" i="13"/>
  <c r="T144" i="13"/>
  <c r="T317" i="13"/>
  <c r="T329" i="13"/>
  <c r="T328" i="13"/>
  <c r="T155" i="13"/>
  <c r="T120" i="13"/>
  <c r="T215" i="13"/>
  <c r="T254" i="13"/>
  <c r="T286" i="13"/>
  <c r="T131" i="13"/>
  <c r="T226" i="13"/>
  <c r="T225" i="13"/>
  <c r="T224" i="13"/>
  <c r="T1015" i="13"/>
  <c r="T1013" i="13"/>
  <c r="T623" i="13"/>
  <c r="T581" i="13"/>
  <c r="T804" i="13"/>
  <c r="T803" i="13"/>
  <c r="T333" i="13"/>
  <c r="T866" i="13"/>
  <c r="T442" i="13"/>
  <c r="T455" i="13"/>
  <c r="T16" i="13"/>
  <c r="T1083" i="13"/>
  <c r="T147" i="13"/>
  <c r="T168" i="13"/>
  <c r="T44" i="13"/>
  <c r="T1057" i="13"/>
  <c r="T417" i="13"/>
  <c r="T423" i="13"/>
  <c r="T412" i="13"/>
  <c r="T440" i="13"/>
  <c r="T343" i="13"/>
  <c r="T932" i="13"/>
  <c r="T756" i="13"/>
  <c r="T691" i="13"/>
  <c r="T690" i="13"/>
  <c r="T897" i="13"/>
  <c r="T967" i="13"/>
  <c r="T962" i="13"/>
  <c r="T961" i="13"/>
  <c r="T17" i="13"/>
  <c r="T818" i="13"/>
  <c r="T837" i="13"/>
  <c r="T402" i="13"/>
  <c r="T971" i="13"/>
  <c r="T493" i="13"/>
  <c r="T447" i="13"/>
  <c r="T492" i="13"/>
  <c r="T767" i="13"/>
  <c r="T451" i="13"/>
  <c r="T1081" i="13"/>
  <c r="T491" i="13"/>
  <c r="T12" i="13"/>
  <c r="T1063" i="13"/>
  <c r="T1064" i="13"/>
  <c r="T334" i="13"/>
  <c r="T335" i="13"/>
  <c r="T391" i="13"/>
  <c r="T390" i="13"/>
  <c r="T381" i="13"/>
  <c r="T706" i="13"/>
  <c r="T1044" i="13"/>
  <c r="T935" i="13"/>
  <c r="T410" i="13"/>
  <c r="T1004" i="13"/>
  <c r="T1036" i="13"/>
  <c r="T337" i="13"/>
  <c r="T660" i="13"/>
  <c r="T910" i="13"/>
  <c r="T720" i="13"/>
  <c r="T1065" i="13"/>
  <c r="T870" i="13"/>
  <c r="T707" i="13"/>
  <c r="T422" i="13"/>
  <c r="T914" i="13"/>
  <c r="T285" i="13"/>
  <c r="T879" i="13"/>
  <c r="T889" i="13"/>
  <c r="T923" i="13"/>
  <c r="T894" i="13"/>
  <c r="T888" i="13"/>
  <c r="T1067" i="13"/>
  <c r="T96" i="13"/>
  <c r="T587" i="13"/>
  <c r="T520" i="13"/>
  <c r="T622" i="13"/>
  <c r="T621" i="13"/>
  <c r="T284" i="13"/>
  <c r="T283" i="13"/>
  <c r="T188" i="13"/>
  <c r="T223" i="13"/>
  <c r="T222" i="13"/>
  <c r="T221" i="13"/>
  <c r="T943" i="13"/>
  <c r="T950" i="13"/>
  <c r="T949" i="13"/>
  <c r="T942" i="13"/>
  <c r="T952" i="13"/>
  <c r="T620" i="13"/>
  <c r="T619" i="13"/>
  <c r="T599" i="13"/>
  <c r="T1070" i="13"/>
  <c r="T1069" i="13"/>
  <c r="T13" i="13"/>
  <c r="T29" i="13"/>
  <c r="T1096" i="13"/>
  <c r="T214" i="13"/>
  <c r="T323" i="13"/>
  <c r="T257" i="13"/>
  <c r="T282" i="13"/>
  <c r="T320" i="13"/>
  <c r="T865" i="13"/>
  <c r="T403" i="13"/>
  <c r="T477" i="13"/>
  <c r="T187" i="13"/>
  <c r="T1097" i="13"/>
  <c r="T490" i="13"/>
  <c r="T536" i="13"/>
  <c r="T479" i="13"/>
  <c r="T441" i="13"/>
  <c r="T471" i="13"/>
  <c r="T336" i="13"/>
  <c r="T305" i="13"/>
  <c r="T180" i="13"/>
  <c r="T275" i="13"/>
  <c r="T261" i="13"/>
  <c r="T260" i="13"/>
  <c r="T312" i="13"/>
  <c r="T322" i="13"/>
  <c r="T1088" i="13"/>
  <c r="T815" i="13"/>
  <c r="T519" i="13"/>
  <c r="T714" i="13"/>
  <c r="T683" i="13"/>
  <c r="T526" i="13"/>
  <c r="T681" i="13"/>
  <c r="T518" i="13"/>
  <c r="T304" i="13"/>
  <c r="T792" i="13"/>
  <c r="T799" i="13"/>
  <c r="T807" i="13"/>
  <c r="T808" i="13"/>
  <c r="T713" i="13"/>
  <c r="T1045" i="13"/>
  <c r="T980" i="13"/>
  <c r="T1040" i="13"/>
  <c r="T1021" i="13"/>
  <c r="T1009" i="13"/>
  <c r="T1098" i="13"/>
  <c r="T749" i="13"/>
  <c r="T28" i="13"/>
  <c r="T1099" i="13"/>
  <c r="T41" i="13"/>
  <c r="T1100" i="13"/>
  <c r="T1101" i="13"/>
  <c r="T657" i="13"/>
  <c r="T489" i="13"/>
  <c r="T445" i="13"/>
  <c r="T437" i="13"/>
  <c r="T488" i="13"/>
  <c r="T470" i="13"/>
  <c r="T487" i="13"/>
  <c r="T452" i="13"/>
  <c r="T469" i="13"/>
  <c r="T449" i="13"/>
  <c r="T434" i="13"/>
  <c r="T481" i="13"/>
  <c r="T486" i="13"/>
  <c r="T468" i="13"/>
  <c r="T671" i="13"/>
  <c r="T905" i="13"/>
  <c r="T267" i="13"/>
  <c r="T196" i="13"/>
  <c r="T256" i="13"/>
  <c r="T666" i="13"/>
  <c r="T184" i="13"/>
  <c r="T182" i="13"/>
  <c r="T1102" i="13"/>
  <c r="T128" i="13"/>
  <c r="T586" i="13"/>
  <c r="T592" i="13"/>
  <c r="T1103" i="13"/>
  <c r="T1104" i="13"/>
  <c r="T377" i="13"/>
  <c r="T83" i="13"/>
  <c r="T766" i="13"/>
  <c r="T904" i="13"/>
  <c r="T1090" i="13"/>
  <c r="T765" i="13"/>
  <c r="T864" i="13"/>
  <c r="T534" i="13"/>
  <c r="T535" i="13"/>
  <c r="T710" i="13"/>
  <c r="T273" i="13"/>
  <c r="T272" i="13"/>
  <c r="T268" i="13"/>
  <c r="T709" i="13"/>
  <c r="T179" i="13"/>
  <c r="T614" i="13"/>
  <c r="T202" i="13"/>
  <c r="T601" i="13"/>
  <c r="T212" i="13"/>
  <c r="T191" i="13"/>
  <c r="T220" i="13"/>
  <c r="T901" i="13"/>
  <c r="T918" i="13"/>
  <c r="T919" i="13"/>
  <c r="T485" i="13"/>
  <c r="T460" i="13"/>
  <c r="T453" i="13"/>
  <c r="T454" i="13"/>
  <c r="T436" i="13"/>
  <c r="T482" i="13"/>
  <c r="T448" i="13"/>
  <c r="T484" i="13"/>
  <c r="T338" i="13"/>
  <c r="T446" i="13"/>
  <c r="T281" i="13"/>
  <c r="T450" i="13"/>
  <c r="T537" i="13"/>
  <c r="T219" i="13"/>
  <c r="T218" i="13"/>
  <c r="T280" i="13"/>
  <c r="T279" i="13"/>
  <c r="T133" i="13"/>
  <c r="T114" i="13"/>
  <c r="T200" i="13"/>
  <c r="T115" i="13"/>
  <c r="T112" i="13"/>
  <c r="T116" i="13"/>
  <c r="T119" i="13"/>
  <c r="T271" i="13"/>
  <c r="T270" i="13"/>
  <c r="T154" i="13"/>
  <c r="T316" i="13"/>
  <c r="T113" i="13"/>
  <c r="T192" i="13"/>
  <c r="T121" i="13"/>
  <c r="T153" i="13"/>
  <c r="T266" i="13"/>
  <c r="T110" i="13"/>
  <c r="T331" i="13"/>
  <c r="T152" i="13"/>
  <c r="T405" i="13"/>
  <c r="T117" i="13"/>
  <c r="T1108" i="13"/>
  <c r="T125" i="13"/>
  <c r="T124" i="13"/>
  <c r="T278" i="13"/>
  <c r="T318" i="13"/>
  <c r="T319" i="13"/>
  <c r="T539" i="13"/>
  <c r="T836" i="13"/>
  <c r="T895" i="13"/>
  <c r="T763" i="13"/>
  <c r="T252" i="13"/>
  <c r="T741" i="13"/>
  <c r="T1095" i="13"/>
  <c r="T1109" i="13"/>
  <c r="T37" i="13"/>
  <c r="T748" i="13"/>
  <c r="T723" i="13"/>
  <c r="T978" i="13"/>
  <c r="T1062" i="13"/>
  <c r="T1068" i="13"/>
  <c r="T1082" i="13"/>
  <c r="T1107" i="13"/>
  <c r="T862" i="13"/>
  <c r="T9" i="13"/>
  <c r="T18" i="13"/>
  <c r="T929" i="13"/>
  <c r="T61" i="13"/>
  <c r="T63" i="13"/>
  <c r="T68" i="13"/>
  <c r="T74" i="13"/>
  <c r="T928" i="13"/>
  <c r="T77" i="13"/>
  <c r="T86" i="13"/>
  <c r="T90" i="13"/>
  <c r="T91" i="13"/>
  <c r="T94" i="13"/>
  <c r="T95" i="13"/>
  <c r="T97" i="13"/>
  <c r="T425" i="13"/>
  <c r="T548" i="13"/>
  <c r="T549" i="13"/>
  <c r="T550" i="13"/>
  <c r="T555" i="13"/>
  <c r="T556" i="13"/>
  <c r="T557" i="13"/>
  <c r="T560" i="13"/>
  <c r="T567" i="13"/>
  <c r="T637" i="13"/>
  <c r="T658" i="13"/>
  <c r="T784" i="13"/>
  <c r="T963" i="13"/>
  <c r="T972" i="13"/>
  <c r="T973" i="13"/>
  <c r="T974" i="13"/>
  <c r="T975" i="13"/>
  <c r="T976" i="13"/>
  <c r="T977" i="13"/>
  <c r="T1058" i="13"/>
  <c r="T321" i="13"/>
  <c r="T371" i="13"/>
  <c r="T684" i="13"/>
  <c r="R1096" i="15"/>
  <c r="O1096" i="15"/>
  <c r="M1096" i="15"/>
  <c r="K1096" i="15"/>
  <c r="J1096" i="15"/>
  <c r="I1096" i="15"/>
  <c r="H1096" i="15"/>
  <c r="G1096" i="15"/>
  <c r="F1096" i="15"/>
  <c r="E1096" i="15"/>
  <c r="D1096" i="15"/>
  <c r="V1095" i="15"/>
  <c r="U1095" i="15"/>
  <c r="T1095" i="15"/>
  <c r="S1095" i="15"/>
  <c r="Q1095" i="15"/>
  <c r="L1095" i="15"/>
  <c r="V1094" i="15"/>
  <c r="U1094" i="15"/>
  <c r="T1094" i="15"/>
  <c r="S1094" i="15"/>
  <c r="Q1094" i="15"/>
  <c r="L1094" i="15"/>
  <c r="V1093" i="15"/>
  <c r="U1093" i="15"/>
  <c r="T1093" i="15"/>
  <c r="S1093" i="15"/>
  <c r="Q1093" i="15"/>
  <c r="L1093" i="15"/>
  <c r="V1092" i="15"/>
  <c r="U1092" i="15"/>
  <c r="T1092" i="15"/>
  <c r="S1092" i="15"/>
  <c r="Q1092" i="15"/>
  <c r="L1092" i="15"/>
  <c r="V1091" i="15"/>
  <c r="U1091" i="15"/>
  <c r="T1091" i="15"/>
  <c r="S1091" i="15"/>
  <c r="Q1091" i="15"/>
  <c r="L1091" i="15"/>
  <c r="V1090" i="15"/>
  <c r="U1090" i="15"/>
  <c r="T1090" i="15"/>
  <c r="S1090" i="15"/>
  <c r="Q1090" i="15"/>
  <c r="L1090" i="15"/>
  <c r="V1089" i="15"/>
  <c r="U1089" i="15"/>
  <c r="T1089" i="15"/>
  <c r="S1089" i="15"/>
  <c r="Q1089" i="15"/>
  <c r="L1089" i="15"/>
  <c r="V1088" i="15"/>
  <c r="U1088" i="15"/>
  <c r="T1088" i="15"/>
  <c r="S1088" i="15"/>
  <c r="Q1088" i="15"/>
  <c r="L1088" i="15"/>
  <c r="V1087" i="15"/>
  <c r="U1087" i="15"/>
  <c r="T1087" i="15"/>
  <c r="S1087" i="15"/>
  <c r="Q1087" i="15"/>
  <c r="L1087" i="15"/>
  <c r="V1086" i="15"/>
  <c r="U1086" i="15"/>
  <c r="T1086" i="15"/>
  <c r="S1086" i="15"/>
  <c r="Q1086" i="15"/>
  <c r="L1086" i="15"/>
  <c r="V1085" i="15"/>
  <c r="U1085" i="15"/>
  <c r="T1085" i="15"/>
  <c r="S1085" i="15"/>
  <c r="Q1085" i="15"/>
  <c r="L1085" i="15"/>
  <c r="V1084" i="15"/>
  <c r="U1084" i="15"/>
  <c r="T1084" i="15"/>
  <c r="S1084" i="15"/>
  <c r="Q1084" i="15"/>
  <c r="L1084" i="15"/>
  <c r="V1083" i="15"/>
  <c r="U1083" i="15"/>
  <c r="T1083" i="15"/>
  <c r="S1083" i="15"/>
  <c r="Q1083" i="15"/>
  <c r="L1083" i="15"/>
  <c r="V1082" i="15"/>
  <c r="U1082" i="15"/>
  <c r="T1082" i="15"/>
  <c r="S1082" i="15"/>
  <c r="Q1082" i="15"/>
  <c r="L1082" i="15"/>
  <c r="V1081" i="15"/>
  <c r="U1081" i="15"/>
  <c r="T1081" i="15"/>
  <c r="S1081" i="15"/>
  <c r="Q1081" i="15"/>
  <c r="L1081" i="15"/>
  <c r="V1080" i="15"/>
  <c r="U1080" i="15"/>
  <c r="T1080" i="15"/>
  <c r="S1080" i="15"/>
  <c r="Q1080" i="15"/>
  <c r="L1080" i="15"/>
  <c r="V1079" i="15"/>
  <c r="U1079" i="15"/>
  <c r="T1079" i="15"/>
  <c r="S1079" i="15"/>
  <c r="Q1079" i="15"/>
  <c r="L1079" i="15"/>
  <c r="V1078" i="15"/>
  <c r="U1078" i="15"/>
  <c r="T1078" i="15"/>
  <c r="S1078" i="15"/>
  <c r="Q1078" i="15"/>
  <c r="L1078" i="15"/>
  <c r="V1077" i="15"/>
  <c r="U1077" i="15"/>
  <c r="T1077" i="15"/>
  <c r="S1077" i="15"/>
  <c r="Q1077" i="15"/>
  <c r="L1077" i="15"/>
  <c r="V1076" i="15"/>
  <c r="U1076" i="15"/>
  <c r="T1076" i="15"/>
  <c r="S1076" i="15"/>
  <c r="Q1076" i="15"/>
  <c r="L1076" i="15"/>
  <c r="V1075" i="15"/>
  <c r="U1075" i="15"/>
  <c r="T1075" i="15"/>
  <c r="S1075" i="15"/>
  <c r="Q1075" i="15"/>
  <c r="L1075" i="15"/>
  <c r="V1074" i="15"/>
  <c r="U1074" i="15"/>
  <c r="T1074" i="15"/>
  <c r="S1074" i="15"/>
  <c r="Q1074" i="15"/>
  <c r="L1074" i="15"/>
  <c r="V1073" i="15"/>
  <c r="U1073" i="15"/>
  <c r="T1073" i="15"/>
  <c r="S1073" i="15"/>
  <c r="Q1073" i="15"/>
  <c r="L1073" i="15"/>
  <c r="V1072" i="15"/>
  <c r="U1072" i="15"/>
  <c r="T1072" i="15"/>
  <c r="S1072" i="15"/>
  <c r="Q1072" i="15"/>
  <c r="L1072" i="15"/>
  <c r="V1071" i="15"/>
  <c r="U1071" i="15"/>
  <c r="T1071" i="15"/>
  <c r="S1071" i="15"/>
  <c r="Q1071" i="15"/>
  <c r="L1071" i="15"/>
  <c r="V1070" i="15"/>
  <c r="U1070" i="15"/>
  <c r="T1070" i="15"/>
  <c r="S1070" i="15"/>
  <c r="Q1070" i="15"/>
  <c r="L1070" i="15"/>
  <c r="V1069" i="15"/>
  <c r="U1069" i="15"/>
  <c r="T1069" i="15"/>
  <c r="S1069" i="15"/>
  <c r="Q1069" i="15"/>
  <c r="L1069" i="15"/>
  <c r="V1068" i="15"/>
  <c r="U1068" i="15"/>
  <c r="T1068" i="15"/>
  <c r="S1068" i="15"/>
  <c r="Q1068" i="15"/>
  <c r="L1068" i="15"/>
  <c r="V1067" i="15"/>
  <c r="U1067" i="15"/>
  <c r="T1067" i="15"/>
  <c r="S1067" i="15"/>
  <c r="Q1067" i="15"/>
  <c r="L1067" i="15"/>
  <c r="V1066" i="15"/>
  <c r="U1066" i="15"/>
  <c r="T1066" i="15"/>
  <c r="S1066" i="15"/>
  <c r="Q1066" i="15"/>
  <c r="L1066" i="15"/>
  <c r="V1065" i="15"/>
  <c r="U1065" i="15"/>
  <c r="T1065" i="15"/>
  <c r="S1065" i="15"/>
  <c r="Q1065" i="15"/>
  <c r="L1065" i="15"/>
  <c r="V1064" i="15"/>
  <c r="U1064" i="15"/>
  <c r="T1064" i="15"/>
  <c r="S1064" i="15"/>
  <c r="Q1064" i="15"/>
  <c r="L1064" i="15"/>
  <c r="V1063" i="15"/>
  <c r="U1063" i="15"/>
  <c r="T1063" i="15"/>
  <c r="S1063" i="15"/>
  <c r="Q1063" i="15"/>
  <c r="L1063" i="15"/>
  <c r="V1062" i="15"/>
  <c r="U1062" i="15"/>
  <c r="T1062" i="15"/>
  <c r="S1062" i="15"/>
  <c r="Q1062" i="15"/>
  <c r="L1062" i="15"/>
  <c r="V1061" i="15"/>
  <c r="U1061" i="15"/>
  <c r="T1061" i="15"/>
  <c r="S1061" i="15"/>
  <c r="Q1061" i="15"/>
  <c r="L1061" i="15"/>
  <c r="V1060" i="15"/>
  <c r="U1060" i="15"/>
  <c r="T1060" i="15"/>
  <c r="S1060" i="15"/>
  <c r="Q1060" i="15"/>
  <c r="L1060" i="15"/>
  <c r="V1059" i="15"/>
  <c r="U1059" i="15"/>
  <c r="T1059" i="15"/>
  <c r="S1059" i="15"/>
  <c r="Q1059" i="15"/>
  <c r="L1059" i="15"/>
  <c r="V1058" i="15"/>
  <c r="U1058" i="15"/>
  <c r="T1058" i="15"/>
  <c r="S1058" i="15"/>
  <c r="Q1058" i="15"/>
  <c r="L1058" i="15"/>
  <c r="V1057" i="15"/>
  <c r="U1057" i="15"/>
  <c r="T1057" i="15"/>
  <c r="S1057" i="15"/>
  <c r="Q1057" i="15"/>
  <c r="L1057" i="15"/>
  <c r="V1056" i="15"/>
  <c r="U1056" i="15"/>
  <c r="T1056" i="15"/>
  <c r="S1056" i="15"/>
  <c r="Q1056" i="15"/>
  <c r="L1056" i="15"/>
  <c r="V1055" i="15"/>
  <c r="U1055" i="15"/>
  <c r="T1055" i="15"/>
  <c r="S1055" i="15"/>
  <c r="Q1055" i="15"/>
  <c r="L1055" i="15"/>
  <c r="V1054" i="15"/>
  <c r="U1054" i="15"/>
  <c r="T1054" i="15"/>
  <c r="S1054" i="15"/>
  <c r="Q1054" i="15"/>
  <c r="L1054" i="15"/>
  <c r="V1053" i="15"/>
  <c r="U1053" i="15"/>
  <c r="T1053" i="15"/>
  <c r="S1053" i="15"/>
  <c r="Q1053" i="15"/>
  <c r="L1053" i="15"/>
  <c r="V1052" i="15"/>
  <c r="U1052" i="15"/>
  <c r="T1052" i="15"/>
  <c r="S1052" i="15"/>
  <c r="Q1052" i="15"/>
  <c r="L1052" i="15"/>
  <c r="V1051" i="15"/>
  <c r="U1051" i="15"/>
  <c r="T1051" i="15"/>
  <c r="S1051" i="15"/>
  <c r="Q1051" i="15"/>
  <c r="L1051" i="15"/>
  <c r="V1050" i="15"/>
  <c r="U1050" i="15"/>
  <c r="T1050" i="15"/>
  <c r="S1050" i="15"/>
  <c r="Q1050" i="15"/>
  <c r="L1050" i="15"/>
  <c r="V1049" i="15"/>
  <c r="U1049" i="15"/>
  <c r="T1049" i="15"/>
  <c r="S1049" i="15"/>
  <c r="Q1049" i="15"/>
  <c r="L1049" i="15"/>
  <c r="V1048" i="15"/>
  <c r="U1048" i="15"/>
  <c r="T1048" i="15"/>
  <c r="S1048" i="15"/>
  <c r="Q1048" i="15"/>
  <c r="L1048" i="15"/>
  <c r="V1047" i="15"/>
  <c r="U1047" i="15"/>
  <c r="T1047" i="15"/>
  <c r="S1047" i="15"/>
  <c r="Q1047" i="15"/>
  <c r="L1047" i="15"/>
  <c r="V1046" i="15"/>
  <c r="U1046" i="15"/>
  <c r="T1046" i="15"/>
  <c r="S1046" i="15"/>
  <c r="Q1046" i="15"/>
  <c r="L1046" i="15"/>
  <c r="V1045" i="15"/>
  <c r="U1045" i="15"/>
  <c r="T1045" i="15"/>
  <c r="S1045" i="15"/>
  <c r="Q1045" i="15"/>
  <c r="L1045" i="15"/>
  <c r="V1044" i="15"/>
  <c r="U1044" i="15"/>
  <c r="T1044" i="15"/>
  <c r="S1044" i="15"/>
  <c r="Q1044" i="15"/>
  <c r="L1044" i="15"/>
  <c r="V1043" i="15"/>
  <c r="U1043" i="15"/>
  <c r="T1043" i="15"/>
  <c r="S1043" i="15"/>
  <c r="Q1043" i="15"/>
  <c r="L1043" i="15"/>
  <c r="V1042" i="15"/>
  <c r="U1042" i="15"/>
  <c r="T1042" i="15"/>
  <c r="S1042" i="15"/>
  <c r="Q1042" i="15"/>
  <c r="L1042" i="15"/>
  <c r="V1041" i="15"/>
  <c r="U1041" i="15"/>
  <c r="T1041" i="15"/>
  <c r="S1041" i="15"/>
  <c r="Q1041" i="15"/>
  <c r="L1041" i="15"/>
  <c r="V1040" i="15"/>
  <c r="U1040" i="15"/>
  <c r="T1040" i="15"/>
  <c r="S1040" i="15"/>
  <c r="Q1040" i="15"/>
  <c r="L1040" i="15"/>
  <c r="V1039" i="15"/>
  <c r="U1039" i="15"/>
  <c r="T1039" i="15"/>
  <c r="S1039" i="15"/>
  <c r="Q1039" i="15"/>
  <c r="L1039" i="15"/>
  <c r="V1038" i="15"/>
  <c r="U1038" i="15"/>
  <c r="T1038" i="15"/>
  <c r="S1038" i="15"/>
  <c r="Q1038" i="15"/>
  <c r="L1038" i="15"/>
  <c r="V1037" i="15"/>
  <c r="U1037" i="15"/>
  <c r="T1037" i="15"/>
  <c r="S1037" i="15"/>
  <c r="Q1037" i="15"/>
  <c r="L1037" i="15"/>
  <c r="V1036" i="15"/>
  <c r="U1036" i="15"/>
  <c r="T1036" i="15"/>
  <c r="S1036" i="15"/>
  <c r="Q1036" i="15"/>
  <c r="L1036" i="15"/>
  <c r="V1035" i="15"/>
  <c r="U1035" i="15"/>
  <c r="T1035" i="15"/>
  <c r="S1035" i="15"/>
  <c r="Q1035" i="15"/>
  <c r="L1035" i="15"/>
  <c r="V1034" i="15"/>
  <c r="U1034" i="15"/>
  <c r="T1034" i="15"/>
  <c r="S1034" i="15"/>
  <c r="Q1034" i="15"/>
  <c r="L1034" i="15"/>
  <c r="V1033" i="15"/>
  <c r="U1033" i="15"/>
  <c r="T1033" i="15"/>
  <c r="S1033" i="15"/>
  <c r="Q1033" i="15"/>
  <c r="L1033" i="15"/>
  <c r="V1032" i="15"/>
  <c r="U1032" i="15"/>
  <c r="T1032" i="15"/>
  <c r="S1032" i="15"/>
  <c r="Q1032" i="15"/>
  <c r="L1032" i="15"/>
  <c r="V1031" i="15"/>
  <c r="U1031" i="15"/>
  <c r="T1031" i="15"/>
  <c r="S1031" i="15"/>
  <c r="Q1031" i="15"/>
  <c r="L1031" i="15"/>
  <c r="V1030" i="15"/>
  <c r="U1030" i="15"/>
  <c r="T1030" i="15"/>
  <c r="S1030" i="15"/>
  <c r="Q1030" i="15"/>
  <c r="L1030" i="15"/>
  <c r="V1029" i="15"/>
  <c r="U1029" i="15"/>
  <c r="T1029" i="15"/>
  <c r="S1029" i="15"/>
  <c r="Q1029" i="15"/>
  <c r="L1029" i="15"/>
  <c r="V1028" i="15"/>
  <c r="U1028" i="15"/>
  <c r="T1028" i="15"/>
  <c r="S1028" i="15"/>
  <c r="Q1028" i="15"/>
  <c r="L1028" i="15"/>
  <c r="V1027" i="15"/>
  <c r="U1027" i="15"/>
  <c r="T1027" i="15"/>
  <c r="S1027" i="15"/>
  <c r="Q1027" i="15"/>
  <c r="L1027" i="15"/>
  <c r="V1026" i="15"/>
  <c r="U1026" i="15"/>
  <c r="T1026" i="15"/>
  <c r="S1026" i="15"/>
  <c r="Q1026" i="15"/>
  <c r="L1026" i="15"/>
  <c r="V1025" i="15"/>
  <c r="U1025" i="15"/>
  <c r="T1025" i="15"/>
  <c r="S1025" i="15"/>
  <c r="Q1025" i="15"/>
  <c r="L1025" i="15"/>
  <c r="V1024" i="15"/>
  <c r="U1024" i="15"/>
  <c r="T1024" i="15"/>
  <c r="S1024" i="15"/>
  <c r="Q1024" i="15"/>
  <c r="L1024" i="15"/>
  <c r="V1023" i="15"/>
  <c r="U1023" i="15"/>
  <c r="T1023" i="15"/>
  <c r="S1023" i="15"/>
  <c r="Q1023" i="15"/>
  <c r="L1023" i="15"/>
  <c r="V1022" i="15"/>
  <c r="U1022" i="15"/>
  <c r="T1022" i="15"/>
  <c r="S1022" i="15"/>
  <c r="Q1022" i="15"/>
  <c r="L1022" i="15"/>
  <c r="V1021" i="15"/>
  <c r="U1021" i="15"/>
  <c r="T1021" i="15"/>
  <c r="S1021" i="15"/>
  <c r="Q1021" i="15"/>
  <c r="L1021" i="15"/>
  <c r="V1020" i="15"/>
  <c r="U1020" i="15"/>
  <c r="T1020" i="15"/>
  <c r="S1020" i="15"/>
  <c r="Q1020" i="15"/>
  <c r="L1020" i="15"/>
  <c r="V1019" i="15"/>
  <c r="U1019" i="15"/>
  <c r="T1019" i="15"/>
  <c r="S1019" i="15"/>
  <c r="Q1019" i="15"/>
  <c r="L1019" i="15"/>
  <c r="V1018" i="15"/>
  <c r="U1018" i="15"/>
  <c r="T1018" i="15"/>
  <c r="S1018" i="15"/>
  <c r="Q1018" i="15"/>
  <c r="L1018" i="15"/>
  <c r="V1017" i="15"/>
  <c r="U1017" i="15"/>
  <c r="T1017" i="15"/>
  <c r="S1017" i="15"/>
  <c r="Q1017" i="15"/>
  <c r="L1017" i="15"/>
  <c r="V1016" i="15"/>
  <c r="U1016" i="15"/>
  <c r="T1016" i="15"/>
  <c r="S1016" i="15"/>
  <c r="Q1016" i="15"/>
  <c r="L1016" i="15"/>
  <c r="V1015" i="15"/>
  <c r="U1015" i="15"/>
  <c r="T1015" i="15"/>
  <c r="S1015" i="15"/>
  <c r="Q1015" i="15"/>
  <c r="L1015" i="15"/>
  <c r="V1014" i="15"/>
  <c r="U1014" i="15"/>
  <c r="T1014" i="15"/>
  <c r="S1014" i="15"/>
  <c r="Q1014" i="15"/>
  <c r="L1014" i="15"/>
  <c r="V1013" i="15"/>
  <c r="U1013" i="15"/>
  <c r="T1013" i="15"/>
  <c r="S1013" i="15"/>
  <c r="Q1013" i="15"/>
  <c r="L1013" i="15"/>
  <c r="V1012" i="15"/>
  <c r="U1012" i="15"/>
  <c r="T1012" i="15"/>
  <c r="S1012" i="15"/>
  <c r="Q1012" i="15"/>
  <c r="L1012" i="15"/>
  <c r="V1011" i="15"/>
  <c r="U1011" i="15"/>
  <c r="T1011" i="15"/>
  <c r="S1011" i="15"/>
  <c r="Q1011" i="15"/>
  <c r="L1011" i="15"/>
  <c r="V1010" i="15"/>
  <c r="U1010" i="15"/>
  <c r="T1010" i="15"/>
  <c r="S1010" i="15"/>
  <c r="Q1010" i="15"/>
  <c r="L1010" i="15"/>
  <c r="V1009" i="15"/>
  <c r="U1009" i="15"/>
  <c r="T1009" i="15"/>
  <c r="S1009" i="15"/>
  <c r="Q1009" i="15"/>
  <c r="L1009" i="15"/>
  <c r="V1008" i="15"/>
  <c r="U1008" i="15"/>
  <c r="T1008" i="15"/>
  <c r="S1008" i="15"/>
  <c r="Q1008" i="15"/>
  <c r="L1008" i="15"/>
  <c r="V1007" i="15"/>
  <c r="U1007" i="15"/>
  <c r="T1007" i="15"/>
  <c r="S1007" i="15"/>
  <c r="Q1007" i="15"/>
  <c r="L1007" i="15"/>
  <c r="V1006" i="15"/>
  <c r="U1006" i="15"/>
  <c r="T1006" i="15"/>
  <c r="S1006" i="15"/>
  <c r="Q1006" i="15"/>
  <c r="L1006" i="15"/>
  <c r="V1005" i="15"/>
  <c r="U1005" i="15"/>
  <c r="T1005" i="15"/>
  <c r="S1005" i="15"/>
  <c r="Q1005" i="15"/>
  <c r="L1005" i="15"/>
  <c r="V1004" i="15"/>
  <c r="U1004" i="15"/>
  <c r="T1004" i="15"/>
  <c r="S1004" i="15"/>
  <c r="Q1004" i="15"/>
  <c r="L1004" i="15"/>
  <c r="V1003" i="15"/>
  <c r="U1003" i="15"/>
  <c r="T1003" i="15"/>
  <c r="S1003" i="15"/>
  <c r="Q1003" i="15"/>
  <c r="L1003" i="15"/>
  <c r="V1002" i="15"/>
  <c r="U1002" i="15"/>
  <c r="T1002" i="15"/>
  <c r="S1002" i="15"/>
  <c r="Q1002" i="15"/>
  <c r="L1002" i="15"/>
  <c r="V1001" i="15"/>
  <c r="U1001" i="15"/>
  <c r="T1001" i="15"/>
  <c r="S1001" i="15"/>
  <c r="Q1001" i="15"/>
  <c r="L1001" i="15"/>
  <c r="V1000" i="15"/>
  <c r="U1000" i="15"/>
  <c r="T1000" i="15"/>
  <c r="S1000" i="15"/>
  <c r="Q1000" i="15"/>
  <c r="L1000" i="15"/>
  <c r="V999" i="15"/>
  <c r="U999" i="15"/>
  <c r="T999" i="15"/>
  <c r="S999" i="15"/>
  <c r="Q999" i="15"/>
  <c r="L999" i="15"/>
  <c r="W998" i="15"/>
  <c r="V998" i="15"/>
  <c r="U998" i="15"/>
  <c r="T998" i="15"/>
  <c r="S998" i="15"/>
  <c r="Q998" i="15"/>
  <c r="L998" i="15"/>
  <c r="V997" i="15"/>
  <c r="U997" i="15"/>
  <c r="T997" i="15"/>
  <c r="S997" i="15"/>
  <c r="Q997" i="15"/>
  <c r="L997" i="15"/>
  <c r="W996" i="15"/>
  <c r="V996" i="15"/>
  <c r="U996" i="15"/>
  <c r="T996" i="15"/>
  <c r="S996" i="15"/>
  <c r="Q996" i="15"/>
  <c r="L996" i="15"/>
  <c r="V995" i="15"/>
  <c r="U995" i="15"/>
  <c r="T995" i="15"/>
  <c r="S995" i="15"/>
  <c r="Q995" i="15"/>
  <c r="L995" i="15"/>
  <c r="V994" i="15"/>
  <c r="U994" i="15"/>
  <c r="T994" i="15"/>
  <c r="S994" i="15"/>
  <c r="Q994" i="15"/>
  <c r="L994" i="15"/>
  <c r="V993" i="15"/>
  <c r="U993" i="15"/>
  <c r="T993" i="15"/>
  <c r="S993" i="15"/>
  <c r="Q993" i="15"/>
  <c r="L993" i="15"/>
  <c r="V992" i="15"/>
  <c r="U992" i="15"/>
  <c r="T992" i="15"/>
  <c r="S992" i="15"/>
  <c r="Q992" i="15"/>
  <c r="L992" i="15"/>
  <c r="V991" i="15"/>
  <c r="U991" i="15"/>
  <c r="T991" i="15"/>
  <c r="S991" i="15"/>
  <c r="Q991" i="15"/>
  <c r="L991" i="15"/>
  <c r="V990" i="15"/>
  <c r="U990" i="15"/>
  <c r="T990" i="15"/>
  <c r="S990" i="15"/>
  <c r="Q990" i="15"/>
  <c r="L990" i="15"/>
  <c r="V989" i="15"/>
  <c r="U989" i="15"/>
  <c r="T989" i="15"/>
  <c r="S989" i="15"/>
  <c r="Q989" i="15"/>
  <c r="L989" i="15"/>
  <c r="V988" i="15"/>
  <c r="U988" i="15"/>
  <c r="T988" i="15"/>
  <c r="S988" i="15"/>
  <c r="Q988" i="15"/>
  <c r="L988" i="15"/>
  <c r="V987" i="15"/>
  <c r="U987" i="15"/>
  <c r="T987" i="15"/>
  <c r="S987" i="15"/>
  <c r="Q987" i="15"/>
  <c r="L987" i="15"/>
  <c r="V986" i="15"/>
  <c r="U986" i="15"/>
  <c r="T986" i="15"/>
  <c r="S986" i="15"/>
  <c r="Q986" i="15"/>
  <c r="L986" i="15"/>
  <c r="V985" i="15"/>
  <c r="U985" i="15"/>
  <c r="T985" i="15"/>
  <c r="S985" i="15"/>
  <c r="Q985" i="15"/>
  <c r="L985" i="15"/>
  <c r="V984" i="15"/>
  <c r="U984" i="15"/>
  <c r="T984" i="15"/>
  <c r="S984" i="15"/>
  <c r="Q984" i="15"/>
  <c r="L984" i="15"/>
  <c r="V983" i="15"/>
  <c r="U983" i="15"/>
  <c r="T983" i="15"/>
  <c r="S983" i="15"/>
  <c r="Q983" i="15"/>
  <c r="L983" i="15"/>
  <c r="V982" i="15"/>
  <c r="U982" i="15"/>
  <c r="T982" i="15"/>
  <c r="S982" i="15"/>
  <c r="Q982" i="15"/>
  <c r="L982" i="15"/>
  <c r="V981" i="15"/>
  <c r="U981" i="15"/>
  <c r="T981" i="15"/>
  <c r="S981" i="15"/>
  <c r="Q981" i="15"/>
  <c r="L981" i="15"/>
  <c r="V980" i="15"/>
  <c r="U980" i="15"/>
  <c r="T980" i="15"/>
  <c r="S980" i="15"/>
  <c r="Q980" i="15"/>
  <c r="L980" i="15"/>
  <c r="V979" i="15"/>
  <c r="U979" i="15"/>
  <c r="T979" i="15"/>
  <c r="S979" i="15"/>
  <c r="Q979" i="15"/>
  <c r="L979" i="15"/>
  <c r="V978" i="15"/>
  <c r="U978" i="15"/>
  <c r="T978" i="15"/>
  <c r="S978" i="15"/>
  <c r="Q978" i="15"/>
  <c r="L978" i="15"/>
  <c r="V977" i="15"/>
  <c r="U977" i="15"/>
  <c r="T977" i="15"/>
  <c r="S977" i="15"/>
  <c r="Q977" i="15"/>
  <c r="L977" i="15"/>
  <c r="V976" i="15"/>
  <c r="U976" i="15"/>
  <c r="T976" i="15"/>
  <c r="S976" i="15"/>
  <c r="Q976" i="15"/>
  <c r="L976" i="15"/>
  <c r="V975" i="15"/>
  <c r="U975" i="15"/>
  <c r="T975" i="15"/>
  <c r="S975" i="15"/>
  <c r="Q975" i="15"/>
  <c r="L975" i="15"/>
  <c r="V974" i="15"/>
  <c r="U974" i="15"/>
  <c r="T974" i="15"/>
  <c r="S974" i="15"/>
  <c r="Q974" i="15"/>
  <c r="L974" i="15"/>
  <c r="V973" i="15"/>
  <c r="U973" i="15"/>
  <c r="T973" i="15"/>
  <c r="S973" i="15"/>
  <c r="Q973" i="15"/>
  <c r="L973" i="15"/>
  <c r="V972" i="15"/>
  <c r="U972" i="15"/>
  <c r="T972" i="15"/>
  <c r="S972" i="15"/>
  <c r="Q972" i="15"/>
  <c r="L972" i="15"/>
  <c r="V971" i="15"/>
  <c r="U971" i="15"/>
  <c r="T971" i="15"/>
  <c r="S971" i="15"/>
  <c r="Q971" i="15"/>
  <c r="L971" i="15"/>
  <c r="V970" i="15"/>
  <c r="U970" i="15"/>
  <c r="T970" i="15"/>
  <c r="S970" i="15"/>
  <c r="Q970" i="15"/>
  <c r="L970" i="15"/>
  <c r="V969" i="15"/>
  <c r="U969" i="15"/>
  <c r="T969" i="15"/>
  <c r="S969" i="15"/>
  <c r="Q969" i="15"/>
  <c r="L969" i="15"/>
  <c r="V968" i="15"/>
  <c r="U968" i="15"/>
  <c r="T968" i="15"/>
  <c r="S968" i="15"/>
  <c r="Q968" i="15"/>
  <c r="L968" i="15"/>
  <c r="V967" i="15"/>
  <c r="U967" i="15"/>
  <c r="T967" i="15"/>
  <c r="S967" i="15"/>
  <c r="Q967" i="15"/>
  <c r="L967" i="15"/>
  <c r="V966" i="15"/>
  <c r="U966" i="15"/>
  <c r="T966" i="15"/>
  <c r="S966" i="15"/>
  <c r="Q966" i="15"/>
  <c r="L966" i="15"/>
  <c r="V965" i="15"/>
  <c r="U965" i="15"/>
  <c r="T965" i="15"/>
  <c r="S965" i="15"/>
  <c r="Q965" i="15"/>
  <c r="L965" i="15"/>
  <c r="V964" i="15"/>
  <c r="U964" i="15"/>
  <c r="T964" i="15"/>
  <c r="S964" i="15"/>
  <c r="Q964" i="15"/>
  <c r="L964" i="15"/>
  <c r="V963" i="15"/>
  <c r="U963" i="15"/>
  <c r="T963" i="15"/>
  <c r="S963" i="15"/>
  <c r="Q963" i="15"/>
  <c r="L963" i="15"/>
  <c r="V962" i="15"/>
  <c r="U962" i="15"/>
  <c r="T962" i="15"/>
  <c r="S962" i="15"/>
  <c r="Q962" i="15"/>
  <c r="L962" i="15"/>
  <c r="V961" i="15"/>
  <c r="U961" i="15"/>
  <c r="T961" i="15"/>
  <c r="S961" i="15"/>
  <c r="Q961" i="15"/>
  <c r="L961" i="15"/>
  <c r="V960" i="15"/>
  <c r="U960" i="15"/>
  <c r="T960" i="15"/>
  <c r="S960" i="15"/>
  <c r="Q960" i="15"/>
  <c r="L960" i="15"/>
  <c r="V959" i="15"/>
  <c r="U959" i="15"/>
  <c r="T959" i="15"/>
  <c r="S959" i="15"/>
  <c r="Q959" i="15"/>
  <c r="L959" i="15"/>
  <c r="V958" i="15"/>
  <c r="U958" i="15"/>
  <c r="T958" i="15"/>
  <c r="S958" i="15"/>
  <c r="Q958" i="15"/>
  <c r="L958" i="15"/>
  <c r="V957" i="15"/>
  <c r="U957" i="15"/>
  <c r="T957" i="15"/>
  <c r="S957" i="15"/>
  <c r="Q957" i="15"/>
  <c r="L957" i="15"/>
  <c r="V956" i="15"/>
  <c r="U956" i="15"/>
  <c r="T956" i="15"/>
  <c r="S956" i="15"/>
  <c r="Q956" i="15"/>
  <c r="L956" i="15"/>
  <c r="V955" i="15"/>
  <c r="U955" i="15"/>
  <c r="T955" i="15"/>
  <c r="S955" i="15"/>
  <c r="Q955" i="15"/>
  <c r="L955" i="15"/>
  <c r="V954" i="15"/>
  <c r="U954" i="15"/>
  <c r="T954" i="15"/>
  <c r="S954" i="15"/>
  <c r="Q954" i="15"/>
  <c r="L954" i="15"/>
  <c r="V953" i="15"/>
  <c r="U953" i="15"/>
  <c r="T953" i="15"/>
  <c r="S953" i="15"/>
  <c r="Q953" i="15"/>
  <c r="L953" i="15"/>
  <c r="V952" i="15"/>
  <c r="U952" i="15"/>
  <c r="T952" i="15"/>
  <c r="S952" i="15"/>
  <c r="Q952" i="15"/>
  <c r="L952" i="15"/>
  <c r="V951" i="15"/>
  <c r="U951" i="15"/>
  <c r="T951" i="15"/>
  <c r="S951" i="15"/>
  <c r="Q951" i="15"/>
  <c r="L951" i="15"/>
  <c r="V950" i="15"/>
  <c r="U950" i="15"/>
  <c r="T950" i="15"/>
  <c r="S950" i="15"/>
  <c r="Q950" i="15"/>
  <c r="L950" i="15"/>
  <c r="V949" i="15"/>
  <c r="U949" i="15"/>
  <c r="T949" i="15"/>
  <c r="S949" i="15"/>
  <c r="Q949" i="15"/>
  <c r="L949" i="15"/>
  <c r="V948" i="15"/>
  <c r="U948" i="15"/>
  <c r="T948" i="15"/>
  <c r="S948" i="15"/>
  <c r="Q948" i="15"/>
  <c r="L948" i="15"/>
  <c r="V947" i="15"/>
  <c r="U947" i="15"/>
  <c r="T947" i="15"/>
  <c r="S947" i="15"/>
  <c r="Q947" i="15"/>
  <c r="L947" i="15"/>
  <c r="V946" i="15"/>
  <c r="U946" i="15"/>
  <c r="T946" i="15"/>
  <c r="S946" i="15"/>
  <c r="Q946" i="15"/>
  <c r="L946" i="15"/>
  <c r="V945" i="15"/>
  <c r="U945" i="15"/>
  <c r="T945" i="15"/>
  <c r="S945" i="15"/>
  <c r="Q945" i="15"/>
  <c r="L945" i="15"/>
  <c r="V944" i="15"/>
  <c r="U944" i="15"/>
  <c r="T944" i="15"/>
  <c r="S944" i="15"/>
  <c r="Q944" i="15"/>
  <c r="L944" i="15"/>
  <c r="V943" i="15"/>
  <c r="U943" i="15"/>
  <c r="T943" i="15"/>
  <c r="S943" i="15"/>
  <c r="Q943" i="15"/>
  <c r="L943" i="15"/>
  <c r="V942" i="15"/>
  <c r="U942" i="15"/>
  <c r="T942" i="15"/>
  <c r="S942" i="15"/>
  <c r="Q942" i="15"/>
  <c r="L942" i="15"/>
  <c r="V941" i="15"/>
  <c r="U941" i="15"/>
  <c r="T941" i="15"/>
  <c r="S941" i="15"/>
  <c r="Q941" i="15"/>
  <c r="L941" i="15"/>
  <c r="V940" i="15"/>
  <c r="U940" i="15"/>
  <c r="T940" i="15"/>
  <c r="S940" i="15"/>
  <c r="Q940" i="15"/>
  <c r="L940" i="15"/>
  <c r="V939" i="15"/>
  <c r="U939" i="15"/>
  <c r="T939" i="15"/>
  <c r="S939" i="15"/>
  <c r="Q939" i="15"/>
  <c r="L939" i="15"/>
  <c r="V938" i="15"/>
  <c r="U938" i="15"/>
  <c r="T938" i="15"/>
  <c r="S938" i="15"/>
  <c r="Q938" i="15"/>
  <c r="L938" i="15"/>
  <c r="V937" i="15"/>
  <c r="U937" i="15"/>
  <c r="T937" i="15"/>
  <c r="S937" i="15"/>
  <c r="Q937" i="15"/>
  <c r="L937" i="15"/>
  <c r="V936" i="15"/>
  <c r="U936" i="15"/>
  <c r="T936" i="15"/>
  <c r="S936" i="15"/>
  <c r="Q936" i="15"/>
  <c r="L936" i="15"/>
  <c r="V935" i="15"/>
  <c r="U935" i="15"/>
  <c r="T935" i="15"/>
  <c r="S935" i="15"/>
  <c r="Q935" i="15"/>
  <c r="L935" i="15"/>
  <c r="V934" i="15"/>
  <c r="U934" i="15"/>
  <c r="T934" i="15"/>
  <c r="S934" i="15"/>
  <c r="Q934" i="15"/>
  <c r="L934" i="15"/>
  <c r="V933" i="15"/>
  <c r="U933" i="15"/>
  <c r="T933" i="15"/>
  <c r="S933" i="15"/>
  <c r="Q933" i="15"/>
  <c r="L933" i="15"/>
  <c r="V932" i="15"/>
  <c r="U932" i="15"/>
  <c r="T932" i="15"/>
  <c r="S932" i="15"/>
  <c r="Q932" i="15"/>
  <c r="L932" i="15"/>
  <c r="V931" i="15"/>
  <c r="U931" i="15"/>
  <c r="T931" i="15"/>
  <c r="S931" i="15"/>
  <c r="Q931" i="15"/>
  <c r="L931" i="15"/>
  <c r="V930" i="15"/>
  <c r="U930" i="15"/>
  <c r="T930" i="15"/>
  <c r="S930" i="15"/>
  <c r="Q930" i="15"/>
  <c r="L930" i="15"/>
  <c r="V929" i="15"/>
  <c r="U929" i="15"/>
  <c r="T929" i="15"/>
  <c r="S929" i="15"/>
  <c r="Q929" i="15"/>
  <c r="L929" i="15"/>
  <c r="V928" i="15"/>
  <c r="U928" i="15"/>
  <c r="T928" i="15"/>
  <c r="S928" i="15"/>
  <c r="Q928" i="15"/>
  <c r="L928" i="15"/>
  <c r="V927" i="15"/>
  <c r="U927" i="15"/>
  <c r="T927" i="15"/>
  <c r="S927" i="15"/>
  <c r="Q927" i="15"/>
  <c r="L927" i="15"/>
  <c r="V926" i="15"/>
  <c r="U926" i="15"/>
  <c r="T926" i="15"/>
  <c r="S926" i="15"/>
  <c r="Q926" i="15"/>
  <c r="L926" i="15"/>
  <c r="V925" i="15"/>
  <c r="U925" i="15"/>
  <c r="T925" i="15"/>
  <c r="S925" i="15"/>
  <c r="Q925" i="15"/>
  <c r="L925" i="15"/>
  <c r="V924" i="15"/>
  <c r="U924" i="15"/>
  <c r="T924" i="15"/>
  <c r="S924" i="15"/>
  <c r="Q924" i="15"/>
  <c r="L924" i="15"/>
  <c r="V923" i="15"/>
  <c r="U923" i="15"/>
  <c r="T923" i="15"/>
  <c r="S923" i="15"/>
  <c r="Q923" i="15"/>
  <c r="L923" i="15"/>
  <c r="V922" i="15"/>
  <c r="U922" i="15"/>
  <c r="T922" i="15"/>
  <c r="S922" i="15"/>
  <c r="Q922" i="15"/>
  <c r="L922" i="15"/>
  <c r="V921" i="15"/>
  <c r="U921" i="15"/>
  <c r="T921" i="15"/>
  <c r="S921" i="15"/>
  <c r="Q921" i="15"/>
  <c r="L921" i="15"/>
  <c r="V920" i="15"/>
  <c r="U920" i="15"/>
  <c r="T920" i="15"/>
  <c r="S920" i="15"/>
  <c r="Q920" i="15"/>
  <c r="L920" i="15"/>
  <c r="V919" i="15"/>
  <c r="U919" i="15"/>
  <c r="T919" i="15"/>
  <c r="S919" i="15"/>
  <c r="Q919" i="15"/>
  <c r="L919" i="15"/>
  <c r="V918" i="15"/>
  <c r="U918" i="15"/>
  <c r="T918" i="15"/>
  <c r="S918" i="15"/>
  <c r="Q918" i="15"/>
  <c r="L918" i="15"/>
  <c r="V917" i="15"/>
  <c r="U917" i="15"/>
  <c r="T917" i="15"/>
  <c r="S917" i="15"/>
  <c r="Q917" i="15"/>
  <c r="L917" i="15"/>
  <c r="V916" i="15"/>
  <c r="U916" i="15"/>
  <c r="T916" i="15"/>
  <c r="S916" i="15"/>
  <c r="Q916" i="15"/>
  <c r="L916" i="15"/>
  <c r="V915" i="15"/>
  <c r="U915" i="15"/>
  <c r="T915" i="15"/>
  <c r="S915" i="15"/>
  <c r="Q915" i="15"/>
  <c r="L915" i="15"/>
  <c r="V914" i="15"/>
  <c r="U914" i="15"/>
  <c r="T914" i="15"/>
  <c r="S914" i="15"/>
  <c r="Q914" i="15"/>
  <c r="L914" i="15"/>
  <c r="V913" i="15"/>
  <c r="U913" i="15"/>
  <c r="T913" i="15"/>
  <c r="S913" i="15"/>
  <c r="Q913" i="15"/>
  <c r="L913" i="15"/>
  <c r="V912" i="15"/>
  <c r="U912" i="15"/>
  <c r="T912" i="15"/>
  <c r="S912" i="15"/>
  <c r="Q912" i="15"/>
  <c r="L912" i="15"/>
  <c r="V911" i="15"/>
  <c r="U911" i="15"/>
  <c r="T911" i="15"/>
  <c r="S911" i="15"/>
  <c r="Q911" i="15"/>
  <c r="L911" i="15"/>
  <c r="V910" i="15"/>
  <c r="U910" i="15"/>
  <c r="T910" i="15"/>
  <c r="S910" i="15"/>
  <c r="Q910" i="15"/>
  <c r="L910" i="15"/>
  <c r="V909" i="15"/>
  <c r="U909" i="15"/>
  <c r="T909" i="15"/>
  <c r="S909" i="15"/>
  <c r="Q909" i="15"/>
  <c r="L909" i="15"/>
  <c r="V908" i="15"/>
  <c r="U908" i="15"/>
  <c r="T908" i="15"/>
  <c r="S908" i="15"/>
  <c r="Q908" i="15"/>
  <c r="L908" i="15"/>
  <c r="V907" i="15"/>
  <c r="U907" i="15"/>
  <c r="T907" i="15"/>
  <c r="S907" i="15"/>
  <c r="Q907" i="15"/>
  <c r="L907" i="15"/>
  <c r="V906" i="15"/>
  <c r="U906" i="15"/>
  <c r="T906" i="15"/>
  <c r="S906" i="15"/>
  <c r="Q906" i="15"/>
  <c r="L906" i="15"/>
  <c r="V905" i="15"/>
  <c r="U905" i="15"/>
  <c r="T905" i="15"/>
  <c r="S905" i="15"/>
  <c r="Q905" i="15"/>
  <c r="L905" i="15"/>
  <c r="V904" i="15"/>
  <c r="U904" i="15"/>
  <c r="T904" i="15"/>
  <c r="S904" i="15"/>
  <c r="Q904" i="15"/>
  <c r="L904" i="15"/>
  <c r="V903" i="15"/>
  <c r="U903" i="15"/>
  <c r="T903" i="15"/>
  <c r="S903" i="15"/>
  <c r="Q903" i="15"/>
  <c r="L903" i="15"/>
  <c r="V902" i="15"/>
  <c r="U902" i="15"/>
  <c r="T902" i="15"/>
  <c r="S902" i="15"/>
  <c r="Q902" i="15"/>
  <c r="L902" i="15"/>
  <c r="V901" i="15"/>
  <c r="U901" i="15"/>
  <c r="T901" i="15"/>
  <c r="S901" i="15"/>
  <c r="Q901" i="15"/>
  <c r="L901" i="15"/>
  <c r="V900" i="15"/>
  <c r="U900" i="15"/>
  <c r="T900" i="15"/>
  <c r="S900" i="15"/>
  <c r="Q900" i="15"/>
  <c r="L900" i="15"/>
  <c r="V899" i="15"/>
  <c r="U899" i="15"/>
  <c r="T899" i="15"/>
  <c r="S899" i="15"/>
  <c r="Q899" i="15"/>
  <c r="L899" i="15"/>
  <c r="V898" i="15"/>
  <c r="U898" i="15"/>
  <c r="T898" i="15"/>
  <c r="S898" i="15"/>
  <c r="Q898" i="15"/>
  <c r="L898" i="15"/>
  <c r="V897" i="15"/>
  <c r="U897" i="15"/>
  <c r="T897" i="15"/>
  <c r="S897" i="15"/>
  <c r="Q897" i="15"/>
  <c r="L897" i="15"/>
  <c r="V896" i="15"/>
  <c r="U896" i="15"/>
  <c r="T896" i="15"/>
  <c r="S896" i="15"/>
  <c r="Q896" i="15"/>
  <c r="L896" i="15"/>
  <c r="V895" i="15"/>
  <c r="U895" i="15"/>
  <c r="T895" i="15"/>
  <c r="S895" i="15"/>
  <c r="Q895" i="15"/>
  <c r="L895" i="15"/>
  <c r="V894" i="15"/>
  <c r="U894" i="15"/>
  <c r="T894" i="15"/>
  <c r="S894" i="15"/>
  <c r="Q894" i="15"/>
  <c r="L894" i="15"/>
  <c r="V893" i="15"/>
  <c r="U893" i="15"/>
  <c r="T893" i="15"/>
  <c r="S893" i="15"/>
  <c r="Q893" i="15"/>
  <c r="L893" i="15"/>
  <c r="W892" i="15"/>
  <c r="V892" i="15"/>
  <c r="U892" i="15"/>
  <c r="T892" i="15"/>
  <c r="S892" i="15"/>
  <c r="Q892" i="15"/>
  <c r="L892" i="15"/>
  <c r="V891" i="15"/>
  <c r="U891" i="15"/>
  <c r="T891" i="15"/>
  <c r="S891" i="15"/>
  <c r="Q891" i="15"/>
  <c r="L891" i="15"/>
  <c r="V890" i="15"/>
  <c r="U890" i="15"/>
  <c r="T890" i="15"/>
  <c r="S890" i="15"/>
  <c r="Q890" i="15"/>
  <c r="L890" i="15"/>
  <c r="V889" i="15"/>
  <c r="U889" i="15"/>
  <c r="T889" i="15"/>
  <c r="S889" i="15"/>
  <c r="Q889" i="15"/>
  <c r="L889" i="15"/>
  <c r="V888" i="15"/>
  <c r="U888" i="15"/>
  <c r="T888" i="15"/>
  <c r="S888" i="15"/>
  <c r="Q888" i="15"/>
  <c r="L888" i="15"/>
  <c r="V887" i="15"/>
  <c r="U887" i="15"/>
  <c r="T887" i="15"/>
  <c r="S887" i="15"/>
  <c r="Q887" i="15"/>
  <c r="L887" i="15"/>
  <c r="V886" i="15"/>
  <c r="U886" i="15"/>
  <c r="T886" i="15"/>
  <c r="S886" i="15"/>
  <c r="Q886" i="15"/>
  <c r="L886" i="15"/>
  <c r="V885" i="15"/>
  <c r="U885" i="15"/>
  <c r="T885" i="15"/>
  <c r="S885" i="15"/>
  <c r="Q885" i="15"/>
  <c r="L885" i="15"/>
  <c r="V884" i="15"/>
  <c r="U884" i="15"/>
  <c r="T884" i="15"/>
  <c r="S884" i="15"/>
  <c r="Q884" i="15"/>
  <c r="L884" i="15"/>
  <c r="V883" i="15"/>
  <c r="U883" i="15"/>
  <c r="T883" i="15"/>
  <c r="S883" i="15"/>
  <c r="Q883" i="15"/>
  <c r="L883" i="15"/>
  <c r="V882" i="15"/>
  <c r="U882" i="15"/>
  <c r="T882" i="15"/>
  <c r="S882" i="15"/>
  <c r="Q882" i="15"/>
  <c r="L882" i="15"/>
  <c r="V881" i="15"/>
  <c r="U881" i="15"/>
  <c r="T881" i="15"/>
  <c r="S881" i="15"/>
  <c r="Q881" i="15"/>
  <c r="L881" i="15"/>
  <c r="V880" i="15"/>
  <c r="U880" i="15"/>
  <c r="T880" i="15"/>
  <c r="S880" i="15"/>
  <c r="Q880" i="15"/>
  <c r="L880" i="15"/>
  <c r="V879" i="15"/>
  <c r="U879" i="15"/>
  <c r="T879" i="15"/>
  <c r="S879" i="15"/>
  <c r="Q879" i="15"/>
  <c r="L879" i="15"/>
  <c r="V878" i="15"/>
  <c r="U878" i="15"/>
  <c r="T878" i="15"/>
  <c r="S878" i="15"/>
  <c r="Q878" i="15"/>
  <c r="L878" i="15"/>
  <c r="V877" i="15"/>
  <c r="U877" i="15"/>
  <c r="T877" i="15"/>
  <c r="S877" i="15"/>
  <c r="Q877" i="15"/>
  <c r="L877" i="15"/>
  <c r="V876" i="15"/>
  <c r="U876" i="15"/>
  <c r="T876" i="15"/>
  <c r="S876" i="15"/>
  <c r="Q876" i="15"/>
  <c r="L876" i="15"/>
  <c r="V875" i="15"/>
  <c r="U875" i="15"/>
  <c r="T875" i="15"/>
  <c r="S875" i="15"/>
  <c r="Q875" i="15"/>
  <c r="L875" i="15"/>
  <c r="V874" i="15"/>
  <c r="U874" i="15"/>
  <c r="T874" i="15"/>
  <c r="S874" i="15"/>
  <c r="Q874" i="15"/>
  <c r="L874" i="15"/>
  <c r="V873" i="15"/>
  <c r="U873" i="15"/>
  <c r="T873" i="15"/>
  <c r="S873" i="15"/>
  <c r="Q873" i="15"/>
  <c r="L873" i="15"/>
  <c r="V872" i="15"/>
  <c r="U872" i="15"/>
  <c r="T872" i="15"/>
  <c r="S872" i="15"/>
  <c r="Q872" i="15"/>
  <c r="L872" i="15"/>
  <c r="V871" i="15"/>
  <c r="U871" i="15"/>
  <c r="T871" i="15"/>
  <c r="S871" i="15"/>
  <c r="Q871" i="15"/>
  <c r="L871" i="15"/>
  <c r="V870" i="15"/>
  <c r="U870" i="15"/>
  <c r="T870" i="15"/>
  <c r="S870" i="15"/>
  <c r="Q870" i="15"/>
  <c r="L870" i="15"/>
  <c r="V869" i="15"/>
  <c r="U869" i="15"/>
  <c r="T869" i="15"/>
  <c r="S869" i="15"/>
  <c r="Q869" i="15"/>
  <c r="L869" i="15"/>
  <c r="V868" i="15"/>
  <c r="U868" i="15"/>
  <c r="T868" i="15"/>
  <c r="S868" i="15"/>
  <c r="Q868" i="15"/>
  <c r="L868" i="15"/>
  <c r="V867" i="15"/>
  <c r="U867" i="15"/>
  <c r="T867" i="15"/>
  <c r="S867" i="15"/>
  <c r="Q867" i="15"/>
  <c r="L867" i="15"/>
  <c r="V866" i="15"/>
  <c r="U866" i="15"/>
  <c r="T866" i="15"/>
  <c r="S866" i="15"/>
  <c r="Q866" i="15"/>
  <c r="L866" i="15"/>
  <c r="V865" i="15"/>
  <c r="U865" i="15"/>
  <c r="T865" i="15"/>
  <c r="S865" i="15"/>
  <c r="Q865" i="15"/>
  <c r="L865" i="15"/>
  <c r="V864" i="15"/>
  <c r="U864" i="15"/>
  <c r="T864" i="15"/>
  <c r="S864" i="15"/>
  <c r="Q864" i="15"/>
  <c r="L864" i="15"/>
  <c r="V863" i="15"/>
  <c r="U863" i="15"/>
  <c r="T863" i="15"/>
  <c r="S863" i="15"/>
  <c r="Q863" i="15"/>
  <c r="L863" i="15"/>
  <c r="V862" i="15"/>
  <c r="U862" i="15"/>
  <c r="T862" i="15"/>
  <c r="S862" i="15"/>
  <c r="Q862" i="15"/>
  <c r="L862" i="15"/>
  <c r="V861" i="15"/>
  <c r="U861" i="15"/>
  <c r="T861" i="15"/>
  <c r="S861" i="15"/>
  <c r="Q861" i="15"/>
  <c r="L861" i="15"/>
  <c r="V860" i="15"/>
  <c r="U860" i="15"/>
  <c r="T860" i="15"/>
  <c r="S860" i="15"/>
  <c r="Q860" i="15"/>
  <c r="L860" i="15"/>
  <c r="V859" i="15"/>
  <c r="U859" i="15"/>
  <c r="T859" i="15"/>
  <c r="S859" i="15"/>
  <c r="Q859" i="15"/>
  <c r="L859" i="15"/>
  <c r="V858" i="15"/>
  <c r="U858" i="15"/>
  <c r="T858" i="15"/>
  <c r="S858" i="15"/>
  <c r="Q858" i="15"/>
  <c r="L858" i="15"/>
  <c r="V857" i="15"/>
  <c r="U857" i="15"/>
  <c r="T857" i="15"/>
  <c r="S857" i="15"/>
  <c r="Q857" i="15"/>
  <c r="L857" i="15"/>
  <c r="V856" i="15"/>
  <c r="U856" i="15"/>
  <c r="T856" i="15"/>
  <c r="S856" i="15"/>
  <c r="Q856" i="15"/>
  <c r="L856" i="15"/>
  <c r="V855" i="15"/>
  <c r="U855" i="15"/>
  <c r="T855" i="15"/>
  <c r="S855" i="15"/>
  <c r="Q855" i="15"/>
  <c r="L855" i="15"/>
  <c r="V854" i="15"/>
  <c r="U854" i="15"/>
  <c r="T854" i="15"/>
  <c r="S854" i="15"/>
  <c r="Q854" i="15"/>
  <c r="L854" i="15"/>
  <c r="V853" i="15"/>
  <c r="U853" i="15"/>
  <c r="T853" i="15"/>
  <c r="S853" i="15"/>
  <c r="Q853" i="15"/>
  <c r="L853" i="15"/>
  <c r="V852" i="15"/>
  <c r="U852" i="15"/>
  <c r="T852" i="15"/>
  <c r="S852" i="15"/>
  <c r="Q852" i="15"/>
  <c r="L852" i="15"/>
  <c r="V851" i="15"/>
  <c r="U851" i="15"/>
  <c r="T851" i="15"/>
  <c r="S851" i="15"/>
  <c r="Q851" i="15"/>
  <c r="L851" i="15"/>
  <c r="V850" i="15"/>
  <c r="U850" i="15"/>
  <c r="T850" i="15"/>
  <c r="S850" i="15"/>
  <c r="Q850" i="15"/>
  <c r="L850" i="15"/>
  <c r="V849" i="15"/>
  <c r="U849" i="15"/>
  <c r="T849" i="15"/>
  <c r="S849" i="15"/>
  <c r="Q849" i="15"/>
  <c r="L849" i="15"/>
  <c r="V848" i="15"/>
  <c r="U848" i="15"/>
  <c r="T848" i="15"/>
  <c r="S848" i="15"/>
  <c r="Q848" i="15"/>
  <c r="L848" i="15"/>
  <c r="V847" i="15"/>
  <c r="U847" i="15"/>
  <c r="T847" i="15"/>
  <c r="S847" i="15"/>
  <c r="Q847" i="15"/>
  <c r="L847" i="15"/>
  <c r="V846" i="15"/>
  <c r="U846" i="15"/>
  <c r="T846" i="15"/>
  <c r="S846" i="15"/>
  <c r="Q846" i="15"/>
  <c r="L846" i="15"/>
  <c r="V845" i="15"/>
  <c r="U845" i="15"/>
  <c r="T845" i="15"/>
  <c r="S845" i="15"/>
  <c r="Q845" i="15"/>
  <c r="L845" i="15"/>
  <c r="V844" i="15"/>
  <c r="U844" i="15"/>
  <c r="T844" i="15"/>
  <c r="S844" i="15"/>
  <c r="Q844" i="15"/>
  <c r="L844" i="15"/>
  <c r="V843" i="15"/>
  <c r="U843" i="15"/>
  <c r="T843" i="15"/>
  <c r="S843" i="15"/>
  <c r="Q843" i="15"/>
  <c r="L843" i="15"/>
  <c r="V842" i="15"/>
  <c r="U842" i="15"/>
  <c r="T842" i="15"/>
  <c r="S842" i="15"/>
  <c r="Q842" i="15"/>
  <c r="L842" i="15"/>
  <c r="V841" i="15"/>
  <c r="U841" i="15"/>
  <c r="T841" i="15"/>
  <c r="S841" i="15"/>
  <c r="Q841" i="15"/>
  <c r="L841" i="15"/>
  <c r="V840" i="15"/>
  <c r="U840" i="15"/>
  <c r="T840" i="15"/>
  <c r="S840" i="15"/>
  <c r="Q840" i="15"/>
  <c r="L840" i="15"/>
  <c r="V839" i="15"/>
  <c r="U839" i="15"/>
  <c r="T839" i="15"/>
  <c r="S839" i="15"/>
  <c r="Q839" i="15"/>
  <c r="L839" i="15"/>
  <c r="V838" i="15"/>
  <c r="U838" i="15"/>
  <c r="T838" i="15"/>
  <c r="S838" i="15"/>
  <c r="Q838" i="15"/>
  <c r="L838" i="15"/>
  <c r="V837" i="15"/>
  <c r="U837" i="15"/>
  <c r="T837" i="15"/>
  <c r="S837" i="15"/>
  <c r="Q837" i="15"/>
  <c r="L837" i="15"/>
  <c r="V836" i="15"/>
  <c r="U836" i="15"/>
  <c r="T836" i="15"/>
  <c r="S836" i="15"/>
  <c r="Q836" i="15"/>
  <c r="L836" i="15"/>
  <c r="V835" i="15"/>
  <c r="U835" i="15"/>
  <c r="T835" i="15"/>
  <c r="S835" i="15"/>
  <c r="Q835" i="15"/>
  <c r="L835" i="15"/>
  <c r="V834" i="15"/>
  <c r="U834" i="15"/>
  <c r="T834" i="15"/>
  <c r="S834" i="15"/>
  <c r="Q834" i="15"/>
  <c r="L834" i="15"/>
  <c r="V833" i="15"/>
  <c r="U833" i="15"/>
  <c r="T833" i="15"/>
  <c r="S833" i="15"/>
  <c r="Q833" i="15"/>
  <c r="L833" i="15"/>
  <c r="V832" i="15"/>
  <c r="U832" i="15"/>
  <c r="T832" i="15"/>
  <c r="S832" i="15"/>
  <c r="Q832" i="15"/>
  <c r="L832" i="15"/>
  <c r="V831" i="15"/>
  <c r="U831" i="15"/>
  <c r="T831" i="15"/>
  <c r="S831" i="15"/>
  <c r="Q831" i="15"/>
  <c r="L831" i="15"/>
  <c r="V830" i="15"/>
  <c r="U830" i="15"/>
  <c r="T830" i="15"/>
  <c r="S830" i="15"/>
  <c r="Q830" i="15"/>
  <c r="L830" i="15"/>
  <c r="V829" i="15"/>
  <c r="U829" i="15"/>
  <c r="T829" i="15"/>
  <c r="S829" i="15"/>
  <c r="Q829" i="15"/>
  <c r="L829" i="15"/>
  <c r="V828" i="15"/>
  <c r="U828" i="15"/>
  <c r="T828" i="15"/>
  <c r="S828" i="15"/>
  <c r="Q828" i="15"/>
  <c r="L828" i="15"/>
  <c r="V827" i="15"/>
  <c r="U827" i="15"/>
  <c r="T827" i="15"/>
  <c r="S827" i="15"/>
  <c r="Q827" i="15"/>
  <c r="L827" i="15"/>
  <c r="V826" i="15"/>
  <c r="U826" i="15"/>
  <c r="T826" i="15"/>
  <c r="S826" i="15"/>
  <c r="Q826" i="15"/>
  <c r="L826" i="15"/>
  <c r="V825" i="15"/>
  <c r="U825" i="15"/>
  <c r="T825" i="15"/>
  <c r="S825" i="15"/>
  <c r="Q825" i="15"/>
  <c r="L825" i="15"/>
  <c r="V824" i="15"/>
  <c r="U824" i="15"/>
  <c r="T824" i="15"/>
  <c r="S824" i="15"/>
  <c r="Q824" i="15"/>
  <c r="L824" i="15"/>
  <c r="V823" i="15"/>
  <c r="U823" i="15"/>
  <c r="T823" i="15"/>
  <c r="S823" i="15"/>
  <c r="Q823" i="15"/>
  <c r="L823" i="15"/>
  <c r="V822" i="15"/>
  <c r="U822" i="15"/>
  <c r="T822" i="15"/>
  <c r="S822" i="15"/>
  <c r="Q822" i="15"/>
  <c r="L822" i="15"/>
  <c r="V821" i="15"/>
  <c r="U821" i="15"/>
  <c r="T821" i="15"/>
  <c r="S821" i="15"/>
  <c r="Q821" i="15"/>
  <c r="L821" i="15"/>
  <c r="V820" i="15"/>
  <c r="U820" i="15"/>
  <c r="T820" i="15"/>
  <c r="S820" i="15"/>
  <c r="Q820" i="15"/>
  <c r="L820" i="15"/>
  <c r="V819" i="15"/>
  <c r="U819" i="15"/>
  <c r="T819" i="15"/>
  <c r="S819" i="15"/>
  <c r="Q819" i="15"/>
  <c r="L819" i="15"/>
  <c r="V818" i="15"/>
  <c r="U818" i="15"/>
  <c r="T818" i="15"/>
  <c r="S818" i="15"/>
  <c r="Q818" i="15"/>
  <c r="L818" i="15"/>
  <c r="V817" i="15"/>
  <c r="U817" i="15"/>
  <c r="T817" i="15"/>
  <c r="S817" i="15"/>
  <c r="Q817" i="15"/>
  <c r="L817" i="15"/>
  <c r="V816" i="15"/>
  <c r="U816" i="15"/>
  <c r="T816" i="15"/>
  <c r="S816" i="15"/>
  <c r="Q816" i="15"/>
  <c r="L816" i="15"/>
  <c r="V815" i="15"/>
  <c r="U815" i="15"/>
  <c r="T815" i="15"/>
  <c r="S815" i="15"/>
  <c r="Q815" i="15"/>
  <c r="L815" i="15"/>
  <c r="V814" i="15"/>
  <c r="U814" i="15"/>
  <c r="T814" i="15"/>
  <c r="S814" i="15"/>
  <c r="Q814" i="15"/>
  <c r="L814" i="15"/>
  <c r="V813" i="15"/>
  <c r="U813" i="15"/>
  <c r="T813" i="15"/>
  <c r="S813" i="15"/>
  <c r="Q813" i="15"/>
  <c r="L813" i="15"/>
  <c r="V812" i="15"/>
  <c r="U812" i="15"/>
  <c r="T812" i="15"/>
  <c r="S812" i="15"/>
  <c r="Q812" i="15"/>
  <c r="L812" i="15"/>
  <c r="V811" i="15"/>
  <c r="U811" i="15"/>
  <c r="T811" i="15"/>
  <c r="S811" i="15"/>
  <c r="Q811" i="15"/>
  <c r="L811" i="15"/>
  <c r="V810" i="15"/>
  <c r="U810" i="15"/>
  <c r="T810" i="15"/>
  <c r="S810" i="15"/>
  <c r="Q810" i="15"/>
  <c r="L810" i="15"/>
  <c r="V809" i="15"/>
  <c r="U809" i="15"/>
  <c r="T809" i="15"/>
  <c r="S809" i="15"/>
  <c r="Q809" i="15"/>
  <c r="L809" i="15"/>
  <c r="V808" i="15"/>
  <c r="U808" i="15"/>
  <c r="T808" i="15"/>
  <c r="S808" i="15"/>
  <c r="Q808" i="15"/>
  <c r="L808" i="15"/>
  <c r="V807" i="15"/>
  <c r="U807" i="15"/>
  <c r="T807" i="15"/>
  <c r="S807" i="15"/>
  <c r="Q807" i="15"/>
  <c r="L807" i="15"/>
  <c r="V806" i="15"/>
  <c r="U806" i="15"/>
  <c r="T806" i="15"/>
  <c r="S806" i="15"/>
  <c r="Q806" i="15"/>
  <c r="L806" i="15"/>
  <c r="V805" i="15"/>
  <c r="U805" i="15"/>
  <c r="T805" i="15"/>
  <c r="S805" i="15"/>
  <c r="Q805" i="15"/>
  <c r="L805" i="15"/>
  <c r="V804" i="15"/>
  <c r="U804" i="15"/>
  <c r="T804" i="15"/>
  <c r="S804" i="15"/>
  <c r="Q804" i="15"/>
  <c r="L804" i="15"/>
  <c r="V803" i="15"/>
  <c r="U803" i="15"/>
  <c r="T803" i="15"/>
  <c r="S803" i="15"/>
  <c r="Q803" i="15"/>
  <c r="L803" i="15"/>
  <c r="V802" i="15"/>
  <c r="U802" i="15"/>
  <c r="T802" i="15"/>
  <c r="S802" i="15"/>
  <c r="Q802" i="15"/>
  <c r="L802" i="15"/>
  <c r="V801" i="15"/>
  <c r="U801" i="15"/>
  <c r="T801" i="15"/>
  <c r="S801" i="15"/>
  <c r="Q801" i="15"/>
  <c r="L801" i="15"/>
  <c r="V800" i="15"/>
  <c r="U800" i="15"/>
  <c r="T800" i="15"/>
  <c r="S800" i="15"/>
  <c r="Q800" i="15"/>
  <c r="L800" i="15"/>
  <c r="V799" i="15"/>
  <c r="U799" i="15"/>
  <c r="T799" i="15"/>
  <c r="S799" i="15"/>
  <c r="Q799" i="15"/>
  <c r="L799" i="15"/>
  <c r="V798" i="15"/>
  <c r="U798" i="15"/>
  <c r="T798" i="15"/>
  <c r="S798" i="15"/>
  <c r="Q798" i="15"/>
  <c r="L798" i="15"/>
  <c r="V797" i="15"/>
  <c r="U797" i="15"/>
  <c r="T797" i="15"/>
  <c r="S797" i="15"/>
  <c r="Q797" i="15"/>
  <c r="L797" i="15"/>
  <c r="V796" i="15"/>
  <c r="U796" i="15"/>
  <c r="T796" i="15"/>
  <c r="S796" i="15"/>
  <c r="Q796" i="15"/>
  <c r="L796" i="15"/>
  <c r="V795" i="15"/>
  <c r="U795" i="15"/>
  <c r="T795" i="15"/>
  <c r="S795" i="15"/>
  <c r="Q795" i="15"/>
  <c r="L795" i="15"/>
  <c r="V794" i="15"/>
  <c r="U794" i="15"/>
  <c r="T794" i="15"/>
  <c r="S794" i="15"/>
  <c r="Q794" i="15"/>
  <c r="L794" i="15"/>
  <c r="V793" i="15"/>
  <c r="U793" i="15"/>
  <c r="T793" i="15"/>
  <c r="S793" i="15"/>
  <c r="Q793" i="15"/>
  <c r="L793" i="15"/>
  <c r="V792" i="15"/>
  <c r="U792" i="15"/>
  <c r="T792" i="15"/>
  <c r="S792" i="15"/>
  <c r="Q792" i="15"/>
  <c r="L792" i="15"/>
  <c r="V791" i="15"/>
  <c r="U791" i="15"/>
  <c r="T791" i="15"/>
  <c r="S791" i="15"/>
  <c r="Q791" i="15"/>
  <c r="L791" i="15"/>
  <c r="V790" i="15"/>
  <c r="U790" i="15"/>
  <c r="T790" i="15"/>
  <c r="S790" i="15"/>
  <c r="Q790" i="15"/>
  <c r="L790" i="15"/>
  <c r="V789" i="15"/>
  <c r="U789" i="15"/>
  <c r="T789" i="15"/>
  <c r="S789" i="15"/>
  <c r="Q789" i="15"/>
  <c r="L789" i="15"/>
  <c r="V788" i="15"/>
  <c r="U788" i="15"/>
  <c r="T788" i="15"/>
  <c r="S788" i="15"/>
  <c r="Q788" i="15"/>
  <c r="L788" i="15"/>
  <c r="V787" i="15"/>
  <c r="U787" i="15"/>
  <c r="T787" i="15"/>
  <c r="S787" i="15"/>
  <c r="Q787" i="15"/>
  <c r="L787" i="15"/>
  <c r="V786" i="15"/>
  <c r="U786" i="15"/>
  <c r="T786" i="15"/>
  <c r="S786" i="15"/>
  <c r="Q786" i="15"/>
  <c r="L786" i="15"/>
  <c r="V785" i="15"/>
  <c r="U785" i="15"/>
  <c r="T785" i="15"/>
  <c r="S785" i="15"/>
  <c r="Q785" i="15"/>
  <c r="L785" i="15"/>
  <c r="V784" i="15"/>
  <c r="U784" i="15"/>
  <c r="T784" i="15"/>
  <c r="S784" i="15"/>
  <c r="Q784" i="15"/>
  <c r="L784" i="15"/>
  <c r="V783" i="15"/>
  <c r="U783" i="15"/>
  <c r="T783" i="15"/>
  <c r="S783" i="15"/>
  <c r="Q783" i="15"/>
  <c r="L783" i="15"/>
  <c r="V782" i="15"/>
  <c r="U782" i="15"/>
  <c r="T782" i="15"/>
  <c r="S782" i="15"/>
  <c r="Q782" i="15"/>
  <c r="L782" i="15"/>
  <c r="V781" i="15"/>
  <c r="U781" i="15"/>
  <c r="T781" i="15"/>
  <c r="S781" i="15"/>
  <c r="Q781" i="15"/>
  <c r="L781" i="15"/>
  <c r="V780" i="15"/>
  <c r="U780" i="15"/>
  <c r="T780" i="15"/>
  <c r="S780" i="15"/>
  <c r="Q780" i="15"/>
  <c r="L780" i="15"/>
  <c r="V779" i="15"/>
  <c r="U779" i="15"/>
  <c r="T779" i="15"/>
  <c r="S779" i="15"/>
  <c r="Q779" i="15"/>
  <c r="L779" i="15"/>
  <c r="V778" i="15"/>
  <c r="U778" i="15"/>
  <c r="T778" i="15"/>
  <c r="S778" i="15"/>
  <c r="Q778" i="15"/>
  <c r="L778" i="15"/>
  <c r="V777" i="15"/>
  <c r="U777" i="15"/>
  <c r="T777" i="15"/>
  <c r="S777" i="15"/>
  <c r="Q777" i="15"/>
  <c r="L777" i="15"/>
  <c r="V776" i="15"/>
  <c r="U776" i="15"/>
  <c r="T776" i="15"/>
  <c r="S776" i="15"/>
  <c r="Q776" i="15"/>
  <c r="L776" i="15"/>
  <c r="V775" i="15"/>
  <c r="U775" i="15"/>
  <c r="T775" i="15"/>
  <c r="S775" i="15"/>
  <c r="Q775" i="15"/>
  <c r="L775" i="15"/>
  <c r="V774" i="15"/>
  <c r="U774" i="15"/>
  <c r="T774" i="15"/>
  <c r="S774" i="15"/>
  <c r="Q774" i="15"/>
  <c r="L774" i="15"/>
  <c r="V773" i="15"/>
  <c r="U773" i="15"/>
  <c r="T773" i="15"/>
  <c r="S773" i="15"/>
  <c r="Q773" i="15"/>
  <c r="L773" i="15"/>
  <c r="V772" i="15"/>
  <c r="U772" i="15"/>
  <c r="T772" i="15"/>
  <c r="S772" i="15"/>
  <c r="Q772" i="15"/>
  <c r="L772" i="15"/>
  <c r="V771" i="15"/>
  <c r="U771" i="15"/>
  <c r="T771" i="15"/>
  <c r="S771" i="15"/>
  <c r="Q771" i="15"/>
  <c r="L771" i="15"/>
  <c r="V770" i="15"/>
  <c r="U770" i="15"/>
  <c r="T770" i="15"/>
  <c r="S770" i="15"/>
  <c r="Q770" i="15"/>
  <c r="L770" i="15"/>
  <c r="V769" i="15"/>
  <c r="U769" i="15"/>
  <c r="T769" i="15"/>
  <c r="S769" i="15"/>
  <c r="Q769" i="15"/>
  <c r="L769" i="15"/>
  <c r="V768" i="15"/>
  <c r="U768" i="15"/>
  <c r="T768" i="15"/>
  <c r="S768" i="15"/>
  <c r="Q768" i="15"/>
  <c r="L768" i="15"/>
  <c r="V767" i="15"/>
  <c r="U767" i="15"/>
  <c r="T767" i="15"/>
  <c r="S767" i="15"/>
  <c r="Q767" i="15"/>
  <c r="L767" i="15"/>
  <c r="V766" i="15"/>
  <c r="U766" i="15"/>
  <c r="T766" i="15"/>
  <c r="S766" i="15"/>
  <c r="Q766" i="15"/>
  <c r="L766" i="15"/>
  <c r="V765" i="15"/>
  <c r="U765" i="15"/>
  <c r="T765" i="15"/>
  <c r="S765" i="15"/>
  <c r="Q765" i="15"/>
  <c r="L765" i="15"/>
  <c r="V764" i="15"/>
  <c r="U764" i="15"/>
  <c r="T764" i="15"/>
  <c r="S764" i="15"/>
  <c r="Q764" i="15"/>
  <c r="L764" i="15"/>
  <c r="V763" i="15"/>
  <c r="U763" i="15"/>
  <c r="T763" i="15"/>
  <c r="S763" i="15"/>
  <c r="Q763" i="15"/>
  <c r="L763" i="15"/>
  <c r="V762" i="15"/>
  <c r="U762" i="15"/>
  <c r="T762" i="15"/>
  <c r="S762" i="15"/>
  <c r="Q762" i="15"/>
  <c r="L762" i="15"/>
  <c r="V761" i="15"/>
  <c r="U761" i="15"/>
  <c r="T761" i="15"/>
  <c r="S761" i="15"/>
  <c r="Q761" i="15"/>
  <c r="L761" i="15"/>
  <c r="V760" i="15"/>
  <c r="U760" i="15"/>
  <c r="T760" i="15"/>
  <c r="S760" i="15"/>
  <c r="Q760" i="15"/>
  <c r="L760" i="15"/>
  <c r="V759" i="15"/>
  <c r="U759" i="15"/>
  <c r="T759" i="15"/>
  <c r="S759" i="15"/>
  <c r="Q759" i="15"/>
  <c r="L759" i="15"/>
  <c r="V758" i="15"/>
  <c r="U758" i="15"/>
  <c r="T758" i="15"/>
  <c r="S758" i="15"/>
  <c r="Q758" i="15"/>
  <c r="L758" i="15"/>
  <c r="V757" i="15"/>
  <c r="U757" i="15"/>
  <c r="T757" i="15"/>
  <c r="S757" i="15"/>
  <c r="Q757" i="15"/>
  <c r="L757" i="15"/>
  <c r="V756" i="15"/>
  <c r="U756" i="15"/>
  <c r="T756" i="15"/>
  <c r="S756" i="15"/>
  <c r="Q756" i="15"/>
  <c r="L756" i="15"/>
  <c r="V755" i="15"/>
  <c r="U755" i="15"/>
  <c r="T755" i="15"/>
  <c r="S755" i="15"/>
  <c r="Q755" i="15"/>
  <c r="L755" i="15"/>
  <c r="V754" i="15"/>
  <c r="U754" i="15"/>
  <c r="T754" i="15"/>
  <c r="S754" i="15"/>
  <c r="Q754" i="15"/>
  <c r="L754" i="15"/>
  <c r="V753" i="15"/>
  <c r="U753" i="15"/>
  <c r="T753" i="15"/>
  <c r="S753" i="15"/>
  <c r="Q753" i="15"/>
  <c r="L753" i="15"/>
  <c r="V752" i="15"/>
  <c r="U752" i="15"/>
  <c r="T752" i="15"/>
  <c r="S752" i="15"/>
  <c r="Q752" i="15"/>
  <c r="L752" i="15"/>
  <c r="V751" i="15"/>
  <c r="U751" i="15"/>
  <c r="T751" i="15"/>
  <c r="S751" i="15"/>
  <c r="Q751" i="15"/>
  <c r="L751" i="15"/>
  <c r="V750" i="15"/>
  <c r="U750" i="15"/>
  <c r="T750" i="15"/>
  <c r="S750" i="15"/>
  <c r="Q750" i="15"/>
  <c r="L750" i="15"/>
  <c r="V749" i="15"/>
  <c r="U749" i="15"/>
  <c r="T749" i="15"/>
  <c r="S749" i="15"/>
  <c r="Q749" i="15"/>
  <c r="L749" i="15"/>
  <c r="V748" i="15"/>
  <c r="U748" i="15"/>
  <c r="T748" i="15"/>
  <c r="S748" i="15"/>
  <c r="Q748" i="15"/>
  <c r="L748" i="15"/>
  <c r="V747" i="15"/>
  <c r="U747" i="15"/>
  <c r="T747" i="15"/>
  <c r="S747" i="15"/>
  <c r="Q747" i="15"/>
  <c r="L747" i="15"/>
  <c r="V746" i="15"/>
  <c r="U746" i="15"/>
  <c r="T746" i="15"/>
  <c r="S746" i="15"/>
  <c r="Q746" i="15"/>
  <c r="L746" i="15"/>
  <c r="V745" i="15"/>
  <c r="U745" i="15"/>
  <c r="T745" i="15"/>
  <c r="S745" i="15"/>
  <c r="Q745" i="15"/>
  <c r="L745" i="15"/>
  <c r="V744" i="15"/>
  <c r="U744" i="15"/>
  <c r="T744" i="15"/>
  <c r="S744" i="15"/>
  <c r="Q744" i="15"/>
  <c r="L744" i="15"/>
  <c r="V743" i="15"/>
  <c r="U743" i="15"/>
  <c r="T743" i="15"/>
  <c r="S743" i="15"/>
  <c r="Q743" i="15"/>
  <c r="L743" i="15"/>
  <c r="V742" i="15"/>
  <c r="U742" i="15"/>
  <c r="T742" i="15"/>
  <c r="S742" i="15"/>
  <c r="Q742" i="15"/>
  <c r="L742" i="15"/>
  <c r="V741" i="15"/>
  <c r="U741" i="15"/>
  <c r="T741" i="15"/>
  <c r="S741" i="15"/>
  <c r="Q741" i="15"/>
  <c r="L741" i="15"/>
  <c r="V740" i="15"/>
  <c r="U740" i="15"/>
  <c r="T740" i="15"/>
  <c r="S740" i="15"/>
  <c r="Q740" i="15"/>
  <c r="L740" i="15"/>
  <c r="V739" i="15"/>
  <c r="U739" i="15"/>
  <c r="T739" i="15"/>
  <c r="S739" i="15"/>
  <c r="Q739" i="15"/>
  <c r="L739" i="15"/>
  <c r="V738" i="15"/>
  <c r="U738" i="15"/>
  <c r="T738" i="15"/>
  <c r="S738" i="15"/>
  <c r="Q738" i="15"/>
  <c r="L738" i="15"/>
  <c r="V737" i="15"/>
  <c r="U737" i="15"/>
  <c r="T737" i="15"/>
  <c r="S737" i="15"/>
  <c r="Q737" i="15"/>
  <c r="L737" i="15"/>
  <c r="V736" i="15"/>
  <c r="U736" i="15"/>
  <c r="T736" i="15"/>
  <c r="S736" i="15"/>
  <c r="Q736" i="15"/>
  <c r="L736" i="15"/>
  <c r="V735" i="15"/>
  <c r="U735" i="15"/>
  <c r="T735" i="15"/>
  <c r="S735" i="15"/>
  <c r="Q735" i="15"/>
  <c r="L735" i="15"/>
  <c r="V734" i="15"/>
  <c r="U734" i="15"/>
  <c r="T734" i="15"/>
  <c r="S734" i="15"/>
  <c r="Q734" i="15"/>
  <c r="L734" i="15"/>
  <c r="V733" i="15"/>
  <c r="U733" i="15"/>
  <c r="T733" i="15"/>
  <c r="S733" i="15"/>
  <c r="Q733" i="15"/>
  <c r="L733" i="15"/>
  <c r="V732" i="15"/>
  <c r="U732" i="15"/>
  <c r="T732" i="15"/>
  <c r="S732" i="15"/>
  <c r="Q732" i="15"/>
  <c r="L732" i="15"/>
  <c r="V731" i="15"/>
  <c r="U731" i="15"/>
  <c r="T731" i="15"/>
  <c r="S731" i="15"/>
  <c r="Q731" i="15"/>
  <c r="L731" i="15"/>
  <c r="V730" i="15"/>
  <c r="U730" i="15"/>
  <c r="T730" i="15"/>
  <c r="S730" i="15"/>
  <c r="Q730" i="15"/>
  <c r="L730" i="15"/>
  <c r="V729" i="15"/>
  <c r="U729" i="15"/>
  <c r="T729" i="15"/>
  <c r="S729" i="15"/>
  <c r="Q729" i="15"/>
  <c r="L729" i="15"/>
  <c r="V728" i="15"/>
  <c r="U728" i="15"/>
  <c r="T728" i="15"/>
  <c r="S728" i="15"/>
  <c r="Q728" i="15"/>
  <c r="L728" i="15"/>
  <c r="V727" i="15"/>
  <c r="U727" i="15"/>
  <c r="T727" i="15"/>
  <c r="S727" i="15"/>
  <c r="Q727" i="15"/>
  <c r="L727" i="15"/>
  <c r="V726" i="15"/>
  <c r="U726" i="15"/>
  <c r="T726" i="15"/>
  <c r="S726" i="15"/>
  <c r="Q726" i="15"/>
  <c r="L726" i="15"/>
  <c r="V725" i="15"/>
  <c r="U725" i="15"/>
  <c r="T725" i="15"/>
  <c r="S725" i="15"/>
  <c r="Q725" i="15"/>
  <c r="L725" i="15"/>
  <c r="V724" i="15"/>
  <c r="U724" i="15"/>
  <c r="T724" i="15"/>
  <c r="S724" i="15"/>
  <c r="Q724" i="15"/>
  <c r="L724" i="15"/>
  <c r="V723" i="15"/>
  <c r="U723" i="15"/>
  <c r="T723" i="15"/>
  <c r="S723" i="15"/>
  <c r="Q723" i="15"/>
  <c r="L723" i="15"/>
  <c r="V722" i="15"/>
  <c r="U722" i="15"/>
  <c r="T722" i="15"/>
  <c r="S722" i="15"/>
  <c r="Q722" i="15"/>
  <c r="L722" i="15"/>
  <c r="V721" i="15"/>
  <c r="U721" i="15"/>
  <c r="T721" i="15"/>
  <c r="S721" i="15"/>
  <c r="Q721" i="15"/>
  <c r="L721" i="15"/>
  <c r="V720" i="15"/>
  <c r="U720" i="15"/>
  <c r="T720" i="15"/>
  <c r="S720" i="15"/>
  <c r="Q720" i="15"/>
  <c r="L720" i="15"/>
  <c r="V719" i="15"/>
  <c r="U719" i="15"/>
  <c r="T719" i="15"/>
  <c r="S719" i="15"/>
  <c r="Q719" i="15"/>
  <c r="L719" i="15"/>
  <c r="V718" i="15"/>
  <c r="U718" i="15"/>
  <c r="T718" i="15"/>
  <c r="S718" i="15"/>
  <c r="Q718" i="15"/>
  <c r="L718" i="15"/>
  <c r="V717" i="15"/>
  <c r="U717" i="15"/>
  <c r="T717" i="15"/>
  <c r="S717" i="15"/>
  <c r="Q717" i="15"/>
  <c r="L717" i="15"/>
  <c r="V716" i="15"/>
  <c r="U716" i="15"/>
  <c r="T716" i="15"/>
  <c r="S716" i="15"/>
  <c r="Q716" i="15"/>
  <c r="L716" i="15"/>
  <c r="V715" i="15"/>
  <c r="U715" i="15"/>
  <c r="T715" i="15"/>
  <c r="S715" i="15"/>
  <c r="Q715" i="15"/>
  <c r="L715" i="15"/>
  <c r="V714" i="15"/>
  <c r="U714" i="15"/>
  <c r="T714" i="15"/>
  <c r="S714" i="15"/>
  <c r="Q714" i="15"/>
  <c r="L714" i="15"/>
  <c r="V713" i="15"/>
  <c r="U713" i="15"/>
  <c r="T713" i="15"/>
  <c r="S713" i="15"/>
  <c r="Q713" i="15"/>
  <c r="L713" i="15"/>
  <c r="V712" i="15"/>
  <c r="U712" i="15"/>
  <c r="T712" i="15"/>
  <c r="S712" i="15"/>
  <c r="Q712" i="15"/>
  <c r="L712" i="15"/>
  <c r="V711" i="15"/>
  <c r="U711" i="15"/>
  <c r="T711" i="15"/>
  <c r="S711" i="15"/>
  <c r="Q711" i="15"/>
  <c r="L711" i="15"/>
  <c r="V710" i="15"/>
  <c r="U710" i="15"/>
  <c r="T710" i="15"/>
  <c r="S710" i="15"/>
  <c r="Q710" i="15"/>
  <c r="L710" i="15"/>
  <c r="V709" i="15"/>
  <c r="U709" i="15"/>
  <c r="T709" i="15"/>
  <c r="S709" i="15"/>
  <c r="Q709" i="15"/>
  <c r="L709" i="15"/>
  <c r="V708" i="15"/>
  <c r="U708" i="15"/>
  <c r="T708" i="15"/>
  <c r="S708" i="15"/>
  <c r="Q708" i="15"/>
  <c r="L708" i="15"/>
  <c r="V707" i="15"/>
  <c r="U707" i="15"/>
  <c r="T707" i="15"/>
  <c r="S707" i="15"/>
  <c r="Q707" i="15"/>
  <c r="L707" i="15"/>
  <c r="V706" i="15"/>
  <c r="U706" i="15"/>
  <c r="T706" i="15"/>
  <c r="S706" i="15"/>
  <c r="Q706" i="15"/>
  <c r="L706" i="15"/>
  <c r="V705" i="15"/>
  <c r="U705" i="15"/>
  <c r="T705" i="15"/>
  <c r="S705" i="15"/>
  <c r="Q705" i="15"/>
  <c r="L705" i="15"/>
  <c r="V704" i="15"/>
  <c r="U704" i="15"/>
  <c r="T704" i="15"/>
  <c r="S704" i="15"/>
  <c r="Q704" i="15"/>
  <c r="L704" i="15"/>
  <c r="V703" i="15"/>
  <c r="U703" i="15"/>
  <c r="T703" i="15"/>
  <c r="S703" i="15"/>
  <c r="Q703" i="15"/>
  <c r="L703" i="15"/>
  <c r="V702" i="15"/>
  <c r="U702" i="15"/>
  <c r="T702" i="15"/>
  <c r="S702" i="15"/>
  <c r="Q702" i="15"/>
  <c r="L702" i="15"/>
  <c r="V701" i="15"/>
  <c r="U701" i="15"/>
  <c r="T701" i="15"/>
  <c r="S701" i="15"/>
  <c r="Q701" i="15"/>
  <c r="L701" i="15"/>
  <c r="V700" i="15"/>
  <c r="U700" i="15"/>
  <c r="T700" i="15"/>
  <c r="S700" i="15"/>
  <c r="Q700" i="15"/>
  <c r="L700" i="15"/>
  <c r="V699" i="15"/>
  <c r="U699" i="15"/>
  <c r="T699" i="15"/>
  <c r="S699" i="15"/>
  <c r="Q699" i="15"/>
  <c r="L699" i="15"/>
  <c r="V698" i="15"/>
  <c r="U698" i="15"/>
  <c r="T698" i="15"/>
  <c r="S698" i="15"/>
  <c r="Q698" i="15"/>
  <c r="L698" i="15"/>
  <c r="V697" i="15"/>
  <c r="U697" i="15"/>
  <c r="T697" i="15"/>
  <c r="S697" i="15"/>
  <c r="Q697" i="15"/>
  <c r="L697" i="15"/>
  <c r="V696" i="15"/>
  <c r="U696" i="15"/>
  <c r="T696" i="15"/>
  <c r="S696" i="15"/>
  <c r="Q696" i="15"/>
  <c r="L696" i="15"/>
  <c r="V695" i="15"/>
  <c r="U695" i="15"/>
  <c r="T695" i="15"/>
  <c r="S695" i="15"/>
  <c r="Q695" i="15"/>
  <c r="L695" i="15"/>
  <c r="V694" i="15"/>
  <c r="U694" i="15"/>
  <c r="T694" i="15"/>
  <c r="S694" i="15"/>
  <c r="Q694" i="15"/>
  <c r="L694" i="15"/>
  <c r="V693" i="15"/>
  <c r="U693" i="15"/>
  <c r="T693" i="15"/>
  <c r="S693" i="15"/>
  <c r="Q693" i="15"/>
  <c r="L693" i="15"/>
  <c r="V692" i="15"/>
  <c r="U692" i="15"/>
  <c r="T692" i="15"/>
  <c r="S692" i="15"/>
  <c r="Q692" i="15"/>
  <c r="L692" i="15"/>
  <c r="V691" i="15"/>
  <c r="U691" i="15"/>
  <c r="T691" i="15"/>
  <c r="S691" i="15"/>
  <c r="Q691" i="15"/>
  <c r="L691" i="15"/>
  <c r="V690" i="15"/>
  <c r="U690" i="15"/>
  <c r="T690" i="15"/>
  <c r="S690" i="15"/>
  <c r="Q690" i="15"/>
  <c r="L690" i="15"/>
  <c r="V689" i="15"/>
  <c r="U689" i="15"/>
  <c r="T689" i="15"/>
  <c r="S689" i="15"/>
  <c r="Q689" i="15"/>
  <c r="L689" i="15"/>
  <c r="V688" i="15"/>
  <c r="U688" i="15"/>
  <c r="T688" i="15"/>
  <c r="S688" i="15"/>
  <c r="Q688" i="15"/>
  <c r="L688" i="15"/>
  <c r="V687" i="15"/>
  <c r="U687" i="15"/>
  <c r="T687" i="15"/>
  <c r="S687" i="15"/>
  <c r="Q687" i="15"/>
  <c r="L687" i="15"/>
  <c r="V686" i="15"/>
  <c r="U686" i="15"/>
  <c r="T686" i="15"/>
  <c r="S686" i="15"/>
  <c r="Q686" i="15"/>
  <c r="L686" i="15"/>
  <c r="V685" i="15"/>
  <c r="U685" i="15"/>
  <c r="T685" i="15"/>
  <c r="S685" i="15"/>
  <c r="Q685" i="15"/>
  <c r="L685" i="15"/>
  <c r="V684" i="15"/>
  <c r="U684" i="15"/>
  <c r="T684" i="15"/>
  <c r="S684" i="15"/>
  <c r="Q684" i="15"/>
  <c r="L684" i="15"/>
  <c r="V683" i="15"/>
  <c r="U683" i="15"/>
  <c r="T683" i="15"/>
  <c r="S683" i="15"/>
  <c r="Q683" i="15"/>
  <c r="L683" i="15"/>
  <c r="V682" i="15"/>
  <c r="U682" i="15"/>
  <c r="T682" i="15"/>
  <c r="S682" i="15"/>
  <c r="Q682" i="15"/>
  <c r="L682" i="15"/>
  <c r="V681" i="15"/>
  <c r="U681" i="15"/>
  <c r="T681" i="15"/>
  <c r="S681" i="15"/>
  <c r="Q681" i="15"/>
  <c r="L681" i="15"/>
  <c r="V680" i="15"/>
  <c r="U680" i="15"/>
  <c r="T680" i="15"/>
  <c r="S680" i="15"/>
  <c r="Q680" i="15"/>
  <c r="L680" i="15"/>
  <c r="V679" i="15"/>
  <c r="U679" i="15"/>
  <c r="T679" i="15"/>
  <c r="S679" i="15"/>
  <c r="Q679" i="15"/>
  <c r="L679" i="15"/>
  <c r="V678" i="15"/>
  <c r="U678" i="15"/>
  <c r="T678" i="15"/>
  <c r="S678" i="15"/>
  <c r="Q678" i="15"/>
  <c r="L678" i="15"/>
  <c r="V677" i="15"/>
  <c r="U677" i="15"/>
  <c r="T677" i="15"/>
  <c r="S677" i="15"/>
  <c r="Q677" i="15"/>
  <c r="L677" i="15"/>
  <c r="V676" i="15"/>
  <c r="U676" i="15"/>
  <c r="T676" i="15"/>
  <c r="S676" i="15"/>
  <c r="Q676" i="15"/>
  <c r="L676" i="15"/>
  <c r="V675" i="15"/>
  <c r="U675" i="15"/>
  <c r="T675" i="15"/>
  <c r="S675" i="15"/>
  <c r="Q675" i="15"/>
  <c r="L675" i="15"/>
  <c r="V674" i="15"/>
  <c r="U674" i="15"/>
  <c r="T674" i="15"/>
  <c r="S674" i="15"/>
  <c r="Q674" i="15"/>
  <c r="L674" i="15"/>
  <c r="V673" i="15"/>
  <c r="U673" i="15"/>
  <c r="T673" i="15"/>
  <c r="S673" i="15"/>
  <c r="Q673" i="15"/>
  <c r="L673" i="15"/>
  <c r="V672" i="15"/>
  <c r="U672" i="15"/>
  <c r="T672" i="15"/>
  <c r="S672" i="15"/>
  <c r="Q672" i="15"/>
  <c r="L672" i="15"/>
  <c r="V671" i="15"/>
  <c r="U671" i="15"/>
  <c r="T671" i="15"/>
  <c r="S671" i="15"/>
  <c r="Q671" i="15"/>
  <c r="L671" i="15"/>
  <c r="V670" i="15"/>
  <c r="U670" i="15"/>
  <c r="T670" i="15"/>
  <c r="S670" i="15"/>
  <c r="Q670" i="15"/>
  <c r="L670" i="15"/>
  <c r="V669" i="15"/>
  <c r="U669" i="15"/>
  <c r="T669" i="15"/>
  <c r="S669" i="15"/>
  <c r="Q669" i="15"/>
  <c r="L669" i="15"/>
  <c r="V668" i="15"/>
  <c r="U668" i="15"/>
  <c r="T668" i="15"/>
  <c r="S668" i="15"/>
  <c r="Q668" i="15"/>
  <c r="L668" i="15"/>
  <c r="V667" i="15"/>
  <c r="U667" i="15"/>
  <c r="T667" i="15"/>
  <c r="S667" i="15"/>
  <c r="Q667" i="15"/>
  <c r="L667" i="15"/>
  <c r="V666" i="15"/>
  <c r="U666" i="15"/>
  <c r="T666" i="15"/>
  <c r="S666" i="15"/>
  <c r="Q666" i="15"/>
  <c r="L666" i="15"/>
  <c r="V665" i="15"/>
  <c r="U665" i="15"/>
  <c r="T665" i="15"/>
  <c r="S665" i="15"/>
  <c r="Q665" i="15"/>
  <c r="L665" i="15"/>
  <c r="V664" i="15"/>
  <c r="U664" i="15"/>
  <c r="T664" i="15"/>
  <c r="S664" i="15"/>
  <c r="Q664" i="15"/>
  <c r="L664" i="15"/>
  <c r="V663" i="15"/>
  <c r="U663" i="15"/>
  <c r="T663" i="15"/>
  <c r="S663" i="15"/>
  <c r="Q663" i="15"/>
  <c r="L663" i="15"/>
  <c r="V662" i="15"/>
  <c r="U662" i="15"/>
  <c r="T662" i="15"/>
  <c r="S662" i="15"/>
  <c r="Q662" i="15"/>
  <c r="L662" i="15"/>
  <c r="V661" i="15"/>
  <c r="U661" i="15"/>
  <c r="T661" i="15"/>
  <c r="S661" i="15"/>
  <c r="Q661" i="15"/>
  <c r="L661" i="15"/>
  <c r="V660" i="15"/>
  <c r="U660" i="15"/>
  <c r="T660" i="15"/>
  <c r="S660" i="15"/>
  <c r="Q660" i="15"/>
  <c r="L660" i="15"/>
  <c r="V659" i="15"/>
  <c r="U659" i="15"/>
  <c r="T659" i="15"/>
  <c r="S659" i="15"/>
  <c r="Q659" i="15"/>
  <c r="L659" i="15"/>
  <c r="V658" i="15"/>
  <c r="U658" i="15"/>
  <c r="T658" i="15"/>
  <c r="S658" i="15"/>
  <c r="Q658" i="15"/>
  <c r="L658" i="15"/>
  <c r="V657" i="15"/>
  <c r="U657" i="15"/>
  <c r="T657" i="15"/>
  <c r="S657" i="15"/>
  <c r="Q657" i="15"/>
  <c r="L657" i="15"/>
  <c r="V656" i="15"/>
  <c r="U656" i="15"/>
  <c r="T656" i="15"/>
  <c r="S656" i="15"/>
  <c r="Q656" i="15"/>
  <c r="L656" i="15"/>
  <c r="V655" i="15"/>
  <c r="U655" i="15"/>
  <c r="T655" i="15"/>
  <c r="S655" i="15"/>
  <c r="Q655" i="15"/>
  <c r="L655" i="15"/>
  <c r="V654" i="15"/>
  <c r="U654" i="15"/>
  <c r="T654" i="15"/>
  <c r="S654" i="15"/>
  <c r="Q654" i="15"/>
  <c r="L654" i="15"/>
  <c r="V653" i="15"/>
  <c r="U653" i="15"/>
  <c r="T653" i="15"/>
  <c r="S653" i="15"/>
  <c r="Q653" i="15"/>
  <c r="L653" i="15"/>
  <c r="V652" i="15"/>
  <c r="U652" i="15"/>
  <c r="T652" i="15"/>
  <c r="S652" i="15"/>
  <c r="Q652" i="15"/>
  <c r="L652" i="15"/>
  <c r="V651" i="15"/>
  <c r="U651" i="15"/>
  <c r="T651" i="15"/>
  <c r="S651" i="15"/>
  <c r="Q651" i="15"/>
  <c r="L651" i="15"/>
  <c r="V650" i="15"/>
  <c r="U650" i="15"/>
  <c r="T650" i="15"/>
  <c r="S650" i="15"/>
  <c r="Q650" i="15"/>
  <c r="L650" i="15"/>
  <c r="V649" i="15"/>
  <c r="U649" i="15"/>
  <c r="T649" i="15"/>
  <c r="S649" i="15"/>
  <c r="Q649" i="15"/>
  <c r="L649" i="15"/>
  <c r="V648" i="15"/>
  <c r="U648" i="15"/>
  <c r="T648" i="15"/>
  <c r="S648" i="15"/>
  <c r="Q648" i="15"/>
  <c r="L648" i="15"/>
  <c r="V647" i="15"/>
  <c r="U647" i="15"/>
  <c r="T647" i="15"/>
  <c r="S647" i="15"/>
  <c r="Q647" i="15"/>
  <c r="L647" i="15"/>
  <c r="V646" i="15"/>
  <c r="U646" i="15"/>
  <c r="T646" i="15"/>
  <c r="S646" i="15"/>
  <c r="Q646" i="15"/>
  <c r="L646" i="15"/>
  <c r="V645" i="15"/>
  <c r="U645" i="15"/>
  <c r="T645" i="15"/>
  <c r="S645" i="15"/>
  <c r="Q645" i="15"/>
  <c r="L645" i="15"/>
  <c r="V644" i="15"/>
  <c r="U644" i="15"/>
  <c r="T644" i="15"/>
  <c r="S644" i="15"/>
  <c r="Q644" i="15"/>
  <c r="L644" i="15"/>
  <c r="V643" i="15"/>
  <c r="U643" i="15"/>
  <c r="T643" i="15"/>
  <c r="S643" i="15"/>
  <c r="Q643" i="15"/>
  <c r="L643" i="15"/>
  <c r="V642" i="15"/>
  <c r="U642" i="15"/>
  <c r="T642" i="15"/>
  <c r="S642" i="15"/>
  <c r="Q642" i="15"/>
  <c r="L642" i="15"/>
  <c r="V641" i="15"/>
  <c r="U641" i="15"/>
  <c r="T641" i="15"/>
  <c r="S641" i="15"/>
  <c r="Q641" i="15"/>
  <c r="L641" i="15"/>
  <c r="V640" i="15"/>
  <c r="U640" i="15"/>
  <c r="T640" i="15"/>
  <c r="S640" i="15"/>
  <c r="Q640" i="15"/>
  <c r="L640" i="15"/>
  <c r="V639" i="15"/>
  <c r="U639" i="15"/>
  <c r="T639" i="15"/>
  <c r="S639" i="15"/>
  <c r="Q639" i="15"/>
  <c r="L639" i="15"/>
  <c r="V638" i="15"/>
  <c r="U638" i="15"/>
  <c r="T638" i="15"/>
  <c r="S638" i="15"/>
  <c r="Q638" i="15"/>
  <c r="L638" i="15"/>
  <c r="V637" i="15"/>
  <c r="U637" i="15"/>
  <c r="T637" i="15"/>
  <c r="S637" i="15"/>
  <c r="Q637" i="15"/>
  <c r="L637" i="15"/>
  <c r="V636" i="15"/>
  <c r="U636" i="15"/>
  <c r="T636" i="15"/>
  <c r="S636" i="15"/>
  <c r="Q636" i="15"/>
  <c r="L636" i="15"/>
  <c r="V635" i="15"/>
  <c r="U635" i="15"/>
  <c r="T635" i="15"/>
  <c r="S635" i="15"/>
  <c r="Q635" i="15"/>
  <c r="L635" i="15"/>
  <c r="V634" i="15"/>
  <c r="U634" i="15"/>
  <c r="T634" i="15"/>
  <c r="S634" i="15"/>
  <c r="Q634" i="15"/>
  <c r="L634" i="15"/>
  <c r="V633" i="15"/>
  <c r="U633" i="15"/>
  <c r="T633" i="15"/>
  <c r="S633" i="15"/>
  <c r="Q633" i="15"/>
  <c r="L633" i="15"/>
  <c r="V632" i="15"/>
  <c r="U632" i="15"/>
  <c r="T632" i="15"/>
  <c r="S632" i="15"/>
  <c r="Q632" i="15"/>
  <c r="L632" i="15"/>
  <c r="V631" i="15"/>
  <c r="U631" i="15"/>
  <c r="T631" i="15"/>
  <c r="S631" i="15"/>
  <c r="Q631" i="15"/>
  <c r="L631" i="15"/>
  <c r="V630" i="15"/>
  <c r="U630" i="15"/>
  <c r="T630" i="15"/>
  <c r="S630" i="15"/>
  <c r="Q630" i="15"/>
  <c r="L630" i="15"/>
  <c r="V629" i="15"/>
  <c r="U629" i="15"/>
  <c r="T629" i="15"/>
  <c r="S629" i="15"/>
  <c r="Q629" i="15"/>
  <c r="L629" i="15"/>
  <c r="V628" i="15"/>
  <c r="U628" i="15"/>
  <c r="T628" i="15"/>
  <c r="S628" i="15"/>
  <c r="Q628" i="15"/>
  <c r="L628" i="15"/>
  <c r="V627" i="15"/>
  <c r="U627" i="15"/>
  <c r="T627" i="15"/>
  <c r="S627" i="15"/>
  <c r="Q627" i="15"/>
  <c r="L627" i="15"/>
  <c r="V626" i="15"/>
  <c r="U626" i="15"/>
  <c r="T626" i="15"/>
  <c r="S626" i="15"/>
  <c r="Q626" i="15"/>
  <c r="L626" i="15"/>
  <c r="V625" i="15"/>
  <c r="U625" i="15"/>
  <c r="T625" i="15"/>
  <c r="S625" i="15"/>
  <c r="Q625" i="15"/>
  <c r="L625" i="15"/>
  <c r="V624" i="15"/>
  <c r="U624" i="15"/>
  <c r="T624" i="15"/>
  <c r="S624" i="15"/>
  <c r="Q624" i="15"/>
  <c r="L624" i="15"/>
  <c r="V623" i="15"/>
  <c r="U623" i="15"/>
  <c r="T623" i="15"/>
  <c r="S623" i="15"/>
  <c r="Q623" i="15"/>
  <c r="L623" i="15"/>
  <c r="V622" i="15"/>
  <c r="U622" i="15"/>
  <c r="T622" i="15"/>
  <c r="S622" i="15"/>
  <c r="Q622" i="15"/>
  <c r="L622" i="15"/>
  <c r="V621" i="15"/>
  <c r="U621" i="15"/>
  <c r="T621" i="15"/>
  <c r="S621" i="15"/>
  <c r="Q621" i="15"/>
  <c r="L621" i="15"/>
  <c r="V620" i="15"/>
  <c r="U620" i="15"/>
  <c r="T620" i="15"/>
  <c r="S620" i="15"/>
  <c r="Q620" i="15"/>
  <c r="L620" i="15"/>
  <c r="V619" i="15"/>
  <c r="U619" i="15"/>
  <c r="T619" i="15"/>
  <c r="S619" i="15"/>
  <c r="Q619" i="15"/>
  <c r="L619" i="15"/>
  <c r="V618" i="15"/>
  <c r="U618" i="15"/>
  <c r="T618" i="15"/>
  <c r="S618" i="15"/>
  <c r="Q618" i="15"/>
  <c r="L618" i="15"/>
  <c r="V617" i="15"/>
  <c r="U617" i="15"/>
  <c r="T617" i="15"/>
  <c r="S617" i="15"/>
  <c r="Q617" i="15"/>
  <c r="L617" i="15"/>
  <c r="V616" i="15"/>
  <c r="U616" i="15"/>
  <c r="T616" i="15"/>
  <c r="S616" i="15"/>
  <c r="Q616" i="15"/>
  <c r="L616" i="15"/>
  <c r="V615" i="15"/>
  <c r="U615" i="15"/>
  <c r="T615" i="15"/>
  <c r="S615" i="15"/>
  <c r="Q615" i="15"/>
  <c r="L615" i="15"/>
  <c r="V614" i="15"/>
  <c r="U614" i="15"/>
  <c r="T614" i="15"/>
  <c r="S614" i="15"/>
  <c r="Q614" i="15"/>
  <c r="L614" i="15"/>
  <c r="V613" i="15"/>
  <c r="U613" i="15"/>
  <c r="T613" i="15"/>
  <c r="S613" i="15"/>
  <c r="Q613" i="15"/>
  <c r="L613" i="15"/>
  <c r="V612" i="15"/>
  <c r="U612" i="15"/>
  <c r="T612" i="15"/>
  <c r="S612" i="15"/>
  <c r="Q612" i="15"/>
  <c r="L612" i="15"/>
  <c r="V611" i="15"/>
  <c r="U611" i="15"/>
  <c r="T611" i="15"/>
  <c r="S611" i="15"/>
  <c r="Q611" i="15"/>
  <c r="L611" i="15"/>
  <c r="V610" i="15"/>
  <c r="U610" i="15"/>
  <c r="T610" i="15"/>
  <c r="S610" i="15"/>
  <c r="Q610" i="15"/>
  <c r="L610" i="15"/>
  <c r="V609" i="15"/>
  <c r="U609" i="15"/>
  <c r="T609" i="15"/>
  <c r="S609" i="15"/>
  <c r="Q609" i="15"/>
  <c r="L609" i="15"/>
  <c r="V608" i="15"/>
  <c r="U608" i="15"/>
  <c r="T608" i="15"/>
  <c r="S608" i="15"/>
  <c r="Q608" i="15"/>
  <c r="L608" i="15"/>
  <c r="V607" i="15"/>
  <c r="U607" i="15"/>
  <c r="T607" i="15"/>
  <c r="S607" i="15"/>
  <c r="Q607" i="15"/>
  <c r="L607" i="15"/>
  <c r="V606" i="15"/>
  <c r="U606" i="15"/>
  <c r="T606" i="15"/>
  <c r="S606" i="15"/>
  <c r="Q606" i="15"/>
  <c r="L606" i="15"/>
  <c r="V605" i="15"/>
  <c r="U605" i="15"/>
  <c r="T605" i="15"/>
  <c r="S605" i="15"/>
  <c r="Q605" i="15"/>
  <c r="L605" i="15"/>
  <c r="V604" i="15"/>
  <c r="U604" i="15"/>
  <c r="T604" i="15"/>
  <c r="S604" i="15"/>
  <c r="Q604" i="15"/>
  <c r="L604" i="15"/>
  <c r="V603" i="15"/>
  <c r="U603" i="15"/>
  <c r="T603" i="15"/>
  <c r="S603" i="15"/>
  <c r="Q603" i="15"/>
  <c r="L603" i="15"/>
  <c r="V602" i="15"/>
  <c r="U602" i="15"/>
  <c r="T602" i="15"/>
  <c r="S602" i="15"/>
  <c r="Q602" i="15"/>
  <c r="L602" i="15"/>
  <c r="V601" i="15"/>
  <c r="U601" i="15"/>
  <c r="T601" i="15"/>
  <c r="S601" i="15"/>
  <c r="Q601" i="15"/>
  <c r="L601" i="15"/>
  <c r="V600" i="15"/>
  <c r="U600" i="15"/>
  <c r="T600" i="15"/>
  <c r="S600" i="15"/>
  <c r="Q600" i="15"/>
  <c r="L600" i="15"/>
  <c r="V599" i="15"/>
  <c r="U599" i="15"/>
  <c r="T599" i="15"/>
  <c r="S599" i="15"/>
  <c r="Q599" i="15"/>
  <c r="L599" i="15"/>
  <c r="V598" i="15"/>
  <c r="U598" i="15"/>
  <c r="T598" i="15"/>
  <c r="S598" i="15"/>
  <c r="Q598" i="15"/>
  <c r="L598" i="15"/>
  <c r="V597" i="15"/>
  <c r="U597" i="15"/>
  <c r="T597" i="15"/>
  <c r="S597" i="15"/>
  <c r="Q597" i="15"/>
  <c r="L597" i="15"/>
  <c r="V596" i="15"/>
  <c r="U596" i="15"/>
  <c r="T596" i="15"/>
  <c r="S596" i="15"/>
  <c r="Q596" i="15"/>
  <c r="L596" i="15"/>
  <c r="V595" i="15"/>
  <c r="U595" i="15"/>
  <c r="T595" i="15"/>
  <c r="S595" i="15"/>
  <c r="Q595" i="15"/>
  <c r="L595" i="15"/>
  <c r="V594" i="15"/>
  <c r="U594" i="15"/>
  <c r="T594" i="15"/>
  <c r="S594" i="15"/>
  <c r="Q594" i="15"/>
  <c r="L594" i="15"/>
  <c r="V593" i="15"/>
  <c r="U593" i="15"/>
  <c r="T593" i="15"/>
  <c r="S593" i="15"/>
  <c r="Q593" i="15"/>
  <c r="L593" i="15"/>
  <c r="V592" i="15"/>
  <c r="U592" i="15"/>
  <c r="T592" i="15"/>
  <c r="S592" i="15"/>
  <c r="Q592" i="15"/>
  <c r="L592" i="15"/>
  <c r="V591" i="15"/>
  <c r="U591" i="15"/>
  <c r="T591" i="15"/>
  <c r="S591" i="15"/>
  <c r="Q591" i="15"/>
  <c r="L591" i="15"/>
  <c r="V590" i="15"/>
  <c r="U590" i="15"/>
  <c r="T590" i="15"/>
  <c r="S590" i="15"/>
  <c r="Q590" i="15"/>
  <c r="L590" i="15"/>
  <c r="V589" i="15"/>
  <c r="U589" i="15"/>
  <c r="T589" i="15"/>
  <c r="S589" i="15"/>
  <c r="Q589" i="15"/>
  <c r="L589" i="15"/>
  <c r="V588" i="15"/>
  <c r="U588" i="15"/>
  <c r="T588" i="15"/>
  <c r="S588" i="15"/>
  <c r="Q588" i="15"/>
  <c r="L588" i="15"/>
  <c r="V587" i="15"/>
  <c r="U587" i="15"/>
  <c r="T587" i="15"/>
  <c r="S587" i="15"/>
  <c r="Q587" i="15"/>
  <c r="L587" i="15"/>
  <c r="V586" i="15"/>
  <c r="U586" i="15"/>
  <c r="T586" i="15"/>
  <c r="S586" i="15"/>
  <c r="Q586" i="15"/>
  <c r="L586" i="15"/>
  <c r="V585" i="15"/>
  <c r="U585" i="15"/>
  <c r="T585" i="15"/>
  <c r="S585" i="15"/>
  <c r="Q585" i="15"/>
  <c r="L585" i="15"/>
  <c r="V584" i="15"/>
  <c r="U584" i="15"/>
  <c r="T584" i="15"/>
  <c r="S584" i="15"/>
  <c r="Q584" i="15"/>
  <c r="L584" i="15"/>
  <c r="V583" i="15"/>
  <c r="U583" i="15"/>
  <c r="T583" i="15"/>
  <c r="S583" i="15"/>
  <c r="Q583" i="15"/>
  <c r="L583" i="15"/>
  <c r="V582" i="15"/>
  <c r="U582" i="15"/>
  <c r="T582" i="15"/>
  <c r="S582" i="15"/>
  <c r="Q582" i="15"/>
  <c r="L582" i="15"/>
  <c r="V581" i="15"/>
  <c r="U581" i="15"/>
  <c r="T581" i="15"/>
  <c r="S581" i="15"/>
  <c r="Q581" i="15"/>
  <c r="L581" i="15"/>
  <c r="V580" i="15"/>
  <c r="U580" i="15"/>
  <c r="T580" i="15"/>
  <c r="S580" i="15"/>
  <c r="Q580" i="15"/>
  <c r="L580" i="15"/>
  <c r="V579" i="15"/>
  <c r="U579" i="15"/>
  <c r="T579" i="15"/>
  <c r="S579" i="15"/>
  <c r="Q579" i="15"/>
  <c r="L579" i="15"/>
  <c r="V578" i="15"/>
  <c r="U578" i="15"/>
  <c r="T578" i="15"/>
  <c r="S578" i="15"/>
  <c r="Q578" i="15"/>
  <c r="L578" i="15"/>
  <c r="V577" i="15"/>
  <c r="U577" i="15"/>
  <c r="T577" i="15"/>
  <c r="S577" i="15"/>
  <c r="Q577" i="15"/>
  <c r="L577" i="15"/>
  <c r="V576" i="15"/>
  <c r="U576" i="15"/>
  <c r="T576" i="15"/>
  <c r="S576" i="15"/>
  <c r="Q576" i="15"/>
  <c r="L576" i="15"/>
  <c r="V575" i="15"/>
  <c r="U575" i="15"/>
  <c r="T575" i="15"/>
  <c r="S575" i="15"/>
  <c r="Q575" i="15"/>
  <c r="L575" i="15"/>
  <c r="V574" i="15"/>
  <c r="U574" i="15"/>
  <c r="T574" i="15"/>
  <c r="S574" i="15"/>
  <c r="Q574" i="15"/>
  <c r="L574" i="15"/>
  <c r="V573" i="15"/>
  <c r="U573" i="15"/>
  <c r="T573" i="15"/>
  <c r="S573" i="15"/>
  <c r="Q573" i="15"/>
  <c r="L573" i="15"/>
  <c r="V572" i="15"/>
  <c r="U572" i="15"/>
  <c r="T572" i="15"/>
  <c r="S572" i="15"/>
  <c r="Q572" i="15"/>
  <c r="L572" i="15"/>
  <c r="V571" i="15"/>
  <c r="U571" i="15"/>
  <c r="T571" i="15"/>
  <c r="S571" i="15"/>
  <c r="Q571" i="15"/>
  <c r="L571" i="15"/>
  <c r="V570" i="15"/>
  <c r="U570" i="15"/>
  <c r="T570" i="15"/>
  <c r="S570" i="15"/>
  <c r="Q570" i="15"/>
  <c r="L570" i="15"/>
  <c r="V569" i="15"/>
  <c r="U569" i="15"/>
  <c r="T569" i="15"/>
  <c r="S569" i="15"/>
  <c r="Q569" i="15"/>
  <c r="L569" i="15"/>
  <c r="V568" i="15"/>
  <c r="U568" i="15"/>
  <c r="T568" i="15"/>
  <c r="S568" i="15"/>
  <c r="Q568" i="15"/>
  <c r="L568" i="15"/>
  <c r="V567" i="15"/>
  <c r="U567" i="15"/>
  <c r="T567" i="15"/>
  <c r="S567" i="15"/>
  <c r="Q567" i="15"/>
  <c r="L567" i="15"/>
  <c r="V566" i="15"/>
  <c r="U566" i="15"/>
  <c r="T566" i="15"/>
  <c r="S566" i="15"/>
  <c r="Q566" i="15"/>
  <c r="L566" i="15"/>
  <c r="V565" i="15"/>
  <c r="U565" i="15"/>
  <c r="T565" i="15"/>
  <c r="S565" i="15"/>
  <c r="Q565" i="15"/>
  <c r="L565" i="15"/>
  <c r="V564" i="15"/>
  <c r="U564" i="15"/>
  <c r="T564" i="15"/>
  <c r="S564" i="15"/>
  <c r="Q564" i="15"/>
  <c r="L564" i="15"/>
  <c r="V563" i="15"/>
  <c r="U563" i="15"/>
  <c r="T563" i="15"/>
  <c r="S563" i="15"/>
  <c r="Q563" i="15"/>
  <c r="L563" i="15"/>
  <c r="V562" i="15"/>
  <c r="U562" i="15"/>
  <c r="T562" i="15"/>
  <c r="S562" i="15"/>
  <c r="Q562" i="15"/>
  <c r="L562" i="15"/>
  <c r="V561" i="15"/>
  <c r="U561" i="15"/>
  <c r="T561" i="15"/>
  <c r="S561" i="15"/>
  <c r="Q561" i="15"/>
  <c r="L561" i="15"/>
  <c r="V560" i="15"/>
  <c r="U560" i="15"/>
  <c r="T560" i="15"/>
  <c r="S560" i="15"/>
  <c r="Q560" i="15"/>
  <c r="L560" i="15"/>
  <c r="V559" i="15"/>
  <c r="U559" i="15"/>
  <c r="T559" i="15"/>
  <c r="S559" i="15"/>
  <c r="Q559" i="15"/>
  <c r="L559" i="15"/>
  <c r="V558" i="15"/>
  <c r="U558" i="15"/>
  <c r="T558" i="15"/>
  <c r="S558" i="15"/>
  <c r="Q558" i="15"/>
  <c r="L558" i="15"/>
  <c r="V557" i="15"/>
  <c r="U557" i="15"/>
  <c r="T557" i="15"/>
  <c r="S557" i="15"/>
  <c r="Q557" i="15"/>
  <c r="L557" i="15"/>
  <c r="V556" i="15"/>
  <c r="U556" i="15"/>
  <c r="T556" i="15"/>
  <c r="S556" i="15"/>
  <c r="Q556" i="15"/>
  <c r="L556" i="15"/>
  <c r="V555" i="15"/>
  <c r="U555" i="15"/>
  <c r="T555" i="15"/>
  <c r="S555" i="15"/>
  <c r="Q555" i="15"/>
  <c r="L555" i="15"/>
  <c r="V554" i="15"/>
  <c r="U554" i="15"/>
  <c r="T554" i="15"/>
  <c r="S554" i="15"/>
  <c r="Q554" i="15"/>
  <c r="L554" i="15"/>
  <c r="V553" i="15"/>
  <c r="U553" i="15"/>
  <c r="T553" i="15"/>
  <c r="S553" i="15"/>
  <c r="Q553" i="15"/>
  <c r="L553" i="15"/>
  <c r="V552" i="15"/>
  <c r="U552" i="15"/>
  <c r="T552" i="15"/>
  <c r="S552" i="15"/>
  <c r="Q552" i="15"/>
  <c r="L552" i="15"/>
  <c r="V551" i="15"/>
  <c r="U551" i="15"/>
  <c r="T551" i="15"/>
  <c r="S551" i="15"/>
  <c r="Q551" i="15"/>
  <c r="L551" i="15"/>
  <c r="V550" i="15"/>
  <c r="U550" i="15"/>
  <c r="T550" i="15"/>
  <c r="S550" i="15"/>
  <c r="Q550" i="15"/>
  <c r="L550" i="15"/>
  <c r="V549" i="15"/>
  <c r="U549" i="15"/>
  <c r="T549" i="15"/>
  <c r="S549" i="15"/>
  <c r="Q549" i="15"/>
  <c r="L549" i="15"/>
  <c r="V548" i="15"/>
  <c r="U548" i="15"/>
  <c r="T548" i="15"/>
  <c r="S548" i="15"/>
  <c r="Q548" i="15"/>
  <c r="L548" i="15"/>
  <c r="V547" i="15"/>
  <c r="U547" i="15"/>
  <c r="T547" i="15"/>
  <c r="S547" i="15"/>
  <c r="Q547" i="15"/>
  <c r="L547" i="15"/>
  <c r="V546" i="15"/>
  <c r="U546" i="15"/>
  <c r="T546" i="15"/>
  <c r="S546" i="15"/>
  <c r="Q546" i="15"/>
  <c r="L546" i="15"/>
  <c r="V545" i="15"/>
  <c r="U545" i="15"/>
  <c r="T545" i="15"/>
  <c r="S545" i="15"/>
  <c r="Q545" i="15"/>
  <c r="L545" i="15"/>
  <c r="V544" i="15"/>
  <c r="U544" i="15"/>
  <c r="T544" i="15"/>
  <c r="S544" i="15"/>
  <c r="Q544" i="15"/>
  <c r="L544" i="15"/>
  <c r="V543" i="15"/>
  <c r="U543" i="15"/>
  <c r="T543" i="15"/>
  <c r="S543" i="15"/>
  <c r="Q543" i="15"/>
  <c r="L543" i="15"/>
  <c r="V542" i="15"/>
  <c r="U542" i="15"/>
  <c r="T542" i="15"/>
  <c r="S542" i="15"/>
  <c r="Q542" i="15"/>
  <c r="L542" i="15"/>
  <c r="V541" i="15"/>
  <c r="U541" i="15"/>
  <c r="T541" i="15"/>
  <c r="S541" i="15"/>
  <c r="Q541" i="15"/>
  <c r="L541" i="15"/>
  <c r="V540" i="15"/>
  <c r="U540" i="15"/>
  <c r="T540" i="15"/>
  <c r="S540" i="15"/>
  <c r="Q540" i="15"/>
  <c r="L540" i="15"/>
  <c r="V539" i="15"/>
  <c r="U539" i="15"/>
  <c r="T539" i="15"/>
  <c r="S539" i="15"/>
  <c r="Q539" i="15"/>
  <c r="L539" i="15"/>
  <c r="V538" i="15"/>
  <c r="U538" i="15"/>
  <c r="T538" i="15"/>
  <c r="S538" i="15"/>
  <c r="Q538" i="15"/>
  <c r="L538" i="15"/>
  <c r="V537" i="15"/>
  <c r="U537" i="15"/>
  <c r="T537" i="15"/>
  <c r="S537" i="15"/>
  <c r="Q537" i="15"/>
  <c r="L537" i="15"/>
  <c r="V536" i="15"/>
  <c r="U536" i="15"/>
  <c r="T536" i="15"/>
  <c r="S536" i="15"/>
  <c r="Q536" i="15"/>
  <c r="L536" i="15"/>
  <c r="V535" i="15"/>
  <c r="U535" i="15"/>
  <c r="T535" i="15"/>
  <c r="S535" i="15"/>
  <c r="Q535" i="15"/>
  <c r="L535" i="15"/>
  <c r="V534" i="15"/>
  <c r="U534" i="15"/>
  <c r="T534" i="15"/>
  <c r="S534" i="15"/>
  <c r="Q534" i="15"/>
  <c r="L534" i="15"/>
  <c r="V533" i="15"/>
  <c r="U533" i="15"/>
  <c r="T533" i="15"/>
  <c r="S533" i="15"/>
  <c r="Q533" i="15"/>
  <c r="L533" i="15"/>
  <c r="V532" i="15"/>
  <c r="U532" i="15"/>
  <c r="T532" i="15"/>
  <c r="S532" i="15"/>
  <c r="Q532" i="15"/>
  <c r="L532" i="15"/>
  <c r="V531" i="15"/>
  <c r="U531" i="15"/>
  <c r="T531" i="15"/>
  <c r="S531" i="15"/>
  <c r="Q531" i="15"/>
  <c r="L531" i="15"/>
  <c r="V530" i="15"/>
  <c r="U530" i="15"/>
  <c r="T530" i="15"/>
  <c r="S530" i="15"/>
  <c r="Q530" i="15"/>
  <c r="L530" i="15"/>
  <c r="V529" i="15"/>
  <c r="U529" i="15"/>
  <c r="T529" i="15"/>
  <c r="S529" i="15"/>
  <c r="Q529" i="15"/>
  <c r="L529" i="15"/>
  <c r="V528" i="15"/>
  <c r="U528" i="15"/>
  <c r="T528" i="15"/>
  <c r="S528" i="15"/>
  <c r="Q528" i="15"/>
  <c r="L528" i="15"/>
  <c r="V527" i="15"/>
  <c r="U527" i="15"/>
  <c r="T527" i="15"/>
  <c r="S527" i="15"/>
  <c r="Q527" i="15"/>
  <c r="L527" i="15"/>
  <c r="V526" i="15"/>
  <c r="U526" i="15"/>
  <c r="T526" i="15"/>
  <c r="S526" i="15"/>
  <c r="Q526" i="15"/>
  <c r="L526" i="15"/>
  <c r="V525" i="15"/>
  <c r="U525" i="15"/>
  <c r="T525" i="15"/>
  <c r="S525" i="15"/>
  <c r="Q525" i="15"/>
  <c r="L525" i="15"/>
  <c r="V524" i="15"/>
  <c r="U524" i="15"/>
  <c r="T524" i="15"/>
  <c r="S524" i="15"/>
  <c r="Q524" i="15"/>
  <c r="L524" i="15"/>
  <c r="V523" i="15"/>
  <c r="U523" i="15"/>
  <c r="T523" i="15"/>
  <c r="S523" i="15"/>
  <c r="Q523" i="15"/>
  <c r="L523" i="15"/>
  <c r="V522" i="15"/>
  <c r="U522" i="15"/>
  <c r="T522" i="15"/>
  <c r="S522" i="15"/>
  <c r="Q522" i="15"/>
  <c r="L522" i="15"/>
  <c r="V521" i="15"/>
  <c r="U521" i="15"/>
  <c r="T521" i="15"/>
  <c r="S521" i="15"/>
  <c r="Q521" i="15"/>
  <c r="L521" i="15"/>
  <c r="V520" i="15"/>
  <c r="U520" i="15"/>
  <c r="T520" i="15"/>
  <c r="S520" i="15"/>
  <c r="Q520" i="15"/>
  <c r="L520" i="15"/>
  <c r="V519" i="15"/>
  <c r="U519" i="15"/>
  <c r="T519" i="15"/>
  <c r="S519" i="15"/>
  <c r="Q519" i="15"/>
  <c r="L519" i="15"/>
  <c r="V518" i="15"/>
  <c r="U518" i="15"/>
  <c r="T518" i="15"/>
  <c r="S518" i="15"/>
  <c r="Q518" i="15"/>
  <c r="L518" i="15"/>
  <c r="V517" i="15"/>
  <c r="U517" i="15"/>
  <c r="T517" i="15"/>
  <c r="S517" i="15"/>
  <c r="Q517" i="15"/>
  <c r="L517" i="15"/>
  <c r="V516" i="15"/>
  <c r="U516" i="15"/>
  <c r="T516" i="15"/>
  <c r="S516" i="15"/>
  <c r="Q516" i="15"/>
  <c r="L516" i="15"/>
  <c r="V515" i="15"/>
  <c r="U515" i="15"/>
  <c r="T515" i="15"/>
  <c r="S515" i="15"/>
  <c r="Q515" i="15"/>
  <c r="L515" i="15"/>
  <c r="V514" i="15"/>
  <c r="U514" i="15"/>
  <c r="T514" i="15"/>
  <c r="S514" i="15"/>
  <c r="Q514" i="15"/>
  <c r="L514" i="15"/>
  <c r="V513" i="15"/>
  <c r="U513" i="15"/>
  <c r="T513" i="15"/>
  <c r="S513" i="15"/>
  <c r="Q513" i="15"/>
  <c r="L513" i="15"/>
  <c r="V512" i="15"/>
  <c r="U512" i="15"/>
  <c r="T512" i="15"/>
  <c r="S512" i="15"/>
  <c r="Q512" i="15"/>
  <c r="L512" i="15"/>
  <c r="V511" i="15"/>
  <c r="U511" i="15"/>
  <c r="T511" i="15"/>
  <c r="S511" i="15"/>
  <c r="Q511" i="15"/>
  <c r="L511" i="15"/>
  <c r="V510" i="15"/>
  <c r="U510" i="15"/>
  <c r="T510" i="15"/>
  <c r="S510" i="15"/>
  <c r="Q510" i="15"/>
  <c r="L510" i="15"/>
  <c r="V509" i="15"/>
  <c r="U509" i="15"/>
  <c r="T509" i="15"/>
  <c r="S509" i="15"/>
  <c r="Q509" i="15"/>
  <c r="L509" i="15"/>
  <c r="V508" i="15"/>
  <c r="U508" i="15"/>
  <c r="T508" i="15"/>
  <c r="S508" i="15"/>
  <c r="Q508" i="15"/>
  <c r="L508" i="15"/>
  <c r="V507" i="15"/>
  <c r="U507" i="15"/>
  <c r="T507" i="15"/>
  <c r="S507" i="15"/>
  <c r="Q507" i="15"/>
  <c r="L507" i="15"/>
  <c r="V506" i="15"/>
  <c r="U506" i="15"/>
  <c r="T506" i="15"/>
  <c r="S506" i="15"/>
  <c r="Q506" i="15"/>
  <c r="L506" i="15"/>
  <c r="V505" i="15"/>
  <c r="U505" i="15"/>
  <c r="T505" i="15"/>
  <c r="S505" i="15"/>
  <c r="Q505" i="15"/>
  <c r="L505" i="15"/>
  <c r="V504" i="15"/>
  <c r="U504" i="15"/>
  <c r="T504" i="15"/>
  <c r="S504" i="15"/>
  <c r="Q504" i="15"/>
  <c r="L504" i="15"/>
  <c r="V503" i="15"/>
  <c r="U503" i="15"/>
  <c r="T503" i="15"/>
  <c r="S503" i="15"/>
  <c r="Q503" i="15"/>
  <c r="L503" i="15"/>
  <c r="V502" i="15"/>
  <c r="U502" i="15"/>
  <c r="T502" i="15"/>
  <c r="S502" i="15"/>
  <c r="Q502" i="15"/>
  <c r="L502" i="15"/>
  <c r="V501" i="15"/>
  <c r="U501" i="15"/>
  <c r="T501" i="15"/>
  <c r="S501" i="15"/>
  <c r="Q501" i="15"/>
  <c r="L501" i="15"/>
  <c r="V500" i="15"/>
  <c r="U500" i="15"/>
  <c r="T500" i="15"/>
  <c r="S500" i="15"/>
  <c r="Q500" i="15"/>
  <c r="L500" i="15"/>
  <c r="V499" i="15"/>
  <c r="U499" i="15"/>
  <c r="T499" i="15"/>
  <c r="S499" i="15"/>
  <c r="Q499" i="15"/>
  <c r="L499" i="15"/>
  <c r="V498" i="15"/>
  <c r="U498" i="15"/>
  <c r="T498" i="15"/>
  <c r="S498" i="15"/>
  <c r="Q498" i="15"/>
  <c r="L498" i="15"/>
  <c r="V497" i="15"/>
  <c r="U497" i="15"/>
  <c r="T497" i="15"/>
  <c r="S497" i="15"/>
  <c r="Q497" i="15"/>
  <c r="L497" i="15"/>
  <c r="V496" i="15"/>
  <c r="U496" i="15"/>
  <c r="T496" i="15"/>
  <c r="S496" i="15"/>
  <c r="Q496" i="15"/>
  <c r="L496" i="15"/>
  <c r="V495" i="15"/>
  <c r="U495" i="15"/>
  <c r="T495" i="15"/>
  <c r="S495" i="15"/>
  <c r="Q495" i="15"/>
  <c r="L495" i="15"/>
  <c r="V494" i="15"/>
  <c r="U494" i="15"/>
  <c r="T494" i="15"/>
  <c r="S494" i="15"/>
  <c r="Q494" i="15"/>
  <c r="L494" i="15"/>
  <c r="V493" i="15"/>
  <c r="U493" i="15"/>
  <c r="T493" i="15"/>
  <c r="S493" i="15"/>
  <c r="Q493" i="15"/>
  <c r="L493" i="15"/>
  <c r="V492" i="15"/>
  <c r="U492" i="15"/>
  <c r="T492" i="15"/>
  <c r="S492" i="15"/>
  <c r="Q492" i="15"/>
  <c r="L492" i="15"/>
  <c r="V491" i="15"/>
  <c r="U491" i="15"/>
  <c r="T491" i="15"/>
  <c r="S491" i="15"/>
  <c r="Q491" i="15"/>
  <c r="L491" i="15"/>
  <c r="V490" i="15"/>
  <c r="U490" i="15"/>
  <c r="T490" i="15"/>
  <c r="S490" i="15"/>
  <c r="Q490" i="15"/>
  <c r="L490" i="15"/>
  <c r="V489" i="15"/>
  <c r="U489" i="15"/>
  <c r="T489" i="15"/>
  <c r="S489" i="15"/>
  <c r="Q489" i="15"/>
  <c r="L489" i="15"/>
  <c r="V488" i="15"/>
  <c r="U488" i="15"/>
  <c r="T488" i="15"/>
  <c r="S488" i="15"/>
  <c r="Q488" i="15"/>
  <c r="L488" i="15"/>
  <c r="V487" i="15"/>
  <c r="U487" i="15"/>
  <c r="T487" i="15"/>
  <c r="S487" i="15"/>
  <c r="Q487" i="15"/>
  <c r="L487" i="15"/>
  <c r="V486" i="15"/>
  <c r="U486" i="15"/>
  <c r="T486" i="15"/>
  <c r="S486" i="15"/>
  <c r="Q486" i="15"/>
  <c r="L486" i="15"/>
  <c r="V485" i="15"/>
  <c r="U485" i="15"/>
  <c r="T485" i="15"/>
  <c r="S485" i="15"/>
  <c r="Q485" i="15"/>
  <c r="L485" i="15"/>
  <c r="V484" i="15"/>
  <c r="U484" i="15"/>
  <c r="T484" i="15"/>
  <c r="S484" i="15"/>
  <c r="Q484" i="15"/>
  <c r="L484" i="15"/>
  <c r="V483" i="15"/>
  <c r="U483" i="15"/>
  <c r="T483" i="15"/>
  <c r="S483" i="15"/>
  <c r="Q483" i="15"/>
  <c r="L483" i="15"/>
  <c r="V482" i="15"/>
  <c r="U482" i="15"/>
  <c r="T482" i="15"/>
  <c r="S482" i="15"/>
  <c r="Q482" i="15"/>
  <c r="L482" i="15"/>
  <c r="V481" i="15"/>
  <c r="U481" i="15"/>
  <c r="T481" i="15"/>
  <c r="S481" i="15"/>
  <c r="Q481" i="15"/>
  <c r="L481" i="15"/>
  <c r="V480" i="15"/>
  <c r="U480" i="15"/>
  <c r="T480" i="15"/>
  <c r="S480" i="15"/>
  <c r="Q480" i="15"/>
  <c r="L480" i="15"/>
  <c r="V479" i="15"/>
  <c r="U479" i="15"/>
  <c r="T479" i="15"/>
  <c r="S479" i="15"/>
  <c r="Q479" i="15"/>
  <c r="L479" i="15"/>
  <c r="V478" i="15"/>
  <c r="U478" i="15"/>
  <c r="T478" i="15"/>
  <c r="S478" i="15"/>
  <c r="Q478" i="15"/>
  <c r="L478" i="15"/>
  <c r="V477" i="15"/>
  <c r="U477" i="15"/>
  <c r="T477" i="15"/>
  <c r="S477" i="15"/>
  <c r="Q477" i="15"/>
  <c r="L477" i="15"/>
  <c r="V476" i="15"/>
  <c r="U476" i="15"/>
  <c r="T476" i="15"/>
  <c r="S476" i="15"/>
  <c r="Q476" i="15"/>
  <c r="L476" i="15"/>
  <c r="V475" i="15"/>
  <c r="U475" i="15"/>
  <c r="T475" i="15"/>
  <c r="S475" i="15"/>
  <c r="Q475" i="15"/>
  <c r="L475" i="15"/>
  <c r="V474" i="15"/>
  <c r="U474" i="15"/>
  <c r="T474" i="15"/>
  <c r="S474" i="15"/>
  <c r="Q474" i="15"/>
  <c r="L474" i="15"/>
  <c r="V473" i="15"/>
  <c r="U473" i="15"/>
  <c r="T473" i="15"/>
  <c r="S473" i="15"/>
  <c r="Q473" i="15"/>
  <c r="L473" i="15"/>
  <c r="V472" i="15"/>
  <c r="U472" i="15"/>
  <c r="T472" i="15"/>
  <c r="S472" i="15"/>
  <c r="Q472" i="15"/>
  <c r="L472" i="15"/>
  <c r="V471" i="15"/>
  <c r="U471" i="15"/>
  <c r="T471" i="15"/>
  <c r="S471" i="15"/>
  <c r="Q471" i="15"/>
  <c r="L471" i="15"/>
  <c r="V470" i="15"/>
  <c r="U470" i="15"/>
  <c r="T470" i="15"/>
  <c r="S470" i="15"/>
  <c r="Q470" i="15"/>
  <c r="L470" i="15"/>
  <c r="V469" i="15"/>
  <c r="U469" i="15"/>
  <c r="T469" i="15"/>
  <c r="S469" i="15"/>
  <c r="Q469" i="15"/>
  <c r="L469" i="15"/>
  <c r="V468" i="15"/>
  <c r="U468" i="15"/>
  <c r="T468" i="15"/>
  <c r="S468" i="15"/>
  <c r="Q468" i="15"/>
  <c r="L468" i="15"/>
  <c r="V467" i="15"/>
  <c r="U467" i="15"/>
  <c r="T467" i="15"/>
  <c r="S467" i="15"/>
  <c r="Q467" i="15"/>
  <c r="L467" i="15"/>
  <c r="V466" i="15"/>
  <c r="U466" i="15"/>
  <c r="T466" i="15"/>
  <c r="S466" i="15"/>
  <c r="Q466" i="15"/>
  <c r="L466" i="15"/>
  <c r="V465" i="15"/>
  <c r="U465" i="15"/>
  <c r="T465" i="15"/>
  <c r="S465" i="15"/>
  <c r="Q465" i="15"/>
  <c r="L465" i="15"/>
  <c r="V464" i="15"/>
  <c r="U464" i="15"/>
  <c r="T464" i="15"/>
  <c r="S464" i="15"/>
  <c r="Q464" i="15"/>
  <c r="L464" i="15"/>
  <c r="V463" i="15"/>
  <c r="U463" i="15"/>
  <c r="T463" i="15"/>
  <c r="S463" i="15"/>
  <c r="Q463" i="15"/>
  <c r="L463" i="15"/>
  <c r="V462" i="15"/>
  <c r="U462" i="15"/>
  <c r="T462" i="15"/>
  <c r="S462" i="15"/>
  <c r="Q462" i="15"/>
  <c r="L462" i="15"/>
  <c r="V461" i="15"/>
  <c r="U461" i="15"/>
  <c r="T461" i="15"/>
  <c r="S461" i="15"/>
  <c r="Q461" i="15"/>
  <c r="L461" i="15"/>
  <c r="V460" i="15"/>
  <c r="U460" i="15"/>
  <c r="T460" i="15"/>
  <c r="S460" i="15"/>
  <c r="Q460" i="15"/>
  <c r="L460" i="15"/>
  <c r="V459" i="15"/>
  <c r="U459" i="15"/>
  <c r="T459" i="15"/>
  <c r="S459" i="15"/>
  <c r="Q459" i="15"/>
  <c r="L459" i="15"/>
  <c r="V458" i="15"/>
  <c r="U458" i="15"/>
  <c r="T458" i="15"/>
  <c r="S458" i="15"/>
  <c r="Q458" i="15"/>
  <c r="L458" i="15"/>
  <c r="V457" i="15"/>
  <c r="U457" i="15"/>
  <c r="T457" i="15"/>
  <c r="S457" i="15"/>
  <c r="Q457" i="15"/>
  <c r="L457" i="15"/>
  <c r="V456" i="15"/>
  <c r="U456" i="15"/>
  <c r="T456" i="15"/>
  <c r="S456" i="15"/>
  <c r="Q456" i="15"/>
  <c r="L456" i="15"/>
  <c r="V455" i="15"/>
  <c r="U455" i="15"/>
  <c r="T455" i="15"/>
  <c r="S455" i="15"/>
  <c r="Q455" i="15"/>
  <c r="L455" i="15"/>
  <c r="V454" i="15"/>
  <c r="U454" i="15"/>
  <c r="T454" i="15"/>
  <c r="S454" i="15"/>
  <c r="Q454" i="15"/>
  <c r="L454" i="15"/>
  <c r="V453" i="15"/>
  <c r="U453" i="15"/>
  <c r="T453" i="15"/>
  <c r="S453" i="15"/>
  <c r="Q453" i="15"/>
  <c r="L453" i="15"/>
  <c r="V452" i="15"/>
  <c r="U452" i="15"/>
  <c r="T452" i="15"/>
  <c r="S452" i="15"/>
  <c r="Q452" i="15"/>
  <c r="L452" i="15"/>
  <c r="V451" i="15"/>
  <c r="U451" i="15"/>
  <c r="T451" i="15"/>
  <c r="S451" i="15"/>
  <c r="Q451" i="15"/>
  <c r="L451" i="15"/>
  <c r="V450" i="15"/>
  <c r="U450" i="15"/>
  <c r="T450" i="15"/>
  <c r="S450" i="15"/>
  <c r="Q450" i="15"/>
  <c r="L450" i="15"/>
  <c r="V449" i="15"/>
  <c r="U449" i="15"/>
  <c r="T449" i="15"/>
  <c r="S449" i="15"/>
  <c r="Q449" i="15"/>
  <c r="L449" i="15"/>
  <c r="V448" i="15"/>
  <c r="U448" i="15"/>
  <c r="T448" i="15"/>
  <c r="S448" i="15"/>
  <c r="Q448" i="15"/>
  <c r="L448" i="15"/>
  <c r="V447" i="15"/>
  <c r="U447" i="15"/>
  <c r="T447" i="15"/>
  <c r="S447" i="15"/>
  <c r="Q447" i="15"/>
  <c r="L447" i="15"/>
  <c r="V446" i="15"/>
  <c r="U446" i="15"/>
  <c r="T446" i="15"/>
  <c r="S446" i="15"/>
  <c r="Q446" i="15"/>
  <c r="L446" i="15"/>
  <c r="V445" i="15"/>
  <c r="U445" i="15"/>
  <c r="T445" i="15"/>
  <c r="S445" i="15"/>
  <c r="Q445" i="15"/>
  <c r="L445" i="15"/>
  <c r="V444" i="15"/>
  <c r="U444" i="15"/>
  <c r="T444" i="15"/>
  <c r="S444" i="15"/>
  <c r="Q444" i="15"/>
  <c r="L444" i="15"/>
  <c r="V443" i="15"/>
  <c r="U443" i="15"/>
  <c r="T443" i="15"/>
  <c r="S443" i="15"/>
  <c r="Q443" i="15"/>
  <c r="L443" i="15"/>
  <c r="V442" i="15"/>
  <c r="U442" i="15"/>
  <c r="T442" i="15"/>
  <c r="S442" i="15"/>
  <c r="Q442" i="15"/>
  <c r="L442" i="15"/>
  <c r="V441" i="15"/>
  <c r="U441" i="15"/>
  <c r="T441" i="15"/>
  <c r="S441" i="15"/>
  <c r="Q441" i="15"/>
  <c r="L441" i="15"/>
  <c r="V440" i="15"/>
  <c r="U440" i="15"/>
  <c r="T440" i="15"/>
  <c r="S440" i="15"/>
  <c r="Q440" i="15"/>
  <c r="L440" i="15"/>
  <c r="V439" i="15"/>
  <c r="U439" i="15"/>
  <c r="T439" i="15"/>
  <c r="S439" i="15"/>
  <c r="Q439" i="15"/>
  <c r="L439" i="15"/>
  <c r="V438" i="15"/>
  <c r="U438" i="15"/>
  <c r="T438" i="15"/>
  <c r="S438" i="15"/>
  <c r="Q438" i="15"/>
  <c r="L438" i="15"/>
  <c r="V437" i="15"/>
  <c r="U437" i="15"/>
  <c r="T437" i="15"/>
  <c r="S437" i="15"/>
  <c r="Q437" i="15"/>
  <c r="L437" i="15"/>
  <c r="V436" i="15"/>
  <c r="U436" i="15"/>
  <c r="T436" i="15"/>
  <c r="S436" i="15"/>
  <c r="Q436" i="15"/>
  <c r="L436" i="15"/>
  <c r="V435" i="15"/>
  <c r="U435" i="15"/>
  <c r="T435" i="15"/>
  <c r="S435" i="15"/>
  <c r="Q435" i="15"/>
  <c r="L435" i="15"/>
  <c r="V434" i="15"/>
  <c r="U434" i="15"/>
  <c r="T434" i="15"/>
  <c r="S434" i="15"/>
  <c r="Q434" i="15"/>
  <c r="L434" i="15"/>
  <c r="V433" i="15"/>
  <c r="U433" i="15"/>
  <c r="T433" i="15"/>
  <c r="S433" i="15"/>
  <c r="Q433" i="15"/>
  <c r="L433" i="15"/>
  <c r="V432" i="15"/>
  <c r="U432" i="15"/>
  <c r="T432" i="15"/>
  <c r="S432" i="15"/>
  <c r="Q432" i="15"/>
  <c r="L432" i="15"/>
  <c r="V431" i="15"/>
  <c r="U431" i="15"/>
  <c r="T431" i="15"/>
  <c r="S431" i="15"/>
  <c r="Q431" i="15"/>
  <c r="L431" i="15"/>
  <c r="V430" i="15"/>
  <c r="U430" i="15"/>
  <c r="T430" i="15"/>
  <c r="S430" i="15"/>
  <c r="Q430" i="15"/>
  <c r="L430" i="15"/>
  <c r="V429" i="15"/>
  <c r="U429" i="15"/>
  <c r="T429" i="15"/>
  <c r="S429" i="15"/>
  <c r="Q429" i="15"/>
  <c r="L429" i="15"/>
  <c r="V428" i="15"/>
  <c r="U428" i="15"/>
  <c r="T428" i="15"/>
  <c r="S428" i="15"/>
  <c r="Q428" i="15"/>
  <c r="L428" i="15"/>
  <c r="V427" i="15"/>
  <c r="U427" i="15"/>
  <c r="T427" i="15"/>
  <c r="S427" i="15"/>
  <c r="Q427" i="15"/>
  <c r="L427" i="15"/>
  <c r="V426" i="15"/>
  <c r="U426" i="15"/>
  <c r="T426" i="15"/>
  <c r="S426" i="15"/>
  <c r="Q426" i="15"/>
  <c r="L426" i="15"/>
  <c r="V425" i="15"/>
  <c r="U425" i="15"/>
  <c r="T425" i="15"/>
  <c r="S425" i="15"/>
  <c r="Q425" i="15"/>
  <c r="L425" i="15"/>
  <c r="V424" i="15"/>
  <c r="U424" i="15"/>
  <c r="T424" i="15"/>
  <c r="S424" i="15"/>
  <c r="Q424" i="15"/>
  <c r="L424" i="15"/>
  <c r="V423" i="15"/>
  <c r="U423" i="15"/>
  <c r="T423" i="15"/>
  <c r="S423" i="15"/>
  <c r="Q423" i="15"/>
  <c r="L423" i="15"/>
  <c r="V422" i="15"/>
  <c r="U422" i="15"/>
  <c r="T422" i="15"/>
  <c r="S422" i="15"/>
  <c r="Q422" i="15"/>
  <c r="L422" i="15"/>
  <c r="V421" i="15"/>
  <c r="U421" i="15"/>
  <c r="T421" i="15"/>
  <c r="S421" i="15"/>
  <c r="Q421" i="15"/>
  <c r="L421" i="15"/>
  <c r="V420" i="15"/>
  <c r="U420" i="15"/>
  <c r="T420" i="15"/>
  <c r="S420" i="15"/>
  <c r="Q420" i="15"/>
  <c r="L420" i="15"/>
  <c r="V419" i="15"/>
  <c r="U419" i="15"/>
  <c r="T419" i="15"/>
  <c r="S419" i="15"/>
  <c r="Q419" i="15"/>
  <c r="L419" i="15"/>
  <c r="V418" i="15"/>
  <c r="U418" i="15"/>
  <c r="T418" i="15"/>
  <c r="S418" i="15"/>
  <c r="Q418" i="15"/>
  <c r="L418" i="15"/>
  <c r="V417" i="15"/>
  <c r="U417" i="15"/>
  <c r="T417" i="15"/>
  <c r="S417" i="15"/>
  <c r="Q417" i="15"/>
  <c r="L417" i="15"/>
  <c r="V416" i="15"/>
  <c r="U416" i="15"/>
  <c r="T416" i="15"/>
  <c r="S416" i="15"/>
  <c r="Q416" i="15"/>
  <c r="L416" i="15"/>
  <c r="V415" i="15"/>
  <c r="U415" i="15"/>
  <c r="T415" i="15"/>
  <c r="S415" i="15"/>
  <c r="Q415" i="15"/>
  <c r="L415" i="15"/>
  <c r="V414" i="15"/>
  <c r="U414" i="15"/>
  <c r="T414" i="15"/>
  <c r="S414" i="15"/>
  <c r="Q414" i="15"/>
  <c r="L414" i="15"/>
  <c r="V413" i="15"/>
  <c r="U413" i="15"/>
  <c r="T413" i="15"/>
  <c r="S413" i="15"/>
  <c r="Q413" i="15"/>
  <c r="L413" i="15"/>
  <c r="V412" i="15"/>
  <c r="U412" i="15"/>
  <c r="T412" i="15"/>
  <c r="S412" i="15"/>
  <c r="Q412" i="15"/>
  <c r="L412" i="15"/>
  <c r="V411" i="15"/>
  <c r="U411" i="15"/>
  <c r="T411" i="15"/>
  <c r="S411" i="15"/>
  <c r="Q411" i="15"/>
  <c r="L411" i="15"/>
  <c r="V410" i="15"/>
  <c r="U410" i="15"/>
  <c r="T410" i="15"/>
  <c r="S410" i="15"/>
  <c r="Q410" i="15"/>
  <c r="L410" i="15"/>
  <c r="V409" i="15"/>
  <c r="U409" i="15"/>
  <c r="T409" i="15"/>
  <c r="S409" i="15"/>
  <c r="Q409" i="15"/>
  <c r="L409" i="15"/>
  <c r="V408" i="15"/>
  <c r="U408" i="15"/>
  <c r="T408" i="15"/>
  <c r="S408" i="15"/>
  <c r="Q408" i="15"/>
  <c r="L408" i="15"/>
  <c r="V407" i="15"/>
  <c r="U407" i="15"/>
  <c r="T407" i="15"/>
  <c r="S407" i="15"/>
  <c r="Q407" i="15"/>
  <c r="L407" i="15"/>
  <c r="V406" i="15"/>
  <c r="U406" i="15"/>
  <c r="T406" i="15"/>
  <c r="S406" i="15"/>
  <c r="Q406" i="15"/>
  <c r="L406" i="15"/>
  <c r="V405" i="15"/>
  <c r="U405" i="15"/>
  <c r="T405" i="15"/>
  <c r="S405" i="15"/>
  <c r="Q405" i="15"/>
  <c r="L405" i="15"/>
  <c r="V404" i="15"/>
  <c r="U404" i="15"/>
  <c r="T404" i="15"/>
  <c r="S404" i="15"/>
  <c r="Q404" i="15"/>
  <c r="L404" i="15"/>
  <c r="V403" i="15"/>
  <c r="U403" i="15"/>
  <c r="T403" i="15"/>
  <c r="S403" i="15"/>
  <c r="Q403" i="15"/>
  <c r="L403" i="15"/>
  <c r="V402" i="15"/>
  <c r="U402" i="15"/>
  <c r="T402" i="15"/>
  <c r="S402" i="15"/>
  <c r="Q402" i="15"/>
  <c r="L402" i="15"/>
  <c r="V401" i="15"/>
  <c r="U401" i="15"/>
  <c r="T401" i="15"/>
  <c r="S401" i="15"/>
  <c r="Q401" i="15"/>
  <c r="L401" i="15"/>
  <c r="V400" i="15"/>
  <c r="U400" i="15"/>
  <c r="T400" i="15"/>
  <c r="S400" i="15"/>
  <c r="Q400" i="15"/>
  <c r="L400" i="15"/>
  <c r="V399" i="15"/>
  <c r="U399" i="15"/>
  <c r="T399" i="15"/>
  <c r="S399" i="15"/>
  <c r="Q399" i="15"/>
  <c r="N399" i="15"/>
  <c r="L399" i="15"/>
  <c r="V398" i="15"/>
  <c r="U398" i="15"/>
  <c r="T398" i="15"/>
  <c r="S398" i="15"/>
  <c r="Q398" i="15"/>
  <c r="L398" i="15"/>
  <c r="V397" i="15"/>
  <c r="U397" i="15"/>
  <c r="T397" i="15"/>
  <c r="S397" i="15"/>
  <c r="Q397" i="15"/>
  <c r="L397" i="15"/>
  <c r="V396" i="15"/>
  <c r="U396" i="15"/>
  <c r="T396" i="15"/>
  <c r="S396" i="15"/>
  <c r="Q396" i="15"/>
  <c r="L396" i="15"/>
  <c r="V395" i="15"/>
  <c r="U395" i="15"/>
  <c r="T395" i="15"/>
  <c r="S395" i="15"/>
  <c r="Q395" i="15"/>
  <c r="L395" i="15"/>
  <c r="V394" i="15"/>
  <c r="U394" i="15"/>
  <c r="T394" i="15"/>
  <c r="S394" i="15"/>
  <c r="Q394" i="15"/>
  <c r="L394" i="15"/>
  <c r="V393" i="15"/>
  <c r="U393" i="15"/>
  <c r="T393" i="15"/>
  <c r="S393" i="15"/>
  <c r="Q393" i="15"/>
  <c r="L393" i="15"/>
  <c r="V392" i="15"/>
  <c r="U392" i="15"/>
  <c r="T392" i="15"/>
  <c r="S392" i="15"/>
  <c r="Q392" i="15"/>
  <c r="L392" i="15"/>
  <c r="V391" i="15"/>
  <c r="U391" i="15"/>
  <c r="T391" i="15"/>
  <c r="S391" i="15"/>
  <c r="Q391" i="15"/>
  <c r="L391" i="15"/>
  <c r="V390" i="15"/>
  <c r="U390" i="15"/>
  <c r="T390" i="15"/>
  <c r="S390" i="15"/>
  <c r="Q390" i="15"/>
  <c r="L390" i="15"/>
  <c r="V389" i="15"/>
  <c r="U389" i="15"/>
  <c r="T389" i="15"/>
  <c r="S389" i="15"/>
  <c r="Q389" i="15"/>
  <c r="L389" i="15"/>
  <c r="V388" i="15"/>
  <c r="U388" i="15"/>
  <c r="T388" i="15"/>
  <c r="S388" i="15"/>
  <c r="Q388" i="15"/>
  <c r="L388" i="15"/>
  <c r="V387" i="15"/>
  <c r="U387" i="15"/>
  <c r="T387" i="15"/>
  <c r="S387" i="15"/>
  <c r="Q387" i="15"/>
  <c r="L387" i="15"/>
  <c r="V386" i="15"/>
  <c r="U386" i="15"/>
  <c r="T386" i="15"/>
  <c r="S386" i="15"/>
  <c r="Q386" i="15"/>
  <c r="L386" i="15"/>
  <c r="V385" i="15"/>
  <c r="U385" i="15"/>
  <c r="T385" i="15"/>
  <c r="S385" i="15"/>
  <c r="Q385" i="15"/>
  <c r="L385" i="15"/>
  <c r="V384" i="15"/>
  <c r="U384" i="15"/>
  <c r="T384" i="15"/>
  <c r="S384" i="15"/>
  <c r="Q384" i="15"/>
  <c r="L384" i="15"/>
  <c r="V383" i="15"/>
  <c r="U383" i="15"/>
  <c r="T383" i="15"/>
  <c r="S383" i="15"/>
  <c r="Q383" i="15"/>
  <c r="L383" i="15"/>
  <c r="V382" i="15"/>
  <c r="U382" i="15"/>
  <c r="T382" i="15"/>
  <c r="S382" i="15"/>
  <c r="Q382" i="15"/>
  <c r="L382" i="15"/>
  <c r="V381" i="15"/>
  <c r="U381" i="15"/>
  <c r="T381" i="15"/>
  <c r="S381" i="15"/>
  <c r="Q381" i="15"/>
  <c r="L381" i="15"/>
  <c r="V380" i="15"/>
  <c r="U380" i="15"/>
  <c r="T380" i="15"/>
  <c r="S380" i="15"/>
  <c r="Q380" i="15"/>
  <c r="L380" i="15"/>
  <c r="V379" i="15"/>
  <c r="U379" i="15"/>
  <c r="T379" i="15"/>
  <c r="S379" i="15"/>
  <c r="Q379" i="15"/>
  <c r="L379" i="15"/>
  <c r="V378" i="15"/>
  <c r="U378" i="15"/>
  <c r="T378" i="15"/>
  <c r="S378" i="15"/>
  <c r="Q378" i="15"/>
  <c r="L378" i="15"/>
  <c r="V377" i="15"/>
  <c r="U377" i="15"/>
  <c r="T377" i="15"/>
  <c r="S377" i="15"/>
  <c r="Q377" i="15"/>
  <c r="L377" i="15"/>
  <c r="V376" i="15"/>
  <c r="U376" i="15"/>
  <c r="T376" i="15"/>
  <c r="S376" i="15"/>
  <c r="Q376" i="15"/>
  <c r="L376" i="15"/>
  <c r="V375" i="15"/>
  <c r="U375" i="15"/>
  <c r="T375" i="15"/>
  <c r="S375" i="15"/>
  <c r="Q375" i="15"/>
  <c r="L375" i="15"/>
  <c r="V374" i="15"/>
  <c r="U374" i="15"/>
  <c r="T374" i="15"/>
  <c r="S374" i="15"/>
  <c r="Q374" i="15"/>
  <c r="L374" i="15"/>
  <c r="W373" i="15"/>
  <c r="V373" i="15"/>
  <c r="U373" i="15"/>
  <c r="T373" i="15"/>
  <c r="S373" i="15"/>
  <c r="Q373" i="15"/>
  <c r="L373" i="15"/>
  <c r="V372" i="15"/>
  <c r="U372" i="15"/>
  <c r="T372" i="15"/>
  <c r="S372" i="15"/>
  <c r="Q372" i="15"/>
  <c r="L372" i="15"/>
  <c r="V371" i="15"/>
  <c r="U371" i="15"/>
  <c r="T371" i="15"/>
  <c r="S371" i="15"/>
  <c r="Q371" i="15"/>
  <c r="L371" i="15"/>
  <c r="V370" i="15"/>
  <c r="U370" i="15"/>
  <c r="T370" i="15"/>
  <c r="S370" i="15"/>
  <c r="Q370" i="15"/>
  <c r="L370" i="15"/>
  <c r="V369" i="15"/>
  <c r="U369" i="15"/>
  <c r="T369" i="15"/>
  <c r="S369" i="15"/>
  <c r="Q369" i="15"/>
  <c r="L369" i="15"/>
  <c r="V368" i="15"/>
  <c r="U368" i="15"/>
  <c r="T368" i="15"/>
  <c r="S368" i="15"/>
  <c r="Q368" i="15"/>
  <c r="L368" i="15"/>
  <c r="V367" i="15"/>
  <c r="U367" i="15"/>
  <c r="T367" i="15"/>
  <c r="S367" i="15"/>
  <c r="Q367" i="15"/>
  <c r="L367" i="15"/>
  <c r="V366" i="15"/>
  <c r="U366" i="15"/>
  <c r="T366" i="15"/>
  <c r="S366" i="15"/>
  <c r="Q366" i="15"/>
  <c r="L366" i="15"/>
  <c r="V365" i="15"/>
  <c r="U365" i="15"/>
  <c r="T365" i="15"/>
  <c r="S365" i="15"/>
  <c r="Q365" i="15"/>
  <c r="L365" i="15"/>
  <c r="V364" i="15"/>
  <c r="U364" i="15"/>
  <c r="T364" i="15"/>
  <c r="S364" i="15"/>
  <c r="Q364" i="15"/>
  <c r="L364" i="15"/>
  <c r="V363" i="15"/>
  <c r="U363" i="15"/>
  <c r="T363" i="15"/>
  <c r="S363" i="15"/>
  <c r="Q363" i="15"/>
  <c r="L363" i="15"/>
  <c r="V362" i="15"/>
  <c r="U362" i="15"/>
  <c r="T362" i="15"/>
  <c r="S362" i="15"/>
  <c r="Q362" i="15"/>
  <c r="L362" i="15"/>
  <c r="V361" i="15"/>
  <c r="U361" i="15"/>
  <c r="T361" i="15"/>
  <c r="S361" i="15"/>
  <c r="Q361" i="15"/>
  <c r="L361" i="15"/>
  <c r="V360" i="15"/>
  <c r="U360" i="15"/>
  <c r="T360" i="15"/>
  <c r="S360" i="15"/>
  <c r="Q360" i="15"/>
  <c r="L360" i="15"/>
  <c r="V359" i="15"/>
  <c r="U359" i="15"/>
  <c r="T359" i="15"/>
  <c r="S359" i="15"/>
  <c r="Q359" i="15"/>
  <c r="L359" i="15"/>
  <c r="V358" i="15"/>
  <c r="U358" i="15"/>
  <c r="T358" i="15"/>
  <c r="S358" i="15"/>
  <c r="Q358" i="15"/>
  <c r="L358" i="15"/>
  <c r="V357" i="15"/>
  <c r="U357" i="15"/>
  <c r="T357" i="15"/>
  <c r="S357" i="15"/>
  <c r="Q357" i="15"/>
  <c r="L357" i="15"/>
  <c r="V356" i="15"/>
  <c r="U356" i="15"/>
  <c r="T356" i="15"/>
  <c r="S356" i="15"/>
  <c r="Q356" i="15"/>
  <c r="L356" i="15"/>
  <c r="V355" i="15"/>
  <c r="U355" i="15"/>
  <c r="T355" i="15"/>
  <c r="S355" i="15"/>
  <c r="Q355" i="15"/>
  <c r="L355" i="15"/>
  <c r="V354" i="15"/>
  <c r="U354" i="15"/>
  <c r="T354" i="15"/>
  <c r="S354" i="15"/>
  <c r="Q354" i="15"/>
  <c r="L354" i="15"/>
  <c r="V353" i="15"/>
  <c r="U353" i="15"/>
  <c r="T353" i="15"/>
  <c r="S353" i="15"/>
  <c r="Q353" i="15"/>
  <c r="L353" i="15"/>
  <c r="V352" i="15"/>
  <c r="U352" i="15"/>
  <c r="T352" i="15"/>
  <c r="S352" i="15"/>
  <c r="Q352" i="15"/>
  <c r="L352" i="15"/>
  <c r="V351" i="15"/>
  <c r="U351" i="15"/>
  <c r="T351" i="15"/>
  <c r="S351" i="15"/>
  <c r="Q351" i="15"/>
  <c r="L351" i="15"/>
  <c r="V350" i="15"/>
  <c r="U350" i="15"/>
  <c r="T350" i="15"/>
  <c r="S350" i="15"/>
  <c r="Q350" i="15"/>
  <c r="L350" i="15"/>
  <c r="V349" i="15"/>
  <c r="U349" i="15"/>
  <c r="T349" i="15"/>
  <c r="S349" i="15"/>
  <c r="Q349" i="15"/>
  <c r="L349" i="15"/>
  <c r="V348" i="15"/>
  <c r="U348" i="15"/>
  <c r="T348" i="15"/>
  <c r="S348" i="15"/>
  <c r="Q348" i="15"/>
  <c r="L348" i="15"/>
  <c r="V347" i="15"/>
  <c r="U347" i="15"/>
  <c r="T347" i="15"/>
  <c r="S347" i="15"/>
  <c r="Q347" i="15"/>
  <c r="L347" i="15"/>
  <c r="V346" i="15"/>
  <c r="U346" i="15"/>
  <c r="T346" i="15"/>
  <c r="S346" i="15"/>
  <c r="Q346" i="15"/>
  <c r="L346" i="15"/>
  <c r="V345" i="15"/>
  <c r="U345" i="15"/>
  <c r="T345" i="15"/>
  <c r="S345" i="15"/>
  <c r="Q345" i="15"/>
  <c r="L345" i="15"/>
  <c r="V344" i="15"/>
  <c r="U344" i="15"/>
  <c r="T344" i="15"/>
  <c r="S344" i="15"/>
  <c r="Q344" i="15"/>
  <c r="L344" i="15"/>
  <c r="V343" i="15"/>
  <c r="U343" i="15"/>
  <c r="T343" i="15"/>
  <c r="S343" i="15"/>
  <c r="Q343" i="15"/>
  <c r="L343" i="15"/>
  <c r="V342" i="15"/>
  <c r="U342" i="15"/>
  <c r="T342" i="15"/>
  <c r="S342" i="15"/>
  <c r="Q342" i="15"/>
  <c r="L342" i="15"/>
  <c r="V341" i="15"/>
  <c r="U341" i="15"/>
  <c r="T341" i="15"/>
  <c r="S341" i="15"/>
  <c r="Q341" i="15"/>
  <c r="L341" i="15"/>
  <c r="V340" i="15"/>
  <c r="U340" i="15"/>
  <c r="T340" i="15"/>
  <c r="S340" i="15"/>
  <c r="Q340" i="15"/>
  <c r="L340" i="15"/>
  <c r="V339" i="15"/>
  <c r="U339" i="15"/>
  <c r="T339" i="15"/>
  <c r="S339" i="15"/>
  <c r="Q339" i="15"/>
  <c r="L339" i="15"/>
  <c r="V338" i="15"/>
  <c r="U338" i="15"/>
  <c r="T338" i="15"/>
  <c r="S338" i="15"/>
  <c r="Q338" i="15"/>
  <c r="L338" i="15"/>
  <c r="V337" i="15"/>
  <c r="U337" i="15"/>
  <c r="T337" i="15"/>
  <c r="S337" i="15"/>
  <c r="Q337" i="15"/>
  <c r="L337" i="15"/>
  <c r="V336" i="15"/>
  <c r="U336" i="15"/>
  <c r="T336" i="15"/>
  <c r="S336" i="15"/>
  <c r="Q336" i="15"/>
  <c r="L336" i="15"/>
  <c r="V335" i="15"/>
  <c r="U335" i="15"/>
  <c r="T335" i="15"/>
  <c r="S335" i="15"/>
  <c r="Q335" i="15"/>
  <c r="L335" i="15"/>
  <c r="V334" i="15"/>
  <c r="U334" i="15"/>
  <c r="T334" i="15"/>
  <c r="S334" i="15"/>
  <c r="Q334" i="15"/>
  <c r="N334" i="15"/>
  <c r="L334" i="15"/>
  <c r="V333" i="15"/>
  <c r="U333" i="15"/>
  <c r="T333" i="15"/>
  <c r="S333" i="15"/>
  <c r="Q333" i="15"/>
  <c r="L333" i="15"/>
  <c r="V332" i="15"/>
  <c r="U332" i="15"/>
  <c r="T332" i="15"/>
  <c r="S332" i="15"/>
  <c r="Q332" i="15"/>
  <c r="L332" i="15"/>
  <c r="V331" i="15"/>
  <c r="U331" i="15"/>
  <c r="T331" i="15"/>
  <c r="S331" i="15"/>
  <c r="Q331" i="15"/>
  <c r="L331" i="15"/>
  <c r="V330" i="15"/>
  <c r="U330" i="15"/>
  <c r="T330" i="15"/>
  <c r="S330" i="15"/>
  <c r="Q330" i="15"/>
  <c r="L330" i="15"/>
  <c r="V329" i="15"/>
  <c r="U329" i="15"/>
  <c r="T329" i="15"/>
  <c r="S329" i="15"/>
  <c r="Q329" i="15"/>
  <c r="L329" i="15"/>
  <c r="V328" i="15"/>
  <c r="U328" i="15"/>
  <c r="T328" i="15"/>
  <c r="S328" i="15"/>
  <c r="Q328" i="15"/>
  <c r="L328" i="15"/>
  <c r="V327" i="15"/>
  <c r="U327" i="15"/>
  <c r="T327" i="15"/>
  <c r="S327" i="15"/>
  <c r="Q327" i="15"/>
  <c r="L327" i="15"/>
  <c r="V326" i="15"/>
  <c r="U326" i="15"/>
  <c r="T326" i="15"/>
  <c r="S326" i="15"/>
  <c r="Q326" i="15"/>
  <c r="L326" i="15"/>
  <c r="V325" i="15"/>
  <c r="U325" i="15"/>
  <c r="T325" i="15"/>
  <c r="S325" i="15"/>
  <c r="Q325" i="15"/>
  <c r="L325" i="15"/>
  <c r="V324" i="15"/>
  <c r="U324" i="15"/>
  <c r="T324" i="15"/>
  <c r="S324" i="15"/>
  <c r="Q324" i="15"/>
  <c r="L324" i="15"/>
  <c r="V323" i="15"/>
  <c r="U323" i="15"/>
  <c r="T323" i="15"/>
  <c r="S323" i="15"/>
  <c r="Q323" i="15"/>
  <c r="L323" i="15"/>
  <c r="V322" i="15"/>
  <c r="U322" i="15"/>
  <c r="T322" i="15"/>
  <c r="S322" i="15"/>
  <c r="Q322" i="15"/>
  <c r="L322" i="15"/>
  <c r="V321" i="15"/>
  <c r="U321" i="15"/>
  <c r="T321" i="15"/>
  <c r="S321" i="15"/>
  <c r="Q321" i="15"/>
  <c r="L321" i="15"/>
  <c r="V320" i="15"/>
  <c r="U320" i="15"/>
  <c r="T320" i="15"/>
  <c r="S320" i="15"/>
  <c r="Q320" i="15"/>
  <c r="L320" i="15"/>
  <c r="V319" i="15"/>
  <c r="U319" i="15"/>
  <c r="T319" i="15"/>
  <c r="S319" i="15"/>
  <c r="Q319" i="15"/>
  <c r="L319" i="15"/>
  <c r="V318" i="15"/>
  <c r="U318" i="15"/>
  <c r="T318" i="15"/>
  <c r="S318" i="15"/>
  <c r="Q318" i="15"/>
  <c r="L318" i="15"/>
  <c r="V317" i="15"/>
  <c r="U317" i="15"/>
  <c r="T317" i="15"/>
  <c r="S317" i="15"/>
  <c r="Q317" i="15"/>
  <c r="L317" i="15"/>
  <c r="V316" i="15"/>
  <c r="U316" i="15"/>
  <c r="T316" i="15"/>
  <c r="S316" i="15"/>
  <c r="Q316" i="15"/>
  <c r="L316" i="15"/>
  <c r="V315" i="15"/>
  <c r="U315" i="15"/>
  <c r="T315" i="15"/>
  <c r="S315" i="15"/>
  <c r="Q315" i="15"/>
  <c r="L315" i="15"/>
  <c r="V314" i="15"/>
  <c r="U314" i="15"/>
  <c r="T314" i="15"/>
  <c r="S314" i="15"/>
  <c r="Q314" i="15"/>
  <c r="L314" i="15"/>
  <c r="V313" i="15"/>
  <c r="U313" i="15"/>
  <c r="T313" i="15"/>
  <c r="S313" i="15"/>
  <c r="Q313" i="15"/>
  <c r="L313" i="15"/>
  <c r="V312" i="15"/>
  <c r="U312" i="15"/>
  <c r="T312" i="15"/>
  <c r="S312" i="15"/>
  <c r="Q312" i="15"/>
  <c r="L312" i="15"/>
  <c r="V311" i="15"/>
  <c r="U311" i="15"/>
  <c r="T311" i="15"/>
  <c r="S311" i="15"/>
  <c r="Q311" i="15"/>
  <c r="L311" i="15"/>
  <c r="V310" i="15"/>
  <c r="U310" i="15"/>
  <c r="T310" i="15"/>
  <c r="S310" i="15"/>
  <c r="Q310" i="15"/>
  <c r="L310" i="15"/>
  <c r="V309" i="15"/>
  <c r="U309" i="15"/>
  <c r="T309" i="15"/>
  <c r="S309" i="15"/>
  <c r="Q309" i="15"/>
  <c r="L309" i="15"/>
  <c r="V308" i="15"/>
  <c r="U308" i="15"/>
  <c r="T308" i="15"/>
  <c r="S308" i="15"/>
  <c r="Q308" i="15"/>
  <c r="L308" i="15"/>
  <c r="V307" i="15"/>
  <c r="U307" i="15"/>
  <c r="T307" i="15"/>
  <c r="S307" i="15"/>
  <c r="Q307" i="15"/>
  <c r="L307" i="15"/>
  <c r="V306" i="15"/>
  <c r="U306" i="15"/>
  <c r="T306" i="15"/>
  <c r="S306" i="15"/>
  <c r="Q306" i="15"/>
  <c r="L306" i="15"/>
  <c r="V305" i="15"/>
  <c r="U305" i="15"/>
  <c r="T305" i="15"/>
  <c r="S305" i="15"/>
  <c r="Q305" i="15"/>
  <c r="L305" i="15"/>
  <c r="V304" i="15"/>
  <c r="U304" i="15"/>
  <c r="T304" i="15"/>
  <c r="S304" i="15"/>
  <c r="Q304" i="15"/>
  <c r="L304" i="15"/>
  <c r="V303" i="15"/>
  <c r="U303" i="15"/>
  <c r="T303" i="15"/>
  <c r="S303" i="15"/>
  <c r="Q303" i="15"/>
  <c r="L303" i="15"/>
  <c r="V302" i="15"/>
  <c r="U302" i="15"/>
  <c r="T302" i="15"/>
  <c r="S302" i="15"/>
  <c r="Q302" i="15"/>
  <c r="L302" i="15"/>
  <c r="V301" i="15"/>
  <c r="U301" i="15"/>
  <c r="T301" i="15"/>
  <c r="S301" i="15"/>
  <c r="Q301" i="15"/>
  <c r="L301" i="15"/>
  <c r="V300" i="15"/>
  <c r="U300" i="15"/>
  <c r="T300" i="15"/>
  <c r="S300" i="15"/>
  <c r="Q300" i="15"/>
  <c r="L300" i="15"/>
  <c r="V299" i="15"/>
  <c r="U299" i="15"/>
  <c r="T299" i="15"/>
  <c r="S299" i="15"/>
  <c r="Q299" i="15"/>
  <c r="L299" i="15"/>
  <c r="V298" i="15"/>
  <c r="U298" i="15"/>
  <c r="T298" i="15"/>
  <c r="S298" i="15"/>
  <c r="Q298" i="15"/>
  <c r="L298" i="15"/>
  <c r="V297" i="15"/>
  <c r="U297" i="15"/>
  <c r="T297" i="15"/>
  <c r="S297" i="15"/>
  <c r="Q297" i="15"/>
  <c r="L297" i="15"/>
  <c r="V296" i="15"/>
  <c r="U296" i="15"/>
  <c r="T296" i="15"/>
  <c r="S296" i="15"/>
  <c r="Q296" i="15"/>
  <c r="L296" i="15"/>
  <c r="V295" i="15"/>
  <c r="U295" i="15"/>
  <c r="T295" i="15"/>
  <c r="S295" i="15"/>
  <c r="Q295" i="15"/>
  <c r="L295" i="15"/>
  <c r="V294" i="15"/>
  <c r="U294" i="15"/>
  <c r="T294" i="15"/>
  <c r="S294" i="15"/>
  <c r="Q294" i="15"/>
  <c r="L294" i="15"/>
  <c r="V293" i="15"/>
  <c r="U293" i="15"/>
  <c r="T293" i="15"/>
  <c r="S293" i="15"/>
  <c r="Q293" i="15"/>
  <c r="L293" i="15"/>
  <c r="X292" i="15"/>
  <c r="V292" i="15"/>
  <c r="U292" i="15"/>
  <c r="T292" i="15"/>
  <c r="S292" i="15"/>
  <c r="Q292" i="15"/>
  <c r="N292" i="15"/>
  <c r="L292" i="15"/>
  <c r="V291" i="15"/>
  <c r="U291" i="15"/>
  <c r="T291" i="15"/>
  <c r="S291" i="15"/>
  <c r="Q291" i="15"/>
  <c r="L291" i="15"/>
  <c r="V290" i="15"/>
  <c r="U290" i="15"/>
  <c r="T290" i="15"/>
  <c r="S290" i="15"/>
  <c r="Q290" i="15"/>
  <c r="L290" i="15"/>
  <c r="V289" i="15"/>
  <c r="U289" i="15"/>
  <c r="T289" i="15"/>
  <c r="S289" i="15"/>
  <c r="Q289" i="15"/>
  <c r="L289" i="15"/>
  <c r="V288" i="15"/>
  <c r="U288" i="15"/>
  <c r="T288" i="15"/>
  <c r="S288" i="15"/>
  <c r="Q288" i="15"/>
  <c r="L288" i="15"/>
  <c r="V287" i="15"/>
  <c r="U287" i="15"/>
  <c r="T287" i="15"/>
  <c r="S287" i="15"/>
  <c r="Q287" i="15"/>
  <c r="L287" i="15"/>
  <c r="V286" i="15"/>
  <c r="U286" i="15"/>
  <c r="T286" i="15"/>
  <c r="S286" i="15"/>
  <c r="Q286" i="15"/>
  <c r="L286" i="15"/>
  <c r="V285" i="15"/>
  <c r="U285" i="15"/>
  <c r="T285" i="15"/>
  <c r="S285" i="15"/>
  <c r="Q285" i="15"/>
  <c r="L285" i="15"/>
  <c r="V284" i="15"/>
  <c r="U284" i="15"/>
  <c r="T284" i="15"/>
  <c r="S284" i="15"/>
  <c r="Q284" i="15"/>
  <c r="L284" i="15"/>
  <c r="V283" i="15"/>
  <c r="U283" i="15"/>
  <c r="T283" i="15"/>
  <c r="S283" i="15"/>
  <c r="Q283" i="15"/>
  <c r="L283" i="15"/>
  <c r="V282" i="15"/>
  <c r="U282" i="15"/>
  <c r="T282" i="15"/>
  <c r="S282" i="15"/>
  <c r="Q282" i="15"/>
  <c r="L282" i="15"/>
  <c r="V281" i="15"/>
  <c r="U281" i="15"/>
  <c r="T281" i="15"/>
  <c r="S281" i="15"/>
  <c r="Q281" i="15"/>
  <c r="L281" i="15"/>
  <c r="V280" i="15"/>
  <c r="U280" i="15"/>
  <c r="T280" i="15"/>
  <c r="S280" i="15"/>
  <c r="Q280" i="15"/>
  <c r="L280" i="15"/>
  <c r="V279" i="15"/>
  <c r="U279" i="15"/>
  <c r="T279" i="15"/>
  <c r="S279" i="15"/>
  <c r="Q279" i="15"/>
  <c r="L279" i="15"/>
  <c r="V278" i="15"/>
  <c r="U278" i="15"/>
  <c r="T278" i="15"/>
  <c r="S278" i="15"/>
  <c r="Q278" i="15"/>
  <c r="L278" i="15"/>
  <c r="V277" i="15"/>
  <c r="U277" i="15"/>
  <c r="T277" i="15"/>
  <c r="S277" i="15"/>
  <c r="Q277" i="15"/>
  <c r="L277" i="15"/>
  <c r="V276" i="15"/>
  <c r="U276" i="15"/>
  <c r="T276" i="15"/>
  <c r="S276" i="15"/>
  <c r="Q276" i="15"/>
  <c r="L276" i="15"/>
  <c r="V275" i="15"/>
  <c r="U275" i="15"/>
  <c r="T275" i="15"/>
  <c r="S275" i="15"/>
  <c r="Q275" i="15"/>
  <c r="L275" i="15"/>
  <c r="V274" i="15"/>
  <c r="U274" i="15"/>
  <c r="T274" i="15"/>
  <c r="S274" i="15"/>
  <c r="Q274" i="15"/>
  <c r="L274" i="15"/>
  <c r="V273" i="15"/>
  <c r="U273" i="15"/>
  <c r="T273" i="15"/>
  <c r="S273" i="15"/>
  <c r="Q273" i="15"/>
  <c r="L273" i="15"/>
  <c r="V272" i="15"/>
  <c r="U272" i="15"/>
  <c r="T272" i="15"/>
  <c r="S272" i="15"/>
  <c r="Q272" i="15"/>
  <c r="L272" i="15"/>
  <c r="V271" i="15"/>
  <c r="U271" i="15"/>
  <c r="T271" i="15"/>
  <c r="S271" i="15"/>
  <c r="Q271" i="15"/>
  <c r="L271" i="15"/>
  <c r="V270" i="15"/>
  <c r="U270" i="15"/>
  <c r="T270" i="15"/>
  <c r="S270" i="15"/>
  <c r="Q270" i="15"/>
  <c r="L270" i="15"/>
  <c r="V269" i="15"/>
  <c r="U269" i="15"/>
  <c r="T269" i="15"/>
  <c r="S269" i="15"/>
  <c r="Q269" i="15"/>
  <c r="L269" i="15"/>
  <c r="V268" i="15"/>
  <c r="U268" i="15"/>
  <c r="T268" i="15"/>
  <c r="S268" i="15"/>
  <c r="Q268" i="15"/>
  <c r="L268" i="15"/>
  <c r="V267" i="15"/>
  <c r="U267" i="15"/>
  <c r="T267" i="15"/>
  <c r="S267" i="15"/>
  <c r="Q267" i="15"/>
  <c r="L267" i="15"/>
  <c r="V266" i="15"/>
  <c r="U266" i="15"/>
  <c r="T266" i="15"/>
  <c r="S266" i="15"/>
  <c r="Q266" i="15"/>
  <c r="L266" i="15"/>
  <c r="V265" i="15"/>
  <c r="U265" i="15"/>
  <c r="T265" i="15"/>
  <c r="S265" i="15"/>
  <c r="Q265" i="15"/>
  <c r="L265" i="15"/>
  <c r="V264" i="15"/>
  <c r="U264" i="15"/>
  <c r="T264" i="15"/>
  <c r="S264" i="15"/>
  <c r="Q264" i="15"/>
  <c r="L264" i="15"/>
  <c r="V263" i="15"/>
  <c r="U263" i="15"/>
  <c r="T263" i="15"/>
  <c r="S263" i="15"/>
  <c r="Q263" i="15"/>
  <c r="L263" i="15"/>
  <c r="V262" i="15"/>
  <c r="U262" i="15"/>
  <c r="T262" i="15"/>
  <c r="S262" i="15"/>
  <c r="Q262" i="15"/>
  <c r="L262" i="15"/>
  <c r="V261" i="15"/>
  <c r="U261" i="15"/>
  <c r="T261" i="15"/>
  <c r="S261" i="15"/>
  <c r="Q261" i="15"/>
  <c r="L261" i="15"/>
  <c r="V260" i="15"/>
  <c r="U260" i="15"/>
  <c r="T260" i="15"/>
  <c r="S260" i="15"/>
  <c r="Q260" i="15"/>
  <c r="L260" i="15"/>
  <c r="V259" i="15"/>
  <c r="U259" i="15"/>
  <c r="T259" i="15"/>
  <c r="S259" i="15"/>
  <c r="Q259" i="15"/>
  <c r="L259" i="15"/>
  <c r="V258" i="15"/>
  <c r="U258" i="15"/>
  <c r="T258" i="15"/>
  <c r="S258" i="15"/>
  <c r="Q258" i="15"/>
  <c r="L258" i="15"/>
  <c r="V257" i="15"/>
  <c r="U257" i="15"/>
  <c r="T257" i="15"/>
  <c r="S257" i="15"/>
  <c r="Q257" i="15"/>
  <c r="L257" i="15"/>
  <c r="V256" i="15"/>
  <c r="U256" i="15"/>
  <c r="T256" i="15"/>
  <c r="S256" i="15"/>
  <c r="Q256" i="15"/>
  <c r="L256" i="15"/>
  <c r="V255" i="15"/>
  <c r="U255" i="15"/>
  <c r="T255" i="15"/>
  <c r="S255" i="15"/>
  <c r="Q255" i="15"/>
  <c r="L255" i="15"/>
  <c r="V254" i="15"/>
  <c r="U254" i="15"/>
  <c r="T254" i="15"/>
  <c r="S254" i="15"/>
  <c r="Q254" i="15"/>
  <c r="L254" i="15"/>
  <c r="V253" i="15"/>
  <c r="U253" i="15"/>
  <c r="T253" i="15"/>
  <c r="S253" i="15"/>
  <c r="Q253" i="15"/>
  <c r="L253" i="15"/>
  <c r="V252" i="15"/>
  <c r="U252" i="15"/>
  <c r="T252" i="15"/>
  <c r="S252" i="15"/>
  <c r="Q252" i="15"/>
  <c r="L252" i="15"/>
  <c r="V251" i="15"/>
  <c r="U251" i="15"/>
  <c r="T251" i="15"/>
  <c r="S251" i="15"/>
  <c r="Q251" i="15"/>
  <c r="L251" i="15"/>
  <c r="V250" i="15"/>
  <c r="U250" i="15"/>
  <c r="T250" i="15"/>
  <c r="S250" i="15"/>
  <c r="Q250" i="15"/>
  <c r="L250" i="15"/>
  <c r="V249" i="15"/>
  <c r="U249" i="15"/>
  <c r="T249" i="15"/>
  <c r="S249" i="15"/>
  <c r="Q249" i="15"/>
  <c r="L249" i="15"/>
  <c r="V248" i="15"/>
  <c r="U248" i="15"/>
  <c r="T248" i="15"/>
  <c r="S248" i="15"/>
  <c r="Q248" i="15"/>
  <c r="L248" i="15"/>
  <c r="V247" i="15"/>
  <c r="U247" i="15"/>
  <c r="T247" i="15"/>
  <c r="S247" i="15"/>
  <c r="Q247" i="15"/>
  <c r="L247" i="15"/>
  <c r="V246" i="15"/>
  <c r="U246" i="15"/>
  <c r="T246" i="15"/>
  <c r="S246" i="15"/>
  <c r="Q246" i="15"/>
  <c r="L246" i="15"/>
  <c r="V245" i="15"/>
  <c r="U245" i="15"/>
  <c r="T245" i="15"/>
  <c r="S245" i="15"/>
  <c r="Q245" i="15"/>
  <c r="L245" i="15"/>
  <c r="V244" i="15"/>
  <c r="U244" i="15"/>
  <c r="T244" i="15"/>
  <c r="S244" i="15"/>
  <c r="Q244" i="15"/>
  <c r="L244" i="15"/>
  <c r="V243" i="15"/>
  <c r="U243" i="15"/>
  <c r="T243" i="15"/>
  <c r="S243" i="15"/>
  <c r="Q243" i="15"/>
  <c r="L243" i="15"/>
  <c r="V242" i="15"/>
  <c r="U242" i="15"/>
  <c r="T242" i="15"/>
  <c r="S242" i="15"/>
  <c r="Q242" i="15"/>
  <c r="L242" i="15"/>
  <c r="V241" i="15"/>
  <c r="U241" i="15"/>
  <c r="T241" i="15"/>
  <c r="S241" i="15"/>
  <c r="Q241" i="15"/>
  <c r="L241" i="15"/>
  <c r="V240" i="15"/>
  <c r="U240" i="15"/>
  <c r="T240" i="15"/>
  <c r="S240" i="15"/>
  <c r="Q240" i="15"/>
  <c r="L240" i="15"/>
  <c r="V239" i="15"/>
  <c r="U239" i="15"/>
  <c r="T239" i="15"/>
  <c r="S239" i="15"/>
  <c r="Q239" i="15"/>
  <c r="L239" i="15"/>
  <c r="V238" i="15"/>
  <c r="U238" i="15"/>
  <c r="T238" i="15"/>
  <c r="S238" i="15"/>
  <c r="Q238" i="15"/>
  <c r="L238" i="15"/>
  <c r="V237" i="15"/>
  <c r="U237" i="15"/>
  <c r="T237" i="15"/>
  <c r="S237" i="15"/>
  <c r="Q237" i="15"/>
  <c r="L237" i="15"/>
  <c r="V236" i="15"/>
  <c r="U236" i="15"/>
  <c r="T236" i="15"/>
  <c r="S236" i="15"/>
  <c r="Q236" i="15"/>
  <c r="L236" i="15"/>
  <c r="V235" i="15"/>
  <c r="U235" i="15"/>
  <c r="T235" i="15"/>
  <c r="S235" i="15"/>
  <c r="Q235" i="15"/>
  <c r="L235" i="15"/>
  <c r="V234" i="15"/>
  <c r="U234" i="15"/>
  <c r="T234" i="15"/>
  <c r="S234" i="15"/>
  <c r="Q234" i="15"/>
  <c r="L234" i="15"/>
  <c r="V233" i="15"/>
  <c r="U233" i="15"/>
  <c r="T233" i="15"/>
  <c r="S233" i="15"/>
  <c r="Q233" i="15"/>
  <c r="L233" i="15"/>
  <c r="V232" i="15"/>
  <c r="U232" i="15"/>
  <c r="T232" i="15"/>
  <c r="S232" i="15"/>
  <c r="Q232" i="15"/>
  <c r="L232" i="15"/>
  <c r="V231" i="15"/>
  <c r="U231" i="15"/>
  <c r="T231" i="15"/>
  <c r="S231" i="15"/>
  <c r="Q231" i="15"/>
  <c r="L231" i="15"/>
  <c r="V230" i="15"/>
  <c r="U230" i="15"/>
  <c r="T230" i="15"/>
  <c r="S230" i="15"/>
  <c r="Q230" i="15"/>
  <c r="L230" i="15"/>
  <c r="V229" i="15"/>
  <c r="U229" i="15"/>
  <c r="T229" i="15"/>
  <c r="S229" i="15"/>
  <c r="Q229" i="15"/>
  <c r="L229" i="15"/>
  <c r="V228" i="15"/>
  <c r="U228" i="15"/>
  <c r="T228" i="15"/>
  <c r="S228" i="15"/>
  <c r="Q228" i="15"/>
  <c r="L228" i="15"/>
  <c r="V227" i="15"/>
  <c r="U227" i="15"/>
  <c r="T227" i="15"/>
  <c r="S227" i="15"/>
  <c r="Q227" i="15"/>
  <c r="L227" i="15"/>
  <c r="V226" i="15"/>
  <c r="U226" i="15"/>
  <c r="T226" i="15"/>
  <c r="S226" i="15"/>
  <c r="Q226" i="15"/>
  <c r="L226" i="15"/>
  <c r="V225" i="15"/>
  <c r="U225" i="15"/>
  <c r="T225" i="15"/>
  <c r="S225" i="15"/>
  <c r="Q225" i="15"/>
  <c r="L225" i="15"/>
  <c r="V224" i="15"/>
  <c r="U224" i="15"/>
  <c r="T224" i="15"/>
  <c r="S224" i="15"/>
  <c r="Q224" i="15"/>
  <c r="L224" i="15"/>
  <c r="V223" i="15"/>
  <c r="U223" i="15"/>
  <c r="T223" i="15"/>
  <c r="S223" i="15"/>
  <c r="Q223" i="15"/>
  <c r="L223" i="15"/>
  <c r="V222" i="15"/>
  <c r="U222" i="15"/>
  <c r="T222" i="15"/>
  <c r="S222" i="15"/>
  <c r="Q222" i="15"/>
  <c r="L222" i="15"/>
  <c r="V221" i="15"/>
  <c r="U221" i="15"/>
  <c r="T221" i="15"/>
  <c r="S221" i="15"/>
  <c r="Q221" i="15"/>
  <c r="L221" i="15"/>
  <c r="V220" i="15"/>
  <c r="U220" i="15"/>
  <c r="T220" i="15"/>
  <c r="S220" i="15"/>
  <c r="Q220" i="15"/>
  <c r="L220" i="15"/>
  <c r="V219" i="15"/>
  <c r="U219" i="15"/>
  <c r="T219" i="15"/>
  <c r="S219" i="15"/>
  <c r="Q219" i="15"/>
  <c r="L219" i="15"/>
  <c r="V218" i="15"/>
  <c r="U218" i="15"/>
  <c r="T218" i="15"/>
  <c r="S218" i="15"/>
  <c r="Q218" i="15"/>
  <c r="L218" i="15"/>
  <c r="V217" i="15"/>
  <c r="U217" i="15"/>
  <c r="T217" i="15"/>
  <c r="S217" i="15"/>
  <c r="Q217" i="15"/>
  <c r="L217" i="15"/>
  <c r="V216" i="15"/>
  <c r="U216" i="15"/>
  <c r="T216" i="15"/>
  <c r="S216" i="15"/>
  <c r="Q216" i="15"/>
  <c r="L216" i="15"/>
  <c r="V215" i="15"/>
  <c r="U215" i="15"/>
  <c r="T215" i="15"/>
  <c r="S215" i="15"/>
  <c r="Q215" i="15"/>
  <c r="L215" i="15"/>
  <c r="V214" i="15"/>
  <c r="U214" i="15"/>
  <c r="T214" i="15"/>
  <c r="S214" i="15"/>
  <c r="Q214" i="15"/>
  <c r="L214" i="15"/>
  <c r="V213" i="15"/>
  <c r="U213" i="15"/>
  <c r="T213" i="15"/>
  <c r="S213" i="15"/>
  <c r="Q213" i="15"/>
  <c r="L213" i="15"/>
  <c r="V212" i="15"/>
  <c r="U212" i="15"/>
  <c r="T212" i="15"/>
  <c r="S212" i="15"/>
  <c r="Q212" i="15"/>
  <c r="L212" i="15"/>
  <c r="V211" i="15"/>
  <c r="U211" i="15"/>
  <c r="T211" i="15"/>
  <c r="S211" i="15"/>
  <c r="Q211" i="15"/>
  <c r="L211" i="15"/>
  <c r="V210" i="15"/>
  <c r="U210" i="15"/>
  <c r="T210" i="15"/>
  <c r="S210" i="15"/>
  <c r="Q210" i="15"/>
  <c r="L210" i="15"/>
  <c r="V209" i="15"/>
  <c r="U209" i="15"/>
  <c r="T209" i="15"/>
  <c r="S209" i="15"/>
  <c r="Q209" i="15"/>
  <c r="L209" i="15"/>
  <c r="V208" i="15"/>
  <c r="U208" i="15"/>
  <c r="T208" i="15"/>
  <c r="S208" i="15"/>
  <c r="Q208" i="15"/>
  <c r="L208" i="15"/>
  <c r="V207" i="15"/>
  <c r="U207" i="15"/>
  <c r="T207" i="15"/>
  <c r="S207" i="15"/>
  <c r="Q207" i="15"/>
  <c r="L207" i="15"/>
  <c r="V206" i="15"/>
  <c r="U206" i="15"/>
  <c r="T206" i="15"/>
  <c r="S206" i="15"/>
  <c r="Q206" i="15"/>
  <c r="L206" i="15"/>
  <c r="V205" i="15"/>
  <c r="U205" i="15"/>
  <c r="T205" i="15"/>
  <c r="S205" i="15"/>
  <c r="Q205" i="15"/>
  <c r="L205" i="15"/>
  <c r="V204" i="15"/>
  <c r="U204" i="15"/>
  <c r="T204" i="15"/>
  <c r="S204" i="15"/>
  <c r="Q204" i="15"/>
  <c r="L204" i="15"/>
  <c r="V203" i="15"/>
  <c r="U203" i="15"/>
  <c r="T203" i="15"/>
  <c r="S203" i="15"/>
  <c r="Q203" i="15"/>
  <c r="L203" i="15"/>
  <c r="V202" i="15"/>
  <c r="U202" i="15"/>
  <c r="T202" i="15"/>
  <c r="S202" i="15"/>
  <c r="Q202" i="15"/>
  <c r="L202" i="15"/>
  <c r="V201" i="15"/>
  <c r="U201" i="15"/>
  <c r="T201" i="15"/>
  <c r="S201" i="15"/>
  <c r="Q201" i="15"/>
  <c r="L201" i="15"/>
  <c r="V200" i="15"/>
  <c r="U200" i="15"/>
  <c r="T200" i="15"/>
  <c r="S200" i="15"/>
  <c r="Q200" i="15"/>
  <c r="L200" i="15"/>
  <c r="V199" i="15"/>
  <c r="U199" i="15"/>
  <c r="T199" i="15"/>
  <c r="S199" i="15"/>
  <c r="Q199" i="15"/>
  <c r="L199" i="15"/>
  <c r="V198" i="15"/>
  <c r="U198" i="15"/>
  <c r="T198" i="15"/>
  <c r="S198" i="15"/>
  <c r="Q198" i="15"/>
  <c r="L198" i="15"/>
  <c r="V197" i="15"/>
  <c r="U197" i="15"/>
  <c r="T197" i="15"/>
  <c r="S197" i="15"/>
  <c r="Q197" i="15"/>
  <c r="L197" i="15"/>
  <c r="V196" i="15"/>
  <c r="U196" i="15"/>
  <c r="T196" i="15"/>
  <c r="S196" i="15"/>
  <c r="Q196" i="15"/>
  <c r="L196" i="15"/>
  <c r="V195" i="15"/>
  <c r="U195" i="15"/>
  <c r="T195" i="15"/>
  <c r="S195" i="15"/>
  <c r="Q195" i="15"/>
  <c r="L195" i="15"/>
  <c r="V194" i="15"/>
  <c r="U194" i="15"/>
  <c r="T194" i="15"/>
  <c r="S194" i="15"/>
  <c r="Q194" i="15"/>
  <c r="L194" i="15"/>
  <c r="V193" i="15"/>
  <c r="U193" i="15"/>
  <c r="T193" i="15"/>
  <c r="S193" i="15"/>
  <c r="Q193" i="15"/>
  <c r="L193" i="15"/>
  <c r="V192" i="15"/>
  <c r="U192" i="15"/>
  <c r="T192" i="15"/>
  <c r="S192" i="15"/>
  <c r="Q192" i="15"/>
  <c r="L192" i="15"/>
  <c r="V191" i="15"/>
  <c r="U191" i="15"/>
  <c r="T191" i="15"/>
  <c r="S191" i="15"/>
  <c r="Q191" i="15"/>
  <c r="L191" i="15"/>
  <c r="V190" i="15"/>
  <c r="U190" i="15"/>
  <c r="T190" i="15"/>
  <c r="S190" i="15"/>
  <c r="Q190" i="15"/>
  <c r="L190" i="15"/>
  <c r="V189" i="15"/>
  <c r="U189" i="15"/>
  <c r="T189" i="15"/>
  <c r="S189" i="15"/>
  <c r="Q189" i="15"/>
  <c r="L189" i="15"/>
  <c r="V188" i="15"/>
  <c r="U188" i="15"/>
  <c r="T188" i="15"/>
  <c r="S188" i="15"/>
  <c r="Q188" i="15"/>
  <c r="L188" i="15"/>
  <c r="V187" i="15"/>
  <c r="U187" i="15"/>
  <c r="T187" i="15"/>
  <c r="S187" i="15"/>
  <c r="Q187" i="15"/>
  <c r="L187" i="15"/>
  <c r="V186" i="15"/>
  <c r="U186" i="15"/>
  <c r="T186" i="15"/>
  <c r="S186" i="15"/>
  <c r="Q186" i="15"/>
  <c r="L186" i="15"/>
  <c r="V185" i="15"/>
  <c r="U185" i="15"/>
  <c r="T185" i="15"/>
  <c r="S185" i="15"/>
  <c r="Q185" i="15"/>
  <c r="L185" i="15"/>
  <c r="V184" i="15"/>
  <c r="U184" i="15"/>
  <c r="T184" i="15"/>
  <c r="S184" i="15"/>
  <c r="Q184" i="15"/>
  <c r="L184" i="15"/>
  <c r="V183" i="15"/>
  <c r="U183" i="15"/>
  <c r="T183" i="15"/>
  <c r="S183" i="15"/>
  <c r="Q183" i="15"/>
  <c r="L183" i="15"/>
  <c r="V182" i="15"/>
  <c r="U182" i="15"/>
  <c r="T182" i="15"/>
  <c r="S182" i="15"/>
  <c r="Q182" i="15"/>
  <c r="L182" i="15"/>
  <c r="V181" i="15"/>
  <c r="U181" i="15"/>
  <c r="T181" i="15"/>
  <c r="S181" i="15"/>
  <c r="Q181" i="15"/>
  <c r="L181" i="15"/>
  <c r="V180" i="15"/>
  <c r="U180" i="15"/>
  <c r="T180" i="15"/>
  <c r="S180" i="15"/>
  <c r="Q180" i="15"/>
  <c r="L180" i="15"/>
  <c r="V179" i="15"/>
  <c r="U179" i="15"/>
  <c r="T179" i="15"/>
  <c r="S179" i="15"/>
  <c r="Q179" i="15"/>
  <c r="L179" i="15"/>
  <c r="V178" i="15"/>
  <c r="U178" i="15"/>
  <c r="T178" i="15"/>
  <c r="S178" i="15"/>
  <c r="Q178" i="15"/>
  <c r="L178" i="15"/>
  <c r="V177" i="15"/>
  <c r="U177" i="15"/>
  <c r="T177" i="15"/>
  <c r="S177" i="15"/>
  <c r="Q177" i="15"/>
  <c r="L177" i="15"/>
  <c r="V176" i="15"/>
  <c r="U176" i="15"/>
  <c r="T176" i="15"/>
  <c r="S176" i="15"/>
  <c r="Q176" i="15"/>
  <c r="L176" i="15"/>
  <c r="V175" i="15"/>
  <c r="U175" i="15"/>
  <c r="T175" i="15"/>
  <c r="S175" i="15"/>
  <c r="Q175" i="15"/>
  <c r="L175" i="15"/>
  <c r="V174" i="15"/>
  <c r="U174" i="15"/>
  <c r="T174" i="15"/>
  <c r="S174" i="15"/>
  <c r="Q174" i="15"/>
  <c r="L174" i="15"/>
  <c r="V173" i="15"/>
  <c r="U173" i="15"/>
  <c r="T173" i="15"/>
  <c r="S173" i="15"/>
  <c r="Q173" i="15"/>
  <c r="L173" i="15"/>
  <c r="V172" i="15"/>
  <c r="U172" i="15"/>
  <c r="T172" i="15"/>
  <c r="S172" i="15"/>
  <c r="Q172" i="15"/>
  <c r="L172" i="15"/>
  <c r="V171" i="15"/>
  <c r="U171" i="15"/>
  <c r="T171" i="15"/>
  <c r="S171" i="15"/>
  <c r="Q171" i="15"/>
  <c r="L171" i="15"/>
  <c r="V170" i="15"/>
  <c r="U170" i="15"/>
  <c r="T170" i="15"/>
  <c r="S170" i="15"/>
  <c r="Q170" i="15"/>
  <c r="L170" i="15"/>
  <c r="V169" i="15"/>
  <c r="U169" i="15"/>
  <c r="T169" i="15"/>
  <c r="S169" i="15"/>
  <c r="Q169" i="15"/>
  <c r="L169" i="15"/>
  <c r="V168" i="15"/>
  <c r="U168" i="15"/>
  <c r="T168" i="15"/>
  <c r="S168" i="15"/>
  <c r="Q168" i="15"/>
  <c r="L168" i="15"/>
  <c r="V167" i="15"/>
  <c r="U167" i="15"/>
  <c r="T167" i="15"/>
  <c r="S167" i="15"/>
  <c r="Q167" i="15"/>
  <c r="L167" i="15"/>
  <c r="V166" i="15"/>
  <c r="U166" i="15"/>
  <c r="T166" i="15"/>
  <c r="S166" i="15"/>
  <c r="Q166" i="15"/>
  <c r="L166" i="15"/>
  <c r="V165" i="15"/>
  <c r="U165" i="15"/>
  <c r="T165" i="15"/>
  <c r="S165" i="15"/>
  <c r="Q165" i="15"/>
  <c r="L165" i="15"/>
  <c r="V164" i="15"/>
  <c r="U164" i="15"/>
  <c r="T164" i="15"/>
  <c r="S164" i="15"/>
  <c r="Q164" i="15"/>
  <c r="L164" i="15"/>
  <c r="V163" i="15"/>
  <c r="U163" i="15"/>
  <c r="T163" i="15"/>
  <c r="S163" i="15"/>
  <c r="Q163" i="15"/>
  <c r="L163" i="15"/>
  <c r="V162" i="15"/>
  <c r="U162" i="15"/>
  <c r="T162" i="15"/>
  <c r="S162" i="15"/>
  <c r="Q162" i="15"/>
  <c r="L162" i="15"/>
  <c r="V161" i="15"/>
  <c r="U161" i="15"/>
  <c r="T161" i="15"/>
  <c r="S161" i="15"/>
  <c r="Q161" i="15"/>
  <c r="L161" i="15"/>
  <c r="V160" i="15"/>
  <c r="U160" i="15"/>
  <c r="T160" i="15"/>
  <c r="S160" i="15"/>
  <c r="Q160" i="15"/>
  <c r="L160" i="15"/>
  <c r="V159" i="15"/>
  <c r="U159" i="15"/>
  <c r="T159" i="15"/>
  <c r="S159" i="15"/>
  <c r="Q159" i="15"/>
  <c r="L159" i="15"/>
  <c r="V158" i="15"/>
  <c r="U158" i="15"/>
  <c r="T158" i="15"/>
  <c r="S158" i="15"/>
  <c r="Q158" i="15"/>
  <c r="L158" i="15"/>
  <c r="V157" i="15"/>
  <c r="U157" i="15"/>
  <c r="T157" i="15"/>
  <c r="S157" i="15"/>
  <c r="Q157" i="15"/>
  <c r="L157" i="15"/>
  <c r="V156" i="15"/>
  <c r="U156" i="15"/>
  <c r="T156" i="15"/>
  <c r="S156" i="15"/>
  <c r="Q156" i="15"/>
  <c r="L156" i="15"/>
  <c r="V155" i="15"/>
  <c r="U155" i="15"/>
  <c r="T155" i="15"/>
  <c r="S155" i="15"/>
  <c r="Q155" i="15"/>
  <c r="L155" i="15"/>
  <c r="V154" i="15"/>
  <c r="U154" i="15"/>
  <c r="T154" i="15"/>
  <c r="S154" i="15"/>
  <c r="Q154" i="15"/>
  <c r="L154" i="15"/>
  <c r="V153" i="15"/>
  <c r="U153" i="15"/>
  <c r="T153" i="15"/>
  <c r="S153" i="15"/>
  <c r="Q153" i="15"/>
  <c r="L153" i="15"/>
  <c r="V152" i="15"/>
  <c r="U152" i="15"/>
  <c r="T152" i="15"/>
  <c r="S152" i="15"/>
  <c r="Q152" i="15"/>
  <c r="L152" i="15"/>
  <c r="V151" i="15"/>
  <c r="U151" i="15"/>
  <c r="T151" i="15"/>
  <c r="S151" i="15"/>
  <c r="Q151" i="15"/>
  <c r="L151" i="15"/>
  <c r="V150" i="15"/>
  <c r="U150" i="15"/>
  <c r="T150" i="15"/>
  <c r="S150" i="15"/>
  <c r="Q150" i="15"/>
  <c r="L150" i="15"/>
  <c r="V149" i="15"/>
  <c r="U149" i="15"/>
  <c r="T149" i="15"/>
  <c r="S149" i="15"/>
  <c r="Q149" i="15"/>
  <c r="L149" i="15"/>
  <c r="V148" i="15"/>
  <c r="U148" i="15"/>
  <c r="T148" i="15"/>
  <c r="S148" i="15"/>
  <c r="Q148" i="15"/>
  <c r="L148" i="15"/>
  <c r="V147" i="15"/>
  <c r="U147" i="15"/>
  <c r="T147" i="15"/>
  <c r="S147" i="15"/>
  <c r="Q147" i="15"/>
  <c r="L147" i="15"/>
  <c r="V146" i="15"/>
  <c r="U146" i="15"/>
  <c r="T146" i="15"/>
  <c r="S146" i="15"/>
  <c r="Q146" i="15"/>
  <c r="L146" i="15"/>
  <c r="V145" i="15"/>
  <c r="U145" i="15"/>
  <c r="T145" i="15"/>
  <c r="S145" i="15"/>
  <c r="Q145" i="15"/>
  <c r="L145" i="15"/>
  <c r="V144" i="15"/>
  <c r="U144" i="15"/>
  <c r="T144" i="15"/>
  <c r="S144" i="15"/>
  <c r="Q144" i="15"/>
  <c r="L144" i="15"/>
  <c r="V143" i="15"/>
  <c r="U143" i="15"/>
  <c r="T143" i="15"/>
  <c r="S143" i="15"/>
  <c r="Q143" i="15"/>
  <c r="L143" i="15"/>
  <c r="V142" i="15"/>
  <c r="U142" i="15"/>
  <c r="T142" i="15"/>
  <c r="S142" i="15"/>
  <c r="Q142" i="15"/>
  <c r="L142" i="15"/>
  <c r="V141" i="15"/>
  <c r="U141" i="15"/>
  <c r="T141" i="15"/>
  <c r="S141" i="15"/>
  <c r="Q141" i="15"/>
  <c r="L141" i="15"/>
  <c r="V140" i="15"/>
  <c r="U140" i="15"/>
  <c r="T140" i="15"/>
  <c r="S140" i="15"/>
  <c r="Q140" i="15"/>
  <c r="L140" i="15"/>
  <c r="V139" i="15"/>
  <c r="U139" i="15"/>
  <c r="T139" i="15"/>
  <c r="S139" i="15"/>
  <c r="Q139" i="15"/>
  <c r="L139" i="15"/>
  <c r="V138" i="15"/>
  <c r="U138" i="15"/>
  <c r="T138" i="15"/>
  <c r="S138" i="15"/>
  <c r="Q138" i="15"/>
  <c r="L138" i="15"/>
  <c r="V137" i="15"/>
  <c r="U137" i="15"/>
  <c r="T137" i="15"/>
  <c r="S137" i="15"/>
  <c r="Q137" i="15"/>
  <c r="L137" i="15"/>
  <c r="V136" i="15"/>
  <c r="U136" i="15"/>
  <c r="T136" i="15"/>
  <c r="S136" i="15"/>
  <c r="Q136" i="15"/>
  <c r="L136" i="15"/>
  <c r="V135" i="15"/>
  <c r="U135" i="15"/>
  <c r="T135" i="15"/>
  <c r="S135" i="15"/>
  <c r="Q135" i="15"/>
  <c r="L135" i="15"/>
  <c r="V134" i="15"/>
  <c r="U134" i="15"/>
  <c r="T134" i="15"/>
  <c r="S134" i="15"/>
  <c r="Q134" i="15"/>
  <c r="L134" i="15"/>
  <c r="V133" i="15"/>
  <c r="U133" i="15"/>
  <c r="T133" i="15"/>
  <c r="S133" i="15"/>
  <c r="Q133" i="15"/>
  <c r="L133" i="15"/>
  <c r="V132" i="15"/>
  <c r="U132" i="15"/>
  <c r="T132" i="15"/>
  <c r="S132" i="15"/>
  <c r="Q132" i="15"/>
  <c r="L132" i="15"/>
  <c r="V131" i="15"/>
  <c r="U131" i="15"/>
  <c r="T131" i="15"/>
  <c r="S131" i="15"/>
  <c r="Q131" i="15"/>
  <c r="L131" i="15"/>
  <c r="V130" i="15"/>
  <c r="U130" i="15"/>
  <c r="T130" i="15"/>
  <c r="S130" i="15"/>
  <c r="Q130" i="15"/>
  <c r="L130" i="15"/>
  <c r="V129" i="15"/>
  <c r="U129" i="15"/>
  <c r="T129" i="15"/>
  <c r="S129" i="15"/>
  <c r="Q129" i="15"/>
  <c r="L129" i="15"/>
  <c r="V128" i="15"/>
  <c r="U128" i="15"/>
  <c r="T128" i="15"/>
  <c r="S128" i="15"/>
  <c r="Q128" i="15"/>
  <c r="L128" i="15"/>
  <c r="V127" i="15"/>
  <c r="U127" i="15"/>
  <c r="T127" i="15"/>
  <c r="S127" i="15"/>
  <c r="Q127" i="15"/>
  <c r="L127" i="15"/>
  <c r="V126" i="15"/>
  <c r="U126" i="15"/>
  <c r="T126" i="15"/>
  <c r="S126" i="15"/>
  <c r="Q126" i="15"/>
  <c r="L126" i="15"/>
  <c r="V125" i="15"/>
  <c r="U125" i="15"/>
  <c r="T125" i="15"/>
  <c r="S125" i="15"/>
  <c r="Q125" i="15"/>
  <c r="L125" i="15"/>
  <c r="V124" i="15"/>
  <c r="U124" i="15"/>
  <c r="T124" i="15"/>
  <c r="S124" i="15"/>
  <c r="Q124" i="15"/>
  <c r="L124" i="15"/>
  <c r="V123" i="15"/>
  <c r="U123" i="15"/>
  <c r="T123" i="15"/>
  <c r="S123" i="15"/>
  <c r="Q123" i="15"/>
  <c r="L123" i="15"/>
  <c r="V122" i="15"/>
  <c r="U122" i="15"/>
  <c r="T122" i="15"/>
  <c r="S122" i="15"/>
  <c r="Q122" i="15"/>
  <c r="L122" i="15"/>
  <c r="V121" i="15"/>
  <c r="U121" i="15"/>
  <c r="T121" i="15"/>
  <c r="S121" i="15"/>
  <c r="Q121" i="15"/>
  <c r="L121" i="15"/>
  <c r="V120" i="15"/>
  <c r="U120" i="15"/>
  <c r="T120" i="15"/>
  <c r="S120" i="15"/>
  <c r="Q120" i="15"/>
  <c r="L120" i="15"/>
  <c r="V119" i="15"/>
  <c r="U119" i="15"/>
  <c r="T119" i="15"/>
  <c r="S119" i="15"/>
  <c r="Q119" i="15"/>
  <c r="L119" i="15"/>
  <c r="V118" i="15"/>
  <c r="U118" i="15"/>
  <c r="T118" i="15"/>
  <c r="S118" i="15"/>
  <c r="Q118" i="15"/>
  <c r="L118" i="15"/>
  <c r="V117" i="15"/>
  <c r="U117" i="15"/>
  <c r="T117" i="15"/>
  <c r="S117" i="15"/>
  <c r="Q117" i="15"/>
  <c r="L117" i="15"/>
  <c r="V116" i="15"/>
  <c r="U116" i="15"/>
  <c r="T116" i="15"/>
  <c r="S116" i="15"/>
  <c r="Q116" i="15"/>
  <c r="L116" i="15"/>
  <c r="V115" i="15"/>
  <c r="U115" i="15"/>
  <c r="T115" i="15"/>
  <c r="S115" i="15"/>
  <c r="Q115" i="15"/>
  <c r="L115" i="15"/>
  <c r="V114" i="15"/>
  <c r="U114" i="15"/>
  <c r="T114" i="15"/>
  <c r="S114" i="15"/>
  <c r="Q114" i="15"/>
  <c r="L114" i="15"/>
  <c r="V113" i="15"/>
  <c r="U113" i="15"/>
  <c r="T113" i="15"/>
  <c r="S113" i="15"/>
  <c r="Q113" i="15"/>
  <c r="L113" i="15"/>
  <c r="V112" i="15"/>
  <c r="U112" i="15"/>
  <c r="T112" i="15"/>
  <c r="S112" i="15"/>
  <c r="Q112" i="15"/>
  <c r="L112" i="15"/>
  <c r="V111" i="15"/>
  <c r="U111" i="15"/>
  <c r="T111" i="15"/>
  <c r="S111" i="15"/>
  <c r="Q111" i="15"/>
  <c r="L111" i="15"/>
  <c r="V110" i="15"/>
  <c r="U110" i="15"/>
  <c r="T110" i="15"/>
  <c r="S110" i="15"/>
  <c r="Q110" i="15"/>
  <c r="L110" i="15"/>
  <c r="V109" i="15"/>
  <c r="U109" i="15"/>
  <c r="T109" i="15"/>
  <c r="S109" i="15"/>
  <c r="Q109" i="15"/>
  <c r="L109" i="15"/>
  <c r="V108" i="15"/>
  <c r="U108" i="15"/>
  <c r="T108" i="15"/>
  <c r="S108" i="15"/>
  <c r="Q108" i="15"/>
  <c r="L108" i="15"/>
  <c r="V107" i="15"/>
  <c r="U107" i="15"/>
  <c r="T107" i="15"/>
  <c r="S107" i="15"/>
  <c r="Q107" i="15"/>
  <c r="L107" i="15"/>
  <c r="V106" i="15"/>
  <c r="U106" i="15"/>
  <c r="T106" i="15"/>
  <c r="S106" i="15"/>
  <c r="Q106" i="15"/>
  <c r="L106" i="15"/>
  <c r="V105" i="15"/>
  <c r="U105" i="15"/>
  <c r="T105" i="15"/>
  <c r="S105" i="15"/>
  <c r="Q105" i="15"/>
  <c r="L105" i="15"/>
  <c r="V104" i="15"/>
  <c r="U104" i="15"/>
  <c r="T104" i="15"/>
  <c r="S104" i="15"/>
  <c r="Q104" i="15"/>
  <c r="L104" i="15"/>
  <c r="V103" i="15"/>
  <c r="U103" i="15"/>
  <c r="T103" i="15"/>
  <c r="S103" i="15"/>
  <c r="Q103" i="15"/>
  <c r="L103" i="15"/>
  <c r="V102" i="15"/>
  <c r="U102" i="15"/>
  <c r="T102" i="15"/>
  <c r="S102" i="15"/>
  <c r="Q102" i="15"/>
  <c r="L102" i="15"/>
  <c r="V101" i="15"/>
  <c r="U101" i="15"/>
  <c r="T101" i="15"/>
  <c r="S101" i="15"/>
  <c r="Q101" i="15"/>
  <c r="L101" i="15"/>
  <c r="V100" i="15"/>
  <c r="U100" i="15"/>
  <c r="T100" i="15"/>
  <c r="S100" i="15"/>
  <c r="Q100" i="15"/>
  <c r="L100" i="15"/>
  <c r="V99" i="15"/>
  <c r="U99" i="15"/>
  <c r="T99" i="15"/>
  <c r="S99" i="15"/>
  <c r="Q99" i="15"/>
  <c r="L99" i="15"/>
  <c r="V98" i="15"/>
  <c r="U98" i="15"/>
  <c r="T98" i="15"/>
  <c r="S98" i="15"/>
  <c r="Q98" i="15"/>
  <c r="L98" i="15"/>
  <c r="V97" i="15"/>
  <c r="U97" i="15"/>
  <c r="T97" i="15"/>
  <c r="S97" i="15"/>
  <c r="Q97" i="15"/>
  <c r="L97" i="15"/>
  <c r="V96" i="15"/>
  <c r="U96" i="15"/>
  <c r="T96" i="15"/>
  <c r="S96" i="15"/>
  <c r="Q96" i="15"/>
  <c r="L96" i="15"/>
  <c r="V95" i="15"/>
  <c r="U95" i="15"/>
  <c r="T95" i="15"/>
  <c r="S95" i="15"/>
  <c r="Q95" i="15"/>
  <c r="L95" i="15"/>
  <c r="V94" i="15"/>
  <c r="U94" i="15"/>
  <c r="T94" i="15"/>
  <c r="S94" i="15"/>
  <c r="Q94" i="15"/>
  <c r="L94" i="15"/>
  <c r="V93" i="15"/>
  <c r="U93" i="15"/>
  <c r="T93" i="15"/>
  <c r="S93" i="15"/>
  <c r="Q93" i="15"/>
  <c r="L93" i="15"/>
  <c r="V92" i="15"/>
  <c r="U92" i="15"/>
  <c r="T92" i="15"/>
  <c r="S92" i="15"/>
  <c r="Q92" i="15"/>
  <c r="L92" i="15"/>
  <c r="V91" i="15"/>
  <c r="U91" i="15"/>
  <c r="T91" i="15"/>
  <c r="S91" i="15"/>
  <c r="Q91" i="15"/>
  <c r="L91" i="15"/>
  <c r="V90" i="15"/>
  <c r="U90" i="15"/>
  <c r="T90" i="15"/>
  <c r="S90" i="15"/>
  <c r="Q90" i="15"/>
  <c r="L90" i="15"/>
  <c r="V89" i="15"/>
  <c r="U89" i="15"/>
  <c r="T89" i="15"/>
  <c r="S89" i="15"/>
  <c r="Q89" i="15"/>
  <c r="L89" i="15"/>
  <c r="V88" i="15"/>
  <c r="U88" i="15"/>
  <c r="T88" i="15"/>
  <c r="S88" i="15"/>
  <c r="Q88" i="15"/>
  <c r="L88" i="15"/>
  <c r="V87" i="15"/>
  <c r="U87" i="15"/>
  <c r="T87" i="15"/>
  <c r="S87" i="15"/>
  <c r="Q87" i="15"/>
  <c r="L87" i="15"/>
  <c r="V86" i="15"/>
  <c r="U86" i="15"/>
  <c r="T86" i="15"/>
  <c r="S86" i="15"/>
  <c r="Q86" i="15"/>
  <c r="L86" i="15"/>
  <c r="V85" i="15"/>
  <c r="U85" i="15"/>
  <c r="T85" i="15"/>
  <c r="S85" i="15"/>
  <c r="Q85" i="15"/>
  <c r="L85" i="15"/>
  <c r="V84" i="15"/>
  <c r="U84" i="15"/>
  <c r="T84" i="15"/>
  <c r="S84" i="15"/>
  <c r="Q84" i="15"/>
  <c r="L84" i="15"/>
  <c r="V83" i="15"/>
  <c r="U83" i="15"/>
  <c r="T83" i="15"/>
  <c r="S83" i="15"/>
  <c r="Q83" i="15"/>
  <c r="L83" i="15"/>
  <c r="V82" i="15"/>
  <c r="U82" i="15"/>
  <c r="T82" i="15"/>
  <c r="S82" i="15"/>
  <c r="Q82" i="15"/>
  <c r="L82" i="15"/>
  <c r="V81" i="15"/>
  <c r="U81" i="15"/>
  <c r="T81" i="15"/>
  <c r="S81" i="15"/>
  <c r="Q81" i="15"/>
  <c r="L81" i="15"/>
  <c r="V80" i="15"/>
  <c r="U80" i="15"/>
  <c r="T80" i="15"/>
  <c r="S80" i="15"/>
  <c r="Q80" i="15"/>
  <c r="L80" i="15"/>
  <c r="V79" i="15"/>
  <c r="U79" i="15"/>
  <c r="T79" i="15"/>
  <c r="S79" i="15"/>
  <c r="Q79" i="15"/>
  <c r="L79" i="15"/>
  <c r="V78" i="15"/>
  <c r="U78" i="15"/>
  <c r="T78" i="15"/>
  <c r="S78" i="15"/>
  <c r="Q78" i="15"/>
  <c r="L78" i="15"/>
  <c r="V77" i="15"/>
  <c r="U77" i="15"/>
  <c r="T77" i="15"/>
  <c r="S77" i="15"/>
  <c r="Q77" i="15"/>
  <c r="L77" i="15"/>
  <c r="V76" i="15"/>
  <c r="U76" i="15"/>
  <c r="T76" i="15"/>
  <c r="S76" i="15"/>
  <c r="Q76" i="15"/>
  <c r="L76" i="15"/>
  <c r="V75" i="15"/>
  <c r="U75" i="15"/>
  <c r="T75" i="15"/>
  <c r="S75" i="15"/>
  <c r="Q75" i="15"/>
  <c r="L75" i="15"/>
  <c r="V74" i="15"/>
  <c r="U74" i="15"/>
  <c r="T74" i="15"/>
  <c r="S74" i="15"/>
  <c r="Q74" i="15"/>
  <c r="L74" i="15"/>
  <c r="V73" i="15"/>
  <c r="U73" i="15"/>
  <c r="T73" i="15"/>
  <c r="S73" i="15"/>
  <c r="Q73" i="15"/>
  <c r="L73" i="15"/>
  <c r="V72" i="15"/>
  <c r="U72" i="15"/>
  <c r="T72" i="15"/>
  <c r="S72" i="15"/>
  <c r="Q72" i="15"/>
  <c r="L72" i="15"/>
  <c r="V71" i="15"/>
  <c r="U71" i="15"/>
  <c r="T71" i="15"/>
  <c r="S71" i="15"/>
  <c r="Q71" i="15"/>
  <c r="L71" i="15"/>
  <c r="V70" i="15"/>
  <c r="U70" i="15"/>
  <c r="T70" i="15"/>
  <c r="S70" i="15"/>
  <c r="Q70" i="15"/>
  <c r="L70" i="15"/>
  <c r="V69" i="15"/>
  <c r="U69" i="15"/>
  <c r="T69" i="15"/>
  <c r="S69" i="15"/>
  <c r="Q69" i="15"/>
  <c r="L69" i="15"/>
  <c r="V68" i="15"/>
  <c r="U68" i="15"/>
  <c r="T68" i="15"/>
  <c r="S68" i="15"/>
  <c r="Q68" i="15"/>
  <c r="L68" i="15"/>
  <c r="V67" i="15"/>
  <c r="U67" i="15"/>
  <c r="T67" i="15"/>
  <c r="S67" i="15"/>
  <c r="Q67" i="15"/>
  <c r="L67" i="15"/>
  <c r="V66" i="15"/>
  <c r="U66" i="15"/>
  <c r="T66" i="15"/>
  <c r="S66" i="15"/>
  <c r="Q66" i="15"/>
  <c r="L66" i="15"/>
  <c r="V65" i="15"/>
  <c r="U65" i="15"/>
  <c r="T65" i="15"/>
  <c r="S65" i="15"/>
  <c r="Q65" i="15"/>
  <c r="L65" i="15"/>
  <c r="V64" i="15"/>
  <c r="U64" i="15"/>
  <c r="T64" i="15"/>
  <c r="S64" i="15"/>
  <c r="Q64" i="15"/>
  <c r="L64" i="15"/>
  <c r="V63" i="15"/>
  <c r="U63" i="15"/>
  <c r="T63" i="15"/>
  <c r="S63" i="15"/>
  <c r="Q63" i="15"/>
  <c r="L63" i="15"/>
  <c r="V62" i="15"/>
  <c r="U62" i="15"/>
  <c r="T62" i="15"/>
  <c r="S62" i="15"/>
  <c r="Q62" i="15"/>
  <c r="L62" i="15"/>
  <c r="V61" i="15"/>
  <c r="U61" i="15"/>
  <c r="T61" i="15"/>
  <c r="S61" i="15"/>
  <c r="Q61" i="15"/>
  <c r="L61" i="15"/>
  <c r="V60" i="15"/>
  <c r="U60" i="15"/>
  <c r="T60" i="15"/>
  <c r="S60" i="15"/>
  <c r="Q60" i="15"/>
  <c r="L60" i="15"/>
  <c r="V59" i="15"/>
  <c r="U59" i="15"/>
  <c r="T59" i="15"/>
  <c r="S59" i="15"/>
  <c r="Q59" i="15"/>
  <c r="L59" i="15"/>
  <c r="V58" i="15"/>
  <c r="U58" i="15"/>
  <c r="T58" i="15"/>
  <c r="S58" i="15"/>
  <c r="Q58" i="15"/>
  <c r="L58" i="15"/>
  <c r="V57" i="15"/>
  <c r="U57" i="15"/>
  <c r="T57" i="15"/>
  <c r="S57" i="15"/>
  <c r="Q57" i="15"/>
  <c r="L57" i="15"/>
  <c r="V56" i="15"/>
  <c r="U56" i="15"/>
  <c r="T56" i="15"/>
  <c r="S56" i="15"/>
  <c r="Q56" i="15"/>
  <c r="L56" i="15"/>
  <c r="V55" i="15"/>
  <c r="U55" i="15"/>
  <c r="T55" i="15"/>
  <c r="S55" i="15"/>
  <c r="Q55" i="15"/>
  <c r="L55" i="15"/>
  <c r="V54" i="15"/>
  <c r="U54" i="15"/>
  <c r="T54" i="15"/>
  <c r="S54" i="15"/>
  <c r="Q54" i="15"/>
  <c r="L54" i="15"/>
  <c r="V53" i="15"/>
  <c r="U53" i="15"/>
  <c r="T53" i="15"/>
  <c r="S53" i="15"/>
  <c r="Q53" i="15"/>
  <c r="L53" i="15"/>
  <c r="V52" i="15"/>
  <c r="U52" i="15"/>
  <c r="T52" i="15"/>
  <c r="S52" i="15"/>
  <c r="Q52" i="15"/>
  <c r="L52" i="15"/>
  <c r="V51" i="15"/>
  <c r="U51" i="15"/>
  <c r="T51" i="15"/>
  <c r="S51" i="15"/>
  <c r="Q51" i="15"/>
  <c r="L51" i="15"/>
  <c r="V50" i="15"/>
  <c r="U50" i="15"/>
  <c r="T50" i="15"/>
  <c r="S50" i="15"/>
  <c r="Q50" i="15"/>
  <c r="L50" i="15"/>
  <c r="V49" i="15"/>
  <c r="U49" i="15"/>
  <c r="T49" i="15"/>
  <c r="S49" i="15"/>
  <c r="Q49" i="15"/>
  <c r="L49" i="15"/>
  <c r="V48" i="15"/>
  <c r="U48" i="15"/>
  <c r="T48" i="15"/>
  <c r="S48" i="15"/>
  <c r="Q48" i="15"/>
  <c r="L48" i="15"/>
  <c r="V47" i="15"/>
  <c r="U47" i="15"/>
  <c r="T47" i="15"/>
  <c r="S47" i="15"/>
  <c r="Q47" i="15"/>
  <c r="L47" i="15"/>
  <c r="V46" i="15"/>
  <c r="U46" i="15"/>
  <c r="T46" i="15"/>
  <c r="S46" i="15"/>
  <c r="Q46" i="15"/>
  <c r="L46" i="15"/>
  <c r="V45" i="15"/>
  <c r="U45" i="15"/>
  <c r="T45" i="15"/>
  <c r="S45" i="15"/>
  <c r="Q45" i="15"/>
  <c r="L45" i="15"/>
  <c r="V44" i="15"/>
  <c r="U44" i="15"/>
  <c r="T44" i="15"/>
  <c r="S44" i="15"/>
  <c r="Q44" i="15"/>
  <c r="L44" i="15"/>
  <c r="V43" i="15"/>
  <c r="U43" i="15"/>
  <c r="T43" i="15"/>
  <c r="S43" i="15"/>
  <c r="Q43" i="15"/>
  <c r="L43" i="15"/>
  <c r="V42" i="15"/>
  <c r="U42" i="15"/>
  <c r="T42" i="15"/>
  <c r="S42" i="15"/>
  <c r="Q42" i="15"/>
  <c r="L42" i="15"/>
  <c r="V41" i="15"/>
  <c r="U41" i="15"/>
  <c r="T41" i="15"/>
  <c r="S41" i="15"/>
  <c r="Q41" i="15"/>
  <c r="L41" i="15"/>
  <c r="V40" i="15"/>
  <c r="U40" i="15"/>
  <c r="T40" i="15"/>
  <c r="S40" i="15"/>
  <c r="Q40" i="15"/>
  <c r="L40" i="15"/>
  <c r="V39" i="15"/>
  <c r="U39" i="15"/>
  <c r="T39" i="15"/>
  <c r="S39" i="15"/>
  <c r="Q39" i="15"/>
  <c r="L39" i="15"/>
  <c r="V38" i="15"/>
  <c r="U38" i="15"/>
  <c r="T38" i="15"/>
  <c r="S38" i="15"/>
  <c r="Q38" i="15"/>
  <c r="L38" i="15"/>
  <c r="V37" i="15"/>
  <c r="U37" i="15"/>
  <c r="T37" i="15"/>
  <c r="S37" i="15"/>
  <c r="Q37" i="15"/>
  <c r="L37" i="15"/>
  <c r="V36" i="15"/>
  <c r="U36" i="15"/>
  <c r="T36" i="15"/>
  <c r="S36" i="15"/>
  <c r="Q36" i="15"/>
  <c r="L36" i="15"/>
  <c r="V35" i="15"/>
  <c r="U35" i="15"/>
  <c r="T35" i="15"/>
  <c r="S35" i="15"/>
  <c r="Q35" i="15"/>
  <c r="L35" i="15"/>
  <c r="V34" i="15"/>
  <c r="U34" i="15"/>
  <c r="T34" i="15"/>
  <c r="S34" i="15"/>
  <c r="Q34" i="15"/>
  <c r="L34" i="15"/>
  <c r="V33" i="15"/>
  <c r="U33" i="15"/>
  <c r="T33" i="15"/>
  <c r="S33" i="15"/>
  <c r="Q33" i="15"/>
  <c r="L33" i="15"/>
  <c r="V32" i="15"/>
  <c r="U32" i="15"/>
  <c r="T32" i="15"/>
  <c r="S32" i="15"/>
  <c r="Q32" i="15"/>
  <c r="L32" i="15"/>
  <c r="V31" i="15"/>
  <c r="U31" i="15"/>
  <c r="T31" i="15"/>
  <c r="S31" i="15"/>
  <c r="Q31" i="15"/>
  <c r="L31" i="15"/>
  <c r="V30" i="15"/>
  <c r="U30" i="15"/>
  <c r="T30" i="15"/>
  <c r="S30" i="15"/>
  <c r="Q30" i="15"/>
  <c r="L30" i="15"/>
  <c r="V29" i="15"/>
  <c r="U29" i="15"/>
  <c r="T29" i="15"/>
  <c r="S29" i="15"/>
  <c r="Q29" i="15"/>
  <c r="L29" i="15"/>
  <c r="V28" i="15"/>
  <c r="U28" i="15"/>
  <c r="T28" i="15"/>
  <c r="S28" i="15"/>
  <c r="Q28" i="15"/>
  <c r="L28" i="15"/>
  <c r="V27" i="15"/>
  <c r="U27" i="15"/>
  <c r="T27" i="15"/>
  <c r="S27" i="15"/>
  <c r="Q27" i="15"/>
  <c r="L27" i="15"/>
  <c r="V26" i="15"/>
  <c r="U26" i="15"/>
  <c r="T26" i="15"/>
  <c r="S26" i="15"/>
  <c r="Q26" i="15"/>
  <c r="L26" i="15"/>
  <c r="V25" i="15"/>
  <c r="U25" i="15"/>
  <c r="T25" i="15"/>
  <c r="S25" i="15"/>
  <c r="Q25" i="15"/>
  <c r="L25" i="15"/>
  <c r="V24" i="15"/>
  <c r="U24" i="15"/>
  <c r="T24" i="15"/>
  <c r="S24" i="15"/>
  <c r="Q24" i="15"/>
  <c r="L24" i="15"/>
  <c r="V23" i="15"/>
  <c r="U23" i="15"/>
  <c r="T23" i="15"/>
  <c r="S23" i="15"/>
  <c r="Q23" i="15"/>
  <c r="L23" i="15"/>
  <c r="V22" i="15"/>
  <c r="U22" i="15"/>
  <c r="T22" i="15"/>
  <c r="S22" i="15"/>
  <c r="Q22" i="15"/>
  <c r="L22" i="15"/>
  <c r="V21" i="15"/>
  <c r="U21" i="15"/>
  <c r="T21" i="15"/>
  <c r="S21" i="15"/>
  <c r="Q21" i="15"/>
  <c r="L21" i="15"/>
  <c r="V20" i="15"/>
  <c r="U20" i="15"/>
  <c r="T20" i="15"/>
  <c r="S20" i="15"/>
  <c r="Q20" i="15"/>
  <c r="L20" i="15"/>
  <c r="V19" i="15"/>
  <c r="U19" i="15"/>
  <c r="T19" i="15"/>
  <c r="S19" i="15"/>
  <c r="Q19" i="15"/>
  <c r="L19" i="15"/>
  <c r="V18" i="15"/>
  <c r="U18" i="15"/>
  <c r="T18" i="15"/>
  <c r="S18" i="15"/>
  <c r="Q18" i="15"/>
  <c r="L18" i="15"/>
  <c r="V17" i="15"/>
  <c r="U17" i="15"/>
  <c r="T17" i="15"/>
  <c r="S17" i="15"/>
  <c r="Q17" i="15"/>
  <c r="L17" i="15"/>
  <c r="V16" i="15"/>
  <c r="U16" i="15"/>
  <c r="T16" i="15"/>
  <c r="S16" i="15"/>
  <c r="Q16" i="15"/>
  <c r="L16" i="15"/>
  <c r="V15" i="15"/>
  <c r="U15" i="15"/>
  <c r="T15" i="15"/>
  <c r="S15" i="15"/>
  <c r="Q15" i="15"/>
  <c r="L15" i="15"/>
  <c r="V14" i="15"/>
  <c r="U14" i="15"/>
  <c r="T14" i="15"/>
  <c r="S14" i="15"/>
  <c r="Q14" i="15"/>
  <c r="L14" i="15"/>
  <c r="V13" i="15"/>
  <c r="U13" i="15"/>
  <c r="T13" i="15"/>
  <c r="S13" i="15"/>
  <c r="Q13" i="15"/>
  <c r="L13" i="15"/>
  <c r="V12" i="15"/>
  <c r="U12" i="15"/>
  <c r="T12" i="15"/>
  <c r="S12" i="15"/>
  <c r="Q12" i="15"/>
  <c r="L12" i="15"/>
  <c r="V11" i="15"/>
  <c r="U11" i="15"/>
  <c r="T11" i="15"/>
  <c r="S11" i="15"/>
  <c r="Q11" i="15"/>
  <c r="L11" i="15"/>
  <c r="V10" i="15"/>
  <c r="U10" i="15"/>
  <c r="T10" i="15"/>
  <c r="S10" i="15"/>
  <c r="Q10" i="15"/>
  <c r="L10" i="15"/>
  <c r="V9" i="15"/>
  <c r="U9" i="15"/>
  <c r="T9" i="15"/>
  <c r="S9" i="15"/>
  <c r="Q9" i="15"/>
  <c r="L9" i="15"/>
  <c r="AY692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2"/>
  <c r="AY369" i="2"/>
  <c r="AY370" i="2"/>
  <c r="AY371" i="2"/>
  <c r="AY372" i="2"/>
  <c r="AY373" i="2"/>
  <c r="AY374" i="2"/>
  <c r="AY375" i="2"/>
  <c r="AY376" i="2"/>
  <c r="AY377" i="2"/>
  <c r="AY378" i="2"/>
  <c r="AY379" i="2"/>
  <c r="AY380" i="2"/>
  <c r="AY381" i="2"/>
  <c r="AY382" i="2"/>
  <c r="AY383" i="2"/>
  <c r="AY384" i="2"/>
  <c r="AY385" i="2"/>
  <c r="AY386" i="2"/>
  <c r="AY387" i="2"/>
  <c r="AY388" i="2"/>
  <c r="AY389" i="2"/>
  <c r="AY390" i="2"/>
  <c r="AY391" i="2"/>
  <c r="AY392" i="2"/>
  <c r="AY393" i="2"/>
  <c r="AY394" i="2"/>
  <c r="AY395" i="2"/>
  <c r="AY396" i="2"/>
  <c r="AY397" i="2"/>
  <c r="AY398" i="2"/>
  <c r="AY399" i="2"/>
  <c r="AY400" i="2"/>
  <c r="AY401" i="2"/>
  <c r="AY402" i="2"/>
  <c r="AY403" i="2"/>
  <c r="AY404" i="2"/>
  <c r="AY405" i="2"/>
  <c r="AY406" i="2"/>
  <c r="AY407" i="2"/>
  <c r="AY408" i="2"/>
  <c r="AY409" i="2"/>
  <c r="AY410" i="2"/>
  <c r="AY411" i="2"/>
  <c r="AY412" i="2"/>
  <c r="AY413" i="2"/>
  <c r="AY414" i="2"/>
  <c r="AY415" i="2"/>
  <c r="AY416" i="2"/>
  <c r="AY417" i="2"/>
  <c r="AY418" i="2"/>
  <c r="AY419" i="2"/>
  <c r="AY420" i="2"/>
  <c r="AY421" i="2"/>
  <c r="AY422" i="2"/>
  <c r="AY423" i="2"/>
  <c r="AY424" i="2"/>
  <c r="AY425" i="2"/>
  <c r="AY426" i="2"/>
  <c r="AY427" i="2"/>
  <c r="AY428" i="2"/>
  <c r="AY429" i="2"/>
  <c r="AY430" i="2"/>
  <c r="AY431" i="2"/>
  <c r="AY432" i="2"/>
  <c r="AY433" i="2"/>
  <c r="AY434" i="2"/>
  <c r="AY435" i="2"/>
  <c r="AY436" i="2"/>
  <c r="AY437" i="2"/>
  <c r="AY438" i="2"/>
  <c r="AY439" i="2"/>
  <c r="AY440" i="2"/>
  <c r="AY441" i="2"/>
  <c r="AY442" i="2"/>
  <c r="AY443" i="2"/>
  <c r="AY444" i="2"/>
  <c r="AY445" i="2"/>
  <c r="AY446" i="2"/>
  <c r="AY447" i="2"/>
  <c r="AY448" i="2"/>
  <c r="AY449" i="2"/>
  <c r="AY450" i="2"/>
  <c r="AY451" i="2"/>
  <c r="AY452" i="2"/>
  <c r="AY453" i="2"/>
  <c r="AY454" i="2"/>
  <c r="AY455" i="2"/>
  <c r="AY456" i="2"/>
  <c r="AY457" i="2"/>
  <c r="AY458" i="2"/>
  <c r="AY459" i="2"/>
  <c r="AY460" i="2"/>
  <c r="AY461" i="2"/>
  <c r="AY462" i="2"/>
  <c r="AY463" i="2"/>
  <c r="AY464" i="2"/>
  <c r="AY465" i="2"/>
  <c r="AY466" i="2"/>
  <c r="AY467" i="2"/>
  <c r="AY468" i="2"/>
  <c r="AY469" i="2"/>
  <c r="AY470" i="2"/>
  <c r="AY471" i="2"/>
  <c r="AY472" i="2"/>
  <c r="AY473" i="2"/>
  <c r="AY474" i="2"/>
  <c r="AY475" i="2"/>
  <c r="AY476" i="2"/>
  <c r="AY477" i="2"/>
  <c r="AY478" i="2"/>
  <c r="AY479" i="2"/>
  <c r="AY480" i="2"/>
  <c r="AY481" i="2"/>
  <c r="AY482" i="2"/>
  <c r="AY483" i="2"/>
  <c r="AY484" i="2"/>
  <c r="AY485" i="2"/>
  <c r="AY486" i="2"/>
  <c r="AY487" i="2"/>
  <c r="AY488" i="2"/>
  <c r="AY489" i="2"/>
  <c r="AY490" i="2"/>
  <c r="AY491" i="2"/>
  <c r="AY492" i="2"/>
  <c r="AY493" i="2"/>
  <c r="AY494" i="2"/>
  <c r="AY495" i="2"/>
  <c r="AY496" i="2"/>
  <c r="AY497" i="2"/>
  <c r="AY498" i="2"/>
  <c r="AY499" i="2"/>
  <c r="AY500" i="2"/>
  <c r="AY501" i="2"/>
  <c r="AY502" i="2"/>
  <c r="AY503" i="2"/>
  <c r="AY504" i="2"/>
  <c r="AY505" i="2"/>
  <c r="AY506" i="2"/>
  <c r="AY507" i="2"/>
  <c r="AY508" i="2"/>
  <c r="AY509" i="2"/>
  <c r="AY510" i="2"/>
  <c r="AY511" i="2"/>
  <c r="AY512" i="2"/>
  <c r="AY513" i="2"/>
  <c r="AY514" i="2"/>
  <c r="AY515" i="2"/>
  <c r="AY516" i="2"/>
  <c r="AY517" i="2"/>
  <c r="AY518" i="2"/>
  <c r="AY519" i="2"/>
  <c r="AY520" i="2"/>
  <c r="AY521" i="2"/>
  <c r="AY522" i="2"/>
  <c r="AY523" i="2"/>
  <c r="AY524" i="2"/>
  <c r="AY525" i="2"/>
  <c r="AY526" i="2"/>
  <c r="AY527" i="2"/>
  <c r="AY528" i="2"/>
  <c r="AY529" i="2"/>
  <c r="AY530" i="2"/>
  <c r="AY531" i="2"/>
  <c r="AY532" i="2"/>
  <c r="AY533" i="2"/>
  <c r="AY534" i="2"/>
  <c r="AY535" i="2"/>
  <c r="AY536" i="2"/>
  <c r="AY537" i="2"/>
  <c r="AY538" i="2"/>
  <c r="AY539" i="2"/>
  <c r="AY540" i="2"/>
  <c r="AY541" i="2"/>
  <c r="AY542" i="2"/>
  <c r="AY543" i="2"/>
  <c r="AY544" i="2"/>
  <c r="AY545" i="2"/>
  <c r="AY546" i="2"/>
  <c r="AY547" i="2"/>
  <c r="AY548" i="2"/>
  <c r="AY549" i="2"/>
  <c r="AY550" i="2"/>
  <c r="AY551" i="2"/>
  <c r="AY552" i="2"/>
  <c r="AY553" i="2"/>
  <c r="AY554" i="2"/>
  <c r="AY555" i="2"/>
  <c r="AY556" i="2"/>
  <c r="AY557" i="2"/>
  <c r="AY558" i="2"/>
  <c r="AY559" i="2"/>
  <c r="AY560" i="2"/>
  <c r="AY561" i="2"/>
  <c r="AY562" i="2"/>
  <c r="AY563" i="2"/>
  <c r="AY564" i="2"/>
  <c r="AY565" i="2"/>
  <c r="AY566" i="2"/>
  <c r="AY567" i="2"/>
  <c r="AY568" i="2"/>
  <c r="AY569" i="2"/>
  <c r="AY570" i="2"/>
  <c r="AY571" i="2"/>
  <c r="AY572" i="2"/>
  <c r="AY573" i="2"/>
  <c r="AY574" i="2"/>
  <c r="AY575" i="2"/>
  <c r="AY576" i="2"/>
  <c r="AY577" i="2"/>
  <c r="AY578" i="2"/>
  <c r="AY579" i="2"/>
  <c r="AY580" i="2"/>
  <c r="AY581" i="2"/>
  <c r="AY582" i="2"/>
  <c r="AY583" i="2"/>
  <c r="AY584" i="2"/>
  <c r="AY585" i="2"/>
  <c r="AY586" i="2"/>
  <c r="AY587" i="2"/>
  <c r="AY588" i="2"/>
  <c r="AY589" i="2"/>
  <c r="AY590" i="2"/>
  <c r="AY591" i="2"/>
  <c r="AY592" i="2"/>
  <c r="AY593" i="2"/>
  <c r="AY594" i="2"/>
  <c r="AY595" i="2"/>
  <c r="AY596" i="2"/>
  <c r="AY597" i="2"/>
  <c r="AY598" i="2"/>
  <c r="AY599" i="2"/>
  <c r="AY600" i="2"/>
  <c r="AY601" i="2"/>
  <c r="AY602" i="2"/>
  <c r="AY603" i="2"/>
  <c r="AY604" i="2"/>
  <c r="AY605" i="2"/>
  <c r="AY606" i="2"/>
  <c r="AY607" i="2"/>
  <c r="AY608" i="2"/>
  <c r="AY609" i="2"/>
  <c r="AY610" i="2"/>
  <c r="AY611" i="2"/>
  <c r="AY612" i="2"/>
  <c r="AY613" i="2"/>
  <c r="AY614" i="2"/>
  <c r="AY615" i="2"/>
  <c r="AY616" i="2"/>
  <c r="AY617" i="2"/>
  <c r="AY618" i="2"/>
  <c r="AY619" i="2"/>
  <c r="AY620" i="2"/>
  <c r="AY621" i="2"/>
  <c r="AY622" i="2"/>
  <c r="AY623" i="2"/>
  <c r="AY624" i="2"/>
  <c r="AY625" i="2"/>
  <c r="AY626" i="2"/>
  <c r="AY627" i="2"/>
  <c r="AY628" i="2"/>
  <c r="AY629" i="2"/>
  <c r="AY630" i="2"/>
  <c r="AY631" i="2"/>
  <c r="AY632" i="2"/>
  <c r="AY633" i="2"/>
  <c r="AY634" i="2"/>
  <c r="AY635" i="2"/>
  <c r="AY636" i="2"/>
  <c r="AY637" i="2"/>
  <c r="AY638" i="2"/>
  <c r="AY639" i="2"/>
  <c r="AY640" i="2"/>
  <c r="AY641" i="2"/>
  <c r="AY642" i="2"/>
  <c r="AY643" i="2"/>
  <c r="AY644" i="2"/>
  <c r="AY645" i="2"/>
  <c r="AY646" i="2"/>
  <c r="AY647" i="2"/>
  <c r="AY648" i="2"/>
  <c r="AY649" i="2"/>
  <c r="AY650" i="2"/>
  <c r="AY651" i="2"/>
  <c r="AY652" i="2"/>
  <c r="AY653" i="2"/>
  <c r="AY654" i="2"/>
  <c r="AY655" i="2"/>
  <c r="AY656" i="2"/>
  <c r="AY657" i="2"/>
  <c r="AY658" i="2"/>
  <c r="AY659" i="2"/>
  <c r="AY660" i="2"/>
  <c r="AY661" i="2"/>
  <c r="AY662" i="2"/>
  <c r="AY663" i="2"/>
  <c r="AY664" i="2"/>
  <c r="AY665" i="2"/>
  <c r="AY666" i="2"/>
  <c r="AY667" i="2"/>
  <c r="AY668" i="2"/>
  <c r="AY669" i="2"/>
  <c r="AY670" i="2"/>
  <c r="AY671" i="2"/>
  <c r="AY672" i="2"/>
  <c r="AY673" i="2"/>
  <c r="AY674" i="2"/>
  <c r="AY675" i="2"/>
  <c r="AY676" i="2"/>
  <c r="AY677" i="2"/>
  <c r="AY678" i="2"/>
  <c r="AY679" i="2"/>
  <c r="AY680" i="2"/>
  <c r="AY681" i="2"/>
  <c r="AY682" i="2"/>
  <c r="AY683" i="2"/>
  <c r="AY684" i="2"/>
  <c r="AY685" i="2"/>
  <c r="AY686" i="2"/>
  <c r="AY687" i="2"/>
  <c r="AY688" i="2"/>
  <c r="AY689" i="2"/>
  <c r="AY690" i="2"/>
  <c r="AY691" i="2"/>
  <c r="AY693" i="2"/>
  <c r="AY694" i="2"/>
  <c r="AY695" i="2"/>
  <c r="AY696" i="2"/>
  <c r="AY697" i="2"/>
  <c r="AY698" i="2"/>
  <c r="AY699" i="2"/>
  <c r="AY700" i="2"/>
  <c r="AY701" i="2"/>
  <c r="AY702" i="2"/>
  <c r="AY703" i="2"/>
  <c r="AY704" i="2"/>
  <c r="AY705" i="2"/>
  <c r="AY706" i="2"/>
  <c r="AY707" i="2"/>
  <c r="AY708" i="2"/>
  <c r="AY709" i="2"/>
  <c r="AY710" i="2"/>
  <c r="AY711" i="2"/>
  <c r="AY712" i="2"/>
  <c r="AY713" i="2"/>
  <c r="AY714" i="2"/>
  <c r="AY715" i="2"/>
  <c r="AY716" i="2"/>
  <c r="AY717" i="2"/>
  <c r="AY718" i="2"/>
  <c r="AY719" i="2"/>
  <c r="AY720" i="2"/>
  <c r="AY721" i="2"/>
  <c r="AY722" i="2"/>
  <c r="AY723" i="2"/>
  <c r="AY724" i="2"/>
  <c r="AY725" i="2"/>
  <c r="AY726" i="2"/>
  <c r="AY727" i="2"/>
  <c r="AY728" i="2"/>
  <c r="AY729" i="2"/>
  <c r="AY730" i="2"/>
  <c r="AY731" i="2"/>
  <c r="AY732" i="2"/>
  <c r="AY733" i="2"/>
  <c r="AY734" i="2"/>
  <c r="AY735" i="2"/>
  <c r="AY736" i="2"/>
  <c r="AY737" i="2"/>
  <c r="AY738" i="2"/>
  <c r="AY739" i="2"/>
  <c r="AY740" i="2"/>
  <c r="AY741" i="2"/>
  <c r="AY742" i="2"/>
  <c r="AY743" i="2"/>
  <c r="AY744" i="2"/>
  <c r="AY745" i="2"/>
  <c r="AY746" i="2"/>
  <c r="AY747" i="2"/>
  <c r="AY748" i="2"/>
  <c r="AY749" i="2"/>
  <c r="AY750" i="2"/>
  <c r="AY751" i="2"/>
  <c r="AY752" i="2"/>
  <c r="AY753" i="2"/>
  <c r="AY754" i="2"/>
  <c r="AY755" i="2"/>
  <c r="AY756" i="2"/>
  <c r="AY757" i="2"/>
  <c r="AY758" i="2"/>
  <c r="AY759" i="2"/>
  <c r="AY760" i="2"/>
  <c r="AY761" i="2"/>
  <c r="AY762" i="2"/>
  <c r="AY763" i="2"/>
  <c r="AY764" i="2"/>
  <c r="AY765" i="2"/>
  <c r="AY766" i="2"/>
  <c r="AY767" i="2"/>
  <c r="AY768" i="2"/>
  <c r="AY769" i="2"/>
  <c r="AY770" i="2"/>
  <c r="AY771" i="2"/>
  <c r="AY772" i="2"/>
  <c r="AY773" i="2"/>
  <c r="AY774" i="2"/>
  <c r="AY775" i="2"/>
  <c r="AY776" i="2"/>
  <c r="AY777" i="2"/>
  <c r="AY778" i="2"/>
  <c r="AY779" i="2"/>
  <c r="AY780" i="2"/>
  <c r="AY781" i="2"/>
  <c r="AY782" i="2"/>
  <c r="AY783" i="2"/>
  <c r="AY784" i="2"/>
  <c r="AY785" i="2"/>
  <c r="AY786" i="2"/>
  <c r="AY787" i="2"/>
  <c r="AY788" i="2"/>
  <c r="AY789" i="2"/>
  <c r="AY790" i="2"/>
  <c r="AY791" i="2"/>
  <c r="AY792" i="2"/>
  <c r="AY793" i="2"/>
  <c r="AY794" i="2"/>
  <c r="AY795" i="2"/>
  <c r="AY796" i="2"/>
  <c r="AY797" i="2"/>
  <c r="AY798" i="2"/>
  <c r="AY799" i="2"/>
  <c r="AY800" i="2"/>
  <c r="AY801" i="2"/>
  <c r="AY802" i="2"/>
  <c r="AY803" i="2"/>
  <c r="AY804" i="2"/>
  <c r="AY805" i="2"/>
  <c r="AY806" i="2"/>
  <c r="AY807" i="2"/>
  <c r="AY808" i="2"/>
  <c r="AY809" i="2"/>
  <c r="AY810" i="2"/>
  <c r="AY811" i="2"/>
  <c r="AY812" i="2"/>
  <c r="AY813" i="2"/>
  <c r="AY814" i="2"/>
  <c r="AY815" i="2"/>
  <c r="AY816" i="2"/>
  <c r="AY817" i="2"/>
  <c r="AY818" i="2"/>
  <c r="AY819" i="2"/>
  <c r="AY820" i="2"/>
  <c r="AY821" i="2"/>
  <c r="AY822" i="2"/>
  <c r="AY823" i="2"/>
  <c r="AY824" i="2"/>
  <c r="AY825" i="2"/>
  <c r="AY826" i="2"/>
  <c r="AY827" i="2"/>
  <c r="AY828" i="2"/>
  <c r="AY829" i="2"/>
  <c r="AY830" i="2"/>
  <c r="AY831" i="2"/>
  <c r="AY832" i="2"/>
  <c r="AY833" i="2"/>
  <c r="AY834" i="2"/>
  <c r="AY835" i="2"/>
  <c r="AY836" i="2"/>
  <c r="AY837" i="2"/>
  <c r="AY838" i="2"/>
  <c r="AY839" i="2"/>
  <c r="AY840" i="2"/>
  <c r="AY841" i="2"/>
  <c r="AY842" i="2"/>
  <c r="AY843" i="2"/>
  <c r="AY844" i="2"/>
  <c r="AY845" i="2"/>
  <c r="AY846" i="2"/>
  <c r="AY847" i="2"/>
  <c r="AY848" i="2"/>
  <c r="AY849" i="2"/>
  <c r="AY850" i="2"/>
  <c r="AY851" i="2"/>
  <c r="AY852" i="2"/>
  <c r="AY853" i="2"/>
  <c r="AY854" i="2"/>
  <c r="AY855" i="2"/>
  <c r="AY856" i="2"/>
  <c r="AY857" i="2"/>
  <c r="AY858" i="2"/>
  <c r="AY859" i="2"/>
  <c r="AY860" i="2"/>
  <c r="AY861" i="2"/>
  <c r="AY862" i="2"/>
  <c r="AY863" i="2"/>
  <c r="AY864" i="2"/>
  <c r="AY865" i="2"/>
  <c r="AY866" i="2"/>
  <c r="AY867" i="2"/>
  <c r="AY868" i="2"/>
  <c r="AY869" i="2"/>
  <c r="AY870" i="2"/>
  <c r="AY871" i="2"/>
  <c r="AY872" i="2"/>
  <c r="AY873" i="2"/>
  <c r="AY874" i="2"/>
  <c r="AY875" i="2"/>
  <c r="AY876" i="2"/>
  <c r="AY877" i="2"/>
  <c r="AY878" i="2"/>
  <c r="AY879" i="2"/>
  <c r="AY880" i="2"/>
  <c r="AY881" i="2"/>
  <c r="AY882" i="2"/>
  <c r="AY883" i="2"/>
  <c r="AY884" i="2"/>
  <c r="AY885" i="2"/>
  <c r="AY886" i="2"/>
  <c r="AY887" i="2"/>
  <c r="AY888" i="2"/>
  <c r="AY889" i="2"/>
  <c r="AY890" i="2"/>
  <c r="AY891" i="2"/>
  <c r="AY892" i="2"/>
  <c r="AY893" i="2"/>
  <c r="AY894" i="2"/>
  <c r="AY895" i="2"/>
  <c r="AY896" i="2"/>
  <c r="AY897" i="2"/>
  <c r="AY898" i="2"/>
  <c r="AY899" i="2"/>
  <c r="AY900" i="2"/>
  <c r="AY901" i="2"/>
  <c r="AY902" i="2"/>
  <c r="AY903" i="2"/>
  <c r="AY904" i="2"/>
  <c r="AY905" i="2"/>
  <c r="AY906" i="2"/>
  <c r="AY907" i="2"/>
  <c r="AY908" i="2"/>
  <c r="AY909" i="2"/>
  <c r="AY910" i="2"/>
  <c r="AY911" i="2"/>
  <c r="AY912" i="2"/>
  <c r="AY913" i="2"/>
  <c r="AY914" i="2"/>
  <c r="AY915" i="2"/>
  <c r="AY916" i="2"/>
  <c r="AY917" i="2"/>
  <c r="AY918" i="2"/>
  <c r="AY919" i="2"/>
  <c r="AY920" i="2"/>
  <c r="AY921" i="2"/>
  <c r="AY922" i="2"/>
  <c r="AY923" i="2"/>
  <c r="AY924" i="2"/>
  <c r="AY925" i="2"/>
  <c r="AY926" i="2"/>
  <c r="AY927" i="2"/>
  <c r="AY928" i="2"/>
  <c r="AY929" i="2"/>
  <c r="AY930" i="2"/>
  <c r="AY931" i="2"/>
  <c r="AY932" i="2"/>
  <c r="AY933" i="2"/>
  <c r="AY934" i="2"/>
  <c r="AY935" i="2"/>
  <c r="AY936" i="2"/>
  <c r="AY937" i="2"/>
  <c r="AY938" i="2"/>
  <c r="AY939" i="2"/>
  <c r="AY940" i="2"/>
  <c r="AY941" i="2"/>
  <c r="AY942" i="2"/>
  <c r="AY943" i="2"/>
  <c r="AY944" i="2"/>
  <c r="AY945" i="2"/>
  <c r="AY946" i="2"/>
  <c r="AY947" i="2"/>
  <c r="AY948" i="2"/>
  <c r="AY949" i="2"/>
  <c r="AY950" i="2"/>
  <c r="AY951" i="2"/>
  <c r="AY952" i="2"/>
  <c r="AY953" i="2"/>
  <c r="AY954" i="2"/>
  <c r="AY955" i="2"/>
  <c r="AY956" i="2"/>
  <c r="AY957" i="2"/>
  <c r="AY958" i="2"/>
  <c r="AY959" i="2"/>
  <c r="AY960" i="2"/>
  <c r="AY961" i="2"/>
  <c r="AY962" i="2"/>
  <c r="AY963" i="2"/>
  <c r="AY964" i="2"/>
  <c r="AY965" i="2"/>
  <c r="AY966" i="2"/>
  <c r="AY967" i="2"/>
  <c r="AY968" i="2"/>
  <c r="AY969" i="2"/>
  <c r="AY970" i="2"/>
  <c r="AY971" i="2"/>
  <c r="AY972" i="2"/>
  <c r="AY973" i="2"/>
  <c r="AY974" i="2"/>
  <c r="AY975" i="2"/>
  <c r="AY976" i="2"/>
  <c r="AY977" i="2"/>
  <c r="AY978" i="2"/>
  <c r="AY979" i="2"/>
  <c r="AY980" i="2"/>
  <c r="AY981" i="2"/>
  <c r="AY982" i="2"/>
  <c r="AY983" i="2"/>
  <c r="AY984" i="2"/>
  <c r="AY985" i="2"/>
  <c r="AY986" i="2"/>
  <c r="AY987" i="2"/>
  <c r="AY988" i="2"/>
  <c r="AY989" i="2"/>
  <c r="AY990" i="2"/>
  <c r="AY991" i="2"/>
  <c r="AY992" i="2"/>
  <c r="AY993" i="2"/>
  <c r="AY994" i="2"/>
  <c r="AY995" i="2"/>
  <c r="AY996" i="2"/>
  <c r="AY997" i="2"/>
  <c r="AY998" i="2"/>
  <c r="AY999" i="2"/>
  <c r="AY1000" i="2"/>
  <c r="AY1001" i="2"/>
  <c r="AY1002" i="2"/>
  <c r="AY1003" i="2"/>
  <c r="AY1004" i="2"/>
  <c r="AY1005" i="2"/>
  <c r="AY1006" i="2"/>
  <c r="AY1007" i="2"/>
  <c r="AY1008" i="2"/>
  <c r="AY1009" i="2"/>
  <c r="AY1010" i="2"/>
  <c r="AY1011" i="2"/>
  <c r="AY1012" i="2"/>
  <c r="AY1013" i="2"/>
  <c r="AY1014" i="2"/>
  <c r="AY1015" i="2"/>
  <c r="AY1016" i="2"/>
  <c r="AY1017" i="2"/>
  <c r="AY1018" i="2"/>
  <c r="AY1019" i="2"/>
  <c r="AY1020" i="2"/>
  <c r="AY1021" i="2"/>
  <c r="AY1022" i="2"/>
  <c r="AY1023" i="2"/>
  <c r="AY1024" i="2"/>
  <c r="AY1025" i="2"/>
  <c r="AY1026" i="2"/>
  <c r="AY1027" i="2"/>
  <c r="AY1028" i="2"/>
  <c r="AY1029" i="2"/>
  <c r="AY1030" i="2"/>
  <c r="AY1031" i="2"/>
  <c r="AY1032" i="2"/>
  <c r="AY1033" i="2"/>
  <c r="AY1034" i="2"/>
  <c r="AY1035" i="2"/>
  <c r="AY1036" i="2"/>
  <c r="AY1037" i="2"/>
  <c r="AY1038" i="2"/>
  <c r="AY1039" i="2"/>
  <c r="AY1040" i="2"/>
  <c r="AY1041" i="2"/>
  <c r="AY1042" i="2"/>
  <c r="AY1043" i="2"/>
  <c r="AY1044" i="2"/>
  <c r="AY1045" i="2"/>
  <c r="AY1046" i="2"/>
  <c r="AY1047" i="2"/>
  <c r="AY1048" i="2"/>
  <c r="AY1049" i="2"/>
  <c r="AY1050" i="2"/>
  <c r="AY1051" i="2"/>
  <c r="AY1052" i="2"/>
  <c r="AY1053" i="2"/>
  <c r="AY1054" i="2"/>
  <c r="AY1055" i="2"/>
  <c r="AY1056" i="2"/>
  <c r="AY1057" i="2"/>
  <c r="AY1058" i="2"/>
  <c r="AY1059" i="2"/>
  <c r="AY1060" i="2"/>
  <c r="AY1061" i="2"/>
  <c r="AY1062" i="2"/>
  <c r="AY1063" i="2"/>
  <c r="AY1064" i="2"/>
  <c r="AY1065" i="2"/>
  <c r="AY1066" i="2"/>
  <c r="AY1067" i="2"/>
  <c r="AY1068" i="2"/>
  <c r="AY1069" i="2"/>
  <c r="AY1070" i="2"/>
  <c r="AY1071" i="2"/>
  <c r="AY1072" i="2"/>
  <c r="AY1073" i="2"/>
  <c r="AY1074" i="2"/>
  <c r="AY1075" i="2"/>
  <c r="AY1076" i="2"/>
  <c r="AY1077" i="2"/>
  <c r="AY1078" i="2"/>
  <c r="AY1079" i="2"/>
  <c r="AY1080" i="2"/>
  <c r="AY1081" i="2"/>
  <c r="AY1082" i="2"/>
  <c r="AY1083" i="2"/>
  <c r="AY1084" i="2"/>
  <c r="AY1085" i="2"/>
  <c r="AY1086" i="2"/>
  <c r="AY1087" i="2"/>
  <c r="AY1088" i="2"/>
  <c r="AY1089" i="2"/>
  <c r="AY1090" i="2"/>
  <c r="AY1091" i="2"/>
  <c r="AY1092" i="2"/>
  <c r="AY1093" i="2"/>
  <c r="AY1094" i="2"/>
  <c r="AY1095" i="2"/>
  <c r="AY9" i="2"/>
  <c r="H1096" i="2"/>
  <c r="I1096" i="2"/>
  <c r="J1096" i="2"/>
  <c r="K1096" i="2"/>
  <c r="M1096" i="2"/>
  <c r="O1096" i="2"/>
  <c r="P1096" i="2"/>
  <c r="Q1096" i="2"/>
  <c r="R1096" i="2"/>
  <c r="T1096" i="2"/>
  <c r="V1096" i="2"/>
  <c r="W1096" i="2"/>
  <c r="X1096" i="2"/>
  <c r="Y1096" i="2"/>
  <c r="AA1096" i="2"/>
  <c r="AC1096" i="2"/>
  <c r="AD1096" i="2"/>
  <c r="AE1096" i="2"/>
  <c r="AF1096" i="2"/>
  <c r="AH1096" i="2"/>
  <c r="AJ1096" i="2"/>
  <c r="AK1096" i="2"/>
  <c r="AL1096" i="2"/>
  <c r="AM1096" i="2"/>
  <c r="AO1096" i="2"/>
  <c r="G1096" i="2"/>
  <c r="W1062" i="13"/>
  <c r="W1068" i="13"/>
  <c r="W1082" i="13"/>
  <c r="W1107" i="13"/>
  <c r="W862" i="13"/>
  <c r="W9" i="13"/>
  <c r="W18" i="13"/>
  <c r="W929" i="13"/>
  <c r="W61" i="13"/>
  <c r="W63" i="13"/>
  <c r="W68" i="13"/>
  <c r="W74" i="13"/>
  <c r="W928" i="13"/>
  <c r="W77" i="13"/>
  <c r="W86" i="13"/>
  <c r="W90" i="13"/>
  <c r="W91" i="13"/>
  <c r="W94" i="13"/>
  <c r="W95" i="13"/>
  <c r="W97" i="13"/>
  <c r="W425" i="13"/>
  <c r="W548" i="13"/>
  <c r="W549" i="13"/>
  <c r="W550" i="13"/>
  <c r="W555" i="13"/>
  <c r="W556" i="13"/>
  <c r="W557" i="13"/>
  <c r="W560" i="13"/>
  <c r="W567" i="13"/>
  <c r="W637" i="13"/>
  <c r="W658" i="13"/>
  <c r="W963" i="13"/>
  <c r="W972" i="13"/>
  <c r="W973" i="13"/>
  <c r="W974" i="13"/>
  <c r="W975" i="13"/>
  <c r="W976" i="13"/>
  <c r="W977" i="13"/>
  <c r="W978" i="13"/>
  <c r="V1062" i="13"/>
  <c r="V1068" i="13"/>
  <c r="V1082" i="13"/>
  <c r="V1107" i="13"/>
  <c r="V862" i="13"/>
  <c r="V9" i="13"/>
  <c r="V18" i="13"/>
  <c r="V929" i="13"/>
  <c r="V61" i="13"/>
  <c r="V63" i="13"/>
  <c r="V68" i="13"/>
  <c r="V74" i="13"/>
  <c r="V928" i="13"/>
  <c r="V77" i="13"/>
  <c r="V86" i="13"/>
  <c r="V90" i="13"/>
  <c r="V91" i="13"/>
  <c r="V94" i="13"/>
  <c r="V95" i="13"/>
  <c r="V97" i="13"/>
  <c r="V425" i="13"/>
  <c r="V548" i="13"/>
  <c r="V549" i="13"/>
  <c r="V550" i="13"/>
  <c r="V555" i="13"/>
  <c r="V556" i="13"/>
  <c r="V557" i="13"/>
  <c r="V560" i="13"/>
  <c r="V567" i="13"/>
  <c r="V637" i="13"/>
  <c r="V658" i="13"/>
  <c r="V784" i="13"/>
  <c r="V963" i="13"/>
  <c r="V972" i="13"/>
  <c r="V973" i="13"/>
  <c r="V974" i="13"/>
  <c r="V975" i="13"/>
  <c r="V976" i="13"/>
  <c r="U1062" i="13"/>
  <c r="U1068" i="13"/>
  <c r="U1082" i="13"/>
  <c r="U1107" i="13"/>
  <c r="U862" i="13"/>
  <c r="U9" i="13"/>
  <c r="U18" i="13"/>
  <c r="U929" i="13"/>
  <c r="U61" i="13"/>
  <c r="U63" i="13"/>
  <c r="U68" i="13"/>
  <c r="U74" i="13"/>
  <c r="U928" i="13"/>
  <c r="U77" i="13"/>
  <c r="U86" i="13"/>
  <c r="U90" i="13"/>
  <c r="U91" i="13"/>
  <c r="U94" i="13"/>
  <c r="U95" i="13"/>
  <c r="U97" i="13"/>
  <c r="U425" i="13"/>
  <c r="U548" i="13"/>
  <c r="U549" i="13"/>
  <c r="U550" i="13"/>
  <c r="U555" i="13"/>
  <c r="U556" i="13"/>
  <c r="U557" i="13"/>
  <c r="U560" i="13"/>
  <c r="U567" i="13"/>
  <c r="U637" i="13"/>
  <c r="U658" i="13"/>
  <c r="U784" i="13"/>
  <c r="U963" i="13"/>
  <c r="U972" i="13"/>
  <c r="U973" i="13"/>
  <c r="U974" i="13"/>
  <c r="U975" i="13"/>
  <c r="U976" i="13"/>
  <c r="R723" i="13"/>
  <c r="U723" i="13"/>
  <c r="V723" i="13"/>
  <c r="W723" i="13"/>
  <c r="R978" i="13"/>
  <c r="U978" i="13"/>
  <c r="V978" i="13"/>
  <c r="R1109" i="13"/>
  <c r="R748" i="13"/>
  <c r="R1062" i="13"/>
  <c r="R1068" i="13"/>
  <c r="R1082" i="13"/>
  <c r="R1107" i="13"/>
  <c r="R862" i="13"/>
  <c r="R9" i="13"/>
  <c r="R18" i="13"/>
  <c r="R929" i="13"/>
  <c r="R61" i="13"/>
  <c r="R63" i="13"/>
  <c r="R68" i="13"/>
  <c r="R74" i="13"/>
  <c r="R928" i="13"/>
  <c r="R77" i="13"/>
  <c r="R86" i="13"/>
  <c r="R90" i="13"/>
  <c r="R91" i="13"/>
  <c r="R94" i="13"/>
  <c r="R95" i="13"/>
  <c r="R97" i="13"/>
  <c r="R425" i="13"/>
  <c r="R548" i="13"/>
  <c r="R549" i="13"/>
  <c r="R550" i="13"/>
  <c r="R555" i="13"/>
  <c r="R556" i="13"/>
  <c r="R557" i="13"/>
  <c r="R560" i="13"/>
  <c r="R567" i="13"/>
  <c r="R637" i="13"/>
  <c r="R658" i="13"/>
  <c r="R784" i="13"/>
  <c r="R963" i="13"/>
  <c r="R972" i="13"/>
  <c r="R973" i="13"/>
  <c r="R974" i="13"/>
  <c r="R975" i="13"/>
  <c r="E1112" i="13"/>
  <c r="AV9" i="2"/>
  <c r="R37" i="13"/>
  <c r="R779" i="13"/>
  <c r="R688" i="13"/>
  <c r="R687" i="13"/>
  <c r="R686" i="13"/>
  <c r="R685" i="13"/>
  <c r="R747" i="13"/>
  <c r="R744" i="13"/>
  <c r="R832" i="13"/>
  <c r="R438" i="13"/>
  <c r="R745" i="13"/>
  <c r="R833" i="13"/>
  <c r="R538" i="13"/>
  <c r="R743" i="13"/>
  <c r="R719" i="13"/>
  <c r="R722" i="13"/>
  <c r="R703" i="13"/>
  <c r="R87" i="13"/>
  <c r="R739" i="13"/>
  <c r="R702" i="13"/>
  <c r="R396" i="13"/>
  <c r="R701" i="13"/>
  <c r="R695" i="13"/>
  <c r="R654" i="13"/>
  <c r="R88" i="13"/>
  <c r="R303" i="13"/>
  <c r="R211" i="13"/>
  <c r="R1078" i="13"/>
  <c r="R210" i="13"/>
  <c r="R1073" i="13"/>
  <c r="R379" i="13"/>
  <c r="R189" i="13"/>
  <c r="R849" i="13"/>
  <c r="R802" i="13"/>
  <c r="R704" i="13"/>
  <c r="R525" i="13"/>
  <c r="R651" i="13"/>
  <c r="R650" i="13"/>
  <c r="R656" i="13"/>
  <c r="R476" i="13"/>
  <c r="R839" i="13"/>
  <c r="R840" i="13"/>
  <c r="R824" i="13"/>
  <c r="R825" i="13"/>
  <c r="R838" i="13"/>
  <c r="R830" i="13"/>
  <c r="R831" i="13"/>
  <c r="R829" i="13"/>
  <c r="R138" i="13"/>
  <c r="R708" i="13"/>
  <c r="R1091" i="13"/>
  <c r="R698" i="13"/>
  <c r="R649" i="13"/>
  <c r="R607" i="13"/>
  <c r="R857" i="13"/>
  <c r="R787" i="13"/>
  <c r="R855" i="13"/>
  <c r="R670" i="13"/>
  <c r="R734" i="13"/>
  <c r="R900" i="13"/>
  <c r="R841" i="13"/>
  <c r="R842" i="13"/>
  <c r="R721" i="13"/>
  <c r="R711" i="13"/>
  <c r="R22" i="13"/>
  <c r="R27" i="13"/>
  <c r="R696" i="13"/>
  <c r="R648" i="13"/>
  <c r="R731" i="13"/>
  <c r="R728" i="13"/>
  <c r="R85" i="13"/>
  <c r="R36" i="13"/>
  <c r="R647" i="13"/>
  <c r="R646" i="13"/>
  <c r="R645" i="13"/>
  <c r="R644" i="13"/>
  <c r="R673" i="13"/>
  <c r="R672" i="13"/>
  <c r="R678" i="13"/>
  <c r="R680" i="13"/>
  <c r="R664" i="13"/>
  <c r="R663" i="13"/>
  <c r="R662" i="13"/>
  <c r="R689" i="13"/>
  <c r="R679" i="13"/>
  <c r="R340" i="13"/>
  <c r="R38" i="13"/>
  <c r="R675" i="13"/>
  <c r="R674" i="13"/>
  <c r="R676" i="13"/>
  <c r="R995" i="13"/>
  <c r="R643" i="13"/>
  <c r="R642" i="13"/>
  <c r="R641" i="13"/>
  <c r="R640" i="13"/>
  <c r="R616" i="13"/>
  <c r="R639" i="13"/>
  <c r="R926" i="13"/>
  <c r="R925" i="13"/>
  <c r="R940" i="13"/>
  <c r="R39" i="13"/>
  <c r="R40" i="13"/>
  <c r="R42" i="13"/>
  <c r="R10" i="13"/>
  <c r="R354" i="13"/>
  <c r="R353" i="13"/>
  <c r="R357" i="13"/>
  <c r="R868" i="13"/>
  <c r="R373" i="13"/>
  <c r="R372" i="13"/>
  <c r="R851" i="13"/>
  <c r="R848" i="13"/>
  <c r="R638" i="13"/>
  <c r="R853" i="13"/>
  <c r="R394" i="13"/>
  <c r="R1111" i="13"/>
  <c r="R1110" i="13"/>
  <c r="R24" i="13"/>
  <c r="R82" i="13"/>
  <c r="R81" i="13"/>
  <c r="R35" i="13"/>
  <c r="R43" i="13"/>
  <c r="R46" i="13"/>
  <c r="R49" i="13"/>
  <c r="R32" i="13"/>
  <c r="R53" i="13"/>
  <c r="R677" i="13"/>
  <c r="R56" i="13"/>
  <c r="R770" i="13"/>
  <c r="R771" i="13"/>
  <c r="R769" i="13"/>
  <c r="R776" i="13"/>
  <c r="R415" i="13"/>
  <c r="R820" i="13"/>
  <c r="R727" i="13"/>
  <c r="R785" i="13"/>
  <c r="R760" i="13"/>
  <c r="R761" i="13"/>
  <c r="R753" i="13"/>
  <c r="R759" i="13"/>
  <c r="R178" i="13"/>
  <c r="R167" i="13"/>
  <c r="R175" i="13"/>
  <c r="R137" i="13"/>
  <c r="R246" i="13"/>
  <c r="R432" i="13"/>
  <c r="R374" i="13"/>
  <c r="R877" i="13"/>
  <c r="R376" i="13"/>
  <c r="R375" i="13"/>
  <c r="R377" i="13"/>
  <c r="R456" i="13"/>
  <c r="R387" i="13"/>
  <c r="R389" i="13"/>
  <c r="R386" i="13"/>
  <c r="R383" i="13"/>
  <c r="R385" i="13"/>
  <c r="R388" i="13"/>
  <c r="R384" i="13"/>
  <c r="R1025" i="13"/>
  <c r="R1026" i="13"/>
  <c r="R964" i="13"/>
  <c r="R57" i="13"/>
  <c r="R966" i="13"/>
  <c r="R965" i="13"/>
  <c r="R994" i="13"/>
  <c r="R993" i="13"/>
  <c r="R958" i="13"/>
  <c r="R58" i="13"/>
  <c r="R960" i="13"/>
  <c r="R957" i="13"/>
  <c r="R60" i="13"/>
  <c r="R523" i="13"/>
  <c r="R772" i="13"/>
  <c r="R463" i="13"/>
  <c r="R682" i="13"/>
  <c r="R62" i="13"/>
  <c r="R636" i="13"/>
  <c r="R462" i="13"/>
  <c r="R903" i="13"/>
  <c r="R887" i="13"/>
  <c r="R568" i="13"/>
  <c r="R569" i="13"/>
  <c r="R611" i="13"/>
  <c r="R584" i="13"/>
  <c r="R1093" i="13"/>
  <c r="R733" i="13"/>
  <c r="R735" i="13"/>
  <c r="R564" i="13"/>
  <c r="R605" i="13"/>
  <c r="R845" i="13"/>
  <c r="R774" i="13"/>
  <c r="R775" i="13"/>
  <c r="R610" i="13"/>
  <c r="R166" i="13"/>
  <c r="R777" i="13"/>
  <c r="R362" i="13"/>
  <c r="R361" i="13"/>
  <c r="R367" i="13"/>
  <c r="R360" i="13"/>
  <c r="R66" i="13"/>
  <c r="R717" i="13"/>
  <c r="R810" i="13"/>
  <c r="R716" i="13"/>
  <c r="R715" i="13"/>
  <c r="R806" i="13"/>
  <c r="R809" i="13"/>
  <c r="R521" i="13"/>
  <c r="R342" i="13"/>
  <c r="R346" i="13"/>
  <c r="R635" i="13"/>
  <c r="R67" i="13"/>
  <c r="R712" i="13"/>
  <c r="R819" i="13"/>
  <c r="R850" i="13"/>
  <c r="R768" i="13"/>
  <c r="R852" i="13"/>
  <c r="R314" i="13"/>
  <c r="R245" i="13"/>
  <c r="R209" i="13"/>
  <c r="R249" i="13"/>
  <c r="R544" i="13"/>
  <c r="R524" i="13"/>
  <c r="R542" i="13"/>
  <c r="R23" i="13"/>
  <c r="R75" i="13"/>
  <c r="R70" i="13"/>
  <c r="R73" i="13"/>
  <c r="R72" i="13"/>
  <c r="R788" i="13"/>
  <c r="R76" i="13"/>
  <c r="R871" i="13"/>
  <c r="R1005" i="13"/>
  <c r="R924" i="13"/>
  <c r="R908" i="13"/>
  <c r="R896" i="13"/>
  <c r="R364" i="13"/>
  <c r="R867" i="13"/>
  <c r="R762" i="13"/>
  <c r="R308" i="13"/>
  <c r="R370" i="13"/>
  <c r="R369" i="13"/>
  <c r="R352" i="13"/>
  <c r="R724" i="13"/>
  <c r="R78" i="13"/>
  <c r="R668" i="13"/>
  <c r="R408" i="13"/>
  <c r="R401" i="13"/>
  <c r="R400" i="13"/>
  <c r="R399" i="13"/>
  <c r="R418" i="13"/>
  <c r="R532" i="13"/>
  <c r="R80" i="13"/>
  <c r="R1027" i="13"/>
  <c r="R83" i="13"/>
  <c r="R84" i="13"/>
  <c r="R313" i="13"/>
  <c r="R805" i="13"/>
  <c r="R533" i="13"/>
  <c r="R1028" i="13"/>
  <c r="R1029" i="13"/>
  <c r="R407" i="13"/>
  <c r="R310" i="13"/>
  <c r="R248" i="13"/>
  <c r="R634" i="13"/>
  <c r="R563" i="13"/>
  <c r="R570" i="13"/>
  <c r="R595" i="13"/>
  <c r="R239" i="13"/>
  <c r="R565" i="13"/>
  <c r="R510" i="13"/>
  <c r="R508" i="13"/>
  <c r="R509" i="13"/>
  <c r="R507" i="13"/>
  <c r="R505" i="13"/>
  <c r="R506" i="13"/>
  <c r="R504" i="13"/>
  <c r="R503" i="13"/>
  <c r="R502" i="13"/>
  <c r="R781" i="13"/>
  <c r="R89" i="13"/>
  <c r="R274" i="13"/>
  <c r="R543" i="13"/>
  <c r="R183" i="13"/>
  <c r="R301" i="13"/>
  <c r="R302" i="13"/>
  <c r="R300" i="13"/>
  <c r="R259" i="13"/>
  <c r="R299" i="13"/>
  <c r="R298" i="13"/>
  <c r="R297" i="13"/>
  <c r="R1074" i="13"/>
  <c r="R208" i="13"/>
  <c r="R207" i="13"/>
  <c r="R206" i="13"/>
  <c r="R244" i="13"/>
  <c r="R216" i="13"/>
  <c r="R243" i="13"/>
  <c r="R242" i="13"/>
  <c r="R241" i="13"/>
  <c r="R213" i="13"/>
  <c r="R1071" i="13"/>
  <c r="R1077" i="13"/>
  <c r="R1076" i="13"/>
  <c r="R1079" i="13"/>
  <c r="R240" i="13"/>
  <c r="R886" i="13"/>
  <c r="R861" i="13"/>
  <c r="R817" i="13"/>
  <c r="R612" i="13"/>
  <c r="R296" i="13"/>
  <c r="R295" i="13"/>
  <c r="R294" i="13"/>
  <c r="R600" i="13"/>
  <c r="R195" i="13"/>
  <c r="R293" i="13"/>
  <c r="R1087" i="13"/>
  <c r="R269" i="13"/>
  <c r="R541" i="13"/>
  <c r="R238" i="13"/>
  <c r="R237" i="13"/>
  <c r="R236" i="13"/>
  <c r="R205" i="13"/>
  <c r="R235" i="13"/>
  <c r="R234" i="13"/>
  <c r="R233" i="13"/>
  <c r="R232" i="13"/>
  <c r="R204" i="13"/>
  <c r="R602" i="13"/>
  <c r="R251" i="13"/>
  <c r="R201" i="13"/>
  <c r="R633" i="13"/>
  <c r="R746" i="13"/>
  <c r="R307" i="13"/>
  <c r="R742" i="13"/>
  <c r="R589" i="13"/>
  <c r="R609" i="13"/>
  <c r="R596" i="13"/>
  <c r="R594" i="13"/>
  <c r="R582" i="13"/>
  <c r="R165" i="13"/>
  <c r="R164" i="13"/>
  <c r="R163" i="13"/>
  <c r="R140" i="13"/>
  <c r="R199" i="13"/>
  <c r="R198" i="13"/>
  <c r="R540" i="13"/>
  <c r="R277" i="13"/>
  <c r="R276" i="13"/>
  <c r="R250" i="13"/>
  <c r="R292" i="13"/>
  <c r="R194" i="13"/>
  <c r="R186" i="13"/>
  <c r="R309" i="13"/>
  <c r="R231" i="13"/>
  <c r="R291" i="13"/>
  <c r="R190" i="13"/>
  <c r="R197" i="13"/>
  <c r="R203" i="13"/>
  <c r="R230" i="13"/>
  <c r="R228" i="13"/>
  <c r="R229" i="13"/>
  <c r="R98" i="13"/>
  <c r="R227" i="13"/>
  <c r="R1075" i="13"/>
  <c r="R171" i="13"/>
  <c r="R439" i="13"/>
  <c r="R922" i="13"/>
  <c r="R921" i="13"/>
  <c r="R632" i="13"/>
  <c r="R173" i="13"/>
  <c r="R99" i="13"/>
  <c r="R172" i="13"/>
  <c r="R21" i="13"/>
  <c r="R34" i="13"/>
  <c r="R529" i="13"/>
  <c r="R104" i="13"/>
  <c r="R103" i="13"/>
  <c r="R860" i="13"/>
  <c r="R71" i="13"/>
  <c r="R106" i="13"/>
  <c r="R107" i="13"/>
  <c r="R69" i="13"/>
  <c r="R33" i="13"/>
  <c r="R108" i="13"/>
  <c r="R31" i="13"/>
  <c r="R661" i="13"/>
  <c r="R428" i="13"/>
  <c r="R876" i="13"/>
  <c r="R875" i="13"/>
  <c r="R430" i="13"/>
  <c r="R429" i="13"/>
  <c r="R874" i="13"/>
  <c r="R873" i="13"/>
  <c r="R933" i="13"/>
  <c r="R872" i="13"/>
  <c r="R102" i="13"/>
  <c r="R863" i="13"/>
  <c r="R847" i="13"/>
  <c r="R794" i="13"/>
  <c r="R136" i="13"/>
  <c r="R135" i="13"/>
  <c r="R791" i="13"/>
  <c r="R185" i="13"/>
  <c r="R174" i="13"/>
  <c r="R122" i="13"/>
  <c r="R655" i="13"/>
  <c r="R123" i="13"/>
  <c r="R177" i="13"/>
  <c r="R176" i="13"/>
  <c r="R25" i="13"/>
  <c r="R170" i="13"/>
  <c r="R193" i="13"/>
  <c r="R65" i="13"/>
  <c r="R64" i="13"/>
  <c r="R917" i="13"/>
  <c r="R1014" i="13"/>
  <c r="R1066" i="13"/>
  <c r="R404" i="13"/>
  <c r="R1042" i="13"/>
  <c r="R141" i="13"/>
  <c r="R142" i="13"/>
  <c r="R148" i="13"/>
  <c r="R597" i="13"/>
  <c r="R956" i="13"/>
  <c r="R752" i="13"/>
  <c r="R758" i="13"/>
  <c r="R970" i="13"/>
  <c r="R406" i="13"/>
  <c r="R416" i="13"/>
  <c r="R409" i="13"/>
  <c r="R424" i="13"/>
  <c r="R368" i="13"/>
  <c r="R798" i="13"/>
  <c r="R930" i="13"/>
  <c r="R800" i="13"/>
  <c r="R773" i="13"/>
  <c r="R797" i="13"/>
  <c r="R692" i="13"/>
  <c r="R801" i="13"/>
  <c r="R109" i="13"/>
  <c r="R162" i="13"/>
  <c r="R812" i="13"/>
  <c r="R811" i="13"/>
  <c r="R531" i="13"/>
  <c r="R530" i="13"/>
  <c r="R598" i="13"/>
  <c r="R617" i="13"/>
  <c r="R579" i="13"/>
  <c r="R573" i="13"/>
  <c r="R566" i="13"/>
  <c r="R578" i="13"/>
  <c r="R577" i="13"/>
  <c r="R426" i="13"/>
  <c r="R583" i="13"/>
  <c r="R613" i="13"/>
  <c r="R315" i="13"/>
  <c r="R562" i="13"/>
  <c r="R576" i="13"/>
  <c r="R580" i="13"/>
  <c r="R631" i="13"/>
  <c r="R575" i="13"/>
  <c r="R574" i="13"/>
  <c r="R444" i="13"/>
  <c r="R880" i="13"/>
  <c r="R588" i="13"/>
  <c r="R630" i="13"/>
  <c r="R629" i="13"/>
  <c r="R511" i="13"/>
  <c r="R795" i="13"/>
  <c r="R1080" i="13"/>
  <c r="R475" i="13"/>
  <c r="R473" i="13"/>
  <c r="R700" i="13"/>
  <c r="R854" i="13"/>
  <c r="R858" i="13"/>
  <c r="R59" i="13"/>
  <c r="R754" i="13"/>
  <c r="R755" i="13"/>
  <c r="R522" i="13"/>
  <c r="R891" i="13"/>
  <c r="R813" i="13"/>
  <c r="R738" i="13"/>
  <c r="R736" i="13"/>
  <c r="R814" i="13"/>
  <c r="R628" i="13"/>
  <c r="R740" i="13"/>
  <c r="R1056" i="13"/>
  <c r="R954" i="13"/>
  <c r="R944" i="13"/>
  <c r="R941" i="13"/>
  <c r="R953" i="13"/>
  <c r="R527" i="13"/>
  <c r="R816" i="13"/>
  <c r="R757" i="13"/>
  <c r="R750" i="13"/>
  <c r="R546" i="13"/>
  <c r="R547" i="13"/>
  <c r="R590" i="13"/>
  <c r="R793" i="13"/>
  <c r="R931" i="13"/>
  <c r="R593" i="13"/>
  <c r="R517" i="13"/>
  <c r="R551" i="13"/>
  <c r="R55" i="13"/>
  <c r="R553" i="13"/>
  <c r="R20" i="13"/>
  <c r="R143" i="13"/>
  <c r="R255" i="13"/>
  <c r="R790" i="13"/>
  <c r="R161" i="13"/>
  <c r="R149" i="13"/>
  <c r="R160" i="13"/>
  <c r="R159" i="13"/>
  <c r="R856" i="13"/>
  <c r="R885" i="13"/>
  <c r="R916" i="13"/>
  <c r="R907" i="13"/>
  <c r="R892" i="13"/>
  <c r="R899" i="13"/>
  <c r="R764" i="13"/>
  <c r="R1094" i="13"/>
  <c r="R30" i="13"/>
  <c r="R382" i="13"/>
  <c r="R938" i="13"/>
  <c r="R937" i="13"/>
  <c r="R869" i="13"/>
  <c r="R881" i="13"/>
  <c r="R884" i="13"/>
  <c r="R883" i="13"/>
  <c r="R882" i="13"/>
  <c r="R936" i="13"/>
  <c r="R393" i="13"/>
  <c r="R392" i="13"/>
  <c r="R101" i="13"/>
  <c r="R558" i="13"/>
  <c r="R559" i="13"/>
  <c r="R93" i="13"/>
  <c r="R395" i="13"/>
  <c r="R561" i="13"/>
  <c r="R14" i="13"/>
  <c r="R699" i="13"/>
  <c r="R697" i="13"/>
  <c r="R350" i="13"/>
  <c r="R349" i="13"/>
  <c r="R345" i="13"/>
  <c r="R341" i="13"/>
  <c r="R146" i="13"/>
  <c r="R1060" i="13"/>
  <c r="R132" i="13"/>
  <c r="R111" i="13"/>
  <c r="R127" i="13"/>
  <c r="R145" i="13"/>
  <c r="R169" i="13"/>
  <c r="R139" i="13"/>
  <c r="R1072" i="13"/>
  <c r="R433" i="13"/>
  <c r="R397" i="13"/>
  <c r="R615" i="13"/>
  <c r="R571" i="13"/>
  <c r="R52" i="13"/>
  <c r="R51" i="13"/>
  <c r="R951" i="13"/>
  <c r="R939" i="13"/>
  <c r="R948" i="13"/>
  <c r="R947" i="13"/>
  <c r="R946" i="13"/>
  <c r="R945" i="13"/>
  <c r="R844" i="13"/>
  <c r="R835" i="13"/>
  <c r="R826" i="13"/>
  <c r="R828" i="13"/>
  <c r="R823" i="13"/>
  <c r="R834" i="13"/>
  <c r="R821" i="13"/>
  <c r="R783" i="13"/>
  <c r="R969" i="13"/>
  <c r="R780" i="13"/>
  <c r="R378" i="13"/>
  <c r="R782" i="13"/>
  <c r="R158" i="13"/>
  <c r="R1059" i="13"/>
  <c r="R157" i="13"/>
  <c r="R778" i="13"/>
  <c r="R129" i="13"/>
  <c r="R130" i="13"/>
  <c r="R725" i="13"/>
  <c r="R1061" i="13"/>
  <c r="R351" i="13"/>
  <c r="R726" i="13"/>
  <c r="R732" i="13"/>
  <c r="R134" i="13"/>
  <c r="R796" i="13"/>
  <c r="R414" i="13"/>
  <c r="R705" i="13"/>
  <c r="R356" i="13"/>
  <c r="R151" i="13"/>
  <c r="R150" i="13"/>
  <c r="R585" i="13"/>
  <c r="R306" i="13"/>
  <c r="R126" i="13"/>
  <c r="R431" i="13"/>
  <c r="R786" i="13"/>
  <c r="R1053" i="13"/>
  <c r="R822" i="13"/>
  <c r="R380" i="13"/>
  <c r="R669" i="13"/>
  <c r="R253" i="13"/>
  <c r="R290" i="13"/>
  <c r="R258" i="13"/>
  <c r="R289" i="13"/>
  <c r="R265" i="13"/>
  <c r="R262" i="13"/>
  <c r="R264" i="13"/>
  <c r="R263" i="13"/>
  <c r="R898" i="13"/>
  <c r="R326" i="13"/>
  <c r="R287" i="13"/>
  <c r="R288" i="13"/>
  <c r="R325" i="13"/>
  <c r="R324" i="13"/>
  <c r="R330" i="13"/>
  <c r="R327" i="13"/>
  <c r="R501" i="13"/>
  <c r="R500" i="13"/>
  <c r="R878" i="13"/>
  <c r="R50" i="13"/>
  <c r="R652" i="13"/>
  <c r="R363" i="13"/>
  <c r="R358" i="13"/>
  <c r="R366" i="13"/>
  <c r="R411" i="13"/>
  <c r="R591" i="13"/>
  <c r="R693" i="13"/>
  <c r="R572" i="13"/>
  <c r="R694" i="13"/>
  <c r="R751" i="13"/>
  <c r="R419" i="13"/>
  <c r="R420" i="13"/>
  <c r="R718" i="13"/>
  <c r="R934" i="13"/>
  <c r="R421" i="13"/>
  <c r="R893" i="13"/>
  <c r="R474" i="13"/>
  <c r="R498" i="13"/>
  <c r="R459" i="13"/>
  <c r="R499" i="13"/>
  <c r="R478" i="13"/>
  <c r="R467" i="13"/>
  <c r="R480" i="13"/>
  <c r="R472" i="13"/>
  <c r="R466" i="13"/>
  <c r="R465" i="13"/>
  <c r="R496" i="13"/>
  <c r="R435" i="13"/>
  <c r="R497" i="13"/>
  <c r="R464" i="13"/>
  <c r="R1089" i="13"/>
  <c r="R495" i="13"/>
  <c r="R494" i="13"/>
  <c r="R927" i="13"/>
  <c r="R458" i="13"/>
  <c r="R457" i="13"/>
  <c r="R443" i="13"/>
  <c r="R461" i="13"/>
  <c r="R483" i="13"/>
  <c r="R827" i="13"/>
  <c r="R959" i="13"/>
  <c r="R512" i="13"/>
  <c r="R985" i="13"/>
  <c r="R990" i="13"/>
  <c r="R987" i="13"/>
  <c r="R989" i="13"/>
  <c r="R988" i="13"/>
  <c r="R992" i="13"/>
  <c r="R1007" i="13"/>
  <c r="R1006" i="13"/>
  <c r="R1024" i="13"/>
  <c r="R1017" i="13"/>
  <c r="R1035" i="13"/>
  <c r="R1041" i="13"/>
  <c r="R1016" i="13"/>
  <c r="R1034" i="13"/>
  <c r="R955" i="13"/>
  <c r="R1018" i="13"/>
  <c r="R991" i="13"/>
  <c r="R1033" i="13"/>
  <c r="R981" i="13"/>
  <c r="R1012" i="13"/>
  <c r="R1008" i="13"/>
  <c r="R984" i="13"/>
  <c r="R983" i="13"/>
  <c r="R1084" i="13"/>
  <c r="R1085" i="13"/>
  <c r="R1086" i="13"/>
  <c r="R1051" i="13"/>
  <c r="R1011" i="13"/>
  <c r="R996" i="13"/>
  <c r="R1020" i="13"/>
  <c r="R1031" i="13"/>
  <c r="R1000" i="13"/>
  <c r="R999" i="13"/>
  <c r="R1050" i="13"/>
  <c r="R1049" i="13"/>
  <c r="R1048" i="13"/>
  <c r="R1010" i="13"/>
  <c r="R982" i="13"/>
  <c r="R1038" i="13"/>
  <c r="R1001" i="13"/>
  <c r="R1043" i="13"/>
  <c r="R1002" i="13"/>
  <c r="R1046" i="13"/>
  <c r="R998" i="13"/>
  <c r="R1030" i="13"/>
  <c r="R997" i="13"/>
  <c r="R1032" i="13"/>
  <c r="R1047" i="13"/>
  <c r="R1023" i="13"/>
  <c r="R1019" i="13"/>
  <c r="R1037" i="13"/>
  <c r="R1003" i="13"/>
  <c r="R1039" i="13"/>
  <c r="R986" i="13"/>
  <c r="R528" i="13"/>
  <c r="R737" i="13"/>
  <c r="R859" i="13"/>
  <c r="R968" i="13"/>
  <c r="R365" i="13"/>
  <c r="R627" i="13"/>
  <c r="R626" i="13"/>
  <c r="R625" i="13"/>
  <c r="R608" i="13"/>
  <c r="R516" i="13"/>
  <c r="R515" i="13"/>
  <c r="R514" i="13"/>
  <c r="R846" i="13"/>
  <c r="R604" i="13"/>
  <c r="R603" i="13"/>
  <c r="R48" i="13"/>
  <c r="R47" i="13"/>
  <c r="R912" i="13"/>
  <c r="R913" i="13"/>
  <c r="R359" i="13"/>
  <c r="R355" i="13"/>
  <c r="R347" i="13"/>
  <c r="R348" i="13"/>
  <c r="R606" i="13"/>
  <c r="R653" i="13"/>
  <c r="R413" i="13"/>
  <c r="R624" i="13"/>
  <c r="R902" i="13"/>
  <c r="R909" i="13"/>
  <c r="R906" i="13"/>
  <c r="R915" i="13"/>
  <c r="R911" i="13"/>
  <c r="R890" i="13"/>
  <c r="R920" i="13"/>
  <c r="R843" i="13"/>
  <c r="R344" i="13"/>
  <c r="R332" i="13"/>
  <c r="R979" i="13"/>
  <c r="R398" i="13"/>
  <c r="R729" i="13"/>
  <c r="R730" i="13"/>
  <c r="R92" i="13"/>
  <c r="R1022" i="13"/>
  <c r="R45" i="13"/>
  <c r="R339" i="13"/>
  <c r="R659" i="13"/>
  <c r="R156" i="13"/>
  <c r="R789" i="13"/>
  <c r="R1055" i="13"/>
  <c r="R311" i="13"/>
  <c r="R1054" i="13"/>
  <c r="R144" i="13"/>
  <c r="R317" i="13"/>
  <c r="R329" i="13"/>
  <c r="R328" i="13"/>
  <c r="R155" i="13"/>
  <c r="R120" i="13"/>
  <c r="R215" i="13"/>
  <c r="R254" i="13"/>
  <c r="R286" i="13"/>
  <c r="R131" i="13"/>
  <c r="R226" i="13"/>
  <c r="R225" i="13"/>
  <c r="R224" i="13"/>
  <c r="R1015" i="13"/>
  <c r="R1013" i="13"/>
  <c r="R623" i="13"/>
  <c r="R581" i="13"/>
  <c r="R804" i="13"/>
  <c r="R803" i="13"/>
  <c r="R333" i="13"/>
  <c r="R866" i="13"/>
  <c r="R442" i="13"/>
  <c r="R455" i="13"/>
  <c r="R16" i="13"/>
  <c r="R1083" i="13"/>
  <c r="R147" i="13"/>
  <c r="R168" i="13"/>
  <c r="R44" i="13"/>
  <c r="R1057" i="13"/>
  <c r="R417" i="13"/>
  <c r="R423" i="13"/>
  <c r="R412" i="13"/>
  <c r="R440" i="13"/>
  <c r="R343" i="13"/>
  <c r="R932" i="13"/>
  <c r="R756" i="13"/>
  <c r="R691" i="13"/>
  <c r="R690" i="13"/>
  <c r="R897" i="13"/>
  <c r="R967" i="13"/>
  <c r="R962" i="13"/>
  <c r="R961" i="13"/>
  <c r="R17" i="13"/>
  <c r="R818" i="13"/>
  <c r="R837" i="13"/>
  <c r="R402" i="13"/>
  <c r="R971" i="13"/>
  <c r="R493" i="13"/>
  <c r="R447" i="13"/>
  <c r="R492" i="13"/>
  <c r="R767" i="13"/>
  <c r="R451" i="13"/>
  <c r="R1081" i="13"/>
  <c r="R491" i="13"/>
  <c r="R12" i="13"/>
  <c r="R1063" i="13"/>
  <c r="R1064" i="13"/>
  <c r="R334" i="13"/>
  <c r="R335" i="13"/>
  <c r="R391" i="13"/>
  <c r="R390" i="13"/>
  <c r="R381" i="13"/>
  <c r="R706" i="13"/>
  <c r="R1044" i="13"/>
  <c r="R935" i="13"/>
  <c r="R410" i="13"/>
  <c r="R1004" i="13"/>
  <c r="R1036" i="13"/>
  <c r="R337" i="13"/>
  <c r="R660" i="13"/>
  <c r="R910" i="13"/>
  <c r="R720" i="13"/>
  <c r="R1065" i="13"/>
  <c r="R870" i="13"/>
  <c r="R707" i="13"/>
  <c r="R422" i="13"/>
  <c r="R914" i="13"/>
  <c r="R285" i="13"/>
  <c r="R879" i="13"/>
  <c r="R889" i="13"/>
  <c r="R923" i="13"/>
  <c r="R894" i="13"/>
  <c r="R888" i="13"/>
  <c r="R1067" i="13"/>
  <c r="R96" i="13"/>
  <c r="R587" i="13"/>
  <c r="R520" i="13"/>
  <c r="R622" i="13"/>
  <c r="R621" i="13"/>
  <c r="R284" i="13"/>
  <c r="R283" i="13"/>
  <c r="R188" i="13"/>
  <c r="R223" i="13"/>
  <c r="R222" i="13"/>
  <c r="R221" i="13"/>
  <c r="R943" i="13"/>
  <c r="R950" i="13"/>
  <c r="R949" i="13"/>
  <c r="R942" i="13"/>
  <c r="R952" i="13"/>
  <c r="R620" i="13"/>
  <c r="R619" i="13"/>
  <c r="R599" i="13"/>
  <c r="R1070" i="13"/>
  <c r="R1069" i="13"/>
  <c r="R13" i="13"/>
  <c r="R29" i="13"/>
  <c r="R1096" i="13"/>
  <c r="R214" i="13"/>
  <c r="R323" i="13"/>
  <c r="R257" i="13"/>
  <c r="R282" i="13"/>
  <c r="R320" i="13"/>
  <c r="R865" i="13"/>
  <c r="R477" i="13"/>
  <c r="R403" i="13"/>
  <c r="R187" i="13"/>
  <c r="R1097" i="13"/>
  <c r="R490" i="13"/>
  <c r="R536" i="13"/>
  <c r="R479" i="13"/>
  <c r="R441" i="13"/>
  <c r="R471" i="13"/>
  <c r="R336" i="13"/>
  <c r="R305" i="13"/>
  <c r="R180" i="13"/>
  <c r="R275" i="13"/>
  <c r="R261" i="13"/>
  <c r="R260" i="13"/>
  <c r="R312" i="13"/>
  <c r="R322" i="13"/>
  <c r="R1088" i="13"/>
  <c r="R815" i="13"/>
  <c r="R519" i="13"/>
  <c r="R714" i="13"/>
  <c r="R683" i="13"/>
  <c r="R526" i="13"/>
  <c r="R681" i="13"/>
  <c r="R518" i="13"/>
  <c r="R304" i="13"/>
  <c r="R792" i="13"/>
  <c r="R799" i="13"/>
  <c r="R807" i="13"/>
  <c r="R808" i="13"/>
  <c r="R713" i="13"/>
  <c r="R1045" i="13"/>
  <c r="R980" i="13"/>
  <c r="R1040" i="13"/>
  <c r="R1021" i="13"/>
  <c r="R1009" i="13"/>
  <c r="R1098" i="13"/>
  <c r="R749" i="13"/>
  <c r="R28" i="13"/>
  <c r="R1099" i="13"/>
  <c r="R41" i="13"/>
  <c r="R1100" i="13"/>
  <c r="R1101" i="13"/>
  <c r="R657" i="13"/>
  <c r="R489" i="13"/>
  <c r="R445" i="13"/>
  <c r="R437" i="13"/>
  <c r="R488" i="13"/>
  <c r="R470" i="13"/>
  <c r="R487" i="13"/>
  <c r="R452" i="13"/>
  <c r="R469" i="13"/>
  <c r="R449" i="13"/>
  <c r="R434" i="13"/>
  <c r="R481" i="13"/>
  <c r="R486" i="13"/>
  <c r="R468" i="13"/>
  <c r="R671" i="13"/>
  <c r="R905" i="13"/>
  <c r="R267" i="13"/>
  <c r="R196" i="13"/>
  <c r="R256" i="13"/>
  <c r="R666" i="13"/>
  <c r="R184" i="13"/>
  <c r="R182" i="13"/>
  <c r="R1102" i="13"/>
  <c r="R128" i="13"/>
  <c r="R586" i="13"/>
  <c r="R592" i="13"/>
  <c r="R1103" i="13"/>
  <c r="R1104" i="13"/>
  <c r="R1105" i="13"/>
  <c r="R1106" i="13"/>
  <c r="R766" i="13"/>
  <c r="R904" i="13"/>
  <c r="R1090" i="13"/>
  <c r="R765" i="13"/>
  <c r="R864" i="13"/>
  <c r="R534" i="13"/>
  <c r="R535" i="13"/>
  <c r="R710" i="13"/>
  <c r="R273" i="13"/>
  <c r="R272" i="13"/>
  <c r="R268" i="13"/>
  <c r="R709" i="13"/>
  <c r="R179" i="13"/>
  <c r="R614" i="13"/>
  <c r="R202" i="13"/>
  <c r="R601" i="13"/>
  <c r="R212" i="13"/>
  <c r="R191" i="13"/>
  <c r="R220" i="13"/>
  <c r="R901" i="13"/>
  <c r="R918" i="13"/>
  <c r="R919" i="13"/>
  <c r="R485" i="13"/>
  <c r="R460" i="13"/>
  <c r="R453" i="13"/>
  <c r="R454" i="13"/>
  <c r="R436" i="13"/>
  <c r="R482" i="13"/>
  <c r="R448" i="13"/>
  <c r="R484" i="13"/>
  <c r="R338" i="13"/>
  <c r="R446" i="13"/>
  <c r="R281" i="13"/>
  <c r="R450" i="13"/>
  <c r="R537" i="13"/>
  <c r="R219" i="13"/>
  <c r="R218" i="13"/>
  <c r="R280" i="13"/>
  <c r="R279" i="13"/>
  <c r="R133" i="13"/>
  <c r="R114" i="13"/>
  <c r="R200" i="13"/>
  <c r="R115" i="13"/>
  <c r="R112" i="13"/>
  <c r="R116" i="13"/>
  <c r="R119" i="13"/>
  <c r="R271" i="13"/>
  <c r="R270" i="13"/>
  <c r="R154" i="13"/>
  <c r="R316" i="13"/>
  <c r="R192" i="13"/>
  <c r="R113" i="13"/>
  <c r="R121" i="13"/>
  <c r="R153" i="13"/>
  <c r="R266" i="13"/>
  <c r="R110" i="13"/>
  <c r="R331" i="13"/>
  <c r="R152" i="13"/>
  <c r="R405" i="13"/>
  <c r="R117" i="13"/>
  <c r="R1108" i="13"/>
  <c r="R125" i="13"/>
  <c r="R124" i="13"/>
  <c r="R278" i="13"/>
  <c r="R318" i="13"/>
  <c r="R319" i="13"/>
  <c r="R539" i="13"/>
  <c r="R836" i="13"/>
  <c r="R895" i="13"/>
  <c r="R763" i="13"/>
  <c r="R252" i="13"/>
  <c r="R741" i="13"/>
  <c r="R1095" i="13"/>
  <c r="R684" i="13"/>
  <c r="P1112" i="13"/>
  <c r="W748" i="13"/>
  <c r="V748" i="13"/>
  <c r="U748" i="13"/>
  <c r="W37" i="13"/>
  <c r="V37" i="13"/>
  <c r="U37" i="13"/>
  <c r="W1109" i="13"/>
  <c r="V1109" i="13"/>
  <c r="U1109" i="13"/>
  <c r="W1095" i="13"/>
  <c r="V1095" i="13"/>
  <c r="U1095" i="13"/>
  <c r="W741" i="13"/>
  <c r="V741" i="13"/>
  <c r="U741" i="13"/>
  <c r="W252" i="13"/>
  <c r="V252" i="13"/>
  <c r="U252" i="13"/>
  <c r="W763" i="13"/>
  <c r="V763" i="13"/>
  <c r="U763" i="13"/>
  <c r="W895" i="13"/>
  <c r="V895" i="13"/>
  <c r="U895" i="13"/>
  <c r="W836" i="13"/>
  <c r="V836" i="13"/>
  <c r="U836" i="13"/>
  <c r="W539" i="13"/>
  <c r="V539" i="13"/>
  <c r="U539" i="13"/>
  <c r="W319" i="13"/>
  <c r="V319" i="13"/>
  <c r="U319" i="13"/>
  <c r="W318" i="13"/>
  <c r="V318" i="13"/>
  <c r="U318" i="13"/>
  <c r="W278" i="13"/>
  <c r="V278" i="13"/>
  <c r="U278" i="13"/>
  <c r="W124" i="13"/>
  <c r="V124" i="13"/>
  <c r="U124" i="13"/>
  <c r="W125" i="13"/>
  <c r="V125" i="13"/>
  <c r="U125" i="13"/>
  <c r="W1108" i="13"/>
  <c r="V1108" i="13"/>
  <c r="U1108" i="13"/>
  <c r="W117" i="13"/>
  <c r="V117" i="13"/>
  <c r="U117" i="13"/>
  <c r="W405" i="13"/>
  <c r="V405" i="13"/>
  <c r="U405" i="13"/>
  <c r="W152" i="13"/>
  <c r="V152" i="13"/>
  <c r="U152" i="13"/>
  <c r="W331" i="13"/>
  <c r="V331" i="13"/>
  <c r="U331" i="13"/>
  <c r="W110" i="13"/>
  <c r="V110" i="13"/>
  <c r="U110" i="13"/>
  <c r="W266" i="13"/>
  <c r="V266" i="13"/>
  <c r="U266" i="13"/>
  <c r="W153" i="13"/>
  <c r="V153" i="13"/>
  <c r="U153" i="13"/>
  <c r="W121" i="13"/>
  <c r="V121" i="13"/>
  <c r="U121" i="13"/>
  <c r="W113" i="13"/>
  <c r="V113" i="13"/>
  <c r="U113" i="13"/>
  <c r="W192" i="13"/>
  <c r="V192" i="13"/>
  <c r="U192" i="13"/>
  <c r="W316" i="13"/>
  <c r="V316" i="13"/>
  <c r="U316" i="13"/>
  <c r="W154" i="13"/>
  <c r="V154" i="13"/>
  <c r="U154" i="13"/>
  <c r="W270" i="13"/>
  <c r="V270" i="13"/>
  <c r="U270" i="13"/>
  <c r="W271" i="13"/>
  <c r="V271" i="13"/>
  <c r="U271" i="13"/>
  <c r="W119" i="13"/>
  <c r="V119" i="13"/>
  <c r="U119" i="13"/>
  <c r="W116" i="13"/>
  <c r="V116" i="13"/>
  <c r="U116" i="13"/>
  <c r="W112" i="13"/>
  <c r="V112" i="13"/>
  <c r="U112" i="13"/>
  <c r="W115" i="13"/>
  <c r="V115" i="13"/>
  <c r="U115" i="13"/>
  <c r="W200" i="13"/>
  <c r="V200" i="13"/>
  <c r="U200" i="13"/>
  <c r="W114" i="13"/>
  <c r="V114" i="13"/>
  <c r="U114" i="13"/>
  <c r="W133" i="13"/>
  <c r="V133" i="13"/>
  <c r="U133" i="13"/>
  <c r="W279" i="13"/>
  <c r="V279" i="13"/>
  <c r="U279" i="13"/>
  <c r="W280" i="13"/>
  <c r="V280" i="13"/>
  <c r="U280" i="13"/>
  <c r="W218" i="13"/>
  <c r="V218" i="13"/>
  <c r="U218" i="13"/>
  <c r="W219" i="13"/>
  <c r="V219" i="13"/>
  <c r="U219" i="13"/>
  <c r="W537" i="13"/>
  <c r="V537" i="13"/>
  <c r="U537" i="13"/>
  <c r="W450" i="13"/>
  <c r="V450" i="13"/>
  <c r="U450" i="13"/>
  <c r="W281" i="13"/>
  <c r="V281" i="13"/>
  <c r="U281" i="13"/>
  <c r="W446" i="13"/>
  <c r="V446" i="13"/>
  <c r="U446" i="13"/>
  <c r="W338" i="13"/>
  <c r="V338" i="13"/>
  <c r="U338" i="13"/>
  <c r="W484" i="13"/>
  <c r="V484" i="13"/>
  <c r="U484" i="13"/>
  <c r="W448" i="13"/>
  <c r="V448" i="13"/>
  <c r="U448" i="13"/>
  <c r="W482" i="13"/>
  <c r="V482" i="13"/>
  <c r="U482" i="13"/>
  <c r="W436" i="13"/>
  <c r="V436" i="13"/>
  <c r="U436" i="13"/>
  <c r="W454" i="13"/>
  <c r="V454" i="13"/>
  <c r="U454" i="13"/>
  <c r="W453" i="13"/>
  <c r="V453" i="13"/>
  <c r="U453" i="13"/>
  <c r="W460" i="13"/>
  <c r="V460" i="13"/>
  <c r="U460" i="13"/>
  <c r="W485" i="13"/>
  <c r="V485" i="13"/>
  <c r="U485" i="13"/>
  <c r="W919" i="13"/>
  <c r="V919" i="13"/>
  <c r="U919" i="13"/>
  <c r="W918" i="13"/>
  <c r="V918" i="13"/>
  <c r="U918" i="13"/>
  <c r="W901" i="13"/>
  <c r="V901" i="13"/>
  <c r="U901" i="13"/>
  <c r="W220" i="13"/>
  <c r="V220" i="13"/>
  <c r="U220" i="13"/>
  <c r="W191" i="13"/>
  <c r="V191" i="13"/>
  <c r="U191" i="13"/>
  <c r="W212" i="13"/>
  <c r="V212" i="13"/>
  <c r="U212" i="13"/>
  <c r="W601" i="13"/>
  <c r="V601" i="13"/>
  <c r="U601" i="13"/>
  <c r="W202" i="13"/>
  <c r="V202" i="13"/>
  <c r="U202" i="13"/>
  <c r="W614" i="13"/>
  <c r="V614" i="13"/>
  <c r="U614" i="13"/>
  <c r="W179" i="13"/>
  <c r="V179" i="13"/>
  <c r="U179" i="13"/>
  <c r="W709" i="13"/>
  <c r="V709" i="13"/>
  <c r="U709" i="13"/>
  <c r="W268" i="13"/>
  <c r="V268" i="13"/>
  <c r="U268" i="13"/>
  <c r="W272" i="13"/>
  <c r="V272" i="13"/>
  <c r="U272" i="13"/>
  <c r="W273" i="13"/>
  <c r="V273" i="13"/>
  <c r="U273" i="13"/>
  <c r="W710" i="13"/>
  <c r="V710" i="13"/>
  <c r="U710" i="13"/>
  <c r="W535" i="13"/>
  <c r="V535" i="13"/>
  <c r="U535" i="13"/>
  <c r="W534" i="13"/>
  <c r="V534" i="13"/>
  <c r="U534" i="13"/>
  <c r="W864" i="13"/>
  <c r="V864" i="13"/>
  <c r="U864" i="13"/>
  <c r="W765" i="13"/>
  <c r="V765" i="13"/>
  <c r="U765" i="13"/>
  <c r="W1090" i="13"/>
  <c r="V1090" i="13"/>
  <c r="U1090" i="13"/>
  <c r="W904" i="13"/>
  <c r="V904" i="13"/>
  <c r="U904" i="13"/>
  <c r="W766" i="13"/>
  <c r="V766" i="13"/>
  <c r="U766" i="13"/>
  <c r="W1106" i="13"/>
  <c r="V1106" i="13"/>
  <c r="U1106" i="13"/>
  <c r="W1105" i="13"/>
  <c r="V1105" i="13"/>
  <c r="U1105" i="13"/>
  <c r="W1104" i="13"/>
  <c r="V1104" i="13"/>
  <c r="U1104" i="13"/>
  <c r="W1103" i="13"/>
  <c r="V1103" i="13"/>
  <c r="U1103" i="13"/>
  <c r="W592" i="13"/>
  <c r="V592" i="13"/>
  <c r="U592" i="13"/>
  <c r="W586" i="13"/>
  <c r="V586" i="13"/>
  <c r="U586" i="13"/>
  <c r="W128" i="13"/>
  <c r="V128" i="13"/>
  <c r="U128" i="13"/>
  <c r="W1102" i="13"/>
  <c r="V1102" i="13"/>
  <c r="U1102" i="13"/>
  <c r="W182" i="13"/>
  <c r="V182" i="13"/>
  <c r="U182" i="13"/>
  <c r="W184" i="13"/>
  <c r="V184" i="13"/>
  <c r="U184" i="13"/>
  <c r="W666" i="13"/>
  <c r="V666" i="13"/>
  <c r="U666" i="13"/>
  <c r="W256" i="13"/>
  <c r="V256" i="13"/>
  <c r="U256" i="13"/>
  <c r="W196" i="13"/>
  <c r="V196" i="13"/>
  <c r="U196" i="13"/>
  <c r="W267" i="13"/>
  <c r="V267" i="13"/>
  <c r="U267" i="13"/>
  <c r="W905" i="13"/>
  <c r="V905" i="13"/>
  <c r="U905" i="13"/>
  <c r="W671" i="13"/>
  <c r="V671" i="13"/>
  <c r="U671" i="13"/>
  <c r="W468" i="13"/>
  <c r="V468" i="13"/>
  <c r="U468" i="13"/>
  <c r="W486" i="13"/>
  <c r="V486" i="13"/>
  <c r="U486" i="13"/>
  <c r="W481" i="13"/>
  <c r="V481" i="13"/>
  <c r="U481" i="13"/>
  <c r="W434" i="13"/>
  <c r="V434" i="13"/>
  <c r="U434" i="13"/>
  <c r="W449" i="13"/>
  <c r="V449" i="13"/>
  <c r="U449" i="13"/>
  <c r="W469" i="13"/>
  <c r="V469" i="13"/>
  <c r="U469" i="13"/>
  <c r="W452" i="13"/>
  <c r="V452" i="13"/>
  <c r="U452" i="13"/>
  <c r="W487" i="13"/>
  <c r="V487" i="13"/>
  <c r="U487" i="13"/>
  <c r="W470" i="13"/>
  <c r="V470" i="13"/>
  <c r="U470" i="13"/>
  <c r="W488" i="13"/>
  <c r="V488" i="13"/>
  <c r="U488" i="13"/>
  <c r="W437" i="13"/>
  <c r="V437" i="13"/>
  <c r="U437" i="13"/>
  <c r="W445" i="13"/>
  <c r="V445" i="13"/>
  <c r="U445" i="13"/>
  <c r="W489" i="13"/>
  <c r="V489" i="13"/>
  <c r="U489" i="13"/>
  <c r="W657" i="13"/>
  <c r="V657" i="13"/>
  <c r="U657" i="13"/>
  <c r="W1101" i="13"/>
  <c r="V1101" i="13"/>
  <c r="U1101" i="13"/>
  <c r="W1100" i="13"/>
  <c r="V1100" i="13"/>
  <c r="U1100" i="13"/>
  <c r="W41" i="13"/>
  <c r="V41" i="13"/>
  <c r="U41" i="13"/>
  <c r="W1099" i="13"/>
  <c r="V1099" i="13"/>
  <c r="U1099" i="13"/>
  <c r="W28" i="13"/>
  <c r="V28" i="13"/>
  <c r="U28" i="13"/>
  <c r="W749" i="13"/>
  <c r="V749" i="13"/>
  <c r="U749" i="13"/>
  <c r="W1098" i="13"/>
  <c r="V1098" i="13"/>
  <c r="U1098" i="13"/>
  <c r="W1009" i="13"/>
  <c r="V1009" i="13"/>
  <c r="U1009" i="13"/>
  <c r="W1021" i="13"/>
  <c r="V1021" i="13"/>
  <c r="U1021" i="13"/>
  <c r="W1040" i="13"/>
  <c r="V1040" i="13"/>
  <c r="U1040" i="13"/>
  <c r="W980" i="13"/>
  <c r="V980" i="13"/>
  <c r="U980" i="13"/>
  <c r="W1045" i="13"/>
  <c r="V1045" i="13"/>
  <c r="U1045" i="13"/>
  <c r="W713" i="13"/>
  <c r="V713" i="13"/>
  <c r="U713" i="13"/>
  <c r="W808" i="13"/>
  <c r="V808" i="13"/>
  <c r="U808" i="13"/>
  <c r="W807" i="13"/>
  <c r="V807" i="13"/>
  <c r="U807" i="13"/>
  <c r="W799" i="13"/>
  <c r="V799" i="13"/>
  <c r="U799" i="13"/>
  <c r="W792" i="13"/>
  <c r="V792" i="13"/>
  <c r="U792" i="13"/>
  <c r="W304" i="13"/>
  <c r="V304" i="13"/>
  <c r="U304" i="13"/>
  <c r="W518" i="13"/>
  <c r="V518" i="13"/>
  <c r="U518" i="13"/>
  <c r="W681" i="13"/>
  <c r="V681" i="13"/>
  <c r="U681" i="13"/>
  <c r="W526" i="13"/>
  <c r="V526" i="13"/>
  <c r="U526" i="13"/>
  <c r="W683" i="13"/>
  <c r="V683" i="13"/>
  <c r="U683" i="13"/>
  <c r="W714" i="13"/>
  <c r="V714" i="13"/>
  <c r="U714" i="13"/>
  <c r="W519" i="13"/>
  <c r="V519" i="13"/>
  <c r="U519" i="13"/>
  <c r="W815" i="13"/>
  <c r="V815" i="13"/>
  <c r="U815" i="13"/>
  <c r="W1088" i="13"/>
  <c r="V1088" i="13"/>
  <c r="U1088" i="13"/>
  <c r="W322" i="13"/>
  <c r="V322" i="13"/>
  <c r="U322" i="13"/>
  <c r="W312" i="13"/>
  <c r="V312" i="13"/>
  <c r="U312" i="13"/>
  <c r="W260" i="13"/>
  <c r="V260" i="13"/>
  <c r="U260" i="13"/>
  <c r="W261" i="13"/>
  <c r="V261" i="13"/>
  <c r="U261" i="13"/>
  <c r="W275" i="13"/>
  <c r="V275" i="13"/>
  <c r="U275" i="13"/>
  <c r="W180" i="13"/>
  <c r="V180" i="13"/>
  <c r="U180" i="13"/>
  <c r="W305" i="13"/>
  <c r="V305" i="13"/>
  <c r="U305" i="13"/>
  <c r="W336" i="13"/>
  <c r="V336" i="13"/>
  <c r="U336" i="13"/>
  <c r="W471" i="13"/>
  <c r="V471" i="13"/>
  <c r="U471" i="13"/>
  <c r="W441" i="13"/>
  <c r="V441" i="13"/>
  <c r="U441" i="13"/>
  <c r="W479" i="13"/>
  <c r="V479" i="13"/>
  <c r="U479" i="13"/>
  <c r="W536" i="13"/>
  <c r="V536" i="13"/>
  <c r="U536" i="13"/>
  <c r="W490" i="13"/>
  <c r="V490" i="13"/>
  <c r="U490" i="13"/>
  <c r="W1097" i="13"/>
  <c r="V1097" i="13"/>
  <c r="U1097" i="13"/>
  <c r="W187" i="13"/>
  <c r="V187" i="13"/>
  <c r="U187" i="13"/>
  <c r="W403" i="13"/>
  <c r="V403" i="13"/>
  <c r="U403" i="13"/>
  <c r="W477" i="13"/>
  <c r="V477" i="13"/>
  <c r="U477" i="13"/>
  <c r="W865" i="13"/>
  <c r="V865" i="13"/>
  <c r="U865" i="13"/>
  <c r="W320" i="13"/>
  <c r="V320" i="13"/>
  <c r="U320" i="13"/>
  <c r="W282" i="13"/>
  <c r="V282" i="13"/>
  <c r="U282" i="13"/>
  <c r="W257" i="13"/>
  <c r="V257" i="13"/>
  <c r="U257" i="13"/>
  <c r="W323" i="13"/>
  <c r="V323" i="13"/>
  <c r="U323" i="13"/>
  <c r="W214" i="13"/>
  <c r="V214" i="13"/>
  <c r="U214" i="13"/>
  <c r="W1096" i="13"/>
  <c r="V1096" i="13"/>
  <c r="U1096" i="13"/>
  <c r="W29" i="13"/>
  <c r="V29" i="13"/>
  <c r="U29" i="13"/>
  <c r="W13" i="13"/>
  <c r="V13" i="13"/>
  <c r="U13" i="13"/>
  <c r="W1069" i="13"/>
  <c r="V1069" i="13"/>
  <c r="U1069" i="13"/>
  <c r="W1070" i="13"/>
  <c r="V1070" i="13"/>
  <c r="U1070" i="13"/>
  <c r="W599" i="13"/>
  <c r="V599" i="13"/>
  <c r="U599" i="13"/>
  <c r="W619" i="13"/>
  <c r="V619" i="13"/>
  <c r="U619" i="13"/>
  <c r="W620" i="13"/>
  <c r="V620" i="13"/>
  <c r="U620" i="13"/>
  <c r="W952" i="13"/>
  <c r="V952" i="13"/>
  <c r="U952" i="13"/>
  <c r="W942" i="13"/>
  <c r="V942" i="13"/>
  <c r="U942" i="13"/>
  <c r="W949" i="13"/>
  <c r="V949" i="13"/>
  <c r="U949" i="13"/>
  <c r="W950" i="13"/>
  <c r="V950" i="13"/>
  <c r="U950" i="13"/>
  <c r="W943" i="13"/>
  <c r="V943" i="13"/>
  <c r="U943" i="13"/>
  <c r="W221" i="13"/>
  <c r="V221" i="13"/>
  <c r="U221" i="13"/>
  <c r="W222" i="13"/>
  <c r="V222" i="13"/>
  <c r="U222" i="13"/>
  <c r="W223" i="13"/>
  <c r="V223" i="13"/>
  <c r="U223" i="13"/>
  <c r="W188" i="13"/>
  <c r="V188" i="13"/>
  <c r="U188" i="13"/>
  <c r="W283" i="13"/>
  <c r="V283" i="13"/>
  <c r="U283" i="13"/>
  <c r="W284" i="13"/>
  <c r="V284" i="13"/>
  <c r="U284" i="13"/>
  <c r="W621" i="13"/>
  <c r="V621" i="13"/>
  <c r="U621" i="13"/>
  <c r="W622" i="13"/>
  <c r="V622" i="13"/>
  <c r="U622" i="13"/>
  <c r="W520" i="13"/>
  <c r="V520" i="13"/>
  <c r="U520" i="13"/>
  <c r="W587" i="13"/>
  <c r="V587" i="13"/>
  <c r="U587" i="13"/>
  <c r="W96" i="13"/>
  <c r="V96" i="13"/>
  <c r="U96" i="13"/>
  <c r="W1067" i="13"/>
  <c r="V1067" i="13"/>
  <c r="U1067" i="13"/>
  <c r="W888" i="13"/>
  <c r="V888" i="13"/>
  <c r="U888" i="13"/>
  <c r="W894" i="13"/>
  <c r="V894" i="13"/>
  <c r="U894" i="13"/>
  <c r="W923" i="13"/>
  <c r="V923" i="13"/>
  <c r="U923" i="13"/>
  <c r="W889" i="13"/>
  <c r="V889" i="13"/>
  <c r="U889" i="13"/>
  <c r="W879" i="13"/>
  <c r="V879" i="13"/>
  <c r="U879" i="13"/>
  <c r="W285" i="13"/>
  <c r="V285" i="13"/>
  <c r="U285" i="13"/>
  <c r="W914" i="13"/>
  <c r="V914" i="13"/>
  <c r="U914" i="13"/>
  <c r="W422" i="13"/>
  <c r="V422" i="13"/>
  <c r="U422" i="13"/>
  <c r="W707" i="13"/>
  <c r="V707" i="13"/>
  <c r="U707" i="13"/>
  <c r="W870" i="13"/>
  <c r="V870" i="13"/>
  <c r="U870" i="13"/>
  <c r="W1065" i="13"/>
  <c r="V1065" i="13"/>
  <c r="U1065" i="13"/>
  <c r="W720" i="13"/>
  <c r="V720" i="13"/>
  <c r="U720" i="13"/>
  <c r="W910" i="13"/>
  <c r="V910" i="13"/>
  <c r="U910" i="13"/>
  <c r="W660" i="13"/>
  <c r="V660" i="13"/>
  <c r="U660" i="13"/>
  <c r="W337" i="13"/>
  <c r="V337" i="13"/>
  <c r="U337" i="13"/>
  <c r="W1036" i="13"/>
  <c r="V1036" i="13"/>
  <c r="U1036" i="13"/>
  <c r="W1004" i="13"/>
  <c r="V1004" i="13"/>
  <c r="U1004" i="13"/>
  <c r="W410" i="13"/>
  <c r="V410" i="13"/>
  <c r="U410" i="13"/>
  <c r="W935" i="13"/>
  <c r="V935" i="13"/>
  <c r="U935" i="13"/>
  <c r="W1044" i="13"/>
  <c r="V1044" i="13"/>
  <c r="U1044" i="13"/>
  <c r="W706" i="13"/>
  <c r="V706" i="13"/>
  <c r="U706" i="13"/>
  <c r="W381" i="13"/>
  <c r="V381" i="13"/>
  <c r="U381" i="13"/>
  <c r="W390" i="13"/>
  <c r="V390" i="13"/>
  <c r="U390" i="13"/>
  <c r="W391" i="13"/>
  <c r="V391" i="13"/>
  <c r="U391" i="13"/>
  <c r="W335" i="13"/>
  <c r="V335" i="13"/>
  <c r="U335" i="13"/>
  <c r="W334" i="13"/>
  <c r="V334" i="13"/>
  <c r="U334" i="13"/>
  <c r="W1064" i="13"/>
  <c r="V1064" i="13"/>
  <c r="U1064" i="13"/>
  <c r="W1063" i="13"/>
  <c r="V1063" i="13"/>
  <c r="U1063" i="13"/>
  <c r="W12" i="13"/>
  <c r="V12" i="13"/>
  <c r="U12" i="13"/>
  <c r="W491" i="13"/>
  <c r="V491" i="13"/>
  <c r="U491" i="13"/>
  <c r="W1081" i="13"/>
  <c r="V1081" i="13"/>
  <c r="U1081" i="13"/>
  <c r="W451" i="13"/>
  <c r="V451" i="13"/>
  <c r="U451" i="13"/>
  <c r="W767" i="13"/>
  <c r="V767" i="13"/>
  <c r="U767" i="13"/>
  <c r="W492" i="13"/>
  <c r="V492" i="13"/>
  <c r="U492" i="13"/>
  <c r="W447" i="13"/>
  <c r="V447" i="13"/>
  <c r="U447" i="13"/>
  <c r="W493" i="13"/>
  <c r="V493" i="13"/>
  <c r="U493" i="13"/>
  <c r="W971" i="13"/>
  <c r="V971" i="13"/>
  <c r="U971" i="13"/>
  <c r="W402" i="13"/>
  <c r="V402" i="13"/>
  <c r="U402" i="13"/>
  <c r="W837" i="13"/>
  <c r="V837" i="13"/>
  <c r="U837" i="13"/>
  <c r="W818" i="13"/>
  <c r="V818" i="13"/>
  <c r="U818" i="13"/>
  <c r="W17" i="13"/>
  <c r="V17" i="13"/>
  <c r="U17" i="13"/>
  <c r="W961" i="13"/>
  <c r="V961" i="13"/>
  <c r="U961" i="13"/>
  <c r="W962" i="13"/>
  <c r="V962" i="13"/>
  <c r="U962" i="13"/>
  <c r="W967" i="13"/>
  <c r="V967" i="13"/>
  <c r="U967" i="13"/>
  <c r="W897" i="13"/>
  <c r="V897" i="13"/>
  <c r="U897" i="13"/>
  <c r="W690" i="13"/>
  <c r="V690" i="13"/>
  <c r="U690" i="13"/>
  <c r="W691" i="13"/>
  <c r="V691" i="13"/>
  <c r="U691" i="13"/>
  <c r="W756" i="13"/>
  <c r="V756" i="13"/>
  <c r="U756" i="13"/>
  <c r="W932" i="13"/>
  <c r="V932" i="13"/>
  <c r="U932" i="13"/>
  <c r="W343" i="13"/>
  <c r="V343" i="13"/>
  <c r="U343" i="13"/>
  <c r="W440" i="13"/>
  <c r="V440" i="13"/>
  <c r="U440" i="13"/>
  <c r="W412" i="13"/>
  <c r="V412" i="13"/>
  <c r="U412" i="13"/>
  <c r="W423" i="13"/>
  <c r="V423" i="13"/>
  <c r="U423" i="13"/>
  <c r="W417" i="13"/>
  <c r="V417" i="13"/>
  <c r="U417" i="13"/>
  <c r="W1057" i="13"/>
  <c r="V1057" i="13"/>
  <c r="U1057" i="13"/>
  <c r="W44" i="13"/>
  <c r="V44" i="13"/>
  <c r="U44" i="13"/>
  <c r="W168" i="13"/>
  <c r="V168" i="13"/>
  <c r="U168" i="13"/>
  <c r="W147" i="13"/>
  <c r="V147" i="13"/>
  <c r="U147" i="13"/>
  <c r="W1083" i="13"/>
  <c r="V1083" i="13"/>
  <c r="U1083" i="13"/>
  <c r="W16" i="13"/>
  <c r="V16" i="13"/>
  <c r="U16" i="13"/>
  <c r="W455" i="13"/>
  <c r="V455" i="13"/>
  <c r="U455" i="13"/>
  <c r="W442" i="13"/>
  <c r="V442" i="13"/>
  <c r="U442" i="13"/>
  <c r="W866" i="13"/>
  <c r="V866" i="13"/>
  <c r="U866" i="13"/>
  <c r="W333" i="13"/>
  <c r="V333" i="13"/>
  <c r="U333" i="13"/>
  <c r="W803" i="13"/>
  <c r="V803" i="13"/>
  <c r="U803" i="13"/>
  <c r="W804" i="13"/>
  <c r="V804" i="13"/>
  <c r="U804" i="13"/>
  <c r="W581" i="13"/>
  <c r="V581" i="13"/>
  <c r="U581" i="13"/>
  <c r="W623" i="13"/>
  <c r="V623" i="13"/>
  <c r="U623" i="13"/>
  <c r="W1013" i="13"/>
  <c r="V1013" i="13"/>
  <c r="U1013" i="13"/>
  <c r="W1015" i="13"/>
  <c r="V1015" i="13"/>
  <c r="U1015" i="13"/>
  <c r="W224" i="13"/>
  <c r="V224" i="13"/>
  <c r="U224" i="13"/>
  <c r="W225" i="13"/>
  <c r="V225" i="13"/>
  <c r="U225" i="13"/>
  <c r="W226" i="13"/>
  <c r="V226" i="13"/>
  <c r="U226" i="13"/>
  <c r="W131" i="13"/>
  <c r="V131" i="13"/>
  <c r="U131" i="13"/>
  <c r="W286" i="13"/>
  <c r="V286" i="13"/>
  <c r="U286" i="13"/>
  <c r="W254" i="13"/>
  <c r="V254" i="13"/>
  <c r="U254" i="13"/>
  <c r="W215" i="13"/>
  <c r="V215" i="13"/>
  <c r="U215" i="13"/>
  <c r="W120" i="13"/>
  <c r="V120" i="13"/>
  <c r="U120" i="13"/>
  <c r="W155" i="13"/>
  <c r="V155" i="13"/>
  <c r="U155" i="13"/>
  <c r="W328" i="13"/>
  <c r="V328" i="13"/>
  <c r="U328" i="13"/>
  <c r="W329" i="13"/>
  <c r="V329" i="13"/>
  <c r="U329" i="13"/>
  <c r="W317" i="13"/>
  <c r="V317" i="13"/>
  <c r="U317" i="13"/>
  <c r="W144" i="13"/>
  <c r="V144" i="13"/>
  <c r="U144" i="13"/>
  <c r="W1054" i="13"/>
  <c r="V1054" i="13"/>
  <c r="U1054" i="13"/>
  <c r="W311" i="13"/>
  <c r="V311" i="13"/>
  <c r="U311" i="13"/>
  <c r="W1055" i="13"/>
  <c r="V1055" i="13"/>
  <c r="U1055" i="13"/>
  <c r="W789" i="13"/>
  <c r="V789" i="13"/>
  <c r="U789" i="13"/>
  <c r="W156" i="13"/>
  <c r="V156" i="13"/>
  <c r="U156" i="13"/>
  <c r="W659" i="13"/>
  <c r="V659" i="13"/>
  <c r="U659" i="13"/>
  <c r="W339" i="13"/>
  <c r="V339" i="13"/>
  <c r="U339" i="13"/>
  <c r="W45" i="13"/>
  <c r="V45" i="13"/>
  <c r="U45" i="13"/>
  <c r="W1022" i="13"/>
  <c r="V1022" i="13"/>
  <c r="U1022" i="13"/>
  <c r="W92" i="13"/>
  <c r="V92" i="13"/>
  <c r="U92" i="13"/>
  <c r="W730" i="13"/>
  <c r="V730" i="13"/>
  <c r="U730" i="13"/>
  <c r="W729" i="13"/>
  <c r="V729" i="13"/>
  <c r="U729" i="13"/>
  <c r="W398" i="13"/>
  <c r="V398" i="13"/>
  <c r="U398" i="13"/>
  <c r="W979" i="13"/>
  <c r="V979" i="13"/>
  <c r="U979" i="13"/>
  <c r="W332" i="13"/>
  <c r="V332" i="13"/>
  <c r="U332" i="13"/>
  <c r="W344" i="13"/>
  <c r="V344" i="13"/>
  <c r="U344" i="13"/>
  <c r="W843" i="13"/>
  <c r="V843" i="13"/>
  <c r="U843" i="13"/>
  <c r="W920" i="13"/>
  <c r="V920" i="13"/>
  <c r="U920" i="13"/>
  <c r="W890" i="13"/>
  <c r="V890" i="13"/>
  <c r="U890" i="13"/>
  <c r="W911" i="13"/>
  <c r="V911" i="13"/>
  <c r="U911" i="13"/>
  <c r="W915" i="13"/>
  <c r="V915" i="13"/>
  <c r="U915" i="13"/>
  <c r="W906" i="13"/>
  <c r="V906" i="13"/>
  <c r="U906" i="13"/>
  <c r="W909" i="13"/>
  <c r="V909" i="13"/>
  <c r="U909" i="13"/>
  <c r="W902" i="13"/>
  <c r="V902" i="13"/>
  <c r="U902" i="13"/>
  <c r="W624" i="13"/>
  <c r="V624" i="13"/>
  <c r="U624" i="13"/>
  <c r="W413" i="13"/>
  <c r="V413" i="13"/>
  <c r="U413" i="13"/>
  <c r="W653" i="13"/>
  <c r="V653" i="13"/>
  <c r="U653" i="13"/>
  <c r="W606" i="13"/>
  <c r="V606" i="13"/>
  <c r="U606" i="13"/>
  <c r="W348" i="13"/>
  <c r="V348" i="13"/>
  <c r="U348" i="13"/>
  <c r="W347" i="13"/>
  <c r="V347" i="13"/>
  <c r="U347" i="13"/>
  <c r="W355" i="13"/>
  <c r="V355" i="13"/>
  <c r="U355" i="13"/>
  <c r="W359" i="13"/>
  <c r="V359" i="13"/>
  <c r="U359" i="13"/>
  <c r="W913" i="13"/>
  <c r="V913" i="13"/>
  <c r="U913" i="13"/>
  <c r="W912" i="13"/>
  <c r="V912" i="13"/>
  <c r="U912" i="13"/>
  <c r="W47" i="13"/>
  <c r="V47" i="13"/>
  <c r="U47" i="13"/>
  <c r="W48" i="13"/>
  <c r="V48" i="13"/>
  <c r="U48" i="13"/>
  <c r="W603" i="13"/>
  <c r="V603" i="13"/>
  <c r="U603" i="13"/>
  <c r="W604" i="13"/>
  <c r="V604" i="13"/>
  <c r="U604" i="13"/>
  <c r="W846" i="13"/>
  <c r="V846" i="13"/>
  <c r="U846" i="13"/>
  <c r="W514" i="13"/>
  <c r="V514" i="13"/>
  <c r="U514" i="13"/>
  <c r="W515" i="13"/>
  <c r="V515" i="13"/>
  <c r="U515" i="13"/>
  <c r="W516" i="13"/>
  <c r="V516" i="13"/>
  <c r="U516" i="13"/>
  <c r="W608" i="13"/>
  <c r="V608" i="13"/>
  <c r="U608" i="13"/>
  <c r="W625" i="13"/>
  <c r="V625" i="13"/>
  <c r="U625" i="13"/>
  <c r="W626" i="13"/>
  <c r="V626" i="13"/>
  <c r="U626" i="13"/>
  <c r="W627" i="13"/>
  <c r="V627" i="13"/>
  <c r="U627" i="13"/>
  <c r="W365" i="13"/>
  <c r="V365" i="13"/>
  <c r="U365" i="13"/>
  <c r="W968" i="13"/>
  <c r="V968" i="13"/>
  <c r="U968" i="13"/>
  <c r="W859" i="13"/>
  <c r="V859" i="13"/>
  <c r="U859" i="13"/>
  <c r="W737" i="13"/>
  <c r="V737" i="13"/>
  <c r="U737" i="13"/>
  <c r="W528" i="13"/>
  <c r="V528" i="13"/>
  <c r="U528" i="13"/>
  <c r="W986" i="13"/>
  <c r="V986" i="13"/>
  <c r="U986" i="13"/>
  <c r="W1039" i="13"/>
  <c r="V1039" i="13"/>
  <c r="U1039" i="13"/>
  <c r="W1003" i="13"/>
  <c r="V1003" i="13"/>
  <c r="U1003" i="13"/>
  <c r="W1037" i="13"/>
  <c r="V1037" i="13"/>
  <c r="U1037" i="13"/>
  <c r="W1019" i="13"/>
  <c r="V1019" i="13"/>
  <c r="U1019" i="13"/>
  <c r="W1023" i="13"/>
  <c r="V1023" i="13"/>
  <c r="U1023" i="13"/>
  <c r="W1047" i="13"/>
  <c r="V1047" i="13"/>
  <c r="U1047" i="13"/>
  <c r="W1032" i="13"/>
  <c r="V1032" i="13"/>
  <c r="U1032" i="13"/>
  <c r="W997" i="13"/>
  <c r="V997" i="13"/>
  <c r="U997" i="13"/>
  <c r="W1030" i="13"/>
  <c r="V1030" i="13"/>
  <c r="U1030" i="13"/>
  <c r="W998" i="13"/>
  <c r="V998" i="13"/>
  <c r="U998" i="13"/>
  <c r="W1046" i="13"/>
  <c r="V1046" i="13"/>
  <c r="U1046" i="13"/>
  <c r="W1002" i="13"/>
  <c r="V1002" i="13"/>
  <c r="U1002" i="13"/>
  <c r="W1043" i="13"/>
  <c r="V1043" i="13"/>
  <c r="U1043" i="13"/>
  <c r="W1001" i="13"/>
  <c r="V1001" i="13"/>
  <c r="U1001" i="13"/>
  <c r="W1038" i="13"/>
  <c r="V1038" i="13"/>
  <c r="U1038" i="13"/>
  <c r="W982" i="13"/>
  <c r="V982" i="13"/>
  <c r="U982" i="13"/>
  <c r="W1010" i="13"/>
  <c r="V1010" i="13"/>
  <c r="U1010" i="13"/>
  <c r="W1048" i="13"/>
  <c r="V1048" i="13"/>
  <c r="U1048" i="13"/>
  <c r="W1049" i="13"/>
  <c r="V1049" i="13"/>
  <c r="U1049" i="13"/>
  <c r="W1050" i="13"/>
  <c r="V1050" i="13"/>
  <c r="U1050" i="13"/>
  <c r="W999" i="13"/>
  <c r="V999" i="13"/>
  <c r="U999" i="13"/>
  <c r="W1000" i="13"/>
  <c r="V1000" i="13"/>
  <c r="U1000" i="13"/>
  <c r="W1031" i="13"/>
  <c r="V1031" i="13"/>
  <c r="U1031" i="13"/>
  <c r="W1020" i="13"/>
  <c r="V1020" i="13"/>
  <c r="U1020" i="13"/>
  <c r="W996" i="13"/>
  <c r="V996" i="13"/>
  <c r="U996" i="13"/>
  <c r="W1011" i="13"/>
  <c r="V1011" i="13"/>
  <c r="U1011" i="13"/>
  <c r="W1051" i="13"/>
  <c r="V1051" i="13"/>
  <c r="U1051" i="13"/>
  <c r="W1086" i="13"/>
  <c r="V1086" i="13"/>
  <c r="U1086" i="13"/>
  <c r="W1085" i="13"/>
  <c r="V1085" i="13"/>
  <c r="U1085" i="13"/>
  <c r="W1084" i="13"/>
  <c r="V1084" i="13"/>
  <c r="U1084" i="13"/>
  <c r="W983" i="13"/>
  <c r="V983" i="13"/>
  <c r="U983" i="13"/>
  <c r="W984" i="13"/>
  <c r="V984" i="13"/>
  <c r="U984" i="13"/>
  <c r="W1008" i="13"/>
  <c r="V1008" i="13"/>
  <c r="U1008" i="13"/>
  <c r="W1012" i="13"/>
  <c r="V1012" i="13"/>
  <c r="U1012" i="13"/>
  <c r="W981" i="13"/>
  <c r="V981" i="13"/>
  <c r="U981" i="13"/>
  <c r="W1033" i="13"/>
  <c r="V1033" i="13"/>
  <c r="U1033" i="13"/>
  <c r="W991" i="13"/>
  <c r="V991" i="13"/>
  <c r="U991" i="13"/>
  <c r="W1018" i="13"/>
  <c r="V1018" i="13"/>
  <c r="U1018" i="13"/>
  <c r="W955" i="13"/>
  <c r="V955" i="13"/>
  <c r="U955" i="13"/>
  <c r="W1034" i="13"/>
  <c r="V1034" i="13"/>
  <c r="U1034" i="13"/>
  <c r="W1016" i="13"/>
  <c r="V1016" i="13"/>
  <c r="U1016" i="13"/>
  <c r="W1041" i="13"/>
  <c r="V1041" i="13"/>
  <c r="U1041" i="13"/>
  <c r="W1035" i="13"/>
  <c r="V1035" i="13"/>
  <c r="U1035" i="13"/>
  <c r="W1017" i="13"/>
  <c r="V1017" i="13"/>
  <c r="U1017" i="13"/>
  <c r="W1024" i="13"/>
  <c r="V1024" i="13"/>
  <c r="U1024" i="13"/>
  <c r="W1006" i="13"/>
  <c r="V1006" i="13"/>
  <c r="U1006" i="13"/>
  <c r="W1007" i="13"/>
  <c r="V1007" i="13"/>
  <c r="U1007" i="13"/>
  <c r="W992" i="13"/>
  <c r="V992" i="13"/>
  <c r="U992" i="13"/>
  <c r="W988" i="13"/>
  <c r="V988" i="13"/>
  <c r="U988" i="13"/>
  <c r="W989" i="13"/>
  <c r="V989" i="13"/>
  <c r="U989" i="13"/>
  <c r="W987" i="13"/>
  <c r="V987" i="13"/>
  <c r="U987" i="13"/>
  <c r="W990" i="13"/>
  <c r="V990" i="13"/>
  <c r="U990" i="13"/>
  <c r="W985" i="13"/>
  <c r="V985" i="13"/>
  <c r="U985" i="13"/>
  <c r="W512" i="13"/>
  <c r="V512" i="13"/>
  <c r="U512" i="13"/>
  <c r="W959" i="13"/>
  <c r="V959" i="13"/>
  <c r="U959" i="13"/>
  <c r="W827" i="13"/>
  <c r="V827" i="13"/>
  <c r="U827" i="13"/>
  <c r="W483" i="13"/>
  <c r="V483" i="13"/>
  <c r="U483" i="13"/>
  <c r="W461" i="13"/>
  <c r="V461" i="13"/>
  <c r="U461" i="13"/>
  <c r="W443" i="13"/>
  <c r="V443" i="13"/>
  <c r="U443" i="13"/>
  <c r="W457" i="13"/>
  <c r="V457" i="13"/>
  <c r="U457" i="13"/>
  <c r="W458" i="13"/>
  <c r="V458" i="13"/>
  <c r="U458" i="13"/>
  <c r="W927" i="13"/>
  <c r="V927" i="13"/>
  <c r="U927" i="13"/>
  <c r="W494" i="13"/>
  <c r="V494" i="13"/>
  <c r="U494" i="13"/>
  <c r="W495" i="13"/>
  <c r="V495" i="13"/>
  <c r="U495" i="13"/>
  <c r="W1089" i="13"/>
  <c r="V1089" i="13"/>
  <c r="U1089" i="13"/>
  <c r="W464" i="13"/>
  <c r="V464" i="13"/>
  <c r="U464" i="13"/>
  <c r="W497" i="13"/>
  <c r="V497" i="13"/>
  <c r="U497" i="13"/>
  <c r="W435" i="13"/>
  <c r="V435" i="13"/>
  <c r="U435" i="13"/>
  <c r="W496" i="13"/>
  <c r="V496" i="13"/>
  <c r="U496" i="13"/>
  <c r="W465" i="13"/>
  <c r="V465" i="13"/>
  <c r="U465" i="13"/>
  <c r="W466" i="13"/>
  <c r="V466" i="13"/>
  <c r="U466" i="13"/>
  <c r="W472" i="13"/>
  <c r="V472" i="13"/>
  <c r="U472" i="13"/>
  <c r="W480" i="13"/>
  <c r="V480" i="13"/>
  <c r="U480" i="13"/>
  <c r="W467" i="13"/>
  <c r="V467" i="13"/>
  <c r="U467" i="13"/>
  <c r="W478" i="13"/>
  <c r="V478" i="13"/>
  <c r="U478" i="13"/>
  <c r="W499" i="13"/>
  <c r="V499" i="13"/>
  <c r="U499" i="13"/>
  <c r="W459" i="13"/>
  <c r="V459" i="13"/>
  <c r="U459" i="13"/>
  <c r="W498" i="13"/>
  <c r="V498" i="13"/>
  <c r="U498" i="13"/>
  <c r="W474" i="13"/>
  <c r="V474" i="13"/>
  <c r="U474" i="13"/>
  <c r="W893" i="13"/>
  <c r="V893" i="13"/>
  <c r="U893" i="13"/>
  <c r="W421" i="13"/>
  <c r="V421" i="13"/>
  <c r="U421" i="13"/>
  <c r="W934" i="13"/>
  <c r="V934" i="13"/>
  <c r="U934" i="13"/>
  <c r="W718" i="13"/>
  <c r="V718" i="13"/>
  <c r="U718" i="13"/>
  <c r="W420" i="13"/>
  <c r="V420" i="13"/>
  <c r="U420" i="13"/>
  <c r="W419" i="13"/>
  <c r="V419" i="13"/>
  <c r="U419" i="13"/>
  <c r="W751" i="13"/>
  <c r="V751" i="13"/>
  <c r="U751" i="13"/>
  <c r="W694" i="13"/>
  <c r="V694" i="13"/>
  <c r="U694" i="13"/>
  <c r="W572" i="13"/>
  <c r="V572" i="13"/>
  <c r="U572" i="13"/>
  <c r="W693" i="13"/>
  <c r="V693" i="13"/>
  <c r="U693" i="13"/>
  <c r="W591" i="13"/>
  <c r="V591" i="13"/>
  <c r="U591" i="13"/>
  <c r="W411" i="13"/>
  <c r="V411" i="13"/>
  <c r="U411" i="13"/>
  <c r="W366" i="13"/>
  <c r="V366" i="13"/>
  <c r="U366" i="13"/>
  <c r="W358" i="13"/>
  <c r="V358" i="13"/>
  <c r="U358" i="13"/>
  <c r="W363" i="13"/>
  <c r="V363" i="13"/>
  <c r="U363" i="13"/>
  <c r="W652" i="13"/>
  <c r="V652" i="13"/>
  <c r="U652" i="13"/>
  <c r="W50" i="13"/>
  <c r="V50" i="13"/>
  <c r="U50" i="13"/>
  <c r="W878" i="13"/>
  <c r="V878" i="13"/>
  <c r="U878" i="13"/>
  <c r="W500" i="13"/>
  <c r="V500" i="13"/>
  <c r="U500" i="13"/>
  <c r="W501" i="13"/>
  <c r="V501" i="13"/>
  <c r="U501" i="13"/>
  <c r="W327" i="13"/>
  <c r="V327" i="13"/>
  <c r="U327" i="13"/>
  <c r="W330" i="13"/>
  <c r="V330" i="13"/>
  <c r="U330" i="13"/>
  <c r="W324" i="13"/>
  <c r="V324" i="13"/>
  <c r="U324" i="13"/>
  <c r="W325" i="13"/>
  <c r="V325" i="13"/>
  <c r="U325" i="13"/>
  <c r="W288" i="13"/>
  <c r="V288" i="13"/>
  <c r="U288" i="13"/>
  <c r="W287" i="13"/>
  <c r="V287" i="13"/>
  <c r="U287" i="13"/>
  <c r="W326" i="13"/>
  <c r="V326" i="13"/>
  <c r="U326" i="13"/>
  <c r="W898" i="13"/>
  <c r="V898" i="13"/>
  <c r="U898" i="13"/>
  <c r="W263" i="13"/>
  <c r="V263" i="13"/>
  <c r="U263" i="13"/>
  <c r="W264" i="13"/>
  <c r="V264" i="13"/>
  <c r="U264" i="13"/>
  <c r="W262" i="13"/>
  <c r="V262" i="13"/>
  <c r="U262" i="13"/>
  <c r="W265" i="13"/>
  <c r="V265" i="13"/>
  <c r="U265" i="13"/>
  <c r="W289" i="13"/>
  <c r="V289" i="13"/>
  <c r="U289" i="13"/>
  <c r="W258" i="13"/>
  <c r="V258" i="13"/>
  <c r="U258" i="13"/>
  <c r="W290" i="13"/>
  <c r="V290" i="13"/>
  <c r="U290" i="13"/>
  <c r="W253" i="13"/>
  <c r="V253" i="13"/>
  <c r="U253" i="13"/>
  <c r="W669" i="13"/>
  <c r="V669" i="13"/>
  <c r="U669" i="13"/>
  <c r="W380" i="13"/>
  <c r="V380" i="13"/>
  <c r="U380" i="13"/>
  <c r="W822" i="13"/>
  <c r="V822" i="13"/>
  <c r="U822" i="13"/>
  <c r="W1053" i="13"/>
  <c r="V1053" i="13"/>
  <c r="U1053" i="13"/>
  <c r="W786" i="13"/>
  <c r="V786" i="13"/>
  <c r="U786" i="13"/>
  <c r="W431" i="13"/>
  <c r="V431" i="13"/>
  <c r="U431" i="13"/>
  <c r="W126" i="13"/>
  <c r="V126" i="13"/>
  <c r="U126" i="13"/>
  <c r="W306" i="13"/>
  <c r="V306" i="13"/>
  <c r="U306" i="13"/>
  <c r="W585" i="13"/>
  <c r="V585" i="13"/>
  <c r="U585" i="13"/>
  <c r="W150" i="13"/>
  <c r="V150" i="13"/>
  <c r="U150" i="13"/>
  <c r="W151" i="13"/>
  <c r="V151" i="13"/>
  <c r="U151" i="13"/>
  <c r="W356" i="13"/>
  <c r="V356" i="13"/>
  <c r="U356" i="13"/>
  <c r="W705" i="13"/>
  <c r="V705" i="13"/>
  <c r="U705" i="13"/>
  <c r="W414" i="13"/>
  <c r="V414" i="13"/>
  <c r="U414" i="13"/>
  <c r="W796" i="13"/>
  <c r="V796" i="13"/>
  <c r="U796" i="13"/>
  <c r="W134" i="13"/>
  <c r="V134" i="13"/>
  <c r="U134" i="13"/>
  <c r="W732" i="13"/>
  <c r="V732" i="13"/>
  <c r="U732" i="13"/>
  <c r="W726" i="13"/>
  <c r="V726" i="13"/>
  <c r="U726" i="13"/>
  <c r="W351" i="13"/>
  <c r="V351" i="13"/>
  <c r="U351" i="13"/>
  <c r="W1061" i="13"/>
  <c r="V1061" i="13"/>
  <c r="U1061" i="13"/>
  <c r="W725" i="13"/>
  <c r="V725" i="13"/>
  <c r="U725" i="13"/>
  <c r="W130" i="13"/>
  <c r="V130" i="13"/>
  <c r="U130" i="13"/>
  <c r="W129" i="13"/>
  <c r="V129" i="13"/>
  <c r="U129" i="13"/>
  <c r="W778" i="13"/>
  <c r="V778" i="13"/>
  <c r="U778" i="13"/>
  <c r="W157" i="13"/>
  <c r="V157" i="13"/>
  <c r="U157" i="13"/>
  <c r="W1059" i="13"/>
  <c r="V1059" i="13"/>
  <c r="U1059" i="13"/>
  <c r="W158" i="13"/>
  <c r="V158" i="13"/>
  <c r="U158" i="13"/>
  <c r="W782" i="13"/>
  <c r="V782" i="13"/>
  <c r="U782" i="13"/>
  <c r="W378" i="13"/>
  <c r="V378" i="13"/>
  <c r="U378" i="13"/>
  <c r="W780" i="13"/>
  <c r="V780" i="13"/>
  <c r="U780" i="13"/>
  <c r="W969" i="13"/>
  <c r="V969" i="13"/>
  <c r="U969" i="13"/>
  <c r="W783" i="13"/>
  <c r="V783" i="13"/>
  <c r="U783" i="13"/>
  <c r="W821" i="13"/>
  <c r="V821" i="13"/>
  <c r="U821" i="13"/>
  <c r="W834" i="13"/>
  <c r="V834" i="13"/>
  <c r="U834" i="13"/>
  <c r="W823" i="13"/>
  <c r="V823" i="13"/>
  <c r="U823" i="13"/>
  <c r="W828" i="13"/>
  <c r="V828" i="13"/>
  <c r="U828" i="13"/>
  <c r="W826" i="13"/>
  <c r="V826" i="13"/>
  <c r="U826" i="13"/>
  <c r="W835" i="13"/>
  <c r="V835" i="13"/>
  <c r="U835" i="13"/>
  <c r="W844" i="13"/>
  <c r="V844" i="13"/>
  <c r="U844" i="13"/>
  <c r="W945" i="13"/>
  <c r="V945" i="13"/>
  <c r="U945" i="13"/>
  <c r="W946" i="13"/>
  <c r="V946" i="13"/>
  <c r="U946" i="13"/>
  <c r="W947" i="13"/>
  <c r="V947" i="13"/>
  <c r="U947" i="13"/>
  <c r="W948" i="13"/>
  <c r="V948" i="13"/>
  <c r="U948" i="13"/>
  <c r="W939" i="13"/>
  <c r="V939" i="13"/>
  <c r="U939" i="13"/>
  <c r="W951" i="13"/>
  <c r="V951" i="13"/>
  <c r="U951" i="13"/>
  <c r="W51" i="13"/>
  <c r="V51" i="13"/>
  <c r="U51" i="13"/>
  <c r="W52" i="13"/>
  <c r="V52" i="13"/>
  <c r="U52" i="13"/>
  <c r="W571" i="13"/>
  <c r="V571" i="13"/>
  <c r="U571" i="13"/>
  <c r="W615" i="13"/>
  <c r="V615" i="13"/>
  <c r="U615" i="13"/>
  <c r="W397" i="13"/>
  <c r="V397" i="13"/>
  <c r="U397" i="13"/>
  <c r="W433" i="13"/>
  <c r="V433" i="13"/>
  <c r="U433" i="13"/>
  <c r="W1072" i="13"/>
  <c r="V1072" i="13"/>
  <c r="U1072" i="13"/>
  <c r="W139" i="13"/>
  <c r="V139" i="13"/>
  <c r="U139" i="13"/>
  <c r="W169" i="13"/>
  <c r="V169" i="13"/>
  <c r="U169" i="13"/>
  <c r="W145" i="13"/>
  <c r="V145" i="13"/>
  <c r="U145" i="13"/>
  <c r="W127" i="13"/>
  <c r="V127" i="13"/>
  <c r="U127" i="13"/>
  <c r="W111" i="13"/>
  <c r="V111" i="13"/>
  <c r="U111" i="13"/>
  <c r="W132" i="13"/>
  <c r="V132" i="13"/>
  <c r="U132" i="13"/>
  <c r="W1060" i="13"/>
  <c r="V1060" i="13"/>
  <c r="U1060" i="13"/>
  <c r="W146" i="13"/>
  <c r="V146" i="13"/>
  <c r="U146" i="13"/>
  <c r="W341" i="13"/>
  <c r="V341" i="13"/>
  <c r="U341" i="13"/>
  <c r="W345" i="13"/>
  <c r="V345" i="13"/>
  <c r="U345" i="13"/>
  <c r="W349" i="13"/>
  <c r="V349" i="13"/>
  <c r="U349" i="13"/>
  <c r="W350" i="13"/>
  <c r="V350" i="13"/>
  <c r="U350" i="13"/>
  <c r="W697" i="13"/>
  <c r="V697" i="13"/>
  <c r="U697" i="13"/>
  <c r="W699" i="13"/>
  <c r="V699" i="13"/>
  <c r="U699" i="13"/>
  <c r="W14" i="13"/>
  <c r="V14" i="13"/>
  <c r="U14" i="13"/>
  <c r="W561" i="13"/>
  <c r="V561" i="13"/>
  <c r="U561" i="13"/>
  <c r="W395" i="13"/>
  <c r="V395" i="13"/>
  <c r="U395" i="13"/>
  <c r="W93" i="13"/>
  <c r="V93" i="13"/>
  <c r="U93" i="13"/>
  <c r="W559" i="13"/>
  <c r="V559" i="13"/>
  <c r="U559" i="13"/>
  <c r="W558" i="13"/>
  <c r="V558" i="13"/>
  <c r="U558" i="13"/>
  <c r="W101" i="13"/>
  <c r="V101" i="13"/>
  <c r="U101" i="13"/>
  <c r="W392" i="13"/>
  <c r="V392" i="13"/>
  <c r="U392" i="13"/>
  <c r="W393" i="13"/>
  <c r="V393" i="13"/>
  <c r="U393" i="13"/>
  <c r="W936" i="13"/>
  <c r="V936" i="13"/>
  <c r="U936" i="13"/>
  <c r="W882" i="13"/>
  <c r="V882" i="13"/>
  <c r="U882" i="13"/>
  <c r="W883" i="13"/>
  <c r="V883" i="13"/>
  <c r="U883" i="13"/>
  <c r="W884" i="13"/>
  <c r="V884" i="13"/>
  <c r="U884" i="13"/>
  <c r="W881" i="13"/>
  <c r="V881" i="13"/>
  <c r="U881" i="13"/>
  <c r="W869" i="13"/>
  <c r="V869" i="13"/>
  <c r="U869" i="13"/>
  <c r="W937" i="13"/>
  <c r="V937" i="13"/>
  <c r="U937" i="13"/>
  <c r="W938" i="13"/>
  <c r="V938" i="13"/>
  <c r="U938" i="13"/>
  <c r="W382" i="13"/>
  <c r="V382" i="13"/>
  <c r="U382" i="13"/>
  <c r="W30" i="13"/>
  <c r="V30" i="13"/>
  <c r="U30" i="13"/>
  <c r="W1094" i="13"/>
  <c r="V1094" i="13"/>
  <c r="U1094" i="13"/>
  <c r="W764" i="13"/>
  <c r="V764" i="13"/>
  <c r="U764" i="13"/>
  <c r="W899" i="13"/>
  <c r="V899" i="13"/>
  <c r="U899" i="13"/>
  <c r="W892" i="13"/>
  <c r="V892" i="13"/>
  <c r="U892" i="13"/>
  <c r="W907" i="13"/>
  <c r="V907" i="13"/>
  <c r="U907" i="13"/>
  <c r="W916" i="13"/>
  <c r="V916" i="13"/>
  <c r="U916" i="13"/>
  <c r="W885" i="13"/>
  <c r="V885" i="13"/>
  <c r="U885" i="13"/>
  <c r="W856" i="13"/>
  <c r="V856" i="13"/>
  <c r="U856" i="13"/>
  <c r="W159" i="13"/>
  <c r="V159" i="13"/>
  <c r="U159" i="13"/>
  <c r="W160" i="13"/>
  <c r="V160" i="13"/>
  <c r="U160" i="13"/>
  <c r="W149" i="13"/>
  <c r="V149" i="13"/>
  <c r="U149" i="13"/>
  <c r="W161" i="13"/>
  <c r="V161" i="13"/>
  <c r="U161" i="13"/>
  <c r="W790" i="13"/>
  <c r="V790" i="13"/>
  <c r="U790" i="13"/>
  <c r="W255" i="13"/>
  <c r="V255" i="13"/>
  <c r="U255" i="13"/>
  <c r="W143" i="13"/>
  <c r="V143" i="13"/>
  <c r="U143" i="13"/>
  <c r="W20" i="13"/>
  <c r="V20" i="13"/>
  <c r="U20" i="13"/>
  <c r="W553" i="13"/>
  <c r="V553" i="13"/>
  <c r="U553" i="13"/>
  <c r="W55" i="13"/>
  <c r="V55" i="13"/>
  <c r="U55" i="13"/>
  <c r="W551" i="13"/>
  <c r="V551" i="13"/>
  <c r="U551" i="13"/>
  <c r="W517" i="13"/>
  <c r="V517" i="13"/>
  <c r="U517" i="13"/>
  <c r="W593" i="13"/>
  <c r="V593" i="13"/>
  <c r="U593" i="13"/>
  <c r="W931" i="13"/>
  <c r="V931" i="13"/>
  <c r="U931" i="13"/>
  <c r="W793" i="13"/>
  <c r="V793" i="13"/>
  <c r="U793" i="13"/>
  <c r="W590" i="13"/>
  <c r="V590" i="13"/>
  <c r="U590" i="13"/>
  <c r="W547" i="13"/>
  <c r="V547" i="13"/>
  <c r="U547" i="13"/>
  <c r="W546" i="13"/>
  <c r="V546" i="13"/>
  <c r="U546" i="13"/>
  <c r="W750" i="13"/>
  <c r="V750" i="13"/>
  <c r="U750" i="13"/>
  <c r="W757" i="13"/>
  <c r="V757" i="13"/>
  <c r="U757" i="13"/>
  <c r="W816" i="13"/>
  <c r="V816" i="13"/>
  <c r="U816" i="13"/>
  <c r="W527" i="13"/>
  <c r="V527" i="13"/>
  <c r="U527" i="13"/>
  <c r="W953" i="13"/>
  <c r="V953" i="13"/>
  <c r="U953" i="13"/>
  <c r="W941" i="13"/>
  <c r="V941" i="13"/>
  <c r="U941" i="13"/>
  <c r="W944" i="13"/>
  <c r="V944" i="13"/>
  <c r="U944" i="13"/>
  <c r="W954" i="13"/>
  <c r="V954" i="13"/>
  <c r="U954" i="13"/>
  <c r="W1056" i="13"/>
  <c r="V1056" i="13"/>
  <c r="U1056" i="13"/>
  <c r="W740" i="13"/>
  <c r="V740" i="13"/>
  <c r="U740" i="13"/>
  <c r="W628" i="13"/>
  <c r="V628" i="13"/>
  <c r="U628" i="13"/>
  <c r="W814" i="13"/>
  <c r="V814" i="13"/>
  <c r="U814" i="13"/>
  <c r="W736" i="13"/>
  <c r="V736" i="13"/>
  <c r="U736" i="13"/>
  <c r="W738" i="13"/>
  <c r="V738" i="13"/>
  <c r="U738" i="13"/>
  <c r="W813" i="13"/>
  <c r="V813" i="13"/>
  <c r="U813" i="13"/>
  <c r="W891" i="13"/>
  <c r="V891" i="13"/>
  <c r="U891" i="13"/>
  <c r="W522" i="13"/>
  <c r="V522" i="13"/>
  <c r="U522" i="13"/>
  <c r="W755" i="13"/>
  <c r="V755" i="13"/>
  <c r="U755" i="13"/>
  <c r="W754" i="13"/>
  <c r="V754" i="13"/>
  <c r="U754" i="13"/>
  <c r="W59" i="13"/>
  <c r="V59" i="13"/>
  <c r="U59" i="13"/>
  <c r="W858" i="13"/>
  <c r="V858" i="13"/>
  <c r="U858" i="13"/>
  <c r="W854" i="13"/>
  <c r="V854" i="13"/>
  <c r="U854" i="13"/>
  <c r="W700" i="13"/>
  <c r="V700" i="13"/>
  <c r="U700" i="13"/>
  <c r="W473" i="13"/>
  <c r="V473" i="13"/>
  <c r="U473" i="13"/>
  <c r="W475" i="13"/>
  <c r="V475" i="13"/>
  <c r="U475" i="13"/>
  <c r="W1080" i="13"/>
  <c r="V1080" i="13"/>
  <c r="U1080" i="13"/>
  <c r="W795" i="13"/>
  <c r="V795" i="13"/>
  <c r="U795" i="13"/>
  <c r="W511" i="13"/>
  <c r="V511" i="13"/>
  <c r="U511" i="13"/>
  <c r="W629" i="13"/>
  <c r="V629" i="13"/>
  <c r="U629" i="13"/>
  <c r="W630" i="13"/>
  <c r="V630" i="13"/>
  <c r="U630" i="13"/>
  <c r="W588" i="13"/>
  <c r="V588" i="13"/>
  <c r="U588" i="13"/>
  <c r="W880" i="13"/>
  <c r="V880" i="13"/>
  <c r="U880" i="13"/>
  <c r="W444" i="13"/>
  <c r="V444" i="13"/>
  <c r="U444" i="13"/>
  <c r="W574" i="13"/>
  <c r="V574" i="13"/>
  <c r="U574" i="13"/>
  <c r="W575" i="13"/>
  <c r="V575" i="13"/>
  <c r="U575" i="13"/>
  <c r="W631" i="13"/>
  <c r="V631" i="13"/>
  <c r="U631" i="13"/>
  <c r="W580" i="13"/>
  <c r="V580" i="13"/>
  <c r="U580" i="13"/>
  <c r="W576" i="13"/>
  <c r="V576" i="13"/>
  <c r="U576" i="13"/>
  <c r="W562" i="13"/>
  <c r="V562" i="13"/>
  <c r="U562" i="13"/>
  <c r="W315" i="13"/>
  <c r="V315" i="13"/>
  <c r="U315" i="13"/>
  <c r="W613" i="13"/>
  <c r="V613" i="13"/>
  <c r="U613" i="13"/>
  <c r="W583" i="13"/>
  <c r="V583" i="13"/>
  <c r="U583" i="13"/>
  <c r="W426" i="13"/>
  <c r="V426" i="13"/>
  <c r="U426" i="13"/>
  <c r="W577" i="13"/>
  <c r="V577" i="13"/>
  <c r="U577" i="13"/>
  <c r="W578" i="13"/>
  <c r="V578" i="13"/>
  <c r="U578" i="13"/>
  <c r="W566" i="13"/>
  <c r="V566" i="13"/>
  <c r="U566" i="13"/>
  <c r="W573" i="13"/>
  <c r="V573" i="13"/>
  <c r="U573" i="13"/>
  <c r="W579" i="13"/>
  <c r="V579" i="13"/>
  <c r="U579" i="13"/>
  <c r="W617" i="13"/>
  <c r="V617" i="13"/>
  <c r="U617" i="13"/>
  <c r="W598" i="13"/>
  <c r="V598" i="13"/>
  <c r="U598" i="13"/>
  <c r="W530" i="13"/>
  <c r="V530" i="13"/>
  <c r="U530" i="13"/>
  <c r="W531" i="13"/>
  <c r="V531" i="13"/>
  <c r="U531" i="13"/>
  <c r="W811" i="13"/>
  <c r="V811" i="13"/>
  <c r="U811" i="13"/>
  <c r="W812" i="13"/>
  <c r="V812" i="13"/>
  <c r="U812" i="13"/>
  <c r="W162" i="13"/>
  <c r="V162" i="13"/>
  <c r="U162" i="13"/>
  <c r="W109" i="13"/>
  <c r="V109" i="13"/>
  <c r="U109" i="13"/>
  <c r="W801" i="13"/>
  <c r="V801" i="13"/>
  <c r="U801" i="13"/>
  <c r="W692" i="13"/>
  <c r="V692" i="13"/>
  <c r="U692" i="13"/>
  <c r="W797" i="13"/>
  <c r="V797" i="13"/>
  <c r="U797" i="13"/>
  <c r="W773" i="13"/>
  <c r="V773" i="13"/>
  <c r="U773" i="13"/>
  <c r="W800" i="13"/>
  <c r="V800" i="13"/>
  <c r="U800" i="13"/>
  <c r="W930" i="13"/>
  <c r="V930" i="13"/>
  <c r="U930" i="13"/>
  <c r="W798" i="13"/>
  <c r="V798" i="13"/>
  <c r="U798" i="13"/>
  <c r="W368" i="13"/>
  <c r="V368" i="13"/>
  <c r="U368" i="13"/>
  <c r="W424" i="13"/>
  <c r="V424" i="13"/>
  <c r="U424" i="13"/>
  <c r="W409" i="13"/>
  <c r="V409" i="13"/>
  <c r="U409" i="13"/>
  <c r="W416" i="13"/>
  <c r="V416" i="13"/>
  <c r="U416" i="13"/>
  <c r="W406" i="13"/>
  <c r="V406" i="13"/>
  <c r="U406" i="13"/>
  <c r="W970" i="13"/>
  <c r="V970" i="13"/>
  <c r="U970" i="13"/>
  <c r="W758" i="13"/>
  <c r="V758" i="13"/>
  <c r="U758" i="13"/>
  <c r="W752" i="13"/>
  <c r="V752" i="13"/>
  <c r="U752" i="13"/>
  <c r="W956" i="13"/>
  <c r="V956" i="13"/>
  <c r="U956" i="13"/>
  <c r="W597" i="13"/>
  <c r="V597" i="13"/>
  <c r="U597" i="13"/>
  <c r="W148" i="13"/>
  <c r="V148" i="13"/>
  <c r="U148" i="13"/>
  <c r="W142" i="13"/>
  <c r="V142" i="13"/>
  <c r="U142" i="13"/>
  <c r="W141" i="13"/>
  <c r="V141" i="13"/>
  <c r="U141" i="13"/>
  <c r="W1042" i="13"/>
  <c r="V1042" i="13"/>
  <c r="U1042" i="13"/>
  <c r="W404" i="13"/>
  <c r="V404" i="13"/>
  <c r="U404" i="13"/>
  <c r="W1066" i="13"/>
  <c r="V1066" i="13"/>
  <c r="U1066" i="13"/>
  <c r="W1014" i="13"/>
  <c r="V1014" i="13"/>
  <c r="U1014" i="13"/>
  <c r="W917" i="13"/>
  <c r="V917" i="13"/>
  <c r="U917" i="13"/>
  <c r="W64" i="13"/>
  <c r="V64" i="13"/>
  <c r="U64" i="13"/>
  <c r="W65" i="13"/>
  <c r="V65" i="13"/>
  <c r="U65" i="13"/>
  <c r="W193" i="13"/>
  <c r="V193" i="13"/>
  <c r="U193" i="13"/>
  <c r="W170" i="13"/>
  <c r="V170" i="13"/>
  <c r="U170" i="13"/>
  <c r="W25" i="13"/>
  <c r="V25" i="13"/>
  <c r="U25" i="13"/>
  <c r="W176" i="13"/>
  <c r="V176" i="13"/>
  <c r="U176" i="13"/>
  <c r="W177" i="13"/>
  <c r="V177" i="13"/>
  <c r="U177" i="13"/>
  <c r="W123" i="13"/>
  <c r="V123" i="13"/>
  <c r="U123" i="13"/>
  <c r="W655" i="13"/>
  <c r="V655" i="13"/>
  <c r="U655" i="13"/>
  <c r="W122" i="13"/>
  <c r="V122" i="13"/>
  <c r="U122" i="13"/>
  <c r="W174" i="13"/>
  <c r="V174" i="13"/>
  <c r="U174" i="13"/>
  <c r="W185" i="13"/>
  <c r="V185" i="13"/>
  <c r="U185" i="13"/>
  <c r="W791" i="13"/>
  <c r="V791" i="13"/>
  <c r="U791" i="13"/>
  <c r="W135" i="13"/>
  <c r="V135" i="13"/>
  <c r="U135" i="13"/>
  <c r="W136" i="13"/>
  <c r="V136" i="13"/>
  <c r="U136" i="13"/>
  <c r="W794" i="13"/>
  <c r="V794" i="13"/>
  <c r="U794" i="13"/>
  <c r="W847" i="13"/>
  <c r="V847" i="13"/>
  <c r="U847" i="13"/>
  <c r="W863" i="13"/>
  <c r="V863" i="13"/>
  <c r="U863" i="13"/>
  <c r="W102" i="13"/>
  <c r="V102" i="13"/>
  <c r="U102" i="13"/>
  <c r="W872" i="13"/>
  <c r="V872" i="13"/>
  <c r="U872" i="13"/>
  <c r="W933" i="13"/>
  <c r="V933" i="13"/>
  <c r="U933" i="13"/>
  <c r="W873" i="13"/>
  <c r="V873" i="13"/>
  <c r="U873" i="13"/>
  <c r="W874" i="13"/>
  <c r="V874" i="13"/>
  <c r="U874" i="13"/>
  <c r="W429" i="13"/>
  <c r="V429" i="13"/>
  <c r="U429" i="13"/>
  <c r="W430" i="13"/>
  <c r="V430" i="13"/>
  <c r="U430" i="13"/>
  <c r="W875" i="13"/>
  <c r="V875" i="13"/>
  <c r="U875" i="13"/>
  <c r="W876" i="13"/>
  <c r="V876" i="13"/>
  <c r="U876" i="13"/>
  <c r="W428" i="13"/>
  <c r="V428" i="13"/>
  <c r="U428" i="13"/>
  <c r="W661" i="13"/>
  <c r="V661" i="13"/>
  <c r="U661" i="13"/>
  <c r="W31" i="13"/>
  <c r="V31" i="13"/>
  <c r="U31" i="13"/>
  <c r="W108" i="13"/>
  <c r="V108" i="13"/>
  <c r="U108" i="13"/>
  <c r="W33" i="13"/>
  <c r="V33" i="13"/>
  <c r="U33" i="13"/>
  <c r="W69" i="13"/>
  <c r="V69" i="13"/>
  <c r="U69" i="13"/>
  <c r="W107" i="13"/>
  <c r="V107" i="13"/>
  <c r="U107" i="13"/>
  <c r="W106" i="13"/>
  <c r="V106" i="13"/>
  <c r="U106" i="13"/>
  <c r="W71" i="13"/>
  <c r="V71" i="13"/>
  <c r="U71" i="13"/>
  <c r="W860" i="13"/>
  <c r="V860" i="13"/>
  <c r="U860" i="13"/>
  <c r="W103" i="13"/>
  <c r="V103" i="13"/>
  <c r="U103" i="13"/>
  <c r="W104" i="13"/>
  <c r="V104" i="13"/>
  <c r="U104" i="13"/>
  <c r="W529" i="13"/>
  <c r="V529" i="13"/>
  <c r="U529" i="13"/>
  <c r="W34" i="13"/>
  <c r="V34" i="13"/>
  <c r="U34" i="13"/>
  <c r="W21" i="13"/>
  <c r="V21" i="13"/>
  <c r="U21" i="13"/>
  <c r="W172" i="13"/>
  <c r="V172" i="13"/>
  <c r="U172" i="13"/>
  <c r="W99" i="13"/>
  <c r="V99" i="13"/>
  <c r="U99" i="13"/>
  <c r="W173" i="13"/>
  <c r="V173" i="13"/>
  <c r="U173" i="13"/>
  <c r="W632" i="13"/>
  <c r="V632" i="13"/>
  <c r="U632" i="13"/>
  <c r="W921" i="13"/>
  <c r="V921" i="13"/>
  <c r="U921" i="13"/>
  <c r="W922" i="13"/>
  <c r="V922" i="13"/>
  <c r="U922" i="13"/>
  <c r="W439" i="13"/>
  <c r="V439" i="13"/>
  <c r="U439" i="13"/>
  <c r="W171" i="13"/>
  <c r="V171" i="13"/>
  <c r="U171" i="13"/>
  <c r="W1075" i="13"/>
  <c r="V1075" i="13"/>
  <c r="U1075" i="13"/>
  <c r="W227" i="13"/>
  <c r="V227" i="13"/>
  <c r="U227" i="13"/>
  <c r="W98" i="13"/>
  <c r="V98" i="13"/>
  <c r="U98" i="13"/>
  <c r="W229" i="13"/>
  <c r="V229" i="13"/>
  <c r="U229" i="13"/>
  <c r="W228" i="13"/>
  <c r="V228" i="13"/>
  <c r="U228" i="13"/>
  <c r="W230" i="13"/>
  <c r="V230" i="13"/>
  <c r="U230" i="13"/>
  <c r="W203" i="13"/>
  <c r="V203" i="13"/>
  <c r="U203" i="13"/>
  <c r="W197" i="13"/>
  <c r="V197" i="13"/>
  <c r="U197" i="13"/>
  <c r="W190" i="13"/>
  <c r="V190" i="13"/>
  <c r="U190" i="13"/>
  <c r="W291" i="13"/>
  <c r="V291" i="13"/>
  <c r="U291" i="13"/>
  <c r="W231" i="13"/>
  <c r="V231" i="13"/>
  <c r="U231" i="13"/>
  <c r="W309" i="13"/>
  <c r="V309" i="13"/>
  <c r="U309" i="13"/>
  <c r="W186" i="13"/>
  <c r="V186" i="13"/>
  <c r="U186" i="13"/>
  <c r="W194" i="13"/>
  <c r="V194" i="13"/>
  <c r="U194" i="13"/>
  <c r="W292" i="13"/>
  <c r="V292" i="13"/>
  <c r="U292" i="13"/>
  <c r="W250" i="13"/>
  <c r="V250" i="13"/>
  <c r="U250" i="13"/>
  <c r="W276" i="13"/>
  <c r="V276" i="13"/>
  <c r="U276" i="13"/>
  <c r="W277" i="13"/>
  <c r="V277" i="13"/>
  <c r="U277" i="13"/>
  <c r="W540" i="13"/>
  <c r="V540" i="13"/>
  <c r="U540" i="13"/>
  <c r="W198" i="13"/>
  <c r="V198" i="13"/>
  <c r="U198" i="13"/>
  <c r="W199" i="13"/>
  <c r="V199" i="13"/>
  <c r="U199" i="13"/>
  <c r="W140" i="13"/>
  <c r="V140" i="13"/>
  <c r="U140" i="13"/>
  <c r="W163" i="13"/>
  <c r="V163" i="13"/>
  <c r="U163" i="13"/>
  <c r="W164" i="13"/>
  <c r="V164" i="13"/>
  <c r="U164" i="13"/>
  <c r="W165" i="13"/>
  <c r="V165" i="13"/>
  <c r="U165" i="13"/>
  <c r="W582" i="13"/>
  <c r="V582" i="13"/>
  <c r="U582" i="13"/>
  <c r="W594" i="13"/>
  <c r="V594" i="13"/>
  <c r="U594" i="13"/>
  <c r="W596" i="13"/>
  <c r="V596" i="13"/>
  <c r="U596" i="13"/>
  <c r="W609" i="13"/>
  <c r="V609" i="13"/>
  <c r="U609" i="13"/>
  <c r="W589" i="13"/>
  <c r="V589" i="13"/>
  <c r="U589" i="13"/>
  <c r="W742" i="13"/>
  <c r="V742" i="13"/>
  <c r="U742" i="13"/>
  <c r="W307" i="13"/>
  <c r="V307" i="13"/>
  <c r="U307" i="13"/>
  <c r="W746" i="13"/>
  <c r="V746" i="13"/>
  <c r="U746" i="13"/>
  <c r="W633" i="13"/>
  <c r="V633" i="13"/>
  <c r="U633" i="13"/>
  <c r="W201" i="13"/>
  <c r="V201" i="13"/>
  <c r="U201" i="13"/>
  <c r="W251" i="13"/>
  <c r="V251" i="13"/>
  <c r="U251" i="13"/>
  <c r="W602" i="13"/>
  <c r="V602" i="13"/>
  <c r="U602" i="13"/>
  <c r="W204" i="13"/>
  <c r="V204" i="13"/>
  <c r="U204" i="13"/>
  <c r="W232" i="13"/>
  <c r="V232" i="13"/>
  <c r="U232" i="13"/>
  <c r="W233" i="13"/>
  <c r="V233" i="13"/>
  <c r="U233" i="13"/>
  <c r="W234" i="13"/>
  <c r="V234" i="13"/>
  <c r="U234" i="13"/>
  <c r="W235" i="13"/>
  <c r="V235" i="13"/>
  <c r="U235" i="13"/>
  <c r="W205" i="13"/>
  <c r="V205" i="13"/>
  <c r="U205" i="13"/>
  <c r="W236" i="13"/>
  <c r="V236" i="13"/>
  <c r="U236" i="13"/>
  <c r="W237" i="13"/>
  <c r="V237" i="13"/>
  <c r="U237" i="13"/>
  <c r="W238" i="13"/>
  <c r="V238" i="13"/>
  <c r="U238" i="13"/>
  <c r="W541" i="13"/>
  <c r="V541" i="13"/>
  <c r="U541" i="13"/>
  <c r="W269" i="13"/>
  <c r="V269" i="13"/>
  <c r="U269" i="13"/>
  <c r="W1087" i="13"/>
  <c r="V1087" i="13"/>
  <c r="U1087" i="13"/>
  <c r="W293" i="13"/>
  <c r="V293" i="13"/>
  <c r="U293" i="13"/>
  <c r="W195" i="13"/>
  <c r="V195" i="13"/>
  <c r="U195" i="13"/>
  <c r="W600" i="13"/>
  <c r="V600" i="13"/>
  <c r="U600" i="13"/>
  <c r="W294" i="13"/>
  <c r="V294" i="13"/>
  <c r="U294" i="13"/>
  <c r="W295" i="13"/>
  <c r="V295" i="13"/>
  <c r="U295" i="13"/>
  <c r="W296" i="13"/>
  <c r="V296" i="13"/>
  <c r="U296" i="13"/>
  <c r="W612" i="13"/>
  <c r="V612" i="13"/>
  <c r="U612" i="13"/>
  <c r="W817" i="13"/>
  <c r="V817" i="13"/>
  <c r="U817" i="13"/>
  <c r="W861" i="13"/>
  <c r="V861" i="13"/>
  <c r="U861" i="13"/>
  <c r="W886" i="13"/>
  <c r="V886" i="13"/>
  <c r="U886" i="13"/>
  <c r="W240" i="13"/>
  <c r="V240" i="13"/>
  <c r="U240" i="13"/>
  <c r="W1079" i="13"/>
  <c r="V1079" i="13"/>
  <c r="U1079" i="13"/>
  <c r="W1076" i="13"/>
  <c r="V1076" i="13"/>
  <c r="U1076" i="13"/>
  <c r="W1077" i="13"/>
  <c r="V1077" i="13"/>
  <c r="U1077" i="13"/>
  <c r="W1071" i="13"/>
  <c r="V1071" i="13"/>
  <c r="U1071" i="13"/>
  <c r="W213" i="13"/>
  <c r="V213" i="13"/>
  <c r="U213" i="13"/>
  <c r="W241" i="13"/>
  <c r="V241" i="13"/>
  <c r="U241" i="13"/>
  <c r="W242" i="13"/>
  <c r="V242" i="13"/>
  <c r="U242" i="13"/>
  <c r="W243" i="13"/>
  <c r="V243" i="13"/>
  <c r="U243" i="13"/>
  <c r="W216" i="13"/>
  <c r="V216" i="13"/>
  <c r="U216" i="13"/>
  <c r="W244" i="13"/>
  <c r="V244" i="13"/>
  <c r="U244" i="13"/>
  <c r="W206" i="13"/>
  <c r="V206" i="13"/>
  <c r="U206" i="13"/>
  <c r="W207" i="13"/>
  <c r="V207" i="13"/>
  <c r="U207" i="13"/>
  <c r="W208" i="13"/>
  <c r="V208" i="13"/>
  <c r="U208" i="13"/>
  <c r="W1074" i="13"/>
  <c r="V1074" i="13"/>
  <c r="U1074" i="13"/>
  <c r="W297" i="13"/>
  <c r="V297" i="13"/>
  <c r="U297" i="13"/>
  <c r="W298" i="13"/>
  <c r="V298" i="13"/>
  <c r="U298" i="13"/>
  <c r="W299" i="13"/>
  <c r="V299" i="13"/>
  <c r="U299" i="13"/>
  <c r="W259" i="13"/>
  <c r="V259" i="13"/>
  <c r="U259" i="13"/>
  <c r="W300" i="13"/>
  <c r="V300" i="13"/>
  <c r="U300" i="13"/>
  <c r="W302" i="13"/>
  <c r="V302" i="13"/>
  <c r="U302" i="13"/>
  <c r="W301" i="13"/>
  <c r="V301" i="13"/>
  <c r="U301" i="13"/>
  <c r="W183" i="13"/>
  <c r="V183" i="13"/>
  <c r="U183" i="13"/>
  <c r="W543" i="13"/>
  <c r="V543" i="13"/>
  <c r="U543" i="13"/>
  <c r="W274" i="13"/>
  <c r="V274" i="13"/>
  <c r="U274" i="13"/>
  <c r="W89" i="13"/>
  <c r="V89" i="13"/>
  <c r="U89" i="13"/>
  <c r="W781" i="13"/>
  <c r="V781" i="13"/>
  <c r="U781" i="13"/>
  <c r="W502" i="13"/>
  <c r="V502" i="13"/>
  <c r="U502" i="13"/>
  <c r="W503" i="13"/>
  <c r="V503" i="13"/>
  <c r="U503" i="13"/>
  <c r="W504" i="13"/>
  <c r="V504" i="13"/>
  <c r="U504" i="13"/>
  <c r="W506" i="13"/>
  <c r="V506" i="13"/>
  <c r="U506" i="13"/>
  <c r="W505" i="13"/>
  <c r="V505" i="13"/>
  <c r="U505" i="13"/>
  <c r="W507" i="13"/>
  <c r="V507" i="13"/>
  <c r="U507" i="13"/>
  <c r="W509" i="13"/>
  <c r="V509" i="13"/>
  <c r="U509" i="13"/>
  <c r="W508" i="13"/>
  <c r="V508" i="13"/>
  <c r="U508" i="13"/>
  <c r="W510" i="13"/>
  <c r="V510" i="13"/>
  <c r="U510" i="13"/>
  <c r="W565" i="13"/>
  <c r="V565" i="13"/>
  <c r="U565" i="13"/>
  <c r="W239" i="13"/>
  <c r="V239" i="13"/>
  <c r="U239" i="13"/>
  <c r="W595" i="13"/>
  <c r="V595" i="13"/>
  <c r="U595" i="13"/>
  <c r="W570" i="13"/>
  <c r="V570" i="13"/>
  <c r="U570" i="13"/>
  <c r="W563" i="13"/>
  <c r="V563" i="13"/>
  <c r="U563" i="13"/>
  <c r="W634" i="13"/>
  <c r="V634" i="13"/>
  <c r="U634" i="13"/>
  <c r="W248" i="13"/>
  <c r="V248" i="13"/>
  <c r="U248" i="13"/>
  <c r="W310" i="13"/>
  <c r="V310" i="13"/>
  <c r="U310" i="13"/>
  <c r="W407" i="13"/>
  <c r="V407" i="13"/>
  <c r="U407" i="13"/>
  <c r="W1029" i="13"/>
  <c r="V1029" i="13"/>
  <c r="U1029" i="13"/>
  <c r="W1028" i="13"/>
  <c r="V1028" i="13"/>
  <c r="U1028" i="13"/>
  <c r="W533" i="13"/>
  <c r="V533" i="13"/>
  <c r="U533" i="13"/>
  <c r="W805" i="13"/>
  <c r="V805" i="13"/>
  <c r="U805" i="13"/>
  <c r="W313" i="13"/>
  <c r="V313" i="13"/>
  <c r="U313" i="13"/>
  <c r="W84" i="13"/>
  <c r="V84" i="13"/>
  <c r="U84" i="13"/>
  <c r="W83" i="13"/>
  <c r="V83" i="13"/>
  <c r="U83" i="13"/>
  <c r="W1027" i="13"/>
  <c r="V1027" i="13"/>
  <c r="U1027" i="13"/>
  <c r="W80" i="13"/>
  <c r="V80" i="13"/>
  <c r="U80" i="13"/>
  <c r="W532" i="13"/>
  <c r="V532" i="13"/>
  <c r="U532" i="13"/>
  <c r="W418" i="13"/>
  <c r="V418" i="13"/>
  <c r="U418" i="13"/>
  <c r="W399" i="13"/>
  <c r="V399" i="13"/>
  <c r="U399" i="13"/>
  <c r="W400" i="13"/>
  <c r="V400" i="13"/>
  <c r="U400" i="13"/>
  <c r="W401" i="13"/>
  <c r="V401" i="13"/>
  <c r="U401" i="13"/>
  <c r="W408" i="13"/>
  <c r="V408" i="13"/>
  <c r="U408" i="13"/>
  <c r="W668" i="13"/>
  <c r="V668" i="13"/>
  <c r="U668" i="13"/>
  <c r="W78" i="13"/>
  <c r="V78" i="13"/>
  <c r="U78" i="13"/>
  <c r="W724" i="13"/>
  <c r="V724" i="13"/>
  <c r="U724" i="13"/>
  <c r="W352" i="13"/>
  <c r="V352" i="13"/>
  <c r="U352" i="13"/>
  <c r="W369" i="13"/>
  <c r="V369" i="13"/>
  <c r="U369" i="13"/>
  <c r="W370" i="13"/>
  <c r="V370" i="13"/>
  <c r="U370" i="13"/>
  <c r="W308" i="13"/>
  <c r="V308" i="13"/>
  <c r="U308" i="13"/>
  <c r="W762" i="13"/>
  <c r="V762" i="13"/>
  <c r="U762" i="13"/>
  <c r="W867" i="13"/>
  <c r="V867" i="13"/>
  <c r="U867" i="13"/>
  <c r="W364" i="13"/>
  <c r="V364" i="13"/>
  <c r="U364" i="13"/>
  <c r="W896" i="13"/>
  <c r="V896" i="13"/>
  <c r="U896" i="13"/>
  <c r="W908" i="13"/>
  <c r="V908" i="13"/>
  <c r="U908" i="13"/>
  <c r="W924" i="13"/>
  <c r="V924" i="13"/>
  <c r="U924" i="13"/>
  <c r="W1005" i="13"/>
  <c r="V1005" i="13"/>
  <c r="U1005" i="13"/>
  <c r="W871" i="13"/>
  <c r="V871" i="13"/>
  <c r="U871" i="13"/>
  <c r="W76" i="13"/>
  <c r="V76" i="13"/>
  <c r="U76" i="13"/>
  <c r="W788" i="13"/>
  <c r="V788" i="13"/>
  <c r="U788" i="13"/>
  <c r="W72" i="13"/>
  <c r="V72" i="13"/>
  <c r="U72" i="13"/>
  <c r="W73" i="13"/>
  <c r="V73" i="13"/>
  <c r="U73" i="13"/>
  <c r="W70" i="13"/>
  <c r="V70" i="13"/>
  <c r="U70" i="13"/>
  <c r="W75" i="13"/>
  <c r="V75" i="13"/>
  <c r="U75" i="13"/>
  <c r="W23" i="13"/>
  <c r="V23" i="13"/>
  <c r="U23" i="13"/>
  <c r="W542" i="13"/>
  <c r="V542" i="13"/>
  <c r="U542" i="13"/>
  <c r="W524" i="13"/>
  <c r="V524" i="13"/>
  <c r="U524" i="13"/>
  <c r="W544" i="13"/>
  <c r="V544" i="13"/>
  <c r="U544" i="13"/>
  <c r="W249" i="13"/>
  <c r="V249" i="13"/>
  <c r="U249" i="13"/>
  <c r="W209" i="13"/>
  <c r="V209" i="13"/>
  <c r="U209" i="13"/>
  <c r="W245" i="13"/>
  <c r="V245" i="13"/>
  <c r="U245" i="13"/>
  <c r="W314" i="13"/>
  <c r="V314" i="13"/>
  <c r="U314" i="13"/>
  <c r="W852" i="13"/>
  <c r="V852" i="13"/>
  <c r="U852" i="13"/>
  <c r="W768" i="13"/>
  <c r="V768" i="13"/>
  <c r="U768" i="13"/>
  <c r="W850" i="13"/>
  <c r="V850" i="13"/>
  <c r="U850" i="13"/>
  <c r="W819" i="13"/>
  <c r="V819" i="13"/>
  <c r="U819" i="13"/>
  <c r="W712" i="13"/>
  <c r="V712" i="13"/>
  <c r="U712" i="13"/>
  <c r="W67" i="13"/>
  <c r="V67" i="13"/>
  <c r="U67" i="13"/>
  <c r="W635" i="13"/>
  <c r="V635" i="13"/>
  <c r="U635" i="13"/>
  <c r="W346" i="13"/>
  <c r="V346" i="13"/>
  <c r="U346" i="13"/>
  <c r="W342" i="13"/>
  <c r="V342" i="13"/>
  <c r="U342" i="13"/>
  <c r="W521" i="13"/>
  <c r="V521" i="13"/>
  <c r="U521" i="13"/>
  <c r="W809" i="13"/>
  <c r="V809" i="13"/>
  <c r="U809" i="13"/>
  <c r="W806" i="13"/>
  <c r="V806" i="13"/>
  <c r="U806" i="13"/>
  <c r="W715" i="13"/>
  <c r="V715" i="13"/>
  <c r="U715" i="13"/>
  <c r="W716" i="13"/>
  <c r="V716" i="13"/>
  <c r="U716" i="13"/>
  <c r="W810" i="13"/>
  <c r="V810" i="13"/>
  <c r="U810" i="13"/>
  <c r="W717" i="13"/>
  <c r="V717" i="13"/>
  <c r="U717" i="13"/>
  <c r="W66" i="13"/>
  <c r="V66" i="13"/>
  <c r="U66" i="13"/>
  <c r="W360" i="13"/>
  <c r="V360" i="13"/>
  <c r="U360" i="13"/>
  <c r="W367" i="13"/>
  <c r="V367" i="13"/>
  <c r="U367" i="13"/>
  <c r="W361" i="13"/>
  <c r="V361" i="13"/>
  <c r="U361" i="13"/>
  <c r="W362" i="13"/>
  <c r="V362" i="13"/>
  <c r="U362" i="13"/>
  <c r="W777" i="13"/>
  <c r="V777" i="13"/>
  <c r="U777" i="13"/>
  <c r="W166" i="13"/>
  <c r="V166" i="13"/>
  <c r="U166" i="13"/>
  <c r="W610" i="13"/>
  <c r="V610" i="13"/>
  <c r="U610" i="13"/>
  <c r="W775" i="13"/>
  <c r="V775" i="13"/>
  <c r="U775" i="13"/>
  <c r="W774" i="13"/>
  <c r="V774" i="13"/>
  <c r="U774" i="13"/>
  <c r="W845" i="13"/>
  <c r="V845" i="13"/>
  <c r="U845" i="13"/>
  <c r="W605" i="13"/>
  <c r="V605" i="13"/>
  <c r="U605" i="13"/>
  <c r="W564" i="13"/>
  <c r="V564" i="13"/>
  <c r="U564" i="13"/>
  <c r="W735" i="13"/>
  <c r="V735" i="13"/>
  <c r="U735" i="13"/>
  <c r="W733" i="13"/>
  <c r="V733" i="13"/>
  <c r="U733" i="13"/>
  <c r="W1093" i="13"/>
  <c r="V1093" i="13"/>
  <c r="U1093" i="13"/>
  <c r="W584" i="13"/>
  <c r="V584" i="13"/>
  <c r="U584" i="13"/>
  <c r="W611" i="13"/>
  <c r="V611" i="13"/>
  <c r="U611" i="13"/>
  <c r="W569" i="13"/>
  <c r="V569" i="13"/>
  <c r="U569" i="13"/>
  <c r="W568" i="13"/>
  <c r="V568" i="13"/>
  <c r="U568" i="13"/>
  <c r="W887" i="13"/>
  <c r="V887" i="13"/>
  <c r="U887" i="13"/>
  <c r="W903" i="13"/>
  <c r="V903" i="13"/>
  <c r="U903" i="13"/>
  <c r="W462" i="13"/>
  <c r="V462" i="13"/>
  <c r="U462" i="13"/>
  <c r="W636" i="13"/>
  <c r="V636" i="13"/>
  <c r="U636" i="13"/>
  <c r="W62" i="13"/>
  <c r="V62" i="13"/>
  <c r="U62" i="13"/>
  <c r="W682" i="13"/>
  <c r="V682" i="13"/>
  <c r="U682" i="13"/>
  <c r="W463" i="13"/>
  <c r="V463" i="13"/>
  <c r="U463" i="13"/>
  <c r="W772" i="13"/>
  <c r="V772" i="13"/>
  <c r="U772" i="13"/>
  <c r="W523" i="13"/>
  <c r="V523" i="13"/>
  <c r="U523" i="13"/>
  <c r="W60" i="13"/>
  <c r="V60" i="13"/>
  <c r="U60" i="13"/>
  <c r="W957" i="13"/>
  <c r="V957" i="13"/>
  <c r="U957" i="13"/>
  <c r="W960" i="13"/>
  <c r="V960" i="13"/>
  <c r="U960" i="13"/>
  <c r="W58" i="13"/>
  <c r="V58" i="13"/>
  <c r="U58" i="13"/>
  <c r="W958" i="13"/>
  <c r="V958" i="13"/>
  <c r="U958" i="13"/>
  <c r="W993" i="13"/>
  <c r="V993" i="13"/>
  <c r="U993" i="13"/>
  <c r="W994" i="13"/>
  <c r="V994" i="13"/>
  <c r="U994" i="13"/>
  <c r="W965" i="13"/>
  <c r="V965" i="13"/>
  <c r="U965" i="13"/>
  <c r="W966" i="13"/>
  <c r="V966" i="13"/>
  <c r="U966" i="13"/>
  <c r="W57" i="13"/>
  <c r="V57" i="13"/>
  <c r="U57" i="13"/>
  <c r="W964" i="13"/>
  <c r="V964" i="13"/>
  <c r="U964" i="13"/>
  <c r="W1026" i="13"/>
  <c r="V1026" i="13"/>
  <c r="U1026" i="13"/>
  <c r="W1025" i="13"/>
  <c r="V1025" i="13"/>
  <c r="U1025" i="13"/>
  <c r="W384" i="13"/>
  <c r="V384" i="13"/>
  <c r="U384" i="13"/>
  <c r="W388" i="13"/>
  <c r="V388" i="13"/>
  <c r="U388" i="13"/>
  <c r="W385" i="13"/>
  <c r="V385" i="13"/>
  <c r="U385" i="13"/>
  <c r="W383" i="13"/>
  <c r="V383" i="13"/>
  <c r="U383" i="13"/>
  <c r="W386" i="13"/>
  <c r="V386" i="13"/>
  <c r="U386" i="13"/>
  <c r="W389" i="13"/>
  <c r="V389" i="13"/>
  <c r="U389" i="13"/>
  <c r="W387" i="13"/>
  <c r="V387" i="13"/>
  <c r="U387" i="13"/>
  <c r="W456" i="13"/>
  <c r="V456" i="13"/>
  <c r="U456" i="13"/>
  <c r="W377" i="13"/>
  <c r="V377" i="13"/>
  <c r="U377" i="13"/>
  <c r="W375" i="13"/>
  <c r="V375" i="13"/>
  <c r="U375" i="13"/>
  <c r="W376" i="13"/>
  <c r="V376" i="13"/>
  <c r="U376" i="13"/>
  <c r="W877" i="13"/>
  <c r="V877" i="13"/>
  <c r="U877" i="13"/>
  <c r="W374" i="13"/>
  <c r="V374" i="13"/>
  <c r="U374" i="13"/>
  <c r="W432" i="13"/>
  <c r="V432" i="13"/>
  <c r="U432" i="13"/>
  <c r="W246" i="13"/>
  <c r="V246" i="13"/>
  <c r="U246" i="13"/>
  <c r="W137" i="13"/>
  <c r="V137" i="13"/>
  <c r="U137" i="13"/>
  <c r="W175" i="13"/>
  <c r="V175" i="13"/>
  <c r="U175" i="13"/>
  <c r="W167" i="13"/>
  <c r="V167" i="13"/>
  <c r="U167" i="13"/>
  <c r="W178" i="13"/>
  <c r="V178" i="13"/>
  <c r="U178" i="13"/>
  <c r="W759" i="13"/>
  <c r="V759" i="13"/>
  <c r="U759" i="13"/>
  <c r="W753" i="13"/>
  <c r="V753" i="13"/>
  <c r="U753" i="13"/>
  <c r="W761" i="13"/>
  <c r="V761" i="13"/>
  <c r="U761" i="13"/>
  <c r="W760" i="13"/>
  <c r="V760" i="13"/>
  <c r="U760" i="13"/>
  <c r="W785" i="13"/>
  <c r="V785" i="13"/>
  <c r="U785" i="13"/>
  <c r="W727" i="13"/>
  <c r="V727" i="13"/>
  <c r="U727" i="13"/>
  <c r="W820" i="13"/>
  <c r="V820" i="13"/>
  <c r="U820" i="13"/>
  <c r="W415" i="13"/>
  <c r="V415" i="13"/>
  <c r="U415" i="13"/>
  <c r="W776" i="13"/>
  <c r="V776" i="13"/>
  <c r="U776" i="13"/>
  <c r="W769" i="13"/>
  <c r="V769" i="13"/>
  <c r="U769" i="13"/>
  <c r="W771" i="13"/>
  <c r="V771" i="13"/>
  <c r="U771" i="13"/>
  <c r="W770" i="13"/>
  <c r="V770" i="13"/>
  <c r="U770" i="13"/>
  <c r="W56" i="13"/>
  <c r="V56" i="13"/>
  <c r="U56" i="13"/>
  <c r="W677" i="13"/>
  <c r="V677" i="13"/>
  <c r="U677" i="13"/>
  <c r="W53" i="13"/>
  <c r="V53" i="13"/>
  <c r="U53" i="13"/>
  <c r="W32" i="13"/>
  <c r="V32" i="13"/>
  <c r="U32" i="13"/>
  <c r="W49" i="13"/>
  <c r="V49" i="13"/>
  <c r="U49" i="13"/>
  <c r="W46" i="13"/>
  <c r="V46" i="13"/>
  <c r="U46" i="13"/>
  <c r="W43" i="13"/>
  <c r="V43" i="13"/>
  <c r="U43" i="13"/>
  <c r="W35" i="13"/>
  <c r="V35" i="13"/>
  <c r="U35" i="13"/>
  <c r="W81" i="13"/>
  <c r="V81" i="13"/>
  <c r="U81" i="13"/>
  <c r="W82" i="13"/>
  <c r="V82" i="13"/>
  <c r="U82" i="13"/>
  <c r="W24" i="13"/>
  <c r="V24" i="13"/>
  <c r="U24" i="13"/>
  <c r="W1110" i="13"/>
  <c r="V1110" i="13"/>
  <c r="U1110" i="13"/>
  <c r="W1111" i="13"/>
  <c r="V1111" i="13"/>
  <c r="U1111" i="13"/>
  <c r="W394" i="13"/>
  <c r="V394" i="13"/>
  <c r="U394" i="13"/>
  <c r="W853" i="13"/>
  <c r="V853" i="13"/>
  <c r="U853" i="13"/>
  <c r="W638" i="13"/>
  <c r="V638" i="13"/>
  <c r="U638" i="13"/>
  <c r="W848" i="13"/>
  <c r="V848" i="13"/>
  <c r="U848" i="13"/>
  <c r="W851" i="13"/>
  <c r="V851" i="13"/>
  <c r="U851" i="13"/>
  <c r="W372" i="13"/>
  <c r="V372" i="13"/>
  <c r="U372" i="13"/>
  <c r="W373" i="13"/>
  <c r="V373" i="13"/>
  <c r="U373" i="13"/>
  <c r="W868" i="13"/>
  <c r="V868" i="13"/>
  <c r="U868" i="13"/>
  <c r="W357" i="13"/>
  <c r="V357" i="13"/>
  <c r="U357" i="13"/>
  <c r="W353" i="13"/>
  <c r="V353" i="13"/>
  <c r="U353" i="13"/>
  <c r="W354" i="13"/>
  <c r="V354" i="13"/>
  <c r="U354" i="13"/>
  <c r="W10" i="13"/>
  <c r="V10" i="13"/>
  <c r="U10" i="13"/>
  <c r="W42" i="13"/>
  <c r="V42" i="13"/>
  <c r="U42" i="13"/>
  <c r="W40" i="13"/>
  <c r="V40" i="13"/>
  <c r="U40" i="13"/>
  <c r="W39" i="13"/>
  <c r="V39" i="13"/>
  <c r="U39" i="13"/>
  <c r="W940" i="13"/>
  <c r="V940" i="13"/>
  <c r="U940" i="13"/>
  <c r="W925" i="13"/>
  <c r="V925" i="13"/>
  <c r="U925" i="13"/>
  <c r="W926" i="13"/>
  <c r="V926" i="13"/>
  <c r="U926" i="13"/>
  <c r="W639" i="13"/>
  <c r="V639" i="13"/>
  <c r="U639" i="13"/>
  <c r="W616" i="13"/>
  <c r="V616" i="13"/>
  <c r="U616" i="13"/>
  <c r="W640" i="13"/>
  <c r="V640" i="13"/>
  <c r="U640" i="13"/>
  <c r="W641" i="13"/>
  <c r="V641" i="13"/>
  <c r="U641" i="13"/>
  <c r="W642" i="13"/>
  <c r="V642" i="13"/>
  <c r="U642" i="13"/>
  <c r="W643" i="13"/>
  <c r="V643" i="13"/>
  <c r="U643" i="13"/>
  <c r="W995" i="13"/>
  <c r="V995" i="13"/>
  <c r="U995" i="13"/>
  <c r="W676" i="13"/>
  <c r="V676" i="13"/>
  <c r="U676" i="13"/>
  <c r="W674" i="13"/>
  <c r="V674" i="13"/>
  <c r="U674" i="13"/>
  <c r="W675" i="13"/>
  <c r="V675" i="13"/>
  <c r="U675" i="13"/>
  <c r="W38" i="13"/>
  <c r="V38" i="13"/>
  <c r="U38" i="13"/>
  <c r="W340" i="13"/>
  <c r="V340" i="13"/>
  <c r="U340" i="13"/>
  <c r="W679" i="13"/>
  <c r="V679" i="13"/>
  <c r="U679" i="13"/>
  <c r="W689" i="13"/>
  <c r="V689" i="13"/>
  <c r="U689" i="13"/>
  <c r="W662" i="13"/>
  <c r="V662" i="13"/>
  <c r="U662" i="13"/>
  <c r="W663" i="13"/>
  <c r="V663" i="13"/>
  <c r="U663" i="13"/>
  <c r="W664" i="13"/>
  <c r="V664" i="13"/>
  <c r="U664" i="13"/>
  <c r="W680" i="13"/>
  <c r="V680" i="13"/>
  <c r="U680" i="13"/>
  <c r="W678" i="13"/>
  <c r="V678" i="13"/>
  <c r="U678" i="13"/>
  <c r="W672" i="13"/>
  <c r="V672" i="13"/>
  <c r="U672" i="13"/>
  <c r="W673" i="13"/>
  <c r="V673" i="13"/>
  <c r="U673" i="13"/>
  <c r="W644" i="13"/>
  <c r="V644" i="13"/>
  <c r="U644" i="13"/>
  <c r="W645" i="13"/>
  <c r="V645" i="13"/>
  <c r="U645" i="13"/>
  <c r="W646" i="13"/>
  <c r="V646" i="13"/>
  <c r="U646" i="13"/>
  <c r="W647" i="13"/>
  <c r="V647" i="13"/>
  <c r="U647" i="13"/>
  <c r="W36" i="13"/>
  <c r="V36" i="13"/>
  <c r="U36" i="13"/>
  <c r="W85" i="13"/>
  <c r="V85" i="13"/>
  <c r="U85" i="13"/>
  <c r="W728" i="13"/>
  <c r="V728" i="13"/>
  <c r="U728" i="13"/>
  <c r="W731" i="13"/>
  <c r="V731" i="13"/>
  <c r="U731" i="13"/>
  <c r="W648" i="13"/>
  <c r="V648" i="13"/>
  <c r="U648" i="13"/>
  <c r="W696" i="13"/>
  <c r="V696" i="13"/>
  <c r="U696" i="13"/>
  <c r="W27" i="13"/>
  <c r="V27" i="13"/>
  <c r="U27" i="13"/>
  <c r="W22" i="13"/>
  <c r="V22" i="13"/>
  <c r="U22" i="13"/>
  <c r="W711" i="13"/>
  <c r="V711" i="13"/>
  <c r="U711" i="13"/>
  <c r="W721" i="13"/>
  <c r="V721" i="13"/>
  <c r="U721" i="13"/>
  <c r="W842" i="13"/>
  <c r="V842" i="13"/>
  <c r="U842" i="13"/>
  <c r="W841" i="13"/>
  <c r="V841" i="13"/>
  <c r="U841" i="13"/>
  <c r="W900" i="13"/>
  <c r="V900" i="13"/>
  <c r="U900" i="13"/>
  <c r="W734" i="13"/>
  <c r="V734" i="13"/>
  <c r="U734" i="13"/>
  <c r="W670" i="13"/>
  <c r="V670" i="13"/>
  <c r="U670" i="13"/>
  <c r="W855" i="13"/>
  <c r="V855" i="13"/>
  <c r="U855" i="13"/>
  <c r="W787" i="13"/>
  <c r="V787" i="13"/>
  <c r="U787" i="13"/>
  <c r="W857" i="13"/>
  <c r="V857" i="13"/>
  <c r="U857" i="13"/>
  <c r="W607" i="13"/>
  <c r="V607" i="13"/>
  <c r="U607" i="13"/>
  <c r="W649" i="13"/>
  <c r="V649" i="13"/>
  <c r="U649" i="13"/>
  <c r="W698" i="13"/>
  <c r="V698" i="13"/>
  <c r="U698" i="13"/>
  <c r="W1091" i="13"/>
  <c r="V1091" i="13"/>
  <c r="U1091" i="13"/>
  <c r="W708" i="13"/>
  <c r="V708" i="13"/>
  <c r="U708" i="13"/>
  <c r="W138" i="13"/>
  <c r="V138" i="13"/>
  <c r="U138" i="13"/>
  <c r="W829" i="13"/>
  <c r="V829" i="13"/>
  <c r="U829" i="13"/>
  <c r="W831" i="13"/>
  <c r="V831" i="13"/>
  <c r="U831" i="13"/>
  <c r="W830" i="13"/>
  <c r="V830" i="13"/>
  <c r="U830" i="13"/>
  <c r="W838" i="13"/>
  <c r="V838" i="13"/>
  <c r="U838" i="13"/>
  <c r="W825" i="13"/>
  <c r="V825" i="13"/>
  <c r="U825" i="13"/>
  <c r="W824" i="13"/>
  <c r="V824" i="13"/>
  <c r="U824" i="13"/>
  <c r="W840" i="13"/>
  <c r="V840" i="13"/>
  <c r="U840" i="13"/>
  <c r="W839" i="13"/>
  <c r="V839" i="13"/>
  <c r="U839" i="13"/>
  <c r="W476" i="13"/>
  <c r="V476" i="13"/>
  <c r="U476" i="13"/>
  <c r="W656" i="13"/>
  <c r="V656" i="13"/>
  <c r="U656" i="13"/>
  <c r="W650" i="13"/>
  <c r="V650" i="13"/>
  <c r="U650" i="13"/>
  <c r="W651" i="13"/>
  <c r="V651" i="13"/>
  <c r="U651" i="13"/>
  <c r="W525" i="13"/>
  <c r="V525" i="13"/>
  <c r="U525" i="13"/>
  <c r="W704" i="13"/>
  <c r="V704" i="13"/>
  <c r="U704" i="13"/>
  <c r="W802" i="13"/>
  <c r="V802" i="13"/>
  <c r="U802" i="13"/>
  <c r="W849" i="13"/>
  <c r="V849" i="13"/>
  <c r="U849" i="13"/>
  <c r="W189" i="13"/>
  <c r="V189" i="13"/>
  <c r="U189" i="13"/>
  <c r="W379" i="13"/>
  <c r="V379" i="13"/>
  <c r="U379" i="13"/>
  <c r="W1073" i="13"/>
  <c r="V1073" i="13"/>
  <c r="U1073" i="13"/>
  <c r="W210" i="13"/>
  <c r="V210" i="13"/>
  <c r="U210" i="13"/>
  <c r="W1078" i="13"/>
  <c r="V1078" i="13"/>
  <c r="U1078" i="13"/>
  <c r="W211" i="13"/>
  <c r="V211" i="13"/>
  <c r="U211" i="13"/>
  <c r="W303" i="13"/>
  <c r="V303" i="13"/>
  <c r="U303" i="13"/>
  <c r="W88" i="13"/>
  <c r="V88" i="13"/>
  <c r="U88" i="13"/>
  <c r="W654" i="13"/>
  <c r="V654" i="13"/>
  <c r="U654" i="13"/>
  <c r="W695" i="13"/>
  <c r="V695" i="13"/>
  <c r="U695" i="13"/>
  <c r="W701" i="13"/>
  <c r="V701" i="13"/>
  <c r="U701" i="13"/>
  <c r="W396" i="13"/>
  <c r="V396" i="13"/>
  <c r="U396" i="13"/>
  <c r="W702" i="13"/>
  <c r="V702" i="13"/>
  <c r="U702" i="13"/>
  <c r="W739" i="13"/>
  <c r="V739" i="13"/>
  <c r="U739" i="13"/>
  <c r="W87" i="13"/>
  <c r="V87" i="13"/>
  <c r="U87" i="13"/>
  <c r="W703" i="13"/>
  <c r="V703" i="13"/>
  <c r="U703" i="13"/>
  <c r="W722" i="13"/>
  <c r="V722" i="13"/>
  <c r="U722" i="13"/>
  <c r="W719" i="13"/>
  <c r="V719" i="13"/>
  <c r="U719" i="13"/>
  <c r="W743" i="13"/>
  <c r="V743" i="13"/>
  <c r="U743" i="13"/>
  <c r="W538" i="13"/>
  <c r="V538" i="13"/>
  <c r="U538" i="13"/>
  <c r="W833" i="13"/>
  <c r="V833" i="13"/>
  <c r="U833" i="13"/>
  <c r="W745" i="13"/>
  <c r="V745" i="13"/>
  <c r="U745" i="13"/>
  <c r="W438" i="13"/>
  <c r="V438" i="13"/>
  <c r="U438" i="13"/>
  <c r="W832" i="13"/>
  <c r="V832" i="13"/>
  <c r="U832" i="13"/>
  <c r="W744" i="13"/>
  <c r="V744" i="13"/>
  <c r="U744" i="13"/>
  <c r="W747" i="13"/>
  <c r="V747" i="13"/>
  <c r="U747" i="13"/>
  <c r="W685" i="13"/>
  <c r="V685" i="13"/>
  <c r="U685" i="13"/>
  <c r="W686" i="13"/>
  <c r="V686" i="13"/>
  <c r="U686" i="13"/>
  <c r="W687" i="13"/>
  <c r="V687" i="13"/>
  <c r="U687" i="13"/>
  <c r="W688" i="13"/>
  <c r="V688" i="13"/>
  <c r="U688" i="13"/>
  <c r="W779" i="13"/>
  <c r="V779" i="13"/>
  <c r="U779" i="13"/>
  <c r="W684" i="13"/>
  <c r="V684" i="13"/>
  <c r="U684" i="13"/>
  <c r="AV735" i="2"/>
  <c r="AV26" i="2"/>
  <c r="I85" i="5"/>
  <c r="I84" i="5"/>
  <c r="I83" i="5"/>
  <c r="I77" i="5"/>
  <c r="I76" i="5"/>
  <c r="I75" i="5"/>
  <c r="AV772" i="2"/>
  <c r="V1062" i="2"/>
  <c r="Z1072" i="2"/>
  <c r="K113" i="5"/>
  <c r="K114" i="5"/>
  <c r="N114" i="5" s="1"/>
  <c r="M114" i="5"/>
  <c r="K115" i="5"/>
  <c r="N115" i="5" s="1"/>
  <c r="K116" i="5"/>
  <c r="N116" i="5" s="1"/>
  <c r="K117" i="5"/>
  <c r="N117" i="5" s="1"/>
  <c r="K118" i="5"/>
  <c r="N118" i="5" s="1"/>
  <c r="K119" i="5"/>
  <c r="N119" i="5" s="1"/>
  <c r="V185" i="2"/>
  <c r="AV1072" i="2"/>
  <c r="AV1058" i="2"/>
  <c r="AV1088" i="2"/>
  <c r="AV1092" i="2"/>
  <c r="AV1090" i="2"/>
  <c r="AV1093" i="2"/>
  <c r="AV1089" i="2"/>
  <c r="AV1091" i="2"/>
  <c r="AV1094" i="2"/>
  <c r="AV1071" i="2"/>
  <c r="AV1073" i="2"/>
  <c r="AV1052" i="2"/>
  <c r="AV1082" i="2"/>
  <c r="AV1075" i="2"/>
  <c r="AV1053" i="2"/>
  <c r="AV1063" i="2"/>
  <c r="AV1070" i="2"/>
  <c r="AV1062" i="2"/>
  <c r="AV1056" i="2"/>
  <c r="AV1054" i="2"/>
  <c r="AV1068" i="2"/>
  <c r="AV1078" i="2"/>
  <c r="AV1064" i="2"/>
  <c r="AV1048" i="2"/>
  <c r="AV1076" i="2"/>
  <c r="AV1083" i="2"/>
  <c r="AV1081" i="2"/>
  <c r="AV1079" i="2"/>
  <c r="AV1080" i="2"/>
  <c r="AV1077" i="2"/>
  <c r="AV1074" i="2"/>
  <c r="AV1065" i="2"/>
  <c r="AV1047" i="2"/>
  <c r="AV1084" i="2"/>
  <c r="AV1049" i="2"/>
  <c r="AV1087" i="2"/>
  <c r="AV1067" i="2"/>
  <c r="AV1069" i="2"/>
  <c r="AV1085" i="2"/>
  <c r="AV1057" i="2"/>
  <c r="AV325" i="2"/>
  <c r="AV261" i="2"/>
  <c r="AV496" i="2"/>
  <c r="AV125" i="2"/>
  <c r="AV124" i="2"/>
  <c r="AV1061" i="2"/>
  <c r="AV612" i="2"/>
  <c r="AV1095" i="2"/>
  <c r="AV590" i="2"/>
  <c r="AV194" i="2"/>
  <c r="AV933" i="2"/>
  <c r="AV932" i="2"/>
  <c r="AV931" i="2"/>
  <c r="AV930" i="2"/>
  <c r="AV929" i="2"/>
  <c r="AV928" i="2"/>
  <c r="AV850" i="2"/>
  <c r="AV849" i="2"/>
  <c r="AV846" i="2"/>
  <c r="AV829" i="2"/>
  <c r="AV824" i="2"/>
  <c r="AV823" i="2"/>
  <c r="AV822" i="2"/>
  <c r="AV811" i="2"/>
  <c r="AV807" i="2"/>
  <c r="AV797" i="2"/>
  <c r="AV796" i="2"/>
  <c r="AV731" i="2"/>
  <c r="AV730" i="2"/>
  <c r="AV729" i="2"/>
  <c r="AV728" i="2"/>
  <c r="AV727" i="2"/>
  <c r="AV726" i="2"/>
  <c r="AV725" i="2"/>
  <c r="AV724" i="2"/>
  <c r="AV723" i="2"/>
  <c r="AV722" i="2"/>
  <c r="AV721" i="2"/>
  <c r="AV720" i="2"/>
  <c r="AV719" i="2"/>
  <c r="AV718" i="2"/>
  <c r="AV717" i="2"/>
  <c r="AV716" i="2"/>
  <c r="AV715" i="2"/>
  <c r="AV714" i="2"/>
  <c r="AV713" i="2"/>
  <c r="AV712" i="2"/>
  <c r="AV711" i="2"/>
  <c r="AV710" i="2"/>
  <c r="AV709" i="2"/>
  <c r="AV708" i="2"/>
  <c r="AV707" i="2"/>
  <c r="AV706" i="2"/>
  <c r="AV705" i="2"/>
  <c r="AV704" i="2"/>
  <c r="AV703" i="2"/>
  <c r="AV702" i="2"/>
  <c r="AV701" i="2"/>
  <c r="AV700" i="2"/>
  <c r="AV699" i="2"/>
  <c r="AV698" i="2"/>
  <c r="AV697" i="2"/>
  <c r="AV696" i="2"/>
  <c r="AV695" i="2"/>
  <c r="AV694" i="2"/>
  <c r="AV693" i="2"/>
  <c r="AV692" i="2"/>
  <c r="AV691" i="2"/>
  <c r="AV690" i="2"/>
  <c r="AV689" i="2"/>
  <c r="AV688" i="2"/>
  <c r="AV687" i="2"/>
  <c r="AV686" i="2"/>
  <c r="AV685" i="2"/>
  <c r="AV684" i="2"/>
  <c r="AV683" i="2"/>
  <c r="AV682" i="2"/>
  <c r="AV681" i="2"/>
  <c r="AV680" i="2"/>
  <c r="AV679" i="2"/>
  <c r="AV678" i="2"/>
  <c r="AV585" i="2"/>
  <c r="AV436" i="2"/>
  <c r="AV433" i="2"/>
  <c r="AV428" i="2"/>
  <c r="AV426" i="2"/>
  <c r="AV425" i="2"/>
  <c r="AV269" i="2"/>
  <c r="AV268" i="2"/>
  <c r="AV262" i="2"/>
  <c r="AV241" i="2"/>
  <c r="AV22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99" i="2"/>
  <c r="AV882" i="2"/>
  <c r="AV881" i="2"/>
  <c r="AV880" i="2"/>
  <c r="AV879" i="2"/>
  <c r="AV878" i="2"/>
  <c r="AV847" i="2"/>
  <c r="AV817" i="2"/>
  <c r="AV649" i="2"/>
  <c r="AV576" i="2"/>
  <c r="AV575" i="2"/>
  <c r="AV574" i="2"/>
  <c r="AV573" i="2"/>
  <c r="AV572" i="2"/>
  <c r="AV571" i="2"/>
  <c r="AV540" i="2"/>
  <c r="AV534" i="2"/>
  <c r="AV533" i="2"/>
  <c r="AV500" i="2"/>
  <c r="AV499" i="2"/>
  <c r="AV498" i="2"/>
  <c r="AV497" i="2"/>
  <c r="AV403" i="2"/>
  <c r="AV108" i="2"/>
  <c r="AV509" i="2"/>
  <c r="AV443" i="2"/>
  <c r="AV991" i="2"/>
  <c r="AV990" i="2"/>
  <c r="AV989" i="2"/>
  <c r="AV972" i="2"/>
  <c r="AV971" i="2"/>
  <c r="AV955" i="2"/>
  <c r="AV865" i="2"/>
  <c r="AV864" i="2"/>
  <c r="AV863" i="2"/>
  <c r="AV862" i="2"/>
  <c r="AV861" i="2"/>
  <c r="AV859" i="2"/>
  <c r="AV856" i="2"/>
  <c r="AV853" i="2"/>
  <c r="AV821" i="2"/>
  <c r="AV803" i="2"/>
  <c r="AV765" i="2"/>
  <c r="AV764" i="2"/>
  <c r="AV763" i="2"/>
  <c r="AV762" i="2"/>
  <c r="AV761" i="2"/>
  <c r="AV760" i="2"/>
  <c r="AV759" i="2"/>
  <c r="AV750" i="2"/>
  <c r="AV749" i="2"/>
  <c r="AV651" i="2"/>
  <c r="AV634" i="2"/>
  <c r="AV624" i="2"/>
  <c r="AV539" i="2"/>
  <c r="AV538" i="2"/>
  <c r="AV537" i="2"/>
  <c r="AV536" i="2"/>
  <c r="AV535" i="2"/>
  <c r="AV528" i="2"/>
  <c r="AV527" i="2"/>
  <c r="AV526" i="2"/>
  <c r="AV525" i="2"/>
  <c r="AV524" i="2"/>
  <c r="AV489" i="2"/>
  <c r="AV473" i="2"/>
  <c r="AV424" i="2"/>
  <c r="AV404" i="2"/>
  <c r="AV402" i="2"/>
  <c r="AV401" i="2"/>
  <c r="AV398" i="2"/>
  <c r="AV397" i="2"/>
  <c r="AV377" i="2"/>
  <c r="AV376" i="2"/>
  <c r="AV315" i="2"/>
  <c r="AV246" i="2"/>
  <c r="AV244" i="2"/>
  <c r="AV243" i="2"/>
  <c r="AV242" i="2"/>
  <c r="AV1066" i="2"/>
  <c r="AV240" i="2"/>
  <c r="AV237" i="2"/>
  <c r="AV189" i="2"/>
  <c r="AV188" i="2"/>
  <c r="AV156" i="2"/>
  <c r="AV116" i="2"/>
  <c r="AV107" i="2"/>
  <c r="AV106" i="2"/>
  <c r="AV68" i="2"/>
  <c r="AV59" i="2"/>
  <c r="AV974" i="2"/>
  <c r="AV896" i="2"/>
  <c r="AV406" i="2"/>
  <c r="AV1055" i="2"/>
  <c r="AV1038" i="2"/>
  <c r="AV1035" i="2"/>
  <c r="AV915" i="2"/>
  <c r="AV827" i="2"/>
  <c r="AV826" i="2"/>
  <c r="AV766" i="2"/>
  <c r="AV744" i="2"/>
  <c r="AV734" i="2"/>
  <c r="AV675" i="2"/>
  <c r="AV613" i="2"/>
  <c r="AV583" i="2"/>
  <c r="AV582" i="2"/>
  <c r="AV581" i="2"/>
  <c r="AV580" i="2"/>
  <c r="AV579" i="2"/>
  <c r="AV578" i="2"/>
  <c r="AV577" i="2"/>
  <c r="AV523" i="2"/>
  <c r="AV502" i="2"/>
  <c r="AV493" i="2"/>
  <c r="AV490" i="2"/>
  <c r="AV484" i="2"/>
  <c r="AV483" i="2"/>
  <c r="AV407" i="2"/>
  <c r="AV387" i="2"/>
  <c r="AV317" i="2"/>
  <c r="AV316" i="2"/>
  <c r="AV225" i="2"/>
  <c r="AV223" i="2"/>
  <c r="AV222" i="2"/>
  <c r="AV199" i="2"/>
  <c r="AV142" i="2"/>
  <c r="AV122" i="2"/>
  <c r="AV120" i="2"/>
  <c r="AV119" i="2"/>
  <c r="AV70" i="2"/>
  <c r="AV69" i="2"/>
  <c r="AV63" i="2"/>
  <c r="AV65" i="2"/>
  <c r="AV56" i="2"/>
  <c r="AV55" i="2"/>
  <c r="AV54" i="2"/>
  <c r="AV53" i="2"/>
  <c r="AV52" i="2"/>
  <c r="AV51" i="2"/>
  <c r="AV50" i="2"/>
  <c r="AV49" i="2"/>
  <c r="AV41" i="2"/>
  <c r="AV20" i="2"/>
  <c r="AV17" i="2"/>
  <c r="AV926" i="2"/>
  <c r="AV925" i="2"/>
  <c r="AV924" i="2"/>
  <c r="AV801" i="2"/>
  <c r="AV800" i="2"/>
  <c r="AV601" i="2"/>
  <c r="AV478" i="2"/>
  <c r="AV452" i="2"/>
  <c r="AV451" i="2"/>
  <c r="AV448" i="2"/>
  <c r="AV446" i="2"/>
  <c r="AV444" i="2"/>
  <c r="AV442" i="2"/>
  <c r="AV266" i="2"/>
  <c r="AV215" i="2"/>
  <c r="AV214" i="2"/>
  <c r="AV211" i="2"/>
  <c r="AV42" i="2"/>
  <c r="AV923" i="2"/>
  <c r="AV852" i="2"/>
  <c r="AV851" i="2"/>
  <c r="AV1086" i="2"/>
  <c r="AV508" i="2"/>
  <c r="AV411" i="2"/>
  <c r="AV408" i="2"/>
  <c r="AV1028" i="2"/>
  <c r="AV779" i="2"/>
  <c r="AV611" i="2"/>
  <c r="AV592" i="2"/>
  <c r="AV588" i="2"/>
  <c r="AV586" i="2"/>
  <c r="AV584" i="2"/>
  <c r="AV518" i="2"/>
  <c r="AV445" i="2"/>
  <c r="AV288" i="2"/>
  <c r="AV238" i="2"/>
  <c r="AV204" i="2"/>
  <c r="AV203" i="2"/>
  <c r="AV201" i="2"/>
  <c r="AV200" i="2"/>
  <c r="AV182" i="2"/>
  <c r="AV144" i="2"/>
  <c r="AV140" i="2"/>
  <c r="AV139" i="2"/>
  <c r="AV138" i="2"/>
  <c r="AV137" i="2"/>
  <c r="AV64" i="2"/>
  <c r="AV10" i="2"/>
  <c r="AV973" i="2"/>
  <c r="AV970" i="2"/>
  <c r="AV833" i="2"/>
  <c r="AV818" i="2"/>
  <c r="AV645" i="2"/>
  <c r="AV529" i="2"/>
  <c r="AV503" i="2"/>
  <c r="AV487" i="2"/>
  <c r="AV486" i="2"/>
  <c r="AV435" i="2"/>
  <c r="AV434" i="2"/>
  <c r="AV247" i="2"/>
  <c r="AV224" i="2"/>
  <c r="AV148" i="2"/>
  <c r="AV147" i="2"/>
  <c r="AV146" i="2"/>
  <c r="AV145" i="2"/>
  <c r="AV934" i="2"/>
  <c r="AV504" i="2"/>
  <c r="AV495" i="2"/>
  <c r="AV181" i="2"/>
  <c r="AV1045" i="2"/>
  <c r="AV1040" i="2"/>
  <c r="AV1037" i="2"/>
  <c r="AV1034" i="2"/>
  <c r="AV1033" i="2"/>
  <c r="AV771" i="2"/>
  <c r="AV733" i="2"/>
  <c r="AV599" i="2"/>
  <c r="AV598" i="2"/>
  <c r="AV595" i="2"/>
  <c r="AV492" i="2"/>
  <c r="AV491" i="2"/>
  <c r="AV343" i="2"/>
  <c r="AV341" i="2"/>
  <c r="AV252" i="2"/>
  <c r="AV196" i="2"/>
  <c r="AV195" i="2"/>
  <c r="AV143" i="2"/>
  <c r="AV78" i="2"/>
  <c r="AV77" i="2"/>
  <c r="AV67" i="2"/>
  <c r="AV27" i="2"/>
  <c r="AV22" i="2"/>
  <c r="AV19" i="2"/>
  <c r="AV16" i="2"/>
  <c r="AV15" i="2"/>
  <c r="AV1043" i="2"/>
  <c r="AV1042" i="2"/>
  <c r="AV1041" i="2"/>
  <c r="AV1032" i="2"/>
  <c r="AV1031" i="2"/>
  <c r="AV1030" i="2"/>
  <c r="AV1029" i="2"/>
  <c r="AV1027" i="2"/>
  <c r="AV981" i="2"/>
  <c r="AV977" i="2"/>
  <c r="AV959" i="2"/>
  <c r="AV954" i="2"/>
  <c r="AV927" i="2"/>
  <c r="AV920" i="2"/>
  <c r="AV918" i="2"/>
  <c r="AV917" i="2"/>
  <c r="AV857" i="2"/>
  <c r="AV854" i="2"/>
  <c r="AV845" i="2"/>
  <c r="AV820" i="2"/>
  <c r="AV819" i="2"/>
  <c r="AV777" i="2"/>
  <c r="AV615" i="2"/>
  <c r="AV603" i="2"/>
  <c r="AV551" i="2"/>
  <c r="AV550" i="2"/>
  <c r="AV482" i="2"/>
  <c r="AV477" i="2"/>
  <c r="AV447" i="2"/>
  <c r="AV395" i="2"/>
  <c r="AV254" i="2"/>
  <c r="AV221" i="2"/>
  <c r="AV213" i="2"/>
  <c r="AV212" i="2"/>
  <c r="AV210" i="2"/>
  <c r="AV184" i="2"/>
  <c r="AV180" i="2"/>
  <c r="AV135" i="2"/>
  <c r="AV98" i="2"/>
  <c r="AV97" i="2"/>
  <c r="AV96" i="2"/>
  <c r="AV95" i="2"/>
  <c r="AV93" i="2"/>
  <c r="AV92" i="2"/>
  <c r="AV91" i="2"/>
  <c r="AV90" i="2"/>
  <c r="AV89" i="2"/>
  <c r="AV88" i="2"/>
  <c r="AV87" i="2"/>
  <c r="AV86" i="2"/>
  <c r="AV85" i="2"/>
  <c r="AV75" i="2"/>
  <c r="AV72" i="2"/>
  <c r="AV71" i="2"/>
  <c r="AV66" i="2"/>
  <c r="AV60" i="2"/>
  <c r="AV58" i="2"/>
  <c r="AV43" i="2"/>
  <c r="AV31" i="2"/>
  <c r="AV30" i="2"/>
  <c r="AV29" i="2"/>
  <c r="AV28" i="2"/>
  <c r="AV25" i="2"/>
  <c r="AV24" i="2"/>
  <c r="AV23" i="2"/>
  <c r="AV14" i="2"/>
  <c r="AV13" i="2"/>
  <c r="AV12" i="2"/>
  <c r="AV11" i="2"/>
  <c r="AV940" i="2"/>
  <c r="AV919" i="2"/>
  <c r="AV756" i="2"/>
  <c r="AV1046" i="2"/>
  <c r="AV466" i="2"/>
  <c r="AV454" i="2"/>
  <c r="AV453" i="2"/>
  <c r="AV415" i="2"/>
  <c r="AV278" i="2"/>
  <c r="AV274" i="2"/>
  <c r="AV197" i="2"/>
  <c r="AV47" i="2"/>
  <c r="AV32" i="2"/>
  <c r="AV1039" i="2"/>
  <c r="AV1004" i="2"/>
  <c r="AV985" i="2"/>
  <c r="AV983" i="2"/>
  <c r="AV976" i="2"/>
  <c r="AV975" i="2"/>
  <c r="AV965" i="2"/>
  <c r="AV964" i="2"/>
  <c r="AV902" i="2"/>
  <c r="AV885" i="2"/>
  <c r="AV884" i="2"/>
  <c r="AV883" i="2"/>
  <c r="AV871" i="2"/>
  <c r="AV870" i="2"/>
  <c r="AV868" i="2"/>
  <c r="AV799" i="2"/>
  <c r="AV798" i="2"/>
  <c r="AV758" i="2"/>
  <c r="AV755" i="2"/>
  <c r="AV746" i="2"/>
  <c r="AV745" i="2"/>
  <c r="AV740" i="2"/>
  <c r="AV739" i="2"/>
  <c r="AV738" i="2"/>
  <c r="AV737" i="2"/>
  <c r="AV732" i="2"/>
  <c r="AV643" i="2"/>
  <c r="AV641" i="2"/>
  <c r="AV636" i="2"/>
  <c r="AV607" i="2"/>
  <c r="AV568" i="2"/>
  <c r="AV567" i="2"/>
  <c r="AV530" i="2"/>
  <c r="AV510" i="2"/>
  <c r="AV507" i="2"/>
  <c r="AV501" i="2"/>
  <c r="AV494" i="2"/>
  <c r="AV476" i="2"/>
  <c r="AV475" i="2"/>
  <c r="AV474" i="2"/>
  <c r="AV471" i="2"/>
  <c r="AV470" i="2"/>
  <c r="AV469" i="2"/>
  <c r="AV468" i="2"/>
  <c r="AV467" i="2"/>
  <c r="AV465" i="2"/>
  <c r="AV464" i="2"/>
  <c r="AV463" i="2"/>
  <c r="AV462" i="2"/>
  <c r="AV461" i="2"/>
  <c r="AV460" i="2"/>
  <c r="AV459" i="2"/>
  <c r="AV458" i="2"/>
  <c r="AV457" i="2"/>
  <c r="AV456" i="2"/>
  <c r="AV455" i="2"/>
  <c r="AV432" i="2"/>
  <c r="AV384" i="2"/>
  <c r="AV378" i="2"/>
  <c r="AV355" i="2"/>
  <c r="AV348" i="2"/>
  <c r="AV347" i="2"/>
  <c r="AV346" i="2"/>
  <c r="AV345" i="2"/>
  <c r="AV344" i="2"/>
  <c r="AV340" i="2"/>
  <c r="AV337" i="2"/>
  <c r="AV327" i="2"/>
  <c r="AV322" i="2"/>
  <c r="AV318" i="2"/>
  <c r="AV291" i="2"/>
  <c r="AV277" i="2"/>
  <c r="AV276" i="2"/>
  <c r="AV275" i="2"/>
  <c r="AV273" i="2"/>
  <c r="AV267" i="2"/>
  <c r="AV263" i="2"/>
  <c r="AV260" i="2"/>
  <c r="AV232" i="2"/>
  <c r="AV231" i="2"/>
  <c r="AV230" i="2"/>
  <c r="AV219" i="2"/>
  <c r="AV202" i="2"/>
  <c r="AV198" i="2"/>
  <c r="AV193" i="2"/>
  <c r="AV192" i="2"/>
  <c r="AV191" i="2"/>
  <c r="AV190" i="2"/>
  <c r="AV186" i="2"/>
  <c r="AV185" i="2"/>
  <c r="AV121" i="2"/>
  <c r="AV105" i="2"/>
  <c r="AV104" i="2"/>
  <c r="AV103" i="2"/>
  <c r="AV102" i="2"/>
  <c r="AV101" i="2"/>
  <c r="AV100" i="2"/>
  <c r="AV84" i="2"/>
  <c r="AV83" i="2"/>
  <c r="AV82" i="2"/>
  <c r="AV81" i="2"/>
  <c r="AV76" i="2"/>
  <c r="AV62" i="2"/>
  <c r="AV61" i="2"/>
  <c r="AV46" i="2"/>
  <c r="AV45" i="2"/>
  <c r="AV44" i="2"/>
  <c r="AV21" i="2"/>
  <c r="AV1036" i="2"/>
  <c r="AV1003" i="2"/>
  <c r="AV1001" i="2"/>
  <c r="AV1000" i="2"/>
  <c r="AV999" i="2"/>
  <c r="AV998" i="2"/>
  <c r="AV997" i="2"/>
  <c r="AV996" i="2"/>
  <c r="AV995" i="2"/>
  <c r="AV994" i="2"/>
  <c r="AV993" i="2"/>
  <c r="AV992" i="2"/>
  <c r="AV953" i="2"/>
  <c r="AV952" i="2"/>
  <c r="AV951" i="2"/>
  <c r="AV950" i="2"/>
  <c r="AV949" i="2"/>
  <c r="AV948" i="2"/>
  <c r="AV947" i="2"/>
  <c r="AV946" i="2"/>
  <c r="AV945" i="2"/>
  <c r="AV944" i="2"/>
  <c r="AV943" i="2"/>
  <c r="AV942" i="2"/>
  <c r="AV941" i="2"/>
  <c r="AV921" i="2"/>
  <c r="AV916" i="2"/>
  <c r="AV906" i="2"/>
  <c r="AV905" i="2"/>
  <c r="AV904" i="2"/>
  <c r="AV903" i="2"/>
  <c r="AV901" i="2"/>
  <c r="AV900" i="2"/>
  <c r="AV898" i="2"/>
  <c r="AV897" i="2"/>
  <c r="AV869" i="2"/>
  <c r="AV858" i="2"/>
  <c r="AV848" i="2"/>
  <c r="AV844" i="2"/>
  <c r="AV843" i="2"/>
  <c r="AV842" i="2"/>
  <c r="AV1051" i="2"/>
  <c r="AV1050" i="2"/>
  <c r="AV841" i="2"/>
  <c r="AV840" i="2"/>
  <c r="AV836" i="2"/>
  <c r="AV834" i="2"/>
  <c r="AV832" i="2"/>
  <c r="AV831" i="2"/>
  <c r="AV830" i="2"/>
  <c r="AV828" i="2"/>
  <c r="AV816" i="2"/>
  <c r="AV815" i="2"/>
  <c r="AV814" i="2"/>
  <c r="AV813" i="2"/>
  <c r="AV812" i="2"/>
  <c r="AV805" i="2"/>
  <c r="AV804" i="2"/>
  <c r="AV802" i="2"/>
  <c r="AV776" i="2"/>
  <c r="AV770" i="2"/>
  <c r="AV768" i="2"/>
  <c r="AV767" i="2"/>
  <c r="AV757" i="2"/>
  <c r="AV754" i="2"/>
  <c r="AV753" i="2"/>
  <c r="AV752" i="2"/>
  <c r="AV751" i="2"/>
  <c r="AV743" i="2"/>
  <c r="AV742" i="2"/>
  <c r="AV741" i="2"/>
  <c r="AV736" i="2"/>
  <c r="AV677" i="2"/>
  <c r="AV676" i="2"/>
  <c r="AV674" i="2"/>
  <c r="AV673" i="2"/>
  <c r="AV672" i="2"/>
  <c r="AV671" i="2"/>
  <c r="AV670" i="2"/>
  <c r="AV669" i="2"/>
  <c r="AV668" i="2"/>
  <c r="AV667" i="2"/>
  <c r="AV666" i="2"/>
  <c r="AV665" i="2"/>
  <c r="AV664" i="2"/>
  <c r="AV663" i="2"/>
  <c r="AV662" i="2"/>
  <c r="AV661" i="2"/>
  <c r="AV660" i="2"/>
  <c r="AV659" i="2"/>
  <c r="AV658" i="2"/>
  <c r="AV657" i="2"/>
  <c r="AV656" i="2"/>
  <c r="AV655" i="2"/>
  <c r="AV654" i="2"/>
  <c r="AV653" i="2"/>
  <c r="AV652" i="2"/>
  <c r="AV650" i="2"/>
  <c r="AV647" i="2"/>
  <c r="AV646" i="2"/>
  <c r="AV640" i="2"/>
  <c r="AV639" i="2"/>
  <c r="AV638" i="2"/>
  <c r="AV637" i="2"/>
  <c r="AV633" i="2"/>
  <c r="AV632" i="2"/>
  <c r="AV614" i="2"/>
  <c r="AV610" i="2"/>
  <c r="AV604" i="2"/>
  <c r="AV602" i="2"/>
  <c r="AV597" i="2"/>
  <c r="AV587" i="2"/>
  <c r="AV566" i="2"/>
  <c r="AV565" i="2"/>
  <c r="AV564" i="2"/>
  <c r="AV557" i="2"/>
  <c r="AV555" i="2"/>
  <c r="AV554" i="2"/>
  <c r="AV553" i="2"/>
  <c r="AV552" i="2"/>
  <c r="AV547" i="2"/>
  <c r="AV542" i="2"/>
  <c r="AV541" i="2"/>
  <c r="AV532" i="2"/>
  <c r="AV511" i="2"/>
  <c r="AV481" i="2"/>
  <c r="AV480" i="2"/>
  <c r="AV479" i="2"/>
  <c r="AV441" i="2"/>
  <c r="AV438" i="2"/>
  <c r="AV427" i="2"/>
  <c r="AV400" i="2"/>
  <c r="AV399" i="2"/>
  <c r="AV396" i="2"/>
  <c r="AV287" i="2"/>
  <c r="AV286" i="2"/>
  <c r="AV285" i="2"/>
  <c r="AV284" i="2"/>
  <c r="AV283" i="2"/>
  <c r="AV282" i="2"/>
  <c r="AV281" i="2"/>
  <c r="AV280" i="2"/>
  <c r="AV279" i="2"/>
  <c r="AV270" i="2"/>
  <c r="AV265" i="2"/>
  <c r="AV259" i="2"/>
  <c r="AV258" i="2"/>
  <c r="AV257" i="2"/>
  <c r="AV256" i="2"/>
  <c r="AV255" i="2"/>
  <c r="AV251" i="2"/>
  <c r="AV250" i="2"/>
  <c r="AV249" i="2"/>
  <c r="AV245" i="2"/>
  <c r="AV218" i="2"/>
  <c r="AV217" i="2"/>
  <c r="AV216" i="2"/>
  <c r="AV209" i="2"/>
  <c r="AV208" i="2"/>
  <c r="AV207" i="2"/>
  <c r="AV206" i="2"/>
  <c r="AV205" i="2"/>
  <c r="AV187" i="2"/>
  <c r="AV183" i="2"/>
  <c r="AV167" i="2"/>
  <c r="AV166" i="2"/>
  <c r="AV165" i="2"/>
  <c r="AV164" i="2"/>
  <c r="AV163" i="2"/>
  <c r="AV162" i="2"/>
  <c r="AV161" i="2"/>
  <c r="AV160" i="2"/>
  <c r="AV159" i="2"/>
  <c r="AV158" i="2"/>
  <c r="AV157" i="2"/>
  <c r="AV155" i="2"/>
  <c r="AV154" i="2"/>
  <c r="AV141" i="2"/>
  <c r="AV123" i="2"/>
  <c r="AV118" i="2"/>
  <c r="AV117" i="2"/>
  <c r="AV115" i="2"/>
  <c r="AV114" i="2"/>
  <c r="AV113" i="2"/>
  <c r="AV94" i="2"/>
  <c r="AV48" i="2"/>
  <c r="AV39" i="2"/>
  <c r="AV18" i="2"/>
  <c r="AV912" i="2"/>
  <c r="AV781" i="2"/>
  <c r="AV375" i="2"/>
  <c r="AV362" i="2"/>
  <c r="AV361" i="2"/>
  <c r="AV342" i="2"/>
  <c r="AV271" i="2"/>
  <c r="AV248" i="2"/>
  <c r="AV226" i="2"/>
  <c r="AV1026" i="2"/>
  <c r="AV1025" i="2"/>
  <c r="AV1024" i="2"/>
  <c r="AV1023" i="2"/>
  <c r="AV1022" i="2"/>
  <c r="AV1021" i="2"/>
  <c r="AV1020" i="2"/>
  <c r="AV1019" i="2"/>
  <c r="AV1018" i="2"/>
  <c r="AV1017" i="2"/>
  <c r="AV1016" i="2"/>
  <c r="AV1015" i="2"/>
  <c r="AV1014" i="2"/>
  <c r="AV1013" i="2"/>
  <c r="AV1012" i="2"/>
  <c r="AV1011" i="2"/>
  <c r="AV1010" i="2"/>
  <c r="AV1009" i="2"/>
  <c r="AV1008" i="2"/>
  <c r="AV1007" i="2"/>
  <c r="AV1006" i="2"/>
  <c r="AV1005" i="2"/>
  <c r="AV1002" i="2"/>
  <c r="AV988" i="2"/>
  <c r="AV987" i="2"/>
  <c r="AV986" i="2"/>
  <c r="AV984" i="2"/>
  <c r="AV982" i="2"/>
  <c r="AV980" i="2"/>
  <c r="AV979" i="2"/>
  <c r="AV978" i="2"/>
  <c r="AV963" i="2"/>
  <c r="AV962" i="2"/>
  <c r="AV961" i="2"/>
  <c r="AV960" i="2"/>
  <c r="AV958" i="2"/>
  <c r="AV957" i="2"/>
  <c r="AV956" i="2"/>
  <c r="AV922" i="2"/>
  <c r="AV914" i="2"/>
  <c r="AV913" i="2"/>
  <c r="AV911" i="2"/>
  <c r="AV910" i="2"/>
  <c r="AV909" i="2"/>
  <c r="AV908" i="2"/>
  <c r="AV907" i="2"/>
  <c r="AV899" i="2"/>
  <c r="AV895" i="2"/>
  <c r="AV894" i="2"/>
  <c r="AV893" i="2"/>
  <c r="AV892" i="2"/>
  <c r="AV891" i="2"/>
  <c r="AV887" i="2"/>
  <c r="AV886" i="2"/>
  <c r="AV877" i="2"/>
  <c r="AV876" i="2"/>
  <c r="AV875" i="2"/>
  <c r="AV874" i="2"/>
  <c r="AV873" i="2"/>
  <c r="AV872" i="2"/>
  <c r="AV860" i="2"/>
  <c r="AV835" i="2"/>
  <c r="AV809" i="2"/>
  <c r="AV808" i="2"/>
  <c r="AV795" i="2"/>
  <c r="AV794" i="2"/>
  <c r="AV793" i="2"/>
  <c r="AV792" i="2"/>
  <c r="AV791" i="2"/>
  <c r="AV790" i="2"/>
  <c r="AV789" i="2"/>
  <c r="AV788" i="2"/>
  <c r="AV787" i="2"/>
  <c r="AV786" i="2"/>
  <c r="AV785" i="2"/>
  <c r="AV784" i="2"/>
  <c r="AV783" i="2"/>
  <c r="AV782" i="2"/>
  <c r="AV780" i="2"/>
  <c r="AV778" i="2"/>
  <c r="AV648" i="2"/>
  <c r="AV631" i="2"/>
  <c r="AV630" i="2"/>
  <c r="AV629" i="2"/>
  <c r="AV628" i="2"/>
  <c r="AV627" i="2"/>
  <c r="AV626" i="2"/>
  <c r="AV625" i="2"/>
  <c r="AV623" i="2"/>
  <c r="AV622" i="2"/>
  <c r="AV621" i="2"/>
  <c r="AV620" i="2"/>
  <c r="AV619" i="2"/>
  <c r="AV618" i="2"/>
  <c r="AV617" i="2"/>
  <c r="AV616" i="2"/>
  <c r="AV609" i="2"/>
  <c r="AV608" i="2"/>
  <c r="AV606" i="2"/>
  <c r="AV605" i="2"/>
  <c r="AV600" i="2"/>
  <c r="AV596" i="2"/>
  <c r="AV594" i="2"/>
  <c r="AV593" i="2"/>
  <c r="AV591" i="2"/>
  <c r="AV589" i="2"/>
  <c r="AV563" i="2"/>
  <c r="AV562" i="2"/>
  <c r="AV561" i="2"/>
  <c r="AV560" i="2"/>
  <c r="AV559" i="2"/>
  <c r="AV558" i="2"/>
  <c r="AV556" i="2"/>
  <c r="AV522" i="2"/>
  <c r="AV521" i="2"/>
  <c r="AV520" i="2"/>
  <c r="AV519" i="2"/>
  <c r="AV517" i="2"/>
  <c r="AV516" i="2"/>
  <c r="AV450" i="2"/>
  <c r="AV449" i="2"/>
  <c r="AV431" i="2"/>
  <c r="AV430" i="2"/>
  <c r="AV429" i="2"/>
  <c r="AV418" i="2"/>
  <c r="AV417" i="2"/>
  <c r="AV416" i="2"/>
  <c r="AV414" i="2"/>
  <c r="AV413" i="2"/>
  <c r="AV412" i="2"/>
  <c r="AV410" i="2"/>
  <c r="AV409" i="2"/>
  <c r="AV381" i="2"/>
  <c r="AV379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0" i="2"/>
  <c r="AV359" i="2"/>
  <c r="AV358" i="2"/>
  <c r="AV357" i="2"/>
  <c r="AV356" i="2"/>
  <c r="AV354" i="2"/>
  <c r="AV353" i="2"/>
  <c r="AV352" i="2"/>
  <c r="AV351" i="2"/>
  <c r="AV350" i="2"/>
  <c r="AV349" i="2"/>
  <c r="AV339" i="2"/>
  <c r="AV338" i="2"/>
  <c r="AV336" i="2"/>
  <c r="AV335" i="2"/>
  <c r="AV334" i="2"/>
  <c r="AV333" i="2"/>
  <c r="AV332" i="2"/>
  <c r="AV331" i="2"/>
  <c r="AV330" i="2"/>
  <c r="AV329" i="2"/>
  <c r="AV328" i="2"/>
  <c r="AV326" i="2"/>
  <c r="AV324" i="2"/>
  <c r="AV323" i="2"/>
  <c r="AV321" i="2"/>
  <c r="AV320" i="2"/>
  <c r="AV319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0" i="2"/>
  <c r="AV272" i="2"/>
  <c r="AV264" i="2"/>
  <c r="AV253" i="2"/>
  <c r="AV229" i="2"/>
  <c r="AV228" i="2"/>
  <c r="AV227" i="2"/>
  <c r="AV153" i="2"/>
  <c r="AV152" i="2"/>
  <c r="AV151" i="2"/>
  <c r="AV150" i="2"/>
  <c r="AV149" i="2"/>
  <c r="AV57" i="2"/>
  <c r="AV1060" i="2"/>
  <c r="AV1059" i="2"/>
  <c r="AV40" i="2"/>
  <c r="AV38" i="2"/>
  <c r="AV37" i="2"/>
  <c r="AV36" i="2"/>
  <c r="AV35" i="2"/>
  <c r="AV34" i="2"/>
  <c r="AV969" i="2"/>
  <c r="AV867" i="2"/>
  <c r="AV855" i="2"/>
  <c r="AV839" i="2"/>
  <c r="AV838" i="2"/>
  <c r="AV773" i="2"/>
  <c r="AV769" i="2"/>
  <c r="AV546" i="2"/>
  <c r="AV544" i="2"/>
  <c r="AV543" i="2"/>
  <c r="AV405" i="2"/>
  <c r="AV386" i="2"/>
  <c r="AV385" i="2"/>
  <c r="AV380" i="2"/>
  <c r="AV289" i="2"/>
  <c r="AV111" i="2"/>
  <c r="AV110" i="2"/>
  <c r="AV33" i="2"/>
  <c r="AV1044" i="2"/>
  <c r="AV967" i="2"/>
  <c r="AV966" i="2"/>
  <c r="AV939" i="2"/>
  <c r="AV938" i="2"/>
  <c r="AV937" i="2"/>
  <c r="AV936" i="2"/>
  <c r="AV935" i="2"/>
  <c r="AV890" i="2"/>
  <c r="AV889" i="2"/>
  <c r="AV888" i="2"/>
  <c r="AV866" i="2"/>
  <c r="AV837" i="2"/>
  <c r="AV825" i="2"/>
  <c r="AV810" i="2"/>
  <c r="AV806" i="2"/>
  <c r="AV775" i="2"/>
  <c r="AV774" i="2"/>
  <c r="AV748" i="2"/>
  <c r="AV747" i="2"/>
  <c r="AV112" i="2"/>
  <c r="AV644" i="2"/>
  <c r="AV642" i="2"/>
  <c r="AV635" i="2"/>
  <c r="AV570" i="2"/>
  <c r="AV569" i="2"/>
  <c r="AV549" i="2"/>
  <c r="AV548" i="2"/>
  <c r="AV545" i="2"/>
  <c r="AV531" i="2"/>
  <c r="AV515" i="2"/>
  <c r="AV514" i="2"/>
  <c r="AV513" i="2"/>
  <c r="AV512" i="2"/>
  <c r="AV506" i="2"/>
  <c r="AV505" i="2"/>
  <c r="AV488" i="2"/>
  <c r="AV485" i="2"/>
  <c r="AV472" i="2"/>
  <c r="AV440" i="2"/>
  <c r="AV439" i="2"/>
  <c r="AV437" i="2"/>
  <c r="AV423" i="2"/>
  <c r="AV422" i="2"/>
  <c r="AV421" i="2"/>
  <c r="AV420" i="2"/>
  <c r="AV419" i="2"/>
  <c r="AV394" i="2"/>
  <c r="AV393" i="2"/>
  <c r="AV392" i="2"/>
  <c r="AV391" i="2"/>
  <c r="AV390" i="2"/>
  <c r="AV389" i="2"/>
  <c r="AV388" i="2"/>
  <c r="AV383" i="2"/>
  <c r="AV382" i="2"/>
  <c r="AV239" i="2"/>
  <c r="AV236" i="2"/>
  <c r="AV235" i="2"/>
  <c r="AV234" i="2"/>
  <c r="AV233" i="2"/>
  <c r="AV136" i="2"/>
  <c r="AV134" i="2"/>
  <c r="AV133" i="2"/>
  <c r="AV130" i="2"/>
  <c r="AV129" i="2"/>
  <c r="AV128" i="2"/>
  <c r="AV127" i="2"/>
  <c r="AV126" i="2"/>
  <c r="AV109" i="2"/>
  <c r="AV80" i="2"/>
  <c r="AV79" i="2"/>
  <c r="AV74" i="2"/>
  <c r="AV73" i="2"/>
  <c r="AQ73" i="2"/>
  <c r="AR73" i="2"/>
  <c r="AS73" i="2"/>
  <c r="AT73" i="2"/>
  <c r="AQ74" i="2"/>
  <c r="AR74" i="2"/>
  <c r="AS74" i="2"/>
  <c r="AT74" i="2"/>
  <c r="AQ79" i="2"/>
  <c r="AR79" i="2"/>
  <c r="AS79" i="2"/>
  <c r="AT79" i="2"/>
  <c r="AQ80" i="2"/>
  <c r="AR80" i="2"/>
  <c r="AS80" i="2"/>
  <c r="AT80" i="2"/>
  <c r="AR109" i="2"/>
  <c r="AS109" i="2"/>
  <c r="AT109" i="2"/>
  <c r="AQ126" i="2"/>
  <c r="AR126" i="2"/>
  <c r="AS126" i="2"/>
  <c r="AT126" i="2"/>
  <c r="AQ127" i="2"/>
  <c r="AR127" i="2"/>
  <c r="AS127" i="2"/>
  <c r="AT127" i="2"/>
  <c r="AQ128" i="2"/>
  <c r="AR128" i="2"/>
  <c r="AS128" i="2"/>
  <c r="AT128" i="2"/>
  <c r="AQ129" i="2"/>
  <c r="AR129" i="2"/>
  <c r="AS129" i="2"/>
  <c r="AT129" i="2"/>
  <c r="AQ130" i="2"/>
  <c r="AR130" i="2"/>
  <c r="AS130" i="2"/>
  <c r="AT130" i="2"/>
  <c r="AQ131" i="2"/>
  <c r="AR131" i="2"/>
  <c r="AS131" i="2"/>
  <c r="AT131" i="2"/>
  <c r="AQ132" i="2"/>
  <c r="AR132" i="2"/>
  <c r="AS132" i="2"/>
  <c r="AT132" i="2"/>
  <c r="AQ133" i="2"/>
  <c r="AR133" i="2"/>
  <c r="AS133" i="2"/>
  <c r="AT133" i="2"/>
  <c r="AQ134" i="2"/>
  <c r="AR134" i="2"/>
  <c r="AS134" i="2"/>
  <c r="AT134" i="2"/>
  <c r="AQ136" i="2"/>
  <c r="AR136" i="2"/>
  <c r="AS136" i="2"/>
  <c r="AT136" i="2"/>
  <c r="AQ233" i="2"/>
  <c r="AR233" i="2"/>
  <c r="AS233" i="2"/>
  <c r="AT233" i="2"/>
  <c r="AQ234" i="2"/>
  <c r="AR234" i="2"/>
  <c r="AS234" i="2"/>
  <c r="AT234" i="2"/>
  <c r="AQ235" i="2"/>
  <c r="AR235" i="2"/>
  <c r="AS235" i="2"/>
  <c r="AT235" i="2"/>
  <c r="AQ236" i="2"/>
  <c r="AR236" i="2"/>
  <c r="AS236" i="2"/>
  <c r="AT236" i="2"/>
  <c r="AQ239" i="2"/>
  <c r="AR239" i="2"/>
  <c r="AS239" i="2"/>
  <c r="AT239" i="2"/>
  <c r="AQ382" i="2"/>
  <c r="AR382" i="2"/>
  <c r="AS382" i="2"/>
  <c r="AT382" i="2"/>
  <c r="AQ383" i="2"/>
  <c r="AR383" i="2"/>
  <c r="AS383" i="2"/>
  <c r="AT383" i="2"/>
  <c r="AQ388" i="2"/>
  <c r="AR388" i="2"/>
  <c r="AS388" i="2"/>
  <c r="AT388" i="2"/>
  <c r="AQ389" i="2"/>
  <c r="AR389" i="2"/>
  <c r="AS389" i="2"/>
  <c r="AT389" i="2"/>
  <c r="AQ390" i="2"/>
  <c r="AR390" i="2"/>
  <c r="AS390" i="2"/>
  <c r="AT390" i="2"/>
  <c r="AQ391" i="2"/>
  <c r="AR391" i="2"/>
  <c r="AS391" i="2"/>
  <c r="AT391" i="2"/>
  <c r="AQ392" i="2"/>
  <c r="AR392" i="2"/>
  <c r="AS392" i="2"/>
  <c r="AT392" i="2"/>
  <c r="AQ393" i="2"/>
  <c r="AR393" i="2"/>
  <c r="AS393" i="2"/>
  <c r="AT393" i="2"/>
  <c r="AQ394" i="2"/>
  <c r="AR394" i="2"/>
  <c r="AS394" i="2"/>
  <c r="AT394" i="2"/>
  <c r="AQ419" i="2"/>
  <c r="AR419" i="2"/>
  <c r="AS419" i="2"/>
  <c r="AT419" i="2"/>
  <c r="AQ420" i="2"/>
  <c r="AR420" i="2"/>
  <c r="AS420" i="2"/>
  <c r="AT420" i="2"/>
  <c r="AQ421" i="2"/>
  <c r="AR421" i="2"/>
  <c r="AS421" i="2"/>
  <c r="AT421" i="2"/>
  <c r="AQ422" i="2"/>
  <c r="AR422" i="2"/>
  <c r="AS422" i="2"/>
  <c r="AT422" i="2"/>
  <c r="AQ423" i="2"/>
  <c r="AR423" i="2"/>
  <c r="AS423" i="2"/>
  <c r="AT423" i="2"/>
  <c r="AQ437" i="2"/>
  <c r="AR437" i="2"/>
  <c r="AS437" i="2"/>
  <c r="AT437" i="2"/>
  <c r="AQ439" i="2"/>
  <c r="AR439" i="2"/>
  <c r="AS439" i="2"/>
  <c r="AT439" i="2"/>
  <c r="AQ440" i="2"/>
  <c r="AR440" i="2"/>
  <c r="AS440" i="2"/>
  <c r="AT440" i="2"/>
  <c r="AQ472" i="2"/>
  <c r="AR472" i="2"/>
  <c r="AS472" i="2"/>
  <c r="AT472" i="2"/>
  <c r="AQ485" i="2"/>
  <c r="AR485" i="2"/>
  <c r="AS485" i="2"/>
  <c r="AT485" i="2"/>
  <c r="AQ488" i="2"/>
  <c r="AR488" i="2"/>
  <c r="AS488" i="2"/>
  <c r="AT488" i="2"/>
  <c r="AQ505" i="2"/>
  <c r="AR505" i="2"/>
  <c r="AS505" i="2"/>
  <c r="AT505" i="2"/>
  <c r="AQ506" i="2"/>
  <c r="AR506" i="2"/>
  <c r="AS506" i="2"/>
  <c r="AT506" i="2"/>
  <c r="AQ512" i="2"/>
  <c r="AR512" i="2"/>
  <c r="AS512" i="2"/>
  <c r="AT512" i="2"/>
  <c r="AQ513" i="2"/>
  <c r="AR513" i="2"/>
  <c r="AS513" i="2"/>
  <c r="AT513" i="2"/>
  <c r="AQ514" i="2"/>
  <c r="AR514" i="2"/>
  <c r="AS514" i="2"/>
  <c r="AT514" i="2"/>
  <c r="AQ515" i="2"/>
  <c r="AR515" i="2"/>
  <c r="AS515" i="2"/>
  <c r="AT515" i="2"/>
  <c r="AQ531" i="2"/>
  <c r="AR531" i="2"/>
  <c r="AS531" i="2"/>
  <c r="AT531" i="2"/>
  <c r="AQ545" i="2"/>
  <c r="AR545" i="2"/>
  <c r="AS545" i="2"/>
  <c r="AT545" i="2"/>
  <c r="AQ548" i="2"/>
  <c r="AR548" i="2"/>
  <c r="AS548" i="2"/>
  <c r="AT548" i="2"/>
  <c r="AQ549" i="2"/>
  <c r="AR549" i="2"/>
  <c r="AS549" i="2"/>
  <c r="AT549" i="2"/>
  <c r="AQ569" i="2"/>
  <c r="AR569" i="2"/>
  <c r="AS569" i="2"/>
  <c r="AT569" i="2"/>
  <c r="AQ570" i="2"/>
  <c r="AR570" i="2"/>
  <c r="AS570" i="2"/>
  <c r="AT570" i="2"/>
  <c r="AQ635" i="2"/>
  <c r="AR635" i="2"/>
  <c r="AS635" i="2"/>
  <c r="AT635" i="2"/>
  <c r="AQ642" i="2"/>
  <c r="AR642" i="2"/>
  <c r="AS642" i="2"/>
  <c r="AT642" i="2"/>
  <c r="AQ644" i="2"/>
  <c r="AR644" i="2"/>
  <c r="AS644" i="2"/>
  <c r="AT644" i="2"/>
  <c r="AQ112" i="2"/>
  <c r="AR112" i="2"/>
  <c r="AS112" i="2"/>
  <c r="AT112" i="2"/>
  <c r="AQ747" i="2"/>
  <c r="AR747" i="2"/>
  <c r="AS747" i="2"/>
  <c r="AT747" i="2"/>
  <c r="AQ748" i="2"/>
  <c r="AR748" i="2"/>
  <c r="AS748" i="2"/>
  <c r="AT748" i="2"/>
  <c r="AQ774" i="2"/>
  <c r="AR774" i="2"/>
  <c r="AS774" i="2"/>
  <c r="AT774" i="2"/>
  <c r="AQ775" i="2"/>
  <c r="AR775" i="2"/>
  <c r="AS775" i="2"/>
  <c r="AT775" i="2"/>
  <c r="AQ806" i="2"/>
  <c r="AR806" i="2"/>
  <c r="AS806" i="2"/>
  <c r="AT806" i="2"/>
  <c r="AQ810" i="2"/>
  <c r="AR810" i="2"/>
  <c r="AS810" i="2"/>
  <c r="AT810" i="2"/>
  <c r="AQ825" i="2"/>
  <c r="AR825" i="2"/>
  <c r="AS825" i="2"/>
  <c r="AT825" i="2"/>
  <c r="AQ837" i="2"/>
  <c r="AR837" i="2"/>
  <c r="AS837" i="2"/>
  <c r="AT837" i="2"/>
  <c r="AQ866" i="2"/>
  <c r="AR866" i="2"/>
  <c r="AS866" i="2"/>
  <c r="AT866" i="2"/>
  <c r="AQ888" i="2"/>
  <c r="AR888" i="2"/>
  <c r="AS888" i="2"/>
  <c r="AT888" i="2"/>
  <c r="AQ889" i="2"/>
  <c r="AR889" i="2"/>
  <c r="AS889" i="2"/>
  <c r="AT889" i="2"/>
  <c r="AQ890" i="2"/>
  <c r="AR890" i="2"/>
  <c r="AS890" i="2"/>
  <c r="AT890" i="2"/>
  <c r="AQ935" i="2"/>
  <c r="AR935" i="2"/>
  <c r="AS935" i="2"/>
  <c r="AT935" i="2"/>
  <c r="AQ936" i="2"/>
  <c r="AR936" i="2"/>
  <c r="AS936" i="2"/>
  <c r="AT936" i="2"/>
  <c r="AQ937" i="2"/>
  <c r="AR937" i="2"/>
  <c r="AS937" i="2"/>
  <c r="AT937" i="2"/>
  <c r="AR938" i="2"/>
  <c r="AS938" i="2"/>
  <c r="AT938" i="2"/>
  <c r="AR939" i="2"/>
  <c r="AS939" i="2"/>
  <c r="AT939" i="2"/>
  <c r="AQ966" i="2"/>
  <c r="AR966" i="2"/>
  <c r="AS966" i="2"/>
  <c r="AT966" i="2"/>
  <c r="AQ967" i="2"/>
  <c r="AR967" i="2"/>
  <c r="AS967" i="2"/>
  <c r="AT967" i="2"/>
  <c r="AQ1044" i="2"/>
  <c r="AR1044" i="2"/>
  <c r="AS1044" i="2"/>
  <c r="AT1044" i="2"/>
  <c r="AQ33" i="2"/>
  <c r="AR33" i="2"/>
  <c r="AS33" i="2"/>
  <c r="AT33" i="2"/>
  <c r="AQ110" i="2"/>
  <c r="AR110" i="2"/>
  <c r="AS110" i="2"/>
  <c r="AT110" i="2"/>
  <c r="AQ111" i="2"/>
  <c r="AR111" i="2"/>
  <c r="AS111" i="2"/>
  <c r="AT111" i="2"/>
  <c r="AQ289" i="2"/>
  <c r="AR289" i="2"/>
  <c r="AS289" i="2"/>
  <c r="AT289" i="2"/>
  <c r="AQ380" i="2"/>
  <c r="AR380" i="2"/>
  <c r="AS380" i="2"/>
  <c r="AT380" i="2"/>
  <c r="AQ385" i="2"/>
  <c r="AR385" i="2"/>
  <c r="AS385" i="2"/>
  <c r="AT385" i="2"/>
  <c r="AQ386" i="2"/>
  <c r="AR386" i="2"/>
  <c r="AS386" i="2"/>
  <c r="AT386" i="2"/>
  <c r="AQ405" i="2"/>
  <c r="AR405" i="2"/>
  <c r="AS405" i="2"/>
  <c r="AT405" i="2"/>
  <c r="AQ543" i="2"/>
  <c r="AR543" i="2"/>
  <c r="AS543" i="2"/>
  <c r="AT543" i="2"/>
  <c r="AQ544" i="2"/>
  <c r="AR544" i="2"/>
  <c r="AS544" i="2"/>
  <c r="AT544" i="2"/>
  <c r="AQ546" i="2"/>
  <c r="AR546" i="2"/>
  <c r="AS546" i="2"/>
  <c r="AT546" i="2"/>
  <c r="AQ769" i="2"/>
  <c r="AR769" i="2"/>
  <c r="AS769" i="2"/>
  <c r="AT769" i="2"/>
  <c r="AQ773" i="2"/>
  <c r="AR773" i="2"/>
  <c r="AS773" i="2"/>
  <c r="AT773" i="2"/>
  <c r="AQ838" i="2"/>
  <c r="AR838" i="2"/>
  <c r="AS838" i="2"/>
  <c r="AT838" i="2"/>
  <c r="AQ839" i="2"/>
  <c r="AR839" i="2"/>
  <c r="AS839" i="2"/>
  <c r="AT839" i="2"/>
  <c r="AQ855" i="2"/>
  <c r="AR855" i="2"/>
  <c r="AS855" i="2"/>
  <c r="AT855" i="2"/>
  <c r="AQ867" i="2"/>
  <c r="AR867" i="2"/>
  <c r="AS867" i="2"/>
  <c r="AT867" i="2"/>
  <c r="AQ968" i="2"/>
  <c r="AR968" i="2"/>
  <c r="AS968" i="2"/>
  <c r="AT968" i="2"/>
  <c r="AQ969" i="2"/>
  <c r="AR969" i="2"/>
  <c r="AS969" i="2"/>
  <c r="AT969" i="2"/>
  <c r="AQ34" i="2"/>
  <c r="AR34" i="2"/>
  <c r="AS34" i="2"/>
  <c r="AT34" i="2"/>
  <c r="AQ35" i="2"/>
  <c r="AR35" i="2"/>
  <c r="AS35" i="2"/>
  <c r="AT35" i="2"/>
  <c r="AQ36" i="2"/>
  <c r="AR36" i="2"/>
  <c r="AS36" i="2"/>
  <c r="AT36" i="2"/>
  <c r="AQ37" i="2"/>
  <c r="AR37" i="2"/>
  <c r="AS37" i="2"/>
  <c r="AT37" i="2"/>
  <c r="AQ38" i="2"/>
  <c r="AR38" i="2"/>
  <c r="AS38" i="2"/>
  <c r="AT38" i="2"/>
  <c r="AQ40" i="2"/>
  <c r="AR40" i="2"/>
  <c r="AS40" i="2"/>
  <c r="AT40" i="2"/>
  <c r="AQ1059" i="2"/>
  <c r="AR1059" i="2"/>
  <c r="AS1059" i="2"/>
  <c r="AT1059" i="2"/>
  <c r="AQ1060" i="2"/>
  <c r="AR1060" i="2"/>
  <c r="AS1060" i="2"/>
  <c r="AT1060" i="2"/>
  <c r="AQ57" i="2"/>
  <c r="AR57" i="2"/>
  <c r="AS57" i="2"/>
  <c r="AT57" i="2"/>
  <c r="AQ149" i="2"/>
  <c r="AR149" i="2"/>
  <c r="AS149" i="2"/>
  <c r="AT149" i="2"/>
  <c r="AQ150" i="2"/>
  <c r="AR150" i="2"/>
  <c r="AS150" i="2"/>
  <c r="AT150" i="2"/>
  <c r="AQ151" i="2"/>
  <c r="AR151" i="2"/>
  <c r="AS151" i="2"/>
  <c r="AT151" i="2"/>
  <c r="AQ152" i="2"/>
  <c r="AR152" i="2"/>
  <c r="AS152" i="2"/>
  <c r="AT152" i="2"/>
  <c r="AQ153" i="2"/>
  <c r="AR153" i="2"/>
  <c r="AS153" i="2"/>
  <c r="AT153" i="2"/>
  <c r="AQ227" i="2"/>
  <c r="AR227" i="2"/>
  <c r="AS227" i="2"/>
  <c r="AT227" i="2"/>
  <c r="AQ228" i="2"/>
  <c r="AR228" i="2"/>
  <c r="AS228" i="2"/>
  <c r="AT228" i="2"/>
  <c r="AQ229" i="2"/>
  <c r="AR229" i="2"/>
  <c r="AS229" i="2"/>
  <c r="AT229" i="2"/>
  <c r="AQ253" i="2"/>
  <c r="AR253" i="2"/>
  <c r="AS253" i="2"/>
  <c r="AT253" i="2"/>
  <c r="AQ264" i="2"/>
  <c r="AR264" i="2"/>
  <c r="AS264" i="2"/>
  <c r="AT264" i="2"/>
  <c r="AQ272" i="2"/>
  <c r="AR272" i="2"/>
  <c r="AS272" i="2"/>
  <c r="AT272" i="2"/>
  <c r="AQ290" i="2"/>
  <c r="AR290" i="2"/>
  <c r="AS290" i="2"/>
  <c r="AT290" i="2"/>
  <c r="AQ292" i="2"/>
  <c r="AR292" i="2"/>
  <c r="AS292" i="2"/>
  <c r="AT292" i="2"/>
  <c r="AQ293" i="2"/>
  <c r="AR293" i="2"/>
  <c r="AS293" i="2"/>
  <c r="AT293" i="2"/>
  <c r="AQ294" i="2"/>
  <c r="AR294" i="2"/>
  <c r="AS294" i="2"/>
  <c r="AT294" i="2"/>
  <c r="AQ295" i="2"/>
  <c r="AR295" i="2"/>
  <c r="AS295" i="2"/>
  <c r="AT295" i="2"/>
  <c r="AQ296" i="2"/>
  <c r="AR296" i="2"/>
  <c r="AS296" i="2"/>
  <c r="AT296" i="2"/>
  <c r="AQ297" i="2"/>
  <c r="AR297" i="2"/>
  <c r="AS297" i="2"/>
  <c r="AT297" i="2"/>
  <c r="AQ298" i="2"/>
  <c r="AR298" i="2"/>
  <c r="AS298" i="2"/>
  <c r="AT298" i="2"/>
  <c r="AQ299" i="2"/>
  <c r="AR299" i="2"/>
  <c r="AS299" i="2"/>
  <c r="AT299" i="2"/>
  <c r="AQ300" i="2"/>
  <c r="AR300" i="2"/>
  <c r="AS300" i="2"/>
  <c r="AT300" i="2"/>
  <c r="AQ301" i="2"/>
  <c r="AR301" i="2"/>
  <c r="AS301" i="2"/>
  <c r="AT301" i="2"/>
  <c r="AQ302" i="2"/>
  <c r="AR302" i="2"/>
  <c r="AS302" i="2"/>
  <c r="AT302" i="2"/>
  <c r="AQ303" i="2"/>
  <c r="AR303" i="2"/>
  <c r="AS303" i="2"/>
  <c r="AT303" i="2"/>
  <c r="AQ304" i="2"/>
  <c r="AR304" i="2"/>
  <c r="AS304" i="2"/>
  <c r="AT304" i="2"/>
  <c r="AQ305" i="2"/>
  <c r="AR305" i="2"/>
  <c r="AS305" i="2"/>
  <c r="AT305" i="2"/>
  <c r="AQ306" i="2"/>
  <c r="AR306" i="2"/>
  <c r="AS306" i="2"/>
  <c r="AT306" i="2"/>
  <c r="AQ307" i="2"/>
  <c r="AR307" i="2"/>
  <c r="AS307" i="2"/>
  <c r="AT307" i="2"/>
  <c r="AQ308" i="2"/>
  <c r="AR308" i="2"/>
  <c r="AS308" i="2"/>
  <c r="AT308" i="2"/>
  <c r="AQ309" i="2"/>
  <c r="AR309" i="2"/>
  <c r="AS309" i="2"/>
  <c r="AT309" i="2"/>
  <c r="AQ310" i="2"/>
  <c r="AR310" i="2"/>
  <c r="AS310" i="2"/>
  <c r="AT310" i="2"/>
  <c r="AQ311" i="2"/>
  <c r="AR311" i="2"/>
  <c r="AS311" i="2"/>
  <c r="AT311" i="2"/>
  <c r="AQ312" i="2"/>
  <c r="AR312" i="2"/>
  <c r="AS312" i="2"/>
  <c r="AT312" i="2"/>
  <c r="AQ313" i="2"/>
  <c r="AR313" i="2"/>
  <c r="AS313" i="2"/>
  <c r="AT313" i="2"/>
  <c r="AQ314" i="2"/>
  <c r="AR314" i="2"/>
  <c r="AS314" i="2"/>
  <c r="AT314" i="2"/>
  <c r="AQ319" i="2"/>
  <c r="AR319" i="2"/>
  <c r="AS319" i="2"/>
  <c r="AT319" i="2"/>
  <c r="AQ320" i="2"/>
  <c r="AR320" i="2"/>
  <c r="AS320" i="2"/>
  <c r="AT320" i="2"/>
  <c r="AQ321" i="2"/>
  <c r="AR321" i="2"/>
  <c r="AS321" i="2"/>
  <c r="AT321" i="2"/>
  <c r="AQ323" i="2"/>
  <c r="AR323" i="2"/>
  <c r="AS323" i="2"/>
  <c r="AT323" i="2"/>
  <c r="AQ324" i="2"/>
  <c r="AR324" i="2"/>
  <c r="AS324" i="2"/>
  <c r="AT324" i="2"/>
  <c r="AQ326" i="2"/>
  <c r="AR326" i="2"/>
  <c r="AS326" i="2"/>
  <c r="AT326" i="2"/>
  <c r="AQ328" i="2"/>
  <c r="AR328" i="2"/>
  <c r="AS328" i="2"/>
  <c r="AT328" i="2"/>
  <c r="AQ329" i="2"/>
  <c r="AR329" i="2"/>
  <c r="AS329" i="2"/>
  <c r="AT329" i="2"/>
  <c r="AQ330" i="2"/>
  <c r="AR330" i="2"/>
  <c r="AS330" i="2"/>
  <c r="AT330" i="2"/>
  <c r="AQ331" i="2"/>
  <c r="AR331" i="2"/>
  <c r="AS331" i="2"/>
  <c r="AT331" i="2"/>
  <c r="AQ332" i="2"/>
  <c r="AR332" i="2"/>
  <c r="AS332" i="2"/>
  <c r="AT332" i="2"/>
  <c r="AQ333" i="2"/>
  <c r="AR333" i="2"/>
  <c r="AS333" i="2"/>
  <c r="AT333" i="2"/>
  <c r="AQ334" i="2"/>
  <c r="AR334" i="2"/>
  <c r="AS334" i="2"/>
  <c r="AT334" i="2"/>
  <c r="AQ335" i="2"/>
  <c r="AR335" i="2"/>
  <c r="AS335" i="2"/>
  <c r="AT335" i="2"/>
  <c r="AQ336" i="2"/>
  <c r="AR336" i="2"/>
  <c r="AS336" i="2"/>
  <c r="AT336" i="2"/>
  <c r="AQ338" i="2"/>
  <c r="AR338" i="2"/>
  <c r="AS338" i="2"/>
  <c r="AT338" i="2"/>
  <c r="AQ339" i="2"/>
  <c r="AR339" i="2"/>
  <c r="AS339" i="2"/>
  <c r="AT339" i="2"/>
  <c r="AQ349" i="2"/>
  <c r="AR349" i="2"/>
  <c r="AS349" i="2"/>
  <c r="AT349" i="2"/>
  <c r="AQ350" i="2"/>
  <c r="AR350" i="2"/>
  <c r="AS350" i="2"/>
  <c r="AT350" i="2"/>
  <c r="AQ351" i="2"/>
  <c r="AR351" i="2"/>
  <c r="AS351" i="2"/>
  <c r="AT351" i="2"/>
  <c r="AQ352" i="2"/>
  <c r="AR352" i="2"/>
  <c r="AS352" i="2"/>
  <c r="AT352" i="2"/>
  <c r="AQ353" i="2"/>
  <c r="AR353" i="2"/>
  <c r="AS353" i="2"/>
  <c r="AT353" i="2"/>
  <c r="AQ354" i="2"/>
  <c r="AR354" i="2"/>
  <c r="AS354" i="2"/>
  <c r="AT354" i="2"/>
  <c r="AQ356" i="2"/>
  <c r="AR356" i="2"/>
  <c r="AS356" i="2"/>
  <c r="AT356" i="2"/>
  <c r="AQ357" i="2"/>
  <c r="AR357" i="2"/>
  <c r="AS357" i="2"/>
  <c r="AT357" i="2"/>
  <c r="AQ358" i="2"/>
  <c r="AR358" i="2"/>
  <c r="AS358" i="2"/>
  <c r="AT358" i="2"/>
  <c r="AQ359" i="2"/>
  <c r="AR359" i="2"/>
  <c r="AS359" i="2"/>
  <c r="AT359" i="2"/>
  <c r="AQ360" i="2"/>
  <c r="AR360" i="2"/>
  <c r="AS360" i="2"/>
  <c r="AT360" i="2"/>
  <c r="AQ363" i="2"/>
  <c r="AR363" i="2"/>
  <c r="AS363" i="2"/>
  <c r="AT363" i="2"/>
  <c r="AQ364" i="2"/>
  <c r="AR364" i="2"/>
  <c r="AS364" i="2"/>
  <c r="AT364" i="2"/>
  <c r="AQ365" i="2"/>
  <c r="AR365" i="2"/>
  <c r="AS365" i="2"/>
  <c r="AT365" i="2"/>
  <c r="AQ366" i="2"/>
  <c r="AR366" i="2"/>
  <c r="AS366" i="2"/>
  <c r="AT366" i="2"/>
  <c r="AQ367" i="2"/>
  <c r="AR367" i="2"/>
  <c r="AS367" i="2"/>
  <c r="AT367" i="2"/>
  <c r="AQ368" i="2"/>
  <c r="AR368" i="2"/>
  <c r="AS368" i="2"/>
  <c r="AT368" i="2"/>
  <c r="AQ369" i="2"/>
  <c r="AR369" i="2"/>
  <c r="AS369" i="2"/>
  <c r="AT369" i="2"/>
  <c r="AQ370" i="2"/>
  <c r="AR370" i="2"/>
  <c r="AS370" i="2"/>
  <c r="AT370" i="2"/>
  <c r="AQ371" i="2"/>
  <c r="AR371" i="2"/>
  <c r="AS371" i="2"/>
  <c r="AT371" i="2"/>
  <c r="AQ372" i="2"/>
  <c r="AR372" i="2"/>
  <c r="AS372" i="2"/>
  <c r="AT372" i="2"/>
  <c r="AQ373" i="2"/>
  <c r="AR373" i="2"/>
  <c r="AS373" i="2"/>
  <c r="AT373" i="2"/>
  <c r="AQ374" i="2"/>
  <c r="AR374" i="2"/>
  <c r="AS374" i="2"/>
  <c r="AT374" i="2"/>
  <c r="AQ379" i="2"/>
  <c r="AR379" i="2"/>
  <c r="AS379" i="2"/>
  <c r="AT379" i="2"/>
  <c r="AQ381" i="2"/>
  <c r="AR381" i="2"/>
  <c r="AS381" i="2"/>
  <c r="AT381" i="2"/>
  <c r="AQ409" i="2"/>
  <c r="AR409" i="2"/>
  <c r="AS409" i="2"/>
  <c r="AT409" i="2"/>
  <c r="AQ410" i="2"/>
  <c r="AR410" i="2"/>
  <c r="AS410" i="2"/>
  <c r="AT410" i="2"/>
  <c r="AQ412" i="2"/>
  <c r="AR412" i="2"/>
  <c r="AS412" i="2"/>
  <c r="AT412" i="2"/>
  <c r="AQ413" i="2"/>
  <c r="AR413" i="2"/>
  <c r="AS413" i="2"/>
  <c r="AT413" i="2"/>
  <c r="AQ414" i="2"/>
  <c r="AR414" i="2"/>
  <c r="AS414" i="2"/>
  <c r="AT414" i="2"/>
  <c r="AQ416" i="2"/>
  <c r="AR416" i="2"/>
  <c r="AS416" i="2"/>
  <c r="AT416" i="2"/>
  <c r="AQ417" i="2"/>
  <c r="AR417" i="2"/>
  <c r="AS417" i="2"/>
  <c r="AT417" i="2"/>
  <c r="AQ418" i="2"/>
  <c r="AR418" i="2"/>
  <c r="AS418" i="2"/>
  <c r="AT418" i="2"/>
  <c r="AQ429" i="2"/>
  <c r="AR429" i="2"/>
  <c r="AS429" i="2"/>
  <c r="AT429" i="2"/>
  <c r="AQ430" i="2"/>
  <c r="AR430" i="2"/>
  <c r="AS430" i="2"/>
  <c r="AT430" i="2"/>
  <c r="AQ431" i="2"/>
  <c r="AR431" i="2"/>
  <c r="AS431" i="2"/>
  <c r="AT431" i="2"/>
  <c r="AQ449" i="2"/>
  <c r="AR449" i="2"/>
  <c r="AS449" i="2"/>
  <c r="AT449" i="2"/>
  <c r="AQ450" i="2"/>
  <c r="AR450" i="2"/>
  <c r="AS450" i="2"/>
  <c r="AT450" i="2"/>
  <c r="AQ516" i="2"/>
  <c r="AR516" i="2"/>
  <c r="AS516" i="2"/>
  <c r="AT516" i="2"/>
  <c r="AQ517" i="2"/>
  <c r="AR517" i="2"/>
  <c r="AS517" i="2"/>
  <c r="AT517" i="2"/>
  <c r="AQ519" i="2"/>
  <c r="AR519" i="2"/>
  <c r="AS519" i="2"/>
  <c r="AT519" i="2"/>
  <c r="AQ520" i="2"/>
  <c r="AR520" i="2"/>
  <c r="AS520" i="2"/>
  <c r="AT520" i="2"/>
  <c r="AQ521" i="2"/>
  <c r="AR521" i="2"/>
  <c r="AS521" i="2"/>
  <c r="AT521" i="2"/>
  <c r="AQ522" i="2"/>
  <c r="AR522" i="2"/>
  <c r="AS522" i="2"/>
  <c r="AT522" i="2"/>
  <c r="AQ556" i="2"/>
  <c r="AR556" i="2"/>
  <c r="AS556" i="2"/>
  <c r="AT556" i="2"/>
  <c r="AQ558" i="2"/>
  <c r="AR558" i="2"/>
  <c r="AS558" i="2"/>
  <c r="AT558" i="2"/>
  <c r="AQ559" i="2"/>
  <c r="AR559" i="2"/>
  <c r="AS559" i="2"/>
  <c r="AT559" i="2"/>
  <c r="AQ560" i="2"/>
  <c r="AR560" i="2"/>
  <c r="AS560" i="2"/>
  <c r="AT560" i="2"/>
  <c r="AQ561" i="2"/>
  <c r="AR561" i="2"/>
  <c r="AS561" i="2"/>
  <c r="AT561" i="2"/>
  <c r="AQ562" i="2"/>
  <c r="AR562" i="2"/>
  <c r="AS562" i="2"/>
  <c r="AT562" i="2"/>
  <c r="AQ563" i="2"/>
  <c r="AR563" i="2"/>
  <c r="AS563" i="2"/>
  <c r="AT563" i="2"/>
  <c r="AQ589" i="2"/>
  <c r="AR589" i="2"/>
  <c r="AS589" i="2"/>
  <c r="AT589" i="2"/>
  <c r="AQ591" i="2"/>
  <c r="AR591" i="2"/>
  <c r="AS591" i="2"/>
  <c r="AT591" i="2"/>
  <c r="AQ593" i="2"/>
  <c r="AR593" i="2"/>
  <c r="AS593" i="2"/>
  <c r="AT593" i="2"/>
  <c r="AQ594" i="2"/>
  <c r="AR594" i="2"/>
  <c r="AS594" i="2"/>
  <c r="AT594" i="2"/>
  <c r="AQ596" i="2"/>
  <c r="AR596" i="2"/>
  <c r="AS596" i="2"/>
  <c r="AT596" i="2"/>
  <c r="AQ600" i="2"/>
  <c r="AR600" i="2"/>
  <c r="AS600" i="2"/>
  <c r="AT600" i="2"/>
  <c r="AQ605" i="2"/>
  <c r="AR605" i="2"/>
  <c r="AS605" i="2"/>
  <c r="AT605" i="2"/>
  <c r="AQ606" i="2"/>
  <c r="AR606" i="2"/>
  <c r="AS606" i="2"/>
  <c r="AT606" i="2"/>
  <c r="AQ608" i="2"/>
  <c r="AR608" i="2"/>
  <c r="AS608" i="2"/>
  <c r="AT608" i="2"/>
  <c r="AQ609" i="2"/>
  <c r="AR609" i="2"/>
  <c r="AS609" i="2"/>
  <c r="AT609" i="2"/>
  <c r="AQ616" i="2"/>
  <c r="AR616" i="2"/>
  <c r="AS616" i="2"/>
  <c r="AT616" i="2"/>
  <c r="AQ617" i="2"/>
  <c r="AR617" i="2"/>
  <c r="AS617" i="2"/>
  <c r="AT617" i="2"/>
  <c r="AQ618" i="2"/>
  <c r="AR618" i="2"/>
  <c r="AS618" i="2"/>
  <c r="AT618" i="2"/>
  <c r="AQ619" i="2"/>
  <c r="AR619" i="2"/>
  <c r="AS619" i="2"/>
  <c r="AT619" i="2"/>
  <c r="AQ620" i="2"/>
  <c r="AR620" i="2"/>
  <c r="AS620" i="2"/>
  <c r="AT620" i="2"/>
  <c r="AQ621" i="2"/>
  <c r="AR621" i="2"/>
  <c r="AS621" i="2"/>
  <c r="AT621" i="2"/>
  <c r="AQ622" i="2"/>
  <c r="AR622" i="2"/>
  <c r="AS622" i="2"/>
  <c r="AT622" i="2"/>
  <c r="AQ623" i="2"/>
  <c r="AR623" i="2"/>
  <c r="AS623" i="2"/>
  <c r="AT623" i="2"/>
  <c r="AQ625" i="2"/>
  <c r="AR625" i="2"/>
  <c r="AS625" i="2"/>
  <c r="AT625" i="2"/>
  <c r="AQ626" i="2"/>
  <c r="AR626" i="2"/>
  <c r="AS626" i="2"/>
  <c r="AT626" i="2"/>
  <c r="AQ627" i="2"/>
  <c r="AR627" i="2"/>
  <c r="AS627" i="2"/>
  <c r="AT627" i="2"/>
  <c r="AQ628" i="2"/>
  <c r="AR628" i="2"/>
  <c r="AS628" i="2"/>
  <c r="AT628" i="2"/>
  <c r="AQ629" i="2"/>
  <c r="AR629" i="2"/>
  <c r="AS629" i="2"/>
  <c r="AT629" i="2"/>
  <c r="AQ630" i="2"/>
  <c r="AR630" i="2"/>
  <c r="AS630" i="2"/>
  <c r="AT630" i="2"/>
  <c r="AQ631" i="2"/>
  <c r="AR631" i="2"/>
  <c r="AS631" i="2"/>
  <c r="AT631" i="2"/>
  <c r="AQ648" i="2"/>
  <c r="AR648" i="2"/>
  <c r="AS648" i="2"/>
  <c r="AT648" i="2"/>
  <c r="AQ778" i="2"/>
  <c r="AR778" i="2"/>
  <c r="AS778" i="2"/>
  <c r="AT778" i="2"/>
  <c r="AQ780" i="2"/>
  <c r="AR780" i="2"/>
  <c r="AS780" i="2"/>
  <c r="AT780" i="2"/>
  <c r="AQ782" i="2"/>
  <c r="AR782" i="2"/>
  <c r="AS782" i="2"/>
  <c r="AT782" i="2"/>
  <c r="AQ783" i="2"/>
  <c r="AR783" i="2"/>
  <c r="AS783" i="2"/>
  <c r="AT783" i="2"/>
  <c r="AQ784" i="2"/>
  <c r="AR784" i="2"/>
  <c r="AS784" i="2"/>
  <c r="AT784" i="2"/>
  <c r="AQ785" i="2"/>
  <c r="AR785" i="2"/>
  <c r="AS785" i="2"/>
  <c r="AT785" i="2"/>
  <c r="AQ786" i="2"/>
  <c r="AR786" i="2"/>
  <c r="AS786" i="2"/>
  <c r="AT786" i="2"/>
  <c r="AQ787" i="2"/>
  <c r="AR787" i="2"/>
  <c r="AS787" i="2"/>
  <c r="AT787" i="2"/>
  <c r="AQ788" i="2"/>
  <c r="AR788" i="2"/>
  <c r="AS788" i="2"/>
  <c r="AT788" i="2"/>
  <c r="AQ789" i="2"/>
  <c r="AR789" i="2"/>
  <c r="AS789" i="2"/>
  <c r="AT789" i="2"/>
  <c r="AQ790" i="2"/>
  <c r="AR790" i="2"/>
  <c r="AS790" i="2"/>
  <c r="AT790" i="2"/>
  <c r="AQ791" i="2"/>
  <c r="AR791" i="2"/>
  <c r="AS791" i="2"/>
  <c r="AT791" i="2"/>
  <c r="AQ792" i="2"/>
  <c r="AR792" i="2"/>
  <c r="AS792" i="2"/>
  <c r="AT792" i="2"/>
  <c r="AQ793" i="2"/>
  <c r="AR793" i="2"/>
  <c r="AS793" i="2"/>
  <c r="AT793" i="2"/>
  <c r="AQ794" i="2"/>
  <c r="AR794" i="2"/>
  <c r="AS794" i="2"/>
  <c r="AT794" i="2"/>
  <c r="AQ795" i="2"/>
  <c r="AR795" i="2"/>
  <c r="AS795" i="2"/>
  <c r="AT795" i="2"/>
  <c r="AQ808" i="2"/>
  <c r="AR808" i="2"/>
  <c r="AS808" i="2"/>
  <c r="AT808" i="2"/>
  <c r="AQ809" i="2"/>
  <c r="AR809" i="2"/>
  <c r="AS809" i="2"/>
  <c r="AT809" i="2"/>
  <c r="AQ835" i="2"/>
  <c r="AR835" i="2"/>
  <c r="AS835" i="2"/>
  <c r="AT835" i="2"/>
  <c r="AQ860" i="2"/>
  <c r="AR860" i="2"/>
  <c r="AS860" i="2"/>
  <c r="AT860" i="2"/>
  <c r="AQ872" i="2"/>
  <c r="AR872" i="2"/>
  <c r="AS872" i="2"/>
  <c r="AT872" i="2"/>
  <c r="AQ873" i="2"/>
  <c r="AR873" i="2"/>
  <c r="AS873" i="2"/>
  <c r="AT873" i="2"/>
  <c r="AQ874" i="2"/>
  <c r="AR874" i="2"/>
  <c r="AS874" i="2"/>
  <c r="AT874" i="2"/>
  <c r="AQ875" i="2"/>
  <c r="AR875" i="2"/>
  <c r="AS875" i="2"/>
  <c r="AT875" i="2"/>
  <c r="AQ876" i="2"/>
  <c r="AR876" i="2"/>
  <c r="AS876" i="2"/>
  <c r="AT876" i="2"/>
  <c r="AQ877" i="2"/>
  <c r="AR877" i="2"/>
  <c r="AS877" i="2"/>
  <c r="AT877" i="2"/>
  <c r="AQ886" i="2"/>
  <c r="AR886" i="2"/>
  <c r="AS886" i="2"/>
  <c r="AT886" i="2"/>
  <c r="AQ887" i="2"/>
  <c r="AR887" i="2"/>
  <c r="AS887" i="2"/>
  <c r="AT887" i="2"/>
  <c r="AQ891" i="2"/>
  <c r="AR891" i="2"/>
  <c r="AS891" i="2"/>
  <c r="AT891" i="2"/>
  <c r="AQ892" i="2"/>
  <c r="AR892" i="2"/>
  <c r="AS892" i="2"/>
  <c r="AT892" i="2"/>
  <c r="AQ893" i="2"/>
  <c r="AR893" i="2"/>
  <c r="AS893" i="2"/>
  <c r="AT893" i="2"/>
  <c r="AQ894" i="2"/>
  <c r="AR894" i="2"/>
  <c r="AS894" i="2"/>
  <c r="AT894" i="2"/>
  <c r="AQ895" i="2"/>
  <c r="AR895" i="2"/>
  <c r="AS895" i="2"/>
  <c r="AT895" i="2"/>
  <c r="AQ899" i="2"/>
  <c r="AR899" i="2"/>
  <c r="AS899" i="2"/>
  <c r="AT899" i="2"/>
  <c r="AQ907" i="2"/>
  <c r="AR907" i="2"/>
  <c r="AS907" i="2"/>
  <c r="AT907" i="2"/>
  <c r="AQ908" i="2"/>
  <c r="AR908" i="2"/>
  <c r="AS908" i="2"/>
  <c r="AT908" i="2"/>
  <c r="AQ909" i="2"/>
  <c r="AR909" i="2"/>
  <c r="AS909" i="2"/>
  <c r="AT909" i="2"/>
  <c r="AQ910" i="2"/>
  <c r="AR910" i="2"/>
  <c r="AS910" i="2"/>
  <c r="AT910" i="2"/>
  <c r="AQ911" i="2"/>
  <c r="AR911" i="2"/>
  <c r="AS911" i="2"/>
  <c r="AT911" i="2"/>
  <c r="AQ913" i="2"/>
  <c r="AR913" i="2"/>
  <c r="AS913" i="2"/>
  <c r="AT913" i="2"/>
  <c r="AQ914" i="2"/>
  <c r="AR914" i="2"/>
  <c r="AS914" i="2"/>
  <c r="AT914" i="2"/>
  <c r="AQ922" i="2"/>
  <c r="AR922" i="2"/>
  <c r="AS922" i="2"/>
  <c r="AT922" i="2"/>
  <c r="AQ956" i="2"/>
  <c r="AR956" i="2"/>
  <c r="AS956" i="2"/>
  <c r="AT956" i="2"/>
  <c r="AQ957" i="2"/>
  <c r="AR957" i="2"/>
  <c r="AS957" i="2"/>
  <c r="AT957" i="2"/>
  <c r="AQ958" i="2"/>
  <c r="AR958" i="2"/>
  <c r="AS958" i="2"/>
  <c r="AT958" i="2"/>
  <c r="AQ960" i="2"/>
  <c r="AR960" i="2"/>
  <c r="AS960" i="2"/>
  <c r="AT960" i="2"/>
  <c r="AQ961" i="2"/>
  <c r="AR961" i="2"/>
  <c r="AS961" i="2"/>
  <c r="AT961" i="2"/>
  <c r="AQ962" i="2"/>
  <c r="AR962" i="2"/>
  <c r="AS962" i="2"/>
  <c r="AT962" i="2"/>
  <c r="AQ963" i="2"/>
  <c r="AR963" i="2"/>
  <c r="AS963" i="2"/>
  <c r="AT963" i="2"/>
  <c r="AQ978" i="2"/>
  <c r="AR978" i="2"/>
  <c r="AS978" i="2"/>
  <c r="AT978" i="2"/>
  <c r="AQ979" i="2"/>
  <c r="AR979" i="2"/>
  <c r="AS979" i="2"/>
  <c r="AT979" i="2"/>
  <c r="AQ980" i="2"/>
  <c r="AR980" i="2"/>
  <c r="AS980" i="2"/>
  <c r="AT980" i="2"/>
  <c r="AQ982" i="2"/>
  <c r="AR982" i="2"/>
  <c r="AS982" i="2"/>
  <c r="AT982" i="2"/>
  <c r="AQ984" i="2"/>
  <c r="AR984" i="2"/>
  <c r="AS984" i="2"/>
  <c r="AT984" i="2"/>
  <c r="AQ986" i="2"/>
  <c r="AR986" i="2"/>
  <c r="AS986" i="2"/>
  <c r="AT986" i="2"/>
  <c r="AQ987" i="2"/>
  <c r="AR987" i="2"/>
  <c r="AS987" i="2"/>
  <c r="AT987" i="2"/>
  <c r="AQ988" i="2"/>
  <c r="AR988" i="2"/>
  <c r="AS988" i="2"/>
  <c r="AT988" i="2"/>
  <c r="AQ1002" i="2"/>
  <c r="AR1002" i="2"/>
  <c r="AS1002" i="2"/>
  <c r="AT1002" i="2"/>
  <c r="AQ1005" i="2"/>
  <c r="AR1005" i="2"/>
  <c r="AS1005" i="2"/>
  <c r="AT1005" i="2"/>
  <c r="AQ1006" i="2"/>
  <c r="AR1006" i="2"/>
  <c r="AS1006" i="2"/>
  <c r="AT1006" i="2"/>
  <c r="AQ1007" i="2"/>
  <c r="AR1007" i="2"/>
  <c r="AS1007" i="2"/>
  <c r="AT1007" i="2"/>
  <c r="AQ1008" i="2"/>
  <c r="AR1008" i="2"/>
  <c r="AS1008" i="2"/>
  <c r="AT1008" i="2"/>
  <c r="AQ1009" i="2"/>
  <c r="AR1009" i="2"/>
  <c r="AS1009" i="2"/>
  <c r="AT1009" i="2"/>
  <c r="AQ1010" i="2"/>
  <c r="AR1010" i="2"/>
  <c r="AS1010" i="2"/>
  <c r="AT1010" i="2"/>
  <c r="AQ1011" i="2"/>
  <c r="AR1011" i="2"/>
  <c r="AS1011" i="2"/>
  <c r="AT1011" i="2"/>
  <c r="AQ1012" i="2"/>
  <c r="AR1012" i="2"/>
  <c r="AS1012" i="2"/>
  <c r="AT1012" i="2"/>
  <c r="AQ1013" i="2"/>
  <c r="AR1013" i="2"/>
  <c r="AS1013" i="2"/>
  <c r="AT1013" i="2"/>
  <c r="AQ1014" i="2"/>
  <c r="AR1014" i="2"/>
  <c r="AS1014" i="2"/>
  <c r="AT1014" i="2"/>
  <c r="AQ1015" i="2"/>
  <c r="AR1015" i="2"/>
  <c r="AS1015" i="2"/>
  <c r="AT1015" i="2"/>
  <c r="AQ1016" i="2"/>
  <c r="AR1016" i="2"/>
  <c r="AS1016" i="2"/>
  <c r="AT1016" i="2"/>
  <c r="AQ1017" i="2"/>
  <c r="AR1017" i="2"/>
  <c r="AS1017" i="2"/>
  <c r="AT1017" i="2"/>
  <c r="AQ1018" i="2"/>
  <c r="AR1018" i="2"/>
  <c r="AS1018" i="2"/>
  <c r="AT1018" i="2"/>
  <c r="AQ1019" i="2"/>
  <c r="AR1019" i="2"/>
  <c r="AS1019" i="2"/>
  <c r="AT1019" i="2"/>
  <c r="AQ1020" i="2"/>
  <c r="AR1020" i="2"/>
  <c r="AS1020" i="2"/>
  <c r="AT1020" i="2"/>
  <c r="AQ1021" i="2"/>
  <c r="AR1021" i="2"/>
  <c r="AS1021" i="2"/>
  <c r="AT1021" i="2"/>
  <c r="AQ1022" i="2"/>
  <c r="AR1022" i="2"/>
  <c r="AS1022" i="2"/>
  <c r="AT1022" i="2"/>
  <c r="AQ1023" i="2"/>
  <c r="AR1023" i="2"/>
  <c r="AS1023" i="2"/>
  <c r="AT1023" i="2"/>
  <c r="AQ1024" i="2"/>
  <c r="AR1024" i="2"/>
  <c r="AS1024" i="2"/>
  <c r="AT1024" i="2"/>
  <c r="AQ1025" i="2"/>
  <c r="AR1025" i="2"/>
  <c r="AS1025" i="2"/>
  <c r="AT1025" i="2"/>
  <c r="AQ1026" i="2"/>
  <c r="AR1026" i="2"/>
  <c r="AS1026" i="2"/>
  <c r="AT1026" i="2"/>
  <c r="AQ226" i="2"/>
  <c r="AR226" i="2"/>
  <c r="AS226" i="2"/>
  <c r="AT226" i="2"/>
  <c r="AQ248" i="2"/>
  <c r="AR248" i="2"/>
  <c r="AS248" i="2"/>
  <c r="AT248" i="2"/>
  <c r="AQ271" i="2"/>
  <c r="AR271" i="2"/>
  <c r="AS271" i="2"/>
  <c r="AT271" i="2"/>
  <c r="AQ342" i="2"/>
  <c r="AR342" i="2"/>
  <c r="AS342" i="2"/>
  <c r="AT342" i="2"/>
  <c r="AQ361" i="2"/>
  <c r="AR361" i="2"/>
  <c r="AS361" i="2"/>
  <c r="AT361" i="2"/>
  <c r="AQ362" i="2"/>
  <c r="AR362" i="2"/>
  <c r="AS362" i="2"/>
  <c r="AT362" i="2"/>
  <c r="AQ375" i="2"/>
  <c r="AR375" i="2"/>
  <c r="AS375" i="2"/>
  <c r="AT375" i="2"/>
  <c r="AQ781" i="2"/>
  <c r="AR781" i="2"/>
  <c r="AS781" i="2"/>
  <c r="AT781" i="2"/>
  <c r="AQ912" i="2"/>
  <c r="AR912" i="2"/>
  <c r="AS912" i="2"/>
  <c r="AT912" i="2"/>
  <c r="AQ18" i="2"/>
  <c r="AR18" i="2"/>
  <c r="AS18" i="2"/>
  <c r="AT18" i="2"/>
  <c r="AQ39" i="2"/>
  <c r="AR39" i="2"/>
  <c r="AS39" i="2"/>
  <c r="AT39" i="2"/>
  <c r="AQ48" i="2"/>
  <c r="AR48" i="2"/>
  <c r="AS48" i="2"/>
  <c r="AT48" i="2"/>
  <c r="AQ94" i="2"/>
  <c r="AR94" i="2"/>
  <c r="AS94" i="2"/>
  <c r="AT94" i="2"/>
  <c r="AQ113" i="2"/>
  <c r="AR113" i="2"/>
  <c r="AS113" i="2"/>
  <c r="AT113" i="2"/>
  <c r="AQ114" i="2"/>
  <c r="AR114" i="2"/>
  <c r="AS114" i="2"/>
  <c r="AT114" i="2"/>
  <c r="AQ115" i="2"/>
  <c r="AR115" i="2"/>
  <c r="AS115" i="2"/>
  <c r="AT115" i="2"/>
  <c r="AQ117" i="2"/>
  <c r="AR117" i="2"/>
  <c r="AS117" i="2"/>
  <c r="AT117" i="2"/>
  <c r="AQ118" i="2"/>
  <c r="AR118" i="2"/>
  <c r="AS118" i="2"/>
  <c r="AT118" i="2"/>
  <c r="AQ123" i="2"/>
  <c r="AR123" i="2"/>
  <c r="AS123" i="2"/>
  <c r="AT123" i="2"/>
  <c r="AQ141" i="2"/>
  <c r="AR141" i="2"/>
  <c r="AS141" i="2"/>
  <c r="AT141" i="2"/>
  <c r="AQ154" i="2"/>
  <c r="AR154" i="2"/>
  <c r="AS154" i="2"/>
  <c r="AT154" i="2"/>
  <c r="AQ155" i="2"/>
  <c r="AR155" i="2"/>
  <c r="AS155" i="2"/>
  <c r="AT155" i="2"/>
  <c r="AQ157" i="2"/>
  <c r="AR157" i="2"/>
  <c r="AS157" i="2"/>
  <c r="AT157" i="2"/>
  <c r="AQ158" i="2"/>
  <c r="AR158" i="2"/>
  <c r="AS158" i="2"/>
  <c r="AT158" i="2"/>
  <c r="AQ159" i="2"/>
  <c r="AR159" i="2"/>
  <c r="AS159" i="2"/>
  <c r="AT159" i="2"/>
  <c r="AQ160" i="2"/>
  <c r="AR160" i="2"/>
  <c r="AS160" i="2"/>
  <c r="AT160" i="2"/>
  <c r="AQ161" i="2"/>
  <c r="AR161" i="2"/>
  <c r="AS161" i="2"/>
  <c r="AT161" i="2"/>
  <c r="AQ162" i="2"/>
  <c r="AR162" i="2"/>
  <c r="AS162" i="2"/>
  <c r="AT162" i="2"/>
  <c r="AQ163" i="2"/>
  <c r="AR163" i="2"/>
  <c r="AS163" i="2"/>
  <c r="AT163" i="2"/>
  <c r="AQ164" i="2"/>
  <c r="AR164" i="2"/>
  <c r="AS164" i="2"/>
  <c r="AT164" i="2"/>
  <c r="AQ165" i="2"/>
  <c r="AR165" i="2"/>
  <c r="AS165" i="2"/>
  <c r="AT165" i="2"/>
  <c r="AQ166" i="2"/>
  <c r="AR166" i="2"/>
  <c r="AS166" i="2"/>
  <c r="AT166" i="2"/>
  <c r="AQ167" i="2"/>
  <c r="AR167" i="2"/>
  <c r="AS167" i="2"/>
  <c r="AT167" i="2"/>
  <c r="AQ183" i="2"/>
  <c r="AR183" i="2"/>
  <c r="AS183" i="2"/>
  <c r="AT183" i="2"/>
  <c r="AQ187" i="2"/>
  <c r="AR187" i="2"/>
  <c r="AS187" i="2"/>
  <c r="AT187" i="2"/>
  <c r="AQ205" i="2"/>
  <c r="AR205" i="2"/>
  <c r="AS205" i="2"/>
  <c r="AT205" i="2"/>
  <c r="AQ206" i="2"/>
  <c r="AR206" i="2"/>
  <c r="AS206" i="2"/>
  <c r="AT206" i="2"/>
  <c r="AQ207" i="2"/>
  <c r="AR207" i="2"/>
  <c r="AS207" i="2"/>
  <c r="AT207" i="2"/>
  <c r="AQ208" i="2"/>
  <c r="AR208" i="2"/>
  <c r="AS208" i="2"/>
  <c r="AT208" i="2"/>
  <c r="AQ209" i="2"/>
  <c r="AR209" i="2"/>
  <c r="AS209" i="2"/>
  <c r="AT209" i="2"/>
  <c r="AQ216" i="2"/>
  <c r="AR216" i="2"/>
  <c r="AS216" i="2"/>
  <c r="AT216" i="2"/>
  <c r="AQ217" i="2"/>
  <c r="AR217" i="2"/>
  <c r="AS217" i="2"/>
  <c r="AT217" i="2"/>
  <c r="AQ218" i="2"/>
  <c r="AR218" i="2"/>
  <c r="AS218" i="2"/>
  <c r="AT218" i="2"/>
  <c r="AQ245" i="2"/>
  <c r="AR245" i="2"/>
  <c r="AS245" i="2"/>
  <c r="AT245" i="2"/>
  <c r="AQ249" i="2"/>
  <c r="AR249" i="2"/>
  <c r="AS249" i="2"/>
  <c r="AT249" i="2"/>
  <c r="AQ250" i="2"/>
  <c r="AR250" i="2"/>
  <c r="AS250" i="2"/>
  <c r="AT250" i="2"/>
  <c r="AQ251" i="2"/>
  <c r="AR251" i="2"/>
  <c r="AS251" i="2"/>
  <c r="AT251" i="2"/>
  <c r="AQ255" i="2"/>
  <c r="AR255" i="2"/>
  <c r="AS255" i="2"/>
  <c r="AT255" i="2"/>
  <c r="AQ256" i="2"/>
  <c r="AR256" i="2"/>
  <c r="AS256" i="2"/>
  <c r="AT256" i="2"/>
  <c r="AQ257" i="2"/>
  <c r="AR257" i="2"/>
  <c r="AS257" i="2"/>
  <c r="AT257" i="2"/>
  <c r="AQ258" i="2"/>
  <c r="AR258" i="2"/>
  <c r="AS258" i="2"/>
  <c r="AT258" i="2"/>
  <c r="AQ259" i="2"/>
  <c r="AR259" i="2"/>
  <c r="AS259" i="2"/>
  <c r="AT259" i="2"/>
  <c r="AQ265" i="2"/>
  <c r="AR265" i="2"/>
  <c r="AS265" i="2"/>
  <c r="AT265" i="2"/>
  <c r="AQ270" i="2"/>
  <c r="AR270" i="2"/>
  <c r="AS270" i="2"/>
  <c r="AT270" i="2"/>
  <c r="AQ279" i="2"/>
  <c r="AR279" i="2"/>
  <c r="AS279" i="2"/>
  <c r="AT279" i="2"/>
  <c r="AQ280" i="2"/>
  <c r="AR280" i="2"/>
  <c r="AS280" i="2"/>
  <c r="AT280" i="2"/>
  <c r="AQ281" i="2"/>
  <c r="AR281" i="2"/>
  <c r="AS281" i="2"/>
  <c r="AT281" i="2"/>
  <c r="AQ282" i="2"/>
  <c r="AR282" i="2"/>
  <c r="AS282" i="2"/>
  <c r="AT282" i="2"/>
  <c r="AQ283" i="2"/>
  <c r="AR283" i="2"/>
  <c r="AS283" i="2"/>
  <c r="AT283" i="2"/>
  <c r="AQ284" i="2"/>
  <c r="AR284" i="2"/>
  <c r="AS284" i="2"/>
  <c r="AT284" i="2"/>
  <c r="AQ285" i="2"/>
  <c r="AR285" i="2"/>
  <c r="AS285" i="2"/>
  <c r="AT285" i="2"/>
  <c r="AQ286" i="2"/>
  <c r="AR286" i="2"/>
  <c r="AS286" i="2"/>
  <c r="AT286" i="2"/>
  <c r="AQ287" i="2"/>
  <c r="AR287" i="2"/>
  <c r="AS287" i="2"/>
  <c r="AT287" i="2"/>
  <c r="AQ396" i="2"/>
  <c r="AR396" i="2"/>
  <c r="AS396" i="2"/>
  <c r="AT396" i="2"/>
  <c r="AQ399" i="2"/>
  <c r="AR399" i="2"/>
  <c r="AS399" i="2"/>
  <c r="AT399" i="2"/>
  <c r="AQ400" i="2"/>
  <c r="AR400" i="2"/>
  <c r="AS400" i="2"/>
  <c r="AT400" i="2"/>
  <c r="AQ427" i="2"/>
  <c r="AR427" i="2"/>
  <c r="AS427" i="2"/>
  <c r="AT427" i="2"/>
  <c r="AQ438" i="2"/>
  <c r="AR438" i="2"/>
  <c r="AS438" i="2"/>
  <c r="AT438" i="2"/>
  <c r="AQ441" i="2"/>
  <c r="AR441" i="2"/>
  <c r="AS441" i="2"/>
  <c r="AT441" i="2"/>
  <c r="AQ479" i="2"/>
  <c r="AR479" i="2"/>
  <c r="AS479" i="2"/>
  <c r="AT479" i="2"/>
  <c r="AQ480" i="2"/>
  <c r="AR480" i="2"/>
  <c r="AS480" i="2"/>
  <c r="AT480" i="2"/>
  <c r="AQ481" i="2"/>
  <c r="AR481" i="2"/>
  <c r="AS481" i="2"/>
  <c r="AT481" i="2"/>
  <c r="AQ511" i="2"/>
  <c r="AR511" i="2"/>
  <c r="AS511" i="2"/>
  <c r="AT511" i="2"/>
  <c r="AQ532" i="2"/>
  <c r="AR532" i="2"/>
  <c r="AS532" i="2"/>
  <c r="AT532" i="2"/>
  <c r="AQ541" i="2"/>
  <c r="AR541" i="2"/>
  <c r="AS541" i="2"/>
  <c r="AT541" i="2"/>
  <c r="AQ542" i="2"/>
  <c r="AR542" i="2"/>
  <c r="AS542" i="2"/>
  <c r="AT542" i="2"/>
  <c r="AQ547" i="2"/>
  <c r="AR547" i="2"/>
  <c r="AS547" i="2"/>
  <c r="AT547" i="2"/>
  <c r="AQ552" i="2"/>
  <c r="AR552" i="2"/>
  <c r="AS552" i="2"/>
  <c r="AT552" i="2"/>
  <c r="AQ553" i="2"/>
  <c r="AR553" i="2"/>
  <c r="AS553" i="2"/>
  <c r="AT553" i="2"/>
  <c r="AQ554" i="2"/>
  <c r="AR554" i="2"/>
  <c r="AS554" i="2"/>
  <c r="AT554" i="2"/>
  <c r="AQ555" i="2"/>
  <c r="AR555" i="2"/>
  <c r="AS555" i="2"/>
  <c r="AT555" i="2"/>
  <c r="AQ557" i="2"/>
  <c r="AR557" i="2"/>
  <c r="AS557" i="2"/>
  <c r="AT557" i="2"/>
  <c r="AQ564" i="2"/>
  <c r="AR564" i="2"/>
  <c r="AS564" i="2"/>
  <c r="AT564" i="2"/>
  <c r="AQ565" i="2"/>
  <c r="AR565" i="2"/>
  <c r="AS565" i="2"/>
  <c r="AT565" i="2"/>
  <c r="AQ566" i="2"/>
  <c r="AR566" i="2"/>
  <c r="AS566" i="2"/>
  <c r="AT566" i="2"/>
  <c r="AQ587" i="2"/>
  <c r="AR587" i="2"/>
  <c r="AS587" i="2"/>
  <c r="AT587" i="2"/>
  <c r="AQ597" i="2"/>
  <c r="AR597" i="2"/>
  <c r="AS597" i="2"/>
  <c r="AT597" i="2"/>
  <c r="AQ602" i="2"/>
  <c r="AR602" i="2"/>
  <c r="AS602" i="2"/>
  <c r="AT602" i="2"/>
  <c r="AQ604" i="2"/>
  <c r="AR604" i="2"/>
  <c r="AS604" i="2"/>
  <c r="AT604" i="2"/>
  <c r="AQ610" i="2"/>
  <c r="AR610" i="2"/>
  <c r="AS610" i="2"/>
  <c r="AT610" i="2"/>
  <c r="AQ614" i="2"/>
  <c r="AR614" i="2"/>
  <c r="AS614" i="2"/>
  <c r="AT614" i="2"/>
  <c r="AQ632" i="2"/>
  <c r="AR632" i="2"/>
  <c r="AS632" i="2"/>
  <c r="AT632" i="2"/>
  <c r="AQ633" i="2"/>
  <c r="AR633" i="2"/>
  <c r="AS633" i="2"/>
  <c r="AT633" i="2"/>
  <c r="AQ637" i="2"/>
  <c r="AR637" i="2"/>
  <c r="AS637" i="2"/>
  <c r="AT637" i="2"/>
  <c r="AQ638" i="2"/>
  <c r="AR638" i="2"/>
  <c r="AS638" i="2"/>
  <c r="AT638" i="2"/>
  <c r="AQ639" i="2"/>
  <c r="AR639" i="2"/>
  <c r="AS639" i="2"/>
  <c r="AT639" i="2"/>
  <c r="AQ640" i="2"/>
  <c r="AR640" i="2"/>
  <c r="AS640" i="2"/>
  <c r="AT640" i="2"/>
  <c r="AQ646" i="2"/>
  <c r="AR646" i="2"/>
  <c r="AS646" i="2"/>
  <c r="AT646" i="2"/>
  <c r="AQ647" i="2"/>
  <c r="AR647" i="2"/>
  <c r="AS647" i="2"/>
  <c r="AT647" i="2"/>
  <c r="AQ650" i="2"/>
  <c r="AR650" i="2"/>
  <c r="AS650" i="2"/>
  <c r="AT650" i="2"/>
  <c r="AQ652" i="2"/>
  <c r="AR652" i="2"/>
  <c r="AS652" i="2"/>
  <c r="AT652" i="2"/>
  <c r="AQ653" i="2"/>
  <c r="AR653" i="2"/>
  <c r="AS653" i="2"/>
  <c r="AT653" i="2"/>
  <c r="AQ654" i="2"/>
  <c r="AR654" i="2"/>
  <c r="AS654" i="2"/>
  <c r="AT654" i="2"/>
  <c r="AQ655" i="2"/>
  <c r="AR655" i="2"/>
  <c r="AS655" i="2"/>
  <c r="AT655" i="2"/>
  <c r="AQ656" i="2"/>
  <c r="AR656" i="2"/>
  <c r="AS656" i="2"/>
  <c r="AT656" i="2"/>
  <c r="AQ657" i="2"/>
  <c r="AR657" i="2"/>
  <c r="AS657" i="2"/>
  <c r="AT657" i="2"/>
  <c r="AQ658" i="2"/>
  <c r="AR658" i="2"/>
  <c r="AS658" i="2"/>
  <c r="AT658" i="2"/>
  <c r="AQ659" i="2"/>
  <c r="AR659" i="2"/>
  <c r="AS659" i="2"/>
  <c r="AT659" i="2"/>
  <c r="AQ660" i="2"/>
  <c r="AR660" i="2"/>
  <c r="AS660" i="2"/>
  <c r="AT660" i="2"/>
  <c r="AQ661" i="2"/>
  <c r="AR661" i="2"/>
  <c r="AS661" i="2"/>
  <c r="AT661" i="2"/>
  <c r="AQ662" i="2"/>
  <c r="AR662" i="2"/>
  <c r="AS662" i="2"/>
  <c r="AT662" i="2"/>
  <c r="AQ663" i="2"/>
  <c r="AR663" i="2"/>
  <c r="AS663" i="2"/>
  <c r="AT663" i="2"/>
  <c r="AQ664" i="2"/>
  <c r="AR664" i="2"/>
  <c r="AS664" i="2"/>
  <c r="AT664" i="2"/>
  <c r="AQ665" i="2"/>
  <c r="AR665" i="2"/>
  <c r="AS665" i="2"/>
  <c r="AT665" i="2"/>
  <c r="AQ666" i="2"/>
  <c r="AR666" i="2"/>
  <c r="AS666" i="2"/>
  <c r="AT666" i="2"/>
  <c r="AQ667" i="2"/>
  <c r="AR667" i="2"/>
  <c r="AS667" i="2"/>
  <c r="AT667" i="2"/>
  <c r="AQ668" i="2"/>
  <c r="AR668" i="2"/>
  <c r="AS668" i="2"/>
  <c r="AT668" i="2"/>
  <c r="AQ669" i="2"/>
  <c r="AR669" i="2"/>
  <c r="AS669" i="2"/>
  <c r="AT669" i="2"/>
  <c r="AQ670" i="2"/>
  <c r="AR670" i="2"/>
  <c r="AS670" i="2"/>
  <c r="AT670" i="2"/>
  <c r="AQ671" i="2"/>
  <c r="AR671" i="2"/>
  <c r="AS671" i="2"/>
  <c r="AT671" i="2"/>
  <c r="AQ672" i="2"/>
  <c r="AR672" i="2"/>
  <c r="AS672" i="2"/>
  <c r="AT672" i="2"/>
  <c r="AQ673" i="2"/>
  <c r="AR673" i="2"/>
  <c r="AS673" i="2"/>
  <c r="AT673" i="2"/>
  <c r="AQ674" i="2"/>
  <c r="AR674" i="2"/>
  <c r="AS674" i="2"/>
  <c r="AT674" i="2"/>
  <c r="AQ676" i="2"/>
  <c r="AR676" i="2"/>
  <c r="AS676" i="2"/>
  <c r="AT676" i="2"/>
  <c r="AQ677" i="2"/>
  <c r="AR677" i="2"/>
  <c r="AS677" i="2"/>
  <c r="AT677" i="2"/>
  <c r="AQ736" i="2"/>
  <c r="AR736" i="2"/>
  <c r="AS736" i="2"/>
  <c r="AT736" i="2"/>
  <c r="AQ741" i="2"/>
  <c r="AR741" i="2"/>
  <c r="AS741" i="2"/>
  <c r="AT741" i="2"/>
  <c r="AQ742" i="2"/>
  <c r="AR742" i="2"/>
  <c r="AS742" i="2"/>
  <c r="AT742" i="2"/>
  <c r="AQ743" i="2"/>
  <c r="AR743" i="2"/>
  <c r="AS743" i="2"/>
  <c r="AT743" i="2"/>
  <c r="AQ751" i="2"/>
  <c r="AR751" i="2"/>
  <c r="AS751" i="2"/>
  <c r="AT751" i="2"/>
  <c r="AQ752" i="2"/>
  <c r="AR752" i="2"/>
  <c r="AS752" i="2"/>
  <c r="AT752" i="2"/>
  <c r="AQ753" i="2"/>
  <c r="AR753" i="2"/>
  <c r="AS753" i="2"/>
  <c r="AT753" i="2"/>
  <c r="AQ754" i="2"/>
  <c r="AR754" i="2"/>
  <c r="AS754" i="2"/>
  <c r="AT754" i="2"/>
  <c r="AQ757" i="2"/>
  <c r="AR757" i="2"/>
  <c r="AS757" i="2"/>
  <c r="AT757" i="2"/>
  <c r="AQ767" i="2"/>
  <c r="AR767" i="2"/>
  <c r="AS767" i="2"/>
  <c r="AT767" i="2"/>
  <c r="AQ768" i="2"/>
  <c r="AR768" i="2"/>
  <c r="AS768" i="2"/>
  <c r="AT768" i="2"/>
  <c r="AQ770" i="2"/>
  <c r="AR770" i="2"/>
  <c r="AS770" i="2"/>
  <c r="AT770" i="2"/>
  <c r="AQ776" i="2"/>
  <c r="AR776" i="2"/>
  <c r="AS776" i="2"/>
  <c r="AT776" i="2"/>
  <c r="AQ802" i="2"/>
  <c r="AR802" i="2"/>
  <c r="AS802" i="2"/>
  <c r="AT802" i="2"/>
  <c r="AQ804" i="2"/>
  <c r="AR804" i="2"/>
  <c r="AS804" i="2"/>
  <c r="AT804" i="2"/>
  <c r="AQ805" i="2"/>
  <c r="AR805" i="2"/>
  <c r="AS805" i="2"/>
  <c r="AT805" i="2"/>
  <c r="AQ812" i="2"/>
  <c r="AR812" i="2"/>
  <c r="AS812" i="2"/>
  <c r="AT812" i="2"/>
  <c r="AQ813" i="2"/>
  <c r="AR813" i="2"/>
  <c r="AS813" i="2"/>
  <c r="AT813" i="2"/>
  <c r="AQ814" i="2"/>
  <c r="AR814" i="2"/>
  <c r="AS814" i="2"/>
  <c r="AT814" i="2"/>
  <c r="AQ815" i="2"/>
  <c r="AR815" i="2"/>
  <c r="AS815" i="2"/>
  <c r="AT815" i="2"/>
  <c r="AQ816" i="2"/>
  <c r="AR816" i="2"/>
  <c r="AS816" i="2"/>
  <c r="AT816" i="2"/>
  <c r="AQ828" i="2"/>
  <c r="AR828" i="2"/>
  <c r="AS828" i="2"/>
  <c r="AT828" i="2"/>
  <c r="AQ830" i="2"/>
  <c r="AR830" i="2"/>
  <c r="AS830" i="2"/>
  <c r="AT830" i="2"/>
  <c r="AQ831" i="2"/>
  <c r="AR831" i="2"/>
  <c r="AS831" i="2"/>
  <c r="AT831" i="2"/>
  <c r="AQ832" i="2"/>
  <c r="AR832" i="2"/>
  <c r="AS832" i="2"/>
  <c r="AT832" i="2"/>
  <c r="AQ834" i="2"/>
  <c r="AR834" i="2"/>
  <c r="AS834" i="2"/>
  <c r="AT834" i="2"/>
  <c r="AQ836" i="2"/>
  <c r="AR836" i="2"/>
  <c r="AS836" i="2"/>
  <c r="AT836" i="2"/>
  <c r="AQ840" i="2"/>
  <c r="AR840" i="2"/>
  <c r="AS840" i="2"/>
  <c r="AT840" i="2"/>
  <c r="AQ841" i="2"/>
  <c r="AR841" i="2"/>
  <c r="AS841" i="2"/>
  <c r="AT841" i="2"/>
  <c r="AQ1050" i="2"/>
  <c r="AR1050" i="2"/>
  <c r="AS1050" i="2"/>
  <c r="AT1050" i="2"/>
  <c r="AQ1051" i="2"/>
  <c r="AR1051" i="2"/>
  <c r="AS1051" i="2"/>
  <c r="AT1051" i="2"/>
  <c r="AQ842" i="2"/>
  <c r="AR842" i="2"/>
  <c r="AS842" i="2"/>
  <c r="AT842" i="2"/>
  <c r="AQ843" i="2"/>
  <c r="AR843" i="2"/>
  <c r="AS843" i="2"/>
  <c r="AT843" i="2"/>
  <c r="AQ844" i="2"/>
  <c r="AR844" i="2"/>
  <c r="AS844" i="2"/>
  <c r="AT844" i="2"/>
  <c r="AQ848" i="2"/>
  <c r="AR848" i="2"/>
  <c r="AS848" i="2"/>
  <c r="AT848" i="2"/>
  <c r="AQ858" i="2"/>
  <c r="AR858" i="2"/>
  <c r="AS858" i="2"/>
  <c r="AT858" i="2"/>
  <c r="AQ869" i="2"/>
  <c r="AR869" i="2"/>
  <c r="AS869" i="2"/>
  <c r="AT869" i="2"/>
  <c r="AQ897" i="2"/>
  <c r="AR897" i="2"/>
  <c r="AS897" i="2"/>
  <c r="AT897" i="2"/>
  <c r="AQ898" i="2"/>
  <c r="AR898" i="2"/>
  <c r="AS898" i="2"/>
  <c r="AT898" i="2"/>
  <c r="AQ900" i="2"/>
  <c r="AR900" i="2"/>
  <c r="AS900" i="2"/>
  <c r="AT900" i="2"/>
  <c r="AQ901" i="2"/>
  <c r="AR901" i="2"/>
  <c r="AS901" i="2"/>
  <c r="AT901" i="2"/>
  <c r="AQ903" i="2"/>
  <c r="AR903" i="2"/>
  <c r="AS903" i="2"/>
  <c r="AT903" i="2"/>
  <c r="AQ904" i="2"/>
  <c r="AR904" i="2"/>
  <c r="AS904" i="2"/>
  <c r="AT904" i="2"/>
  <c r="AQ905" i="2"/>
  <c r="AR905" i="2"/>
  <c r="AS905" i="2"/>
  <c r="AT905" i="2"/>
  <c r="AQ906" i="2"/>
  <c r="AR906" i="2"/>
  <c r="AS906" i="2"/>
  <c r="AT906" i="2"/>
  <c r="AQ916" i="2"/>
  <c r="AR916" i="2"/>
  <c r="AS916" i="2"/>
  <c r="AT916" i="2"/>
  <c r="AQ921" i="2"/>
  <c r="AR921" i="2"/>
  <c r="AS921" i="2"/>
  <c r="AT921" i="2"/>
  <c r="AQ941" i="2"/>
  <c r="AR941" i="2"/>
  <c r="AS941" i="2"/>
  <c r="AT941" i="2"/>
  <c r="AQ942" i="2"/>
  <c r="AR942" i="2"/>
  <c r="AS942" i="2"/>
  <c r="AT942" i="2"/>
  <c r="AQ943" i="2"/>
  <c r="AR943" i="2"/>
  <c r="AS943" i="2"/>
  <c r="AT943" i="2"/>
  <c r="AQ944" i="2"/>
  <c r="AR944" i="2"/>
  <c r="AS944" i="2"/>
  <c r="AT944" i="2"/>
  <c r="AQ945" i="2"/>
  <c r="AR945" i="2"/>
  <c r="AS945" i="2"/>
  <c r="AT945" i="2"/>
  <c r="AQ946" i="2"/>
  <c r="AR946" i="2"/>
  <c r="AS946" i="2"/>
  <c r="AT946" i="2"/>
  <c r="AQ947" i="2"/>
  <c r="AR947" i="2"/>
  <c r="AS947" i="2"/>
  <c r="AT947" i="2"/>
  <c r="AQ948" i="2"/>
  <c r="AR948" i="2"/>
  <c r="AS948" i="2"/>
  <c r="AT948" i="2"/>
  <c r="AQ949" i="2"/>
  <c r="AR949" i="2"/>
  <c r="AS949" i="2"/>
  <c r="AT949" i="2"/>
  <c r="AQ950" i="2"/>
  <c r="AR950" i="2"/>
  <c r="AS950" i="2"/>
  <c r="AT950" i="2"/>
  <c r="AQ951" i="2"/>
  <c r="AR951" i="2"/>
  <c r="AS951" i="2"/>
  <c r="AT951" i="2"/>
  <c r="AQ952" i="2"/>
  <c r="AR952" i="2"/>
  <c r="AS952" i="2"/>
  <c r="AT952" i="2"/>
  <c r="AQ953" i="2"/>
  <c r="AR953" i="2"/>
  <c r="AS953" i="2"/>
  <c r="AT953" i="2"/>
  <c r="AQ992" i="2"/>
  <c r="AR992" i="2"/>
  <c r="AS992" i="2"/>
  <c r="AT992" i="2"/>
  <c r="AQ993" i="2"/>
  <c r="AR993" i="2"/>
  <c r="AS993" i="2"/>
  <c r="AT993" i="2"/>
  <c r="AQ994" i="2"/>
  <c r="AR994" i="2"/>
  <c r="AS994" i="2"/>
  <c r="AT994" i="2"/>
  <c r="AQ995" i="2"/>
  <c r="AR995" i="2"/>
  <c r="AS995" i="2"/>
  <c r="AT995" i="2"/>
  <c r="AQ996" i="2"/>
  <c r="AR996" i="2"/>
  <c r="AS996" i="2"/>
  <c r="AT996" i="2"/>
  <c r="AQ997" i="2"/>
  <c r="AR997" i="2"/>
  <c r="AS997" i="2"/>
  <c r="AT997" i="2"/>
  <c r="AQ998" i="2"/>
  <c r="AR998" i="2"/>
  <c r="AS998" i="2"/>
  <c r="AT998" i="2"/>
  <c r="AQ999" i="2"/>
  <c r="AR999" i="2"/>
  <c r="AS999" i="2"/>
  <c r="AT999" i="2"/>
  <c r="AQ1000" i="2"/>
  <c r="AR1000" i="2"/>
  <c r="AS1000" i="2"/>
  <c r="AT1000" i="2"/>
  <c r="AQ1001" i="2"/>
  <c r="AR1001" i="2"/>
  <c r="AS1001" i="2"/>
  <c r="AT1001" i="2"/>
  <c r="AQ1003" i="2"/>
  <c r="AR1003" i="2"/>
  <c r="AS1003" i="2"/>
  <c r="AT1003" i="2"/>
  <c r="AQ1036" i="2"/>
  <c r="AR1036" i="2"/>
  <c r="AS1036" i="2"/>
  <c r="AT1036" i="2"/>
  <c r="AQ21" i="2"/>
  <c r="AR21" i="2"/>
  <c r="AS21" i="2"/>
  <c r="AT21" i="2"/>
  <c r="AQ44" i="2"/>
  <c r="AR44" i="2"/>
  <c r="AS44" i="2"/>
  <c r="AT44" i="2"/>
  <c r="AQ45" i="2"/>
  <c r="AR45" i="2"/>
  <c r="AS45" i="2"/>
  <c r="AT45" i="2"/>
  <c r="AQ46" i="2"/>
  <c r="AR46" i="2"/>
  <c r="AS46" i="2"/>
  <c r="AT46" i="2"/>
  <c r="AQ61" i="2"/>
  <c r="AR61" i="2"/>
  <c r="AS61" i="2"/>
  <c r="AT61" i="2"/>
  <c r="AQ62" i="2"/>
  <c r="AR62" i="2"/>
  <c r="AS62" i="2"/>
  <c r="AT62" i="2"/>
  <c r="AQ76" i="2"/>
  <c r="AR76" i="2"/>
  <c r="AS76" i="2"/>
  <c r="AT76" i="2"/>
  <c r="AQ81" i="2"/>
  <c r="AR81" i="2"/>
  <c r="AS81" i="2"/>
  <c r="AT81" i="2"/>
  <c r="AQ82" i="2"/>
  <c r="AR82" i="2"/>
  <c r="AS82" i="2"/>
  <c r="AT82" i="2"/>
  <c r="AQ83" i="2"/>
  <c r="AR83" i="2"/>
  <c r="AS83" i="2"/>
  <c r="AT83" i="2"/>
  <c r="AQ84" i="2"/>
  <c r="AR84" i="2"/>
  <c r="AS84" i="2"/>
  <c r="AT84" i="2"/>
  <c r="AQ100" i="2"/>
  <c r="AR100" i="2"/>
  <c r="AS100" i="2"/>
  <c r="AT100" i="2"/>
  <c r="AQ101" i="2"/>
  <c r="AR101" i="2"/>
  <c r="AS101" i="2"/>
  <c r="AT101" i="2"/>
  <c r="AQ102" i="2"/>
  <c r="AR102" i="2"/>
  <c r="AS102" i="2"/>
  <c r="AT102" i="2"/>
  <c r="AQ103" i="2"/>
  <c r="AR103" i="2"/>
  <c r="AS103" i="2"/>
  <c r="AT103" i="2"/>
  <c r="AQ104" i="2"/>
  <c r="AR104" i="2"/>
  <c r="AS104" i="2"/>
  <c r="AT104" i="2"/>
  <c r="AQ105" i="2"/>
  <c r="AR105" i="2"/>
  <c r="AS105" i="2"/>
  <c r="AT105" i="2"/>
  <c r="AQ121" i="2"/>
  <c r="AR121" i="2"/>
  <c r="AS121" i="2"/>
  <c r="AT121" i="2"/>
  <c r="AQ185" i="2"/>
  <c r="AR185" i="2"/>
  <c r="AS185" i="2"/>
  <c r="AT185" i="2"/>
  <c r="AQ186" i="2"/>
  <c r="AR186" i="2"/>
  <c r="AS186" i="2"/>
  <c r="AT186" i="2"/>
  <c r="AQ190" i="2"/>
  <c r="AR190" i="2"/>
  <c r="AS190" i="2"/>
  <c r="AT190" i="2"/>
  <c r="AQ191" i="2"/>
  <c r="AR191" i="2"/>
  <c r="AS191" i="2"/>
  <c r="AT191" i="2"/>
  <c r="AQ192" i="2"/>
  <c r="AR192" i="2"/>
  <c r="AS192" i="2"/>
  <c r="AT192" i="2"/>
  <c r="AQ193" i="2"/>
  <c r="AR193" i="2"/>
  <c r="AS193" i="2"/>
  <c r="AT193" i="2"/>
  <c r="AQ198" i="2"/>
  <c r="AR198" i="2"/>
  <c r="AS198" i="2"/>
  <c r="AT198" i="2"/>
  <c r="AQ202" i="2"/>
  <c r="AR202" i="2"/>
  <c r="AS202" i="2"/>
  <c r="AT202" i="2"/>
  <c r="AQ219" i="2"/>
  <c r="AR219" i="2"/>
  <c r="AS219" i="2"/>
  <c r="AT219" i="2"/>
  <c r="AQ230" i="2"/>
  <c r="AR230" i="2"/>
  <c r="AS230" i="2"/>
  <c r="AT230" i="2"/>
  <c r="AQ231" i="2"/>
  <c r="AR231" i="2"/>
  <c r="AS231" i="2"/>
  <c r="AT231" i="2"/>
  <c r="AQ232" i="2"/>
  <c r="AR232" i="2"/>
  <c r="AS232" i="2"/>
  <c r="AT232" i="2"/>
  <c r="AQ260" i="2"/>
  <c r="AR260" i="2"/>
  <c r="AS260" i="2"/>
  <c r="AT260" i="2"/>
  <c r="AQ263" i="2"/>
  <c r="AR263" i="2"/>
  <c r="AS263" i="2"/>
  <c r="AT263" i="2"/>
  <c r="AQ267" i="2"/>
  <c r="AR267" i="2"/>
  <c r="AS267" i="2"/>
  <c r="AT267" i="2"/>
  <c r="AQ273" i="2"/>
  <c r="AR273" i="2"/>
  <c r="AS273" i="2"/>
  <c r="AT273" i="2"/>
  <c r="AQ275" i="2"/>
  <c r="AR275" i="2"/>
  <c r="AS275" i="2"/>
  <c r="AT275" i="2"/>
  <c r="AQ276" i="2"/>
  <c r="AR276" i="2"/>
  <c r="AS276" i="2"/>
  <c r="AT276" i="2"/>
  <c r="AQ277" i="2"/>
  <c r="AR277" i="2"/>
  <c r="AS277" i="2"/>
  <c r="AT277" i="2"/>
  <c r="AQ291" i="2"/>
  <c r="AR291" i="2"/>
  <c r="AS291" i="2"/>
  <c r="AT291" i="2"/>
  <c r="AQ318" i="2"/>
  <c r="AR318" i="2"/>
  <c r="AS318" i="2"/>
  <c r="AT318" i="2"/>
  <c r="AQ322" i="2"/>
  <c r="AR322" i="2"/>
  <c r="AS322" i="2"/>
  <c r="AT322" i="2"/>
  <c r="AQ327" i="2"/>
  <c r="AR327" i="2"/>
  <c r="AS327" i="2"/>
  <c r="AT327" i="2"/>
  <c r="AQ337" i="2"/>
  <c r="AR337" i="2"/>
  <c r="AS337" i="2"/>
  <c r="AT337" i="2"/>
  <c r="AQ340" i="2"/>
  <c r="AR340" i="2"/>
  <c r="AS340" i="2"/>
  <c r="AT340" i="2"/>
  <c r="AQ344" i="2"/>
  <c r="AR344" i="2"/>
  <c r="AS344" i="2"/>
  <c r="AT344" i="2"/>
  <c r="AQ345" i="2"/>
  <c r="AR345" i="2"/>
  <c r="AS345" i="2"/>
  <c r="AT345" i="2"/>
  <c r="AQ346" i="2"/>
  <c r="AR346" i="2"/>
  <c r="AS346" i="2"/>
  <c r="AT346" i="2"/>
  <c r="AQ347" i="2"/>
  <c r="AR347" i="2"/>
  <c r="AS347" i="2"/>
  <c r="AT347" i="2"/>
  <c r="AQ348" i="2"/>
  <c r="AR348" i="2"/>
  <c r="AS348" i="2"/>
  <c r="AT348" i="2"/>
  <c r="AQ355" i="2"/>
  <c r="AR355" i="2"/>
  <c r="AS355" i="2"/>
  <c r="AT355" i="2"/>
  <c r="AQ378" i="2"/>
  <c r="AR378" i="2"/>
  <c r="AS378" i="2"/>
  <c r="AT378" i="2"/>
  <c r="AQ384" i="2"/>
  <c r="AR384" i="2"/>
  <c r="AS384" i="2"/>
  <c r="AT384" i="2"/>
  <c r="AQ432" i="2"/>
  <c r="AR432" i="2"/>
  <c r="AS432" i="2"/>
  <c r="AT432" i="2"/>
  <c r="AQ455" i="2"/>
  <c r="AR455" i="2"/>
  <c r="AS455" i="2"/>
  <c r="AT455" i="2"/>
  <c r="AQ456" i="2"/>
  <c r="AR456" i="2"/>
  <c r="AS456" i="2"/>
  <c r="AT456" i="2"/>
  <c r="AQ457" i="2"/>
  <c r="AR457" i="2"/>
  <c r="AS457" i="2"/>
  <c r="AT457" i="2"/>
  <c r="AQ458" i="2"/>
  <c r="AR458" i="2"/>
  <c r="AS458" i="2"/>
  <c r="AT458" i="2"/>
  <c r="AQ459" i="2"/>
  <c r="AR459" i="2"/>
  <c r="AS459" i="2"/>
  <c r="AT459" i="2"/>
  <c r="AQ460" i="2"/>
  <c r="AR460" i="2"/>
  <c r="AS460" i="2"/>
  <c r="AT460" i="2"/>
  <c r="AQ461" i="2"/>
  <c r="AR461" i="2"/>
  <c r="AS461" i="2"/>
  <c r="AT461" i="2"/>
  <c r="AQ462" i="2"/>
  <c r="AR462" i="2"/>
  <c r="AS462" i="2"/>
  <c r="AT462" i="2"/>
  <c r="AQ463" i="2"/>
  <c r="AR463" i="2"/>
  <c r="AS463" i="2"/>
  <c r="AT463" i="2"/>
  <c r="AQ464" i="2"/>
  <c r="AR464" i="2"/>
  <c r="AS464" i="2"/>
  <c r="AT464" i="2"/>
  <c r="AQ465" i="2"/>
  <c r="AR465" i="2"/>
  <c r="AS465" i="2"/>
  <c r="AT465" i="2"/>
  <c r="AQ467" i="2"/>
  <c r="AR467" i="2"/>
  <c r="AS467" i="2"/>
  <c r="AT467" i="2"/>
  <c r="AQ468" i="2"/>
  <c r="AR468" i="2"/>
  <c r="AS468" i="2"/>
  <c r="AT468" i="2"/>
  <c r="AQ469" i="2"/>
  <c r="AR469" i="2"/>
  <c r="AS469" i="2"/>
  <c r="AT469" i="2"/>
  <c r="AQ470" i="2"/>
  <c r="AR470" i="2"/>
  <c r="AS470" i="2"/>
  <c r="AT470" i="2"/>
  <c r="AQ471" i="2"/>
  <c r="AR471" i="2"/>
  <c r="AS471" i="2"/>
  <c r="AT471" i="2"/>
  <c r="AQ474" i="2"/>
  <c r="AR474" i="2"/>
  <c r="AS474" i="2"/>
  <c r="AT474" i="2"/>
  <c r="AQ475" i="2"/>
  <c r="AR475" i="2"/>
  <c r="AS475" i="2"/>
  <c r="AT475" i="2"/>
  <c r="AQ476" i="2"/>
  <c r="AR476" i="2"/>
  <c r="AS476" i="2"/>
  <c r="AT476" i="2"/>
  <c r="AQ494" i="2"/>
  <c r="AR494" i="2"/>
  <c r="AS494" i="2"/>
  <c r="AT494" i="2"/>
  <c r="AQ501" i="2"/>
  <c r="AR501" i="2"/>
  <c r="AS501" i="2"/>
  <c r="AT501" i="2"/>
  <c r="AQ507" i="2"/>
  <c r="AR507" i="2"/>
  <c r="AS507" i="2"/>
  <c r="AT507" i="2"/>
  <c r="AQ510" i="2"/>
  <c r="AR510" i="2"/>
  <c r="AS510" i="2"/>
  <c r="AT510" i="2"/>
  <c r="AQ530" i="2"/>
  <c r="AR530" i="2"/>
  <c r="AS530" i="2"/>
  <c r="AT530" i="2"/>
  <c r="AQ567" i="2"/>
  <c r="AR567" i="2"/>
  <c r="AS567" i="2"/>
  <c r="AT567" i="2"/>
  <c r="AQ568" i="2"/>
  <c r="AR568" i="2"/>
  <c r="AS568" i="2"/>
  <c r="AT568" i="2"/>
  <c r="AQ607" i="2"/>
  <c r="AR607" i="2"/>
  <c r="AS607" i="2"/>
  <c r="AT607" i="2"/>
  <c r="AQ636" i="2"/>
  <c r="AR636" i="2"/>
  <c r="AS636" i="2"/>
  <c r="AT636" i="2"/>
  <c r="AQ641" i="2"/>
  <c r="AR641" i="2"/>
  <c r="AS641" i="2"/>
  <c r="AT641" i="2"/>
  <c r="AQ643" i="2"/>
  <c r="AR643" i="2"/>
  <c r="AS643" i="2"/>
  <c r="AT643" i="2"/>
  <c r="AQ732" i="2"/>
  <c r="AR732" i="2"/>
  <c r="AS732" i="2"/>
  <c r="AT732" i="2"/>
  <c r="AQ737" i="2"/>
  <c r="AR737" i="2"/>
  <c r="AS737" i="2"/>
  <c r="AT737" i="2"/>
  <c r="AQ738" i="2"/>
  <c r="AR738" i="2"/>
  <c r="AS738" i="2"/>
  <c r="AT738" i="2"/>
  <c r="AQ739" i="2"/>
  <c r="AR739" i="2"/>
  <c r="AS739" i="2"/>
  <c r="AT739" i="2"/>
  <c r="AQ740" i="2"/>
  <c r="AR740" i="2"/>
  <c r="AS740" i="2"/>
  <c r="AT740" i="2"/>
  <c r="AQ745" i="2"/>
  <c r="AR745" i="2"/>
  <c r="AS745" i="2"/>
  <c r="AT745" i="2"/>
  <c r="AQ746" i="2"/>
  <c r="AR746" i="2"/>
  <c r="AS746" i="2"/>
  <c r="AT746" i="2"/>
  <c r="AQ755" i="2"/>
  <c r="AR755" i="2"/>
  <c r="AS755" i="2"/>
  <c r="AT755" i="2"/>
  <c r="AQ758" i="2"/>
  <c r="AR758" i="2"/>
  <c r="AS758" i="2"/>
  <c r="AT758" i="2"/>
  <c r="AQ798" i="2"/>
  <c r="AR798" i="2"/>
  <c r="AS798" i="2"/>
  <c r="AT798" i="2"/>
  <c r="AQ799" i="2"/>
  <c r="AR799" i="2"/>
  <c r="AS799" i="2"/>
  <c r="AT799" i="2"/>
  <c r="AQ868" i="2"/>
  <c r="AR868" i="2"/>
  <c r="AS868" i="2"/>
  <c r="AT868" i="2"/>
  <c r="AQ870" i="2"/>
  <c r="AR870" i="2"/>
  <c r="AS870" i="2"/>
  <c r="AT870" i="2"/>
  <c r="AQ871" i="2"/>
  <c r="AR871" i="2"/>
  <c r="AS871" i="2"/>
  <c r="AT871" i="2"/>
  <c r="AQ883" i="2"/>
  <c r="AR883" i="2"/>
  <c r="AS883" i="2"/>
  <c r="AT883" i="2"/>
  <c r="AQ884" i="2"/>
  <c r="AR884" i="2"/>
  <c r="AS884" i="2"/>
  <c r="AT884" i="2"/>
  <c r="AQ885" i="2"/>
  <c r="AR885" i="2"/>
  <c r="AS885" i="2"/>
  <c r="AT885" i="2"/>
  <c r="AQ902" i="2"/>
  <c r="AR902" i="2"/>
  <c r="AS902" i="2"/>
  <c r="AT902" i="2"/>
  <c r="AQ964" i="2"/>
  <c r="AR964" i="2"/>
  <c r="AS964" i="2"/>
  <c r="AT964" i="2"/>
  <c r="AQ965" i="2"/>
  <c r="AR965" i="2"/>
  <c r="AS965" i="2"/>
  <c r="AT965" i="2"/>
  <c r="AQ975" i="2"/>
  <c r="AR975" i="2"/>
  <c r="AS975" i="2"/>
  <c r="AT975" i="2"/>
  <c r="AQ976" i="2"/>
  <c r="AR976" i="2"/>
  <c r="AS976" i="2"/>
  <c r="AT976" i="2"/>
  <c r="AQ983" i="2"/>
  <c r="AR983" i="2"/>
  <c r="AS983" i="2"/>
  <c r="AT983" i="2"/>
  <c r="AQ985" i="2"/>
  <c r="AR985" i="2"/>
  <c r="AS985" i="2"/>
  <c r="AT985" i="2"/>
  <c r="AQ1004" i="2"/>
  <c r="AR1004" i="2"/>
  <c r="AS1004" i="2"/>
  <c r="AT1004" i="2"/>
  <c r="AQ1039" i="2"/>
  <c r="AR1039" i="2"/>
  <c r="AS1039" i="2"/>
  <c r="AT1039" i="2"/>
  <c r="AQ32" i="2"/>
  <c r="AR32" i="2"/>
  <c r="AS32" i="2"/>
  <c r="AT32" i="2"/>
  <c r="AQ47" i="2"/>
  <c r="AR47" i="2"/>
  <c r="AS47" i="2"/>
  <c r="AT47" i="2"/>
  <c r="AQ197" i="2"/>
  <c r="AR197" i="2"/>
  <c r="AS197" i="2"/>
  <c r="AT197" i="2"/>
  <c r="AQ274" i="2"/>
  <c r="AR274" i="2"/>
  <c r="AS274" i="2"/>
  <c r="AT274" i="2"/>
  <c r="AQ278" i="2"/>
  <c r="AR278" i="2"/>
  <c r="AS278" i="2"/>
  <c r="AT278" i="2"/>
  <c r="AQ415" i="2"/>
  <c r="AR415" i="2"/>
  <c r="AS415" i="2"/>
  <c r="AT415" i="2"/>
  <c r="AQ453" i="2"/>
  <c r="AR453" i="2"/>
  <c r="AS453" i="2"/>
  <c r="AT453" i="2"/>
  <c r="AQ454" i="2"/>
  <c r="AR454" i="2"/>
  <c r="AS454" i="2"/>
  <c r="AT454" i="2"/>
  <c r="AQ466" i="2"/>
  <c r="AR466" i="2"/>
  <c r="AS466" i="2"/>
  <c r="AT466" i="2"/>
  <c r="AQ1046" i="2"/>
  <c r="AR1046" i="2"/>
  <c r="AS1046" i="2"/>
  <c r="AT1046" i="2"/>
  <c r="AQ756" i="2"/>
  <c r="AR756" i="2"/>
  <c r="AS756" i="2"/>
  <c r="AT756" i="2"/>
  <c r="AQ919" i="2"/>
  <c r="AR919" i="2"/>
  <c r="AS919" i="2"/>
  <c r="AT919" i="2"/>
  <c r="AQ940" i="2"/>
  <c r="AR940" i="2"/>
  <c r="AS940" i="2"/>
  <c r="AT940" i="2"/>
  <c r="AQ9" i="2"/>
  <c r="AR9" i="2"/>
  <c r="AS9" i="2"/>
  <c r="AT9" i="2"/>
  <c r="AQ11" i="2"/>
  <c r="AR11" i="2"/>
  <c r="AS11" i="2"/>
  <c r="AT11" i="2"/>
  <c r="AQ12" i="2"/>
  <c r="AR12" i="2"/>
  <c r="AS12" i="2"/>
  <c r="AT12" i="2"/>
  <c r="AQ13" i="2"/>
  <c r="AR13" i="2"/>
  <c r="AS13" i="2"/>
  <c r="AT13" i="2"/>
  <c r="AQ14" i="2"/>
  <c r="AR14" i="2"/>
  <c r="AS14" i="2"/>
  <c r="AT14" i="2"/>
  <c r="AQ23" i="2"/>
  <c r="AR23" i="2"/>
  <c r="AS23" i="2"/>
  <c r="AT23" i="2"/>
  <c r="AQ24" i="2"/>
  <c r="AR24" i="2"/>
  <c r="AS24" i="2"/>
  <c r="AT24" i="2"/>
  <c r="AQ25" i="2"/>
  <c r="AR25" i="2"/>
  <c r="AS25" i="2"/>
  <c r="AT25" i="2"/>
  <c r="AQ28" i="2"/>
  <c r="AR28" i="2"/>
  <c r="AS28" i="2"/>
  <c r="AT28" i="2"/>
  <c r="AQ29" i="2"/>
  <c r="AR29" i="2"/>
  <c r="AS29" i="2"/>
  <c r="AT29" i="2"/>
  <c r="AQ30" i="2"/>
  <c r="AR30" i="2"/>
  <c r="AS30" i="2"/>
  <c r="AT30" i="2"/>
  <c r="AQ31" i="2"/>
  <c r="AR31" i="2"/>
  <c r="AS31" i="2"/>
  <c r="AT31" i="2"/>
  <c r="AQ43" i="2"/>
  <c r="AR43" i="2"/>
  <c r="AS43" i="2"/>
  <c r="AT43" i="2"/>
  <c r="AQ58" i="2"/>
  <c r="AR58" i="2"/>
  <c r="AS58" i="2"/>
  <c r="AT58" i="2"/>
  <c r="AQ60" i="2"/>
  <c r="AR60" i="2"/>
  <c r="AS60" i="2"/>
  <c r="AT60" i="2"/>
  <c r="AQ66" i="2"/>
  <c r="AR66" i="2"/>
  <c r="AS66" i="2"/>
  <c r="AT66" i="2"/>
  <c r="AQ71" i="2"/>
  <c r="AR71" i="2"/>
  <c r="AS71" i="2"/>
  <c r="AT71" i="2"/>
  <c r="AQ72" i="2"/>
  <c r="AR72" i="2"/>
  <c r="AS72" i="2"/>
  <c r="AT72" i="2"/>
  <c r="AQ75" i="2"/>
  <c r="AR75" i="2"/>
  <c r="AS75" i="2"/>
  <c r="AT75" i="2"/>
  <c r="AQ85" i="2"/>
  <c r="AR85" i="2"/>
  <c r="AS85" i="2"/>
  <c r="AT85" i="2"/>
  <c r="AQ86" i="2"/>
  <c r="AR86" i="2"/>
  <c r="AS86" i="2"/>
  <c r="AT86" i="2"/>
  <c r="AQ87" i="2"/>
  <c r="AR87" i="2"/>
  <c r="AS87" i="2"/>
  <c r="AT87" i="2"/>
  <c r="AQ88" i="2"/>
  <c r="AR88" i="2"/>
  <c r="AS88" i="2"/>
  <c r="AT88" i="2"/>
  <c r="AQ89" i="2"/>
  <c r="AR89" i="2"/>
  <c r="AS89" i="2"/>
  <c r="AT89" i="2"/>
  <c r="AQ90" i="2"/>
  <c r="AR90" i="2"/>
  <c r="AS90" i="2"/>
  <c r="AT90" i="2"/>
  <c r="AQ91" i="2"/>
  <c r="AR91" i="2"/>
  <c r="AS91" i="2"/>
  <c r="AT91" i="2"/>
  <c r="AQ92" i="2"/>
  <c r="AR92" i="2"/>
  <c r="AS92" i="2"/>
  <c r="AT92" i="2"/>
  <c r="AQ93" i="2"/>
  <c r="AR93" i="2"/>
  <c r="AS93" i="2"/>
  <c r="AT93" i="2"/>
  <c r="AQ95" i="2"/>
  <c r="AR95" i="2"/>
  <c r="AS95" i="2"/>
  <c r="AT95" i="2"/>
  <c r="AQ96" i="2"/>
  <c r="AR96" i="2"/>
  <c r="AS96" i="2"/>
  <c r="AT96" i="2"/>
  <c r="AQ97" i="2"/>
  <c r="AR97" i="2"/>
  <c r="AS97" i="2"/>
  <c r="AT97" i="2"/>
  <c r="AQ98" i="2"/>
  <c r="AR98" i="2"/>
  <c r="AS98" i="2"/>
  <c r="AT98" i="2"/>
  <c r="AQ135" i="2"/>
  <c r="AR135" i="2"/>
  <c r="AS135" i="2"/>
  <c r="AT135" i="2"/>
  <c r="AQ180" i="2"/>
  <c r="AR180" i="2"/>
  <c r="AS180" i="2"/>
  <c r="AT180" i="2"/>
  <c r="AQ184" i="2"/>
  <c r="AR184" i="2"/>
  <c r="AS184" i="2"/>
  <c r="AT184" i="2"/>
  <c r="AQ210" i="2"/>
  <c r="AR210" i="2"/>
  <c r="AS210" i="2"/>
  <c r="AT210" i="2"/>
  <c r="AQ212" i="2"/>
  <c r="AR212" i="2"/>
  <c r="AS212" i="2"/>
  <c r="AT212" i="2"/>
  <c r="AQ213" i="2"/>
  <c r="AR213" i="2"/>
  <c r="AS213" i="2"/>
  <c r="AT213" i="2"/>
  <c r="AQ221" i="2"/>
  <c r="AR221" i="2"/>
  <c r="AS221" i="2"/>
  <c r="AT221" i="2"/>
  <c r="AQ254" i="2"/>
  <c r="AR254" i="2"/>
  <c r="AS254" i="2"/>
  <c r="AT254" i="2"/>
  <c r="AQ395" i="2"/>
  <c r="AR395" i="2"/>
  <c r="AS395" i="2"/>
  <c r="AT395" i="2"/>
  <c r="AQ447" i="2"/>
  <c r="AR447" i="2"/>
  <c r="AS447" i="2"/>
  <c r="AT447" i="2"/>
  <c r="AQ477" i="2"/>
  <c r="AR477" i="2"/>
  <c r="AS477" i="2"/>
  <c r="AT477" i="2"/>
  <c r="AQ482" i="2"/>
  <c r="AR482" i="2"/>
  <c r="AS482" i="2"/>
  <c r="AT482" i="2"/>
  <c r="AQ550" i="2"/>
  <c r="AR550" i="2"/>
  <c r="AS550" i="2"/>
  <c r="AT550" i="2"/>
  <c r="AQ551" i="2"/>
  <c r="AR551" i="2"/>
  <c r="AS551" i="2"/>
  <c r="AT551" i="2"/>
  <c r="AQ603" i="2"/>
  <c r="AR603" i="2"/>
  <c r="AS603" i="2"/>
  <c r="AT603" i="2"/>
  <c r="AQ615" i="2"/>
  <c r="AR615" i="2"/>
  <c r="AS615" i="2"/>
  <c r="AT615" i="2"/>
  <c r="AQ777" i="2"/>
  <c r="AR777" i="2"/>
  <c r="AS777" i="2"/>
  <c r="AT777" i="2"/>
  <c r="AQ819" i="2"/>
  <c r="AR819" i="2"/>
  <c r="AS819" i="2"/>
  <c r="AT819" i="2"/>
  <c r="AQ820" i="2"/>
  <c r="AR820" i="2"/>
  <c r="AS820" i="2"/>
  <c r="AT820" i="2"/>
  <c r="AQ845" i="2"/>
  <c r="AR845" i="2"/>
  <c r="AS845" i="2"/>
  <c r="AT845" i="2"/>
  <c r="AQ854" i="2"/>
  <c r="AR854" i="2"/>
  <c r="AS854" i="2"/>
  <c r="AT854" i="2"/>
  <c r="AQ857" i="2"/>
  <c r="AR857" i="2"/>
  <c r="AS857" i="2"/>
  <c r="AT857" i="2"/>
  <c r="AQ917" i="2"/>
  <c r="AR917" i="2"/>
  <c r="AS917" i="2"/>
  <c r="AT917" i="2"/>
  <c r="AQ918" i="2"/>
  <c r="AR918" i="2"/>
  <c r="AS918" i="2"/>
  <c r="AT918" i="2"/>
  <c r="AQ920" i="2"/>
  <c r="AR920" i="2"/>
  <c r="AS920" i="2"/>
  <c r="AT920" i="2"/>
  <c r="AQ927" i="2"/>
  <c r="AR927" i="2"/>
  <c r="AS927" i="2"/>
  <c r="AT927" i="2"/>
  <c r="AQ954" i="2"/>
  <c r="AR954" i="2"/>
  <c r="AS954" i="2"/>
  <c r="AT954" i="2"/>
  <c r="AQ959" i="2"/>
  <c r="AR959" i="2"/>
  <c r="AS959" i="2"/>
  <c r="AT959" i="2"/>
  <c r="AQ977" i="2"/>
  <c r="AR977" i="2"/>
  <c r="AS977" i="2"/>
  <c r="AT977" i="2"/>
  <c r="AQ981" i="2"/>
  <c r="AR981" i="2"/>
  <c r="AS981" i="2"/>
  <c r="AT981" i="2"/>
  <c r="AQ1027" i="2"/>
  <c r="AR1027" i="2"/>
  <c r="AS1027" i="2"/>
  <c r="AT1027" i="2"/>
  <c r="AQ1029" i="2"/>
  <c r="AR1029" i="2"/>
  <c r="AS1029" i="2"/>
  <c r="AT1029" i="2"/>
  <c r="AQ1030" i="2"/>
  <c r="AR1030" i="2"/>
  <c r="AS1030" i="2"/>
  <c r="AT1030" i="2"/>
  <c r="AQ1031" i="2"/>
  <c r="AR1031" i="2"/>
  <c r="AS1031" i="2"/>
  <c r="AT1031" i="2"/>
  <c r="AQ1032" i="2"/>
  <c r="AR1032" i="2"/>
  <c r="AS1032" i="2"/>
  <c r="AT1032" i="2"/>
  <c r="AQ1041" i="2"/>
  <c r="AR1041" i="2"/>
  <c r="AS1041" i="2"/>
  <c r="AT1041" i="2"/>
  <c r="AQ1042" i="2"/>
  <c r="AR1042" i="2"/>
  <c r="AS1042" i="2"/>
  <c r="AT1042" i="2"/>
  <c r="AQ1043" i="2"/>
  <c r="AR1043" i="2"/>
  <c r="AS1043" i="2"/>
  <c r="AT1043" i="2"/>
  <c r="AQ15" i="2"/>
  <c r="AR15" i="2"/>
  <c r="AS15" i="2"/>
  <c r="AT15" i="2"/>
  <c r="AQ16" i="2"/>
  <c r="AR16" i="2"/>
  <c r="AS16" i="2"/>
  <c r="AT16" i="2"/>
  <c r="AQ19" i="2"/>
  <c r="AR19" i="2"/>
  <c r="AS19" i="2"/>
  <c r="AT19" i="2"/>
  <c r="AQ22" i="2"/>
  <c r="AR22" i="2"/>
  <c r="AS22" i="2"/>
  <c r="AT22" i="2"/>
  <c r="AQ27" i="2"/>
  <c r="AR27" i="2"/>
  <c r="AS27" i="2"/>
  <c r="AT27" i="2"/>
  <c r="AQ67" i="2"/>
  <c r="AR67" i="2"/>
  <c r="AS67" i="2"/>
  <c r="AT67" i="2"/>
  <c r="AQ77" i="2"/>
  <c r="AR77" i="2"/>
  <c r="AS77" i="2"/>
  <c r="AT77" i="2"/>
  <c r="AQ78" i="2"/>
  <c r="AR78" i="2"/>
  <c r="AS78" i="2"/>
  <c r="AT78" i="2"/>
  <c r="AQ143" i="2"/>
  <c r="AR143" i="2"/>
  <c r="AS143" i="2"/>
  <c r="AT143" i="2"/>
  <c r="AQ195" i="2"/>
  <c r="AR195" i="2"/>
  <c r="AS195" i="2"/>
  <c r="AT195" i="2"/>
  <c r="AQ196" i="2"/>
  <c r="AR196" i="2"/>
  <c r="AS196" i="2"/>
  <c r="AT196" i="2"/>
  <c r="AQ252" i="2"/>
  <c r="AR252" i="2"/>
  <c r="AS252" i="2"/>
  <c r="AT252" i="2"/>
  <c r="AQ341" i="2"/>
  <c r="AR341" i="2"/>
  <c r="AS341" i="2"/>
  <c r="AT341" i="2"/>
  <c r="AQ343" i="2"/>
  <c r="AR343" i="2"/>
  <c r="AS343" i="2"/>
  <c r="AT343" i="2"/>
  <c r="AQ491" i="2"/>
  <c r="AR491" i="2"/>
  <c r="AS491" i="2"/>
  <c r="AT491" i="2"/>
  <c r="AQ492" i="2"/>
  <c r="AR492" i="2"/>
  <c r="AS492" i="2"/>
  <c r="AT492" i="2"/>
  <c r="AQ595" i="2"/>
  <c r="AR595" i="2"/>
  <c r="AS595" i="2"/>
  <c r="AT595" i="2"/>
  <c r="AQ598" i="2"/>
  <c r="AR598" i="2"/>
  <c r="AS598" i="2"/>
  <c r="AT598" i="2"/>
  <c r="AQ599" i="2"/>
  <c r="AR599" i="2"/>
  <c r="AS599" i="2"/>
  <c r="AT599" i="2"/>
  <c r="AQ733" i="2"/>
  <c r="AR733" i="2"/>
  <c r="AS733" i="2"/>
  <c r="AT733" i="2"/>
  <c r="AQ771" i="2"/>
  <c r="AR771" i="2"/>
  <c r="AS771" i="2"/>
  <c r="AT771" i="2"/>
  <c r="AQ772" i="2"/>
  <c r="AR772" i="2"/>
  <c r="AS772" i="2"/>
  <c r="AT772" i="2"/>
  <c r="AQ1033" i="2"/>
  <c r="AR1033" i="2"/>
  <c r="AS1033" i="2"/>
  <c r="AT1033" i="2"/>
  <c r="AQ1034" i="2"/>
  <c r="AR1034" i="2"/>
  <c r="AS1034" i="2"/>
  <c r="AT1034" i="2"/>
  <c r="AQ1037" i="2"/>
  <c r="AR1037" i="2"/>
  <c r="AS1037" i="2"/>
  <c r="AT1037" i="2"/>
  <c r="AQ1040" i="2"/>
  <c r="AR1040" i="2"/>
  <c r="AS1040" i="2"/>
  <c r="AT1040" i="2"/>
  <c r="AQ1045" i="2"/>
  <c r="AR1045" i="2"/>
  <c r="AS1045" i="2"/>
  <c r="AT1045" i="2"/>
  <c r="AQ181" i="2"/>
  <c r="AR181" i="2"/>
  <c r="AS181" i="2"/>
  <c r="AT181" i="2"/>
  <c r="AQ495" i="2"/>
  <c r="AR495" i="2"/>
  <c r="AS495" i="2"/>
  <c r="AT495" i="2"/>
  <c r="AQ504" i="2"/>
  <c r="AR504" i="2"/>
  <c r="AS504" i="2"/>
  <c r="AT504" i="2"/>
  <c r="AQ934" i="2"/>
  <c r="AR934" i="2"/>
  <c r="AS934" i="2"/>
  <c r="AT934" i="2"/>
  <c r="AQ145" i="2"/>
  <c r="AR145" i="2"/>
  <c r="AS145" i="2"/>
  <c r="AT145" i="2"/>
  <c r="AQ146" i="2"/>
  <c r="AR146" i="2"/>
  <c r="AS146" i="2"/>
  <c r="AT146" i="2"/>
  <c r="AQ147" i="2"/>
  <c r="AR147" i="2"/>
  <c r="AS147" i="2"/>
  <c r="AT147" i="2"/>
  <c r="AQ148" i="2"/>
  <c r="AR148" i="2"/>
  <c r="AS148" i="2"/>
  <c r="AT148" i="2"/>
  <c r="AQ224" i="2"/>
  <c r="AR224" i="2"/>
  <c r="AS224" i="2"/>
  <c r="AT224" i="2"/>
  <c r="AQ247" i="2"/>
  <c r="AR247" i="2"/>
  <c r="AS247" i="2"/>
  <c r="AT247" i="2"/>
  <c r="AQ434" i="2"/>
  <c r="AR434" i="2"/>
  <c r="AS434" i="2"/>
  <c r="AT434" i="2"/>
  <c r="AQ435" i="2"/>
  <c r="AR435" i="2"/>
  <c r="AS435" i="2"/>
  <c r="AT435" i="2"/>
  <c r="AQ486" i="2"/>
  <c r="AR486" i="2"/>
  <c r="AS486" i="2"/>
  <c r="AT486" i="2"/>
  <c r="AQ487" i="2"/>
  <c r="AR487" i="2"/>
  <c r="AS487" i="2"/>
  <c r="AT487" i="2"/>
  <c r="AQ503" i="2"/>
  <c r="AR503" i="2"/>
  <c r="AS503" i="2"/>
  <c r="AT503" i="2"/>
  <c r="AQ529" i="2"/>
  <c r="AR529" i="2"/>
  <c r="AS529" i="2"/>
  <c r="AT529" i="2"/>
  <c r="AQ645" i="2"/>
  <c r="AR645" i="2"/>
  <c r="AS645" i="2"/>
  <c r="AT645" i="2"/>
  <c r="AQ818" i="2"/>
  <c r="AR818" i="2"/>
  <c r="AS818" i="2"/>
  <c r="AT818" i="2"/>
  <c r="AQ833" i="2"/>
  <c r="AR833" i="2"/>
  <c r="AS833" i="2"/>
  <c r="AT833" i="2"/>
  <c r="AQ970" i="2"/>
  <c r="AR970" i="2"/>
  <c r="AS970" i="2"/>
  <c r="AT970" i="2"/>
  <c r="AQ973" i="2"/>
  <c r="AR973" i="2"/>
  <c r="AS973" i="2"/>
  <c r="AT973" i="2"/>
  <c r="AQ10" i="2"/>
  <c r="AR10" i="2"/>
  <c r="AS10" i="2"/>
  <c r="AT10" i="2"/>
  <c r="AQ64" i="2"/>
  <c r="AR64" i="2"/>
  <c r="AS64" i="2"/>
  <c r="AT64" i="2"/>
  <c r="AQ137" i="2"/>
  <c r="AR137" i="2"/>
  <c r="AS137" i="2"/>
  <c r="AT137" i="2"/>
  <c r="AQ138" i="2"/>
  <c r="AR138" i="2"/>
  <c r="AS138" i="2"/>
  <c r="AT138" i="2"/>
  <c r="AQ139" i="2"/>
  <c r="AR139" i="2"/>
  <c r="AS139" i="2"/>
  <c r="AT139" i="2"/>
  <c r="AQ140" i="2"/>
  <c r="AR140" i="2"/>
  <c r="AS140" i="2"/>
  <c r="AT140" i="2"/>
  <c r="AQ144" i="2"/>
  <c r="AR144" i="2"/>
  <c r="AS144" i="2"/>
  <c r="AT144" i="2"/>
  <c r="AQ182" i="2"/>
  <c r="AR182" i="2"/>
  <c r="AS182" i="2"/>
  <c r="AT182" i="2"/>
  <c r="AQ200" i="2"/>
  <c r="AR200" i="2"/>
  <c r="AS200" i="2"/>
  <c r="AT200" i="2"/>
  <c r="AQ201" i="2"/>
  <c r="AR201" i="2"/>
  <c r="AS201" i="2"/>
  <c r="AT201" i="2"/>
  <c r="AQ203" i="2"/>
  <c r="AR203" i="2"/>
  <c r="AS203" i="2"/>
  <c r="AT203" i="2"/>
  <c r="AQ204" i="2"/>
  <c r="AR204" i="2"/>
  <c r="AS204" i="2"/>
  <c r="AT204" i="2"/>
  <c r="AQ238" i="2"/>
  <c r="AR238" i="2"/>
  <c r="AS238" i="2"/>
  <c r="AT238" i="2"/>
  <c r="AQ288" i="2"/>
  <c r="AR288" i="2"/>
  <c r="AS288" i="2"/>
  <c r="AT288" i="2"/>
  <c r="AQ445" i="2"/>
  <c r="AR445" i="2"/>
  <c r="AS445" i="2"/>
  <c r="AT445" i="2"/>
  <c r="AQ518" i="2"/>
  <c r="AR518" i="2"/>
  <c r="AS518" i="2"/>
  <c r="AT518" i="2"/>
  <c r="AQ584" i="2"/>
  <c r="AR584" i="2"/>
  <c r="AS584" i="2"/>
  <c r="AT584" i="2"/>
  <c r="AQ586" i="2"/>
  <c r="AR586" i="2"/>
  <c r="AS586" i="2"/>
  <c r="AT586" i="2"/>
  <c r="AQ588" i="2"/>
  <c r="AR588" i="2"/>
  <c r="AS588" i="2"/>
  <c r="AT588" i="2"/>
  <c r="AQ592" i="2"/>
  <c r="AR592" i="2"/>
  <c r="AS592" i="2"/>
  <c r="AT592" i="2"/>
  <c r="AQ611" i="2"/>
  <c r="AR611" i="2"/>
  <c r="AS611" i="2"/>
  <c r="AT611" i="2"/>
  <c r="AQ779" i="2"/>
  <c r="AR779" i="2"/>
  <c r="AS779" i="2"/>
  <c r="AT779" i="2"/>
  <c r="AQ1028" i="2"/>
  <c r="AR1028" i="2"/>
  <c r="AS1028" i="2"/>
  <c r="AT1028" i="2"/>
  <c r="AQ408" i="2"/>
  <c r="AR408" i="2"/>
  <c r="AS408" i="2"/>
  <c r="AT408" i="2"/>
  <c r="AQ411" i="2"/>
  <c r="AR411" i="2"/>
  <c r="AS411" i="2"/>
  <c r="AT411" i="2"/>
  <c r="AQ508" i="2"/>
  <c r="AR508" i="2"/>
  <c r="AS508" i="2"/>
  <c r="AT508" i="2"/>
  <c r="AQ1086" i="2"/>
  <c r="AR1086" i="2"/>
  <c r="AS1086" i="2"/>
  <c r="AT1086" i="2"/>
  <c r="AQ851" i="2"/>
  <c r="AR851" i="2"/>
  <c r="AS851" i="2"/>
  <c r="AT851" i="2"/>
  <c r="AQ852" i="2"/>
  <c r="AR852" i="2"/>
  <c r="AS852" i="2"/>
  <c r="AT852" i="2"/>
  <c r="AQ923" i="2"/>
  <c r="AR923" i="2"/>
  <c r="AS923" i="2"/>
  <c r="AT923" i="2"/>
  <c r="AQ42" i="2"/>
  <c r="AR42" i="2"/>
  <c r="AS42" i="2"/>
  <c r="AT42" i="2"/>
  <c r="AQ211" i="2"/>
  <c r="AR211" i="2"/>
  <c r="AS211" i="2"/>
  <c r="AT211" i="2"/>
  <c r="AQ214" i="2"/>
  <c r="AR214" i="2"/>
  <c r="AS214" i="2"/>
  <c r="AT214" i="2"/>
  <c r="AQ215" i="2"/>
  <c r="AR215" i="2"/>
  <c r="AS215" i="2"/>
  <c r="AT215" i="2"/>
  <c r="AQ266" i="2"/>
  <c r="AR266" i="2"/>
  <c r="AS266" i="2"/>
  <c r="AT266" i="2"/>
  <c r="AQ442" i="2"/>
  <c r="AR442" i="2"/>
  <c r="AS442" i="2"/>
  <c r="AT442" i="2"/>
  <c r="AQ444" i="2"/>
  <c r="AR444" i="2"/>
  <c r="AS444" i="2"/>
  <c r="AT444" i="2"/>
  <c r="AQ446" i="2"/>
  <c r="AR446" i="2"/>
  <c r="AS446" i="2"/>
  <c r="AT446" i="2"/>
  <c r="AQ448" i="2"/>
  <c r="AR448" i="2"/>
  <c r="AS448" i="2"/>
  <c r="AT448" i="2"/>
  <c r="AQ451" i="2"/>
  <c r="AR451" i="2"/>
  <c r="AS451" i="2"/>
  <c r="AT451" i="2"/>
  <c r="AQ452" i="2"/>
  <c r="AR452" i="2"/>
  <c r="AS452" i="2"/>
  <c r="AT452" i="2"/>
  <c r="AQ478" i="2"/>
  <c r="AR478" i="2"/>
  <c r="AS478" i="2"/>
  <c r="AT478" i="2"/>
  <c r="AQ601" i="2"/>
  <c r="AR601" i="2"/>
  <c r="AS601" i="2"/>
  <c r="AT601" i="2"/>
  <c r="AQ800" i="2"/>
  <c r="AR800" i="2"/>
  <c r="AS800" i="2"/>
  <c r="AT800" i="2"/>
  <c r="AQ801" i="2"/>
  <c r="AR801" i="2"/>
  <c r="AS801" i="2"/>
  <c r="AT801" i="2"/>
  <c r="AQ924" i="2"/>
  <c r="AR924" i="2"/>
  <c r="AS924" i="2"/>
  <c r="AT924" i="2"/>
  <c r="AQ925" i="2"/>
  <c r="AR925" i="2"/>
  <c r="AS925" i="2"/>
  <c r="AT925" i="2"/>
  <c r="AQ926" i="2"/>
  <c r="AR926" i="2"/>
  <c r="AS926" i="2"/>
  <c r="AT926" i="2"/>
  <c r="AQ17" i="2"/>
  <c r="AR17" i="2"/>
  <c r="AS17" i="2"/>
  <c r="AT17" i="2"/>
  <c r="AQ20" i="2"/>
  <c r="AR20" i="2"/>
  <c r="AS20" i="2"/>
  <c r="AT20" i="2"/>
  <c r="AQ41" i="2"/>
  <c r="AR41" i="2"/>
  <c r="AS41" i="2"/>
  <c r="AT41" i="2"/>
  <c r="AQ49" i="2"/>
  <c r="AR49" i="2"/>
  <c r="AS49" i="2"/>
  <c r="AT49" i="2"/>
  <c r="AQ50" i="2"/>
  <c r="AR50" i="2"/>
  <c r="AS50" i="2"/>
  <c r="AT50" i="2"/>
  <c r="AQ51" i="2"/>
  <c r="AR51" i="2"/>
  <c r="AS51" i="2"/>
  <c r="AT51" i="2"/>
  <c r="AQ52" i="2"/>
  <c r="AR52" i="2"/>
  <c r="AS52" i="2"/>
  <c r="AT52" i="2"/>
  <c r="AQ53" i="2"/>
  <c r="AR53" i="2"/>
  <c r="AS53" i="2"/>
  <c r="AT53" i="2"/>
  <c r="AQ54" i="2"/>
  <c r="AR54" i="2"/>
  <c r="AS54" i="2"/>
  <c r="AT54" i="2"/>
  <c r="AQ55" i="2"/>
  <c r="AR55" i="2"/>
  <c r="AS55" i="2"/>
  <c r="AT55" i="2"/>
  <c r="AQ56" i="2"/>
  <c r="AR56" i="2"/>
  <c r="AS56" i="2"/>
  <c r="AT56" i="2"/>
  <c r="AQ65" i="2"/>
  <c r="AR65" i="2"/>
  <c r="AS65" i="2"/>
  <c r="AT65" i="2"/>
  <c r="AQ63" i="2"/>
  <c r="AR63" i="2"/>
  <c r="AS63" i="2"/>
  <c r="AT63" i="2"/>
  <c r="AQ69" i="2"/>
  <c r="AR69" i="2"/>
  <c r="AS69" i="2"/>
  <c r="AT69" i="2"/>
  <c r="AQ70" i="2"/>
  <c r="AR70" i="2"/>
  <c r="AS70" i="2"/>
  <c r="AT70" i="2"/>
  <c r="AQ119" i="2"/>
  <c r="AR119" i="2"/>
  <c r="AS119" i="2"/>
  <c r="AT119" i="2"/>
  <c r="AQ120" i="2"/>
  <c r="AR120" i="2"/>
  <c r="AS120" i="2"/>
  <c r="AT120" i="2"/>
  <c r="AQ122" i="2"/>
  <c r="AR122" i="2"/>
  <c r="AS122" i="2"/>
  <c r="AT122" i="2"/>
  <c r="AQ142" i="2"/>
  <c r="AR142" i="2"/>
  <c r="AS142" i="2"/>
  <c r="AT142" i="2"/>
  <c r="AQ199" i="2"/>
  <c r="AR199" i="2"/>
  <c r="AS199" i="2"/>
  <c r="AT199" i="2"/>
  <c r="AQ222" i="2"/>
  <c r="AR222" i="2"/>
  <c r="AS222" i="2"/>
  <c r="AT222" i="2"/>
  <c r="AQ223" i="2"/>
  <c r="AR223" i="2"/>
  <c r="AS223" i="2"/>
  <c r="AT223" i="2"/>
  <c r="AQ225" i="2"/>
  <c r="AR225" i="2"/>
  <c r="AS225" i="2"/>
  <c r="AT225" i="2"/>
  <c r="AQ316" i="2"/>
  <c r="AR316" i="2"/>
  <c r="AS316" i="2"/>
  <c r="AT316" i="2"/>
  <c r="AQ317" i="2"/>
  <c r="AR317" i="2"/>
  <c r="AS317" i="2"/>
  <c r="AT317" i="2"/>
  <c r="AQ387" i="2"/>
  <c r="AR387" i="2"/>
  <c r="AS387" i="2"/>
  <c r="AT387" i="2"/>
  <c r="AQ407" i="2"/>
  <c r="AR407" i="2"/>
  <c r="AS407" i="2"/>
  <c r="AT407" i="2"/>
  <c r="AQ483" i="2"/>
  <c r="AR483" i="2"/>
  <c r="AS483" i="2"/>
  <c r="AT483" i="2"/>
  <c r="AQ484" i="2"/>
  <c r="AR484" i="2"/>
  <c r="AS484" i="2"/>
  <c r="AT484" i="2"/>
  <c r="AQ490" i="2"/>
  <c r="AR490" i="2"/>
  <c r="AS490" i="2"/>
  <c r="AT490" i="2"/>
  <c r="AQ493" i="2"/>
  <c r="AR493" i="2"/>
  <c r="AS493" i="2"/>
  <c r="AT493" i="2"/>
  <c r="AQ502" i="2"/>
  <c r="AR502" i="2"/>
  <c r="AS502" i="2"/>
  <c r="AT502" i="2"/>
  <c r="AQ523" i="2"/>
  <c r="AR523" i="2"/>
  <c r="AS523" i="2"/>
  <c r="AT523" i="2"/>
  <c r="AQ577" i="2"/>
  <c r="AR577" i="2"/>
  <c r="AS577" i="2"/>
  <c r="AT577" i="2"/>
  <c r="AQ578" i="2"/>
  <c r="AR578" i="2"/>
  <c r="AS578" i="2"/>
  <c r="AT578" i="2"/>
  <c r="AQ579" i="2"/>
  <c r="AR579" i="2"/>
  <c r="AS579" i="2"/>
  <c r="AT579" i="2"/>
  <c r="AQ580" i="2"/>
  <c r="AR580" i="2"/>
  <c r="AS580" i="2"/>
  <c r="AT580" i="2"/>
  <c r="AQ581" i="2"/>
  <c r="AR581" i="2"/>
  <c r="AS581" i="2"/>
  <c r="AT581" i="2"/>
  <c r="AQ582" i="2"/>
  <c r="AR582" i="2"/>
  <c r="AS582" i="2"/>
  <c r="AT582" i="2"/>
  <c r="AQ583" i="2"/>
  <c r="AR583" i="2"/>
  <c r="AS583" i="2"/>
  <c r="AT583" i="2"/>
  <c r="AQ613" i="2"/>
  <c r="AR613" i="2"/>
  <c r="AS613" i="2"/>
  <c r="AT613" i="2"/>
  <c r="AQ675" i="2"/>
  <c r="AR675" i="2"/>
  <c r="AS675" i="2"/>
  <c r="AT675" i="2"/>
  <c r="AQ734" i="2"/>
  <c r="AR734" i="2"/>
  <c r="AS734" i="2"/>
  <c r="AT734" i="2"/>
  <c r="AQ744" i="2"/>
  <c r="AR744" i="2"/>
  <c r="AS744" i="2"/>
  <c r="AT744" i="2"/>
  <c r="AQ766" i="2"/>
  <c r="AR766" i="2"/>
  <c r="AS766" i="2"/>
  <c r="AT766" i="2"/>
  <c r="AQ826" i="2"/>
  <c r="AR826" i="2"/>
  <c r="AS826" i="2"/>
  <c r="AT826" i="2"/>
  <c r="AQ827" i="2"/>
  <c r="AR827" i="2"/>
  <c r="AS827" i="2"/>
  <c r="AT827" i="2"/>
  <c r="AQ915" i="2"/>
  <c r="AR915" i="2"/>
  <c r="AS915" i="2"/>
  <c r="AT915" i="2"/>
  <c r="AQ1035" i="2"/>
  <c r="AR1035" i="2"/>
  <c r="AS1035" i="2"/>
  <c r="AT1035" i="2"/>
  <c r="AQ1038" i="2"/>
  <c r="AR1038" i="2"/>
  <c r="AS1038" i="2"/>
  <c r="AT1038" i="2"/>
  <c r="AQ1055" i="2"/>
  <c r="AR1055" i="2"/>
  <c r="AS1055" i="2"/>
  <c r="AT1055" i="2"/>
  <c r="AQ406" i="2"/>
  <c r="AR406" i="2"/>
  <c r="AS406" i="2"/>
  <c r="AT406" i="2"/>
  <c r="AQ896" i="2"/>
  <c r="AR896" i="2"/>
  <c r="AS896" i="2"/>
  <c r="AT896" i="2"/>
  <c r="AQ974" i="2"/>
  <c r="AR974" i="2"/>
  <c r="AS974" i="2"/>
  <c r="AT974" i="2"/>
  <c r="AQ59" i="2"/>
  <c r="AR59" i="2"/>
  <c r="AS59" i="2"/>
  <c r="AT59" i="2"/>
  <c r="AQ68" i="2"/>
  <c r="AR68" i="2"/>
  <c r="AS68" i="2"/>
  <c r="AT68" i="2"/>
  <c r="AQ106" i="2"/>
  <c r="AR106" i="2"/>
  <c r="AS106" i="2"/>
  <c r="AT106" i="2"/>
  <c r="AQ107" i="2"/>
  <c r="AR107" i="2"/>
  <c r="AS107" i="2"/>
  <c r="AT107" i="2"/>
  <c r="AQ116" i="2"/>
  <c r="AR116" i="2"/>
  <c r="AS116" i="2"/>
  <c r="AT116" i="2"/>
  <c r="AQ156" i="2"/>
  <c r="AR156" i="2"/>
  <c r="AS156" i="2"/>
  <c r="AT156" i="2"/>
  <c r="AQ188" i="2"/>
  <c r="AR188" i="2"/>
  <c r="AS188" i="2"/>
  <c r="AT188" i="2"/>
  <c r="AQ189" i="2"/>
  <c r="AR189" i="2"/>
  <c r="AS189" i="2"/>
  <c r="AT189" i="2"/>
  <c r="AQ237" i="2"/>
  <c r="AR237" i="2"/>
  <c r="AS237" i="2"/>
  <c r="AT237" i="2"/>
  <c r="AQ240" i="2"/>
  <c r="AR240" i="2"/>
  <c r="AS240" i="2"/>
  <c r="AT240" i="2"/>
  <c r="AQ1066" i="2"/>
  <c r="AR1066" i="2"/>
  <c r="AS1066" i="2"/>
  <c r="AT1066" i="2"/>
  <c r="AQ242" i="2"/>
  <c r="AR242" i="2"/>
  <c r="AS242" i="2"/>
  <c r="AT242" i="2"/>
  <c r="AQ243" i="2"/>
  <c r="AR243" i="2"/>
  <c r="AS243" i="2"/>
  <c r="AT243" i="2"/>
  <c r="AQ244" i="2"/>
  <c r="AR244" i="2"/>
  <c r="AS244" i="2"/>
  <c r="AT244" i="2"/>
  <c r="AQ246" i="2"/>
  <c r="AR246" i="2"/>
  <c r="AS246" i="2"/>
  <c r="AT246" i="2"/>
  <c r="AQ315" i="2"/>
  <c r="AR315" i="2"/>
  <c r="AS315" i="2"/>
  <c r="AT315" i="2"/>
  <c r="AQ376" i="2"/>
  <c r="AR376" i="2"/>
  <c r="AS376" i="2"/>
  <c r="AT376" i="2"/>
  <c r="AQ377" i="2"/>
  <c r="AR377" i="2"/>
  <c r="AS377" i="2"/>
  <c r="AT377" i="2"/>
  <c r="AQ397" i="2"/>
  <c r="AR397" i="2"/>
  <c r="AS397" i="2"/>
  <c r="AT397" i="2"/>
  <c r="AQ398" i="2"/>
  <c r="AR398" i="2"/>
  <c r="AS398" i="2"/>
  <c r="AT398" i="2"/>
  <c r="AQ401" i="2"/>
  <c r="AR401" i="2"/>
  <c r="AS401" i="2"/>
  <c r="AT401" i="2"/>
  <c r="AQ402" i="2"/>
  <c r="AR402" i="2"/>
  <c r="AS402" i="2"/>
  <c r="AT402" i="2"/>
  <c r="AQ404" i="2"/>
  <c r="AR404" i="2"/>
  <c r="AS404" i="2"/>
  <c r="AT404" i="2"/>
  <c r="AQ424" i="2"/>
  <c r="AR424" i="2"/>
  <c r="AS424" i="2"/>
  <c r="AT424" i="2"/>
  <c r="AQ473" i="2"/>
  <c r="AR473" i="2"/>
  <c r="AS473" i="2"/>
  <c r="AT473" i="2"/>
  <c r="AQ489" i="2"/>
  <c r="AR489" i="2"/>
  <c r="AS489" i="2"/>
  <c r="AT489" i="2"/>
  <c r="AQ524" i="2"/>
  <c r="AR524" i="2"/>
  <c r="AS524" i="2"/>
  <c r="AT524" i="2"/>
  <c r="AQ525" i="2"/>
  <c r="AR525" i="2"/>
  <c r="AS525" i="2"/>
  <c r="AT525" i="2"/>
  <c r="AQ526" i="2"/>
  <c r="AR526" i="2"/>
  <c r="AS526" i="2"/>
  <c r="AT526" i="2"/>
  <c r="AQ527" i="2"/>
  <c r="AR527" i="2"/>
  <c r="AS527" i="2"/>
  <c r="AT527" i="2"/>
  <c r="AQ528" i="2"/>
  <c r="AR528" i="2"/>
  <c r="AS528" i="2"/>
  <c r="AT528" i="2"/>
  <c r="AQ535" i="2"/>
  <c r="AR535" i="2"/>
  <c r="AS535" i="2"/>
  <c r="AT535" i="2"/>
  <c r="AQ536" i="2"/>
  <c r="AR536" i="2"/>
  <c r="AS536" i="2"/>
  <c r="AT536" i="2"/>
  <c r="AQ537" i="2"/>
  <c r="AR537" i="2"/>
  <c r="AS537" i="2"/>
  <c r="AT537" i="2"/>
  <c r="AQ538" i="2"/>
  <c r="AR538" i="2"/>
  <c r="AS538" i="2"/>
  <c r="AT538" i="2"/>
  <c r="AQ539" i="2"/>
  <c r="AR539" i="2"/>
  <c r="AS539" i="2"/>
  <c r="AT539" i="2"/>
  <c r="AQ624" i="2"/>
  <c r="AR624" i="2"/>
  <c r="AS624" i="2"/>
  <c r="AT624" i="2"/>
  <c r="AQ634" i="2"/>
  <c r="AR634" i="2"/>
  <c r="AS634" i="2"/>
  <c r="AT634" i="2"/>
  <c r="AQ651" i="2"/>
  <c r="AR651" i="2"/>
  <c r="AS651" i="2"/>
  <c r="AT651" i="2"/>
  <c r="AQ749" i="2"/>
  <c r="AR749" i="2"/>
  <c r="AS749" i="2"/>
  <c r="AT749" i="2"/>
  <c r="AQ750" i="2"/>
  <c r="AR750" i="2"/>
  <c r="AS750" i="2"/>
  <c r="AT750" i="2"/>
  <c r="AQ759" i="2"/>
  <c r="AR759" i="2"/>
  <c r="AS759" i="2"/>
  <c r="AT759" i="2"/>
  <c r="AQ760" i="2"/>
  <c r="AR760" i="2"/>
  <c r="AS760" i="2"/>
  <c r="AT760" i="2"/>
  <c r="AQ761" i="2"/>
  <c r="AR761" i="2"/>
  <c r="AS761" i="2"/>
  <c r="AT761" i="2"/>
  <c r="AQ762" i="2"/>
  <c r="AR762" i="2"/>
  <c r="AS762" i="2"/>
  <c r="AT762" i="2"/>
  <c r="AQ763" i="2"/>
  <c r="AR763" i="2"/>
  <c r="AS763" i="2"/>
  <c r="AT763" i="2"/>
  <c r="AQ764" i="2"/>
  <c r="AR764" i="2"/>
  <c r="AS764" i="2"/>
  <c r="AT764" i="2"/>
  <c r="AQ765" i="2"/>
  <c r="AR765" i="2"/>
  <c r="AS765" i="2"/>
  <c r="AT765" i="2"/>
  <c r="AQ803" i="2"/>
  <c r="AR803" i="2"/>
  <c r="AS803" i="2"/>
  <c r="AT803" i="2"/>
  <c r="AQ821" i="2"/>
  <c r="AR821" i="2"/>
  <c r="AS821" i="2"/>
  <c r="AT821" i="2"/>
  <c r="AQ853" i="2"/>
  <c r="AR853" i="2"/>
  <c r="AS853" i="2"/>
  <c r="AT853" i="2"/>
  <c r="AQ856" i="2"/>
  <c r="AR856" i="2"/>
  <c r="AS856" i="2"/>
  <c r="AT856" i="2"/>
  <c r="AQ859" i="2"/>
  <c r="AR859" i="2"/>
  <c r="AS859" i="2"/>
  <c r="AT859" i="2"/>
  <c r="AQ861" i="2"/>
  <c r="AR861" i="2"/>
  <c r="AS861" i="2"/>
  <c r="AT861" i="2"/>
  <c r="AQ862" i="2"/>
  <c r="AR862" i="2"/>
  <c r="AS862" i="2"/>
  <c r="AT862" i="2"/>
  <c r="AQ863" i="2"/>
  <c r="AR863" i="2"/>
  <c r="AS863" i="2"/>
  <c r="AT863" i="2"/>
  <c r="AQ864" i="2"/>
  <c r="AR864" i="2"/>
  <c r="AS864" i="2"/>
  <c r="AT864" i="2"/>
  <c r="AQ865" i="2"/>
  <c r="AR865" i="2"/>
  <c r="AS865" i="2"/>
  <c r="AT865" i="2"/>
  <c r="AQ955" i="2"/>
  <c r="AR955" i="2"/>
  <c r="AS955" i="2"/>
  <c r="AT955" i="2"/>
  <c r="AQ971" i="2"/>
  <c r="AR971" i="2"/>
  <c r="AS971" i="2"/>
  <c r="AT971" i="2"/>
  <c r="AQ972" i="2"/>
  <c r="AR972" i="2"/>
  <c r="AS972" i="2"/>
  <c r="AT972" i="2"/>
  <c r="AQ989" i="2"/>
  <c r="AR989" i="2"/>
  <c r="AS989" i="2"/>
  <c r="AT989" i="2"/>
  <c r="AQ990" i="2"/>
  <c r="AR990" i="2"/>
  <c r="AS990" i="2"/>
  <c r="AT990" i="2"/>
  <c r="AQ991" i="2"/>
  <c r="AR991" i="2"/>
  <c r="AS991" i="2"/>
  <c r="AT991" i="2"/>
  <c r="AQ443" i="2"/>
  <c r="AR443" i="2"/>
  <c r="AS443" i="2"/>
  <c r="AT443" i="2"/>
  <c r="AQ509" i="2"/>
  <c r="AR509" i="2"/>
  <c r="AS509" i="2"/>
  <c r="AT509" i="2"/>
  <c r="AQ108" i="2"/>
  <c r="AR108" i="2"/>
  <c r="AS108" i="2"/>
  <c r="AT108" i="2"/>
  <c r="AQ403" i="2"/>
  <c r="AR403" i="2"/>
  <c r="AS403" i="2"/>
  <c r="AT403" i="2"/>
  <c r="AQ497" i="2"/>
  <c r="AR497" i="2"/>
  <c r="AS497" i="2"/>
  <c r="AT497" i="2"/>
  <c r="AQ498" i="2"/>
  <c r="AR498" i="2"/>
  <c r="AS498" i="2"/>
  <c r="AT498" i="2"/>
  <c r="AQ499" i="2"/>
  <c r="AR499" i="2"/>
  <c r="AS499" i="2"/>
  <c r="AT499" i="2"/>
  <c r="AQ500" i="2"/>
  <c r="AR500" i="2"/>
  <c r="AS500" i="2"/>
  <c r="AT500" i="2"/>
  <c r="AQ533" i="2"/>
  <c r="AR533" i="2"/>
  <c r="AS533" i="2"/>
  <c r="AT533" i="2"/>
  <c r="AQ534" i="2"/>
  <c r="AR534" i="2"/>
  <c r="AS534" i="2"/>
  <c r="AT534" i="2"/>
  <c r="AQ540" i="2"/>
  <c r="AR540" i="2"/>
  <c r="AS540" i="2"/>
  <c r="AT540" i="2"/>
  <c r="AQ571" i="2"/>
  <c r="AR571" i="2"/>
  <c r="AS571" i="2"/>
  <c r="AT571" i="2"/>
  <c r="AQ572" i="2"/>
  <c r="AR572" i="2"/>
  <c r="AS572" i="2"/>
  <c r="AT572" i="2"/>
  <c r="AQ573" i="2"/>
  <c r="AR573" i="2"/>
  <c r="AS573" i="2"/>
  <c r="AT573" i="2"/>
  <c r="AQ574" i="2"/>
  <c r="AR574" i="2"/>
  <c r="AS574" i="2"/>
  <c r="AT574" i="2"/>
  <c r="AQ575" i="2"/>
  <c r="AR575" i="2"/>
  <c r="AS575" i="2"/>
  <c r="AT575" i="2"/>
  <c r="AQ576" i="2"/>
  <c r="AR576" i="2"/>
  <c r="AS576" i="2"/>
  <c r="AT576" i="2"/>
  <c r="AQ649" i="2"/>
  <c r="AR649" i="2"/>
  <c r="AS649" i="2"/>
  <c r="AT649" i="2"/>
  <c r="AQ817" i="2"/>
  <c r="AR817" i="2"/>
  <c r="AS817" i="2"/>
  <c r="AT817" i="2"/>
  <c r="AQ847" i="2"/>
  <c r="AR847" i="2"/>
  <c r="AS847" i="2"/>
  <c r="AT847" i="2"/>
  <c r="AQ878" i="2"/>
  <c r="AR878" i="2"/>
  <c r="AS878" i="2"/>
  <c r="AT878" i="2"/>
  <c r="AQ879" i="2"/>
  <c r="AR879" i="2"/>
  <c r="AS879" i="2"/>
  <c r="AT879" i="2"/>
  <c r="AQ880" i="2"/>
  <c r="AR880" i="2"/>
  <c r="AS880" i="2"/>
  <c r="AT880" i="2"/>
  <c r="AQ881" i="2"/>
  <c r="AR881" i="2"/>
  <c r="AS881" i="2"/>
  <c r="AT881" i="2"/>
  <c r="AQ882" i="2"/>
  <c r="AR882" i="2"/>
  <c r="AS882" i="2"/>
  <c r="AT882" i="2"/>
  <c r="AQ99" i="2"/>
  <c r="AR99" i="2"/>
  <c r="AS99" i="2"/>
  <c r="AT99" i="2"/>
  <c r="AQ168" i="2"/>
  <c r="AR168" i="2"/>
  <c r="AS168" i="2"/>
  <c r="AT168" i="2"/>
  <c r="AQ169" i="2"/>
  <c r="AR169" i="2"/>
  <c r="AS169" i="2"/>
  <c r="AT169" i="2"/>
  <c r="AQ170" i="2"/>
  <c r="AR170" i="2"/>
  <c r="AS170" i="2"/>
  <c r="AT170" i="2"/>
  <c r="AQ171" i="2"/>
  <c r="AR171" i="2"/>
  <c r="AS171" i="2"/>
  <c r="AT171" i="2"/>
  <c r="AQ172" i="2"/>
  <c r="AR172" i="2"/>
  <c r="AS172" i="2"/>
  <c r="AT172" i="2"/>
  <c r="AQ173" i="2"/>
  <c r="AR173" i="2"/>
  <c r="AS173" i="2"/>
  <c r="AT173" i="2"/>
  <c r="AQ174" i="2"/>
  <c r="AR174" i="2"/>
  <c r="AS174" i="2"/>
  <c r="AT174" i="2"/>
  <c r="AQ175" i="2"/>
  <c r="AR175" i="2"/>
  <c r="AS175" i="2"/>
  <c r="AT175" i="2"/>
  <c r="AQ176" i="2"/>
  <c r="AR176" i="2"/>
  <c r="AS176" i="2"/>
  <c r="AT176" i="2"/>
  <c r="AQ177" i="2"/>
  <c r="AR177" i="2"/>
  <c r="AS177" i="2"/>
  <c r="AT177" i="2"/>
  <c r="AQ178" i="2"/>
  <c r="AR178" i="2"/>
  <c r="AS178" i="2"/>
  <c r="AT178" i="2"/>
  <c r="AQ179" i="2"/>
  <c r="AR179" i="2"/>
  <c r="AS179" i="2"/>
  <c r="AT179" i="2"/>
  <c r="AQ220" i="2"/>
  <c r="AR220" i="2"/>
  <c r="AS220" i="2"/>
  <c r="AT220" i="2"/>
  <c r="AQ241" i="2"/>
  <c r="AR241" i="2"/>
  <c r="AS241" i="2"/>
  <c r="AT241" i="2"/>
  <c r="AQ262" i="2"/>
  <c r="AR262" i="2"/>
  <c r="AS262" i="2"/>
  <c r="AT262" i="2"/>
  <c r="AQ268" i="2"/>
  <c r="AR268" i="2"/>
  <c r="AS268" i="2"/>
  <c r="AT268" i="2"/>
  <c r="AQ269" i="2"/>
  <c r="AR269" i="2"/>
  <c r="AS269" i="2"/>
  <c r="AT269" i="2"/>
  <c r="AQ425" i="2"/>
  <c r="AR425" i="2"/>
  <c r="AS425" i="2"/>
  <c r="AT425" i="2"/>
  <c r="AQ426" i="2"/>
  <c r="AR426" i="2"/>
  <c r="AS426" i="2"/>
  <c r="AT426" i="2"/>
  <c r="AQ428" i="2"/>
  <c r="AR428" i="2"/>
  <c r="AS428" i="2"/>
  <c r="AT428" i="2"/>
  <c r="AQ433" i="2"/>
  <c r="AR433" i="2"/>
  <c r="AS433" i="2"/>
  <c r="AT433" i="2"/>
  <c r="AQ436" i="2"/>
  <c r="AR436" i="2"/>
  <c r="AS436" i="2"/>
  <c r="AT436" i="2"/>
  <c r="AQ585" i="2"/>
  <c r="AR585" i="2"/>
  <c r="AS585" i="2"/>
  <c r="AT585" i="2"/>
  <c r="AQ678" i="2"/>
  <c r="AR678" i="2"/>
  <c r="AS678" i="2"/>
  <c r="AT678" i="2"/>
  <c r="AQ679" i="2"/>
  <c r="AR679" i="2"/>
  <c r="AS679" i="2"/>
  <c r="AT679" i="2"/>
  <c r="AQ680" i="2"/>
  <c r="AR680" i="2"/>
  <c r="AS680" i="2"/>
  <c r="AT680" i="2"/>
  <c r="AQ681" i="2"/>
  <c r="AR681" i="2"/>
  <c r="AS681" i="2"/>
  <c r="AT681" i="2"/>
  <c r="AQ682" i="2"/>
  <c r="AR682" i="2"/>
  <c r="AS682" i="2"/>
  <c r="AT682" i="2"/>
  <c r="AQ683" i="2"/>
  <c r="AR683" i="2"/>
  <c r="AS683" i="2"/>
  <c r="AT683" i="2"/>
  <c r="AQ684" i="2"/>
  <c r="AR684" i="2"/>
  <c r="AS684" i="2"/>
  <c r="AT684" i="2"/>
  <c r="AQ685" i="2"/>
  <c r="AR685" i="2"/>
  <c r="AS685" i="2"/>
  <c r="AT685" i="2"/>
  <c r="AQ686" i="2"/>
  <c r="AR686" i="2"/>
  <c r="AS686" i="2"/>
  <c r="AT686" i="2"/>
  <c r="AQ687" i="2"/>
  <c r="AR687" i="2"/>
  <c r="AS687" i="2"/>
  <c r="AT687" i="2"/>
  <c r="AQ688" i="2"/>
  <c r="AR688" i="2"/>
  <c r="AS688" i="2"/>
  <c r="AT688" i="2"/>
  <c r="AQ689" i="2"/>
  <c r="AR689" i="2"/>
  <c r="AS689" i="2"/>
  <c r="AT689" i="2"/>
  <c r="AQ690" i="2"/>
  <c r="AR690" i="2"/>
  <c r="AS690" i="2"/>
  <c r="AT690" i="2"/>
  <c r="AQ691" i="2"/>
  <c r="AR691" i="2"/>
  <c r="AS691" i="2"/>
  <c r="AT691" i="2"/>
  <c r="AQ692" i="2"/>
  <c r="AR692" i="2"/>
  <c r="AS692" i="2"/>
  <c r="AT692" i="2"/>
  <c r="AQ693" i="2"/>
  <c r="AR693" i="2"/>
  <c r="AS693" i="2"/>
  <c r="AT693" i="2"/>
  <c r="AQ694" i="2"/>
  <c r="AR694" i="2"/>
  <c r="AS694" i="2"/>
  <c r="AT694" i="2"/>
  <c r="AQ695" i="2"/>
  <c r="AR695" i="2"/>
  <c r="AS695" i="2"/>
  <c r="AT695" i="2"/>
  <c r="AQ696" i="2"/>
  <c r="AR696" i="2"/>
  <c r="AS696" i="2"/>
  <c r="AT696" i="2"/>
  <c r="AQ697" i="2"/>
  <c r="AR697" i="2"/>
  <c r="AS697" i="2"/>
  <c r="AT697" i="2"/>
  <c r="AQ698" i="2"/>
  <c r="AR698" i="2"/>
  <c r="AS698" i="2"/>
  <c r="AT698" i="2"/>
  <c r="AQ699" i="2"/>
  <c r="AR699" i="2"/>
  <c r="AS699" i="2"/>
  <c r="AT699" i="2"/>
  <c r="AQ700" i="2"/>
  <c r="AR700" i="2"/>
  <c r="AS700" i="2"/>
  <c r="AT700" i="2"/>
  <c r="AQ701" i="2"/>
  <c r="AR701" i="2"/>
  <c r="AS701" i="2"/>
  <c r="AT701" i="2"/>
  <c r="AQ702" i="2"/>
  <c r="AR702" i="2"/>
  <c r="AS702" i="2"/>
  <c r="AT702" i="2"/>
  <c r="AQ703" i="2"/>
  <c r="AR703" i="2"/>
  <c r="AS703" i="2"/>
  <c r="AT703" i="2"/>
  <c r="AQ704" i="2"/>
  <c r="AR704" i="2"/>
  <c r="AS704" i="2"/>
  <c r="AT704" i="2"/>
  <c r="AQ705" i="2"/>
  <c r="AR705" i="2"/>
  <c r="AS705" i="2"/>
  <c r="AT705" i="2"/>
  <c r="AQ706" i="2"/>
  <c r="AR706" i="2"/>
  <c r="AS706" i="2"/>
  <c r="AT706" i="2"/>
  <c r="AQ707" i="2"/>
  <c r="AR707" i="2"/>
  <c r="AS707" i="2"/>
  <c r="AT707" i="2"/>
  <c r="AQ708" i="2"/>
  <c r="AR708" i="2"/>
  <c r="AS708" i="2"/>
  <c r="AT708" i="2"/>
  <c r="AQ709" i="2"/>
  <c r="AR709" i="2"/>
  <c r="AS709" i="2"/>
  <c r="AT709" i="2"/>
  <c r="AQ710" i="2"/>
  <c r="AR710" i="2"/>
  <c r="AS710" i="2"/>
  <c r="AT710" i="2"/>
  <c r="AQ711" i="2"/>
  <c r="AR711" i="2"/>
  <c r="AS711" i="2"/>
  <c r="AT711" i="2"/>
  <c r="AQ712" i="2"/>
  <c r="AR712" i="2"/>
  <c r="AS712" i="2"/>
  <c r="AT712" i="2"/>
  <c r="AQ713" i="2"/>
  <c r="AR713" i="2"/>
  <c r="AS713" i="2"/>
  <c r="AT713" i="2"/>
  <c r="AQ714" i="2"/>
  <c r="AR714" i="2"/>
  <c r="AS714" i="2"/>
  <c r="AT714" i="2"/>
  <c r="AQ715" i="2"/>
  <c r="AR715" i="2"/>
  <c r="AS715" i="2"/>
  <c r="AT715" i="2"/>
  <c r="AQ716" i="2"/>
  <c r="AR716" i="2"/>
  <c r="AS716" i="2"/>
  <c r="AT716" i="2"/>
  <c r="AQ717" i="2"/>
  <c r="AR717" i="2"/>
  <c r="AS717" i="2"/>
  <c r="AT717" i="2"/>
  <c r="AQ718" i="2"/>
  <c r="AR718" i="2"/>
  <c r="AS718" i="2"/>
  <c r="AT718" i="2"/>
  <c r="AQ719" i="2"/>
  <c r="AR719" i="2"/>
  <c r="AS719" i="2"/>
  <c r="AT719" i="2"/>
  <c r="AQ720" i="2"/>
  <c r="AR720" i="2"/>
  <c r="AS720" i="2"/>
  <c r="AT720" i="2"/>
  <c r="AQ721" i="2"/>
  <c r="AR721" i="2"/>
  <c r="AS721" i="2"/>
  <c r="AT721" i="2"/>
  <c r="AQ722" i="2"/>
  <c r="AR722" i="2"/>
  <c r="AS722" i="2"/>
  <c r="AT722" i="2"/>
  <c r="AQ723" i="2"/>
  <c r="AR723" i="2"/>
  <c r="AS723" i="2"/>
  <c r="AT723" i="2"/>
  <c r="AQ724" i="2"/>
  <c r="AR724" i="2"/>
  <c r="AS724" i="2"/>
  <c r="AT724" i="2"/>
  <c r="AQ725" i="2"/>
  <c r="AR725" i="2"/>
  <c r="AS725" i="2"/>
  <c r="AT725" i="2"/>
  <c r="AQ726" i="2"/>
  <c r="AR726" i="2"/>
  <c r="AS726" i="2"/>
  <c r="AT726" i="2"/>
  <c r="AQ727" i="2"/>
  <c r="AR727" i="2"/>
  <c r="AS727" i="2"/>
  <c r="AT727" i="2"/>
  <c r="AQ728" i="2"/>
  <c r="AR728" i="2"/>
  <c r="AS728" i="2"/>
  <c r="AT728" i="2"/>
  <c r="AQ729" i="2"/>
  <c r="AR729" i="2"/>
  <c r="AS729" i="2"/>
  <c r="AT729" i="2"/>
  <c r="AQ730" i="2"/>
  <c r="AR730" i="2"/>
  <c r="AS730" i="2"/>
  <c r="AT730" i="2"/>
  <c r="AQ731" i="2"/>
  <c r="AR731" i="2"/>
  <c r="AS731" i="2"/>
  <c r="AT731" i="2"/>
  <c r="AQ735" i="2"/>
  <c r="AR735" i="2"/>
  <c r="AS735" i="2"/>
  <c r="AT735" i="2"/>
  <c r="AQ796" i="2"/>
  <c r="AR796" i="2"/>
  <c r="AS796" i="2"/>
  <c r="AT796" i="2"/>
  <c r="AQ797" i="2"/>
  <c r="AR797" i="2"/>
  <c r="AS797" i="2"/>
  <c r="AT797" i="2"/>
  <c r="AQ807" i="2"/>
  <c r="AR807" i="2"/>
  <c r="AS807" i="2"/>
  <c r="AT807" i="2"/>
  <c r="AQ811" i="2"/>
  <c r="AR811" i="2"/>
  <c r="AS811" i="2"/>
  <c r="AT811" i="2"/>
  <c r="AQ822" i="2"/>
  <c r="AR822" i="2"/>
  <c r="AS822" i="2"/>
  <c r="AT822" i="2"/>
  <c r="AQ823" i="2"/>
  <c r="AR823" i="2"/>
  <c r="AS823" i="2"/>
  <c r="AT823" i="2"/>
  <c r="AQ824" i="2"/>
  <c r="AR824" i="2"/>
  <c r="AS824" i="2"/>
  <c r="AT824" i="2"/>
  <c r="AQ829" i="2"/>
  <c r="AR829" i="2"/>
  <c r="AS829" i="2"/>
  <c r="AT829" i="2"/>
  <c r="AQ846" i="2"/>
  <c r="AR846" i="2"/>
  <c r="AS846" i="2"/>
  <c r="AT846" i="2"/>
  <c r="AQ849" i="2"/>
  <c r="AR849" i="2"/>
  <c r="AS849" i="2"/>
  <c r="AT849" i="2"/>
  <c r="AQ850" i="2"/>
  <c r="AR850" i="2"/>
  <c r="AS850" i="2"/>
  <c r="AT850" i="2"/>
  <c r="AQ928" i="2"/>
  <c r="AR928" i="2"/>
  <c r="AS928" i="2"/>
  <c r="AT928" i="2"/>
  <c r="AQ929" i="2"/>
  <c r="AR929" i="2"/>
  <c r="AS929" i="2"/>
  <c r="AT929" i="2"/>
  <c r="AQ930" i="2"/>
  <c r="AR930" i="2"/>
  <c r="AS930" i="2"/>
  <c r="AT930" i="2"/>
  <c r="AQ931" i="2"/>
  <c r="AR931" i="2"/>
  <c r="AS931" i="2"/>
  <c r="AT931" i="2"/>
  <c r="AQ932" i="2"/>
  <c r="AR932" i="2"/>
  <c r="AS932" i="2"/>
  <c r="AT932" i="2"/>
  <c r="AQ933" i="2"/>
  <c r="AR933" i="2"/>
  <c r="AS933" i="2"/>
  <c r="AT933" i="2"/>
  <c r="AQ194" i="2"/>
  <c r="AR194" i="2"/>
  <c r="AS194" i="2"/>
  <c r="AT194" i="2"/>
  <c r="AQ590" i="2"/>
  <c r="AR590" i="2"/>
  <c r="AS590" i="2"/>
  <c r="AT590" i="2"/>
  <c r="AQ1095" i="2"/>
  <c r="AR1095" i="2"/>
  <c r="AS1095" i="2"/>
  <c r="AT1095" i="2"/>
  <c r="AQ612" i="2"/>
  <c r="AR612" i="2"/>
  <c r="AS612" i="2"/>
  <c r="AT612" i="2"/>
  <c r="AQ1061" i="2"/>
  <c r="AR1061" i="2"/>
  <c r="AS1061" i="2"/>
  <c r="AT1061" i="2"/>
  <c r="AQ124" i="2"/>
  <c r="AR124" i="2"/>
  <c r="AS124" i="2"/>
  <c r="AT124" i="2"/>
  <c r="AQ125" i="2"/>
  <c r="AR125" i="2"/>
  <c r="AS125" i="2"/>
  <c r="AT125" i="2"/>
  <c r="AQ496" i="2"/>
  <c r="AR496" i="2"/>
  <c r="AS496" i="2"/>
  <c r="AT496" i="2"/>
  <c r="AQ261" i="2"/>
  <c r="AR261" i="2"/>
  <c r="AS261" i="2"/>
  <c r="AT261" i="2"/>
  <c r="AQ325" i="2"/>
  <c r="AR325" i="2"/>
  <c r="AS325" i="2"/>
  <c r="AT325" i="2"/>
  <c r="AQ1057" i="2"/>
  <c r="AR1057" i="2"/>
  <c r="AS1057" i="2"/>
  <c r="AT1057" i="2"/>
  <c r="AQ1085" i="2"/>
  <c r="AR1085" i="2"/>
  <c r="AS1085" i="2"/>
  <c r="AT1085" i="2"/>
  <c r="AQ1069" i="2"/>
  <c r="AR1069" i="2"/>
  <c r="AS1069" i="2"/>
  <c r="AT1069" i="2"/>
  <c r="AQ1067" i="2"/>
  <c r="AR1067" i="2"/>
  <c r="AS1067" i="2"/>
  <c r="AT1067" i="2"/>
  <c r="AQ1087" i="2"/>
  <c r="AR1087" i="2"/>
  <c r="AS1087" i="2"/>
  <c r="AT1087" i="2"/>
  <c r="AQ1049" i="2"/>
  <c r="AR1049" i="2"/>
  <c r="AS1049" i="2"/>
  <c r="AT1049" i="2"/>
  <c r="AQ1084" i="2"/>
  <c r="AR1084" i="2"/>
  <c r="AS1084" i="2"/>
  <c r="AT1084" i="2"/>
  <c r="AQ1047" i="2"/>
  <c r="AR1047" i="2"/>
  <c r="AS1047" i="2"/>
  <c r="AT1047" i="2"/>
  <c r="AQ1065" i="2"/>
  <c r="AR1065" i="2"/>
  <c r="AS1065" i="2"/>
  <c r="AT1065" i="2"/>
  <c r="AQ1074" i="2"/>
  <c r="AR1074" i="2"/>
  <c r="AS1074" i="2"/>
  <c r="AT1074" i="2"/>
  <c r="AQ1077" i="2"/>
  <c r="AR1077" i="2"/>
  <c r="AS1077" i="2"/>
  <c r="AT1077" i="2"/>
  <c r="AQ1080" i="2"/>
  <c r="AR1080" i="2"/>
  <c r="AS1080" i="2"/>
  <c r="AT1080" i="2"/>
  <c r="AQ1079" i="2"/>
  <c r="AR1079" i="2"/>
  <c r="AS1079" i="2"/>
  <c r="AT1079" i="2"/>
  <c r="AQ1081" i="2"/>
  <c r="AR1081" i="2"/>
  <c r="AS1081" i="2"/>
  <c r="AT1081" i="2"/>
  <c r="AQ1083" i="2"/>
  <c r="AR1083" i="2"/>
  <c r="AS1083" i="2"/>
  <c r="AT1083" i="2"/>
  <c r="AQ1076" i="2"/>
  <c r="AR1076" i="2"/>
  <c r="AS1076" i="2"/>
  <c r="AT1076" i="2"/>
  <c r="AQ1048" i="2"/>
  <c r="AR1048" i="2"/>
  <c r="AS1048" i="2"/>
  <c r="AT1048" i="2"/>
  <c r="AQ1064" i="2"/>
  <c r="AR1064" i="2"/>
  <c r="AS1064" i="2"/>
  <c r="AT1064" i="2"/>
  <c r="AQ1078" i="2"/>
  <c r="AR1078" i="2"/>
  <c r="AS1078" i="2"/>
  <c r="AT1078" i="2"/>
  <c r="AQ1068" i="2"/>
  <c r="AR1068" i="2"/>
  <c r="AS1068" i="2"/>
  <c r="AT1068" i="2"/>
  <c r="AQ1054" i="2"/>
  <c r="AR1054" i="2"/>
  <c r="AS1054" i="2"/>
  <c r="AT1054" i="2"/>
  <c r="AR1056" i="2"/>
  <c r="AS1056" i="2"/>
  <c r="AT1056" i="2"/>
  <c r="AQ1062" i="2"/>
  <c r="AR1062" i="2"/>
  <c r="AS1062" i="2"/>
  <c r="AT1062" i="2"/>
  <c r="AQ1070" i="2"/>
  <c r="AR1070" i="2"/>
  <c r="AS1070" i="2"/>
  <c r="AT1070" i="2"/>
  <c r="AQ1063" i="2"/>
  <c r="AR1063" i="2"/>
  <c r="AS1063" i="2"/>
  <c r="AT1063" i="2"/>
  <c r="AQ1053" i="2"/>
  <c r="AR1053" i="2"/>
  <c r="AS1053" i="2"/>
  <c r="AT1053" i="2"/>
  <c r="AQ1075" i="2"/>
  <c r="AR1075" i="2"/>
  <c r="AS1075" i="2"/>
  <c r="AT1075" i="2"/>
  <c r="AQ1082" i="2"/>
  <c r="AR1082" i="2"/>
  <c r="AS1082" i="2"/>
  <c r="AT1082" i="2"/>
  <c r="AQ1052" i="2"/>
  <c r="AR1052" i="2"/>
  <c r="AS1052" i="2"/>
  <c r="AT1052" i="2"/>
  <c r="AQ1073" i="2"/>
  <c r="AR1073" i="2"/>
  <c r="AS1073" i="2"/>
  <c r="AT1073" i="2"/>
  <c r="AQ1071" i="2"/>
  <c r="AR1071" i="2"/>
  <c r="AS1071" i="2"/>
  <c r="AT1071" i="2"/>
  <c r="AQ1094" i="2"/>
  <c r="AR1094" i="2"/>
  <c r="AS1094" i="2"/>
  <c r="AT1094" i="2"/>
  <c r="AQ1091" i="2"/>
  <c r="AR1091" i="2"/>
  <c r="AS1091" i="2"/>
  <c r="AT1091" i="2"/>
  <c r="AQ1089" i="2"/>
  <c r="AR1089" i="2"/>
  <c r="AS1089" i="2"/>
  <c r="AT1089" i="2"/>
  <c r="AQ1093" i="2"/>
  <c r="AR1093" i="2"/>
  <c r="AS1093" i="2"/>
  <c r="AT1093" i="2"/>
  <c r="AQ1090" i="2"/>
  <c r="AR1090" i="2"/>
  <c r="AS1090" i="2"/>
  <c r="AT1090" i="2"/>
  <c r="AQ1092" i="2"/>
  <c r="AR1092" i="2"/>
  <c r="AS1092" i="2"/>
  <c r="AT1092" i="2"/>
  <c r="AQ1088" i="2"/>
  <c r="AR1088" i="2"/>
  <c r="AS1088" i="2"/>
  <c r="AT1088" i="2"/>
  <c r="AQ1058" i="2"/>
  <c r="AR1058" i="2"/>
  <c r="AS1058" i="2"/>
  <c r="AT1058" i="2"/>
  <c r="AQ1072" i="2"/>
  <c r="AR1072" i="2"/>
  <c r="AS1072" i="2"/>
  <c r="AT1072" i="2"/>
  <c r="AG1072" i="2"/>
  <c r="AU545" i="2"/>
  <c r="AU239" i="2"/>
  <c r="AU899" i="2"/>
  <c r="AU809" i="2"/>
  <c r="AU795" i="2"/>
  <c r="AU794" i="2"/>
  <c r="AU793" i="2"/>
  <c r="AU791" i="2"/>
  <c r="AU790" i="2"/>
  <c r="AU715" i="2"/>
  <c r="AU108" i="2"/>
  <c r="AU118" i="2"/>
  <c r="AU128" i="2"/>
  <c r="AU1083" i="2"/>
  <c r="AU1079" i="2"/>
  <c r="AU1077" i="2"/>
  <c r="AU1065" i="2"/>
  <c r="AU1084" i="2"/>
  <c r="AU1087" i="2"/>
  <c r="AU1069" i="2"/>
  <c r="AU1057" i="2"/>
  <c r="AU261" i="2"/>
  <c r="AU125" i="2"/>
  <c r="AU837" i="2"/>
  <c r="AU569" i="2"/>
  <c r="AU269" i="2"/>
  <c r="AU220" i="2"/>
  <c r="AU289" i="2"/>
  <c r="AU132" i="2"/>
  <c r="AU420" i="2"/>
  <c r="AU419" i="2"/>
  <c r="AU421" i="2"/>
  <c r="AU437" i="2"/>
  <c r="AU34" i="2"/>
  <c r="AU855" i="2"/>
  <c r="AU123" i="2"/>
  <c r="AU911" i="2"/>
  <c r="AU907" i="2"/>
  <c r="AU986" i="2"/>
  <c r="AU980" i="2"/>
  <c r="AU1026" i="2"/>
  <c r="AU282" i="2"/>
  <c r="AU880" i="2"/>
  <c r="AU649" i="2"/>
  <c r="AU575" i="2"/>
  <c r="AU574" i="2"/>
  <c r="AU573" i="2"/>
  <c r="AU571" i="2"/>
  <c r="AU499" i="2"/>
  <c r="AU695" i="2"/>
  <c r="AU701" i="2"/>
  <c r="AU1072" i="2"/>
  <c r="AU929" i="2"/>
  <c r="AU846" i="2"/>
  <c r="AU796" i="2"/>
  <c r="AU729" i="2"/>
  <c r="AU723" i="2"/>
  <c r="AU687" i="2"/>
  <c r="AU179" i="2"/>
  <c r="AU177" i="2"/>
  <c r="AU176" i="2"/>
  <c r="AU1012" i="2"/>
  <c r="AU1088" i="2"/>
  <c r="AU1090" i="2"/>
  <c r="AU1089" i="2"/>
  <c r="AU1094" i="2"/>
  <c r="AU1073" i="2"/>
  <c r="AU1082" i="2"/>
  <c r="AU1070" i="2"/>
  <c r="AU1068" i="2"/>
  <c r="AU1064" i="2"/>
  <c r="AU1076" i="2"/>
  <c r="AU124" i="2"/>
  <c r="AU711" i="2"/>
  <c r="AU710" i="2"/>
  <c r="AU708" i="2"/>
  <c r="AU707" i="2"/>
  <c r="AU706" i="2"/>
  <c r="AU704" i="2"/>
  <c r="AU699" i="2"/>
  <c r="AU878" i="2"/>
  <c r="AU817" i="2"/>
  <c r="AU255" i="2"/>
  <c r="AU713" i="2"/>
  <c r="AU683" i="2"/>
  <c r="AU682" i="2"/>
  <c r="AU680" i="2"/>
  <c r="AU679" i="2"/>
  <c r="AU168" i="2"/>
  <c r="AU443" i="2"/>
  <c r="AU438" i="2"/>
  <c r="AU962" i="2"/>
  <c r="AU396" i="2"/>
  <c r="AU287" i="2"/>
  <c r="AU285" i="2"/>
  <c r="AU284" i="2"/>
  <c r="AU205" i="2"/>
  <c r="AU183" i="2"/>
  <c r="AU162" i="2"/>
  <c r="AU1010" i="2"/>
  <c r="AU1008" i="2"/>
  <c r="AU1006" i="2"/>
  <c r="AU1005" i="2"/>
  <c r="AU922" i="2"/>
  <c r="AU835" i="2"/>
  <c r="AU630" i="2"/>
  <c r="AU591" i="2"/>
  <c r="AU431" i="2"/>
  <c r="AU430" i="2"/>
  <c r="AU429" i="2"/>
  <c r="AU339" i="2"/>
  <c r="AU292" i="2"/>
  <c r="AU272" i="2"/>
  <c r="AU570" i="2"/>
  <c r="AU488" i="2"/>
  <c r="AU439" i="2"/>
  <c r="AU540" i="2"/>
  <c r="AU805" i="2"/>
  <c r="AU742" i="2"/>
  <c r="AU741" i="2"/>
  <c r="AU736" i="2"/>
  <c r="AU676" i="2"/>
  <c r="AU657" i="2"/>
  <c r="AU653" i="2"/>
  <c r="AU565" i="2"/>
  <c r="AU935" i="2"/>
  <c r="AU775" i="2"/>
  <c r="AU556" i="2"/>
  <c r="AU522" i="2"/>
  <c r="AU516" i="2"/>
  <c r="AU357" i="2"/>
  <c r="AU295" i="2"/>
  <c r="AU294" i="2"/>
  <c r="AU293" i="2"/>
  <c r="AU38" i="2"/>
  <c r="AU113" i="2"/>
  <c r="AU271" i="2"/>
  <c r="AU1025" i="2"/>
  <c r="AU1022" i="2"/>
  <c r="AU1021" i="2"/>
  <c r="AU987" i="2"/>
  <c r="AU875" i="2"/>
  <c r="AU786" i="2"/>
  <c r="AU783" i="2"/>
  <c r="AU648" i="2"/>
  <c r="AU617" i="2"/>
  <c r="AU594" i="2"/>
  <c r="AU560" i="2"/>
  <c r="AU371" i="2"/>
  <c r="AU370" i="2"/>
  <c r="AU369" i="2"/>
  <c r="AU334" i="2"/>
  <c r="AU333" i="2"/>
  <c r="AU332" i="2"/>
  <c r="AU329" i="2"/>
  <c r="AU320" i="2"/>
  <c r="AU307" i="2"/>
  <c r="AU635" i="2"/>
  <c r="AU233" i="2"/>
  <c r="AU251" i="2"/>
  <c r="AU250" i="2"/>
  <c r="AU216" i="2"/>
  <c r="AU207" i="2"/>
  <c r="AU161" i="2"/>
  <c r="AU157" i="2"/>
  <c r="AU155" i="2"/>
  <c r="AU154" i="2"/>
  <c r="AU1002" i="2"/>
  <c r="AU979" i="2"/>
  <c r="AU961" i="2"/>
  <c r="AU960" i="2"/>
  <c r="AU957" i="2"/>
  <c r="AU956" i="2"/>
  <c r="AU908" i="2"/>
  <c r="AU894" i="2"/>
  <c r="AU787" i="2"/>
  <c r="AU618" i="2"/>
  <c r="AU608" i="2"/>
  <c r="AU606" i="2"/>
  <c r="AU600" i="2"/>
  <c r="AU596" i="2"/>
  <c r="AU561" i="2"/>
  <c r="AU368" i="2"/>
  <c r="AU352" i="2"/>
  <c r="AU351" i="2"/>
  <c r="AU350" i="2"/>
  <c r="AU151" i="2"/>
  <c r="AU57" i="2"/>
  <c r="AU1060" i="2"/>
  <c r="AU1059" i="2"/>
  <c r="AU111" i="2"/>
  <c r="AU110" i="2"/>
  <c r="AU967" i="2"/>
  <c r="AU531" i="2"/>
  <c r="AU515" i="2"/>
  <c r="AU513" i="2"/>
  <c r="AU236" i="2"/>
  <c r="AU394" i="2"/>
  <c r="AU127" i="2"/>
  <c r="AU126" i="2"/>
  <c r="AU661" i="2"/>
  <c r="AU647" i="2"/>
  <c r="AU564" i="2"/>
  <c r="AU552" i="2"/>
  <c r="AU511" i="2"/>
  <c r="AU427" i="2"/>
  <c r="AU286" i="2"/>
  <c r="AU258" i="2"/>
  <c r="AU187" i="2"/>
  <c r="AU164" i="2"/>
  <c r="AU163" i="2"/>
  <c r="AU158" i="2"/>
  <c r="AU362" i="2"/>
  <c r="AU361" i="2"/>
  <c r="AU1016" i="2"/>
  <c r="AU1015" i="2"/>
  <c r="AU1009" i="2"/>
  <c r="AU984" i="2"/>
  <c r="AU982" i="2"/>
  <c r="AU910" i="2"/>
  <c r="AU909" i="2"/>
  <c r="AU873" i="2"/>
  <c r="AU872" i="2"/>
  <c r="AU785" i="2"/>
  <c r="AU784" i="2"/>
  <c r="AU621" i="2"/>
  <c r="AU620" i="2"/>
  <c r="AU563" i="2"/>
  <c r="AU562" i="2"/>
  <c r="AU517" i="2"/>
  <c r="AU410" i="2"/>
  <c r="AU409" i="2"/>
  <c r="AU330" i="2"/>
  <c r="AU323" i="2"/>
  <c r="AU321" i="2"/>
  <c r="AU314" i="2"/>
  <c r="AU308" i="2"/>
  <c r="AU299" i="2"/>
  <c r="AU153" i="2"/>
  <c r="AU37" i="2"/>
  <c r="AU867" i="2"/>
  <c r="AU546" i="2"/>
  <c r="AU544" i="2"/>
  <c r="AU1044" i="2"/>
  <c r="AU937" i="2"/>
  <c r="AU936" i="2"/>
  <c r="AU889" i="2"/>
  <c r="AU888" i="2"/>
  <c r="AU806" i="2"/>
  <c r="AU136" i="2"/>
  <c r="AU134" i="2"/>
  <c r="AU310" i="2"/>
  <c r="AU309" i="2"/>
  <c r="AU306" i="2"/>
  <c r="AU300" i="2"/>
  <c r="AU290" i="2"/>
  <c r="AU228" i="2"/>
  <c r="AU227" i="2"/>
  <c r="AU969" i="2"/>
  <c r="AU968" i="2"/>
  <c r="AU386" i="2"/>
  <c r="AU385" i="2"/>
  <c r="AU825" i="2"/>
  <c r="AU810" i="2"/>
  <c r="AU485" i="2"/>
  <c r="AU472" i="2"/>
  <c r="AU393" i="2"/>
  <c r="AU388" i="2"/>
  <c r="AU383" i="2"/>
  <c r="AU131" i="2"/>
  <c r="AU776" i="2"/>
  <c r="AU673" i="2"/>
  <c r="AU281" i="2"/>
  <c r="AU104" i="2"/>
  <c r="AU1036" i="2"/>
  <c r="AU949" i="2"/>
  <c r="AU900" i="2"/>
  <c r="AU831" i="2"/>
  <c r="AU668" i="2"/>
  <c r="AU652" i="2"/>
  <c r="AU441" i="2"/>
  <c r="AU265" i="2"/>
  <c r="AU100" i="2"/>
  <c r="AU999" i="2"/>
  <c r="AU858" i="2"/>
  <c r="AU815" i="2"/>
  <c r="AU743" i="2"/>
  <c r="AU640" i="2"/>
  <c r="AU399" i="2"/>
  <c r="AU217" i="2"/>
  <c r="AU160" i="2"/>
  <c r="AU781" i="2"/>
  <c r="AU1018" i="2"/>
  <c r="AU623" i="2"/>
  <c r="AU167" i="2"/>
  <c r="AU18" i="2"/>
  <c r="AU1020" i="2"/>
  <c r="AU877" i="2"/>
  <c r="AU789" i="2"/>
  <c r="AU626" i="2"/>
  <c r="AU449" i="2"/>
  <c r="AU256" i="2"/>
  <c r="AU249" i="2"/>
  <c r="AU782" i="2"/>
  <c r="AU159" i="2"/>
  <c r="AU912" i="2"/>
  <c r="AU1019" i="2"/>
  <c r="AU988" i="2"/>
  <c r="AU914" i="2"/>
  <c r="AU876" i="2"/>
  <c r="AU788" i="2"/>
  <c r="AU625" i="2"/>
  <c r="AU593" i="2"/>
  <c r="AU450" i="2"/>
  <c r="AU413" i="2"/>
  <c r="AU372" i="2"/>
  <c r="AU364" i="2"/>
  <c r="AU353" i="2"/>
  <c r="AU335" i="2"/>
  <c r="AU326" i="2"/>
  <c r="AU312" i="2"/>
  <c r="AU304" i="2"/>
  <c r="AU296" i="2"/>
  <c r="AU253" i="2"/>
  <c r="AU149" i="2"/>
  <c r="AU35" i="2"/>
  <c r="AU773" i="2"/>
  <c r="AU380" i="2"/>
  <c r="AU866" i="2"/>
  <c r="AU747" i="2"/>
  <c r="AU548" i="2"/>
  <c r="AU505" i="2"/>
  <c r="AU422" i="2"/>
  <c r="AU390" i="2"/>
  <c r="AU234" i="2"/>
  <c r="AU129" i="2"/>
  <c r="AU73" i="2"/>
  <c r="AU94" i="2"/>
  <c r="AU1023" i="2"/>
  <c r="AU1007" i="2"/>
  <c r="AU958" i="2"/>
  <c r="AU891" i="2"/>
  <c r="AU792" i="2"/>
  <c r="AU629" i="2"/>
  <c r="AU605" i="2"/>
  <c r="AU520" i="2"/>
  <c r="AU414" i="2"/>
  <c r="AU373" i="2"/>
  <c r="AU365" i="2"/>
  <c r="AU354" i="2"/>
  <c r="AU336" i="2"/>
  <c r="AU328" i="2"/>
  <c r="AU313" i="2"/>
  <c r="AU305" i="2"/>
  <c r="AU297" i="2"/>
  <c r="AU264" i="2"/>
  <c r="AU150" i="2"/>
  <c r="AU36" i="2"/>
  <c r="AU966" i="2"/>
  <c r="AU549" i="2"/>
  <c r="AU506" i="2"/>
  <c r="AU423" i="2"/>
  <c r="AU391" i="2"/>
  <c r="AU235" i="2"/>
  <c r="AU130" i="2"/>
  <c r="AU117" i="2"/>
  <c r="AU226" i="2"/>
  <c r="AU1011" i="2"/>
  <c r="AU963" i="2"/>
  <c r="AU895" i="2"/>
  <c r="AU808" i="2"/>
  <c r="AU778" i="2"/>
  <c r="AU616" i="2"/>
  <c r="AU558" i="2"/>
  <c r="AU418" i="2"/>
  <c r="AU358" i="2"/>
  <c r="AU543" i="2"/>
  <c r="AU33" i="2"/>
  <c r="AU514" i="2"/>
  <c r="AU440" i="2"/>
  <c r="AU382" i="2"/>
  <c r="AU133" i="2"/>
  <c r="AS26" i="2"/>
  <c r="AR26" i="2"/>
  <c r="AT26" i="2"/>
  <c r="AQ26" i="2"/>
  <c r="E1096" i="2"/>
  <c r="F1096" i="2"/>
  <c r="D1096" i="2"/>
  <c r="L1072" i="2"/>
  <c r="AO968" i="2"/>
  <c r="AO132" i="2"/>
  <c r="AO131" i="2"/>
  <c r="AH289" i="2"/>
  <c r="AH132" i="2"/>
  <c r="AH131" i="2"/>
  <c r="Z1058" i="2"/>
  <c r="L1058" i="2"/>
  <c r="K110" i="5"/>
  <c r="K111" i="5"/>
  <c r="K112" i="5"/>
  <c r="Z1088" i="2"/>
  <c r="Z1092" i="2"/>
  <c r="Z1090" i="2"/>
  <c r="Z1093" i="2"/>
  <c r="Z1089" i="2"/>
  <c r="Z1091" i="2"/>
  <c r="Z1094" i="2"/>
  <c r="Z1071" i="2"/>
  <c r="L1088" i="2"/>
  <c r="L1092" i="2"/>
  <c r="L1090" i="2"/>
  <c r="L1093" i="2"/>
  <c r="L1089" i="2"/>
  <c r="L1091" i="2"/>
  <c r="L1094" i="2"/>
  <c r="L1071" i="2"/>
  <c r="Z1070" i="2"/>
  <c r="Z1063" i="2"/>
  <c r="Z1053" i="2"/>
  <c r="Z1075" i="2"/>
  <c r="Z1082" i="2"/>
  <c r="Z1052" i="2"/>
  <c r="Z1073" i="2"/>
  <c r="Z1067" i="2"/>
  <c r="Z1087" i="2"/>
  <c r="Z1049" i="2"/>
  <c r="Z1084" i="2"/>
  <c r="Z1047" i="2"/>
  <c r="Z1065" i="2"/>
  <c r="Z1074" i="2"/>
  <c r="Z1077" i="2"/>
  <c r="Z1080" i="2"/>
  <c r="Z1079" i="2"/>
  <c r="Z1081" i="2"/>
  <c r="Z1083" i="2"/>
  <c r="Z1076" i="2"/>
  <c r="Z1048" i="2"/>
  <c r="Z1064" i="2"/>
  <c r="Z1078" i="2"/>
  <c r="Z1054" i="2"/>
  <c r="L1073" i="2"/>
  <c r="L1052" i="2"/>
  <c r="L1070" i="2"/>
  <c r="Z1062" i="2"/>
  <c r="L1062" i="2"/>
  <c r="V1056" i="2"/>
  <c r="L1056" i="2"/>
  <c r="L1054" i="2"/>
  <c r="L1068" i="2"/>
  <c r="L1078" i="2"/>
  <c r="L1064" i="2"/>
  <c r="L1048" i="2"/>
  <c r="L1076" i="2"/>
  <c r="L1075" i="2"/>
  <c r="L1053" i="2"/>
  <c r="L1063" i="2"/>
  <c r="L1083" i="2"/>
  <c r="L1081" i="2"/>
  <c r="L1079" i="2"/>
  <c r="L1080" i="2"/>
  <c r="Z1056" i="2"/>
  <c r="AQ1056" i="2"/>
  <c r="N1068" i="2"/>
  <c r="S1068" i="2"/>
  <c r="AB1078" i="2"/>
  <c r="AG1078" i="2"/>
  <c r="AB1064" i="2"/>
  <c r="AG1064" i="2"/>
  <c r="AB1083" i="2"/>
  <c r="AG1083" i="2"/>
  <c r="AB1077" i="2"/>
  <c r="L1077" i="2"/>
  <c r="L1074" i="2"/>
  <c r="L1065" i="2"/>
  <c r="V938" i="2"/>
  <c r="V939" i="2"/>
  <c r="V109" i="2"/>
  <c r="L1047" i="2"/>
  <c r="L1084" i="2"/>
  <c r="L1049" i="2"/>
  <c r="L1082" i="2"/>
  <c r="L1087" i="2"/>
  <c r="L1067" i="2"/>
  <c r="K100" i="5"/>
  <c r="M100" i="5" s="1"/>
  <c r="K101" i="5"/>
  <c r="N101" i="5" s="1"/>
  <c r="K102" i="5"/>
  <c r="M102" i="5" s="1"/>
  <c r="K103" i="5"/>
  <c r="N103" i="5" s="1"/>
  <c r="K104" i="5"/>
  <c r="M104" i="5" s="1"/>
  <c r="K105" i="5"/>
  <c r="M105" i="5" s="1"/>
  <c r="K106" i="5"/>
  <c r="M106" i="5" s="1"/>
  <c r="K107" i="5"/>
  <c r="M107" i="5" s="1"/>
  <c r="K90" i="5"/>
  <c r="M90" i="5" s="1"/>
  <c r="K91" i="5"/>
  <c r="N91" i="5"/>
  <c r="K80" i="5"/>
  <c r="N80" i="5"/>
  <c r="K81" i="5"/>
  <c r="M81" i="5" s="1"/>
  <c r="N81" i="5"/>
  <c r="K82" i="5"/>
  <c r="M82" i="5" s="1"/>
  <c r="K83" i="5"/>
  <c r="M83" i="5" s="1"/>
  <c r="K84" i="5"/>
  <c r="M84" i="5"/>
  <c r="K85" i="5"/>
  <c r="N85" i="5" s="1"/>
  <c r="K86" i="5"/>
  <c r="M86" i="5" s="1"/>
  <c r="K87" i="5"/>
  <c r="M87" i="5" s="1"/>
  <c r="K88" i="5"/>
  <c r="M88" i="5" s="1"/>
  <c r="K89" i="5"/>
  <c r="M89" i="5" s="1"/>
  <c r="K92" i="5"/>
  <c r="M92" i="5" s="1"/>
  <c r="K93" i="5"/>
  <c r="N93" i="5" s="1"/>
  <c r="K64" i="5"/>
  <c r="N64" i="5" s="1"/>
  <c r="K65" i="5"/>
  <c r="M65" i="5" s="1"/>
  <c r="N65" i="5"/>
  <c r="K66" i="5"/>
  <c r="M66" i="5" s="1"/>
  <c r="K67" i="5"/>
  <c r="M67" i="5" s="1"/>
  <c r="K68" i="5"/>
  <c r="M68" i="5" s="1"/>
  <c r="K69" i="5"/>
  <c r="M69" i="5" s="1"/>
  <c r="K70" i="5"/>
  <c r="M70" i="5"/>
  <c r="K71" i="5"/>
  <c r="M71" i="5" s="1"/>
  <c r="K72" i="5"/>
  <c r="M72" i="5" s="1"/>
  <c r="K73" i="5"/>
  <c r="M73" i="5" s="1"/>
  <c r="K74" i="5"/>
  <c r="M74" i="5" s="1"/>
  <c r="K75" i="5"/>
  <c r="M75" i="5"/>
  <c r="K76" i="5"/>
  <c r="N76" i="5"/>
  <c r="K77" i="5"/>
  <c r="M77" i="5" s="1"/>
  <c r="K78" i="5"/>
  <c r="M78" i="5" s="1"/>
  <c r="K79" i="5"/>
  <c r="N79" i="5" s="1"/>
  <c r="K94" i="5"/>
  <c r="M94" i="5" s="1"/>
  <c r="K95" i="5"/>
  <c r="N95" i="5" s="1"/>
  <c r="K96" i="5"/>
  <c r="M96" i="5" s="1"/>
  <c r="K97" i="5"/>
  <c r="M97" i="5" s="1"/>
  <c r="K57" i="5"/>
  <c r="N57" i="5" s="1"/>
  <c r="K58" i="5"/>
  <c r="M58" i="5" s="1"/>
  <c r="K59" i="5"/>
  <c r="N59" i="5" s="1"/>
  <c r="K60" i="5"/>
  <c r="N60" i="5" s="1"/>
  <c r="K61" i="5"/>
  <c r="M61" i="5" s="1"/>
  <c r="K62" i="5"/>
  <c r="N62" i="5" s="1"/>
  <c r="K63" i="5"/>
  <c r="M63" i="5"/>
  <c r="K98" i="5"/>
  <c r="N98" i="5" s="1"/>
  <c r="K99" i="5"/>
  <c r="M99" i="5" s="1"/>
  <c r="K108" i="5"/>
  <c r="N108" i="5" s="1"/>
  <c r="K109" i="5"/>
  <c r="M109" i="5" s="1"/>
  <c r="K47" i="5"/>
  <c r="M47" i="5" s="1"/>
  <c r="K48" i="5"/>
  <c r="M48" i="5" s="1"/>
  <c r="K49" i="5"/>
  <c r="M49" i="5" s="1"/>
  <c r="K50" i="5"/>
  <c r="N50" i="5" s="1"/>
  <c r="K51" i="5"/>
  <c r="M51" i="5" s="1"/>
  <c r="K52" i="5"/>
  <c r="N52" i="5" s="1"/>
  <c r="K53" i="5"/>
  <c r="M53" i="5" s="1"/>
  <c r="K54" i="5"/>
  <c r="N54" i="5" s="1"/>
  <c r="K55" i="5"/>
  <c r="M55" i="5" s="1"/>
  <c r="K56" i="5"/>
  <c r="N56" i="5" s="1"/>
  <c r="K120" i="5"/>
  <c r="M120" i="5" s="1"/>
  <c r="N100" i="5"/>
  <c r="M64" i="5"/>
  <c r="M76" i="5"/>
  <c r="N75" i="5"/>
  <c r="N70" i="5"/>
  <c r="N77" i="5"/>
  <c r="N73" i="5"/>
  <c r="M80" i="5"/>
  <c r="N86" i="5"/>
  <c r="N102" i="5"/>
  <c r="N51" i="5"/>
  <c r="M101" i="5"/>
  <c r="N84" i="5"/>
  <c r="N92" i="5"/>
  <c r="N63" i="5"/>
  <c r="N83" i="5"/>
  <c r="M52" i="5"/>
  <c r="N58" i="5"/>
  <c r="M91" i="5"/>
  <c r="M59" i="5"/>
  <c r="N55" i="5"/>
  <c r="M60" i="5"/>
  <c r="N53" i="5"/>
  <c r="M54" i="5"/>
  <c r="L1069" i="2"/>
  <c r="L124" i="2"/>
  <c r="L125" i="2"/>
  <c r="L496" i="2"/>
  <c r="L261" i="2"/>
  <c r="L325" i="2"/>
  <c r="L1057" i="2"/>
  <c r="L1085" i="2"/>
  <c r="N125" i="2"/>
  <c r="S125" i="2"/>
  <c r="N325" i="2"/>
  <c r="S325" i="2"/>
  <c r="N1085" i="2"/>
  <c r="S1085" i="2"/>
  <c r="N124" i="2"/>
  <c r="S124" i="2"/>
  <c r="N261" i="2"/>
  <c r="S261" i="2"/>
  <c r="N496" i="2"/>
  <c r="S496" i="2"/>
  <c r="L1061" i="2"/>
  <c r="L612" i="2"/>
  <c r="L1095" i="2"/>
  <c r="L590" i="2"/>
  <c r="L194" i="2"/>
  <c r="L933" i="2"/>
  <c r="L932" i="2"/>
  <c r="L931" i="2"/>
  <c r="L930" i="2"/>
  <c r="L929" i="2"/>
  <c r="L928" i="2"/>
  <c r="L850" i="2"/>
  <c r="L849" i="2"/>
  <c r="L846" i="2"/>
  <c r="L829" i="2"/>
  <c r="L824" i="2"/>
  <c r="L823" i="2"/>
  <c r="L822" i="2"/>
  <c r="L811" i="2"/>
  <c r="L807" i="2"/>
  <c r="L797" i="2"/>
  <c r="L796" i="2"/>
  <c r="L735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585" i="2"/>
  <c r="L436" i="2"/>
  <c r="L433" i="2"/>
  <c r="L428" i="2"/>
  <c r="L426" i="2"/>
  <c r="L425" i="2"/>
  <c r="L269" i="2"/>
  <c r="L268" i="2"/>
  <c r="L262" i="2"/>
  <c r="L241" i="2"/>
  <c r="L22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99" i="2"/>
  <c r="L882" i="2"/>
  <c r="L881" i="2"/>
  <c r="L880" i="2"/>
  <c r="L879" i="2"/>
  <c r="L878" i="2"/>
  <c r="L847" i="2"/>
  <c r="L817" i="2"/>
  <c r="L649" i="2"/>
  <c r="L576" i="2"/>
  <c r="L575" i="2"/>
  <c r="L574" i="2"/>
  <c r="L573" i="2"/>
  <c r="L572" i="2"/>
  <c r="L571" i="2"/>
  <c r="L540" i="2"/>
  <c r="L534" i="2"/>
  <c r="L533" i="2"/>
  <c r="L500" i="2"/>
  <c r="L499" i="2"/>
  <c r="L498" i="2"/>
  <c r="L497" i="2"/>
  <c r="L403" i="2"/>
  <c r="L108" i="2"/>
  <c r="L509" i="2"/>
  <c r="L443" i="2"/>
  <c r="L991" i="2"/>
  <c r="L990" i="2"/>
  <c r="L989" i="2"/>
  <c r="L972" i="2"/>
  <c r="L971" i="2"/>
  <c r="L955" i="2"/>
  <c r="L865" i="2"/>
  <c r="L864" i="2"/>
  <c r="L863" i="2"/>
  <c r="L862" i="2"/>
  <c r="L861" i="2"/>
  <c r="L859" i="2"/>
  <c r="L856" i="2"/>
  <c r="L853" i="2"/>
  <c r="L821" i="2"/>
  <c r="L803" i="2"/>
  <c r="L765" i="2"/>
  <c r="L764" i="2"/>
  <c r="L763" i="2"/>
  <c r="L762" i="2"/>
  <c r="L761" i="2"/>
  <c r="L760" i="2"/>
  <c r="L759" i="2"/>
  <c r="L750" i="2"/>
  <c r="L749" i="2"/>
  <c r="L651" i="2"/>
  <c r="L634" i="2"/>
  <c r="L624" i="2"/>
  <c r="L539" i="2"/>
  <c r="L538" i="2"/>
  <c r="L537" i="2"/>
  <c r="L536" i="2"/>
  <c r="L535" i="2"/>
  <c r="L528" i="2"/>
  <c r="L527" i="2"/>
  <c r="L526" i="2"/>
  <c r="L525" i="2"/>
  <c r="L524" i="2"/>
  <c r="L489" i="2"/>
  <c r="L473" i="2"/>
  <c r="L424" i="2"/>
  <c r="L404" i="2"/>
  <c r="L402" i="2"/>
  <c r="L401" i="2"/>
  <c r="L398" i="2"/>
  <c r="L397" i="2"/>
  <c r="L377" i="2"/>
  <c r="L376" i="2"/>
  <c r="L315" i="2"/>
  <c r="L246" i="2"/>
  <c r="L244" i="2"/>
  <c r="L243" i="2"/>
  <c r="L242" i="2"/>
  <c r="L1066" i="2"/>
  <c r="L240" i="2"/>
  <c r="L237" i="2"/>
  <c r="L189" i="2"/>
  <c r="L188" i="2"/>
  <c r="L156" i="2"/>
  <c r="L116" i="2"/>
  <c r="L107" i="2"/>
  <c r="L106" i="2"/>
  <c r="L68" i="2"/>
  <c r="L59" i="2"/>
  <c r="L974" i="2"/>
  <c r="L896" i="2"/>
  <c r="L406" i="2"/>
  <c r="L1055" i="2"/>
  <c r="L1038" i="2"/>
  <c r="L1035" i="2"/>
  <c r="L915" i="2"/>
  <c r="L827" i="2"/>
  <c r="L826" i="2"/>
  <c r="L766" i="2"/>
  <c r="L744" i="2"/>
  <c r="L734" i="2"/>
  <c r="L675" i="2"/>
  <c r="L613" i="2"/>
  <c r="L583" i="2"/>
  <c r="L582" i="2"/>
  <c r="L581" i="2"/>
  <c r="L580" i="2"/>
  <c r="L579" i="2"/>
  <c r="L578" i="2"/>
  <c r="L577" i="2"/>
  <c r="L523" i="2"/>
  <c r="L502" i="2"/>
  <c r="L493" i="2"/>
  <c r="L490" i="2"/>
  <c r="L484" i="2"/>
  <c r="L483" i="2"/>
  <c r="L407" i="2"/>
  <c r="L387" i="2"/>
  <c r="L317" i="2"/>
  <c r="L316" i="2"/>
  <c r="L225" i="2"/>
  <c r="L223" i="2"/>
  <c r="L222" i="2"/>
  <c r="L199" i="2"/>
  <c r="L142" i="2"/>
  <c r="L122" i="2"/>
  <c r="L120" i="2"/>
  <c r="L119" i="2"/>
  <c r="L70" i="2"/>
  <c r="L69" i="2"/>
  <c r="L63" i="2"/>
  <c r="L65" i="2"/>
  <c r="L56" i="2"/>
  <c r="L55" i="2"/>
  <c r="L54" i="2"/>
  <c r="L53" i="2"/>
  <c r="L52" i="2"/>
  <c r="L51" i="2"/>
  <c r="L50" i="2"/>
  <c r="L49" i="2"/>
  <c r="L41" i="2"/>
  <c r="L20" i="2"/>
  <c r="L17" i="2"/>
  <c r="L926" i="2"/>
  <c r="L925" i="2"/>
  <c r="L924" i="2"/>
  <c r="L801" i="2"/>
  <c r="L800" i="2"/>
  <c r="L601" i="2"/>
  <c r="L478" i="2"/>
  <c r="L452" i="2"/>
  <c r="L451" i="2"/>
  <c r="L448" i="2"/>
  <c r="L446" i="2"/>
  <c r="L444" i="2"/>
  <c r="L442" i="2"/>
  <c r="L266" i="2"/>
  <c r="L215" i="2"/>
  <c r="L214" i="2"/>
  <c r="L211" i="2"/>
  <c r="L42" i="2"/>
  <c r="L923" i="2"/>
  <c r="L852" i="2"/>
  <c r="L851" i="2"/>
  <c r="L1086" i="2"/>
  <c r="L508" i="2"/>
  <c r="L411" i="2"/>
  <c r="L408" i="2"/>
  <c r="L1028" i="2"/>
  <c r="L779" i="2"/>
  <c r="L611" i="2"/>
  <c r="L592" i="2"/>
  <c r="L588" i="2"/>
  <c r="L586" i="2"/>
  <c r="L584" i="2"/>
  <c r="L518" i="2"/>
  <c r="L445" i="2"/>
  <c r="L288" i="2"/>
  <c r="L238" i="2"/>
  <c r="L204" i="2"/>
  <c r="L203" i="2"/>
  <c r="L201" i="2"/>
  <c r="L200" i="2"/>
  <c r="L182" i="2"/>
  <c r="L144" i="2"/>
  <c r="L140" i="2"/>
  <c r="L139" i="2"/>
  <c r="L138" i="2"/>
  <c r="L137" i="2"/>
  <c r="L64" i="2"/>
  <c r="L10" i="2"/>
  <c r="L973" i="2"/>
  <c r="L970" i="2"/>
  <c r="L833" i="2"/>
  <c r="L818" i="2"/>
  <c r="L645" i="2"/>
  <c r="L529" i="2"/>
  <c r="L503" i="2"/>
  <c r="L487" i="2"/>
  <c r="L486" i="2"/>
  <c r="L435" i="2"/>
  <c r="L434" i="2"/>
  <c r="L247" i="2"/>
  <c r="L224" i="2"/>
  <c r="L148" i="2"/>
  <c r="L147" i="2"/>
  <c r="L146" i="2"/>
  <c r="L145" i="2"/>
  <c r="L934" i="2"/>
  <c r="L504" i="2"/>
  <c r="L495" i="2"/>
  <c r="L181" i="2"/>
  <c r="L1045" i="2"/>
  <c r="L1040" i="2"/>
  <c r="L1037" i="2"/>
  <c r="L1034" i="2"/>
  <c r="L1033" i="2"/>
  <c r="L772" i="2"/>
  <c r="L771" i="2"/>
  <c r="L733" i="2"/>
  <c r="L599" i="2"/>
  <c r="L598" i="2"/>
  <c r="L595" i="2"/>
  <c r="L492" i="2"/>
  <c r="L491" i="2"/>
  <c r="L343" i="2"/>
  <c r="L341" i="2"/>
  <c r="L252" i="2"/>
  <c r="L196" i="2"/>
  <c r="L195" i="2"/>
  <c r="L143" i="2"/>
  <c r="L78" i="2"/>
  <c r="L77" i="2"/>
  <c r="L67" i="2"/>
  <c r="L27" i="2"/>
  <c r="L22" i="2"/>
  <c r="L19" i="2"/>
  <c r="L16" i="2"/>
  <c r="L15" i="2"/>
  <c r="L1043" i="2"/>
  <c r="L1042" i="2"/>
  <c r="L1041" i="2"/>
  <c r="L1032" i="2"/>
  <c r="L1031" i="2"/>
  <c r="L1030" i="2"/>
  <c r="L1029" i="2"/>
  <c r="L1027" i="2"/>
  <c r="L981" i="2"/>
  <c r="L977" i="2"/>
  <c r="L959" i="2"/>
  <c r="L954" i="2"/>
  <c r="L927" i="2"/>
  <c r="L920" i="2"/>
  <c r="L918" i="2"/>
  <c r="L917" i="2"/>
  <c r="L857" i="2"/>
  <c r="L854" i="2"/>
  <c r="L845" i="2"/>
  <c r="L820" i="2"/>
  <c r="L819" i="2"/>
  <c r="L777" i="2"/>
  <c r="L615" i="2"/>
  <c r="L603" i="2"/>
  <c r="L551" i="2"/>
  <c r="L550" i="2"/>
  <c r="L482" i="2"/>
  <c r="L477" i="2"/>
  <c r="L447" i="2"/>
  <c r="L395" i="2"/>
  <c r="L254" i="2"/>
  <c r="L221" i="2"/>
  <c r="L213" i="2"/>
  <c r="L212" i="2"/>
  <c r="L210" i="2"/>
  <c r="L184" i="2"/>
  <c r="L180" i="2"/>
  <c r="L135" i="2"/>
  <c r="L98" i="2"/>
  <c r="L97" i="2"/>
  <c r="L96" i="2"/>
  <c r="L95" i="2"/>
  <c r="L93" i="2"/>
  <c r="L92" i="2"/>
  <c r="L91" i="2"/>
  <c r="L90" i="2"/>
  <c r="L89" i="2"/>
  <c r="L88" i="2"/>
  <c r="L87" i="2"/>
  <c r="L86" i="2"/>
  <c r="L85" i="2"/>
  <c r="L75" i="2"/>
  <c r="L72" i="2"/>
  <c r="L71" i="2"/>
  <c r="L66" i="2"/>
  <c r="L60" i="2"/>
  <c r="L58" i="2"/>
  <c r="L43" i="2"/>
  <c r="L31" i="2"/>
  <c r="L30" i="2"/>
  <c r="L29" i="2"/>
  <c r="L28" i="2"/>
  <c r="L25" i="2"/>
  <c r="L24" i="2"/>
  <c r="L23" i="2"/>
  <c r="L14" i="2"/>
  <c r="L13" i="2"/>
  <c r="L12" i="2"/>
  <c r="L11" i="2"/>
  <c r="L9" i="2"/>
  <c r="L940" i="2"/>
  <c r="L919" i="2"/>
  <c r="L756" i="2"/>
  <c r="L1046" i="2"/>
  <c r="L466" i="2"/>
  <c r="L454" i="2"/>
  <c r="L453" i="2"/>
  <c r="L415" i="2"/>
  <c r="L278" i="2"/>
  <c r="L274" i="2"/>
  <c r="L197" i="2"/>
  <c r="L47" i="2"/>
  <c r="L32" i="2"/>
  <c r="L1039" i="2"/>
  <c r="L1004" i="2"/>
  <c r="L985" i="2"/>
  <c r="L983" i="2"/>
  <c r="L976" i="2"/>
  <c r="L975" i="2"/>
  <c r="L965" i="2"/>
  <c r="L964" i="2"/>
  <c r="L902" i="2"/>
  <c r="L885" i="2"/>
  <c r="L884" i="2"/>
  <c r="L883" i="2"/>
  <c r="L871" i="2"/>
  <c r="L870" i="2"/>
  <c r="L868" i="2"/>
  <c r="L799" i="2"/>
  <c r="L798" i="2"/>
  <c r="L758" i="2"/>
  <c r="L755" i="2"/>
  <c r="L746" i="2"/>
  <c r="L745" i="2"/>
  <c r="L740" i="2"/>
  <c r="L739" i="2"/>
  <c r="L738" i="2"/>
  <c r="L737" i="2"/>
  <c r="L732" i="2"/>
  <c r="L643" i="2"/>
  <c r="L641" i="2"/>
  <c r="L636" i="2"/>
  <c r="L607" i="2"/>
  <c r="L568" i="2"/>
  <c r="L567" i="2"/>
  <c r="L530" i="2"/>
  <c r="L510" i="2"/>
  <c r="L507" i="2"/>
  <c r="L501" i="2"/>
  <c r="L494" i="2"/>
  <c r="L476" i="2"/>
  <c r="L475" i="2"/>
  <c r="L474" i="2"/>
  <c r="L471" i="2"/>
  <c r="L470" i="2"/>
  <c r="L469" i="2"/>
  <c r="L468" i="2"/>
  <c r="L467" i="2"/>
  <c r="L465" i="2"/>
  <c r="L464" i="2"/>
  <c r="L463" i="2"/>
  <c r="L462" i="2"/>
  <c r="L461" i="2"/>
  <c r="L460" i="2"/>
  <c r="L459" i="2"/>
  <c r="L458" i="2"/>
  <c r="L457" i="2"/>
  <c r="L456" i="2"/>
  <c r="L455" i="2"/>
  <c r="L432" i="2"/>
  <c r="L384" i="2"/>
  <c r="L378" i="2"/>
  <c r="L355" i="2"/>
  <c r="L348" i="2"/>
  <c r="L347" i="2"/>
  <c r="L346" i="2"/>
  <c r="L345" i="2"/>
  <c r="L344" i="2"/>
  <c r="L340" i="2"/>
  <c r="L337" i="2"/>
  <c r="L327" i="2"/>
  <c r="L322" i="2"/>
  <c r="L318" i="2"/>
  <c r="L291" i="2"/>
  <c r="L277" i="2"/>
  <c r="L276" i="2"/>
  <c r="L275" i="2"/>
  <c r="L273" i="2"/>
  <c r="L267" i="2"/>
  <c r="L263" i="2"/>
  <c r="L260" i="2"/>
  <c r="L232" i="2"/>
  <c r="L231" i="2"/>
  <c r="L230" i="2"/>
  <c r="L219" i="2"/>
  <c r="L202" i="2"/>
  <c r="L198" i="2"/>
  <c r="L193" i="2"/>
  <c r="L192" i="2"/>
  <c r="L191" i="2"/>
  <c r="L190" i="2"/>
  <c r="L186" i="2"/>
  <c r="L185" i="2"/>
  <c r="L121" i="2"/>
  <c r="L105" i="2"/>
  <c r="L104" i="2"/>
  <c r="L103" i="2"/>
  <c r="L102" i="2"/>
  <c r="L101" i="2"/>
  <c r="L100" i="2"/>
  <c r="L84" i="2"/>
  <c r="L83" i="2"/>
  <c r="L82" i="2"/>
  <c r="L81" i="2"/>
  <c r="L76" i="2"/>
  <c r="L62" i="2"/>
  <c r="L61" i="2"/>
  <c r="L46" i="2"/>
  <c r="L45" i="2"/>
  <c r="L44" i="2"/>
  <c r="L21" i="2"/>
  <c r="L1036" i="2"/>
  <c r="L1003" i="2"/>
  <c r="L1001" i="2"/>
  <c r="L1000" i="2"/>
  <c r="L999" i="2"/>
  <c r="L998" i="2"/>
  <c r="L997" i="2"/>
  <c r="L996" i="2"/>
  <c r="L995" i="2"/>
  <c r="L994" i="2"/>
  <c r="L993" i="2"/>
  <c r="L992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21" i="2"/>
  <c r="L916" i="2"/>
  <c r="L906" i="2"/>
  <c r="L905" i="2"/>
  <c r="L904" i="2"/>
  <c r="L903" i="2"/>
  <c r="L901" i="2"/>
  <c r="L900" i="2"/>
  <c r="L898" i="2"/>
  <c r="L897" i="2"/>
  <c r="L869" i="2"/>
  <c r="L858" i="2"/>
  <c r="L848" i="2"/>
  <c r="L844" i="2"/>
  <c r="L843" i="2"/>
  <c r="L842" i="2"/>
  <c r="L1051" i="2"/>
  <c r="L1050" i="2"/>
  <c r="L841" i="2"/>
  <c r="L840" i="2"/>
  <c r="L836" i="2"/>
  <c r="L834" i="2"/>
  <c r="L832" i="2"/>
  <c r="L831" i="2"/>
  <c r="L830" i="2"/>
  <c r="L828" i="2"/>
  <c r="L816" i="2"/>
  <c r="L815" i="2"/>
  <c r="L814" i="2"/>
  <c r="L813" i="2"/>
  <c r="L812" i="2"/>
  <c r="L805" i="2"/>
  <c r="L804" i="2"/>
  <c r="L802" i="2"/>
  <c r="L776" i="2"/>
  <c r="L770" i="2"/>
  <c r="L768" i="2"/>
  <c r="L767" i="2"/>
  <c r="L757" i="2"/>
  <c r="L754" i="2"/>
  <c r="L753" i="2"/>
  <c r="L752" i="2"/>
  <c r="L751" i="2"/>
  <c r="L743" i="2"/>
  <c r="L742" i="2"/>
  <c r="L741" i="2"/>
  <c r="L736" i="2"/>
  <c r="L677" i="2"/>
  <c r="L676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0" i="2"/>
  <c r="L647" i="2"/>
  <c r="L646" i="2"/>
  <c r="L640" i="2"/>
  <c r="L639" i="2"/>
  <c r="L638" i="2"/>
  <c r="L637" i="2"/>
  <c r="L633" i="2"/>
  <c r="L632" i="2"/>
  <c r="L614" i="2"/>
  <c r="L610" i="2"/>
  <c r="L604" i="2"/>
  <c r="L602" i="2"/>
  <c r="L597" i="2"/>
  <c r="L587" i="2"/>
  <c r="L566" i="2"/>
  <c r="L565" i="2"/>
  <c r="L564" i="2"/>
  <c r="L557" i="2"/>
  <c r="L555" i="2"/>
  <c r="L554" i="2"/>
  <c r="L553" i="2"/>
  <c r="L552" i="2"/>
  <c r="L547" i="2"/>
  <c r="L542" i="2"/>
  <c r="L541" i="2"/>
  <c r="L532" i="2"/>
  <c r="L511" i="2"/>
  <c r="L481" i="2"/>
  <c r="L480" i="2"/>
  <c r="L479" i="2"/>
  <c r="L441" i="2"/>
  <c r="L438" i="2"/>
  <c r="L427" i="2"/>
  <c r="L400" i="2"/>
  <c r="L399" i="2"/>
  <c r="L396" i="2"/>
  <c r="L287" i="2"/>
  <c r="L286" i="2"/>
  <c r="L285" i="2"/>
  <c r="L284" i="2"/>
  <c r="L283" i="2"/>
  <c r="L282" i="2"/>
  <c r="L281" i="2"/>
  <c r="L280" i="2"/>
  <c r="L279" i="2"/>
  <c r="L270" i="2"/>
  <c r="L265" i="2"/>
  <c r="L259" i="2"/>
  <c r="L258" i="2"/>
  <c r="L257" i="2"/>
  <c r="L256" i="2"/>
  <c r="L255" i="2"/>
  <c r="L251" i="2"/>
  <c r="L250" i="2"/>
  <c r="L249" i="2"/>
  <c r="L245" i="2"/>
  <c r="L218" i="2"/>
  <c r="L217" i="2"/>
  <c r="L216" i="2"/>
  <c r="L209" i="2"/>
  <c r="L208" i="2"/>
  <c r="L207" i="2"/>
  <c r="L206" i="2"/>
  <c r="L205" i="2"/>
  <c r="L187" i="2"/>
  <c r="L183" i="2"/>
  <c r="L167" i="2"/>
  <c r="L166" i="2"/>
  <c r="L165" i="2"/>
  <c r="L164" i="2"/>
  <c r="L163" i="2"/>
  <c r="L162" i="2"/>
  <c r="L161" i="2"/>
  <c r="L160" i="2"/>
  <c r="L159" i="2"/>
  <c r="L158" i="2"/>
  <c r="L157" i="2"/>
  <c r="L155" i="2"/>
  <c r="L154" i="2"/>
  <c r="L141" i="2"/>
  <c r="L123" i="2"/>
  <c r="L118" i="2"/>
  <c r="L117" i="2"/>
  <c r="L115" i="2"/>
  <c r="L114" i="2"/>
  <c r="L113" i="2"/>
  <c r="L94" i="2"/>
  <c r="L48" i="2"/>
  <c r="L39" i="2"/>
  <c r="L18" i="2"/>
  <c r="L912" i="2"/>
  <c r="L781" i="2"/>
  <c r="L375" i="2"/>
  <c r="L362" i="2"/>
  <c r="L361" i="2"/>
  <c r="L342" i="2"/>
  <c r="L271" i="2"/>
  <c r="L248" i="2"/>
  <c r="L226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2" i="2"/>
  <c r="L988" i="2"/>
  <c r="L987" i="2"/>
  <c r="L986" i="2"/>
  <c r="L984" i="2"/>
  <c r="L982" i="2"/>
  <c r="L980" i="2"/>
  <c r="L979" i="2"/>
  <c r="L978" i="2"/>
  <c r="L963" i="2"/>
  <c r="L962" i="2"/>
  <c r="L961" i="2"/>
  <c r="L960" i="2"/>
  <c r="L958" i="2"/>
  <c r="L957" i="2"/>
  <c r="L956" i="2"/>
  <c r="L922" i="2"/>
  <c r="L914" i="2"/>
  <c r="L913" i="2"/>
  <c r="L911" i="2"/>
  <c r="L910" i="2"/>
  <c r="L909" i="2"/>
  <c r="L908" i="2"/>
  <c r="L907" i="2"/>
  <c r="L899" i="2"/>
  <c r="L895" i="2"/>
  <c r="L894" i="2"/>
  <c r="L893" i="2"/>
  <c r="L892" i="2"/>
  <c r="L891" i="2"/>
  <c r="L887" i="2"/>
  <c r="L886" i="2"/>
  <c r="L877" i="2"/>
  <c r="L876" i="2"/>
  <c r="L875" i="2"/>
  <c r="L874" i="2"/>
  <c r="L873" i="2"/>
  <c r="L872" i="2"/>
  <c r="L860" i="2"/>
  <c r="L835" i="2"/>
  <c r="L809" i="2"/>
  <c r="L808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0" i="2"/>
  <c r="L778" i="2"/>
  <c r="L648" i="2"/>
  <c r="L631" i="2"/>
  <c r="L630" i="2"/>
  <c r="L629" i="2"/>
  <c r="L628" i="2"/>
  <c r="L627" i="2"/>
  <c r="L626" i="2"/>
  <c r="L625" i="2"/>
  <c r="L623" i="2"/>
  <c r="L622" i="2"/>
  <c r="L621" i="2"/>
  <c r="L620" i="2"/>
  <c r="L619" i="2"/>
  <c r="L618" i="2"/>
  <c r="L617" i="2"/>
  <c r="L616" i="2"/>
  <c r="L609" i="2"/>
  <c r="L608" i="2"/>
  <c r="L606" i="2"/>
  <c r="L605" i="2"/>
  <c r="L600" i="2"/>
  <c r="L596" i="2"/>
  <c r="L594" i="2"/>
  <c r="L593" i="2"/>
  <c r="L591" i="2"/>
  <c r="L589" i="2"/>
  <c r="L563" i="2"/>
  <c r="L562" i="2"/>
  <c r="L561" i="2"/>
  <c r="L560" i="2"/>
  <c r="L559" i="2"/>
  <c r="L558" i="2"/>
  <c r="L556" i="2"/>
  <c r="L522" i="2"/>
  <c r="L521" i="2"/>
  <c r="L520" i="2"/>
  <c r="L519" i="2"/>
  <c r="L517" i="2"/>
  <c r="L516" i="2"/>
  <c r="L450" i="2"/>
  <c r="L449" i="2"/>
  <c r="L431" i="2"/>
  <c r="L430" i="2"/>
  <c r="L429" i="2"/>
  <c r="L418" i="2"/>
  <c r="L417" i="2"/>
  <c r="L416" i="2"/>
  <c r="L414" i="2"/>
  <c r="L413" i="2"/>
  <c r="L412" i="2"/>
  <c r="L410" i="2"/>
  <c r="L409" i="2"/>
  <c r="L381" i="2"/>
  <c r="L379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0" i="2"/>
  <c r="L359" i="2"/>
  <c r="L358" i="2"/>
  <c r="L357" i="2"/>
  <c r="L356" i="2"/>
  <c r="L354" i="2"/>
  <c r="L353" i="2"/>
  <c r="L352" i="2"/>
  <c r="L351" i="2"/>
  <c r="L350" i="2"/>
  <c r="L349" i="2"/>
  <c r="L339" i="2"/>
  <c r="L338" i="2"/>
  <c r="L336" i="2"/>
  <c r="L335" i="2"/>
  <c r="L334" i="2"/>
  <c r="L333" i="2"/>
  <c r="L332" i="2"/>
  <c r="L331" i="2"/>
  <c r="L330" i="2"/>
  <c r="L329" i="2"/>
  <c r="L328" i="2"/>
  <c r="L326" i="2"/>
  <c r="L324" i="2"/>
  <c r="L323" i="2"/>
  <c r="L321" i="2"/>
  <c r="L320" i="2"/>
  <c r="L319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0" i="2"/>
  <c r="L272" i="2"/>
  <c r="L264" i="2"/>
  <c r="L253" i="2"/>
  <c r="L229" i="2"/>
  <c r="L228" i="2"/>
  <c r="L227" i="2"/>
  <c r="L153" i="2"/>
  <c r="L152" i="2"/>
  <c r="L151" i="2"/>
  <c r="L150" i="2"/>
  <c r="L149" i="2"/>
  <c r="L57" i="2"/>
  <c r="L1060" i="2"/>
  <c r="L1059" i="2"/>
  <c r="L40" i="2"/>
  <c r="L38" i="2"/>
  <c r="L37" i="2"/>
  <c r="L36" i="2"/>
  <c r="L35" i="2"/>
  <c r="L34" i="2"/>
  <c r="L969" i="2"/>
  <c r="L968" i="2"/>
  <c r="L867" i="2"/>
  <c r="L855" i="2"/>
  <c r="L839" i="2"/>
  <c r="L838" i="2"/>
  <c r="L773" i="2"/>
  <c r="L769" i="2"/>
  <c r="L546" i="2"/>
  <c r="L544" i="2"/>
  <c r="L543" i="2"/>
  <c r="L405" i="2"/>
  <c r="L386" i="2"/>
  <c r="L385" i="2"/>
  <c r="L380" i="2"/>
  <c r="L289" i="2"/>
  <c r="L111" i="2"/>
  <c r="L110" i="2"/>
  <c r="L33" i="2"/>
  <c r="L1044" i="2"/>
  <c r="L967" i="2"/>
  <c r="L966" i="2"/>
  <c r="L939" i="2"/>
  <c r="L938" i="2"/>
  <c r="L937" i="2"/>
  <c r="L936" i="2"/>
  <c r="L935" i="2"/>
  <c r="L890" i="2"/>
  <c r="L889" i="2"/>
  <c r="L888" i="2"/>
  <c r="L866" i="2"/>
  <c r="L837" i="2"/>
  <c r="L825" i="2"/>
  <c r="L810" i="2"/>
  <c r="L806" i="2"/>
  <c r="L775" i="2"/>
  <c r="L774" i="2"/>
  <c r="L748" i="2"/>
  <c r="L747" i="2"/>
  <c r="L112" i="2"/>
  <c r="L644" i="2"/>
  <c r="L642" i="2"/>
  <c r="L635" i="2"/>
  <c r="L570" i="2"/>
  <c r="L569" i="2"/>
  <c r="L549" i="2"/>
  <c r="L548" i="2"/>
  <c r="L545" i="2"/>
  <c r="L531" i="2"/>
  <c r="L515" i="2"/>
  <c r="L514" i="2"/>
  <c r="L513" i="2"/>
  <c r="L512" i="2"/>
  <c r="L506" i="2"/>
  <c r="L505" i="2"/>
  <c r="L488" i="2"/>
  <c r="L485" i="2"/>
  <c r="L472" i="2"/>
  <c r="L440" i="2"/>
  <c r="L439" i="2"/>
  <c r="L437" i="2"/>
  <c r="L423" i="2"/>
  <c r="L422" i="2"/>
  <c r="L421" i="2"/>
  <c r="L420" i="2"/>
  <c r="L419" i="2"/>
  <c r="L394" i="2"/>
  <c r="L393" i="2"/>
  <c r="L392" i="2"/>
  <c r="L391" i="2"/>
  <c r="L390" i="2"/>
  <c r="L389" i="2"/>
  <c r="L388" i="2"/>
  <c r="L383" i="2"/>
  <c r="L382" i="2"/>
  <c r="L239" i="2"/>
  <c r="L236" i="2"/>
  <c r="L235" i="2"/>
  <c r="L234" i="2"/>
  <c r="L233" i="2"/>
  <c r="L136" i="2"/>
  <c r="L134" i="2"/>
  <c r="L133" i="2"/>
  <c r="L132" i="2"/>
  <c r="L131" i="2"/>
  <c r="L130" i="2"/>
  <c r="L129" i="2"/>
  <c r="L128" i="2"/>
  <c r="L127" i="2"/>
  <c r="L126" i="2"/>
  <c r="L109" i="2"/>
  <c r="L80" i="2"/>
  <c r="L79" i="2"/>
  <c r="L74" i="2"/>
  <c r="L73" i="2"/>
  <c r="K8" i="5"/>
  <c r="N8" i="5" s="1"/>
  <c r="K9" i="5"/>
  <c r="K10" i="5"/>
  <c r="M10" i="5" s="1"/>
  <c r="K11" i="5"/>
  <c r="M11" i="5" s="1"/>
  <c r="L121" i="5"/>
  <c r="J121" i="5"/>
  <c r="I121" i="5"/>
  <c r="K46" i="5"/>
  <c r="N46" i="5" s="1"/>
  <c r="K45" i="5"/>
  <c r="M45" i="5" s="1"/>
  <c r="K44" i="5"/>
  <c r="M44" i="5" s="1"/>
  <c r="K43" i="5"/>
  <c r="K42" i="5"/>
  <c r="K41" i="5"/>
  <c r="K40" i="5"/>
  <c r="K39" i="5"/>
  <c r="K38" i="5"/>
  <c r="K37" i="5"/>
  <c r="K36" i="5"/>
  <c r="K35" i="5"/>
  <c r="K34" i="5"/>
  <c r="M34" i="5" s="1"/>
  <c r="K33" i="5"/>
  <c r="K32" i="5"/>
  <c r="K31" i="5"/>
  <c r="N31" i="5" s="1"/>
  <c r="K30" i="5"/>
  <c r="M30" i="5" s="1"/>
  <c r="K29" i="5"/>
  <c r="M29" i="5" s="1"/>
  <c r="K28" i="5"/>
  <c r="K27" i="5"/>
  <c r="K26" i="5"/>
  <c r="K25" i="5"/>
  <c r="M25" i="5" s="1"/>
  <c r="K24" i="5"/>
  <c r="K23" i="5"/>
  <c r="K22" i="5"/>
  <c r="K21" i="5"/>
  <c r="K20" i="5"/>
  <c r="K19" i="5"/>
  <c r="N19" i="5" s="1"/>
  <c r="K18" i="5"/>
  <c r="K17" i="5"/>
  <c r="N17" i="5" s="1"/>
  <c r="K16" i="5"/>
  <c r="K15" i="5"/>
  <c r="K14" i="5"/>
  <c r="K13" i="5"/>
  <c r="N13" i="5" s="1"/>
  <c r="K12" i="5"/>
  <c r="K7" i="5"/>
  <c r="M7" i="5" s="1"/>
  <c r="U261" i="2"/>
  <c r="U125" i="2"/>
  <c r="U496" i="2"/>
  <c r="U124" i="2"/>
  <c r="U325" i="2"/>
  <c r="U1085" i="2"/>
  <c r="N239" i="2"/>
  <c r="S239" i="2"/>
  <c r="N488" i="2"/>
  <c r="S488" i="2"/>
  <c r="N112" i="2"/>
  <c r="S112" i="2"/>
  <c r="N289" i="2"/>
  <c r="S289" i="2"/>
  <c r="AI109" i="2"/>
  <c r="AN109" i="2"/>
  <c r="L26" i="2"/>
  <c r="S245" i="16" l="1"/>
  <c r="V245" i="16"/>
  <c r="M245" i="16"/>
  <c r="X245" i="16"/>
  <c r="U245" i="16"/>
  <c r="W245" i="16"/>
  <c r="T1112" i="13"/>
  <c r="N61" i="5"/>
  <c r="M98" i="5"/>
  <c r="N49" i="5"/>
  <c r="M103" i="5"/>
  <c r="N29" i="5"/>
  <c r="N48" i="5"/>
  <c r="N104" i="5"/>
  <c r="M118" i="5"/>
  <c r="N88" i="5"/>
  <c r="N106" i="5"/>
  <c r="M17" i="5"/>
  <c r="N30" i="5"/>
  <c r="N44" i="5"/>
  <c r="N10" i="5"/>
  <c r="N107" i="5"/>
  <c r="M108" i="5"/>
  <c r="M79" i="5"/>
  <c r="M8" i="5"/>
  <c r="N25" i="5"/>
  <c r="M50" i="5"/>
  <c r="N89" i="5"/>
  <c r="N96" i="5"/>
  <c r="N105" i="5"/>
  <c r="N69" i="5"/>
  <c r="N72" i="5"/>
  <c r="N67" i="5"/>
  <c r="M31" i="5"/>
  <c r="N97" i="5"/>
  <c r="N87" i="5"/>
  <c r="N78" i="5"/>
  <c r="U1112" i="13"/>
  <c r="V1112" i="13"/>
  <c r="R1112" i="13"/>
  <c r="M85" i="5"/>
  <c r="M62" i="5"/>
  <c r="N120" i="5"/>
  <c r="M57" i="5"/>
  <c r="M95" i="5"/>
  <c r="N82" i="5"/>
  <c r="N66" i="5"/>
  <c r="M13" i="5"/>
  <c r="N99" i="5"/>
  <c r="M93" i="5"/>
  <c r="M119" i="5"/>
  <c r="N45" i="5"/>
  <c r="M56" i="5"/>
  <c r="N94" i="5"/>
  <c r="M46" i="5"/>
  <c r="M117" i="5"/>
  <c r="N109" i="5"/>
  <c r="N74" i="5"/>
  <c r="N47" i="5"/>
  <c r="N71" i="5"/>
  <c r="M116" i="5"/>
  <c r="M19" i="5"/>
  <c r="N34" i="5"/>
  <c r="N11" i="5"/>
  <c r="N90" i="5"/>
  <c r="M115" i="5"/>
  <c r="N68" i="5"/>
  <c r="X54" i="13"/>
  <c r="Z54" i="13" s="1"/>
  <c r="X217" i="13"/>
  <c r="Z217" i="13" s="1"/>
  <c r="X427" i="13"/>
  <c r="Z427" i="13" s="1"/>
  <c r="X247" i="13"/>
  <c r="Z247" i="13" s="1"/>
  <c r="P228" i="16"/>
  <c r="O228" i="16"/>
  <c r="P227" i="16"/>
  <c r="O218" i="16"/>
  <c r="P171" i="16"/>
  <c r="O135" i="16"/>
  <c r="X554" i="13"/>
  <c r="Z554" i="13" s="1"/>
  <c r="X1058" i="13"/>
  <c r="Z1058" i="13" s="1"/>
  <c r="X321" i="13"/>
  <c r="Z321" i="13" s="1"/>
  <c r="X371" i="13"/>
  <c r="Z371" i="13" s="1"/>
  <c r="Y112" i="16"/>
  <c r="O137" i="16"/>
  <c r="Y154" i="16"/>
  <c r="P135" i="16"/>
  <c r="O236" i="16"/>
  <c r="P235" i="16"/>
  <c r="Y234" i="16"/>
  <c r="P233" i="16"/>
  <c r="P231" i="16"/>
  <c r="O230" i="16"/>
  <c r="Z229" i="16"/>
  <c r="Y227" i="16"/>
  <c r="O226" i="16"/>
  <c r="O224" i="16"/>
  <c r="Y223" i="16"/>
  <c r="Y222" i="16"/>
  <c r="O222" i="16"/>
  <c r="Y221" i="16"/>
  <c r="Z218" i="16"/>
  <c r="P217" i="16"/>
  <c r="Z216" i="16"/>
  <c r="P216" i="16"/>
  <c r="Y214" i="16"/>
  <c r="Y210" i="16"/>
  <c r="O210" i="16"/>
  <c r="Z209" i="16"/>
  <c r="P209" i="16"/>
  <c r="P205" i="16"/>
  <c r="Y204" i="16"/>
  <c r="Y202" i="16"/>
  <c r="P200" i="16"/>
  <c r="O197" i="16"/>
  <c r="Z196" i="16"/>
  <c r="Z195" i="16"/>
  <c r="P192" i="16"/>
  <c r="P190" i="16"/>
  <c r="P189" i="16"/>
  <c r="Y188" i="16"/>
  <c r="Y187" i="16"/>
  <c r="P187" i="16"/>
  <c r="Z186" i="16"/>
  <c r="Z185" i="16"/>
  <c r="P185" i="16"/>
  <c r="Z182" i="16"/>
  <c r="P182" i="16"/>
  <c r="P179" i="16"/>
  <c r="Y178" i="16"/>
  <c r="P176" i="16"/>
  <c r="P173" i="16"/>
  <c r="O171" i="16"/>
  <c r="Z170" i="16"/>
  <c r="O169" i="16"/>
  <c r="O166" i="16"/>
  <c r="Y165" i="16"/>
  <c r="O156" i="16"/>
  <c r="Y155" i="16"/>
  <c r="P155" i="16"/>
  <c r="P154" i="16"/>
  <c r="O154" i="16"/>
  <c r="Z153" i="16"/>
  <c r="O153" i="16"/>
  <c r="Z152" i="16"/>
  <c r="Z151" i="16"/>
  <c r="Y151" i="16"/>
  <c r="O151" i="16"/>
  <c r="O147" i="16"/>
  <c r="O146" i="16"/>
  <c r="O145" i="16"/>
  <c r="O144" i="16"/>
  <c r="Y143" i="16"/>
  <c r="Y141" i="16"/>
  <c r="O141" i="16"/>
  <c r="O140" i="16"/>
  <c r="Z139" i="16"/>
  <c r="Y139" i="16"/>
  <c r="P139" i="16"/>
  <c r="Z138" i="16"/>
  <c r="Y135" i="16"/>
  <c r="Z134" i="16"/>
  <c r="Y133" i="16"/>
  <c r="O133" i="16"/>
  <c r="Y132" i="16"/>
  <c r="O132" i="16"/>
  <c r="O131" i="16"/>
  <c r="Z130" i="16"/>
  <c r="Y130" i="16"/>
  <c r="P130" i="16"/>
  <c r="P129" i="16"/>
  <c r="Z128" i="16"/>
  <c r="O128" i="16"/>
  <c r="P127" i="16"/>
  <c r="O124" i="16"/>
  <c r="Y123" i="16"/>
  <c r="O123" i="16"/>
  <c r="Y122" i="16"/>
  <c r="Z121" i="16"/>
  <c r="P121" i="16"/>
  <c r="O120" i="16"/>
  <c r="Z119" i="16"/>
  <c r="Y119" i="16"/>
  <c r="Z117" i="16"/>
  <c r="O117" i="16"/>
  <c r="Z116" i="16"/>
  <c r="O116" i="16"/>
  <c r="P115" i="16"/>
  <c r="O115" i="16"/>
  <c r="Z113" i="16"/>
  <c r="O113" i="16"/>
  <c r="Y99" i="16"/>
  <c r="P99" i="16"/>
  <c r="Y98" i="16"/>
  <c r="Z95" i="16"/>
  <c r="O95" i="16"/>
  <c r="Z94" i="16"/>
  <c r="P94" i="16"/>
  <c r="P92" i="16"/>
  <c r="Y90" i="16"/>
  <c r="P88" i="16"/>
  <c r="Z87" i="16"/>
  <c r="Z83" i="16"/>
  <c r="P83" i="16"/>
  <c r="O82" i="16"/>
  <c r="Y81" i="16"/>
  <c r="P81" i="16"/>
  <c r="P80" i="16"/>
  <c r="P78" i="16"/>
  <c r="O75" i="16"/>
  <c r="O72" i="16"/>
  <c r="Y71" i="16"/>
  <c r="Y69" i="16"/>
  <c r="O67" i="16"/>
  <c r="P65" i="16"/>
  <c r="P64" i="16"/>
  <c r="Z60" i="16"/>
  <c r="Z57" i="16"/>
  <c r="O56" i="16"/>
  <c r="Z55" i="16"/>
  <c r="P55" i="16"/>
  <c r="O51" i="16"/>
  <c r="Y46" i="16"/>
  <c r="P45" i="16"/>
  <c r="O44" i="16"/>
  <c r="P42" i="16"/>
  <c r="P41" i="16"/>
  <c r="Y40" i="16"/>
  <c r="O40" i="16"/>
  <c r="P39" i="16"/>
  <c r="P38" i="16"/>
  <c r="O36" i="16"/>
  <c r="P35" i="16"/>
  <c r="Z33" i="16"/>
  <c r="P33" i="16"/>
  <c r="Y31" i="16"/>
  <c r="Y29" i="16"/>
  <c r="O29" i="16"/>
  <c r="Y28" i="16"/>
  <c r="O28" i="16"/>
  <c r="O27" i="16"/>
  <c r="O26" i="16"/>
  <c r="P25" i="16"/>
  <c r="O24" i="16"/>
  <c r="Z23" i="16"/>
  <c r="P23" i="16"/>
  <c r="Y22" i="16"/>
  <c r="O19" i="16"/>
  <c r="Y18" i="16"/>
  <c r="P16" i="16"/>
  <c r="Z15" i="16"/>
  <c r="P15" i="16"/>
  <c r="O14" i="16"/>
  <c r="O11" i="16"/>
  <c r="O10" i="16"/>
  <c r="Z8" i="16"/>
  <c r="Z7" i="16"/>
  <c r="P7" i="16"/>
  <c r="P234" i="16"/>
  <c r="O233" i="16"/>
  <c r="O232" i="16"/>
  <c r="Y231" i="16"/>
  <c r="Z228" i="16"/>
  <c r="Z227" i="16"/>
  <c r="Z223" i="16"/>
  <c r="P223" i="16"/>
  <c r="Z220" i="16"/>
  <c r="O219" i="16"/>
  <c r="Y218" i="16"/>
  <c r="Y215" i="16"/>
  <c r="O215" i="16"/>
  <c r="O214" i="16"/>
  <c r="Z213" i="16"/>
  <c r="Z211" i="16"/>
  <c r="O209" i="16"/>
  <c r="Z208" i="16"/>
  <c r="P207" i="16"/>
  <c r="Y206" i="16"/>
  <c r="O205" i="16"/>
  <c r="Z204" i="16"/>
  <c r="Z203" i="16"/>
  <c r="O203" i="16"/>
  <c r="P197" i="16"/>
  <c r="O195" i="16"/>
  <c r="Z194" i="16"/>
  <c r="P193" i="16"/>
  <c r="O192" i="16"/>
  <c r="Z190" i="16"/>
  <c r="O188" i="16"/>
  <c r="Z187" i="16"/>
  <c r="Y184" i="16"/>
  <c r="P184" i="16"/>
  <c r="Y183" i="16"/>
  <c r="P181" i="16"/>
  <c r="Z180" i="16"/>
  <c r="O178" i="16"/>
  <c r="Y177" i="16"/>
  <c r="Y176" i="16"/>
  <c r="Z174" i="16"/>
  <c r="P172" i="16"/>
  <c r="Y171" i="16"/>
  <c r="P169" i="16"/>
  <c r="Y168" i="16"/>
  <c r="O168" i="16"/>
  <c r="Y167" i="16"/>
  <c r="O165" i="16"/>
  <c r="Z164" i="16"/>
  <c r="P163" i="16"/>
  <c r="Z162" i="16"/>
  <c r="O162" i="16"/>
  <c r="Z161" i="16"/>
  <c r="O161" i="16"/>
  <c r="Z157" i="16"/>
  <c r="P157" i="16"/>
  <c r="Y156" i="16"/>
  <c r="O155" i="16"/>
  <c r="Z150" i="16"/>
  <c r="O150" i="16"/>
  <c r="Z149" i="16"/>
  <c r="O149" i="16"/>
  <c r="Z148" i="16"/>
  <c r="O148" i="16"/>
  <c r="Z147" i="16"/>
  <c r="P147" i="16"/>
  <c r="Y146" i="16"/>
  <c r="P146" i="16"/>
  <c r="P145" i="16"/>
  <c r="Y144" i="16"/>
  <c r="P144" i="16"/>
  <c r="Z143" i="16"/>
  <c r="Y142" i="16"/>
  <c r="O142" i="16"/>
  <c r="Z141" i="16"/>
  <c r="P141" i="16"/>
  <c r="Z140" i="16"/>
  <c r="P140" i="16"/>
  <c r="Y138" i="16"/>
  <c r="P138" i="16"/>
  <c r="Z137" i="16"/>
  <c r="Z136" i="16"/>
  <c r="P136" i="16"/>
  <c r="Z135" i="16"/>
  <c r="P134" i="16"/>
  <c r="P133" i="16"/>
  <c r="Z132" i="16"/>
  <c r="Z131" i="16"/>
  <c r="Z129" i="16"/>
  <c r="Y128" i="16"/>
  <c r="P128" i="16"/>
  <c r="Z127" i="16"/>
  <c r="O127" i="16"/>
  <c r="Z126" i="16"/>
  <c r="P126" i="16"/>
  <c r="Z125" i="16"/>
  <c r="Y125" i="16"/>
  <c r="Z124" i="16"/>
  <c r="Z123" i="16"/>
  <c r="P123" i="16"/>
  <c r="Z122" i="16"/>
  <c r="P122" i="16"/>
  <c r="O121" i="16"/>
  <c r="Y120" i="16"/>
  <c r="P119" i="16"/>
  <c r="O119" i="16"/>
  <c r="Z118" i="16"/>
  <c r="P118" i="16"/>
  <c r="Z115" i="16"/>
  <c r="Y114" i="16"/>
  <c r="O114" i="16"/>
  <c r="Y113" i="16"/>
  <c r="P112" i="16"/>
  <c r="O112" i="16"/>
  <c r="Z111" i="16"/>
  <c r="P111" i="16"/>
  <c r="Y110" i="16"/>
  <c r="P110" i="16"/>
  <c r="O110" i="16"/>
  <c r="O109" i="16"/>
  <c r="Z107" i="16"/>
  <c r="Y107" i="16"/>
  <c r="P107" i="16"/>
  <c r="O107" i="16"/>
  <c r="Z106" i="16"/>
  <c r="Y106" i="16"/>
  <c r="P106" i="16"/>
  <c r="O106" i="16"/>
  <c r="Z105" i="16"/>
  <c r="Y105" i="16"/>
  <c r="P105" i="16"/>
  <c r="O105" i="16"/>
  <c r="Z104" i="16"/>
  <c r="Y104" i="16"/>
  <c r="P104" i="16"/>
  <c r="O104" i="16"/>
  <c r="Z103" i="16"/>
  <c r="Y103" i="16"/>
  <c r="P103" i="16"/>
  <c r="P102" i="16"/>
  <c r="Y101" i="16"/>
  <c r="O101" i="16"/>
  <c r="Z100" i="16"/>
  <c r="O100" i="16"/>
  <c r="Z99" i="16"/>
  <c r="P98" i="16"/>
  <c r="Y97" i="16"/>
  <c r="O97" i="16"/>
  <c r="Y96" i="16"/>
  <c r="O96" i="16"/>
  <c r="Y95" i="16"/>
  <c r="Z92" i="16"/>
  <c r="Y91" i="16"/>
  <c r="P91" i="16"/>
  <c r="P90" i="16"/>
  <c r="Y89" i="16"/>
  <c r="O88" i="16"/>
  <c r="Y87" i="16"/>
  <c r="P85" i="16"/>
  <c r="Z84" i="16"/>
  <c r="O83" i="16"/>
  <c r="Z81" i="16"/>
  <c r="Y80" i="16"/>
  <c r="Z79" i="16"/>
  <c r="P79" i="16"/>
  <c r="O78" i="16"/>
  <c r="Y77" i="16"/>
  <c r="Z74" i="16"/>
  <c r="Y73" i="16"/>
  <c r="Z71" i="16"/>
  <c r="Z70" i="16"/>
  <c r="P70" i="16"/>
  <c r="O69" i="16"/>
  <c r="Z67" i="16"/>
  <c r="Z64" i="16"/>
  <c r="O62" i="16"/>
  <c r="Z61" i="16"/>
  <c r="O61" i="16"/>
  <c r="P60" i="16"/>
  <c r="O58" i="16"/>
  <c r="Y57" i="16"/>
  <c r="Y56" i="16"/>
  <c r="Z53" i="16"/>
  <c r="O53" i="16"/>
  <c r="Z51" i="16"/>
  <c r="P44" i="16"/>
  <c r="O43" i="16"/>
  <c r="Y42" i="16"/>
  <c r="Z37" i="16"/>
  <c r="Y35" i="16"/>
  <c r="O35" i="16"/>
  <c r="Z34" i="16"/>
  <c r="O34" i="16"/>
  <c r="Z32" i="16"/>
  <c r="P31" i="16"/>
  <c r="O30" i="16"/>
  <c r="Z29" i="16"/>
  <c r="P29" i="16"/>
  <c r="P28" i="16"/>
  <c r="Z27" i="16"/>
  <c r="P27" i="16"/>
  <c r="Y25" i="16"/>
  <c r="Y24" i="16"/>
  <c r="P19" i="16"/>
  <c r="Y17" i="16"/>
  <c r="Y16" i="16"/>
  <c r="O15" i="16"/>
  <c r="Y14" i="16"/>
  <c r="P12" i="16"/>
  <c r="Y11" i="16"/>
  <c r="P9" i="16"/>
  <c r="P8" i="16"/>
  <c r="O7" i="16"/>
  <c r="Y233" i="16"/>
  <c r="Y225" i="16"/>
  <c r="P225" i="16"/>
  <c r="Z224" i="16"/>
  <c r="P224" i="16"/>
  <c r="Z219" i="16"/>
  <c r="Z214" i="16"/>
  <c r="Z212" i="16"/>
  <c r="Y208" i="16"/>
  <c r="P206" i="16"/>
  <c r="P204" i="16"/>
  <c r="Y203" i="16"/>
  <c r="P202" i="16"/>
  <c r="Y197" i="16"/>
  <c r="Y194" i="16"/>
  <c r="P186" i="16"/>
  <c r="Y185" i="16"/>
  <c r="O185" i="16"/>
  <c r="O181" i="16"/>
  <c r="O180" i="16"/>
  <c r="Z179" i="16"/>
  <c r="Z178" i="16"/>
  <c r="Z176" i="16"/>
  <c r="O174" i="16"/>
  <c r="Y173" i="16"/>
  <c r="Z172" i="16"/>
  <c r="P170" i="16"/>
  <c r="Y169" i="16"/>
  <c r="Z168" i="16"/>
  <c r="P168" i="16"/>
  <c r="Z167" i="16"/>
  <c r="Z165" i="16"/>
  <c r="O164" i="16"/>
  <c r="Y163" i="16"/>
  <c r="O163" i="16"/>
  <c r="Z160" i="16"/>
  <c r="Z159" i="16"/>
  <c r="Z158" i="16"/>
  <c r="P158" i="16"/>
  <c r="Z156" i="16"/>
  <c r="P156" i="16"/>
  <c r="Z155" i="16"/>
  <c r="Z154" i="16"/>
  <c r="Y153" i="16"/>
  <c r="P153" i="16"/>
  <c r="Y152" i="16"/>
  <c r="P152" i="16"/>
  <c r="O152" i="16"/>
  <c r="P151" i="16"/>
  <c r="Y150" i="16"/>
  <c r="P150" i="16"/>
  <c r="Y149" i="16"/>
  <c r="P148" i="16"/>
  <c r="Y147" i="16"/>
  <c r="Z145" i="16"/>
  <c r="Z144" i="16"/>
  <c r="P143" i="16"/>
  <c r="P142" i="16"/>
  <c r="Z78" i="16"/>
  <c r="P77" i="16"/>
  <c r="Y76" i="16"/>
  <c r="O76" i="16"/>
  <c r="Y75" i="16"/>
  <c r="P74" i="16"/>
  <c r="O74" i="16"/>
  <c r="Z73" i="16"/>
  <c r="O73" i="16"/>
  <c r="Y72" i="16"/>
  <c r="Y68" i="16"/>
  <c r="Y67" i="16"/>
  <c r="Y66" i="16"/>
  <c r="O65" i="16"/>
  <c r="P63" i="16"/>
  <c r="Y62" i="16"/>
  <c r="Z59" i="16"/>
  <c r="P59" i="16"/>
  <c r="Y58" i="16"/>
  <c r="P58" i="16"/>
  <c r="O57" i="16"/>
  <c r="Y55" i="16"/>
  <c r="Y53" i="16"/>
  <c r="Z50" i="16"/>
  <c r="P50" i="16"/>
  <c r="O49" i="16"/>
  <c r="Y48" i="16"/>
  <c r="O47" i="16"/>
  <c r="O46" i="16"/>
  <c r="Y45" i="16"/>
  <c r="Z44" i="16"/>
  <c r="Z43" i="16"/>
  <c r="P43" i="16"/>
  <c r="Z42" i="16"/>
  <c r="Y39" i="16"/>
  <c r="Y34" i="16"/>
  <c r="O33" i="16"/>
  <c r="O32" i="16"/>
  <c r="Z31" i="16"/>
  <c r="Y26" i="16"/>
  <c r="P26" i="16"/>
  <c r="Z25" i="16"/>
  <c r="O25" i="16"/>
  <c r="O23" i="16"/>
  <c r="P21" i="16"/>
  <c r="Y20" i="16"/>
  <c r="Z19" i="16"/>
  <c r="Z18" i="16"/>
  <c r="AA18" i="16" s="1"/>
  <c r="O18" i="16"/>
  <c r="Z17" i="16"/>
  <c r="P17" i="16"/>
  <c r="Z14" i="16"/>
  <c r="Y12" i="16"/>
  <c r="O12" i="16"/>
  <c r="Z10" i="16"/>
  <c r="O9" i="16"/>
  <c r="Y8" i="16"/>
  <c r="Y7" i="16"/>
  <c r="P237" i="16"/>
  <c r="P230" i="16"/>
  <c r="Y229" i="16"/>
  <c r="Y226" i="16"/>
  <c r="P226" i="16"/>
  <c r="Z225" i="16"/>
  <c r="AA225" i="16" s="1"/>
  <c r="O225" i="16"/>
  <c r="P218" i="16"/>
  <c r="Z217" i="16"/>
  <c r="P215" i="16"/>
  <c r="P214" i="16"/>
  <c r="Y213" i="16"/>
  <c r="O211" i="16"/>
  <c r="O207" i="16"/>
  <c r="Z206" i="16"/>
  <c r="Y205" i="16"/>
  <c r="O204" i="16"/>
  <c r="P203" i="16"/>
  <c r="P201" i="16"/>
  <c r="Z199" i="16"/>
  <c r="O199" i="16"/>
  <c r="O198" i="16"/>
  <c r="Z197" i="16"/>
  <c r="Y196" i="16"/>
  <c r="P196" i="16"/>
  <c r="Y195" i="16"/>
  <c r="P195" i="16"/>
  <c r="O194" i="16"/>
  <c r="Z193" i="16"/>
  <c r="Z191" i="16"/>
  <c r="O191" i="16"/>
  <c r="O189" i="16"/>
  <c r="Z188" i="16"/>
  <c r="P188" i="16"/>
  <c r="O187" i="16"/>
  <c r="Z184" i="16"/>
  <c r="O184" i="16"/>
  <c r="Z183" i="16"/>
  <c r="O183" i="16"/>
  <c r="Z181" i="16"/>
  <c r="O179" i="16"/>
  <c r="P178" i="16"/>
  <c r="Z177" i="16"/>
  <c r="P177" i="16"/>
  <c r="O175" i="16"/>
  <c r="Z173" i="16"/>
  <c r="AA173" i="16" s="1"/>
  <c r="O172" i="16"/>
  <c r="Y170" i="16"/>
  <c r="P167" i="16"/>
  <c r="Z166" i="16"/>
  <c r="P165" i="16"/>
  <c r="Y164" i="16"/>
  <c r="P164" i="16"/>
  <c r="Z163" i="16"/>
  <c r="AA163" i="16" s="1"/>
  <c r="Y162" i="16"/>
  <c r="P161" i="16"/>
  <c r="O160" i="16"/>
  <c r="Y159" i="16"/>
  <c r="O159" i="16"/>
  <c r="Y158" i="16"/>
  <c r="Z96" i="16"/>
  <c r="P95" i="16"/>
  <c r="Y94" i="16"/>
  <c r="O94" i="16"/>
  <c r="Z93" i="16"/>
  <c r="P93" i="16"/>
  <c r="Z88" i="16"/>
  <c r="O87" i="16"/>
  <c r="Z86" i="16"/>
  <c r="Y85" i="16"/>
  <c r="Y82" i="16"/>
  <c r="Z80" i="16"/>
  <c r="Y79" i="16"/>
  <c r="O79" i="16"/>
  <c r="Y78" i="16"/>
  <c r="Z77" i="16"/>
  <c r="P76" i="16"/>
  <c r="P75" i="16"/>
  <c r="Y74" i="16"/>
  <c r="P71" i="16"/>
  <c r="P69" i="16"/>
  <c r="O68" i="16"/>
  <c r="P67" i="16"/>
  <c r="P66" i="16"/>
  <c r="O64" i="16"/>
  <c r="Z63" i="16"/>
  <c r="O60" i="16"/>
  <c r="Y54" i="16"/>
  <c r="Y52" i="16"/>
  <c r="P51" i="16"/>
  <c r="Y50" i="16"/>
  <c r="P49" i="16"/>
  <c r="O48" i="16"/>
  <c r="Z47" i="16"/>
  <c r="Z46" i="16"/>
  <c r="O42" i="16"/>
  <c r="Z41" i="16"/>
  <c r="P40" i="16"/>
  <c r="Z39" i="16"/>
  <c r="Z38" i="16"/>
  <c r="Z36" i="16"/>
  <c r="P34" i="16"/>
  <c r="Y33" i="16"/>
  <c r="P32" i="16"/>
  <c r="O31" i="16"/>
  <c r="Z30" i="16"/>
  <c r="Z28" i="16"/>
  <c r="AA28" i="16" s="1"/>
  <c r="Z24" i="16"/>
  <c r="Z22" i="16"/>
  <c r="O22" i="16"/>
  <c r="Z20" i="16"/>
  <c r="O20" i="16"/>
  <c r="O17" i="16"/>
  <c r="Z16" i="16"/>
  <c r="O16" i="16"/>
  <c r="P14" i="16"/>
  <c r="Z13" i="16"/>
  <c r="P13" i="16"/>
  <c r="O238" i="16"/>
  <c r="O234" i="16"/>
  <c r="P232" i="16"/>
  <c r="O231" i="16"/>
  <c r="Z230" i="16"/>
  <c r="O229" i="16"/>
  <c r="Y228" i="16"/>
  <c r="P221" i="16"/>
  <c r="Y220" i="16"/>
  <c r="P219" i="16"/>
  <c r="Y217" i="16"/>
  <c r="Y212" i="16"/>
  <c r="O212" i="16"/>
  <c r="Y209" i="16"/>
  <c r="P208" i="16"/>
  <c r="Y207" i="16"/>
  <c r="O202" i="16"/>
  <c r="Y201" i="16"/>
  <c r="O201" i="16"/>
  <c r="Y200" i="16"/>
  <c r="O200" i="16"/>
  <c r="Y199" i="16"/>
  <c r="P199" i="16"/>
  <c r="Y198" i="16"/>
  <c r="P198" i="16"/>
  <c r="Z192" i="16"/>
  <c r="Y191" i="16"/>
  <c r="P191" i="16"/>
  <c r="Y190" i="16"/>
  <c r="O190" i="16"/>
  <c r="Z189" i="16"/>
  <c r="Y186" i="16"/>
  <c r="Y181" i="16"/>
  <c r="Y180" i="16"/>
  <c r="Y179" i="16"/>
  <c r="Z175" i="16"/>
  <c r="P175" i="16"/>
  <c r="Y174" i="16"/>
  <c r="P174" i="16"/>
  <c r="O173" i="16"/>
  <c r="Y172" i="16"/>
  <c r="O170" i="16"/>
  <c r="Z169" i="16"/>
  <c r="O167" i="16"/>
  <c r="Y166" i="16"/>
  <c r="P166" i="16"/>
  <c r="P162" i="16"/>
  <c r="Y161" i="16"/>
  <c r="Y160" i="16"/>
  <c r="P160" i="16"/>
  <c r="P159" i="16"/>
  <c r="O158" i="16"/>
  <c r="Y157" i="16"/>
  <c r="O157" i="16"/>
  <c r="P149" i="16"/>
  <c r="Y148" i="16"/>
  <c r="Z146" i="16"/>
  <c r="Y145" i="16"/>
  <c r="O143" i="16"/>
  <c r="Z142" i="16"/>
  <c r="Y140" i="16"/>
  <c r="O139" i="16"/>
  <c r="O138" i="16"/>
  <c r="Y137" i="16"/>
  <c r="P137" i="16"/>
  <c r="Y136" i="16"/>
  <c r="O136" i="16"/>
  <c r="Y134" i="16"/>
  <c r="O134" i="16"/>
  <c r="Z133" i="16"/>
  <c r="P132" i="16"/>
  <c r="Y131" i="16"/>
  <c r="P131" i="16"/>
  <c r="O130" i="16"/>
  <c r="Y129" i="16"/>
  <c r="O129" i="16"/>
  <c r="Y127" i="16"/>
  <c r="Y126" i="16"/>
  <c r="O126" i="16"/>
  <c r="P125" i="16"/>
  <c r="O125" i="16"/>
  <c r="Y124" i="16"/>
  <c r="P124" i="16"/>
  <c r="O122" i="16"/>
  <c r="Y121" i="16"/>
  <c r="Z120" i="16"/>
  <c r="P120" i="16"/>
  <c r="Y118" i="16"/>
  <c r="O118" i="16"/>
  <c r="Y117" i="16"/>
  <c r="P117" i="16"/>
  <c r="Y116" i="16"/>
  <c r="P116" i="16"/>
  <c r="Y115" i="16"/>
  <c r="Z114" i="16"/>
  <c r="P114" i="16"/>
  <c r="P113" i="16"/>
  <c r="Z112" i="16"/>
  <c r="Y111" i="16"/>
  <c r="O111" i="16"/>
  <c r="Z110" i="16"/>
  <c r="AA110" i="16" s="1"/>
  <c r="Z109" i="16"/>
  <c r="Y109" i="16"/>
  <c r="P109" i="16"/>
  <c r="Z108" i="16"/>
  <c r="Y108" i="16"/>
  <c r="P108" i="16"/>
  <c r="O108" i="16"/>
  <c r="O102" i="16"/>
  <c r="Z101" i="16"/>
  <c r="P101" i="16"/>
  <c r="Y100" i="16"/>
  <c r="P100" i="16"/>
  <c r="O99" i="16"/>
  <c r="Z98" i="16"/>
  <c r="O98" i="16"/>
  <c r="Z97" i="16"/>
  <c r="P97" i="16"/>
  <c r="Y93" i="16"/>
  <c r="P89" i="16"/>
  <c r="P87" i="16"/>
  <c r="Y86" i="16"/>
  <c r="P86" i="16"/>
  <c r="Z85" i="16"/>
  <c r="O85" i="16"/>
  <c r="P84" i="16"/>
  <c r="Y83" i="16"/>
  <c r="Z82" i="16"/>
  <c r="P82" i="16"/>
  <c r="O80" i="16"/>
  <c r="P73" i="16"/>
  <c r="Z72" i="16"/>
  <c r="O71" i="16"/>
  <c r="O70" i="16"/>
  <c r="Z68" i="16"/>
  <c r="P68" i="16"/>
  <c r="Z66" i="16"/>
  <c r="Y65" i="16"/>
  <c r="Y64" i="16"/>
  <c r="Y63" i="16"/>
  <c r="P62" i="16"/>
  <c r="O59" i="16"/>
  <c r="Z58" i="16"/>
  <c r="P54" i="16"/>
  <c r="P52" i="16"/>
  <c r="Y51" i="16"/>
  <c r="O50" i="16"/>
  <c r="Z49" i="16"/>
  <c r="Y41" i="16"/>
  <c r="Z40" i="16"/>
  <c r="Y38" i="16"/>
  <c r="O38" i="16"/>
  <c r="Y37" i="16"/>
  <c r="P37" i="16"/>
  <c r="P36" i="16"/>
  <c r="Z35" i="16"/>
  <c r="Y32" i="16"/>
  <c r="P30" i="16"/>
  <c r="Y27" i="16"/>
  <c r="Z26" i="16"/>
  <c r="AA26" i="16" s="1"/>
  <c r="P24" i="16"/>
  <c r="Y23" i="16"/>
  <c r="Z21" i="16"/>
  <c r="P20" i="16"/>
  <c r="Y19" i="16"/>
  <c r="Y15" i="16"/>
  <c r="Y13" i="16"/>
  <c r="O13" i="16"/>
  <c r="Z12" i="16"/>
  <c r="Z11" i="16"/>
  <c r="AA11" i="16" s="1"/>
  <c r="Y10" i="16"/>
  <c r="Y9" i="16"/>
  <c r="B8" i="16"/>
  <c r="B9" i="16" s="1"/>
  <c r="B10" i="16" s="1"/>
  <c r="B11" i="16" s="1"/>
  <c r="B12" i="16" s="1"/>
  <c r="B13" i="16" s="1"/>
  <c r="B14" i="16" s="1"/>
  <c r="B15" i="16" s="1"/>
  <c r="B16" i="16" s="1"/>
  <c r="P238" i="16"/>
  <c r="O237" i="16"/>
  <c r="P236" i="16"/>
  <c r="Y235" i="16"/>
  <c r="O235" i="16"/>
  <c r="Y232" i="16"/>
  <c r="Y230" i="16"/>
  <c r="P229" i="16"/>
  <c r="O227" i="16"/>
  <c r="Z226" i="16"/>
  <c r="Y224" i="16"/>
  <c r="O223" i="16"/>
  <c r="Z222" i="16"/>
  <c r="P222" i="16"/>
  <c r="Z221" i="16"/>
  <c r="O221" i="16"/>
  <c r="P220" i="16"/>
  <c r="O220" i="16"/>
  <c r="Y219" i="16"/>
  <c r="O217" i="16"/>
  <c r="Y216" i="16"/>
  <c r="O216" i="16"/>
  <c r="Z215" i="16"/>
  <c r="P213" i="16"/>
  <c r="O213" i="16"/>
  <c r="P212" i="16"/>
  <c r="Y211" i="16"/>
  <c r="P211" i="16"/>
  <c r="Z210" i="16"/>
  <c r="P210" i="16"/>
  <c r="O208" i="16"/>
  <c r="Z207" i="16"/>
  <c r="O206" i="16"/>
  <c r="Z205" i="16"/>
  <c r="Z202" i="16"/>
  <c r="Z201" i="16"/>
  <c r="Z200" i="16"/>
  <c r="Z198" i="16"/>
  <c r="O196" i="16"/>
  <c r="P194" i="16"/>
  <c r="Y193" i="16"/>
  <c r="O193" i="16"/>
  <c r="Y192" i="16"/>
  <c r="Y189" i="16"/>
  <c r="O186" i="16"/>
  <c r="P183" i="16"/>
  <c r="Y182" i="16"/>
  <c r="O182" i="16"/>
  <c r="P180" i="16"/>
  <c r="O177" i="16"/>
  <c r="O176" i="16"/>
  <c r="Y175" i="16"/>
  <c r="Z171" i="16"/>
  <c r="O103" i="16"/>
  <c r="Z102" i="16"/>
  <c r="Y102" i="16"/>
  <c r="P96" i="16"/>
  <c r="O93" i="16"/>
  <c r="Y92" i="16"/>
  <c r="O92" i="16"/>
  <c r="Z91" i="16"/>
  <c r="O91" i="16"/>
  <c r="Z90" i="16"/>
  <c r="O90" i="16"/>
  <c r="Z89" i="16"/>
  <c r="AA89" i="16" s="1"/>
  <c r="O89" i="16"/>
  <c r="Y88" i="16"/>
  <c r="O86" i="16"/>
  <c r="Y84" i="16"/>
  <c r="O84" i="16"/>
  <c r="O81" i="16"/>
  <c r="O77" i="16"/>
  <c r="Z76" i="16"/>
  <c r="Z75" i="16"/>
  <c r="P72" i="16"/>
  <c r="Y70" i="16"/>
  <c r="Z69" i="16"/>
  <c r="O66" i="16"/>
  <c r="Z65" i="16"/>
  <c r="O63" i="16"/>
  <c r="Z62" i="16"/>
  <c r="Y61" i="16"/>
  <c r="P61" i="16"/>
  <c r="Y60" i="16"/>
  <c r="Y59" i="16"/>
  <c r="P57" i="16"/>
  <c r="Z56" i="16"/>
  <c r="AA56" i="16" s="1"/>
  <c r="P56" i="16"/>
  <c r="O55" i="16"/>
  <c r="Z54" i="16"/>
  <c r="O54" i="16"/>
  <c r="P53" i="16"/>
  <c r="Z52" i="16"/>
  <c r="O52" i="16"/>
  <c r="Y49" i="16"/>
  <c r="Z48" i="16"/>
  <c r="P48" i="16"/>
  <c r="Y47" i="16"/>
  <c r="P47" i="16"/>
  <c r="P46" i="16"/>
  <c r="Z45" i="16"/>
  <c r="O45" i="16"/>
  <c r="Y44" i="16"/>
  <c r="Y43" i="16"/>
  <c r="O41" i="16"/>
  <c r="O39" i="16"/>
  <c r="O37" i="16"/>
  <c r="Y36" i="16"/>
  <c r="Y30" i="16"/>
  <c r="P22" i="16"/>
  <c r="Y21" i="16"/>
  <c r="O21" i="16"/>
  <c r="P18" i="16"/>
  <c r="P11" i="16"/>
  <c r="P10" i="16"/>
  <c r="Z9" i="16"/>
  <c r="O8" i="16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W784" i="13"/>
  <c r="W1112" i="13" s="1"/>
  <c r="X723" i="13"/>
  <c r="Z723" i="13" s="1"/>
  <c r="X978" i="13"/>
  <c r="Z978" i="13" s="1"/>
  <c r="V1096" i="15"/>
  <c r="U1096" i="15"/>
  <c r="T1096" i="15"/>
  <c r="S1096" i="15"/>
  <c r="X1095" i="15"/>
  <c r="W1094" i="15"/>
  <c r="W1093" i="15"/>
  <c r="W1089" i="15"/>
  <c r="N1088" i="15"/>
  <c r="W1087" i="15"/>
  <c r="W1086" i="15"/>
  <c r="X1084" i="15"/>
  <c r="N1080" i="15"/>
  <c r="N1079" i="15"/>
  <c r="W1077" i="15"/>
  <c r="W1076" i="15"/>
  <c r="N1076" i="15"/>
  <c r="W1075" i="15"/>
  <c r="N1070" i="15"/>
  <c r="W1069" i="15"/>
  <c r="X1062" i="15"/>
  <c r="X1061" i="15"/>
  <c r="W1060" i="15"/>
  <c r="X1059" i="15"/>
  <c r="W1056" i="15"/>
  <c r="X1054" i="15"/>
  <c r="W1053" i="15"/>
  <c r="X1052" i="15"/>
  <c r="N1050" i="15"/>
  <c r="W1049" i="15"/>
  <c r="W1048" i="15"/>
  <c r="X1045" i="15"/>
  <c r="X1044" i="15"/>
  <c r="W1043" i="15"/>
  <c r="X1042" i="15"/>
  <c r="N1040" i="15"/>
  <c r="W1039" i="15"/>
  <c r="X1037" i="15"/>
  <c r="N1037" i="15"/>
  <c r="N1036" i="15"/>
  <c r="N1030" i="15"/>
  <c r="W1028" i="15"/>
  <c r="X1027" i="15"/>
  <c r="X1024" i="15"/>
  <c r="W1022" i="15"/>
  <c r="X1020" i="15"/>
  <c r="W1018" i="15"/>
  <c r="X1017" i="15"/>
  <c r="W1016" i="15"/>
  <c r="X1014" i="15"/>
  <c r="N1011" i="15"/>
  <c r="X1002" i="15"/>
  <c r="W1001" i="15"/>
  <c r="N1000" i="15"/>
  <c r="W999" i="15"/>
  <c r="N998" i="15"/>
  <c r="W997" i="15"/>
  <c r="N993" i="15"/>
  <c r="W992" i="15"/>
  <c r="N992" i="15"/>
  <c r="N991" i="15"/>
  <c r="X989" i="15"/>
  <c r="N983" i="15"/>
  <c r="X982" i="15"/>
  <c r="X981" i="15"/>
  <c r="W980" i="15"/>
  <c r="X979" i="15"/>
  <c r="N977" i="15"/>
  <c r="X971" i="15"/>
  <c r="W970" i="15"/>
  <c r="X969" i="15"/>
  <c r="X968" i="15"/>
  <c r="N967" i="15"/>
  <c r="W965" i="15"/>
  <c r="X964" i="15"/>
  <c r="X961" i="15"/>
  <c r="W958" i="15"/>
  <c r="X956" i="15"/>
  <c r="X954" i="15"/>
  <c r="W953" i="15"/>
  <c r="W952" i="15"/>
  <c r="X948" i="15"/>
  <c r="N947" i="15"/>
  <c r="N941" i="15"/>
  <c r="X940" i="15"/>
  <c r="N940" i="15"/>
  <c r="N935" i="15"/>
  <c r="N933" i="15"/>
  <c r="N932" i="15"/>
  <c r="N931" i="15"/>
  <c r="N930" i="15"/>
  <c r="X927" i="15"/>
  <c r="N921" i="15"/>
  <c r="N918" i="15"/>
  <c r="X913" i="15"/>
  <c r="X912" i="15"/>
  <c r="X911" i="15"/>
  <c r="Y911" i="15" s="1"/>
  <c r="W909" i="15"/>
  <c r="W906" i="15"/>
  <c r="X904" i="15"/>
  <c r="X902" i="15"/>
  <c r="N902" i="15"/>
  <c r="W901" i="15"/>
  <c r="X900" i="15"/>
  <c r="Y900" i="15" s="1"/>
  <c r="X898" i="15"/>
  <c r="W897" i="15"/>
  <c r="X896" i="15"/>
  <c r="X895" i="15"/>
  <c r="X894" i="15"/>
  <c r="X892" i="15"/>
  <c r="Y892" i="15" s="1"/>
  <c r="W890" i="15"/>
  <c r="W889" i="15"/>
  <c r="W887" i="15"/>
  <c r="W883" i="15"/>
  <c r="X882" i="15"/>
  <c r="X880" i="15"/>
  <c r="N878" i="15"/>
  <c r="W877" i="15"/>
  <c r="X876" i="15"/>
  <c r="X875" i="15"/>
  <c r="Y875" i="15" s="1"/>
  <c r="N875" i="15"/>
  <c r="X874" i="15"/>
  <c r="X870" i="15"/>
  <c r="N870" i="15"/>
  <c r="X868" i="15"/>
  <c r="X866" i="15"/>
  <c r="N865" i="15"/>
  <c r="W864" i="15"/>
  <c r="N863" i="15"/>
  <c r="W862" i="15"/>
  <c r="W860" i="15"/>
  <c r="W858" i="15"/>
  <c r="N857" i="15"/>
  <c r="W856" i="15"/>
  <c r="N854" i="15"/>
  <c r="W851" i="15"/>
  <c r="W849" i="15"/>
  <c r="X848" i="15"/>
  <c r="W842" i="15"/>
  <c r="N842" i="15"/>
  <c r="X841" i="15"/>
  <c r="Y841" i="15" s="1"/>
  <c r="N840" i="15"/>
  <c r="W839" i="15"/>
  <c r="W837" i="15"/>
  <c r="X836" i="15"/>
  <c r="Y836" i="15" s="1"/>
  <c r="N836" i="15"/>
  <c r="W835" i="15"/>
  <c r="X834" i="15"/>
  <c r="Y834" i="15" s="1"/>
  <c r="X833" i="15"/>
  <c r="N832" i="15"/>
  <c r="W831" i="15"/>
  <c r="N831" i="15"/>
  <c r="N830" i="15"/>
  <c r="W829" i="15"/>
  <c r="X828" i="15"/>
  <c r="W827" i="15"/>
  <c r="X826" i="15"/>
  <c r="Y826" i="15" s="1"/>
  <c r="N826" i="15"/>
  <c r="X825" i="15"/>
  <c r="N825" i="15"/>
  <c r="X824" i="15"/>
  <c r="N823" i="15"/>
  <c r="W822" i="15"/>
  <c r="N821" i="15"/>
  <c r="W820" i="15"/>
  <c r="W819" i="15"/>
  <c r="N819" i="15"/>
  <c r="W818" i="15"/>
  <c r="X816" i="15"/>
  <c r="W815" i="15"/>
  <c r="X814" i="15"/>
  <c r="N813" i="15"/>
  <c r="N811" i="15"/>
  <c r="W809" i="15"/>
  <c r="W808" i="15"/>
  <c r="N807" i="15"/>
  <c r="W806" i="15"/>
  <c r="X805" i="15"/>
  <c r="Y805" i="15" s="1"/>
  <c r="N805" i="15"/>
  <c r="W804" i="15"/>
  <c r="X803" i="15"/>
  <c r="Y803" i="15" s="1"/>
  <c r="N803" i="15"/>
  <c r="W802" i="15"/>
  <c r="X801" i="15"/>
  <c r="Y801" i="15" s="1"/>
  <c r="W797" i="15"/>
  <c r="X796" i="15"/>
  <c r="N795" i="15"/>
  <c r="W793" i="15"/>
  <c r="W790" i="15"/>
  <c r="N787" i="15"/>
  <c r="N786" i="15"/>
  <c r="W785" i="15"/>
  <c r="X784" i="15"/>
  <c r="X783" i="15"/>
  <c r="X782" i="15"/>
  <c r="X780" i="15"/>
  <c r="Y780" i="15" s="1"/>
  <c r="X779" i="15"/>
  <c r="X778" i="15"/>
  <c r="Y778" i="15" s="1"/>
  <c r="N777" i="15"/>
  <c r="N776" i="15"/>
  <c r="N775" i="15"/>
  <c r="N774" i="15"/>
  <c r="N772" i="15"/>
  <c r="N766" i="15"/>
  <c r="X763" i="15"/>
  <c r="N761" i="15"/>
  <c r="N760" i="15"/>
  <c r="N759" i="15"/>
  <c r="N757" i="15"/>
  <c r="W755" i="15"/>
  <c r="X754" i="15"/>
  <c r="Y754" i="15" s="1"/>
  <c r="N752" i="15"/>
  <c r="W749" i="15"/>
  <c r="X748" i="15"/>
  <c r="W747" i="15"/>
  <c r="W746" i="15"/>
  <c r="X745" i="15"/>
  <c r="N744" i="15"/>
  <c r="W743" i="15"/>
  <c r="X741" i="15"/>
  <c r="Y741" i="15" s="1"/>
  <c r="N739" i="15"/>
  <c r="N737" i="15"/>
  <c r="X735" i="15"/>
  <c r="Y735" i="15" s="1"/>
  <c r="N734" i="15"/>
  <c r="N733" i="15"/>
  <c r="W725" i="15"/>
  <c r="W723" i="15"/>
  <c r="N723" i="15"/>
  <c r="N722" i="15"/>
  <c r="W717" i="15"/>
  <c r="N708" i="15"/>
  <c r="N706" i="15"/>
  <c r="N704" i="15"/>
  <c r="N699" i="15"/>
  <c r="N696" i="15"/>
  <c r="W396" i="15"/>
  <c r="X393" i="15"/>
  <c r="N392" i="15"/>
  <c r="N386" i="15"/>
  <c r="W377" i="15"/>
  <c r="N377" i="15"/>
  <c r="X370" i="15"/>
  <c r="X364" i="15"/>
  <c r="W363" i="15"/>
  <c r="W362" i="15"/>
  <c r="N361" i="15"/>
  <c r="W357" i="15"/>
  <c r="W343" i="15"/>
  <c r="W342" i="15"/>
  <c r="N335" i="15"/>
  <c r="N329" i="15"/>
  <c r="N327" i="15"/>
  <c r="X325" i="15"/>
  <c r="N325" i="15"/>
  <c r="W320" i="15"/>
  <c r="W317" i="15"/>
  <c r="W316" i="15"/>
  <c r="W314" i="15"/>
  <c r="N314" i="15"/>
  <c r="X312" i="15"/>
  <c r="X304" i="15"/>
  <c r="Y304" i="15" s="1"/>
  <c r="X303" i="15"/>
  <c r="N303" i="15"/>
  <c r="W301" i="15"/>
  <c r="X296" i="15"/>
  <c r="Y296" i="15" s="1"/>
  <c r="X295" i="15"/>
  <c r="N295" i="15"/>
  <c r="X293" i="15"/>
  <c r="X694" i="15"/>
  <c r="Y694" i="15" s="1"/>
  <c r="W694" i="15"/>
  <c r="N694" i="15"/>
  <c r="X693" i="15"/>
  <c r="W693" i="15"/>
  <c r="N693" i="15"/>
  <c r="X692" i="15"/>
  <c r="W692" i="15"/>
  <c r="N692" i="15"/>
  <c r="X691" i="15"/>
  <c r="Y691" i="15" s="1"/>
  <c r="W691" i="15"/>
  <c r="N691" i="15"/>
  <c r="X690" i="15"/>
  <c r="Y690" i="15" s="1"/>
  <c r="W690" i="15"/>
  <c r="N690" i="15"/>
  <c r="X689" i="15"/>
  <c r="W689" i="15"/>
  <c r="N689" i="15"/>
  <c r="X688" i="15"/>
  <c r="W688" i="15"/>
  <c r="N688" i="15"/>
  <c r="X687" i="15"/>
  <c r="Y687" i="15" s="1"/>
  <c r="W687" i="15"/>
  <c r="N687" i="15"/>
  <c r="X686" i="15"/>
  <c r="Y686" i="15" s="1"/>
  <c r="W686" i="15"/>
  <c r="N686" i="15"/>
  <c r="X685" i="15"/>
  <c r="Y685" i="15" s="1"/>
  <c r="W685" i="15"/>
  <c r="N685" i="15"/>
  <c r="X684" i="15"/>
  <c r="Y684" i="15" s="1"/>
  <c r="W684" i="15"/>
  <c r="N684" i="15"/>
  <c r="X683" i="15"/>
  <c r="Y683" i="15" s="1"/>
  <c r="W683" i="15"/>
  <c r="N683" i="15"/>
  <c r="X682" i="15"/>
  <c r="Y682" i="15" s="1"/>
  <c r="W682" i="15"/>
  <c r="N682" i="15"/>
  <c r="X681" i="15"/>
  <c r="W681" i="15"/>
  <c r="N681" i="15"/>
  <c r="X680" i="15"/>
  <c r="Y680" i="15" s="1"/>
  <c r="W680" i="15"/>
  <c r="N680" i="15"/>
  <c r="X679" i="15"/>
  <c r="Y679" i="15" s="1"/>
  <c r="W679" i="15"/>
  <c r="N679" i="15"/>
  <c r="X678" i="15"/>
  <c r="Y678" i="15" s="1"/>
  <c r="W678" i="15"/>
  <c r="N678" i="15"/>
  <c r="X677" i="15"/>
  <c r="Y677" i="15" s="1"/>
  <c r="W677" i="15"/>
  <c r="N677" i="15"/>
  <c r="X676" i="15"/>
  <c r="W676" i="15"/>
  <c r="N676" i="15"/>
  <c r="X675" i="15"/>
  <c r="W675" i="15"/>
  <c r="N675" i="15"/>
  <c r="X674" i="15"/>
  <c r="Y674" i="15" s="1"/>
  <c r="W674" i="15"/>
  <c r="N674" i="15"/>
  <c r="X673" i="15"/>
  <c r="W673" i="15"/>
  <c r="N673" i="15"/>
  <c r="X672" i="15"/>
  <c r="Y672" i="15" s="1"/>
  <c r="W672" i="15"/>
  <c r="N672" i="15"/>
  <c r="X671" i="15"/>
  <c r="Y671" i="15" s="1"/>
  <c r="W671" i="15"/>
  <c r="N671" i="15"/>
  <c r="X670" i="15"/>
  <c r="W670" i="15"/>
  <c r="N670" i="15"/>
  <c r="X669" i="15"/>
  <c r="Y669" i="15" s="1"/>
  <c r="W669" i="15"/>
  <c r="N669" i="15"/>
  <c r="X668" i="15"/>
  <c r="Y668" i="15" s="1"/>
  <c r="W668" i="15"/>
  <c r="N668" i="15"/>
  <c r="X667" i="15"/>
  <c r="W667" i="15"/>
  <c r="N667" i="15"/>
  <c r="X666" i="15"/>
  <c r="W666" i="15"/>
  <c r="N666" i="15"/>
  <c r="X665" i="15"/>
  <c r="Y665" i="15" s="1"/>
  <c r="W665" i="15"/>
  <c r="N665" i="15"/>
  <c r="X664" i="15"/>
  <c r="Y664" i="15" s="1"/>
  <c r="W664" i="15"/>
  <c r="N664" i="15"/>
  <c r="X663" i="15"/>
  <c r="W663" i="15"/>
  <c r="N663" i="15"/>
  <c r="X662" i="15"/>
  <c r="Y662" i="15" s="1"/>
  <c r="W662" i="15"/>
  <c r="N662" i="15"/>
  <c r="X661" i="15"/>
  <c r="Y661" i="15" s="1"/>
  <c r="W661" i="15"/>
  <c r="N661" i="15"/>
  <c r="X660" i="15"/>
  <c r="Y660" i="15" s="1"/>
  <c r="W660" i="15"/>
  <c r="N660" i="15"/>
  <c r="X659" i="15"/>
  <c r="Y659" i="15" s="1"/>
  <c r="W659" i="15"/>
  <c r="N659" i="15"/>
  <c r="X658" i="15"/>
  <c r="Y658" i="15" s="1"/>
  <c r="W658" i="15"/>
  <c r="N658" i="15"/>
  <c r="X657" i="15"/>
  <c r="W657" i="15"/>
  <c r="N657" i="15"/>
  <c r="X656" i="15"/>
  <c r="Y656" i="15" s="1"/>
  <c r="W656" i="15"/>
  <c r="N656" i="15"/>
  <c r="X655" i="15"/>
  <c r="Y655" i="15" s="1"/>
  <c r="W655" i="15"/>
  <c r="N655" i="15"/>
  <c r="X654" i="15"/>
  <c r="Y654" i="15" s="1"/>
  <c r="W654" i="15"/>
  <c r="N654" i="15"/>
  <c r="X653" i="15"/>
  <c r="Y653" i="15" s="1"/>
  <c r="W653" i="15"/>
  <c r="N653" i="15"/>
  <c r="X652" i="15"/>
  <c r="Y652" i="15" s="1"/>
  <c r="W652" i="15"/>
  <c r="N652" i="15"/>
  <c r="X651" i="15"/>
  <c r="Y651" i="15" s="1"/>
  <c r="W651" i="15"/>
  <c r="N651" i="15"/>
  <c r="X650" i="15"/>
  <c r="Y650" i="15" s="1"/>
  <c r="W650" i="15"/>
  <c r="N650" i="15"/>
  <c r="X649" i="15"/>
  <c r="W649" i="15"/>
  <c r="N649" i="15"/>
  <c r="X648" i="15"/>
  <c r="Y648" i="15" s="1"/>
  <c r="W648" i="15"/>
  <c r="N648" i="15"/>
  <c r="X647" i="15"/>
  <c r="Y647" i="15" s="1"/>
  <c r="W647" i="15"/>
  <c r="N647" i="15"/>
  <c r="X646" i="15"/>
  <c r="W646" i="15"/>
  <c r="N646" i="15"/>
  <c r="X645" i="15"/>
  <c r="Y645" i="15" s="1"/>
  <c r="W645" i="15"/>
  <c r="N645" i="15"/>
  <c r="X644" i="15"/>
  <c r="Y644" i="15" s="1"/>
  <c r="W644" i="15"/>
  <c r="N644" i="15"/>
  <c r="X643" i="15"/>
  <c r="Y643" i="15" s="1"/>
  <c r="W643" i="15"/>
  <c r="N643" i="15"/>
  <c r="X642" i="15"/>
  <c r="Y642" i="15" s="1"/>
  <c r="W642" i="15"/>
  <c r="N642" i="15"/>
  <c r="X641" i="15"/>
  <c r="Y641" i="15" s="1"/>
  <c r="W641" i="15"/>
  <c r="N641" i="15"/>
  <c r="X640" i="15"/>
  <c r="W640" i="15"/>
  <c r="N640" i="15"/>
  <c r="X639" i="15"/>
  <c r="W639" i="15"/>
  <c r="N639" i="15"/>
  <c r="X638" i="15"/>
  <c r="Y638" i="15" s="1"/>
  <c r="W638" i="15"/>
  <c r="N638" i="15"/>
  <c r="X637" i="15"/>
  <c r="Y637" i="15" s="1"/>
  <c r="W637" i="15"/>
  <c r="N637" i="15"/>
  <c r="X636" i="15"/>
  <c r="W636" i="15"/>
  <c r="N636" i="15"/>
  <c r="X635" i="15"/>
  <c r="W635" i="15"/>
  <c r="N635" i="15"/>
  <c r="X634" i="15"/>
  <c r="Y634" i="15" s="1"/>
  <c r="W634" i="15"/>
  <c r="N634" i="15"/>
  <c r="X633" i="15"/>
  <c r="Y633" i="15" s="1"/>
  <c r="W633" i="15"/>
  <c r="N633" i="15"/>
  <c r="X632" i="15"/>
  <c r="W632" i="15"/>
  <c r="N632" i="15"/>
  <c r="X631" i="15"/>
  <c r="Y631" i="15" s="1"/>
  <c r="W631" i="15"/>
  <c r="N631" i="15"/>
  <c r="X630" i="15"/>
  <c r="Y630" i="15" s="1"/>
  <c r="W630" i="15"/>
  <c r="N630" i="15"/>
  <c r="X629" i="15"/>
  <c r="Y629" i="15" s="1"/>
  <c r="W629" i="15"/>
  <c r="N629" i="15"/>
  <c r="X628" i="15"/>
  <c r="W628" i="15"/>
  <c r="N628" i="15"/>
  <c r="X627" i="15"/>
  <c r="W627" i="15"/>
  <c r="N627" i="15"/>
  <c r="X626" i="15"/>
  <c r="Y626" i="15" s="1"/>
  <c r="W626" i="15"/>
  <c r="N626" i="15"/>
  <c r="X625" i="15"/>
  <c r="W625" i="15"/>
  <c r="N625" i="15"/>
  <c r="X624" i="15"/>
  <c r="Y624" i="15" s="1"/>
  <c r="W624" i="15"/>
  <c r="N624" i="15"/>
  <c r="X623" i="15"/>
  <c r="Y623" i="15" s="1"/>
  <c r="W623" i="15"/>
  <c r="N623" i="15"/>
  <c r="X622" i="15"/>
  <c r="Y622" i="15" s="1"/>
  <c r="W622" i="15"/>
  <c r="N622" i="15"/>
  <c r="X621" i="15"/>
  <c r="W621" i="15"/>
  <c r="N621" i="15"/>
  <c r="X620" i="15"/>
  <c r="W620" i="15"/>
  <c r="N620" i="15"/>
  <c r="X619" i="15"/>
  <c r="W619" i="15"/>
  <c r="N619" i="15"/>
  <c r="X618" i="15"/>
  <c r="W618" i="15"/>
  <c r="N618" i="15"/>
  <c r="X617" i="15"/>
  <c r="Y617" i="15" s="1"/>
  <c r="W617" i="15"/>
  <c r="N617" i="15"/>
  <c r="X616" i="15"/>
  <c r="W616" i="15"/>
  <c r="N616" i="15"/>
  <c r="X615" i="15"/>
  <c r="Y615" i="15" s="1"/>
  <c r="W615" i="15"/>
  <c r="N615" i="15"/>
  <c r="X614" i="15"/>
  <c r="Y614" i="15" s="1"/>
  <c r="W614" i="15"/>
  <c r="N614" i="15"/>
  <c r="X613" i="15"/>
  <c r="W613" i="15"/>
  <c r="N613" i="15"/>
  <c r="X612" i="15"/>
  <c r="Y612" i="15" s="1"/>
  <c r="W612" i="15"/>
  <c r="N612" i="15"/>
  <c r="X611" i="15"/>
  <c r="W611" i="15"/>
  <c r="N611" i="15"/>
  <c r="X610" i="15"/>
  <c r="W610" i="15"/>
  <c r="N610" i="15"/>
  <c r="X609" i="15"/>
  <c r="Y609" i="15" s="1"/>
  <c r="W609" i="15"/>
  <c r="N609" i="15"/>
  <c r="X608" i="15"/>
  <c r="Y608" i="15" s="1"/>
  <c r="W608" i="15"/>
  <c r="N608" i="15"/>
  <c r="X607" i="15"/>
  <c r="W607" i="15"/>
  <c r="N607" i="15"/>
  <c r="X606" i="15"/>
  <c r="W606" i="15"/>
  <c r="N606" i="15"/>
  <c r="X605" i="15"/>
  <c r="Y605" i="15" s="1"/>
  <c r="W605" i="15"/>
  <c r="N605" i="15"/>
  <c r="X604" i="15"/>
  <c r="Y604" i="15" s="1"/>
  <c r="W604" i="15"/>
  <c r="N604" i="15"/>
  <c r="X603" i="15"/>
  <c r="W603" i="15"/>
  <c r="N603" i="15"/>
  <c r="X602" i="15"/>
  <c r="Y602" i="15" s="1"/>
  <c r="W602" i="15"/>
  <c r="N602" i="15"/>
  <c r="X601" i="15"/>
  <c r="Y601" i="15" s="1"/>
  <c r="W601" i="15"/>
  <c r="N601" i="15"/>
  <c r="X600" i="15"/>
  <c r="Y600" i="15" s="1"/>
  <c r="W600" i="15"/>
  <c r="N600" i="15"/>
  <c r="X599" i="15"/>
  <c r="W599" i="15"/>
  <c r="N599" i="15"/>
  <c r="X598" i="15"/>
  <c r="Y598" i="15" s="1"/>
  <c r="W598" i="15"/>
  <c r="N598" i="15"/>
  <c r="X597" i="15"/>
  <c r="Y597" i="15" s="1"/>
  <c r="W597" i="15"/>
  <c r="N597" i="15"/>
  <c r="X596" i="15"/>
  <c r="W596" i="15"/>
  <c r="N596" i="15"/>
  <c r="X595" i="15"/>
  <c r="W595" i="15"/>
  <c r="N595" i="15"/>
  <c r="X594" i="15"/>
  <c r="Y594" i="15" s="1"/>
  <c r="W594" i="15"/>
  <c r="N594" i="15"/>
  <c r="X593" i="15"/>
  <c r="W593" i="15"/>
  <c r="N593" i="15"/>
  <c r="X592" i="15"/>
  <c r="Y592" i="15" s="1"/>
  <c r="W592" i="15"/>
  <c r="N592" i="15"/>
  <c r="X591" i="15"/>
  <c r="W591" i="15"/>
  <c r="N591" i="15"/>
  <c r="X590" i="15"/>
  <c r="W590" i="15"/>
  <c r="N590" i="15"/>
  <c r="X589" i="15"/>
  <c r="W589" i="15"/>
  <c r="N589" i="15"/>
  <c r="X588" i="15"/>
  <c r="Y588" i="15" s="1"/>
  <c r="W588" i="15"/>
  <c r="N588" i="15"/>
  <c r="X587" i="15"/>
  <c r="W587" i="15"/>
  <c r="N587" i="15"/>
  <c r="X586" i="15"/>
  <c r="W586" i="15"/>
  <c r="N586" i="15"/>
  <c r="X585" i="15"/>
  <c r="W585" i="15"/>
  <c r="N585" i="15"/>
  <c r="X584" i="15"/>
  <c r="Y584" i="15" s="1"/>
  <c r="W584" i="15"/>
  <c r="N584" i="15"/>
  <c r="X583" i="15"/>
  <c r="Y583" i="15" s="1"/>
  <c r="W583" i="15"/>
  <c r="N583" i="15"/>
  <c r="X582" i="15"/>
  <c r="W582" i="15"/>
  <c r="N582" i="15"/>
  <c r="X581" i="15"/>
  <c r="Y581" i="15" s="1"/>
  <c r="W581" i="15"/>
  <c r="N581" i="15"/>
  <c r="X580" i="15"/>
  <c r="W580" i="15"/>
  <c r="N580" i="15"/>
  <c r="X579" i="15"/>
  <c r="Y579" i="15" s="1"/>
  <c r="W579" i="15"/>
  <c r="N579" i="15"/>
  <c r="X578" i="15"/>
  <c r="Y578" i="15" s="1"/>
  <c r="W578" i="15"/>
  <c r="N578" i="15"/>
  <c r="X577" i="15"/>
  <c r="Y577" i="15" s="1"/>
  <c r="W577" i="15"/>
  <c r="N577" i="15"/>
  <c r="X576" i="15"/>
  <c r="Y576" i="15" s="1"/>
  <c r="W576" i="15"/>
  <c r="N576" i="15"/>
  <c r="X575" i="15"/>
  <c r="Y575" i="15" s="1"/>
  <c r="W575" i="15"/>
  <c r="N575" i="15"/>
  <c r="X574" i="15"/>
  <c r="Y574" i="15" s="1"/>
  <c r="W574" i="15"/>
  <c r="N574" i="15"/>
  <c r="X573" i="15"/>
  <c r="Y573" i="15" s="1"/>
  <c r="W573" i="15"/>
  <c r="N573" i="15"/>
  <c r="X572" i="15"/>
  <c r="W572" i="15"/>
  <c r="N572" i="15"/>
  <c r="X571" i="15"/>
  <c r="Y571" i="15" s="1"/>
  <c r="W571" i="15"/>
  <c r="N571" i="15"/>
  <c r="X570" i="15"/>
  <c r="Y570" i="15" s="1"/>
  <c r="W570" i="15"/>
  <c r="N570" i="15"/>
  <c r="X569" i="15"/>
  <c r="Y569" i="15" s="1"/>
  <c r="W569" i="15"/>
  <c r="N569" i="15"/>
  <c r="X568" i="15"/>
  <c r="Y568" i="15" s="1"/>
  <c r="W568" i="15"/>
  <c r="N568" i="15"/>
  <c r="X567" i="15"/>
  <c r="W567" i="15"/>
  <c r="N567" i="15"/>
  <c r="X566" i="15"/>
  <c r="W566" i="15"/>
  <c r="N566" i="15"/>
  <c r="X565" i="15"/>
  <c r="Y565" i="15" s="1"/>
  <c r="W565" i="15"/>
  <c r="N565" i="15"/>
  <c r="X564" i="15"/>
  <c r="Y564" i="15" s="1"/>
  <c r="W564" i="15"/>
  <c r="N564" i="15"/>
  <c r="X563" i="15"/>
  <c r="Y563" i="15" s="1"/>
  <c r="W563" i="15"/>
  <c r="N563" i="15"/>
  <c r="X562" i="15"/>
  <c r="W562" i="15"/>
  <c r="N562" i="15"/>
  <c r="X561" i="15"/>
  <c r="Y561" i="15" s="1"/>
  <c r="W561" i="15"/>
  <c r="N561" i="15"/>
  <c r="X560" i="15"/>
  <c r="W560" i="15"/>
  <c r="N560" i="15"/>
  <c r="X559" i="15"/>
  <c r="W559" i="15"/>
  <c r="N559" i="15"/>
  <c r="X558" i="15"/>
  <c r="W558" i="15"/>
  <c r="N558" i="15"/>
  <c r="X557" i="15"/>
  <c r="W557" i="15"/>
  <c r="N557" i="15"/>
  <c r="X556" i="15"/>
  <c r="W556" i="15"/>
  <c r="N556" i="15"/>
  <c r="X555" i="15"/>
  <c r="W555" i="15"/>
  <c r="N555" i="15"/>
  <c r="X554" i="15"/>
  <c r="Y554" i="15" s="1"/>
  <c r="W554" i="15"/>
  <c r="N554" i="15"/>
  <c r="X553" i="15"/>
  <c r="Y553" i="15" s="1"/>
  <c r="W553" i="15"/>
  <c r="N553" i="15"/>
  <c r="X552" i="15"/>
  <c r="W552" i="15"/>
  <c r="N552" i="15"/>
  <c r="X551" i="15"/>
  <c r="W551" i="15"/>
  <c r="N551" i="15"/>
  <c r="X550" i="15"/>
  <c r="W550" i="15"/>
  <c r="N550" i="15"/>
  <c r="X549" i="15"/>
  <c r="Y549" i="15" s="1"/>
  <c r="W549" i="15"/>
  <c r="N549" i="15"/>
  <c r="X548" i="15"/>
  <c r="Y548" i="15" s="1"/>
  <c r="W548" i="15"/>
  <c r="N548" i="15"/>
  <c r="X547" i="15"/>
  <c r="Y547" i="15" s="1"/>
  <c r="W547" i="15"/>
  <c r="N547" i="15"/>
  <c r="X546" i="15"/>
  <c r="Y546" i="15" s="1"/>
  <c r="W546" i="15"/>
  <c r="N546" i="15"/>
  <c r="X545" i="15"/>
  <c r="Y545" i="15" s="1"/>
  <c r="W545" i="15"/>
  <c r="N545" i="15"/>
  <c r="X544" i="15"/>
  <c r="W544" i="15"/>
  <c r="N544" i="15"/>
  <c r="X543" i="15"/>
  <c r="Y543" i="15" s="1"/>
  <c r="W543" i="15"/>
  <c r="N543" i="15"/>
  <c r="X542" i="15"/>
  <c r="Y542" i="15" s="1"/>
  <c r="W542" i="15"/>
  <c r="N542" i="15"/>
  <c r="X541" i="15"/>
  <c r="Y541" i="15" s="1"/>
  <c r="W541" i="15"/>
  <c r="N541" i="15"/>
  <c r="X540" i="15"/>
  <c r="W540" i="15"/>
  <c r="N540" i="15"/>
  <c r="X539" i="15"/>
  <c r="W539" i="15"/>
  <c r="N539" i="15"/>
  <c r="X538" i="15"/>
  <c r="W538" i="15"/>
  <c r="N538" i="15"/>
  <c r="X537" i="15"/>
  <c r="Y537" i="15" s="1"/>
  <c r="W537" i="15"/>
  <c r="N537" i="15"/>
  <c r="X536" i="15"/>
  <c r="Y536" i="15" s="1"/>
  <c r="W536" i="15"/>
  <c r="N536" i="15"/>
  <c r="X535" i="15"/>
  <c r="W535" i="15"/>
  <c r="N535" i="15"/>
  <c r="X534" i="15"/>
  <c r="W534" i="15"/>
  <c r="N534" i="15"/>
  <c r="X533" i="15"/>
  <c r="W533" i="15"/>
  <c r="N533" i="15"/>
  <c r="X532" i="15"/>
  <c r="Y532" i="15" s="1"/>
  <c r="W532" i="15"/>
  <c r="N532" i="15"/>
  <c r="X531" i="15"/>
  <c r="Y531" i="15" s="1"/>
  <c r="W531" i="15"/>
  <c r="N531" i="15"/>
  <c r="X530" i="15"/>
  <c r="Y530" i="15" s="1"/>
  <c r="W530" i="15"/>
  <c r="N530" i="15"/>
  <c r="X529" i="15"/>
  <c r="W529" i="15"/>
  <c r="N529" i="15"/>
  <c r="X528" i="15"/>
  <c r="Y528" i="15" s="1"/>
  <c r="W528" i="15"/>
  <c r="N528" i="15"/>
  <c r="X527" i="15"/>
  <c r="W527" i="15"/>
  <c r="N527" i="15"/>
  <c r="X526" i="15"/>
  <c r="Y526" i="15" s="1"/>
  <c r="W526" i="15"/>
  <c r="N526" i="15"/>
  <c r="X525" i="15"/>
  <c r="Y525" i="15" s="1"/>
  <c r="W525" i="15"/>
  <c r="N525" i="15"/>
  <c r="X524" i="15"/>
  <c r="Y524" i="15" s="1"/>
  <c r="W524" i="15"/>
  <c r="N524" i="15"/>
  <c r="X523" i="15"/>
  <c r="W523" i="15"/>
  <c r="N523" i="15"/>
  <c r="X522" i="15"/>
  <c r="Y522" i="15" s="1"/>
  <c r="W522" i="15"/>
  <c r="N522" i="15"/>
  <c r="X521" i="15"/>
  <c r="Y521" i="15" s="1"/>
  <c r="W521" i="15"/>
  <c r="N521" i="15"/>
  <c r="X520" i="15"/>
  <c r="Y520" i="15" s="1"/>
  <c r="W520" i="15"/>
  <c r="N520" i="15"/>
  <c r="X519" i="15"/>
  <c r="W519" i="15"/>
  <c r="N519" i="15"/>
  <c r="X518" i="15"/>
  <c r="W518" i="15"/>
  <c r="N518" i="15"/>
  <c r="X517" i="15"/>
  <c r="W517" i="15"/>
  <c r="N517" i="15"/>
  <c r="X516" i="15"/>
  <c r="Y516" i="15" s="1"/>
  <c r="W516" i="15"/>
  <c r="N516" i="15"/>
  <c r="X515" i="15"/>
  <c r="Y515" i="15" s="1"/>
  <c r="W515" i="15"/>
  <c r="N515" i="15"/>
  <c r="X514" i="15"/>
  <c r="W514" i="15"/>
  <c r="N514" i="15"/>
  <c r="X513" i="15"/>
  <c r="Y513" i="15" s="1"/>
  <c r="W513" i="15"/>
  <c r="N513" i="15"/>
  <c r="X512" i="15"/>
  <c r="Y512" i="15" s="1"/>
  <c r="W512" i="15"/>
  <c r="N512" i="15"/>
  <c r="X511" i="15"/>
  <c r="Y511" i="15" s="1"/>
  <c r="W511" i="15"/>
  <c r="N511" i="15"/>
  <c r="X510" i="15"/>
  <c r="Y510" i="15" s="1"/>
  <c r="W510" i="15"/>
  <c r="N510" i="15"/>
  <c r="X509" i="15"/>
  <c r="Y509" i="15" s="1"/>
  <c r="W509" i="15"/>
  <c r="N509" i="15"/>
  <c r="X508" i="15"/>
  <c r="W508" i="15"/>
  <c r="N508" i="15"/>
  <c r="X507" i="15"/>
  <c r="W507" i="15"/>
  <c r="N507" i="15"/>
  <c r="X506" i="15"/>
  <c r="Y506" i="15" s="1"/>
  <c r="W506" i="15"/>
  <c r="N506" i="15"/>
  <c r="X505" i="15"/>
  <c r="Y505" i="15" s="1"/>
  <c r="W505" i="15"/>
  <c r="N505" i="15"/>
  <c r="X504" i="15"/>
  <c r="Y504" i="15" s="1"/>
  <c r="W504" i="15"/>
  <c r="N504" i="15"/>
  <c r="X503" i="15"/>
  <c r="W503" i="15"/>
  <c r="N503" i="15"/>
  <c r="X502" i="15"/>
  <c r="Y502" i="15" s="1"/>
  <c r="W502" i="15"/>
  <c r="N502" i="15"/>
  <c r="X501" i="15"/>
  <c r="Y501" i="15" s="1"/>
  <c r="W501" i="15"/>
  <c r="N501" i="15"/>
  <c r="X500" i="15"/>
  <c r="W500" i="15"/>
  <c r="N500" i="15"/>
  <c r="X499" i="15"/>
  <c r="Y499" i="15" s="1"/>
  <c r="W499" i="15"/>
  <c r="N499" i="15"/>
  <c r="X498" i="15"/>
  <c r="W498" i="15"/>
  <c r="N498" i="15"/>
  <c r="X497" i="15"/>
  <c r="W497" i="15"/>
  <c r="N497" i="15"/>
  <c r="X496" i="15"/>
  <c r="Y496" i="15" s="1"/>
  <c r="W496" i="15"/>
  <c r="N496" i="15"/>
  <c r="X495" i="15"/>
  <c r="Y495" i="15" s="1"/>
  <c r="W495" i="15"/>
  <c r="N495" i="15"/>
  <c r="X494" i="15"/>
  <c r="W494" i="15"/>
  <c r="N494" i="15"/>
  <c r="X493" i="15"/>
  <c r="W493" i="15"/>
  <c r="N493" i="15"/>
  <c r="X492" i="15"/>
  <c r="W492" i="15"/>
  <c r="N492" i="15"/>
  <c r="X491" i="15"/>
  <c r="Y491" i="15" s="1"/>
  <c r="W491" i="15"/>
  <c r="N491" i="15"/>
  <c r="X490" i="15"/>
  <c r="W490" i="15"/>
  <c r="N490" i="15"/>
  <c r="X489" i="15"/>
  <c r="Y489" i="15" s="1"/>
  <c r="W489" i="15"/>
  <c r="N489" i="15"/>
  <c r="X488" i="15"/>
  <c r="Y488" i="15" s="1"/>
  <c r="W488" i="15"/>
  <c r="N488" i="15"/>
  <c r="X487" i="15"/>
  <c r="W487" i="15"/>
  <c r="N487" i="15"/>
  <c r="X486" i="15"/>
  <c r="W486" i="15"/>
  <c r="N486" i="15"/>
  <c r="X485" i="15"/>
  <c r="Y485" i="15" s="1"/>
  <c r="W485" i="15"/>
  <c r="N485" i="15"/>
  <c r="X484" i="15"/>
  <c r="W484" i="15"/>
  <c r="N484" i="15"/>
  <c r="X483" i="15"/>
  <c r="W483" i="15"/>
  <c r="N483" i="15"/>
  <c r="X482" i="15"/>
  <c r="W482" i="15"/>
  <c r="N482" i="15"/>
  <c r="X481" i="15"/>
  <c r="W481" i="15"/>
  <c r="N481" i="15"/>
  <c r="X480" i="15"/>
  <c r="Y480" i="15" s="1"/>
  <c r="W480" i="15"/>
  <c r="N480" i="15"/>
  <c r="X479" i="15"/>
  <c r="Y479" i="15" s="1"/>
  <c r="W479" i="15"/>
  <c r="N479" i="15"/>
  <c r="X478" i="15"/>
  <c r="Y478" i="15" s="1"/>
  <c r="W478" i="15"/>
  <c r="N478" i="15"/>
  <c r="X477" i="15"/>
  <c r="Y477" i="15" s="1"/>
  <c r="W477" i="15"/>
  <c r="N477" i="15"/>
  <c r="X476" i="15"/>
  <c r="W476" i="15"/>
  <c r="N476" i="15"/>
  <c r="X475" i="15"/>
  <c r="W475" i="15"/>
  <c r="N475" i="15"/>
  <c r="X474" i="15"/>
  <c r="W474" i="15"/>
  <c r="N474" i="15"/>
  <c r="X473" i="15"/>
  <c r="Y473" i="15" s="1"/>
  <c r="W473" i="15"/>
  <c r="N473" i="15"/>
  <c r="X472" i="15"/>
  <c r="Y472" i="15" s="1"/>
  <c r="W472" i="15"/>
  <c r="N472" i="15"/>
  <c r="X471" i="15"/>
  <c r="W471" i="15"/>
  <c r="N471" i="15"/>
  <c r="X470" i="15"/>
  <c r="Y470" i="15" s="1"/>
  <c r="W470" i="15"/>
  <c r="N470" i="15"/>
  <c r="X469" i="15"/>
  <c r="W469" i="15"/>
  <c r="N469" i="15"/>
  <c r="X468" i="15"/>
  <c r="Y468" i="15" s="1"/>
  <c r="W468" i="15"/>
  <c r="N468" i="15"/>
  <c r="X467" i="15"/>
  <c r="Y467" i="15" s="1"/>
  <c r="W467" i="15"/>
  <c r="N467" i="15"/>
  <c r="X466" i="15"/>
  <c r="W466" i="15"/>
  <c r="N466" i="15"/>
  <c r="X465" i="15"/>
  <c r="W465" i="15"/>
  <c r="N465" i="15"/>
  <c r="X464" i="15"/>
  <c r="Y464" i="15" s="1"/>
  <c r="W464" i="15"/>
  <c r="N464" i="15"/>
  <c r="X463" i="15"/>
  <c r="Y463" i="15" s="1"/>
  <c r="W463" i="15"/>
  <c r="N463" i="15"/>
  <c r="X462" i="15"/>
  <c r="Y462" i="15" s="1"/>
  <c r="W462" i="15"/>
  <c r="N462" i="15"/>
  <c r="X461" i="15"/>
  <c r="Y461" i="15" s="1"/>
  <c r="W461" i="15"/>
  <c r="N461" i="15"/>
  <c r="X460" i="15"/>
  <c r="Y460" i="15" s="1"/>
  <c r="W460" i="15"/>
  <c r="N460" i="15"/>
  <c r="X459" i="15"/>
  <c r="Y459" i="15" s="1"/>
  <c r="W459" i="15"/>
  <c r="N459" i="15"/>
  <c r="X458" i="15"/>
  <c r="W458" i="15"/>
  <c r="N458" i="15"/>
  <c r="X457" i="15"/>
  <c r="Y457" i="15" s="1"/>
  <c r="W457" i="15"/>
  <c r="N457" i="15"/>
  <c r="X456" i="15"/>
  <c r="Y456" i="15" s="1"/>
  <c r="W456" i="15"/>
  <c r="N456" i="15"/>
  <c r="X455" i="15"/>
  <c r="Y455" i="15" s="1"/>
  <c r="W455" i="15"/>
  <c r="N455" i="15"/>
  <c r="X454" i="15"/>
  <c r="Y454" i="15" s="1"/>
  <c r="W454" i="15"/>
  <c r="N454" i="15"/>
  <c r="X453" i="15"/>
  <c r="W453" i="15"/>
  <c r="N453" i="15"/>
  <c r="X452" i="15"/>
  <c r="Y452" i="15" s="1"/>
  <c r="W452" i="15"/>
  <c r="N452" i="15"/>
  <c r="X451" i="15"/>
  <c r="Y451" i="15" s="1"/>
  <c r="W451" i="15"/>
  <c r="N451" i="15"/>
  <c r="X450" i="15"/>
  <c r="Y450" i="15" s="1"/>
  <c r="W450" i="15"/>
  <c r="N450" i="15"/>
  <c r="X449" i="15"/>
  <c r="Y449" i="15" s="1"/>
  <c r="W449" i="15"/>
  <c r="N449" i="15"/>
  <c r="X448" i="15"/>
  <c r="Y448" i="15" s="1"/>
  <c r="W448" i="15"/>
  <c r="N448" i="15"/>
  <c r="X447" i="15"/>
  <c r="Y447" i="15" s="1"/>
  <c r="W447" i="15"/>
  <c r="N447" i="15"/>
  <c r="X446" i="15"/>
  <c r="Y446" i="15" s="1"/>
  <c r="W446" i="15"/>
  <c r="N446" i="15"/>
  <c r="X445" i="15"/>
  <c r="Y445" i="15" s="1"/>
  <c r="W445" i="15"/>
  <c r="N445" i="15"/>
  <c r="X444" i="15"/>
  <c r="W444" i="15"/>
  <c r="N444" i="15"/>
  <c r="X443" i="15"/>
  <c r="W443" i="15"/>
  <c r="N443" i="15"/>
  <c r="X442" i="15"/>
  <c r="W442" i="15"/>
  <c r="N442" i="15"/>
  <c r="X441" i="15"/>
  <c r="W441" i="15"/>
  <c r="N441" i="15"/>
  <c r="X440" i="15"/>
  <c r="Y440" i="15" s="1"/>
  <c r="W440" i="15"/>
  <c r="N440" i="15"/>
  <c r="X439" i="15"/>
  <c r="Y439" i="15" s="1"/>
  <c r="W439" i="15"/>
  <c r="N439" i="15"/>
  <c r="X438" i="15"/>
  <c r="Y438" i="15" s="1"/>
  <c r="W438" i="15"/>
  <c r="N438" i="15"/>
  <c r="X437" i="15"/>
  <c r="W437" i="15"/>
  <c r="N437" i="15"/>
  <c r="X436" i="15"/>
  <c r="Y436" i="15" s="1"/>
  <c r="W436" i="15"/>
  <c r="N436" i="15"/>
  <c r="X435" i="15"/>
  <c r="W435" i="15"/>
  <c r="N435" i="15"/>
  <c r="X434" i="15"/>
  <c r="Y434" i="15" s="1"/>
  <c r="W434" i="15"/>
  <c r="N434" i="15"/>
  <c r="X433" i="15"/>
  <c r="Y433" i="15" s="1"/>
  <c r="W433" i="15"/>
  <c r="N433" i="15"/>
  <c r="X432" i="15"/>
  <c r="Y432" i="15" s="1"/>
  <c r="W432" i="15"/>
  <c r="N432" i="15"/>
  <c r="X431" i="15"/>
  <c r="Y431" i="15" s="1"/>
  <c r="W431" i="15"/>
  <c r="N431" i="15"/>
  <c r="X430" i="15"/>
  <c r="Y430" i="15" s="1"/>
  <c r="W430" i="15"/>
  <c r="N430" i="15"/>
  <c r="X429" i="15"/>
  <c r="Y429" i="15" s="1"/>
  <c r="W429" i="15"/>
  <c r="N429" i="15"/>
  <c r="X428" i="15"/>
  <c r="Y428" i="15" s="1"/>
  <c r="W428" i="15"/>
  <c r="N428" i="15"/>
  <c r="X427" i="15"/>
  <c r="W427" i="15"/>
  <c r="N427" i="15"/>
  <c r="X426" i="15"/>
  <c r="W426" i="15"/>
  <c r="N426" i="15"/>
  <c r="X425" i="15"/>
  <c r="Y425" i="15" s="1"/>
  <c r="W425" i="15"/>
  <c r="N425" i="15"/>
  <c r="X424" i="15"/>
  <c r="W424" i="15"/>
  <c r="N424" i="15"/>
  <c r="X423" i="15"/>
  <c r="Y423" i="15" s="1"/>
  <c r="W423" i="15"/>
  <c r="N423" i="15"/>
  <c r="X422" i="15"/>
  <c r="W422" i="15"/>
  <c r="N422" i="15"/>
  <c r="X421" i="15"/>
  <c r="W421" i="15"/>
  <c r="N421" i="15"/>
  <c r="X420" i="15"/>
  <c r="W420" i="15"/>
  <c r="N420" i="15"/>
  <c r="X419" i="15"/>
  <c r="Y419" i="15" s="1"/>
  <c r="W419" i="15"/>
  <c r="N419" i="15"/>
  <c r="X418" i="15"/>
  <c r="Y418" i="15" s="1"/>
  <c r="W418" i="15"/>
  <c r="N418" i="15"/>
  <c r="X417" i="15"/>
  <c r="W417" i="15"/>
  <c r="N417" i="15"/>
  <c r="X416" i="15"/>
  <c r="Y416" i="15" s="1"/>
  <c r="W416" i="15"/>
  <c r="N416" i="15"/>
  <c r="X415" i="15"/>
  <c r="Y415" i="15" s="1"/>
  <c r="W415" i="15"/>
  <c r="N415" i="15"/>
  <c r="X414" i="15"/>
  <c r="Y414" i="15" s="1"/>
  <c r="W414" i="15"/>
  <c r="N414" i="15"/>
  <c r="X413" i="15"/>
  <c r="W413" i="15"/>
  <c r="N413" i="15"/>
  <c r="X412" i="15"/>
  <c r="Y412" i="15" s="1"/>
  <c r="W412" i="15"/>
  <c r="N412" i="15"/>
  <c r="X411" i="15"/>
  <c r="W411" i="15"/>
  <c r="N411" i="15"/>
  <c r="X410" i="15"/>
  <c r="Y410" i="15" s="1"/>
  <c r="W410" i="15"/>
  <c r="N410" i="15"/>
  <c r="X409" i="15"/>
  <c r="W409" i="15"/>
  <c r="N409" i="15"/>
  <c r="X408" i="15"/>
  <c r="Y408" i="15" s="1"/>
  <c r="W408" i="15"/>
  <c r="N408" i="15"/>
  <c r="X407" i="15"/>
  <c r="W407" i="15"/>
  <c r="N407" i="15"/>
  <c r="X406" i="15"/>
  <c r="Y406" i="15" s="1"/>
  <c r="W406" i="15"/>
  <c r="N406" i="15"/>
  <c r="X405" i="15"/>
  <c r="Y405" i="15" s="1"/>
  <c r="W405" i="15"/>
  <c r="N405" i="15"/>
  <c r="X404" i="15"/>
  <c r="W404" i="15"/>
  <c r="N404" i="15"/>
  <c r="X403" i="15"/>
  <c r="Y403" i="15" s="1"/>
  <c r="W403" i="15"/>
  <c r="N403" i="15"/>
  <c r="X402" i="15"/>
  <c r="Y402" i="15" s="1"/>
  <c r="W402" i="15"/>
  <c r="N402" i="15"/>
  <c r="X401" i="15"/>
  <c r="W401" i="15"/>
  <c r="N401" i="15"/>
  <c r="W400" i="15"/>
  <c r="W397" i="15"/>
  <c r="X395" i="15"/>
  <c r="X391" i="15"/>
  <c r="X390" i="15"/>
  <c r="W389" i="15"/>
  <c r="N387" i="15"/>
  <c r="X386" i="15"/>
  <c r="N385" i="15"/>
  <c r="W384" i="15"/>
  <c r="N384" i="15"/>
  <c r="X383" i="15"/>
  <c r="W382" i="15"/>
  <c r="N382" i="15"/>
  <c r="X381" i="15"/>
  <c r="N380" i="15"/>
  <c r="N379" i="15"/>
  <c r="X378" i="15"/>
  <c r="X375" i="15"/>
  <c r="W372" i="15"/>
  <c r="N371" i="15"/>
  <c r="W370" i="15"/>
  <c r="N370" i="15"/>
  <c r="X369" i="15"/>
  <c r="X367" i="15"/>
  <c r="N366" i="15"/>
  <c r="X365" i="15"/>
  <c r="N365" i="15"/>
  <c r="W364" i="15"/>
  <c r="N363" i="15"/>
  <c r="X362" i="15"/>
  <c r="Y362" i="15" s="1"/>
  <c r="W360" i="15"/>
  <c r="N360" i="15"/>
  <c r="N359" i="15"/>
  <c r="N357" i="15"/>
  <c r="W355" i="15"/>
  <c r="N354" i="15"/>
  <c r="W353" i="15"/>
  <c r="N351" i="15"/>
  <c r="W346" i="15"/>
  <c r="W344" i="15"/>
  <c r="X343" i="15"/>
  <c r="Y343" i="15" s="1"/>
  <c r="N342" i="15"/>
  <c r="X341" i="15"/>
  <c r="Y341" i="15" s="1"/>
  <c r="X340" i="15"/>
  <c r="W340" i="15"/>
  <c r="N339" i="15"/>
  <c r="X338" i="15"/>
  <c r="N338" i="15"/>
  <c r="W337" i="15"/>
  <c r="X335" i="15"/>
  <c r="Y335" i="15" s="1"/>
  <c r="N331" i="15"/>
  <c r="N330" i="15"/>
  <c r="X329" i="15"/>
  <c r="X328" i="15"/>
  <c r="Y328" i="15" s="1"/>
  <c r="X322" i="15"/>
  <c r="Y322" i="15" s="1"/>
  <c r="X321" i="15"/>
  <c r="N316" i="15"/>
  <c r="N315" i="15"/>
  <c r="X314" i="15"/>
  <c r="Y314" i="15" s="1"/>
  <c r="X307" i="15"/>
  <c r="N307" i="15"/>
  <c r="W306" i="15"/>
  <c r="X305" i="15"/>
  <c r="N304" i="15"/>
  <c r="X302" i="15"/>
  <c r="Y302" i="15" s="1"/>
  <c r="N302" i="15"/>
  <c r="X298" i="15"/>
  <c r="W297" i="15"/>
  <c r="N293" i="15"/>
  <c r="W292" i="15"/>
  <c r="X291" i="15"/>
  <c r="Y291" i="15" s="1"/>
  <c r="W291" i="15"/>
  <c r="N291" i="15"/>
  <c r="X290" i="15"/>
  <c r="W290" i="15"/>
  <c r="N290" i="15"/>
  <c r="X289" i="15"/>
  <c r="Y289" i="15" s="1"/>
  <c r="W289" i="15"/>
  <c r="N289" i="15"/>
  <c r="X288" i="15"/>
  <c r="Y288" i="15" s="1"/>
  <c r="W288" i="15"/>
  <c r="N288" i="15"/>
  <c r="X287" i="15"/>
  <c r="W287" i="15"/>
  <c r="N287" i="15"/>
  <c r="X286" i="15"/>
  <c r="W286" i="15"/>
  <c r="N286" i="15"/>
  <c r="X285" i="15"/>
  <c r="Y285" i="15" s="1"/>
  <c r="W285" i="15"/>
  <c r="N285" i="15"/>
  <c r="X284" i="15"/>
  <c r="W284" i="15"/>
  <c r="N284" i="15"/>
  <c r="X283" i="15"/>
  <c r="W283" i="15"/>
  <c r="N283" i="15"/>
  <c r="X282" i="15"/>
  <c r="W282" i="15"/>
  <c r="N282" i="15"/>
  <c r="X281" i="15"/>
  <c r="Y281" i="15" s="1"/>
  <c r="W281" i="15"/>
  <c r="N281" i="15"/>
  <c r="X280" i="15"/>
  <c r="W280" i="15"/>
  <c r="N280" i="15"/>
  <c r="X279" i="15"/>
  <c r="W279" i="15"/>
  <c r="N279" i="15"/>
  <c r="X278" i="15"/>
  <c r="W278" i="15"/>
  <c r="N278" i="15"/>
  <c r="X277" i="15"/>
  <c r="Y277" i="15" s="1"/>
  <c r="W277" i="15"/>
  <c r="N277" i="15"/>
  <c r="X276" i="15"/>
  <c r="W276" i="15"/>
  <c r="N276" i="15"/>
  <c r="X275" i="15"/>
  <c r="Y275" i="15" s="1"/>
  <c r="W275" i="15"/>
  <c r="N275" i="15"/>
  <c r="X274" i="15"/>
  <c r="Y274" i="15" s="1"/>
  <c r="W274" i="15"/>
  <c r="N274" i="15"/>
  <c r="X273" i="15"/>
  <c r="Y273" i="15" s="1"/>
  <c r="W273" i="15"/>
  <c r="N273" i="15"/>
  <c r="X272" i="15"/>
  <c r="W272" i="15"/>
  <c r="N272" i="15"/>
  <c r="X271" i="15"/>
  <c r="W271" i="15"/>
  <c r="N271" i="15"/>
  <c r="X270" i="15"/>
  <c r="W270" i="15"/>
  <c r="N270" i="15"/>
  <c r="X269" i="15"/>
  <c r="Y269" i="15" s="1"/>
  <c r="W269" i="15"/>
  <c r="N269" i="15"/>
  <c r="X268" i="15"/>
  <c r="Y268" i="15" s="1"/>
  <c r="W268" i="15"/>
  <c r="N268" i="15"/>
  <c r="X267" i="15"/>
  <c r="Y267" i="15" s="1"/>
  <c r="W267" i="15"/>
  <c r="N267" i="15"/>
  <c r="X266" i="15"/>
  <c r="Y266" i="15" s="1"/>
  <c r="W266" i="15"/>
  <c r="N266" i="15"/>
  <c r="X265" i="15"/>
  <c r="W265" i="15"/>
  <c r="N265" i="15"/>
  <c r="X264" i="15"/>
  <c r="Y264" i="15" s="1"/>
  <c r="W264" i="15"/>
  <c r="N264" i="15"/>
  <c r="X263" i="15"/>
  <c r="Y263" i="15" s="1"/>
  <c r="W263" i="15"/>
  <c r="N263" i="15"/>
  <c r="X262" i="15"/>
  <c r="Y262" i="15" s="1"/>
  <c r="W262" i="15"/>
  <c r="N262" i="15"/>
  <c r="X261" i="15"/>
  <c r="Y261" i="15" s="1"/>
  <c r="W261" i="15"/>
  <c r="N261" i="15"/>
  <c r="X260" i="15"/>
  <c r="Y260" i="15" s="1"/>
  <c r="W260" i="15"/>
  <c r="N260" i="15"/>
  <c r="X259" i="15"/>
  <c r="Y259" i="15" s="1"/>
  <c r="W259" i="15"/>
  <c r="N259" i="15"/>
  <c r="X258" i="15"/>
  <c r="Y258" i="15" s="1"/>
  <c r="W258" i="15"/>
  <c r="N258" i="15"/>
  <c r="X257" i="15"/>
  <c r="W257" i="15"/>
  <c r="N257" i="15"/>
  <c r="X256" i="15"/>
  <c r="Y256" i="15" s="1"/>
  <c r="W256" i="15"/>
  <c r="N256" i="15"/>
  <c r="X255" i="15"/>
  <c r="W255" i="15"/>
  <c r="N255" i="15"/>
  <c r="X254" i="15"/>
  <c r="W254" i="15"/>
  <c r="N254" i="15"/>
  <c r="X253" i="15"/>
  <c r="Y253" i="15" s="1"/>
  <c r="W253" i="15"/>
  <c r="N253" i="15"/>
  <c r="X252" i="15"/>
  <c r="W252" i="15"/>
  <c r="N252" i="15"/>
  <c r="X251" i="15"/>
  <c r="Y251" i="15" s="1"/>
  <c r="W251" i="15"/>
  <c r="N251" i="15"/>
  <c r="X250" i="15"/>
  <c r="Y250" i="15" s="1"/>
  <c r="W250" i="15"/>
  <c r="N250" i="15"/>
  <c r="X249" i="15"/>
  <c r="W249" i="15"/>
  <c r="N249" i="15"/>
  <c r="X248" i="15"/>
  <c r="Y248" i="15" s="1"/>
  <c r="W248" i="15"/>
  <c r="N248" i="15"/>
  <c r="X247" i="15"/>
  <c r="W247" i="15"/>
  <c r="N247" i="15"/>
  <c r="X246" i="15"/>
  <c r="W246" i="15"/>
  <c r="N246" i="15"/>
  <c r="X245" i="15"/>
  <c r="Y245" i="15" s="1"/>
  <c r="W245" i="15"/>
  <c r="N245" i="15"/>
  <c r="X244" i="15"/>
  <c r="W244" i="15"/>
  <c r="N244" i="15"/>
  <c r="X243" i="15"/>
  <c r="W243" i="15"/>
  <c r="N243" i="15"/>
  <c r="X242" i="15"/>
  <c r="W242" i="15"/>
  <c r="N242" i="15"/>
  <c r="X241" i="15"/>
  <c r="Y241" i="15" s="1"/>
  <c r="W241" i="15"/>
  <c r="N241" i="15"/>
  <c r="X240" i="15"/>
  <c r="W240" i="15"/>
  <c r="N240" i="15"/>
  <c r="X239" i="15"/>
  <c r="W239" i="15"/>
  <c r="N239" i="15"/>
  <c r="X238" i="15"/>
  <c r="W238" i="15"/>
  <c r="N238" i="15"/>
  <c r="X237" i="15"/>
  <c r="W237" i="15"/>
  <c r="N237" i="15"/>
  <c r="X236" i="15"/>
  <c r="W236" i="15"/>
  <c r="N236" i="15"/>
  <c r="X235" i="15"/>
  <c r="Y235" i="15" s="1"/>
  <c r="W235" i="15"/>
  <c r="N235" i="15"/>
  <c r="X234" i="15"/>
  <c r="W234" i="15"/>
  <c r="N234" i="15"/>
  <c r="X233" i="15"/>
  <c r="W233" i="15"/>
  <c r="N233" i="15"/>
  <c r="X232" i="15"/>
  <c r="Y232" i="15" s="1"/>
  <c r="W232" i="15"/>
  <c r="N232" i="15"/>
  <c r="X231" i="15"/>
  <c r="Y231" i="15" s="1"/>
  <c r="W231" i="15"/>
  <c r="N231" i="15"/>
  <c r="X230" i="15"/>
  <c r="Y230" i="15" s="1"/>
  <c r="W230" i="15"/>
  <c r="N230" i="15"/>
  <c r="X229" i="15"/>
  <c r="Y229" i="15" s="1"/>
  <c r="W229" i="15"/>
  <c r="N229" i="15"/>
  <c r="X228" i="15"/>
  <c r="W228" i="15"/>
  <c r="N228" i="15"/>
  <c r="X227" i="15"/>
  <c r="W227" i="15"/>
  <c r="N227" i="15"/>
  <c r="X226" i="15"/>
  <c r="Y226" i="15" s="1"/>
  <c r="W226" i="15"/>
  <c r="N226" i="15"/>
  <c r="X225" i="15"/>
  <c r="W225" i="15"/>
  <c r="N225" i="15"/>
  <c r="X224" i="15"/>
  <c r="W224" i="15"/>
  <c r="N224" i="15"/>
  <c r="X223" i="15"/>
  <c r="Y223" i="15" s="1"/>
  <c r="W223" i="15"/>
  <c r="N223" i="15"/>
  <c r="X222" i="15"/>
  <c r="Y222" i="15" s="1"/>
  <c r="W222" i="15"/>
  <c r="N222" i="15"/>
  <c r="X221" i="15"/>
  <c r="Y221" i="15" s="1"/>
  <c r="W221" i="15"/>
  <c r="N221" i="15"/>
  <c r="X220" i="15"/>
  <c r="W220" i="15"/>
  <c r="N220" i="15"/>
  <c r="X219" i="15"/>
  <c r="Y219" i="15" s="1"/>
  <c r="W219" i="15"/>
  <c r="N219" i="15"/>
  <c r="X218" i="15"/>
  <c r="Y218" i="15" s="1"/>
  <c r="W218" i="15"/>
  <c r="N218" i="15"/>
  <c r="X217" i="15"/>
  <c r="W217" i="15"/>
  <c r="N217" i="15"/>
  <c r="X216" i="15"/>
  <c r="W216" i="15"/>
  <c r="N216" i="15"/>
  <c r="X215" i="15"/>
  <c r="Y215" i="15" s="1"/>
  <c r="W215" i="15"/>
  <c r="N215" i="15"/>
  <c r="X214" i="15"/>
  <c r="W214" i="15"/>
  <c r="N214" i="15"/>
  <c r="X213" i="15"/>
  <c r="Y213" i="15" s="1"/>
  <c r="W213" i="15"/>
  <c r="N213" i="15"/>
  <c r="X212" i="15"/>
  <c r="Y212" i="15" s="1"/>
  <c r="W212" i="15"/>
  <c r="N212" i="15"/>
  <c r="X211" i="15"/>
  <c r="Y211" i="15" s="1"/>
  <c r="W211" i="15"/>
  <c r="N211" i="15"/>
  <c r="X210" i="15"/>
  <c r="Y210" i="15" s="1"/>
  <c r="W210" i="15"/>
  <c r="N210" i="15"/>
  <c r="X209" i="15"/>
  <c r="W209" i="15"/>
  <c r="N209" i="15"/>
  <c r="X208" i="15"/>
  <c r="Y208" i="15" s="1"/>
  <c r="W208" i="15"/>
  <c r="N208" i="15"/>
  <c r="X207" i="15"/>
  <c r="W207" i="15"/>
  <c r="N207" i="15"/>
  <c r="X206" i="15"/>
  <c r="Y206" i="15" s="1"/>
  <c r="W206" i="15"/>
  <c r="N206" i="15"/>
  <c r="X205" i="15"/>
  <c r="Y205" i="15" s="1"/>
  <c r="W205" i="15"/>
  <c r="N205" i="15"/>
  <c r="X204" i="15"/>
  <c r="Y204" i="15" s="1"/>
  <c r="W204" i="15"/>
  <c r="N204" i="15"/>
  <c r="X203" i="15"/>
  <c r="Y203" i="15" s="1"/>
  <c r="W203" i="15"/>
  <c r="N203" i="15"/>
  <c r="X202" i="15"/>
  <c r="W202" i="15"/>
  <c r="N202" i="15"/>
  <c r="X201" i="15"/>
  <c r="W201" i="15"/>
  <c r="N201" i="15"/>
  <c r="X200" i="15"/>
  <c r="Y200" i="15" s="1"/>
  <c r="W200" i="15"/>
  <c r="N200" i="15"/>
  <c r="X199" i="15"/>
  <c r="Y199" i="15" s="1"/>
  <c r="W199" i="15"/>
  <c r="N199" i="15"/>
  <c r="X198" i="15"/>
  <c r="W198" i="15"/>
  <c r="N198" i="15"/>
  <c r="X197" i="15"/>
  <c r="Y197" i="15" s="1"/>
  <c r="W197" i="15"/>
  <c r="N197" i="15"/>
  <c r="X196" i="15"/>
  <c r="Y196" i="15" s="1"/>
  <c r="W196" i="15"/>
  <c r="N196" i="15"/>
  <c r="X195" i="15"/>
  <c r="Y195" i="15" s="1"/>
  <c r="W195" i="15"/>
  <c r="N195" i="15"/>
  <c r="X194" i="15"/>
  <c r="Y194" i="15" s="1"/>
  <c r="W194" i="15"/>
  <c r="N194" i="15"/>
  <c r="X193" i="15"/>
  <c r="W193" i="15"/>
  <c r="N193" i="15"/>
  <c r="X192" i="15"/>
  <c r="Y192" i="15" s="1"/>
  <c r="W192" i="15"/>
  <c r="N192" i="15"/>
  <c r="X191" i="15"/>
  <c r="W191" i="15"/>
  <c r="N191" i="15"/>
  <c r="X190" i="15"/>
  <c r="Y190" i="15" s="1"/>
  <c r="W190" i="15"/>
  <c r="N190" i="15"/>
  <c r="X189" i="15"/>
  <c r="Y189" i="15" s="1"/>
  <c r="W189" i="15"/>
  <c r="N189" i="15"/>
  <c r="X188" i="15"/>
  <c r="W188" i="15"/>
  <c r="N188" i="15"/>
  <c r="X187" i="15"/>
  <c r="W187" i="15"/>
  <c r="N187" i="15"/>
  <c r="X186" i="15"/>
  <c r="Y186" i="15" s="1"/>
  <c r="W186" i="15"/>
  <c r="N186" i="15"/>
  <c r="X185" i="15"/>
  <c r="W185" i="15"/>
  <c r="N185" i="15"/>
  <c r="X184" i="15"/>
  <c r="Y184" i="15" s="1"/>
  <c r="W184" i="15"/>
  <c r="N184" i="15"/>
  <c r="X183" i="15"/>
  <c r="Y183" i="15" s="1"/>
  <c r="W183" i="15"/>
  <c r="N183" i="15"/>
  <c r="X182" i="15"/>
  <c r="W182" i="15"/>
  <c r="N182" i="15"/>
  <c r="X181" i="15"/>
  <c r="W181" i="15"/>
  <c r="N181" i="15"/>
  <c r="X180" i="15"/>
  <c r="W180" i="15"/>
  <c r="N180" i="15"/>
  <c r="X179" i="15"/>
  <c r="W179" i="15"/>
  <c r="N179" i="15"/>
  <c r="X178" i="15"/>
  <c r="W178" i="15"/>
  <c r="N178" i="15"/>
  <c r="X177" i="15"/>
  <c r="W177" i="15"/>
  <c r="N177" i="15"/>
  <c r="X176" i="15"/>
  <c r="W176" i="15"/>
  <c r="N176" i="15"/>
  <c r="X175" i="15"/>
  <c r="W175" i="15"/>
  <c r="N175" i="15"/>
  <c r="X174" i="15"/>
  <c r="W174" i="15"/>
  <c r="N174" i="15"/>
  <c r="X173" i="15"/>
  <c r="W173" i="15"/>
  <c r="N173" i="15"/>
  <c r="X172" i="15"/>
  <c r="W172" i="15"/>
  <c r="N172" i="15"/>
  <c r="X171" i="15"/>
  <c r="W171" i="15"/>
  <c r="N171" i="15"/>
  <c r="X170" i="15"/>
  <c r="W170" i="15"/>
  <c r="N170" i="15"/>
  <c r="X169" i="15"/>
  <c r="W169" i="15"/>
  <c r="N169" i="15"/>
  <c r="X168" i="15"/>
  <c r="W168" i="15"/>
  <c r="N168" i="15"/>
  <c r="X167" i="15"/>
  <c r="W167" i="15"/>
  <c r="N167" i="15"/>
  <c r="X166" i="15"/>
  <c r="W166" i="15"/>
  <c r="N166" i="15"/>
  <c r="X165" i="15"/>
  <c r="W165" i="15"/>
  <c r="N165" i="15"/>
  <c r="X164" i="15"/>
  <c r="W164" i="15"/>
  <c r="N164" i="15"/>
  <c r="X163" i="15"/>
  <c r="W163" i="15"/>
  <c r="N163" i="15"/>
  <c r="X162" i="15"/>
  <c r="W162" i="15"/>
  <c r="N162" i="15"/>
  <c r="X161" i="15"/>
  <c r="W161" i="15"/>
  <c r="N161" i="15"/>
  <c r="X160" i="15"/>
  <c r="W160" i="15"/>
  <c r="N160" i="15"/>
  <c r="X159" i="15"/>
  <c r="W159" i="15"/>
  <c r="N159" i="15"/>
  <c r="X158" i="15"/>
  <c r="W158" i="15"/>
  <c r="N158" i="15"/>
  <c r="X157" i="15"/>
  <c r="W157" i="15"/>
  <c r="N157" i="15"/>
  <c r="X156" i="15"/>
  <c r="W156" i="15"/>
  <c r="N156" i="15"/>
  <c r="X155" i="15"/>
  <c r="W155" i="15"/>
  <c r="N155" i="15"/>
  <c r="X154" i="15"/>
  <c r="W154" i="15"/>
  <c r="N154" i="15"/>
  <c r="X153" i="15"/>
  <c r="W153" i="15"/>
  <c r="N153" i="15"/>
  <c r="X152" i="15"/>
  <c r="W152" i="15"/>
  <c r="N152" i="15"/>
  <c r="X151" i="15"/>
  <c r="W151" i="15"/>
  <c r="N151" i="15"/>
  <c r="X150" i="15"/>
  <c r="W150" i="15"/>
  <c r="N150" i="15"/>
  <c r="X149" i="15"/>
  <c r="W149" i="15"/>
  <c r="N149" i="15"/>
  <c r="X148" i="15"/>
  <c r="W148" i="15"/>
  <c r="N148" i="15"/>
  <c r="X147" i="15"/>
  <c r="W147" i="15"/>
  <c r="N147" i="15"/>
  <c r="X146" i="15"/>
  <c r="W146" i="15"/>
  <c r="N146" i="15"/>
  <c r="X145" i="15"/>
  <c r="W145" i="15"/>
  <c r="N145" i="15"/>
  <c r="X144" i="15"/>
  <c r="W144" i="15"/>
  <c r="N144" i="15"/>
  <c r="X143" i="15"/>
  <c r="W143" i="15"/>
  <c r="N143" i="15"/>
  <c r="X142" i="15"/>
  <c r="W142" i="15"/>
  <c r="N142" i="15"/>
  <c r="X141" i="15"/>
  <c r="W141" i="15"/>
  <c r="N141" i="15"/>
  <c r="X140" i="15"/>
  <c r="W140" i="15"/>
  <c r="N140" i="15"/>
  <c r="X139" i="15"/>
  <c r="W139" i="15"/>
  <c r="N139" i="15"/>
  <c r="X138" i="15"/>
  <c r="W138" i="15"/>
  <c r="N138" i="15"/>
  <c r="X137" i="15"/>
  <c r="W137" i="15"/>
  <c r="N137" i="15"/>
  <c r="X136" i="15"/>
  <c r="W136" i="15"/>
  <c r="N136" i="15"/>
  <c r="X135" i="15"/>
  <c r="W135" i="15"/>
  <c r="N135" i="15"/>
  <c r="X134" i="15"/>
  <c r="W134" i="15"/>
  <c r="N134" i="15"/>
  <c r="X133" i="15"/>
  <c r="W133" i="15"/>
  <c r="N133" i="15"/>
  <c r="X132" i="15"/>
  <c r="W132" i="15"/>
  <c r="N132" i="15"/>
  <c r="X131" i="15"/>
  <c r="W131" i="15"/>
  <c r="N131" i="15"/>
  <c r="X130" i="15"/>
  <c r="W130" i="15"/>
  <c r="N130" i="15"/>
  <c r="X129" i="15"/>
  <c r="W129" i="15"/>
  <c r="N129" i="15"/>
  <c r="X128" i="15"/>
  <c r="W128" i="15"/>
  <c r="N128" i="15"/>
  <c r="X127" i="15"/>
  <c r="W127" i="15"/>
  <c r="N127" i="15"/>
  <c r="X126" i="15"/>
  <c r="W126" i="15"/>
  <c r="N126" i="15"/>
  <c r="X125" i="15"/>
  <c r="W125" i="15"/>
  <c r="N125" i="15"/>
  <c r="X124" i="15"/>
  <c r="W124" i="15"/>
  <c r="N124" i="15"/>
  <c r="X123" i="15"/>
  <c r="W123" i="15"/>
  <c r="N123" i="15"/>
  <c r="X122" i="15"/>
  <c r="W122" i="15"/>
  <c r="N122" i="15"/>
  <c r="X121" i="15"/>
  <c r="W121" i="15"/>
  <c r="N121" i="15"/>
  <c r="X120" i="15"/>
  <c r="W120" i="15"/>
  <c r="N120" i="15"/>
  <c r="X119" i="15"/>
  <c r="W119" i="15"/>
  <c r="N119" i="15"/>
  <c r="X118" i="15"/>
  <c r="W118" i="15"/>
  <c r="N118" i="15"/>
  <c r="X117" i="15"/>
  <c r="W117" i="15"/>
  <c r="N117" i="15"/>
  <c r="X116" i="15"/>
  <c r="W116" i="15"/>
  <c r="N116" i="15"/>
  <c r="X115" i="15"/>
  <c r="W115" i="15"/>
  <c r="N115" i="15"/>
  <c r="X114" i="15"/>
  <c r="W114" i="15"/>
  <c r="N114" i="15"/>
  <c r="X113" i="15"/>
  <c r="W113" i="15"/>
  <c r="N113" i="15"/>
  <c r="X112" i="15"/>
  <c r="W112" i="15"/>
  <c r="N112" i="15"/>
  <c r="X111" i="15"/>
  <c r="W111" i="15"/>
  <c r="N111" i="15"/>
  <c r="X110" i="15"/>
  <c r="W110" i="15"/>
  <c r="N110" i="15"/>
  <c r="X109" i="15"/>
  <c r="W109" i="15"/>
  <c r="N109" i="15"/>
  <c r="X108" i="15"/>
  <c r="W108" i="15"/>
  <c r="N108" i="15"/>
  <c r="X107" i="15"/>
  <c r="W107" i="15"/>
  <c r="N107" i="15"/>
  <c r="X106" i="15"/>
  <c r="W106" i="15"/>
  <c r="N106" i="15"/>
  <c r="X105" i="15"/>
  <c r="W105" i="15"/>
  <c r="N105" i="15"/>
  <c r="X104" i="15"/>
  <c r="W104" i="15"/>
  <c r="N104" i="15"/>
  <c r="X103" i="15"/>
  <c r="W103" i="15"/>
  <c r="N103" i="15"/>
  <c r="X102" i="15"/>
  <c r="W102" i="15"/>
  <c r="N102" i="15"/>
  <c r="X101" i="15"/>
  <c r="W101" i="15"/>
  <c r="N101" i="15"/>
  <c r="X100" i="15"/>
  <c r="W100" i="15"/>
  <c r="N100" i="15"/>
  <c r="X99" i="15"/>
  <c r="W99" i="15"/>
  <c r="N99" i="15"/>
  <c r="X98" i="15"/>
  <c r="W98" i="15"/>
  <c r="N98" i="15"/>
  <c r="X97" i="15"/>
  <c r="W97" i="15"/>
  <c r="N97" i="15"/>
  <c r="X96" i="15"/>
  <c r="W96" i="15"/>
  <c r="N96" i="15"/>
  <c r="X95" i="15"/>
  <c r="W95" i="15"/>
  <c r="N95" i="15"/>
  <c r="X94" i="15"/>
  <c r="W94" i="15"/>
  <c r="N94" i="15"/>
  <c r="X93" i="15"/>
  <c r="W93" i="15"/>
  <c r="N93" i="15"/>
  <c r="X92" i="15"/>
  <c r="W92" i="15"/>
  <c r="N92" i="15"/>
  <c r="X91" i="15"/>
  <c r="W91" i="15"/>
  <c r="N91" i="15"/>
  <c r="X90" i="15"/>
  <c r="W90" i="15"/>
  <c r="N90" i="15"/>
  <c r="X89" i="15"/>
  <c r="W89" i="15"/>
  <c r="N89" i="15"/>
  <c r="X88" i="15"/>
  <c r="W88" i="15"/>
  <c r="N88" i="15"/>
  <c r="X87" i="15"/>
  <c r="W87" i="15"/>
  <c r="N87" i="15"/>
  <c r="X86" i="15"/>
  <c r="W86" i="15"/>
  <c r="N86" i="15"/>
  <c r="X85" i="15"/>
  <c r="W85" i="15"/>
  <c r="N85" i="15"/>
  <c r="X84" i="15"/>
  <c r="W84" i="15"/>
  <c r="N84" i="15"/>
  <c r="X83" i="15"/>
  <c r="W83" i="15"/>
  <c r="N83" i="15"/>
  <c r="X82" i="15"/>
  <c r="W82" i="15"/>
  <c r="N82" i="15"/>
  <c r="X81" i="15"/>
  <c r="W81" i="15"/>
  <c r="N81" i="15"/>
  <c r="X80" i="15"/>
  <c r="W80" i="15"/>
  <c r="N80" i="15"/>
  <c r="X79" i="15"/>
  <c r="W79" i="15"/>
  <c r="N79" i="15"/>
  <c r="X78" i="15"/>
  <c r="W78" i="15"/>
  <c r="N78" i="15"/>
  <c r="X77" i="15"/>
  <c r="W77" i="15"/>
  <c r="N77" i="15"/>
  <c r="X76" i="15"/>
  <c r="W76" i="15"/>
  <c r="N76" i="15"/>
  <c r="X75" i="15"/>
  <c r="W75" i="15"/>
  <c r="N75" i="15"/>
  <c r="X74" i="15"/>
  <c r="W74" i="15"/>
  <c r="N74" i="15"/>
  <c r="X73" i="15"/>
  <c r="W73" i="15"/>
  <c r="N73" i="15"/>
  <c r="X72" i="15"/>
  <c r="W72" i="15"/>
  <c r="N72" i="15"/>
  <c r="X71" i="15"/>
  <c r="W71" i="15"/>
  <c r="N71" i="15"/>
  <c r="X70" i="15"/>
  <c r="W70" i="15"/>
  <c r="N70" i="15"/>
  <c r="X69" i="15"/>
  <c r="W69" i="15"/>
  <c r="N69" i="15"/>
  <c r="X68" i="15"/>
  <c r="W68" i="15"/>
  <c r="N68" i="15"/>
  <c r="X67" i="15"/>
  <c r="W67" i="15"/>
  <c r="N67" i="15"/>
  <c r="X66" i="15"/>
  <c r="W66" i="15"/>
  <c r="N66" i="15"/>
  <c r="X65" i="15"/>
  <c r="W65" i="15"/>
  <c r="N65" i="15"/>
  <c r="X64" i="15"/>
  <c r="W64" i="15"/>
  <c r="N64" i="15"/>
  <c r="X63" i="15"/>
  <c r="W63" i="15"/>
  <c r="N63" i="15"/>
  <c r="X62" i="15"/>
  <c r="W62" i="15"/>
  <c r="N62" i="15"/>
  <c r="X61" i="15"/>
  <c r="W61" i="15"/>
  <c r="N61" i="15"/>
  <c r="X60" i="15"/>
  <c r="W60" i="15"/>
  <c r="N60" i="15"/>
  <c r="X59" i="15"/>
  <c r="W59" i="15"/>
  <c r="N59" i="15"/>
  <c r="X58" i="15"/>
  <c r="W58" i="15"/>
  <c r="N58" i="15"/>
  <c r="X57" i="15"/>
  <c r="W57" i="15"/>
  <c r="N57" i="15"/>
  <c r="X56" i="15"/>
  <c r="W56" i="15"/>
  <c r="N56" i="15"/>
  <c r="X55" i="15"/>
  <c r="W55" i="15"/>
  <c r="N55" i="15"/>
  <c r="X54" i="15"/>
  <c r="W54" i="15"/>
  <c r="N54" i="15"/>
  <c r="X53" i="15"/>
  <c r="W53" i="15"/>
  <c r="N53" i="15"/>
  <c r="X52" i="15"/>
  <c r="W52" i="15"/>
  <c r="N52" i="15"/>
  <c r="X51" i="15"/>
  <c r="W51" i="15"/>
  <c r="N51" i="15"/>
  <c r="X50" i="15"/>
  <c r="W50" i="15"/>
  <c r="N50" i="15"/>
  <c r="X49" i="15"/>
  <c r="W49" i="15"/>
  <c r="N49" i="15"/>
  <c r="X48" i="15"/>
  <c r="W48" i="15"/>
  <c r="N48" i="15"/>
  <c r="X47" i="15"/>
  <c r="W47" i="15"/>
  <c r="N47" i="15"/>
  <c r="X46" i="15"/>
  <c r="W46" i="15"/>
  <c r="N46" i="15"/>
  <c r="X45" i="15"/>
  <c r="W45" i="15"/>
  <c r="N45" i="15"/>
  <c r="X44" i="15"/>
  <c r="W44" i="15"/>
  <c r="N44" i="15"/>
  <c r="X43" i="15"/>
  <c r="W43" i="15"/>
  <c r="N43" i="15"/>
  <c r="X42" i="15"/>
  <c r="W42" i="15"/>
  <c r="N42" i="15"/>
  <c r="X41" i="15"/>
  <c r="W41" i="15"/>
  <c r="N41" i="15"/>
  <c r="X40" i="15"/>
  <c r="W40" i="15"/>
  <c r="N40" i="15"/>
  <c r="X39" i="15"/>
  <c r="W39" i="15"/>
  <c r="N39" i="15"/>
  <c r="X38" i="15"/>
  <c r="W38" i="15"/>
  <c r="N38" i="15"/>
  <c r="X37" i="15"/>
  <c r="W37" i="15"/>
  <c r="N37" i="15"/>
  <c r="X36" i="15"/>
  <c r="W36" i="15"/>
  <c r="N36" i="15"/>
  <c r="X35" i="15"/>
  <c r="W35" i="15"/>
  <c r="N35" i="15"/>
  <c r="X34" i="15"/>
  <c r="W34" i="15"/>
  <c r="N34" i="15"/>
  <c r="X33" i="15"/>
  <c r="W33" i="15"/>
  <c r="N33" i="15"/>
  <c r="X32" i="15"/>
  <c r="W32" i="15"/>
  <c r="N32" i="15"/>
  <c r="X31" i="15"/>
  <c r="W31" i="15"/>
  <c r="N31" i="15"/>
  <c r="X30" i="15"/>
  <c r="W30" i="15"/>
  <c r="N30" i="15"/>
  <c r="X29" i="15"/>
  <c r="W29" i="15"/>
  <c r="N29" i="15"/>
  <c r="X28" i="15"/>
  <c r="W28" i="15"/>
  <c r="N28" i="15"/>
  <c r="X27" i="15"/>
  <c r="W27" i="15"/>
  <c r="N27" i="15"/>
  <c r="X26" i="15"/>
  <c r="W26" i="15"/>
  <c r="N26" i="15"/>
  <c r="X25" i="15"/>
  <c r="W25" i="15"/>
  <c r="N25" i="15"/>
  <c r="X24" i="15"/>
  <c r="W24" i="15"/>
  <c r="N24" i="15"/>
  <c r="X23" i="15"/>
  <c r="W23" i="15"/>
  <c r="N23" i="15"/>
  <c r="X22" i="15"/>
  <c r="W22" i="15"/>
  <c r="N22" i="15"/>
  <c r="X21" i="15"/>
  <c r="W21" i="15"/>
  <c r="N21" i="15"/>
  <c r="X20" i="15"/>
  <c r="W20" i="15"/>
  <c r="N20" i="15"/>
  <c r="X19" i="15"/>
  <c r="W19" i="15"/>
  <c r="N19" i="15"/>
  <c r="X18" i="15"/>
  <c r="W18" i="15"/>
  <c r="N18" i="15"/>
  <c r="X17" i="15"/>
  <c r="W17" i="15"/>
  <c r="N17" i="15"/>
  <c r="X16" i="15"/>
  <c r="W16" i="15"/>
  <c r="N16" i="15"/>
  <c r="X15" i="15"/>
  <c r="W15" i="15"/>
  <c r="N15" i="15"/>
  <c r="X14" i="15"/>
  <c r="W14" i="15"/>
  <c r="N14" i="15"/>
  <c r="X13" i="15"/>
  <c r="W13" i="15"/>
  <c r="N13" i="15"/>
  <c r="X12" i="15"/>
  <c r="W12" i="15"/>
  <c r="N12" i="15"/>
  <c r="X11" i="15"/>
  <c r="W11" i="15"/>
  <c r="N11" i="15"/>
  <c r="X10" i="15"/>
  <c r="W10" i="15"/>
  <c r="N10" i="15"/>
  <c r="X9" i="15"/>
  <c r="W9" i="15"/>
  <c r="N9" i="15"/>
  <c r="W358" i="15"/>
  <c r="W354" i="15"/>
  <c r="X351" i="15"/>
  <c r="N350" i="15"/>
  <c r="X349" i="15"/>
  <c r="W347" i="15"/>
  <c r="W345" i="15"/>
  <c r="X339" i="15"/>
  <c r="W338" i="15"/>
  <c r="N337" i="15"/>
  <c r="X336" i="15"/>
  <c r="X334" i="15"/>
  <c r="W333" i="15"/>
  <c r="N328" i="15"/>
  <c r="W327" i="15"/>
  <c r="W325" i="15"/>
  <c r="X324" i="15"/>
  <c r="X323" i="15"/>
  <c r="N322" i="15"/>
  <c r="X319" i="15"/>
  <c r="N318" i="15"/>
  <c r="N317" i="15"/>
  <c r="X315" i="15"/>
  <c r="X313" i="15"/>
  <c r="N313" i="15"/>
  <c r="N312" i="15"/>
  <c r="W310" i="15"/>
  <c r="X309" i="15"/>
  <c r="W308" i="15"/>
  <c r="X301" i="15"/>
  <c r="Y301" i="15" s="1"/>
  <c r="N301" i="15"/>
  <c r="X300" i="15"/>
  <c r="N300" i="15"/>
  <c r="X297" i="15"/>
  <c r="Y297" i="15" s="1"/>
  <c r="N296" i="15"/>
  <c r="W295" i="15"/>
  <c r="W294" i="15"/>
  <c r="N294" i="15"/>
  <c r="W1084" i="15"/>
  <c r="W1083" i="15"/>
  <c r="X1081" i="15"/>
  <c r="N1081" i="15"/>
  <c r="N1078" i="15"/>
  <c r="X1077" i="15"/>
  <c r="Y1077" i="15" s="1"/>
  <c r="N1075" i="15"/>
  <c r="W1074" i="15"/>
  <c r="X1073" i="15"/>
  <c r="X1071" i="15"/>
  <c r="X1070" i="15"/>
  <c r="X1069" i="15"/>
  <c r="Y1069" i="15" s="1"/>
  <c r="X1067" i="15"/>
  <c r="N1067" i="15"/>
  <c r="W1066" i="15"/>
  <c r="N1065" i="15"/>
  <c r="W1064" i="15"/>
  <c r="W1061" i="15"/>
  <c r="X1060" i="15"/>
  <c r="Y1060" i="15" s="1"/>
  <c r="N1058" i="15"/>
  <c r="X1057" i="15"/>
  <c r="X1055" i="15"/>
  <c r="N1054" i="15"/>
  <c r="W1052" i="15"/>
  <c r="X1050" i="15"/>
  <c r="N1047" i="15"/>
  <c r="W1045" i="15"/>
  <c r="N1045" i="15"/>
  <c r="W1044" i="15"/>
  <c r="W1042" i="15"/>
  <c r="X1041" i="15"/>
  <c r="N1039" i="15"/>
  <c r="W1038" i="15"/>
  <c r="W1036" i="15"/>
  <c r="X1034" i="15"/>
  <c r="N1034" i="15"/>
  <c r="X1033" i="15"/>
  <c r="N1033" i="15"/>
  <c r="X1032" i="15"/>
  <c r="W1029" i="15"/>
  <c r="W1027" i="15"/>
  <c r="W1025" i="15"/>
  <c r="W1023" i="15"/>
  <c r="N1021" i="15"/>
  <c r="W1020" i="15"/>
  <c r="W1019" i="15"/>
  <c r="N1018" i="15"/>
  <c r="W1017" i="15"/>
  <c r="W1015" i="15"/>
  <c r="N1014" i="15"/>
  <c r="X1013" i="15"/>
  <c r="W1008" i="15"/>
  <c r="W1007" i="15"/>
  <c r="W1005" i="15"/>
  <c r="X1004" i="15"/>
  <c r="X1003" i="15"/>
  <c r="N1003" i="15"/>
  <c r="X1001" i="15"/>
  <c r="Y1001" i="15" s="1"/>
  <c r="N999" i="15"/>
  <c r="X997" i="15"/>
  <c r="Y997" i="15" s="1"/>
  <c r="N997" i="15"/>
  <c r="X996" i="15"/>
  <c r="Y996" i="15" s="1"/>
  <c r="W994" i="15"/>
  <c r="W993" i="15"/>
  <c r="W990" i="15"/>
  <c r="X987" i="15"/>
  <c r="W984" i="15"/>
  <c r="W982" i="15"/>
  <c r="N982" i="15"/>
  <c r="W981" i="15"/>
  <c r="X977" i="15"/>
  <c r="W976" i="15"/>
  <c r="N974" i="15"/>
  <c r="X972" i="15"/>
  <c r="W969" i="15"/>
  <c r="N968" i="15"/>
  <c r="X967" i="15"/>
  <c r="W964" i="15"/>
  <c r="X963" i="15"/>
  <c r="N963" i="15"/>
  <c r="X962" i="15"/>
  <c r="N961" i="15"/>
  <c r="W960" i="15"/>
  <c r="N958" i="15"/>
  <c r="W957" i="15"/>
  <c r="X955" i="15"/>
  <c r="N955" i="15"/>
  <c r="W954" i="15"/>
  <c r="X952" i="15"/>
  <c r="Y952" i="15" s="1"/>
  <c r="W950" i="15"/>
  <c r="N950" i="15"/>
  <c r="W949" i="15"/>
  <c r="N949" i="15"/>
  <c r="N948" i="15"/>
  <c r="W945" i="15"/>
  <c r="W943" i="15"/>
  <c r="W942" i="15"/>
  <c r="W941" i="15"/>
  <c r="X939" i="15"/>
  <c r="X937" i="15"/>
  <c r="N936" i="15"/>
  <c r="W935" i="15"/>
  <c r="W932" i="15"/>
  <c r="W931" i="15"/>
  <c r="W929" i="15"/>
  <c r="N929" i="15"/>
  <c r="W928" i="15"/>
  <c r="X926" i="15"/>
  <c r="N926" i="15"/>
  <c r="X925" i="15"/>
  <c r="X924" i="15"/>
  <c r="N923" i="15"/>
  <c r="W922" i="15"/>
  <c r="W921" i="15"/>
  <c r="W918" i="15"/>
  <c r="N915" i="15"/>
  <c r="X914" i="15"/>
  <c r="N912" i="15"/>
  <c r="X909" i="15"/>
  <c r="Y909" i="15" s="1"/>
  <c r="W907" i="15"/>
  <c r="X905" i="15"/>
  <c r="W904" i="15"/>
  <c r="W903" i="15"/>
  <c r="N899" i="15"/>
  <c r="W898" i="15"/>
  <c r="N897" i="15"/>
  <c r="W896" i="15"/>
  <c r="W894" i="15"/>
  <c r="W893" i="15"/>
  <c r="N892" i="15"/>
  <c r="X891" i="15"/>
  <c r="X888" i="15"/>
  <c r="Y888" i="15" s="1"/>
  <c r="W882" i="15"/>
  <c r="X879" i="15"/>
  <c r="X877" i="15"/>
  <c r="Y877" i="15" s="1"/>
  <c r="W874" i="15"/>
  <c r="X873" i="15"/>
  <c r="Y873" i="15" s="1"/>
  <c r="W872" i="15"/>
  <c r="X871" i="15"/>
  <c r="N871" i="15"/>
  <c r="W870" i="15"/>
  <c r="X864" i="15"/>
  <c r="Y864" i="15" s="1"/>
  <c r="N864" i="15"/>
  <c r="X863" i="15"/>
  <c r="Y863" i="15" s="1"/>
  <c r="X862" i="15"/>
  <c r="Y862" i="15" s="1"/>
  <c r="X861" i="15"/>
  <c r="Y861" i="15" s="1"/>
  <c r="W859" i="15"/>
  <c r="N859" i="15"/>
  <c r="X857" i="15"/>
  <c r="Y857" i="15" s="1"/>
  <c r="X856" i="15"/>
  <c r="Y856" i="15" s="1"/>
  <c r="W853" i="15"/>
  <c r="N853" i="15"/>
  <c r="W852" i="15"/>
  <c r="N852" i="15"/>
  <c r="N851" i="15"/>
  <c r="X850" i="15"/>
  <c r="N849" i="15"/>
  <c r="W848" i="15"/>
  <c r="W847" i="15"/>
  <c r="X844" i="15"/>
  <c r="Y844" i="15" s="1"/>
  <c r="N844" i="15"/>
  <c r="X843" i="15"/>
  <c r="Y843" i="15" s="1"/>
  <c r="N843" i="15"/>
  <c r="X842" i="15"/>
  <c r="Y842" i="15" s="1"/>
  <c r="N841" i="15"/>
  <c r="W840" i="15"/>
  <c r="X835" i="15"/>
  <c r="Y835" i="15" s="1"/>
  <c r="X821" i="15"/>
  <c r="Y821" i="15" s="1"/>
  <c r="X820" i="15"/>
  <c r="Y820" i="15" s="1"/>
  <c r="N820" i="15"/>
  <c r="X818" i="15"/>
  <c r="Y818" i="15" s="1"/>
  <c r="N817" i="15"/>
  <c r="W816" i="15"/>
  <c r="N815" i="15"/>
  <c r="W814" i="15"/>
  <c r="X813" i="15"/>
  <c r="Y813" i="15" s="1"/>
  <c r="X812" i="15"/>
  <c r="X810" i="15"/>
  <c r="N809" i="15"/>
  <c r="X808" i="15"/>
  <c r="Y808" i="15" s="1"/>
  <c r="N801" i="15"/>
  <c r="W800" i="15"/>
  <c r="N800" i="15"/>
  <c r="X799" i="15"/>
  <c r="N798" i="15"/>
  <c r="X797" i="15"/>
  <c r="Y797" i="15" s="1"/>
  <c r="W795" i="15"/>
  <c r="X792" i="15"/>
  <c r="X791" i="15"/>
  <c r="Y791" i="15" s="1"/>
  <c r="N791" i="15"/>
  <c r="X790" i="15"/>
  <c r="Y790" i="15" s="1"/>
  <c r="N790" i="15"/>
  <c r="X789" i="15"/>
  <c r="Y789" i="15" s="1"/>
  <c r="N789" i="15"/>
  <c r="X788" i="15"/>
  <c r="W788" i="15"/>
  <c r="N788" i="15"/>
  <c r="X787" i="15"/>
  <c r="Y787" i="15" s="1"/>
  <c r="X786" i="15"/>
  <c r="Y786" i="15" s="1"/>
  <c r="X785" i="15"/>
  <c r="Y785" i="15" s="1"/>
  <c r="N785" i="15"/>
  <c r="W784" i="15"/>
  <c r="N783" i="15"/>
  <c r="W782" i="15"/>
  <c r="X781" i="15"/>
  <c r="N780" i="15"/>
  <c r="W779" i="15"/>
  <c r="N778" i="15"/>
  <c r="W776" i="15"/>
  <c r="W773" i="15"/>
  <c r="X771" i="15"/>
  <c r="N771" i="15"/>
  <c r="W769" i="15"/>
  <c r="X768" i="15"/>
  <c r="N768" i="15"/>
  <c r="W767" i="15"/>
  <c r="X765" i="15"/>
  <c r="Y765" i="15" s="1"/>
  <c r="N765" i="15"/>
  <c r="W764" i="15"/>
  <c r="W762" i="15"/>
  <c r="X761" i="15"/>
  <c r="X758" i="15"/>
  <c r="Y758" i="15" s="1"/>
  <c r="N758" i="15"/>
  <c r="W757" i="15"/>
  <c r="W756" i="15"/>
  <c r="X755" i="15"/>
  <c r="Y755" i="15" s="1"/>
  <c r="W753" i="15"/>
  <c r="N753" i="15"/>
  <c r="W751" i="15"/>
  <c r="N749" i="15"/>
  <c r="W748" i="15"/>
  <c r="X746" i="15"/>
  <c r="Y746" i="15" s="1"/>
  <c r="W742" i="15"/>
  <c r="N741" i="15"/>
  <c r="X740" i="15"/>
  <c r="N740" i="15"/>
  <c r="W739" i="15"/>
  <c r="X736" i="15"/>
  <c r="N735" i="15"/>
  <c r="X734" i="15"/>
  <c r="W734" i="15"/>
  <c r="W733" i="15"/>
  <c r="W732" i="15"/>
  <c r="N731" i="15"/>
  <c r="X730" i="15"/>
  <c r="Y730" i="15" s="1"/>
  <c r="N729" i="15"/>
  <c r="X728" i="15"/>
  <c r="X721" i="15"/>
  <c r="N719" i="15"/>
  <c r="W718" i="15"/>
  <c r="N718" i="15"/>
  <c r="N717" i="15"/>
  <c r="W716" i="15"/>
  <c r="N716" i="15"/>
  <c r="X714" i="15"/>
  <c r="N713" i="15"/>
  <c r="W712" i="15"/>
  <c r="X710" i="15"/>
  <c r="Y710" i="15" s="1"/>
  <c r="N709" i="15"/>
  <c r="W708" i="15"/>
  <c r="W706" i="15"/>
  <c r="X704" i="15"/>
  <c r="X703" i="15"/>
  <c r="X700" i="15"/>
  <c r="N700" i="15"/>
  <c r="X699" i="15"/>
  <c r="W698" i="15"/>
  <c r="X695" i="15"/>
  <c r="N695" i="15"/>
  <c r="X400" i="15"/>
  <c r="Y400" i="15" s="1"/>
  <c r="X399" i="15"/>
  <c r="X397" i="15"/>
  <c r="Y397" i="15" s="1"/>
  <c r="N397" i="15"/>
  <c r="X396" i="15"/>
  <c r="Y396" i="15" s="1"/>
  <c r="N394" i="15"/>
  <c r="W393" i="15"/>
  <c r="X392" i="15"/>
  <c r="N390" i="15"/>
  <c r="X389" i="15"/>
  <c r="Y389" i="15" s="1"/>
  <c r="N389" i="15"/>
  <c r="W388" i="15"/>
  <c r="X387" i="15"/>
  <c r="W385" i="15"/>
  <c r="W381" i="15"/>
  <c r="N378" i="15"/>
  <c r="X377" i="15"/>
  <c r="Y377" i="15" s="1"/>
  <c r="N375" i="15"/>
  <c r="W374" i="15"/>
  <c r="N373" i="15"/>
  <c r="N372" i="15"/>
  <c r="W371" i="15"/>
  <c r="N369" i="15"/>
  <c r="N368" i="15"/>
  <c r="N367" i="15"/>
  <c r="W366" i="15"/>
  <c r="N364" i="15"/>
  <c r="X361" i="15"/>
  <c r="W356" i="15"/>
  <c r="N356" i="15"/>
  <c r="X354" i="15"/>
  <c r="Y354" i="15" s="1"/>
  <c r="X352" i="15"/>
  <c r="W350" i="15"/>
  <c r="X348" i="15"/>
  <c r="N347" i="15"/>
  <c r="N346" i="15"/>
  <c r="N341" i="15"/>
  <c r="W336" i="15"/>
  <c r="N336" i="15"/>
  <c r="X332" i="15"/>
  <c r="Y332" i="15" s="1"/>
  <c r="N332" i="15"/>
  <c r="W330" i="15"/>
  <c r="X327" i="15"/>
  <c r="Y327" i="15" s="1"/>
  <c r="W326" i="15"/>
  <c r="N326" i="15"/>
  <c r="W323" i="15"/>
  <c r="X317" i="15"/>
  <c r="Y317" i="15" s="1"/>
  <c r="X316" i="15"/>
  <c r="Y316" i="15" s="1"/>
  <c r="W313" i="15"/>
  <c r="X311" i="15"/>
  <c r="Y311" i="15" s="1"/>
  <c r="X308" i="15"/>
  <c r="Y308" i="15" s="1"/>
  <c r="W305" i="15"/>
  <c r="N305" i="15"/>
  <c r="X299" i="15"/>
  <c r="Y299" i="15" s="1"/>
  <c r="W298" i="15"/>
  <c r="W293" i="15"/>
  <c r="X1088" i="15"/>
  <c r="W1085" i="15"/>
  <c r="N1085" i="15"/>
  <c r="N1083" i="15"/>
  <c r="W1082" i="15"/>
  <c r="X1078" i="15"/>
  <c r="N1077" i="15"/>
  <c r="N1074" i="15"/>
  <c r="N1072" i="15"/>
  <c r="N1068" i="15"/>
  <c r="W1065" i="15"/>
  <c r="X1064" i="15"/>
  <c r="Y1064" i="15" s="1"/>
  <c r="W1063" i="15"/>
  <c r="W1058" i="15"/>
  <c r="W1057" i="15"/>
  <c r="N1053" i="15"/>
  <c r="N1052" i="15"/>
  <c r="W1051" i="15"/>
  <c r="X1048" i="15"/>
  <c r="Y1048" i="15" s="1"/>
  <c r="X1047" i="15"/>
  <c r="N1046" i="15"/>
  <c r="W1037" i="15"/>
  <c r="X1036" i="15"/>
  <c r="Y1036" i="15" s="1"/>
  <c r="X1035" i="15"/>
  <c r="N1035" i="15"/>
  <c r="W1034" i="15"/>
  <c r="W1032" i="15"/>
  <c r="W1031" i="15"/>
  <c r="W1030" i="15"/>
  <c r="N1029" i="15"/>
  <c r="X1021" i="15"/>
  <c r="X1019" i="15"/>
  <c r="Y1019" i="15" s="1"/>
  <c r="X1015" i="15"/>
  <c r="Y1015" i="15" s="1"/>
  <c r="N1015" i="15"/>
  <c r="W1014" i="15"/>
  <c r="W1013" i="15"/>
  <c r="W1012" i="15"/>
  <c r="W1011" i="15"/>
  <c r="X1010" i="15"/>
  <c r="N1010" i="15"/>
  <c r="N1008" i="15"/>
  <c r="W1006" i="15"/>
  <c r="W1000" i="15"/>
  <c r="X998" i="15"/>
  <c r="Y998" i="15" s="1"/>
  <c r="W995" i="15"/>
  <c r="N995" i="15"/>
  <c r="X994" i="15"/>
  <c r="Y994" i="15" s="1"/>
  <c r="X993" i="15"/>
  <c r="Y993" i="15" s="1"/>
  <c r="X992" i="15"/>
  <c r="Y992" i="15" s="1"/>
  <c r="N990" i="15"/>
  <c r="N989" i="15"/>
  <c r="W988" i="15"/>
  <c r="N987" i="15"/>
  <c r="N985" i="15"/>
  <c r="N984" i="15"/>
  <c r="W983" i="15"/>
  <c r="W979" i="15"/>
  <c r="X978" i="15"/>
  <c r="W977" i="15"/>
  <c r="X975" i="15"/>
  <c r="W973" i="15"/>
  <c r="W971" i="15"/>
  <c r="N971" i="15"/>
  <c r="N970" i="15"/>
  <c r="N965" i="15"/>
  <c r="W963" i="15"/>
  <c r="N962" i="15"/>
  <c r="W959" i="15"/>
  <c r="N954" i="15"/>
  <c r="N953" i="15"/>
  <c r="X951" i="15"/>
  <c r="X950" i="15"/>
  <c r="Y950" i="15" s="1"/>
  <c r="X949" i="15"/>
  <c r="Y949" i="15" s="1"/>
  <c r="W948" i="15"/>
  <c r="X947" i="15"/>
  <c r="N945" i="15"/>
  <c r="W944" i="15"/>
  <c r="X943" i="15"/>
  <c r="Y943" i="15" s="1"/>
  <c r="N942" i="15"/>
  <c r="W939" i="15"/>
  <c r="X938" i="15"/>
  <c r="W937" i="15"/>
  <c r="N934" i="15"/>
  <c r="W933" i="15"/>
  <c r="X928" i="15"/>
  <c r="Y928" i="15" s="1"/>
  <c r="N925" i="15"/>
  <c r="W924" i="15"/>
  <c r="N924" i="15"/>
  <c r="W923" i="15"/>
  <c r="X922" i="15"/>
  <c r="Y922" i="15" s="1"/>
  <c r="X921" i="15"/>
  <c r="Y921" i="15" s="1"/>
  <c r="N919" i="15"/>
  <c r="W917" i="15"/>
  <c r="W916" i="15"/>
  <c r="X915" i="15"/>
  <c r="N914" i="15"/>
  <c r="W913" i="15"/>
  <c r="X910" i="15"/>
  <c r="Y910" i="15" s="1"/>
  <c r="N908" i="15"/>
  <c r="X907" i="15"/>
  <c r="Y907" i="15" s="1"/>
  <c r="X906" i="15"/>
  <c r="Y906" i="15" s="1"/>
  <c r="W905" i="15"/>
  <c r="N903" i="15"/>
  <c r="W902" i="15"/>
  <c r="N900" i="15"/>
  <c r="W899" i="15"/>
  <c r="N896" i="15"/>
  <c r="N895" i="15"/>
  <c r="N894" i="15"/>
  <c r="W891" i="15"/>
  <c r="X889" i="15"/>
  <c r="Y889" i="15" s="1"/>
  <c r="N888" i="15"/>
  <c r="N887" i="15"/>
  <c r="W886" i="15"/>
  <c r="X885" i="15"/>
  <c r="Y885" i="15" s="1"/>
  <c r="N883" i="15"/>
  <c r="N881" i="15"/>
  <c r="W880" i="15"/>
  <c r="W879" i="15"/>
  <c r="X878" i="15"/>
  <c r="N877" i="15"/>
  <c r="N782" i="15"/>
  <c r="N781" i="15"/>
  <c r="N779" i="15"/>
  <c r="W775" i="15"/>
  <c r="N773" i="15"/>
  <c r="W772" i="15"/>
  <c r="W771" i="15"/>
  <c r="W770" i="15"/>
  <c r="X769" i="15"/>
  <c r="Y769" i="15" s="1"/>
  <c r="W768" i="15"/>
  <c r="X767" i="15"/>
  <c r="Y767" i="15" s="1"/>
  <c r="X762" i="15"/>
  <c r="Y762" i="15" s="1"/>
  <c r="X760" i="15"/>
  <c r="Y760" i="15" s="1"/>
  <c r="N756" i="15"/>
  <c r="N751" i="15"/>
  <c r="W750" i="15"/>
  <c r="N746" i="15"/>
  <c r="W744" i="15"/>
  <c r="X743" i="15"/>
  <c r="Y743" i="15" s="1"/>
  <c r="N743" i="15"/>
  <c r="N742" i="15"/>
  <c r="X739" i="15"/>
  <c r="Y739" i="15" s="1"/>
  <c r="W736" i="15"/>
  <c r="W731" i="15"/>
  <c r="N730" i="15"/>
  <c r="W729" i="15"/>
  <c r="W727" i="15"/>
  <c r="X726" i="15"/>
  <c r="Y726" i="15" s="1"/>
  <c r="W722" i="15"/>
  <c r="X720" i="15"/>
  <c r="X719" i="15"/>
  <c r="Y719" i="15" s="1"/>
  <c r="X718" i="15"/>
  <c r="Y718" i="15" s="1"/>
  <c r="X716" i="15"/>
  <c r="Y716" i="15" s="1"/>
  <c r="N715" i="15"/>
  <c r="W714" i="15"/>
  <c r="X713" i="15"/>
  <c r="Y713" i="15" s="1"/>
  <c r="X712" i="15"/>
  <c r="Y712" i="15" s="1"/>
  <c r="N711" i="15"/>
  <c r="W709" i="15"/>
  <c r="X708" i="15"/>
  <c r="Y708" i="15" s="1"/>
  <c r="X707" i="15"/>
  <c r="Y707" i="15" s="1"/>
  <c r="N705" i="15"/>
  <c r="W704" i="15"/>
  <c r="W703" i="15"/>
  <c r="N701" i="15"/>
  <c r="W699" i="15"/>
  <c r="X698" i="15"/>
  <c r="Y698" i="15" s="1"/>
  <c r="W695" i="15"/>
  <c r="W398" i="15"/>
  <c r="N398" i="15"/>
  <c r="W395" i="15"/>
  <c r="N395" i="15"/>
  <c r="X394" i="15"/>
  <c r="W392" i="15"/>
  <c r="W391" i="15"/>
  <c r="W390" i="15"/>
  <c r="N388" i="15"/>
  <c r="W387" i="15"/>
  <c r="N383" i="15"/>
  <c r="X380" i="15"/>
  <c r="W379" i="15"/>
  <c r="W378" i="15"/>
  <c r="W376" i="15"/>
  <c r="X373" i="15"/>
  <c r="Y373" i="15" s="1"/>
  <c r="X371" i="15"/>
  <c r="Y371" i="15" s="1"/>
  <c r="W369" i="15"/>
  <c r="X368" i="15"/>
  <c r="X366" i="15"/>
  <c r="Y366" i="15" s="1"/>
  <c r="W365" i="15"/>
  <c r="W361" i="15"/>
  <c r="X360" i="15"/>
  <c r="Y360" i="15" s="1"/>
  <c r="X357" i="15"/>
  <c r="Y357" i="15" s="1"/>
  <c r="X355" i="15"/>
  <c r="Y355" i="15" s="1"/>
  <c r="X353" i="15"/>
  <c r="Y353" i="15" s="1"/>
  <c r="W352" i="15"/>
  <c r="N352" i="15"/>
  <c r="X350" i="15"/>
  <c r="Y350" i="15" s="1"/>
  <c r="W349" i="15"/>
  <c r="N349" i="15"/>
  <c r="W348" i="15"/>
  <c r="N345" i="15"/>
  <c r="N343" i="15"/>
  <c r="W339" i="15"/>
  <c r="X333" i="15"/>
  <c r="Y333" i="15" s="1"/>
  <c r="N333" i="15"/>
  <c r="W329" i="15"/>
  <c r="W324" i="15"/>
  <c r="N324" i="15"/>
  <c r="W321" i="15"/>
  <c r="N321" i="15"/>
  <c r="X318" i="15"/>
  <c r="Y318" i="15" s="1"/>
  <c r="X310" i="15"/>
  <c r="Y310" i="15" s="1"/>
  <c r="N310" i="15"/>
  <c r="W309" i="15"/>
  <c r="N309" i="15"/>
  <c r="W307" i="15"/>
  <c r="Y292" i="15"/>
  <c r="Q1096" i="15"/>
  <c r="L1096" i="15"/>
  <c r="N1095" i="15"/>
  <c r="X1094" i="15"/>
  <c r="Y1094" i="15" s="1"/>
  <c r="X1091" i="15"/>
  <c r="W1090" i="15"/>
  <c r="N1090" i="15"/>
  <c r="X1089" i="15"/>
  <c r="Y1089" i="15" s="1"/>
  <c r="X1082" i="15"/>
  <c r="Y1082" i="15" s="1"/>
  <c r="W1081" i="15"/>
  <c r="X1080" i="15"/>
  <c r="X1079" i="15"/>
  <c r="N1073" i="15"/>
  <c r="W1072" i="15"/>
  <c r="X1068" i="15"/>
  <c r="N1066" i="15"/>
  <c r="X1065" i="15"/>
  <c r="Y1065" i="15" s="1"/>
  <c r="X1063" i="15"/>
  <c r="Y1063" i="15" s="1"/>
  <c r="W1062" i="15"/>
  <c r="N1062" i="15"/>
  <c r="N1060" i="15"/>
  <c r="W1059" i="15"/>
  <c r="X1056" i="15"/>
  <c r="Y1056" i="15" s="1"/>
  <c r="N1055" i="15"/>
  <c r="X1051" i="15"/>
  <c r="Y1051" i="15" s="1"/>
  <c r="W1046" i="15"/>
  <c r="N1042" i="15"/>
  <c r="W1041" i="15"/>
  <c r="X1040" i="15"/>
  <c r="X1038" i="15"/>
  <c r="Y1038" i="15" s="1"/>
  <c r="N1038" i="15"/>
  <c r="W1035" i="15"/>
  <c r="N1032" i="15"/>
  <c r="N1031" i="15"/>
  <c r="X1030" i="15"/>
  <c r="Y1030" i="15" s="1"/>
  <c r="X1029" i="15"/>
  <c r="Y1029" i="15" s="1"/>
  <c r="X1028" i="15"/>
  <c r="Y1028" i="15" s="1"/>
  <c r="X1026" i="15"/>
  <c r="N1026" i="15"/>
  <c r="X1025" i="15"/>
  <c r="Y1025" i="15" s="1"/>
  <c r="W1024" i="15"/>
  <c r="N1024" i="15"/>
  <c r="X1023" i="15"/>
  <c r="Y1023" i="15" s="1"/>
  <c r="N1023" i="15"/>
  <c r="X1022" i="15"/>
  <c r="Y1022" i="15" s="1"/>
  <c r="N1019" i="15"/>
  <c r="X1016" i="15"/>
  <c r="Y1016" i="15" s="1"/>
  <c r="N1013" i="15"/>
  <c r="X1012" i="15"/>
  <c r="Y1012" i="15" s="1"/>
  <c r="N1012" i="15"/>
  <c r="X1011" i="15"/>
  <c r="Y1011" i="15" s="1"/>
  <c r="X1009" i="15"/>
  <c r="N1009" i="15"/>
  <c r="N1007" i="15"/>
  <c r="X1006" i="15"/>
  <c r="Y1006" i="15" s="1"/>
  <c r="N1006" i="15"/>
  <c r="X1005" i="15"/>
  <c r="Y1005" i="15" s="1"/>
  <c r="N1004" i="15"/>
  <c r="N1002" i="15"/>
  <c r="N1001" i="15"/>
  <c r="X1000" i="15"/>
  <c r="Y1000" i="15" s="1"/>
  <c r="X999" i="15"/>
  <c r="Y999" i="15" s="1"/>
  <c r="N994" i="15"/>
  <c r="W991" i="15"/>
  <c r="W989" i="15"/>
  <c r="X988" i="15"/>
  <c r="Y988" i="15" s="1"/>
  <c r="N988" i="15"/>
  <c r="X986" i="15"/>
  <c r="N986" i="15"/>
  <c r="X985" i="15"/>
  <c r="X983" i="15"/>
  <c r="Y983" i="15" s="1"/>
  <c r="N981" i="15"/>
  <c r="X980" i="15"/>
  <c r="Y980" i="15" s="1"/>
  <c r="N979" i="15"/>
  <c r="W978" i="15"/>
  <c r="N976" i="15"/>
  <c r="W975" i="15"/>
  <c r="X974" i="15"/>
  <c r="N973" i="15"/>
  <c r="W972" i="15"/>
  <c r="X970" i="15"/>
  <c r="Y970" i="15" s="1"/>
  <c r="W968" i="15"/>
  <c r="W967" i="15"/>
  <c r="X966" i="15"/>
  <c r="N966" i="15"/>
  <c r="X965" i="15"/>
  <c r="Y965" i="15" s="1"/>
  <c r="N964" i="15"/>
  <c r="W962" i="15"/>
  <c r="X960" i="15"/>
  <c r="Y960" i="15" s="1"/>
  <c r="X959" i="15"/>
  <c r="Y959" i="15" s="1"/>
  <c r="N959" i="15"/>
  <c r="X958" i="15"/>
  <c r="Y958" i="15" s="1"/>
  <c r="N957" i="15"/>
  <c r="N956" i="15"/>
  <c r="W955" i="15"/>
  <c r="X953" i="15"/>
  <c r="Y953" i="15" s="1"/>
  <c r="N952" i="15"/>
  <c r="N951" i="15"/>
  <c r="W947" i="15"/>
  <c r="X946" i="15"/>
  <c r="N946" i="15"/>
  <c r="N944" i="15"/>
  <c r="W940" i="15"/>
  <c r="W938" i="15"/>
  <c r="N937" i="15"/>
  <c r="W936" i="15"/>
  <c r="W934" i="15"/>
  <c r="X933" i="15"/>
  <c r="Y933" i="15" s="1"/>
  <c r="X930" i="15"/>
  <c r="W927" i="15"/>
  <c r="W926" i="15"/>
  <c r="X923" i="15"/>
  <c r="Y923" i="15" s="1"/>
  <c r="X920" i="15"/>
  <c r="N920" i="15"/>
  <c r="W919" i="15"/>
  <c r="X918" i="15"/>
  <c r="Y918" i="15" s="1"/>
  <c r="X917" i="15"/>
  <c r="Y917" i="15" s="1"/>
  <c r="N917" i="15"/>
  <c r="N916" i="15"/>
  <c r="W915" i="15"/>
  <c r="W914" i="15"/>
  <c r="W912" i="15"/>
  <c r="N910" i="15"/>
  <c r="X908" i="15"/>
  <c r="Y908" i="15" s="1"/>
  <c r="N905" i="15"/>
  <c r="N904" i="15"/>
  <c r="X903" i="15"/>
  <c r="Y903" i="15" s="1"/>
  <c r="X901" i="15"/>
  <c r="Y901" i="15" s="1"/>
  <c r="X899" i="15"/>
  <c r="Y899" i="15" s="1"/>
  <c r="X897" i="15"/>
  <c r="Y897" i="15" s="1"/>
  <c r="W895" i="15"/>
  <c r="X893" i="15"/>
  <c r="Y893" i="15" s="1"/>
  <c r="N891" i="15"/>
  <c r="X890" i="15"/>
  <c r="Y890" i="15" s="1"/>
  <c r="N890" i="15"/>
  <c r="X886" i="15"/>
  <c r="Y886" i="15" s="1"/>
  <c r="N885" i="15"/>
  <c r="X884" i="15"/>
  <c r="Y884" i="15" s="1"/>
  <c r="N884" i="15"/>
  <c r="X883" i="15"/>
  <c r="Y883" i="15" s="1"/>
  <c r="N882" i="15"/>
  <c r="W881" i="15"/>
  <c r="W878" i="15"/>
  <c r="W876" i="15"/>
  <c r="X872" i="15"/>
  <c r="Y872" i="15" s="1"/>
  <c r="N872" i="15"/>
  <c r="W871" i="15"/>
  <c r="W869" i="15"/>
  <c r="N869" i="15"/>
  <c r="W868" i="15"/>
  <c r="N868" i="15"/>
  <c r="W867" i="15"/>
  <c r="N867" i="15"/>
  <c r="W866" i="15"/>
  <c r="N866" i="15"/>
  <c r="X865" i="15"/>
  <c r="Y865" i="15" s="1"/>
  <c r="N861" i="15"/>
  <c r="X860" i="15"/>
  <c r="Y860" i="15" s="1"/>
  <c r="N860" i="15"/>
  <c r="W855" i="15"/>
  <c r="N855" i="15"/>
  <c r="W854" i="15"/>
  <c r="X853" i="15"/>
  <c r="Y853" i="15" s="1"/>
  <c r="W850" i="15"/>
  <c r="N850" i="15"/>
  <c r="N848" i="15"/>
  <c r="X847" i="15"/>
  <c r="Y847" i="15" s="1"/>
  <c r="N847" i="15"/>
  <c r="X846" i="15"/>
  <c r="W846" i="15"/>
  <c r="N846" i="15"/>
  <c r="W845" i="15"/>
  <c r="X840" i="15"/>
  <c r="Y840" i="15" s="1"/>
  <c r="N839" i="15"/>
  <c r="W838" i="15"/>
  <c r="N838" i="15"/>
  <c r="X837" i="15"/>
  <c r="Y837" i="15" s="1"/>
  <c r="N834" i="15"/>
  <c r="W833" i="15"/>
  <c r="N833" i="15"/>
  <c r="W832" i="15"/>
  <c r="X831" i="15"/>
  <c r="Y831" i="15" s="1"/>
  <c r="W830" i="15"/>
  <c r="N829" i="15"/>
  <c r="W828" i="15"/>
  <c r="N828" i="15"/>
  <c r="X827" i="15"/>
  <c r="Y827" i="15" s="1"/>
  <c r="W825" i="15"/>
  <c r="W824" i="15"/>
  <c r="N824" i="15"/>
  <c r="X823" i="15"/>
  <c r="Y823" i="15" s="1"/>
  <c r="X822" i="15"/>
  <c r="Y822" i="15" s="1"/>
  <c r="N818" i="15"/>
  <c r="W817" i="15"/>
  <c r="N816" i="15"/>
  <c r="N814" i="15"/>
  <c r="W812" i="15"/>
  <c r="N812" i="15"/>
  <c r="X811" i="15"/>
  <c r="Y811" i="15" s="1"/>
  <c r="W810" i="15"/>
  <c r="N810" i="15"/>
  <c r="X807" i="15"/>
  <c r="Y807" i="15" s="1"/>
  <c r="X806" i="15"/>
  <c r="Y806" i="15" s="1"/>
  <c r="W799" i="15"/>
  <c r="X798" i="15"/>
  <c r="Y798" i="15" s="1"/>
  <c r="N797" i="15"/>
  <c r="W796" i="15"/>
  <c r="N796" i="15"/>
  <c r="X795" i="15"/>
  <c r="Y795" i="15" s="1"/>
  <c r="W794" i="15"/>
  <c r="W792" i="15"/>
  <c r="N784" i="15"/>
  <c r="W783" i="15"/>
  <c r="W781" i="15"/>
  <c r="X777" i="15"/>
  <c r="Y777" i="15" s="1"/>
  <c r="W774" i="15"/>
  <c r="X772" i="15"/>
  <c r="Y772" i="15" s="1"/>
  <c r="X770" i="15"/>
  <c r="Y770" i="15" s="1"/>
  <c r="N770" i="15"/>
  <c r="W766" i="15"/>
  <c r="N764" i="15"/>
  <c r="W763" i="15"/>
  <c r="W761" i="15"/>
  <c r="W759" i="15"/>
  <c r="X756" i="15"/>
  <c r="Y756" i="15" s="1"/>
  <c r="N754" i="15"/>
  <c r="X753" i="15"/>
  <c r="Y753" i="15" s="1"/>
  <c r="X752" i="15"/>
  <c r="Y752" i="15" s="1"/>
  <c r="X751" i="15"/>
  <c r="Y751" i="15" s="1"/>
  <c r="X750" i="15"/>
  <c r="Y750" i="15" s="1"/>
  <c r="N750" i="15"/>
  <c r="X749" i="15"/>
  <c r="Y749" i="15" s="1"/>
  <c r="X747" i="15"/>
  <c r="Y747" i="15" s="1"/>
  <c r="W745" i="15"/>
  <c r="X744" i="15"/>
  <c r="Y744" i="15" s="1"/>
  <c r="X742" i="15"/>
  <c r="Y742" i="15" s="1"/>
  <c r="W740" i="15"/>
  <c r="W738" i="15"/>
  <c r="N738" i="15"/>
  <c r="W737" i="15"/>
  <c r="X732" i="15"/>
  <c r="Y732" i="15" s="1"/>
  <c r="N732" i="15"/>
  <c r="X731" i="15"/>
  <c r="Y731" i="15" s="1"/>
  <c r="W728" i="15"/>
  <c r="X727" i="15"/>
  <c r="Y727" i="15" s="1"/>
  <c r="N726" i="15"/>
  <c r="X725" i="15"/>
  <c r="Y725" i="15" s="1"/>
  <c r="N725" i="15"/>
  <c r="X724" i="15"/>
  <c r="W724" i="15"/>
  <c r="N724" i="15"/>
  <c r="X723" i="15"/>
  <c r="Y723" i="15" s="1"/>
  <c r="W721" i="15"/>
  <c r="N721" i="15"/>
  <c r="W720" i="15"/>
  <c r="W715" i="15"/>
  <c r="X711" i="15"/>
  <c r="Y711" i="15" s="1"/>
  <c r="N710" i="15"/>
  <c r="N707" i="15"/>
  <c r="X706" i="15"/>
  <c r="Y706" i="15" s="1"/>
  <c r="W705" i="15"/>
  <c r="N703" i="15"/>
  <c r="X702" i="15"/>
  <c r="Y702" i="15" s="1"/>
  <c r="N702" i="15"/>
  <c r="W701" i="15"/>
  <c r="W700" i="15"/>
  <c r="W697" i="15"/>
  <c r="N697" i="15"/>
  <c r="W696" i="15"/>
  <c r="N400" i="15"/>
  <c r="W399" i="15"/>
  <c r="X398" i="15"/>
  <c r="Y398" i="15" s="1"/>
  <c r="N396" i="15"/>
  <c r="W394" i="15"/>
  <c r="N393" i="15"/>
  <c r="N391" i="15"/>
  <c r="X388" i="15"/>
  <c r="Y388" i="15" s="1"/>
  <c r="W386" i="15"/>
  <c r="X385" i="15"/>
  <c r="Y385" i="15" s="1"/>
  <c r="X384" i="15"/>
  <c r="Y384" i="15" s="1"/>
  <c r="W383" i="15"/>
  <c r="X382" i="15"/>
  <c r="Y382" i="15" s="1"/>
  <c r="N381" i="15"/>
  <c r="W380" i="15"/>
  <c r="X379" i="15"/>
  <c r="Y379" i="15" s="1"/>
  <c r="X376" i="15"/>
  <c r="Y376" i="15" s="1"/>
  <c r="N376" i="15"/>
  <c r="W375" i="15"/>
  <c r="X374" i="15"/>
  <c r="Y374" i="15" s="1"/>
  <c r="N374" i="15"/>
  <c r="X372" i="15"/>
  <c r="Y372" i="15" s="1"/>
  <c r="W368" i="15"/>
  <c r="W367" i="15"/>
  <c r="X363" i="15"/>
  <c r="Y363" i="15" s="1"/>
  <c r="N362" i="15"/>
  <c r="W359" i="15"/>
  <c r="X358" i="15"/>
  <c r="Y358" i="15" s="1"/>
  <c r="N358" i="15"/>
  <c r="N355" i="15"/>
  <c r="N353" i="15"/>
  <c r="W351" i="15"/>
  <c r="X347" i="15"/>
  <c r="Y347" i="15" s="1"/>
  <c r="X346" i="15"/>
  <c r="Y346" i="15" s="1"/>
  <c r="X345" i="15"/>
  <c r="Y345" i="15" s="1"/>
  <c r="X344" i="15"/>
  <c r="Y344" i="15" s="1"/>
  <c r="X342" i="15"/>
  <c r="Y342" i="15" s="1"/>
  <c r="N340" i="15"/>
  <c r="X337" i="15"/>
  <c r="Y337" i="15" s="1"/>
  <c r="W334" i="15"/>
  <c r="X331" i="15"/>
  <c r="Y331" i="15" s="1"/>
  <c r="X330" i="15"/>
  <c r="Y330" i="15" s="1"/>
  <c r="X326" i="15"/>
  <c r="Y326" i="15" s="1"/>
  <c r="N323" i="15"/>
  <c r="X320" i="15"/>
  <c r="Y320" i="15" s="1"/>
  <c r="N320" i="15"/>
  <c r="W319" i="15"/>
  <c r="N319" i="15"/>
  <c r="W315" i="15"/>
  <c r="W312" i="15"/>
  <c r="X306" i="15"/>
  <c r="Y306" i="15" s="1"/>
  <c r="N306" i="15"/>
  <c r="W303" i="15"/>
  <c r="W300" i="15"/>
  <c r="N298" i="15"/>
  <c r="N297" i="15"/>
  <c r="X294" i="15"/>
  <c r="Y294" i="15" s="1"/>
  <c r="W1095" i="15"/>
  <c r="N1094" i="15"/>
  <c r="X1093" i="15"/>
  <c r="Y1093" i="15" s="1"/>
  <c r="N1093" i="15"/>
  <c r="X1092" i="15"/>
  <c r="Y1092" i="15" s="1"/>
  <c r="W1092" i="15"/>
  <c r="N1092" i="15"/>
  <c r="W1091" i="15"/>
  <c r="N1091" i="15"/>
  <c r="X1090" i="15"/>
  <c r="Y1090" i="15" s="1"/>
  <c r="N1089" i="15"/>
  <c r="W1088" i="15"/>
  <c r="X1087" i="15"/>
  <c r="Y1087" i="15" s="1"/>
  <c r="N1087" i="15"/>
  <c r="X1086" i="15"/>
  <c r="Y1086" i="15" s="1"/>
  <c r="N1086" i="15"/>
  <c r="X1085" i="15"/>
  <c r="Y1085" i="15" s="1"/>
  <c r="N1084" i="15"/>
  <c r="X1083" i="15"/>
  <c r="Y1083" i="15" s="1"/>
  <c r="N1082" i="15"/>
  <c r="W1080" i="15"/>
  <c r="W1079" i="15"/>
  <c r="W1078" i="15"/>
  <c r="X1076" i="15"/>
  <c r="Y1076" i="15" s="1"/>
  <c r="X1075" i="15"/>
  <c r="Y1075" i="15" s="1"/>
  <c r="X1074" i="15"/>
  <c r="Y1074" i="15" s="1"/>
  <c r="W1073" i="15"/>
  <c r="X1072" i="15"/>
  <c r="Y1072" i="15" s="1"/>
  <c r="W1071" i="15"/>
  <c r="N1071" i="15"/>
  <c r="W1070" i="15"/>
  <c r="N1069" i="15"/>
  <c r="W1068" i="15"/>
  <c r="W1067" i="15"/>
  <c r="X1066" i="15"/>
  <c r="Y1066" i="15" s="1"/>
  <c r="N1064" i="15"/>
  <c r="N1063" i="15"/>
  <c r="N1061" i="15"/>
  <c r="N1059" i="15"/>
  <c r="X1058" i="15"/>
  <c r="Y1058" i="15" s="1"/>
  <c r="N1057" i="15"/>
  <c r="N1056" i="15"/>
  <c r="W1055" i="15"/>
  <c r="W1054" i="15"/>
  <c r="X1053" i="15"/>
  <c r="Y1053" i="15" s="1"/>
  <c r="N1051" i="15"/>
  <c r="W1050" i="15"/>
  <c r="X1049" i="15"/>
  <c r="Y1049" i="15" s="1"/>
  <c r="N1049" i="15"/>
  <c r="N1048" i="15"/>
  <c r="W1047" i="15"/>
  <c r="X1046" i="15"/>
  <c r="Y1046" i="15" s="1"/>
  <c r="N1044" i="15"/>
  <c r="X1043" i="15"/>
  <c r="Y1043" i="15" s="1"/>
  <c r="N1043" i="15"/>
  <c r="N1041" i="15"/>
  <c r="W1040" i="15"/>
  <c r="X1039" i="15"/>
  <c r="Y1039" i="15" s="1"/>
  <c r="W1033" i="15"/>
  <c r="X1031" i="15"/>
  <c r="Y1031" i="15" s="1"/>
  <c r="N1028" i="15"/>
  <c r="N1027" i="15"/>
  <c r="W1026" i="15"/>
  <c r="N1025" i="15"/>
  <c r="N1022" i="15"/>
  <c r="W1021" i="15"/>
  <c r="N1020" i="15"/>
  <c r="X1018" i="15"/>
  <c r="Y1018" i="15" s="1"/>
  <c r="N1017" i="15"/>
  <c r="N1016" i="15"/>
  <c r="W1010" i="15"/>
  <c r="W1009" i="15"/>
  <c r="X1008" i="15"/>
  <c r="Y1008" i="15" s="1"/>
  <c r="X1007" i="15"/>
  <c r="Y1007" i="15" s="1"/>
  <c r="N1005" i="15"/>
  <c r="W1004" i="15"/>
  <c r="W1003" i="15"/>
  <c r="W1002" i="15"/>
  <c r="N996" i="15"/>
  <c r="X995" i="15"/>
  <c r="Y995" i="15" s="1"/>
  <c r="X991" i="15"/>
  <c r="Y991" i="15" s="1"/>
  <c r="X990" i="15"/>
  <c r="Y990" i="15" s="1"/>
  <c r="W987" i="15"/>
  <c r="W986" i="15"/>
  <c r="W985" i="15"/>
  <c r="X984" i="15"/>
  <c r="Y984" i="15" s="1"/>
  <c r="N980" i="15"/>
  <c r="N978" i="15"/>
  <c r="X976" i="15"/>
  <c r="Y976" i="15" s="1"/>
  <c r="N975" i="15"/>
  <c r="W974" i="15"/>
  <c r="X973" i="15"/>
  <c r="Y973" i="15" s="1"/>
  <c r="N972" i="15"/>
  <c r="N969" i="15"/>
  <c r="W966" i="15"/>
  <c r="W961" i="15"/>
  <c r="N960" i="15"/>
  <c r="X957" i="15"/>
  <c r="Y957" i="15" s="1"/>
  <c r="W956" i="15"/>
  <c r="W951" i="15"/>
  <c r="W946" i="15"/>
  <c r="X945" i="15"/>
  <c r="Y945" i="15" s="1"/>
  <c r="X944" i="15"/>
  <c r="Y944" i="15" s="1"/>
  <c r="N943" i="15"/>
  <c r="X942" i="15"/>
  <c r="Y942" i="15" s="1"/>
  <c r="X941" i="15"/>
  <c r="Y941" i="15" s="1"/>
  <c r="N939" i="15"/>
  <c r="N938" i="15"/>
  <c r="X936" i="15"/>
  <c r="Y936" i="15" s="1"/>
  <c r="X935" i="15"/>
  <c r="Y935" i="15" s="1"/>
  <c r="X934" i="15"/>
  <c r="Y934" i="15" s="1"/>
  <c r="X932" i="15"/>
  <c r="Y932" i="15" s="1"/>
  <c r="X931" i="15"/>
  <c r="Y931" i="15" s="1"/>
  <c r="W930" i="15"/>
  <c r="X929" i="15"/>
  <c r="Y929" i="15" s="1"/>
  <c r="N928" i="15"/>
  <c r="N927" i="15"/>
  <c r="W925" i="15"/>
  <c r="N922" i="15"/>
  <c r="W920" i="15"/>
  <c r="X919" i="15"/>
  <c r="X916" i="15"/>
  <c r="N913" i="15"/>
  <c r="W911" i="15"/>
  <c r="N911" i="15"/>
  <c r="W910" i="15"/>
  <c r="N909" i="15"/>
  <c r="W908" i="15"/>
  <c r="N907" i="15"/>
  <c r="N906" i="15"/>
  <c r="N901" i="15"/>
  <c r="W900" i="15"/>
  <c r="N898" i="15"/>
  <c r="N893" i="15"/>
  <c r="N889" i="15"/>
  <c r="W888" i="15"/>
  <c r="X887" i="15"/>
  <c r="N886" i="15"/>
  <c r="W885" i="15"/>
  <c r="W884" i="15"/>
  <c r="X881" i="15"/>
  <c r="N880" i="15"/>
  <c r="N879" i="15"/>
  <c r="N876" i="15"/>
  <c r="W875" i="15"/>
  <c r="N874" i="15"/>
  <c r="W873" i="15"/>
  <c r="N873" i="15"/>
  <c r="X869" i="15"/>
  <c r="X867" i="15"/>
  <c r="W865" i="15"/>
  <c r="W863" i="15"/>
  <c r="N862" i="15"/>
  <c r="W861" i="15"/>
  <c r="X859" i="15"/>
  <c r="X858" i="15"/>
  <c r="N858" i="15"/>
  <c r="W857" i="15"/>
  <c r="N856" i="15"/>
  <c r="X855" i="15"/>
  <c r="X854" i="15"/>
  <c r="X852" i="15"/>
  <c r="X851" i="15"/>
  <c r="X849" i="15"/>
  <c r="X845" i="15"/>
  <c r="N845" i="15"/>
  <c r="W844" i="15"/>
  <c r="W843" i="15"/>
  <c r="W841" i="15"/>
  <c r="X839" i="15"/>
  <c r="X838" i="15"/>
  <c r="N837" i="15"/>
  <c r="W836" i="15"/>
  <c r="N835" i="15"/>
  <c r="W834" i="15"/>
  <c r="X832" i="15"/>
  <c r="X830" i="15"/>
  <c r="X829" i="15"/>
  <c r="N827" i="15"/>
  <c r="W826" i="15"/>
  <c r="W823" i="15"/>
  <c r="N822" i="15"/>
  <c r="W821" i="15"/>
  <c r="X819" i="15"/>
  <c r="X817" i="15"/>
  <c r="X815" i="15"/>
  <c r="W813" i="15"/>
  <c r="W811" i="15"/>
  <c r="X809" i="15"/>
  <c r="N808" i="15"/>
  <c r="W807" i="15"/>
  <c r="N806" i="15"/>
  <c r="W805" i="15"/>
  <c r="X804" i="15"/>
  <c r="N804" i="15"/>
  <c r="W803" i="15"/>
  <c r="X802" i="15"/>
  <c r="N802" i="15"/>
  <c r="W801" i="15"/>
  <c r="X800" i="15"/>
  <c r="N799" i="15"/>
  <c r="W798" i="15"/>
  <c r="X794" i="15"/>
  <c r="N794" i="15"/>
  <c r="X793" i="15"/>
  <c r="N793" i="15"/>
  <c r="N792" i="15"/>
  <c r="W791" i="15"/>
  <c r="W789" i="15"/>
  <c r="W787" i="15"/>
  <c r="W786" i="15"/>
  <c r="W780" i="15"/>
  <c r="W778" i="15"/>
  <c r="W777" i="15"/>
  <c r="X776" i="15"/>
  <c r="X775" i="15"/>
  <c r="X774" i="15"/>
  <c r="X773" i="15"/>
  <c r="N769" i="15"/>
  <c r="N767" i="15"/>
  <c r="X766" i="15"/>
  <c r="W765" i="15"/>
  <c r="X764" i="15"/>
  <c r="N763" i="15"/>
  <c r="N762" i="15"/>
  <c r="W760" i="15"/>
  <c r="X759" i="15"/>
  <c r="W758" i="15"/>
  <c r="X757" i="15"/>
  <c r="N755" i="15"/>
  <c r="W754" i="15"/>
  <c r="W752" i="15"/>
  <c r="N748" i="15"/>
  <c r="N747" i="15"/>
  <c r="N745" i="15"/>
  <c r="W741" i="15"/>
  <c r="X738" i="15"/>
  <c r="X737" i="15"/>
  <c r="N736" i="15"/>
  <c r="W735" i="15"/>
  <c r="X733" i="15"/>
  <c r="W730" i="15"/>
  <c r="X729" i="15"/>
  <c r="N728" i="15"/>
  <c r="N727" i="15"/>
  <c r="W726" i="15"/>
  <c r="X722" i="15"/>
  <c r="N720" i="15"/>
  <c r="W719" i="15"/>
  <c r="X717" i="15"/>
  <c r="X715" i="15"/>
  <c r="N714" i="15"/>
  <c r="W713" i="15"/>
  <c r="N712" i="15"/>
  <c r="W711" i="15"/>
  <c r="W710" i="15"/>
  <c r="X709" i="15"/>
  <c r="W707" i="15"/>
  <c r="X705" i="15"/>
  <c r="W702" i="15"/>
  <c r="X701" i="15"/>
  <c r="N698" i="15"/>
  <c r="X697" i="15"/>
  <c r="X696" i="15"/>
  <c r="X359" i="15"/>
  <c r="X356" i="15"/>
  <c r="N348" i="15"/>
  <c r="N344" i="15"/>
  <c r="W341" i="15"/>
  <c r="W335" i="15"/>
  <c r="W332" i="15"/>
  <c r="W331" i="15"/>
  <c r="W328" i="15"/>
  <c r="W322" i="15"/>
  <c r="W318" i="15"/>
  <c r="W311" i="15"/>
  <c r="N311" i="15"/>
  <c r="N308" i="15"/>
  <c r="W304" i="15"/>
  <c r="W302" i="15"/>
  <c r="W299" i="15"/>
  <c r="N299" i="15"/>
  <c r="W296" i="15"/>
  <c r="AU78" i="2"/>
  <c r="AU780" i="2"/>
  <c r="AU609" i="2"/>
  <c r="AU589" i="2"/>
  <c r="AU559" i="2"/>
  <c r="AU338" i="2"/>
  <c r="AU473" i="2"/>
  <c r="AU667" i="2"/>
  <c r="AU542" i="2"/>
  <c r="AU53" i="2"/>
  <c r="AU973" i="2"/>
  <c r="AU818" i="2"/>
  <c r="AU639" i="2"/>
  <c r="AU152" i="2"/>
  <c r="AU583" i="2"/>
  <c r="AU579" i="2"/>
  <c r="AU578" i="2"/>
  <c r="AU577" i="2"/>
  <c r="AU483" i="2"/>
  <c r="AU316" i="2"/>
  <c r="AU199" i="2"/>
  <c r="AU142" i="2"/>
  <c r="AU101" i="2"/>
  <c r="AU994" i="2"/>
  <c r="AU311" i="2"/>
  <c r="AU229" i="2"/>
  <c r="AU408" i="2"/>
  <c r="AU981" i="2"/>
  <c r="AU927" i="2"/>
  <c r="AU920" i="2"/>
  <c r="AU58" i="2"/>
  <c r="AU29" i="2"/>
  <c r="AU457" i="2"/>
  <c r="AU318" i="2"/>
  <c r="AU275" i="2"/>
  <c r="AU273" i="2"/>
  <c r="AU921" i="2"/>
  <c r="AU904" i="2"/>
  <c r="AU903" i="2"/>
  <c r="AU836" i="2"/>
  <c r="AU834" i="2"/>
  <c r="AU830" i="2"/>
  <c r="AU814" i="2"/>
  <c r="AU519" i="2"/>
  <c r="AU412" i="2"/>
  <c r="AU381" i="2"/>
  <c r="AU366" i="2"/>
  <c r="AU324" i="2"/>
  <c r="AU622" i="2"/>
  <c r="AU374" i="2"/>
  <c r="AU367" i="2"/>
  <c r="AU753" i="2"/>
  <c r="AU28" i="2"/>
  <c r="AU11" i="2"/>
  <c r="AU756" i="2"/>
  <c r="AU96" i="2"/>
  <c r="AU192" i="2"/>
  <c r="AU197" i="2"/>
  <c r="AU32" i="2"/>
  <c r="AU870" i="2"/>
  <c r="AU799" i="2"/>
  <c r="AU476" i="2"/>
  <c r="AU486" i="2"/>
  <c r="AU926" i="2"/>
  <c r="AU801" i="2"/>
  <c r="AU122" i="2"/>
  <c r="AU451" i="2"/>
  <c r="AU68" i="2"/>
  <c r="AU915" i="2"/>
  <c r="AU760" i="2"/>
  <c r="AU651" i="2"/>
  <c r="AU489" i="2"/>
  <c r="AU744" i="2"/>
  <c r="AU734" i="2"/>
  <c r="AU675" i="2"/>
  <c r="AU502" i="2"/>
  <c r="AU484" i="2"/>
  <c r="AU119" i="2"/>
  <c r="AU63" i="2"/>
  <c r="AU592" i="2"/>
  <c r="AU588" i="2"/>
  <c r="AU586" i="2"/>
  <c r="AU204" i="2"/>
  <c r="AU182" i="2"/>
  <c r="AU138" i="2"/>
  <c r="AU137" i="2"/>
  <c r="AU64" i="2"/>
  <c r="AU145" i="2"/>
  <c r="AU495" i="2"/>
  <c r="AU492" i="2"/>
  <c r="AU341" i="2"/>
  <c r="AU745" i="2"/>
  <c r="AU76" i="2"/>
  <c r="AU862" i="2"/>
  <c r="AU861" i="2"/>
  <c r="AU856" i="2"/>
  <c r="AU821" i="2"/>
  <c r="AU765" i="2"/>
  <c r="AU763" i="2"/>
  <c r="AU762" i="2"/>
  <c r="AU536" i="2"/>
  <c r="AU376" i="2"/>
  <c r="AU246" i="2"/>
  <c r="AU237" i="2"/>
  <c r="AU188" i="2"/>
  <c r="AU1034" i="2"/>
  <c r="AU22" i="2"/>
  <c r="AU19" i="2"/>
  <c r="AU16" i="2"/>
  <c r="AU1031" i="2"/>
  <c r="AU857" i="2"/>
  <c r="AU845" i="2"/>
  <c r="AU213" i="2"/>
  <c r="AU210" i="2"/>
  <c r="AU453" i="2"/>
  <c r="AU415" i="2"/>
  <c r="AU975" i="2"/>
  <c r="AU884" i="2"/>
  <c r="AU732" i="2"/>
  <c r="AU643" i="2"/>
  <c r="AU607" i="2"/>
  <c r="AU510" i="2"/>
  <c r="AU463" i="2"/>
  <c r="AU804" i="2"/>
  <c r="AU955" i="2"/>
  <c r="AU442" i="2"/>
  <c r="AU266" i="2"/>
  <c r="AU215" i="2"/>
  <c r="AU851" i="2"/>
  <c r="AU518" i="2"/>
  <c r="AU238" i="2"/>
  <c r="AU551" i="2"/>
  <c r="AU447" i="2"/>
  <c r="AU395" i="2"/>
  <c r="AU87" i="2"/>
  <c r="AU85" i="2"/>
  <c r="AU919" i="2"/>
  <c r="AU121" i="2"/>
  <c r="AU103" i="2"/>
  <c r="AU84" i="2"/>
  <c r="AU1000" i="2"/>
  <c r="AU941" i="2"/>
  <c r="AU1051" i="2"/>
  <c r="AU631" i="2"/>
  <c r="AU537" i="2"/>
  <c r="AU401" i="2"/>
  <c r="AU398" i="2"/>
  <c r="AU243" i="2"/>
  <c r="AU242" i="2"/>
  <c r="AU49" i="2"/>
  <c r="AU41" i="2"/>
  <c r="AU20" i="2"/>
  <c r="AU211" i="2"/>
  <c r="AU852" i="2"/>
  <c r="AU224" i="2"/>
  <c r="AU148" i="2"/>
  <c r="AU147" i="2"/>
  <c r="AU733" i="2"/>
  <c r="AU599" i="2"/>
  <c r="AU598" i="2"/>
  <c r="AU252" i="2"/>
  <c r="AU1043" i="2"/>
  <c r="AU1032" i="2"/>
  <c r="AU91" i="2"/>
  <c r="AU90" i="2"/>
  <c r="AU72" i="2"/>
  <c r="AU740" i="2"/>
  <c r="AU470" i="2"/>
  <c r="AU469" i="2"/>
  <c r="AU465" i="2"/>
  <c r="AU461" i="2"/>
  <c r="AU345" i="2"/>
  <c r="AU193" i="2"/>
  <c r="AU45" i="2"/>
  <c r="AU44" i="2"/>
  <c r="AU1003" i="2"/>
  <c r="AU998" i="2"/>
  <c r="AU946" i="2"/>
  <c r="AU230" i="2"/>
  <c r="L1096" i="2"/>
  <c r="AR1096" i="2"/>
  <c r="AT1096" i="2"/>
  <c r="X748" i="13"/>
  <c r="Z748" i="13" s="1"/>
  <c r="X1109" i="13"/>
  <c r="Z1109" i="13" s="1"/>
  <c r="X1107" i="13"/>
  <c r="Z1107" i="13" s="1"/>
  <c r="X63" i="13"/>
  <c r="Z63" i="13" s="1"/>
  <c r="X91" i="13"/>
  <c r="Z91" i="13" s="1"/>
  <c r="X97" i="13"/>
  <c r="Z97" i="13" s="1"/>
  <c r="X549" i="13"/>
  <c r="Z549" i="13" s="1"/>
  <c r="X556" i="13"/>
  <c r="Z556" i="13" s="1"/>
  <c r="X567" i="13"/>
  <c r="Z567" i="13" s="1"/>
  <c r="X972" i="13"/>
  <c r="Z972" i="13" s="1"/>
  <c r="X974" i="13"/>
  <c r="Z974" i="13" s="1"/>
  <c r="X977" i="13"/>
  <c r="Z977" i="13" s="1"/>
  <c r="X1062" i="13"/>
  <c r="Z1062" i="13" s="1"/>
  <c r="X1082" i="13"/>
  <c r="Z1082" i="13" s="1"/>
  <c r="X9" i="13"/>
  <c r="Z9" i="13" s="1"/>
  <c r="X61" i="13"/>
  <c r="Z61" i="13" s="1"/>
  <c r="X74" i="13"/>
  <c r="Z74" i="13" s="1"/>
  <c r="X928" i="13"/>
  <c r="Z928" i="13" s="1"/>
  <c r="X86" i="13"/>
  <c r="Z86" i="13" s="1"/>
  <c r="X94" i="13"/>
  <c r="Z94" i="13" s="1"/>
  <c r="X425" i="13"/>
  <c r="Z425" i="13" s="1"/>
  <c r="X550" i="13"/>
  <c r="Z550" i="13" s="1"/>
  <c r="X557" i="13"/>
  <c r="Z557" i="13" s="1"/>
  <c r="X637" i="13"/>
  <c r="Z637" i="13" s="1"/>
  <c r="X963" i="13"/>
  <c r="Z963" i="13" s="1"/>
  <c r="X975" i="13"/>
  <c r="Z975" i="13" s="1"/>
  <c r="X1068" i="13"/>
  <c r="Z1068" i="13" s="1"/>
  <c r="X862" i="13"/>
  <c r="Z862" i="13" s="1"/>
  <c r="X18" i="13"/>
  <c r="Z18" i="13" s="1"/>
  <c r="X929" i="13"/>
  <c r="Z929" i="13" s="1"/>
  <c r="X68" i="13"/>
  <c r="Z68" i="13" s="1"/>
  <c r="X77" i="13"/>
  <c r="Z77" i="13" s="1"/>
  <c r="X90" i="13"/>
  <c r="Z90" i="13" s="1"/>
  <c r="X95" i="13"/>
  <c r="Z95" i="13" s="1"/>
  <c r="X548" i="13"/>
  <c r="Z548" i="13" s="1"/>
  <c r="X555" i="13"/>
  <c r="Z555" i="13" s="1"/>
  <c r="X560" i="13"/>
  <c r="Z560" i="13" s="1"/>
  <c r="X658" i="13"/>
  <c r="Z658" i="13" s="1"/>
  <c r="X973" i="13"/>
  <c r="Z973" i="13" s="1"/>
  <c r="X976" i="13"/>
  <c r="Z976" i="13" s="1"/>
  <c r="AU703" i="2"/>
  <c r="AU885" i="2"/>
  <c r="AQ109" i="2"/>
  <c r="AU23" i="2"/>
  <c r="AG1058" i="2"/>
  <c r="N1075" i="2"/>
  <c r="AQ939" i="2"/>
  <c r="N1089" i="2"/>
  <c r="AW1079" i="2"/>
  <c r="AB1093" i="2"/>
  <c r="AG1093" i="2"/>
  <c r="AV968" i="2"/>
  <c r="N1072" i="2"/>
  <c r="AG1049" i="2"/>
  <c r="AB1058" i="2"/>
  <c r="AG1077" i="2"/>
  <c r="AB1073" i="2"/>
  <c r="AG1073" i="2"/>
  <c r="AB1053" i="2"/>
  <c r="AG1053" i="2"/>
  <c r="AB1094" i="2"/>
  <c r="AG1094" i="2"/>
  <c r="AB1090" i="2"/>
  <c r="AG1090" i="2"/>
  <c r="AB1080" i="2"/>
  <c r="AG1080" i="2"/>
  <c r="AB1062" i="2"/>
  <c r="AG1062" i="2"/>
  <c r="AB1054" i="2"/>
  <c r="AG1054" i="2"/>
  <c r="AB1048" i="2"/>
  <c r="AG1048" i="2"/>
  <c r="AB1081" i="2"/>
  <c r="AG1081" i="2"/>
  <c r="AB1074" i="2"/>
  <c r="AG1074" i="2"/>
  <c r="AB1052" i="2"/>
  <c r="AG1052" i="2"/>
  <c r="AB1063" i="2"/>
  <c r="AG1063" i="2"/>
  <c r="AB1091" i="2"/>
  <c r="AG1091" i="2"/>
  <c r="AB1092" i="2"/>
  <c r="AG1092" i="2"/>
  <c r="AB1075" i="2"/>
  <c r="AG1075" i="2"/>
  <c r="AB1071" i="2"/>
  <c r="AG1071" i="2"/>
  <c r="AB1076" i="2"/>
  <c r="AG1076" i="2"/>
  <c r="AB1079" i="2"/>
  <c r="AG1079" i="2"/>
  <c r="AB1082" i="2"/>
  <c r="AG1082" i="2"/>
  <c r="AB1070" i="2"/>
  <c r="AG1070" i="2"/>
  <c r="AB1089" i="2"/>
  <c r="AG1089" i="2"/>
  <c r="AB1088" i="2"/>
  <c r="AG1088" i="2"/>
  <c r="AB1049" i="2"/>
  <c r="AB1084" i="2"/>
  <c r="AB1047" i="2"/>
  <c r="AB1065" i="2"/>
  <c r="AB1067" i="2"/>
  <c r="AB1087" i="2"/>
  <c r="AG1056" i="2"/>
  <c r="AU109" i="2"/>
  <c r="U1068" i="2"/>
  <c r="Z1068" i="2"/>
  <c r="AI1083" i="2"/>
  <c r="AN1083" i="2"/>
  <c r="AI1093" i="2"/>
  <c r="AN1093" i="2"/>
  <c r="AI1064" i="2"/>
  <c r="AN1064" i="2"/>
  <c r="AI1078" i="2"/>
  <c r="AN1078" i="2"/>
  <c r="AW109" i="2"/>
  <c r="AW907" i="2"/>
  <c r="AW1018" i="2"/>
  <c r="AW129" i="2"/>
  <c r="AW710" i="2"/>
  <c r="AW885" i="2"/>
  <c r="AW361" i="2"/>
  <c r="AV132" i="2"/>
  <c r="AW78" i="2"/>
  <c r="AW578" i="2"/>
  <c r="AG1084" i="2"/>
  <c r="AG1047" i="2"/>
  <c r="AW273" i="2"/>
  <c r="S1057" i="2"/>
  <c r="U1057" i="2" s="1"/>
  <c r="AW295" i="2"/>
  <c r="AW333" i="2"/>
  <c r="AW647" i="2"/>
  <c r="AW323" i="2"/>
  <c r="AW308" i="2"/>
  <c r="AW968" i="2"/>
  <c r="AW653" i="2"/>
  <c r="AW1025" i="2"/>
  <c r="AW154" i="2"/>
  <c r="AW957" i="2"/>
  <c r="AW967" i="2"/>
  <c r="AW153" i="2"/>
  <c r="AW546" i="2"/>
  <c r="AW167" i="2"/>
  <c r="AW605" i="2"/>
  <c r="AW414" i="2"/>
  <c r="N1058" i="2"/>
  <c r="AG1067" i="2"/>
  <c r="AG1087" i="2"/>
  <c r="AW542" i="2"/>
  <c r="AW620" i="2"/>
  <c r="AW623" i="2"/>
  <c r="AW117" i="2"/>
  <c r="N1064" i="2"/>
  <c r="AW357" i="2"/>
  <c r="AW294" i="2"/>
  <c r="AW596" i="2"/>
  <c r="AW330" i="2"/>
  <c r="AW668" i="2"/>
  <c r="AP1093" i="2"/>
  <c r="Z112" i="2"/>
  <c r="N34" i="2"/>
  <c r="S34" i="2"/>
  <c r="N295" i="2"/>
  <c r="S295" i="2"/>
  <c r="U295" i="2" s="1"/>
  <c r="N319" i="2"/>
  <c r="S319" i="2"/>
  <c r="N352" i="2"/>
  <c r="S352" i="2"/>
  <c r="U352" i="2" s="1"/>
  <c r="N371" i="2"/>
  <c r="S371" i="2"/>
  <c r="N522" i="2"/>
  <c r="S522" i="2"/>
  <c r="U522" i="2" s="1"/>
  <c r="N608" i="2"/>
  <c r="S608" i="2"/>
  <c r="N786" i="2"/>
  <c r="S786" i="2"/>
  <c r="U786" i="2" s="1"/>
  <c r="N874" i="2"/>
  <c r="S874" i="2"/>
  <c r="N961" i="2"/>
  <c r="S961" i="2"/>
  <c r="U961" i="2" s="1"/>
  <c r="N1013" i="2"/>
  <c r="S1013" i="2"/>
  <c r="N375" i="2"/>
  <c r="S375" i="2"/>
  <c r="U375" i="2" s="1"/>
  <c r="N165" i="2"/>
  <c r="S165" i="2"/>
  <c r="N251" i="2"/>
  <c r="S251" i="2"/>
  <c r="U251" i="2" s="1"/>
  <c r="N287" i="2"/>
  <c r="S287" i="2"/>
  <c r="N597" i="2"/>
  <c r="S597" i="2"/>
  <c r="U597" i="2" s="1"/>
  <c r="N662" i="2"/>
  <c r="S662" i="2"/>
  <c r="N741" i="2"/>
  <c r="S741" i="2"/>
  <c r="U741" i="2" s="1"/>
  <c r="N834" i="2"/>
  <c r="S834" i="2"/>
  <c r="N903" i="2"/>
  <c r="S903" i="2"/>
  <c r="U903" i="2" s="1"/>
  <c r="N951" i="2"/>
  <c r="S951" i="2"/>
  <c r="N1001" i="2"/>
  <c r="S1001" i="2"/>
  <c r="U1001" i="2" s="1"/>
  <c r="N83" i="2"/>
  <c r="S83" i="2"/>
  <c r="N121" i="2"/>
  <c r="S121" i="2"/>
  <c r="U121" i="2" s="1"/>
  <c r="N291" i="2"/>
  <c r="S291" i="2"/>
  <c r="N378" i="2"/>
  <c r="S378" i="2"/>
  <c r="U378" i="2" s="1"/>
  <c r="N469" i="2"/>
  <c r="S469" i="2"/>
  <c r="N739" i="2"/>
  <c r="S739" i="2"/>
  <c r="U739" i="2" s="1"/>
  <c r="N965" i="2"/>
  <c r="S965" i="2"/>
  <c r="N14" i="2"/>
  <c r="S14" i="2"/>
  <c r="U14" i="2" s="1"/>
  <c r="N71" i="2"/>
  <c r="S71" i="2"/>
  <c r="N395" i="2"/>
  <c r="S395" i="2"/>
  <c r="U395" i="2" s="1"/>
  <c r="N1030" i="2"/>
  <c r="S1030" i="2"/>
  <c r="N196" i="2"/>
  <c r="S196" i="2"/>
  <c r="U196" i="2" s="1"/>
  <c r="N148" i="2"/>
  <c r="S148" i="2"/>
  <c r="N144" i="2"/>
  <c r="S144" i="2"/>
  <c r="U144" i="2" s="1"/>
  <c r="N1086" i="2"/>
  <c r="S1086" i="2"/>
  <c r="N601" i="2"/>
  <c r="S601" i="2"/>
  <c r="U601" i="2" s="1"/>
  <c r="N52" i="2"/>
  <c r="S52" i="2"/>
  <c r="N142" i="2"/>
  <c r="S142" i="2"/>
  <c r="U142" i="2" s="1"/>
  <c r="N493" i="2"/>
  <c r="S493" i="2"/>
  <c r="N582" i="2"/>
  <c r="S582" i="2"/>
  <c r="U582" i="2" s="1"/>
  <c r="N1055" i="2"/>
  <c r="S1055" i="2"/>
  <c r="N237" i="2"/>
  <c r="S237" i="2"/>
  <c r="U237" i="2" s="1"/>
  <c r="N401" i="2"/>
  <c r="S401" i="2"/>
  <c r="N473" i="2"/>
  <c r="S473" i="2"/>
  <c r="U473" i="2" s="1"/>
  <c r="N526" i="2"/>
  <c r="S526" i="2"/>
  <c r="N536" i="2"/>
  <c r="S536" i="2"/>
  <c r="U536" i="2" s="1"/>
  <c r="N624" i="2"/>
  <c r="S624" i="2"/>
  <c r="N750" i="2"/>
  <c r="S750" i="2"/>
  <c r="U750" i="2" s="1"/>
  <c r="N762" i="2"/>
  <c r="S762" i="2"/>
  <c r="N803" i="2"/>
  <c r="S803" i="2"/>
  <c r="U803" i="2" s="1"/>
  <c r="N859" i="2"/>
  <c r="S859" i="2"/>
  <c r="N864" i="2"/>
  <c r="S864" i="2"/>
  <c r="U864" i="2" s="1"/>
  <c r="N972" i="2"/>
  <c r="S972" i="2"/>
  <c r="N443" i="2"/>
  <c r="S443" i="2"/>
  <c r="U443" i="2" s="1"/>
  <c r="N497" i="2"/>
  <c r="S497" i="2"/>
  <c r="N533" i="2"/>
  <c r="S533" i="2"/>
  <c r="U533" i="2" s="1"/>
  <c r="N576" i="2"/>
  <c r="S576" i="2"/>
  <c r="N878" i="2"/>
  <c r="S878" i="2"/>
  <c r="U878" i="2" s="1"/>
  <c r="N882" i="2"/>
  <c r="S882" i="2"/>
  <c r="N170" i="2"/>
  <c r="S170" i="2"/>
  <c r="U170" i="2" s="1"/>
  <c r="N174" i="2"/>
  <c r="S174" i="2"/>
  <c r="N178" i="2"/>
  <c r="S178" i="2"/>
  <c r="U178" i="2" s="1"/>
  <c r="N262" i="2"/>
  <c r="S262" i="2"/>
  <c r="N426" i="2"/>
  <c r="S426" i="2"/>
  <c r="U426" i="2" s="1"/>
  <c r="N585" i="2"/>
  <c r="S585" i="2"/>
  <c r="N681" i="2"/>
  <c r="S681" i="2"/>
  <c r="U681" i="2" s="1"/>
  <c r="N685" i="2"/>
  <c r="S685" i="2"/>
  <c r="N689" i="2"/>
  <c r="S689" i="2"/>
  <c r="U689" i="2" s="1"/>
  <c r="N693" i="2"/>
  <c r="S693" i="2"/>
  <c r="N697" i="2"/>
  <c r="S697" i="2"/>
  <c r="U697" i="2" s="1"/>
  <c r="N701" i="2"/>
  <c r="S701" i="2"/>
  <c r="N705" i="2"/>
  <c r="S705" i="2"/>
  <c r="U705" i="2" s="1"/>
  <c r="N709" i="2"/>
  <c r="S709" i="2"/>
  <c r="N713" i="2"/>
  <c r="S713" i="2"/>
  <c r="U713" i="2" s="1"/>
  <c r="N717" i="2"/>
  <c r="S717" i="2"/>
  <c r="N721" i="2"/>
  <c r="S721" i="2"/>
  <c r="U721" i="2" s="1"/>
  <c r="N725" i="2"/>
  <c r="S725" i="2"/>
  <c r="N729" i="2"/>
  <c r="S729" i="2"/>
  <c r="U729" i="2" s="1"/>
  <c r="N796" i="2"/>
  <c r="S796" i="2"/>
  <c r="N822" i="2"/>
  <c r="S822" i="2"/>
  <c r="N846" i="2"/>
  <c r="S846" i="2"/>
  <c r="N929" i="2"/>
  <c r="S929" i="2"/>
  <c r="N933" i="2"/>
  <c r="S933" i="2"/>
  <c r="N612" i="2"/>
  <c r="S612" i="2"/>
  <c r="N128" i="2"/>
  <c r="S128" i="2"/>
  <c r="N233" i="2"/>
  <c r="S233" i="2"/>
  <c r="U233" i="2" s="1"/>
  <c r="N421" i="2"/>
  <c r="S421" i="2"/>
  <c r="N545" i="2"/>
  <c r="S545" i="2"/>
  <c r="U545" i="2" s="1"/>
  <c r="N890" i="2"/>
  <c r="S890" i="2"/>
  <c r="N938" i="2"/>
  <c r="S938" i="2"/>
  <c r="U938" i="2" s="1"/>
  <c r="N855" i="2"/>
  <c r="S855" i="2"/>
  <c r="N57" i="2"/>
  <c r="S57" i="2"/>
  <c r="U57" i="2" s="1"/>
  <c r="N290" i="2"/>
  <c r="S290" i="2"/>
  <c r="N307" i="2"/>
  <c r="S307" i="2"/>
  <c r="U307" i="2" s="1"/>
  <c r="N330" i="2"/>
  <c r="S330" i="2"/>
  <c r="N339" i="2"/>
  <c r="S339" i="2"/>
  <c r="U339" i="2" s="1"/>
  <c r="N367" i="2"/>
  <c r="S367" i="2"/>
  <c r="N412" i="2"/>
  <c r="S412" i="2"/>
  <c r="U412" i="2" s="1"/>
  <c r="N431" i="2"/>
  <c r="S431" i="2"/>
  <c r="N589" i="2"/>
  <c r="S589" i="2"/>
  <c r="U589" i="2" s="1"/>
  <c r="N618" i="2"/>
  <c r="S618" i="2"/>
  <c r="N782" i="2"/>
  <c r="S782" i="2"/>
  <c r="U782" i="2" s="1"/>
  <c r="N835" i="2"/>
  <c r="S835" i="2"/>
  <c r="N907" i="2"/>
  <c r="S907" i="2"/>
  <c r="U907" i="2" s="1"/>
  <c r="N911" i="2"/>
  <c r="S911" i="2"/>
  <c r="N986" i="2"/>
  <c r="S986" i="2"/>
  <c r="U986" i="2" s="1"/>
  <c r="N1017" i="2"/>
  <c r="S1017" i="2"/>
  <c r="N271" i="2"/>
  <c r="S271" i="2"/>
  <c r="U271" i="2" s="1"/>
  <c r="N123" i="2"/>
  <c r="S123" i="2"/>
  <c r="N161" i="2"/>
  <c r="S161" i="2"/>
  <c r="U161" i="2" s="1"/>
  <c r="N218" i="2"/>
  <c r="S218" i="2"/>
  <c r="N279" i="2"/>
  <c r="S279" i="2"/>
  <c r="U279" i="2" s="1"/>
  <c r="N427" i="2"/>
  <c r="S427" i="2"/>
  <c r="N553" i="2"/>
  <c r="S553" i="2"/>
  <c r="U553" i="2" s="1"/>
  <c r="N638" i="2"/>
  <c r="S638" i="2"/>
  <c r="N654" i="2"/>
  <c r="S654" i="2"/>
  <c r="U654" i="2" s="1"/>
  <c r="N674" i="2"/>
  <c r="S674" i="2"/>
  <c r="N802" i="2"/>
  <c r="S802" i="2"/>
  <c r="U802" i="2" s="1"/>
  <c r="N828" i="2"/>
  <c r="S828" i="2"/>
  <c r="N897" i="2"/>
  <c r="S897" i="2"/>
  <c r="U897" i="2" s="1"/>
  <c r="N947" i="2"/>
  <c r="S947" i="2"/>
  <c r="N44" i="2"/>
  <c r="S44" i="2"/>
  <c r="U44" i="2" s="1"/>
  <c r="N102" i="2"/>
  <c r="S102" i="2"/>
  <c r="N202" i="2"/>
  <c r="S202" i="2"/>
  <c r="U202" i="2" s="1"/>
  <c r="N273" i="2"/>
  <c r="S273" i="2"/>
  <c r="N346" i="2"/>
  <c r="S346" i="2"/>
  <c r="U346" i="2" s="1"/>
  <c r="N460" i="2"/>
  <c r="S460" i="2"/>
  <c r="N475" i="2"/>
  <c r="S475" i="2"/>
  <c r="U475" i="2" s="1"/>
  <c r="N568" i="2"/>
  <c r="S568" i="2"/>
  <c r="N643" i="2"/>
  <c r="S643" i="2"/>
  <c r="U643" i="2" s="1"/>
  <c r="N868" i="2"/>
  <c r="S868" i="2"/>
  <c r="N985" i="2"/>
  <c r="S985" i="2"/>
  <c r="U985" i="2" s="1"/>
  <c r="N1046" i="2"/>
  <c r="S1046" i="2"/>
  <c r="N28" i="2"/>
  <c r="S28" i="2"/>
  <c r="U28" i="2" s="1"/>
  <c r="N86" i="2"/>
  <c r="S86" i="2"/>
  <c r="N135" i="2"/>
  <c r="S135" i="2"/>
  <c r="U135" i="2" s="1"/>
  <c r="N854" i="2"/>
  <c r="S854" i="2"/>
  <c r="N920" i="2"/>
  <c r="S920" i="2"/>
  <c r="U920" i="2" s="1"/>
  <c r="N19" i="2"/>
  <c r="S19" i="2"/>
  <c r="N491" i="2"/>
  <c r="S491" i="2"/>
  <c r="U491" i="2" s="1"/>
  <c r="N1033" i="2"/>
  <c r="S1033" i="2"/>
  <c r="N934" i="2"/>
  <c r="S934" i="2"/>
  <c r="U934" i="2" s="1"/>
  <c r="N435" i="2"/>
  <c r="S435" i="2"/>
  <c r="N137" i="2"/>
  <c r="S137" i="2"/>
  <c r="N445" i="2"/>
  <c r="S445" i="2"/>
  <c r="N1028" i="2"/>
  <c r="S1028" i="2"/>
  <c r="U1028" i="2" s="1"/>
  <c r="N42" i="2"/>
  <c r="S42" i="2"/>
  <c r="N448" i="2"/>
  <c r="S448" i="2"/>
  <c r="U448" i="2" s="1"/>
  <c r="N41" i="2"/>
  <c r="S41" i="2"/>
  <c r="N56" i="2"/>
  <c r="S56" i="2"/>
  <c r="U56" i="2" s="1"/>
  <c r="N70" i="2"/>
  <c r="S70" i="2"/>
  <c r="N225" i="2"/>
  <c r="S225" i="2"/>
  <c r="U225" i="2" s="1"/>
  <c r="N407" i="2"/>
  <c r="S407" i="2"/>
  <c r="N578" i="2"/>
  <c r="S578" i="2"/>
  <c r="U578" i="2" s="1"/>
  <c r="N734" i="2"/>
  <c r="S734" i="2"/>
  <c r="N827" i="2"/>
  <c r="S827" i="2"/>
  <c r="U827" i="2" s="1"/>
  <c r="N59" i="2"/>
  <c r="S59" i="2"/>
  <c r="N376" i="2"/>
  <c r="S376" i="2"/>
  <c r="U376" i="2" s="1"/>
  <c r="N572" i="2"/>
  <c r="S572" i="2"/>
  <c r="N73" i="2"/>
  <c r="S73" i="2"/>
  <c r="U73" i="2" s="1"/>
  <c r="N109" i="2"/>
  <c r="S109" i="2"/>
  <c r="N129" i="2"/>
  <c r="S129" i="2"/>
  <c r="U129" i="2" s="1"/>
  <c r="N133" i="2"/>
  <c r="S133" i="2"/>
  <c r="N234" i="2"/>
  <c r="S234" i="2"/>
  <c r="U234" i="2" s="1"/>
  <c r="N382" i="2"/>
  <c r="S382" i="2"/>
  <c r="N390" i="2"/>
  <c r="S390" i="2"/>
  <c r="U390" i="2" s="1"/>
  <c r="N394" i="2"/>
  <c r="S394" i="2"/>
  <c r="N422" i="2"/>
  <c r="S422" i="2"/>
  <c r="U422" i="2" s="1"/>
  <c r="N440" i="2"/>
  <c r="S440" i="2"/>
  <c r="N505" i="2"/>
  <c r="S505" i="2"/>
  <c r="U505" i="2" s="1"/>
  <c r="N514" i="2"/>
  <c r="S514" i="2"/>
  <c r="N548" i="2"/>
  <c r="S548" i="2"/>
  <c r="U548" i="2" s="1"/>
  <c r="N635" i="2"/>
  <c r="S635" i="2"/>
  <c r="N747" i="2"/>
  <c r="S747" i="2"/>
  <c r="U747" i="2" s="1"/>
  <c r="N806" i="2"/>
  <c r="S806" i="2"/>
  <c r="N866" i="2"/>
  <c r="S866" i="2"/>
  <c r="U866" i="2" s="1"/>
  <c r="N935" i="2"/>
  <c r="S935" i="2"/>
  <c r="N939" i="2"/>
  <c r="S939" i="2"/>
  <c r="U939" i="2" s="1"/>
  <c r="N33" i="2"/>
  <c r="S33" i="2"/>
  <c r="N380" i="2"/>
  <c r="S380" i="2"/>
  <c r="U380" i="2" s="1"/>
  <c r="N543" i="2"/>
  <c r="S543" i="2"/>
  <c r="N773" i="2"/>
  <c r="S773" i="2"/>
  <c r="U773" i="2" s="1"/>
  <c r="N867" i="2"/>
  <c r="S867" i="2"/>
  <c r="N35" i="2"/>
  <c r="S35" i="2"/>
  <c r="U35" i="2" s="1"/>
  <c r="N40" i="2"/>
  <c r="S40" i="2"/>
  <c r="N149" i="2"/>
  <c r="S149" i="2"/>
  <c r="U149" i="2" s="1"/>
  <c r="N153" i="2"/>
  <c r="S153" i="2"/>
  <c r="N253" i="2"/>
  <c r="S253" i="2"/>
  <c r="U253" i="2" s="1"/>
  <c r="N292" i="2"/>
  <c r="S292" i="2"/>
  <c r="N296" i="2"/>
  <c r="S296" i="2"/>
  <c r="U296" i="2" s="1"/>
  <c r="N300" i="2"/>
  <c r="S300" i="2"/>
  <c r="N304" i="2"/>
  <c r="S304" i="2"/>
  <c r="U304" i="2" s="1"/>
  <c r="N308" i="2"/>
  <c r="S308" i="2"/>
  <c r="N312" i="2"/>
  <c r="S312" i="2"/>
  <c r="U312" i="2" s="1"/>
  <c r="N320" i="2"/>
  <c r="S320" i="2"/>
  <c r="N326" i="2"/>
  <c r="S326" i="2"/>
  <c r="U326" i="2" s="1"/>
  <c r="N331" i="2"/>
  <c r="S331" i="2"/>
  <c r="N335" i="2"/>
  <c r="S335" i="2"/>
  <c r="U335" i="2" s="1"/>
  <c r="N349" i="2"/>
  <c r="S349" i="2"/>
  <c r="N353" i="2"/>
  <c r="S353" i="2"/>
  <c r="U353" i="2" s="1"/>
  <c r="N358" i="2"/>
  <c r="S358" i="2"/>
  <c r="N364" i="2"/>
  <c r="S364" i="2"/>
  <c r="U364" i="2" s="1"/>
  <c r="N368" i="2"/>
  <c r="S368" i="2"/>
  <c r="N372" i="2"/>
  <c r="S372" i="2"/>
  <c r="U372" i="2" s="1"/>
  <c r="N381" i="2"/>
  <c r="S381" i="2"/>
  <c r="N413" i="2"/>
  <c r="S413" i="2"/>
  <c r="U413" i="2" s="1"/>
  <c r="N418" i="2"/>
  <c r="S418" i="2"/>
  <c r="N449" i="2"/>
  <c r="S449" i="2"/>
  <c r="U449" i="2" s="1"/>
  <c r="N519" i="2"/>
  <c r="S519" i="2"/>
  <c r="N556" i="2"/>
  <c r="S556" i="2"/>
  <c r="U556" i="2" s="1"/>
  <c r="N561" i="2"/>
  <c r="S561" i="2"/>
  <c r="N591" i="2"/>
  <c r="S591" i="2"/>
  <c r="U591" i="2" s="1"/>
  <c r="N600" i="2"/>
  <c r="S600" i="2"/>
  <c r="N609" i="2"/>
  <c r="S609" i="2"/>
  <c r="U609" i="2" s="1"/>
  <c r="N619" i="2"/>
  <c r="S619" i="2"/>
  <c r="N623" i="2"/>
  <c r="S623" i="2"/>
  <c r="U623" i="2" s="1"/>
  <c r="N628" i="2"/>
  <c r="S628" i="2"/>
  <c r="N648" i="2"/>
  <c r="S648" i="2"/>
  <c r="U648" i="2" s="1"/>
  <c r="N783" i="2"/>
  <c r="S783" i="2"/>
  <c r="N787" i="2"/>
  <c r="S787" i="2"/>
  <c r="U787" i="2" s="1"/>
  <c r="N791" i="2"/>
  <c r="S791" i="2"/>
  <c r="N795" i="2"/>
  <c r="S795" i="2"/>
  <c r="U795" i="2" s="1"/>
  <c r="N860" i="2"/>
  <c r="S860" i="2"/>
  <c r="N875" i="2"/>
  <c r="S875" i="2"/>
  <c r="U875" i="2" s="1"/>
  <c r="N887" i="2"/>
  <c r="S887" i="2"/>
  <c r="U887" i="2" s="1"/>
  <c r="N894" i="2"/>
  <c r="S894" i="2"/>
  <c r="U894" i="2" s="1"/>
  <c r="N908" i="2"/>
  <c r="S908" i="2"/>
  <c r="U908" i="2" s="1"/>
  <c r="N913" i="2"/>
  <c r="S913" i="2"/>
  <c r="U913" i="2" s="1"/>
  <c r="N957" i="2"/>
  <c r="S957" i="2"/>
  <c r="U957" i="2" s="1"/>
  <c r="N962" i="2"/>
  <c r="S962" i="2"/>
  <c r="U962" i="2" s="1"/>
  <c r="N980" i="2"/>
  <c r="S980" i="2"/>
  <c r="U980" i="2" s="1"/>
  <c r="N987" i="2"/>
  <c r="S987" i="2"/>
  <c r="U987" i="2" s="1"/>
  <c r="N1006" i="2"/>
  <c r="S1006" i="2"/>
  <c r="U1006" i="2" s="1"/>
  <c r="N1010" i="2"/>
  <c r="S1010" i="2"/>
  <c r="U1010" i="2" s="1"/>
  <c r="N1014" i="2"/>
  <c r="S1014" i="2"/>
  <c r="U1014" i="2" s="1"/>
  <c r="N1018" i="2"/>
  <c r="S1018" i="2"/>
  <c r="U1018" i="2" s="1"/>
  <c r="N1022" i="2"/>
  <c r="S1022" i="2"/>
  <c r="U1022" i="2" s="1"/>
  <c r="N1026" i="2"/>
  <c r="S1026" i="2"/>
  <c r="U1026" i="2" s="1"/>
  <c r="N342" i="2"/>
  <c r="S342" i="2"/>
  <c r="U342" i="2" s="1"/>
  <c r="N781" i="2"/>
  <c r="S781" i="2"/>
  <c r="U781" i="2" s="1"/>
  <c r="N48" i="2"/>
  <c r="S48" i="2"/>
  <c r="U48" i="2" s="1"/>
  <c r="N115" i="2"/>
  <c r="S115" i="2"/>
  <c r="U115" i="2" s="1"/>
  <c r="N141" i="2"/>
  <c r="S141" i="2"/>
  <c r="U141" i="2" s="1"/>
  <c r="N158" i="2"/>
  <c r="S158" i="2"/>
  <c r="U158" i="2" s="1"/>
  <c r="N162" i="2"/>
  <c r="S162" i="2"/>
  <c r="U162" i="2" s="1"/>
  <c r="N166" i="2"/>
  <c r="S166" i="2"/>
  <c r="U166" i="2" s="1"/>
  <c r="N205" i="2"/>
  <c r="S205" i="2"/>
  <c r="U205" i="2" s="1"/>
  <c r="N209" i="2"/>
  <c r="S209" i="2"/>
  <c r="U209" i="2" s="1"/>
  <c r="N245" i="2"/>
  <c r="S245" i="2"/>
  <c r="U245" i="2" s="1"/>
  <c r="N255" i="2"/>
  <c r="S255" i="2"/>
  <c r="U255" i="2" s="1"/>
  <c r="N259" i="2"/>
  <c r="S259" i="2"/>
  <c r="U259" i="2" s="1"/>
  <c r="N280" i="2"/>
  <c r="S280" i="2"/>
  <c r="U280" i="2" s="1"/>
  <c r="N284" i="2"/>
  <c r="S284" i="2"/>
  <c r="U284" i="2" s="1"/>
  <c r="N396" i="2"/>
  <c r="S396" i="2"/>
  <c r="U396" i="2" s="1"/>
  <c r="N438" i="2"/>
  <c r="S438" i="2"/>
  <c r="U438" i="2" s="1"/>
  <c r="N481" i="2"/>
  <c r="S481" i="2"/>
  <c r="U481" i="2" s="1"/>
  <c r="N542" i="2"/>
  <c r="S542" i="2"/>
  <c r="U542" i="2" s="1"/>
  <c r="N554" i="2"/>
  <c r="S554" i="2"/>
  <c r="U554" i="2" s="1"/>
  <c r="N565" i="2"/>
  <c r="S565" i="2"/>
  <c r="U565" i="2" s="1"/>
  <c r="N602" i="2"/>
  <c r="S602" i="2"/>
  <c r="U602" i="2" s="1"/>
  <c r="N632" i="2"/>
  <c r="S632" i="2"/>
  <c r="U632" i="2" s="1"/>
  <c r="N639" i="2"/>
  <c r="S639" i="2"/>
  <c r="U639" i="2" s="1"/>
  <c r="N650" i="2"/>
  <c r="S650" i="2"/>
  <c r="U650" i="2" s="1"/>
  <c r="N655" i="2"/>
  <c r="S655" i="2"/>
  <c r="U655" i="2" s="1"/>
  <c r="N659" i="2"/>
  <c r="S659" i="2"/>
  <c r="U659" i="2" s="1"/>
  <c r="N663" i="2"/>
  <c r="S663" i="2"/>
  <c r="U663" i="2" s="1"/>
  <c r="N667" i="2"/>
  <c r="S667" i="2"/>
  <c r="U667" i="2" s="1"/>
  <c r="N671" i="2"/>
  <c r="S671" i="2"/>
  <c r="U671" i="2" s="1"/>
  <c r="N676" i="2"/>
  <c r="S676" i="2"/>
  <c r="U676" i="2" s="1"/>
  <c r="N742" i="2"/>
  <c r="S742" i="2"/>
  <c r="U742" i="2" s="1"/>
  <c r="N753" i="2"/>
  <c r="S753" i="2"/>
  <c r="U753" i="2" s="1"/>
  <c r="N768" i="2"/>
  <c r="S768" i="2"/>
  <c r="U768" i="2" s="1"/>
  <c r="N804" i="2"/>
  <c r="S804" i="2"/>
  <c r="U804" i="2" s="1"/>
  <c r="N814" i="2"/>
  <c r="S814" i="2"/>
  <c r="U814" i="2" s="1"/>
  <c r="N830" i="2"/>
  <c r="S830" i="2"/>
  <c r="U830" i="2" s="1"/>
  <c r="N836" i="2"/>
  <c r="S836" i="2"/>
  <c r="U836" i="2" s="1"/>
  <c r="N1051" i="2"/>
  <c r="S1051" i="2"/>
  <c r="U1051" i="2" s="1"/>
  <c r="N848" i="2"/>
  <c r="S848" i="2"/>
  <c r="U848" i="2" s="1"/>
  <c r="N898" i="2"/>
  <c r="S898" i="2"/>
  <c r="U898" i="2" s="1"/>
  <c r="N904" i="2"/>
  <c r="S904" i="2"/>
  <c r="U904" i="2" s="1"/>
  <c r="N921" i="2"/>
  <c r="S921" i="2"/>
  <c r="U921" i="2" s="1"/>
  <c r="N944" i="2"/>
  <c r="S944" i="2"/>
  <c r="U944" i="2" s="1"/>
  <c r="N948" i="2"/>
  <c r="S948" i="2"/>
  <c r="U948" i="2" s="1"/>
  <c r="N952" i="2"/>
  <c r="S952" i="2"/>
  <c r="U952" i="2" s="1"/>
  <c r="N994" i="2"/>
  <c r="S994" i="2"/>
  <c r="U994" i="2" s="1"/>
  <c r="N998" i="2"/>
  <c r="S998" i="2"/>
  <c r="U998" i="2" s="1"/>
  <c r="N1003" i="2"/>
  <c r="S1003" i="2"/>
  <c r="U1003" i="2" s="1"/>
  <c r="N45" i="2"/>
  <c r="S45" i="2"/>
  <c r="U45" i="2" s="1"/>
  <c r="N76" i="2"/>
  <c r="S76" i="2"/>
  <c r="U76" i="2" s="1"/>
  <c r="N84" i="2"/>
  <c r="S84" i="2"/>
  <c r="U84" i="2" s="1"/>
  <c r="N103" i="2"/>
  <c r="S103" i="2"/>
  <c r="U103" i="2" s="1"/>
  <c r="N185" i="2"/>
  <c r="S185" i="2"/>
  <c r="U185" i="2" s="1"/>
  <c r="N192" i="2"/>
  <c r="S192" i="2"/>
  <c r="U192" i="2" s="1"/>
  <c r="N219" i="2"/>
  <c r="S219" i="2"/>
  <c r="U219" i="2" s="1"/>
  <c r="N260" i="2"/>
  <c r="S260" i="2"/>
  <c r="U260" i="2" s="1"/>
  <c r="N275" i="2"/>
  <c r="S275" i="2"/>
  <c r="U275" i="2" s="1"/>
  <c r="N318" i="2"/>
  <c r="S318" i="2"/>
  <c r="U318" i="2" s="1"/>
  <c r="N340" i="2"/>
  <c r="S340" i="2"/>
  <c r="U340" i="2" s="1"/>
  <c r="N347" i="2"/>
  <c r="S347" i="2"/>
  <c r="U347" i="2" s="1"/>
  <c r="N384" i="2"/>
  <c r="S384" i="2"/>
  <c r="U384" i="2" s="1"/>
  <c r="N457" i="2"/>
  <c r="S457" i="2"/>
  <c r="U457" i="2" s="1"/>
  <c r="N461" i="2"/>
  <c r="S461" i="2"/>
  <c r="U461" i="2" s="1"/>
  <c r="N465" i="2"/>
  <c r="S465" i="2"/>
  <c r="U465" i="2" s="1"/>
  <c r="N470" i="2"/>
  <c r="S470" i="2"/>
  <c r="U470" i="2" s="1"/>
  <c r="N476" i="2"/>
  <c r="S476" i="2"/>
  <c r="U476" i="2" s="1"/>
  <c r="N510" i="2"/>
  <c r="S510" i="2"/>
  <c r="U510" i="2" s="1"/>
  <c r="N607" i="2"/>
  <c r="S607" i="2"/>
  <c r="U607" i="2" s="1"/>
  <c r="N732" i="2"/>
  <c r="S732" i="2"/>
  <c r="U732" i="2" s="1"/>
  <c r="N740" i="2"/>
  <c r="S740" i="2"/>
  <c r="U740" i="2" s="1"/>
  <c r="N758" i="2"/>
  <c r="S758" i="2"/>
  <c r="U758" i="2" s="1"/>
  <c r="N870" i="2"/>
  <c r="S870" i="2"/>
  <c r="U870" i="2" s="1"/>
  <c r="N885" i="2"/>
  <c r="S885" i="2"/>
  <c r="U885" i="2" s="1"/>
  <c r="N975" i="2"/>
  <c r="S975" i="2"/>
  <c r="U975" i="2" s="1"/>
  <c r="N1004" i="2"/>
  <c r="S1004" i="2"/>
  <c r="U1004" i="2" s="1"/>
  <c r="N197" i="2"/>
  <c r="S197" i="2"/>
  <c r="U197" i="2" s="1"/>
  <c r="N453" i="2"/>
  <c r="S453" i="2"/>
  <c r="U453" i="2" s="1"/>
  <c r="N756" i="2"/>
  <c r="S756" i="2"/>
  <c r="U756" i="2" s="1"/>
  <c r="N11" i="2"/>
  <c r="S11" i="2"/>
  <c r="U11" i="2" s="1"/>
  <c r="N23" i="2"/>
  <c r="S23" i="2"/>
  <c r="U23" i="2" s="1"/>
  <c r="N29" i="2"/>
  <c r="S29" i="2"/>
  <c r="U29" i="2" s="1"/>
  <c r="N58" i="2"/>
  <c r="S58" i="2"/>
  <c r="U58" i="2" s="1"/>
  <c r="N72" i="2"/>
  <c r="S72" i="2"/>
  <c r="U72" i="2" s="1"/>
  <c r="N87" i="2"/>
  <c r="S87" i="2"/>
  <c r="U87" i="2" s="1"/>
  <c r="N91" i="2"/>
  <c r="S91" i="2"/>
  <c r="U91" i="2" s="1"/>
  <c r="N96" i="2"/>
  <c r="S96" i="2"/>
  <c r="U96" i="2" s="1"/>
  <c r="N180" i="2"/>
  <c r="S180" i="2"/>
  <c r="U180" i="2" s="1"/>
  <c r="N213" i="2"/>
  <c r="S213" i="2"/>
  <c r="U213" i="2" s="1"/>
  <c r="N447" i="2"/>
  <c r="S447" i="2"/>
  <c r="U447" i="2" s="1"/>
  <c r="N551" i="2"/>
  <c r="S551" i="2"/>
  <c r="U551" i="2" s="1"/>
  <c r="N819" i="2"/>
  <c r="S819" i="2"/>
  <c r="U819" i="2" s="1"/>
  <c r="N857" i="2"/>
  <c r="S857" i="2"/>
  <c r="U857" i="2" s="1"/>
  <c r="N927" i="2"/>
  <c r="S927" i="2"/>
  <c r="U927" i="2" s="1"/>
  <c r="N981" i="2"/>
  <c r="S981" i="2"/>
  <c r="U981" i="2" s="1"/>
  <c r="N1031" i="2"/>
  <c r="S1031" i="2"/>
  <c r="U1031" i="2" s="1"/>
  <c r="N1043" i="2"/>
  <c r="S1043" i="2"/>
  <c r="U1043" i="2" s="1"/>
  <c r="N22" i="2"/>
  <c r="S22" i="2"/>
  <c r="U22" i="2" s="1"/>
  <c r="N78" i="2"/>
  <c r="S78" i="2"/>
  <c r="U78" i="2" s="1"/>
  <c r="N252" i="2"/>
  <c r="S252" i="2"/>
  <c r="U252" i="2" s="1"/>
  <c r="N492" i="2"/>
  <c r="S492" i="2"/>
  <c r="U492" i="2" s="1"/>
  <c r="N733" i="2"/>
  <c r="S733" i="2"/>
  <c r="U733" i="2" s="1"/>
  <c r="N1034" i="2"/>
  <c r="S1034" i="2"/>
  <c r="U1034" i="2" s="1"/>
  <c r="N181" i="2"/>
  <c r="S181" i="2"/>
  <c r="U181" i="2" s="1"/>
  <c r="N145" i="2"/>
  <c r="S145" i="2"/>
  <c r="U145" i="2" s="1"/>
  <c r="N224" i="2"/>
  <c r="S224" i="2"/>
  <c r="U224" i="2" s="1"/>
  <c r="N486" i="2"/>
  <c r="S486" i="2"/>
  <c r="U486" i="2" s="1"/>
  <c r="N645" i="2"/>
  <c r="S645" i="2"/>
  <c r="U645" i="2" s="1"/>
  <c r="N973" i="2"/>
  <c r="S973" i="2"/>
  <c r="U973" i="2" s="1"/>
  <c r="N138" i="2"/>
  <c r="S138" i="2"/>
  <c r="U138" i="2" s="1"/>
  <c r="N182" i="2"/>
  <c r="S182" i="2"/>
  <c r="U182" i="2" s="1"/>
  <c r="N204" i="2"/>
  <c r="S204" i="2"/>
  <c r="U204" i="2" s="1"/>
  <c r="N518" i="2"/>
  <c r="S518" i="2"/>
  <c r="U518" i="2" s="1"/>
  <c r="N592" i="2"/>
  <c r="S592" i="2"/>
  <c r="U592" i="2" s="1"/>
  <c r="N408" i="2"/>
  <c r="S408" i="2"/>
  <c r="U408" i="2" s="1"/>
  <c r="N851" i="2"/>
  <c r="S851" i="2"/>
  <c r="U851" i="2" s="1"/>
  <c r="N211" i="2"/>
  <c r="S211" i="2"/>
  <c r="U211" i="2" s="1"/>
  <c r="N442" i="2"/>
  <c r="S442" i="2"/>
  <c r="U442" i="2" s="1"/>
  <c r="N451" i="2"/>
  <c r="S451" i="2"/>
  <c r="U451" i="2" s="1"/>
  <c r="N800" i="2"/>
  <c r="S800" i="2"/>
  <c r="U800" i="2" s="1"/>
  <c r="N926" i="2"/>
  <c r="S926" i="2"/>
  <c r="U926" i="2" s="1"/>
  <c r="N49" i="2"/>
  <c r="S49" i="2"/>
  <c r="U49" i="2" s="1"/>
  <c r="N53" i="2"/>
  <c r="S53" i="2"/>
  <c r="U53" i="2" s="1"/>
  <c r="N65" i="2"/>
  <c r="S65" i="2"/>
  <c r="U65" i="2" s="1"/>
  <c r="N119" i="2"/>
  <c r="S119" i="2"/>
  <c r="U119" i="2" s="1"/>
  <c r="N199" i="2"/>
  <c r="S199" i="2"/>
  <c r="U199" i="2" s="1"/>
  <c r="N316" i="2"/>
  <c r="S316" i="2"/>
  <c r="U316" i="2" s="1"/>
  <c r="N483" i="2"/>
  <c r="S483" i="2"/>
  <c r="U483" i="2" s="1"/>
  <c r="N502" i="2"/>
  <c r="S502" i="2"/>
  <c r="U502" i="2" s="1"/>
  <c r="N579" i="2"/>
  <c r="S579" i="2"/>
  <c r="U579" i="2" s="1"/>
  <c r="N583" i="2"/>
  <c r="S583" i="2"/>
  <c r="U583" i="2" s="1"/>
  <c r="N744" i="2"/>
  <c r="S744" i="2"/>
  <c r="U744" i="2" s="1"/>
  <c r="N915" i="2"/>
  <c r="S915" i="2"/>
  <c r="U915" i="2" s="1"/>
  <c r="N406" i="2"/>
  <c r="S406" i="2"/>
  <c r="U406" i="2" s="1"/>
  <c r="N68" i="2"/>
  <c r="S68" i="2"/>
  <c r="U68" i="2" s="1"/>
  <c r="N156" i="2"/>
  <c r="S156" i="2"/>
  <c r="U156" i="2" s="1"/>
  <c r="N240" i="2"/>
  <c r="S240" i="2"/>
  <c r="U240" i="2" s="1"/>
  <c r="N244" i="2"/>
  <c r="S244" i="2"/>
  <c r="U244" i="2" s="1"/>
  <c r="N377" i="2"/>
  <c r="S377" i="2"/>
  <c r="U377" i="2" s="1"/>
  <c r="N402" i="2"/>
  <c r="S402" i="2"/>
  <c r="U402" i="2" s="1"/>
  <c r="N489" i="2"/>
  <c r="S489" i="2"/>
  <c r="U489" i="2" s="1"/>
  <c r="N527" i="2"/>
  <c r="S527" i="2"/>
  <c r="U527" i="2" s="1"/>
  <c r="N537" i="2"/>
  <c r="S537" i="2"/>
  <c r="U537" i="2" s="1"/>
  <c r="N634" i="2"/>
  <c r="S634" i="2"/>
  <c r="U634" i="2" s="1"/>
  <c r="N759" i="2"/>
  <c r="S759" i="2"/>
  <c r="U759" i="2" s="1"/>
  <c r="N763" i="2"/>
  <c r="S763" i="2"/>
  <c r="U763" i="2" s="1"/>
  <c r="N821" i="2"/>
  <c r="S821" i="2"/>
  <c r="U821" i="2" s="1"/>
  <c r="N861" i="2"/>
  <c r="S861" i="2"/>
  <c r="U861" i="2" s="1"/>
  <c r="N865" i="2"/>
  <c r="S865" i="2"/>
  <c r="U865" i="2" s="1"/>
  <c r="N989" i="2"/>
  <c r="S989" i="2"/>
  <c r="U989" i="2" s="1"/>
  <c r="N509" i="2"/>
  <c r="S509" i="2"/>
  <c r="U509" i="2" s="1"/>
  <c r="N498" i="2"/>
  <c r="S498" i="2"/>
  <c r="U498" i="2" s="1"/>
  <c r="N534" i="2"/>
  <c r="S534" i="2"/>
  <c r="U534" i="2" s="1"/>
  <c r="N573" i="2"/>
  <c r="S573" i="2"/>
  <c r="U573" i="2" s="1"/>
  <c r="N649" i="2"/>
  <c r="S649" i="2"/>
  <c r="U649" i="2" s="1"/>
  <c r="N879" i="2"/>
  <c r="S879" i="2"/>
  <c r="U879" i="2" s="1"/>
  <c r="N99" i="2"/>
  <c r="S99" i="2"/>
  <c r="U99" i="2" s="1"/>
  <c r="N171" i="2"/>
  <c r="S171" i="2"/>
  <c r="U171" i="2" s="1"/>
  <c r="N175" i="2"/>
  <c r="S175" i="2"/>
  <c r="U175" i="2" s="1"/>
  <c r="N179" i="2"/>
  <c r="S179" i="2"/>
  <c r="U179" i="2" s="1"/>
  <c r="N268" i="2"/>
  <c r="S268" i="2"/>
  <c r="U268" i="2" s="1"/>
  <c r="N428" i="2"/>
  <c r="S428" i="2"/>
  <c r="U428" i="2" s="1"/>
  <c r="N678" i="2"/>
  <c r="S678" i="2"/>
  <c r="U678" i="2" s="1"/>
  <c r="N682" i="2"/>
  <c r="S682" i="2"/>
  <c r="U682" i="2" s="1"/>
  <c r="N686" i="2"/>
  <c r="S686" i="2"/>
  <c r="U686" i="2" s="1"/>
  <c r="N690" i="2"/>
  <c r="S690" i="2"/>
  <c r="U690" i="2" s="1"/>
  <c r="N694" i="2"/>
  <c r="S694" i="2"/>
  <c r="U694" i="2" s="1"/>
  <c r="N698" i="2"/>
  <c r="S698" i="2"/>
  <c r="U698" i="2" s="1"/>
  <c r="N702" i="2"/>
  <c r="S702" i="2"/>
  <c r="U702" i="2" s="1"/>
  <c r="N706" i="2"/>
  <c r="S706" i="2"/>
  <c r="U706" i="2" s="1"/>
  <c r="N710" i="2"/>
  <c r="S710" i="2"/>
  <c r="U710" i="2" s="1"/>
  <c r="N714" i="2"/>
  <c r="S714" i="2"/>
  <c r="U714" i="2" s="1"/>
  <c r="N718" i="2"/>
  <c r="S718" i="2"/>
  <c r="U718" i="2" s="1"/>
  <c r="N722" i="2"/>
  <c r="S722" i="2"/>
  <c r="U722" i="2" s="1"/>
  <c r="N726" i="2"/>
  <c r="S726" i="2"/>
  <c r="U726" i="2" s="1"/>
  <c r="N730" i="2"/>
  <c r="S730" i="2"/>
  <c r="U730" i="2" s="1"/>
  <c r="N797" i="2"/>
  <c r="S797" i="2"/>
  <c r="N823" i="2"/>
  <c r="S823" i="2"/>
  <c r="N849" i="2"/>
  <c r="S849" i="2"/>
  <c r="N930" i="2"/>
  <c r="S930" i="2"/>
  <c r="N194" i="2"/>
  <c r="S194" i="2"/>
  <c r="N1061" i="2"/>
  <c r="S1061" i="2"/>
  <c r="N80" i="2"/>
  <c r="S80" i="2"/>
  <c r="U80" i="2" s="1"/>
  <c r="N393" i="2"/>
  <c r="S393" i="2"/>
  <c r="U393" i="2" s="1"/>
  <c r="N513" i="2"/>
  <c r="S513" i="2"/>
  <c r="U513" i="2" s="1"/>
  <c r="N775" i="2"/>
  <c r="S775" i="2"/>
  <c r="U775" i="2" s="1"/>
  <c r="N405" i="2"/>
  <c r="S405" i="2"/>
  <c r="U405" i="2" s="1"/>
  <c r="N152" i="2"/>
  <c r="S152" i="2"/>
  <c r="U152" i="2" s="1"/>
  <c r="N299" i="2"/>
  <c r="S299" i="2"/>
  <c r="U299" i="2" s="1"/>
  <c r="N324" i="2"/>
  <c r="S324" i="2"/>
  <c r="U324" i="2" s="1"/>
  <c r="N357" i="2"/>
  <c r="S357" i="2"/>
  <c r="U357" i="2" s="1"/>
  <c r="N379" i="2"/>
  <c r="S379" i="2"/>
  <c r="U379" i="2" s="1"/>
  <c r="N560" i="2"/>
  <c r="S560" i="2"/>
  <c r="U560" i="2" s="1"/>
  <c r="N622" i="2"/>
  <c r="S622" i="2"/>
  <c r="U622" i="2" s="1"/>
  <c r="N790" i="2"/>
  <c r="S790" i="2"/>
  <c r="U790" i="2" s="1"/>
  <c r="N893" i="2"/>
  <c r="S893" i="2"/>
  <c r="U893" i="2" s="1"/>
  <c r="N979" i="2"/>
  <c r="S979" i="2"/>
  <c r="U979" i="2" s="1"/>
  <c r="N1009" i="2"/>
  <c r="S1009" i="2"/>
  <c r="U1009" i="2" s="1"/>
  <c r="N39" i="2"/>
  <c r="S39" i="2"/>
  <c r="U39" i="2" s="1"/>
  <c r="N187" i="2"/>
  <c r="S187" i="2"/>
  <c r="U187" i="2" s="1"/>
  <c r="N258" i="2"/>
  <c r="S258" i="2"/>
  <c r="U258" i="2" s="1"/>
  <c r="N541" i="2"/>
  <c r="S541" i="2"/>
  <c r="U541" i="2" s="1"/>
  <c r="N614" i="2"/>
  <c r="S614" i="2"/>
  <c r="U614" i="2" s="1"/>
  <c r="N666" i="2"/>
  <c r="S666" i="2"/>
  <c r="U666" i="2" s="1"/>
  <c r="N752" i="2"/>
  <c r="S752" i="2"/>
  <c r="U752" i="2" s="1"/>
  <c r="N1050" i="2"/>
  <c r="S1050" i="2"/>
  <c r="U1050" i="2" s="1"/>
  <c r="N916" i="2"/>
  <c r="S916" i="2"/>
  <c r="U916" i="2" s="1"/>
  <c r="N943" i="2"/>
  <c r="S943" i="2"/>
  <c r="U943" i="2" s="1"/>
  <c r="N997" i="2"/>
  <c r="S997" i="2"/>
  <c r="U997" i="2" s="1"/>
  <c r="N62" i="2"/>
  <c r="S62" i="2"/>
  <c r="U62" i="2" s="1"/>
  <c r="N191" i="2"/>
  <c r="S191" i="2"/>
  <c r="U191" i="2" s="1"/>
  <c r="N232" i="2"/>
  <c r="S232" i="2"/>
  <c r="U232" i="2" s="1"/>
  <c r="N337" i="2"/>
  <c r="S337" i="2"/>
  <c r="U337" i="2" s="1"/>
  <c r="N456" i="2"/>
  <c r="S456" i="2"/>
  <c r="U456" i="2" s="1"/>
  <c r="N464" i="2"/>
  <c r="S464" i="2"/>
  <c r="U464" i="2" s="1"/>
  <c r="N507" i="2"/>
  <c r="S507" i="2"/>
  <c r="U507" i="2" s="1"/>
  <c r="N755" i="2"/>
  <c r="S755" i="2"/>
  <c r="U755" i="2" s="1"/>
  <c r="N415" i="2"/>
  <c r="S415" i="2"/>
  <c r="U415" i="2" s="1"/>
  <c r="N90" i="2"/>
  <c r="S90" i="2"/>
  <c r="U90" i="2" s="1"/>
  <c r="N550" i="2"/>
  <c r="S550" i="2"/>
  <c r="U550" i="2" s="1"/>
  <c r="N1042" i="2"/>
  <c r="S1042" i="2"/>
  <c r="U1042" i="2" s="1"/>
  <c r="N116" i="2"/>
  <c r="S116" i="2"/>
  <c r="U116" i="2" s="1"/>
  <c r="N74" i="2"/>
  <c r="S74" i="2"/>
  <c r="U74" i="2" s="1"/>
  <c r="N134" i="2"/>
  <c r="S134" i="2"/>
  <c r="U134" i="2" s="1"/>
  <c r="N383" i="2"/>
  <c r="S383" i="2"/>
  <c r="U383" i="2" s="1"/>
  <c r="N423" i="2"/>
  <c r="S423" i="2"/>
  <c r="U423" i="2" s="1"/>
  <c r="N506" i="2"/>
  <c r="S506" i="2"/>
  <c r="U506" i="2" s="1"/>
  <c r="N642" i="2"/>
  <c r="S642" i="2"/>
  <c r="U642" i="2" s="1"/>
  <c r="N810" i="2"/>
  <c r="S810" i="2"/>
  <c r="U810" i="2" s="1"/>
  <c r="N966" i="2"/>
  <c r="S966" i="2"/>
  <c r="U966" i="2" s="1"/>
  <c r="N385" i="2"/>
  <c r="S385" i="2"/>
  <c r="U385" i="2" s="1"/>
  <c r="N838" i="2"/>
  <c r="S838" i="2"/>
  <c r="U838" i="2" s="1"/>
  <c r="N36" i="2"/>
  <c r="S36" i="2"/>
  <c r="U36" i="2" s="1"/>
  <c r="N150" i="2"/>
  <c r="S150" i="2"/>
  <c r="U150" i="2" s="1"/>
  <c r="N227" i="2"/>
  <c r="S227" i="2"/>
  <c r="N264" i="2"/>
  <c r="S264" i="2"/>
  <c r="U264" i="2" s="1"/>
  <c r="N293" i="2"/>
  <c r="S293" i="2"/>
  <c r="U293" i="2" s="1"/>
  <c r="N297" i="2"/>
  <c r="S297" i="2"/>
  <c r="U297" i="2" s="1"/>
  <c r="N301" i="2"/>
  <c r="S301" i="2"/>
  <c r="U301" i="2" s="1"/>
  <c r="N305" i="2"/>
  <c r="S305" i="2"/>
  <c r="U305" i="2" s="1"/>
  <c r="N309" i="2"/>
  <c r="S309" i="2"/>
  <c r="U309" i="2" s="1"/>
  <c r="N313" i="2"/>
  <c r="S313" i="2"/>
  <c r="U313" i="2" s="1"/>
  <c r="N321" i="2"/>
  <c r="S321" i="2"/>
  <c r="U321" i="2" s="1"/>
  <c r="N328" i="2"/>
  <c r="S328" i="2"/>
  <c r="U328" i="2" s="1"/>
  <c r="N332" i="2"/>
  <c r="S332" i="2"/>
  <c r="U332" i="2" s="1"/>
  <c r="N336" i="2"/>
  <c r="S336" i="2"/>
  <c r="U336" i="2" s="1"/>
  <c r="N350" i="2"/>
  <c r="S350" i="2"/>
  <c r="U350" i="2" s="1"/>
  <c r="N354" i="2"/>
  <c r="S354" i="2"/>
  <c r="U354" i="2" s="1"/>
  <c r="N359" i="2"/>
  <c r="S359" i="2"/>
  <c r="U359" i="2" s="1"/>
  <c r="N365" i="2"/>
  <c r="S365" i="2"/>
  <c r="U365" i="2" s="1"/>
  <c r="N369" i="2"/>
  <c r="S369" i="2"/>
  <c r="U369" i="2" s="1"/>
  <c r="N373" i="2"/>
  <c r="S373" i="2"/>
  <c r="U373" i="2" s="1"/>
  <c r="N409" i="2"/>
  <c r="S409" i="2"/>
  <c r="U409" i="2" s="1"/>
  <c r="N414" i="2"/>
  <c r="S414" i="2"/>
  <c r="U414" i="2" s="1"/>
  <c r="N429" i="2"/>
  <c r="S429" i="2"/>
  <c r="U429" i="2" s="1"/>
  <c r="N450" i="2"/>
  <c r="S450" i="2"/>
  <c r="U450" i="2" s="1"/>
  <c r="N520" i="2"/>
  <c r="S520" i="2"/>
  <c r="U520" i="2" s="1"/>
  <c r="N558" i="2"/>
  <c r="S558" i="2"/>
  <c r="U558" i="2" s="1"/>
  <c r="N562" i="2"/>
  <c r="S562" i="2"/>
  <c r="U562" i="2" s="1"/>
  <c r="N593" i="2"/>
  <c r="S593" i="2"/>
  <c r="U593" i="2" s="1"/>
  <c r="N605" i="2"/>
  <c r="S605" i="2"/>
  <c r="U605" i="2" s="1"/>
  <c r="N616" i="2"/>
  <c r="S616" i="2"/>
  <c r="U616" i="2" s="1"/>
  <c r="N620" i="2"/>
  <c r="S620" i="2"/>
  <c r="U620" i="2" s="1"/>
  <c r="N625" i="2"/>
  <c r="S625" i="2"/>
  <c r="U625" i="2" s="1"/>
  <c r="N629" i="2"/>
  <c r="S629" i="2"/>
  <c r="U629" i="2" s="1"/>
  <c r="N778" i="2"/>
  <c r="S778" i="2"/>
  <c r="U778" i="2" s="1"/>
  <c r="N784" i="2"/>
  <c r="S784" i="2"/>
  <c r="U784" i="2" s="1"/>
  <c r="N788" i="2"/>
  <c r="S788" i="2"/>
  <c r="U788" i="2" s="1"/>
  <c r="N792" i="2"/>
  <c r="S792" i="2"/>
  <c r="U792" i="2" s="1"/>
  <c r="N808" i="2"/>
  <c r="S808" i="2"/>
  <c r="U808" i="2" s="1"/>
  <c r="N872" i="2"/>
  <c r="S872" i="2"/>
  <c r="U872" i="2" s="1"/>
  <c r="N876" i="2"/>
  <c r="S876" i="2"/>
  <c r="U876" i="2" s="1"/>
  <c r="N891" i="2"/>
  <c r="S891" i="2"/>
  <c r="U891" i="2" s="1"/>
  <c r="N895" i="2"/>
  <c r="S895" i="2"/>
  <c r="U895" i="2" s="1"/>
  <c r="N909" i="2"/>
  <c r="S909" i="2"/>
  <c r="U909" i="2" s="1"/>
  <c r="N914" i="2"/>
  <c r="S914" i="2"/>
  <c r="U914" i="2" s="1"/>
  <c r="N958" i="2"/>
  <c r="S958" i="2"/>
  <c r="U958" i="2" s="1"/>
  <c r="N963" i="2"/>
  <c r="S963" i="2"/>
  <c r="U963" i="2" s="1"/>
  <c r="N982" i="2"/>
  <c r="S982" i="2"/>
  <c r="U982" i="2" s="1"/>
  <c r="N988" i="2"/>
  <c r="S988" i="2"/>
  <c r="U988" i="2" s="1"/>
  <c r="N1007" i="2"/>
  <c r="S1007" i="2"/>
  <c r="U1007" i="2" s="1"/>
  <c r="N1011" i="2"/>
  <c r="S1011" i="2"/>
  <c r="U1011" i="2" s="1"/>
  <c r="N1015" i="2"/>
  <c r="S1015" i="2"/>
  <c r="U1015" i="2" s="1"/>
  <c r="N1019" i="2"/>
  <c r="S1019" i="2"/>
  <c r="U1019" i="2" s="1"/>
  <c r="N1023" i="2"/>
  <c r="S1023" i="2"/>
  <c r="U1023" i="2" s="1"/>
  <c r="N226" i="2"/>
  <c r="S226" i="2"/>
  <c r="U226" i="2" s="1"/>
  <c r="N361" i="2"/>
  <c r="S361" i="2"/>
  <c r="U361" i="2" s="1"/>
  <c r="N912" i="2"/>
  <c r="S912" i="2"/>
  <c r="U912" i="2" s="1"/>
  <c r="N94" i="2"/>
  <c r="S94" i="2"/>
  <c r="U94" i="2" s="1"/>
  <c r="N117" i="2"/>
  <c r="S117" i="2"/>
  <c r="U117" i="2" s="1"/>
  <c r="N154" i="2"/>
  <c r="S154" i="2"/>
  <c r="U154" i="2" s="1"/>
  <c r="N159" i="2"/>
  <c r="S159" i="2"/>
  <c r="U159" i="2" s="1"/>
  <c r="N163" i="2"/>
  <c r="S163" i="2"/>
  <c r="U163" i="2" s="1"/>
  <c r="N167" i="2"/>
  <c r="S167" i="2"/>
  <c r="U167" i="2" s="1"/>
  <c r="N206" i="2"/>
  <c r="S206" i="2"/>
  <c r="U206" i="2" s="1"/>
  <c r="N216" i="2"/>
  <c r="S216" i="2"/>
  <c r="U216" i="2" s="1"/>
  <c r="N249" i="2"/>
  <c r="S249" i="2"/>
  <c r="U249" i="2" s="1"/>
  <c r="N256" i="2"/>
  <c r="S256" i="2"/>
  <c r="U256" i="2" s="1"/>
  <c r="N265" i="2"/>
  <c r="S265" i="2"/>
  <c r="U265" i="2" s="1"/>
  <c r="N281" i="2"/>
  <c r="S281" i="2"/>
  <c r="U281" i="2" s="1"/>
  <c r="N285" i="2"/>
  <c r="S285" i="2"/>
  <c r="U285" i="2" s="1"/>
  <c r="N399" i="2"/>
  <c r="S399" i="2"/>
  <c r="U399" i="2" s="1"/>
  <c r="N441" i="2"/>
  <c r="S441" i="2"/>
  <c r="U441" i="2" s="1"/>
  <c r="N511" i="2"/>
  <c r="S511" i="2"/>
  <c r="U511" i="2" s="1"/>
  <c r="N547" i="2"/>
  <c r="S547" i="2"/>
  <c r="U547" i="2" s="1"/>
  <c r="N555" i="2"/>
  <c r="S555" i="2"/>
  <c r="U555" i="2" s="1"/>
  <c r="N566" i="2"/>
  <c r="S566" i="2"/>
  <c r="U566" i="2" s="1"/>
  <c r="N604" i="2"/>
  <c r="S604" i="2"/>
  <c r="U604" i="2" s="1"/>
  <c r="N633" i="2"/>
  <c r="S633" i="2"/>
  <c r="U633" i="2" s="1"/>
  <c r="N640" i="2"/>
  <c r="S640" i="2"/>
  <c r="U640" i="2" s="1"/>
  <c r="N652" i="2"/>
  <c r="S652" i="2"/>
  <c r="U652" i="2" s="1"/>
  <c r="N656" i="2"/>
  <c r="S656" i="2"/>
  <c r="U656" i="2" s="1"/>
  <c r="N660" i="2"/>
  <c r="S660" i="2"/>
  <c r="U660" i="2" s="1"/>
  <c r="N664" i="2"/>
  <c r="S664" i="2"/>
  <c r="U664" i="2" s="1"/>
  <c r="N668" i="2"/>
  <c r="S668" i="2"/>
  <c r="U668" i="2" s="1"/>
  <c r="N672" i="2"/>
  <c r="S672" i="2"/>
  <c r="U672" i="2" s="1"/>
  <c r="N677" i="2"/>
  <c r="S677" i="2"/>
  <c r="U677" i="2" s="1"/>
  <c r="N743" i="2"/>
  <c r="S743" i="2"/>
  <c r="U743" i="2" s="1"/>
  <c r="N754" i="2"/>
  <c r="S754" i="2"/>
  <c r="U754" i="2" s="1"/>
  <c r="N770" i="2"/>
  <c r="S770" i="2"/>
  <c r="U770" i="2" s="1"/>
  <c r="N805" i="2"/>
  <c r="S805" i="2"/>
  <c r="U805" i="2" s="1"/>
  <c r="N815" i="2"/>
  <c r="S815" i="2"/>
  <c r="U815" i="2" s="1"/>
  <c r="N831" i="2"/>
  <c r="S831" i="2"/>
  <c r="U831" i="2" s="1"/>
  <c r="N840" i="2"/>
  <c r="S840" i="2"/>
  <c r="U840" i="2" s="1"/>
  <c r="N842" i="2"/>
  <c r="S842" i="2"/>
  <c r="U842" i="2" s="1"/>
  <c r="N858" i="2"/>
  <c r="S858" i="2"/>
  <c r="U858" i="2" s="1"/>
  <c r="N900" i="2"/>
  <c r="S900" i="2"/>
  <c r="U900" i="2" s="1"/>
  <c r="N905" i="2"/>
  <c r="S905" i="2"/>
  <c r="U905" i="2" s="1"/>
  <c r="N941" i="2"/>
  <c r="S941" i="2"/>
  <c r="U941" i="2" s="1"/>
  <c r="N945" i="2"/>
  <c r="S945" i="2"/>
  <c r="U945" i="2" s="1"/>
  <c r="N949" i="2"/>
  <c r="S949" i="2"/>
  <c r="U949" i="2" s="1"/>
  <c r="N953" i="2"/>
  <c r="S953" i="2"/>
  <c r="U953" i="2" s="1"/>
  <c r="N995" i="2"/>
  <c r="S995" i="2"/>
  <c r="U995" i="2" s="1"/>
  <c r="N999" i="2"/>
  <c r="S999" i="2"/>
  <c r="U999" i="2" s="1"/>
  <c r="N1036" i="2"/>
  <c r="S1036" i="2"/>
  <c r="U1036" i="2" s="1"/>
  <c r="N46" i="2"/>
  <c r="S46" i="2"/>
  <c r="U46" i="2" s="1"/>
  <c r="N81" i="2"/>
  <c r="S81" i="2"/>
  <c r="U81" i="2" s="1"/>
  <c r="N100" i="2"/>
  <c r="S100" i="2"/>
  <c r="U100" i="2" s="1"/>
  <c r="N104" i="2"/>
  <c r="S104" i="2"/>
  <c r="U104" i="2" s="1"/>
  <c r="N186" i="2"/>
  <c r="S186" i="2"/>
  <c r="U186" i="2" s="1"/>
  <c r="N193" i="2"/>
  <c r="S193" i="2"/>
  <c r="U193" i="2" s="1"/>
  <c r="N230" i="2"/>
  <c r="S230" i="2"/>
  <c r="U230" i="2" s="1"/>
  <c r="N263" i="2"/>
  <c r="S263" i="2"/>
  <c r="U263" i="2" s="1"/>
  <c r="N276" i="2"/>
  <c r="S276" i="2"/>
  <c r="U276" i="2" s="1"/>
  <c r="N322" i="2"/>
  <c r="S322" i="2"/>
  <c r="U322" i="2" s="1"/>
  <c r="N344" i="2"/>
  <c r="S344" i="2"/>
  <c r="U344" i="2" s="1"/>
  <c r="N348" i="2"/>
  <c r="S348" i="2"/>
  <c r="U348" i="2" s="1"/>
  <c r="N432" i="2"/>
  <c r="S432" i="2"/>
  <c r="U432" i="2" s="1"/>
  <c r="N458" i="2"/>
  <c r="S458" i="2"/>
  <c r="U458" i="2" s="1"/>
  <c r="N462" i="2"/>
  <c r="S462" i="2"/>
  <c r="U462" i="2" s="1"/>
  <c r="N467" i="2"/>
  <c r="S467" i="2"/>
  <c r="U467" i="2" s="1"/>
  <c r="N471" i="2"/>
  <c r="S471" i="2"/>
  <c r="U471" i="2" s="1"/>
  <c r="N494" i="2"/>
  <c r="S494" i="2"/>
  <c r="U494" i="2" s="1"/>
  <c r="N530" i="2"/>
  <c r="S530" i="2"/>
  <c r="U530" i="2" s="1"/>
  <c r="N636" i="2"/>
  <c r="S636" i="2"/>
  <c r="U636" i="2" s="1"/>
  <c r="N737" i="2"/>
  <c r="S737" i="2"/>
  <c r="U737" i="2" s="1"/>
  <c r="N745" i="2"/>
  <c r="S745" i="2"/>
  <c r="U745" i="2" s="1"/>
  <c r="N798" i="2"/>
  <c r="S798" i="2"/>
  <c r="U798" i="2" s="1"/>
  <c r="N871" i="2"/>
  <c r="S871" i="2"/>
  <c r="U871" i="2" s="1"/>
  <c r="N902" i="2"/>
  <c r="S902" i="2"/>
  <c r="U902" i="2" s="1"/>
  <c r="N976" i="2"/>
  <c r="S976" i="2"/>
  <c r="U976" i="2" s="1"/>
  <c r="N1039" i="2"/>
  <c r="S1039" i="2"/>
  <c r="U1039" i="2" s="1"/>
  <c r="N274" i="2"/>
  <c r="S274" i="2"/>
  <c r="U274" i="2" s="1"/>
  <c r="N454" i="2"/>
  <c r="S454" i="2"/>
  <c r="U454" i="2" s="1"/>
  <c r="N919" i="2"/>
  <c r="S919" i="2"/>
  <c r="U919" i="2" s="1"/>
  <c r="N12" i="2"/>
  <c r="S12" i="2"/>
  <c r="U12" i="2" s="1"/>
  <c r="N24" i="2"/>
  <c r="S24" i="2"/>
  <c r="U24" i="2" s="1"/>
  <c r="N30" i="2"/>
  <c r="S30" i="2"/>
  <c r="U30" i="2" s="1"/>
  <c r="N60" i="2"/>
  <c r="S60" i="2"/>
  <c r="U60" i="2" s="1"/>
  <c r="N75" i="2"/>
  <c r="S75" i="2"/>
  <c r="U75" i="2" s="1"/>
  <c r="N88" i="2"/>
  <c r="S88" i="2"/>
  <c r="U88" i="2" s="1"/>
  <c r="N92" i="2"/>
  <c r="S92" i="2"/>
  <c r="U92" i="2" s="1"/>
  <c r="N97" i="2"/>
  <c r="S97" i="2"/>
  <c r="U97" i="2" s="1"/>
  <c r="N184" i="2"/>
  <c r="S184" i="2"/>
  <c r="U184" i="2" s="1"/>
  <c r="N221" i="2"/>
  <c r="S221" i="2"/>
  <c r="U221" i="2" s="1"/>
  <c r="N477" i="2"/>
  <c r="S477" i="2"/>
  <c r="U477" i="2" s="1"/>
  <c r="N603" i="2"/>
  <c r="S603" i="2"/>
  <c r="U603" i="2" s="1"/>
  <c r="N820" i="2"/>
  <c r="S820" i="2"/>
  <c r="U820" i="2" s="1"/>
  <c r="N917" i="2"/>
  <c r="S917" i="2"/>
  <c r="U917" i="2" s="1"/>
  <c r="N954" i="2"/>
  <c r="S954" i="2"/>
  <c r="U954" i="2" s="1"/>
  <c r="N1027" i="2"/>
  <c r="S1027" i="2"/>
  <c r="U1027" i="2" s="1"/>
  <c r="N1032" i="2"/>
  <c r="S1032" i="2"/>
  <c r="U1032" i="2" s="1"/>
  <c r="N15" i="2"/>
  <c r="S15" i="2"/>
  <c r="U15" i="2" s="1"/>
  <c r="N27" i="2"/>
  <c r="S27" i="2"/>
  <c r="U27" i="2" s="1"/>
  <c r="N143" i="2"/>
  <c r="S143" i="2"/>
  <c r="U143" i="2" s="1"/>
  <c r="N341" i="2"/>
  <c r="S341" i="2"/>
  <c r="U341" i="2" s="1"/>
  <c r="N595" i="2"/>
  <c r="S595" i="2"/>
  <c r="U595" i="2" s="1"/>
  <c r="N771" i="2"/>
  <c r="S771" i="2"/>
  <c r="U771" i="2" s="1"/>
  <c r="N1037" i="2"/>
  <c r="S1037" i="2"/>
  <c r="U1037" i="2" s="1"/>
  <c r="N495" i="2"/>
  <c r="S495" i="2"/>
  <c r="U495" i="2" s="1"/>
  <c r="N146" i="2"/>
  <c r="S146" i="2"/>
  <c r="U146" i="2" s="1"/>
  <c r="N247" i="2"/>
  <c r="S247" i="2"/>
  <c r="U247" i="2" s="1"/>
  <c r="N487" i="2"/>
  <c r="S487" i="2"/>
  <c r="U487" i="2" s="1"/>
  <c r="N818" i="2"/>
  <c r="S818" i="2"/>
  <c r="U818" i="2" s="1"/>
  <c r="N10" i="2"/>
  <c r="S10" i="2"/>
  <c r="U10" i="2" s="1"/>
  <c r="N139" i="2"/>
  <c r="S139" i="2"/>
  <c r="U139" i="2" s="1"/>
  <c r="N200" i="2"/>
  <c r="S200" i="2"/>
  <c r="U200" i="2" s="1"/>
  <c r="N238" i="2"/>
  <c r="S238" i="2"/>
  <c r="U238" i="2" s="1"/>
  <c r="N584" i="2"/>
  <c r="S584" i="2"/>
  <c r="U584" i="2" s="1"/>
  <c r="N611" i="2"/>
  <c r="S611" i="2"/>
  <c r="U611" i="2" s="1"/>
  <c r="N411" i="2"/>
  <c r="S411" i="2"/>
  <c r="U411" i="2" s="1"/>
  <c r="N852" i="2"/>
  <c r="S852" i="2"/>
  <c r="U852" i="2" s="1"/>
  <c r="N214" i="2"/>
  <c r="S214" i="2"/>
  <c r="U214" i="2" s="1"/>
  <c r="N444" i="2"/>
  <c r="S444" i="2"/>
  <c r="U444" i="2" s="1"/>
  <c r="N452" i="2"/>
  <c r="S452" i="2"/>
  <c r="U452" i="2" s="1"/>
  <c r="N801" i="2"/>
  <c r="S801" i="2"/>
  <c r="U801" i="2" s="1"/>
  <c r="N17" i="2"/>
  <c r="S17" i="2"/>
  <c r="U17" i="2" s="1"/>
  <c r="N50" i="2"/>
  <c r="S50" i="2"/>
  <c r="U50" i="2" s="1"/>
  <c r="N54" i="2"/>
  <c r="S54" i="2"/>
  <c r="U54" i="2" s="1"/>
  <c r="N63" i="2"/>
  <c r="S63" i="2"/>
  <c r="U63" i="2" s="1"/>
  <c r="N120" i="2"/>
  <c r="S120" i="2"/>
  <c r="U120" i="2" s="1"/>
  <c r="N222" i="2"/>
  <c r="S222" i="2"/>
  <c r="U222" i="2" s="1"/>
  <c r="N317" i="2"/>
  <c r="S317" i="2"/>
  <c r="U317" i="2" s="1"/>
  <c r="N484" i="2"/>
  <c r="S484" i="2"/>
  <c r="U484" i="2" s="1"/>
  <c r="N523" i="2"/>
  <c r="S523" i="2"/>
  <c r="U523" i="2" s="1"/>
  <c r="N580" i="2"/>
  <c r="S580" i="2"/>
  <c r="U580" i="2" s="1"/>
  <c r="N613" i="2"/>
  <c r="S613" i="2"/>
  <c r="U613" i="2" s="1"/>
  <c r="N766" i="2"/>
  <c r="S766" i="2"/>
  <c r="U766" i="2" s="1"/>
  <c r="N1035" i="2"/>
  <c r="S1035" i="2"/>
  <c r="U1035" i="2" s="1"/>
  <c r="N896" i="2"/>
  <c r="S896" i="2"/>
  <c r="U896" i="2" s="1"/>
  <c r="N106" i="2"/>
  <c r="S106" i="2"/>
  <c r="U106" i="2" s="1"/>
  <c r="N188" i="2"/>
  <c r="S188" i="2"/>
  <c r="U188" i="2" s="1"/>
  <c r="N1066" i="2"/>
  <c r="S1066" i="2"/>
  <c r="U1066" i="2" s="1"/>
  <c r="N246" i="2"/>
  <c r="S246" i="2"/>
  <c r="U246" i="2" s="1"/>
  <c r="N397" i="2"/>
  <c r="S397" i="2"/>
  <c r="U397" i="2" s="1"/>
  <c r="N404" i="2"/>
  <c r="S404" i="2"/>
  <c r="U404" i="2" s="1"/>
  <c r="N524" i="2"/>
  <c r="S524" i="2"/>
  <c r="U524" i="2" s="1"/>
  <c r="N528" i="2"/>
  <c r="S528" i="2"/>
  <c r="U528" i="2" s="1"/>
  <c r="N538" i="2"/>
  <c r="S538" i="2"/>
  <c r="U538" i="2" s="1"/>
  <c r="N651" i="2"/>
  <c r="S651" i="2"/>
  <c r="U651" i="2" s="1"/>
  <c r="N760" i="2"/>
  <c r="S760" i="2"/>
  <c r="U760" i="2" s="1"/>
  <c r="N764" i="2"/>
  <c r="S764" i="2"/>
  <c r="U764" i="2" s="1"/>
  <c r="N853" i="2"/>
  <c r="S853" i="2"/>
  <c r="U853" i="2" s="1"/>
  <c r="N862" i="2"/>
  <c r="S862" i="2"/>
  <c r="U862" i="2" s="1"/>
  <c r="N955" i="2"/>
  <c r="S955" i="2"/>
  <c r="U955" i="2" s="1"/>
  <c r="N990" i="2"/>
  <c r="S990" i="2"/>
  <c r="U990" i="2" s="1"/>
  <c r="N108" i="2"/>
  <c r="S108" i="2"/>
  <c r="U108" i="2" s="1"/>
  <c r="N499" i="2"/>
  <c r="S499" i="2"/>
  <c r="U499" i="2" s="1"/>
  <c r="N540" i="2"/>
  <c r="S540" i="2"/>
  <c r="U540" i="2" s="1"/>
  <c r="N574" i="2"/>
  <c r="S574" i="2"/>
  <c r="U574" i="2" s="1"/>
  <c r="N817" i="2"/>
  <c r="S817" i="2"/>
  <c r="U817" i="2" s="1"/>
  <c r="N880" i="2"/>
  <c r="S880" i="2"/>
  <c r="U880" i="2" s="1"/>
  <c r="N168" i="2"/>
  <c r="S168" i="2"/>
  <c r="U168" i="2" s="1"/>
  <c r="N172" i="2"/>
  <c r="S172" i="2"/>
  <c r="U172" i="2" s="1"/>
  <c r="N176" i="2"/>
  <c r="S176" i="2"/>
  <c r="U176" i="2" s="1"/>
  <c r="N220" i="2"/>
  <c r="S220" i="2"/>
  <c r="U220" i="2" s="1"/>
  <c r="N269" i="2"/>
  <c r="S269" i="2"/>
  <c r="U269" i="2" s="1"/>
  <c r="N433" i="2"/>
  <c r="S433" i="2"/>
  <c r="U433" i="2" s="1"/>
  <c r="N679" i="2"/>
  <c r="S679" i="2"/>
  <c r="U679" i="2" s="1"/>
  <c r="N683" i="2"/>
  <c r="S683" i="2"/>
  <c r="U683" i="2" s="1"/>
  <c r="N687" i="2"/>
  <c r="S687" i="2"/>
  <c r="U687" i="2" s="1"/>
  <c r="N691" i="2"/>
  <c r="S691" i="2"/>
  <c r="U691" i="2" s="1"/>
  <c r="N695" i="2"/>
  <c r="S695" i="2"/>
  <c r="U695" i="2" s="1"/>
  <c r="N699" i="2"/>
  <c r="S699" i="2"/>
  <c r="U699" i="2" s="1"/>
  <c r="N703" i="2"/>
  <c r="S703" i="2"/>
  <c r="U703" i="2" s="1"/>
  <c r="N707" i="2"/>
  <c r="S707" i="2"/>
  <c r="U707" i="2" s="1"/>
  <c r="N711" i="2"/>
  <c r="S711" i="2"/>
  <c r="U711" i="2" s="1"/>
  <c r="N715" i="2"/>
  <c r="S715" i="2"/>
  <c r="U715" i="2" s="1"/>
  <c r="N719" i="2"/>
  <c r="S719" i="2"/>
  <c r="U719" i="2" s="1"/>
  <c r="N723" i="2"/>
  <c r="S723" i="2"/>
  <c r="U723" i="2" s="1"/>
  <c r="N727" i="2"/>
  <c r="S727" i="2"/>
  <c r="U727" i="2" s="1"/>
  <c r="N731" i="2"/>
  <c r="S731" i="2"/>
  <c r="U731" i="2" s="1"/>
  <c r="N807" i="2"/>
  <c r="S807" i="2"/>
  <c r="N824" i="2"/>
  <c r="S824" i="2"/>
  <c r="N850" i="2"/>
  <c r="S850" i="2"/>
  <c r="N931" i="2"/>
  <c r="S931" i="2"/>
  <c r="N590" i="2"/>
  <c r="S590" i="2"/>
  <c r="N132" i="2"/>
  <c r="S132" i="2"/>
  <c r="U132" i="2" s="1"/>
  <c r="N389" i="2"/>
  <c r="S389" i="2"/>
  <c r="U389" i="2" s="1"/>
  <c r="N439" i="2"/>
  <c r="S439" i="2"/>
  <c r="U439" i="2" s="1"/>
  <c r="N570" i="2"/>
  <c r="S570" i="2"/>
  <c r="U570" i="2" s="1"/>
  <c r="N837" i="2"/>
  <c r="S837" i="2"/>
  <c r="U837" i="2" s="1"/>
  <c r="N1044" i="2"/>
  <c r="S1044" i="2"/>
  <c r="U1044" i="2" s="1"/>
  <c r="N769" i="2"/>
  <c r="S769" i="2"/>
  <c r="U769" i="2" s="1"/>
  <c r="N38" i="2"/>
  <c r="S38" i="2"/>
  <c r="U38" i="2" s="1"/>
  <c r="N229" i="2"/>
  <c r="S229" i="2"/>
  <c r="U229" i="2" s="1"/>
  <c r="N303" i="2"/>
  <c r="S303" i="2"/>
  <c r="U303" i="2" s="1"/>
  <c r="N311" i="2"/>
  <c r="S311" i="2"/>
  <c r="U311" i="2" s="1"/>
  <c r="N334" i="2"/>
  <c r="S334" i="2"/>
  <c r="U334" i="2" s="1"/>
  <c r="N363" i="2"/>
  <c r="S363" i="2"/>
  <c r="N417" i="2"/>
  <c r="S417" i="2"/>
  <c r="U417" i="2" s="1"/>
  <c r="N517" i="2"/>
  <c r="S517" i="2"/>
  <c r="U517" i="2" s="1"/>
  <c r="N596" i="2"/>
  <c r="S596" i="2"/>
  <c r="U596" i="2" s="1"/>
  <c r="N627" i="2"/>
  <c r="S627" i="2"/>
  <c r="U627" i="2" s="1"/>
  <c r="N631" i="2"/>
  <c r="S631" i="2"/>
  <c r="U631" i="2" s="1"/>
  <c r="N794" i="2"/>
  <c r="S794" i="2"/>
  <c r="U794" i="2" s="1"/>
  <c r="N886" i="2"/>
  <c r="S886" i="2"/>
  <c r="U886" i="2" s="1"/>
  <c r="N956" i="2"/>
  <c r="S956" i="2"/>
  <c r="U956" i="2" s="1"/>
  <c r="N1005" i="2"/>
  <c r="S1005" i="2"/>
  <c r="U1005" i="2" s="1"/>
  <c r="N1021" i="2"/>
  <c r="S1021" i="2"/>
  <c r="U1021" i="2" s="1"/>
  <c r="N1025" i="2"/>
  <c r="S1025" i="2"/>
  <c r="U1025" i="2" s="1"/>
  <c r="N114" i="2"/>
  <c r="S114" i="2"/>
  <c r="U114" i="2" s="1"/>
  <c r="N157" i="2"/>
  <c r="S157" i="2"/>
  <c r="U157" i="2" s="1"/>
  <c r="N208" i="2"/>
  <c r="S208" i="2"/>
  <c r="U208" i="2" s="1"/>
  <c r="N283" i="2"/>
  <c r="S283" i="2"/>
  <c r="U283" i="2" s="1"/>
  <c r="N480" i="2"/>
  <c r="S480" i="2"/>
  <c r="U480" i="2" s="1"/>
  <c r="N564" i="2"/>
  <c r="S564" i="2"/>
  <c r="U564" i="2" s="1"/>
  <c r="N647" i="2"/>
  <c r="S647" i="2"/>
  <c r="U647" i="2" s="1"/>
  <c r="N658" i="2"/>
  <c r="S658" i="2"/>
  <c r="N670" i="2"/>
  <c r="S670" i="2"/>
  <c r="U670" i="2" s="1"/>
  <c r="N767" i="2"/>
  <c r="S767" i="2"/>
  <c r="U767" i="2" s="1"/>
  <c r="N813" i="2"/>
  <c r="S813" i="2"/>
  <c r="U813" i="2" s="1"/>
  <c r="N844" i="2"/>
  <c r="S844" i="2"/>
  <c r="U844" i="2" s="1"/>
  <c r="N993" i="2"/>
  <c r="S993" i="2"/>
  <c r="U993" i="2" s="1"/>
  <c r="N884" i="2"/>
  <c r="S884" i="2"/>
  <c r="U884" i="2" s="1"/>
  <c r="N47" i="2"/>
  <c r="S47" i="2"/>
  <c r="N9" i="2"/>
  <c r="S9" i="2"/>
  <c r="N43" i="2"/>
  <c r="S43" i="2"/>
  <c r="N95" i="2"/>
  <c r="S95" i="2"/>
  <c r="U95" i="2" s="1"/>
  <c r="N212" i="2"/>
  <c r="S212" i="2"/>
  <c r="U212" i="2" s="1"/>
  <c r="N777" i="2"/>
  <c r="S777" i="2"/>
  <c r="N977" i="2"/>
  <c r="S977" i="2"/>
  <c r="N77" i="2"/>
  <c r="S77" i="2"/>
  <c r="U77" i="2" s="1"/>
  <c r="N599" i="2"/>
  <c r="S599" i="2"/>
  <c r="N1045" i="2"/>
  <c r="S1045" i="2"/>
  <c r="U1045" i="2" s="1"/>
  <c r="N529" i="2"/>
  <c r="S529" i="2"/>
  <c r="U529" i="2" s="1"/>
  <c r="N970" i="2"/>
  <c r="S970" i="2"/>
  <c r="U970" i="2" s="1"/>
  <c r="N203" i="2"/>
  <c r="S203" i="2"/>
  <c r="U203" i="2" s="1"/>
  <c r="N588" i="2"/>
  <c r="S588" i="2"/>
  <c r="U588" i="2" s="1"/>
  <c r="N266" i="2"/>
  <c r="S266" i="2"/>
  <c r="U266" i="2" s="1"/>
  <c r="N925" i="2"/>
  <c r="S925" i="2"/>
  <c r="U925" i="2" s="1"/>
  <c r="N243" i="2"/>
  <c r="S243" i="2"/>
  <c r="U243" i="2" s="1"/>
  <c r="N126" i="2"/>
  <c r="S126" i="2"/>
  <c r="U126" i="2" s="1"/>
  <c r="N130" i="2"/>
  <c r="S130" i="2"/>
  <c r="U130" i="2" s="1"/>
  <c r="N235" i="2"/>
  <c r="S235" i="2"/>
  <c r="U235" i="2" s="1"/>
  <c r="N391" i="2"/>
  <c r="S391" i="2"/>
  <c r="U391" i="2" s="1"/>
  <c r="N419" i="2"/>
  <c r="S419" i="2"/>
  <c r="U419" i="2" s="1"/>
  <c r="N472" i="2"/>
  <c r="S472" i="2"/>
  <c r="U472" i="2" s="1"/>
  <c r="N515" i="2"/>
  <c r="S515" i="2"/>
  <c r="U515" i="2" s="1"/>
  <c r="N549" i="2"/>
  <c r="S549" i="2"/>
  <c r="U549" i="2" s="1"/>
  <c r="N748" i="2"/>
  <c r="S748" i="2"/>
  <c r="U748" i="2" s="1"/>
  <c r="N888" i="2"/>
  <c r="S888" i="2"/>
  <c r="U888" i="2" s="1"/>
  <c r="N936" i="2"/>
  <c r="S936" i="2"/>
  <c r="U936" i="2" s="1"/>
  <c r="N110" i="2"/>
  <c r="S110" i="2"/>
  <c r="U110" i="2" s="1"/>
  <c r="N544" i="2"/>
  <c r="S544" i="2"/>
  <c r="U544" i="2" s="1"/>
  <c r="N968" i="2"/>
  <c r="S968" i="2"/>
  <c r="U968" i="2" s="1"/>
  <c r="N1059" i="2"/>
  <c r="S1059" i="2"/>
  <c r="U1059" i="2" s="1"/>
  <c r="N79" i="2"/>
  <c r="S79" i="2"/>
  <c r="U79" i="2" s="1"/>
  <c r="N127" i="2"/>
  <c r="S127" i="2"/>
  <c r="U127" i="2" s="1"/>
  <c r="N131" i="2"/>
  <c r="S131" i="2"/>
  <c r="U131" i="2" s="1"/>
  <c r="N136" i="2"/>
  <c r="S136" i="2"/>
  <c r="U136" i="2" s="1"/>
  <c r="N236" i="2"/>
  <c r="S236" i="2"/>
  <c r="U236" i="2" s="1"/>
  <c r="N388" i="2"/>
  <c r="S388" i="2"/>
  <c r="U388" i="2" s="1"/>
  <c r="N392" i="2"/>
  <c r="S392" i="2"/>
  <c r="U392" i="2" s="1"/>
  <c r="N420" i="2"/>
  <c r="S420" i="2"/>
  <c r="U420" i="2" s="1"/>
  <c r="N437" i="2"/>
  <c r="S437" i="2"/>
  <c r="U437" i="2" s="1"/>
  <c r="N485" i="2"/>
  <c r="S485" i="2"/>
  <c r="U485" i="2" s="1"/>
  <c r="N512" i="2"/>
  <c r="S512" i="2"/>
  <c r="U512" i="2" s="1"/>
  <c r="N531" i="2"/>
  <c r="S531" i="2"/>
  <c r="U531" i="2" s="1"/>
  <c r="N569" i="2"/>
  <c r="S569" i="2"/>
  <c r="U569" i="2" s="1"/>
  <c r="N644" i="2"/>
  <c r="S644" i="2"/>
  <c r="U644" i="2" s="1"/>
  <c r="N774" i="2"/>
  <c r="S774" i="2"/>
  <c r="U774" i="2" s="1"/>
  <c r="N825" i="2"/>
  <c r="S825" i="2"/>
  <c r="U825" i="2" s="1"/>
  <c r="N889" i="2"/>
  <c r="S889" i="2"/>
  <c r="U889" i="2" s="1"/>
  <c r="N937" i="2"/>
  <c r="S937" i="2"/>
  <c r="U937" i="2" s="1"/>
  <c r="N967" i="2"/>
  <c r="S967" i="2"/>
  <c r="U967" i="2" s="1"/>
  <c r="N111" i="2"/>
  <c r="S111" i="2"/>
  <c r="U111" i="2" s="1"/>
  <c r="N386" i="2"/>
  <c r="S386" i="2"/>
  <c r="U386" i="2" s="1"/>
  <c r="N546" i="2"/>
  <c r="S546" i="2"/>
  <c r="U546" i="2" s="1"/>
  <c r="N839" i="2"/>
  <c r="S839" i="2"/>
  <c r="U839" i="2" s="1"/>
  <c r="N969" i="2"/>
  <c r="S969" i="2"/>
  <c r="U969" i="2" s="1"/>
  <c r="N37" i="2"/>
  <c r="S37" i="2"/>
  <c r="U37" i="2" s="1"/>
  <c r="N1060" i="2"/>
  <c r="S1060" i="2"/>
  <c r="U1060" i="2" s="1"/>
  <c r="N151" i="2"/>
  <c r="S151" i="2"/>
  <c r="U151" i="2" s="1"/>
  <c r="N228" i="2"/>
  <c r="S228" i="2"/>
  <c r="U228" i="2" s="1"/>
  <c r="N272" i="2"/>
  <c r="S272" i="2"/>
  <c r="U272" i="2" s="1"/>
  <c r="N294" i="2"/>
  <c r="S294" i="2"/>
  <c r="N298" i="2"/>
  <c r="S298" i="2"/>
  <c r="U298" i="2" s="1"/>
  <c r="N302" i="2"/>
  <c r="S302" i="2"/>
  <c r="U302" i="2" s="1"/>
  <c r="N306" i="2"/>
  <c r="S306" i="2"/>
  <c r="U306" i="2" s="1"/>
  <c r="N310" i="2"/>
  <c r="S310" i="2"/>
  <c r="U310" i="2" s="1"/>
  <c r="N314" i="2"/>
  <c r="S314" i="2"/>
  <c r="U314" i="2" s="1"/>
  <c r="N323" i="2"/>
  <c r="S323" i="2"/>
  <c r="U323" i="2" s="1"/>
  <c r="N329" i="2"/>
  <c r="S329" i="2"/>
  <c r="U329" i="2" s="1"/>
  <c r="N333" i="2"/>
  <c r="S333" i="2"/>
  <c r="U333" i="2" s="1"/>
  <c r="N338" i="2"/>
  <c r="S338" i="2"/>
  <c r="U338" i="2" s="1"/>
  <c r="N351" i="2"/>
  <c r="S351" i="2"/>
  <c r="U351" i="2" s="1"/>
  <c r="N356" i="2"/>
  <c r="S356" i="2"/>
  <c r="U356" i="2" s="1"/>
  <c r="N360" i="2"/>
  <c r="S360" i="2"/>
  <c r="U360" i="2" s="1"/>
  <c r="N366" i="2"/>
  <c r="S366" i="2"/>
  <c r="U366" i="2" s="1"/>
  <c r="N370" i="2"/>
  <c r="S370" i="2"/>
  <c r="U370" i="2" s="1"/>
  <c r="N374" i="2"/>
  <c r="S374" i="2"/>
  <c r="U374" i="2" s="1"/>
  <c r="N410" i="2"/>
  <c r="S410" i="2"/>
  <c r="U410" i="2" s="1"/>
  <c r="N416" i="2"/>
  <c r="S416" i="2"/>
  <c r="U416" i="2" s="1"/>
  <c r="N430" i="2"/>
  <c r="S430" i="2"/>
  <c r="U430" i="2" s="1"/>
  <c r="N516" i="2"/>
  <c r="S516" i="2"/>
  <c r="U516" i="2" s="1"/>
  <c r="N521" i="2"/>
  <c r="S521" i="2"/>
  <c r="N559" i="2"/>
  <c r="S559" i="2"/>
  <c r="U559" i="2" s="1"/>
  <c r="N563" i="2"/>
  <c r="S563" i="2"/>
  <c r="U563" i="2" s="1"/>
  <c r="N594" i="2"/>
  <c r="S594" i="2"/>
  <c r="U594" i="2" s="1"/>
  <c r="N606" i="2"/>
  <c r="S606" i="2"/>
  <c r="U606" i="2" s="1"/>
  <c r="N617" i="2"/>
  <c r="S617" i="2"/>
  <c r="U617" i="2" s="1"/>
  <c r="N621" i="2"/>
  <c r="S621" i="2"/>
  <c r="U621" i="2" s="1"/>
  <c r="N626" i="2"/>
  <c r="S626" i="2"/>
  <c r="U626" i="2" s="1"/>
  <c r="N630" i="2"/>
  <c r="S630" i="2"/>
  <c r="U630" i="2" s="1"/>
  <c r="N780" i="2"/>
  <c r="S780" i="2"/>
  <c r="U780" i="2" s="1"/>
  <c r="N785" i="2"/>
  <c r="S785" i="2"/>
  <c r="U785" i="2" s="1"/>
  <c r="N789" i="2"/>
  <c r="S789" i="2"/>
  <c r="U789" i="2" s="1"/>
  <c r="N793" i="2"/>
  <c r="S793" i="2"/>
  <c r="U793" i="2" s="1"/>
  <c r="N809" i="2"/>
  <c r="S809" i="2"/>
  <c r="U809" i="2" s="1"/>
  <c r="N873" i="2"/>
  <c r="S873" i="2"/>
  <c r="U873" i="2" s="1"/>
  <c r="N877" i="2"/>
  <c r="S877" i="2"/>
  <c r="U877" i="2" s="1"/>
  <c r="N892" i="2"/>
  <c r="S892" i="2"/>
  <c r="U892" i="2" s="1"/>
  <c r="N899" i="2"/>
  <c r="S899" i="2"/>
  <c r="U899" i="2" s="1"/>
  <c r="N910" i="2"/>
  <c r="S910" i="2"/>
  <c r="U910" i="2" s="1"/>
  <c r="N922" i="2"/>
  <c r="S922" i="2"/>
  <c r="U922" i="2" s="1"/>
  <c r="N960" i="2"/>
  <c r="S960" i="2"/>
  <c r="U960" i="2" s="1"/>
  <c r="N978" i="2"/>
  <c r="S978" i="2"/>
  <c r="U978" i="2" s="1"/>
  <c r="N984" i="2"/>
  <c r="S984" i="2"/>
  <c r="U984" i="2" s="1"/>
  <c r="N1002" i="2"/>
  <c r="S1002" i="2"/>
  <c r="U1002" i="2" s="1"/>
  <c r="N1008" i="2"/>
  <c r="S1008" i="2"/>
  <c r="U1008" i="2" s="1"/>
  <c r="N1012" i="2"/>
  <c r="S1012" i="2"/>
  <c r="U1012" i="2" s="1"/>
  <c r="N1016" i="2"/>
  <c r="S1016" i="2"/>
  <c r="U1016" i="2" s="1"/>
  <c r="N1020" i="2"/>
  <c r="S1020" i="2"/>
  <c r="U1020" i="2" s="1"/>
  <c r="N1024" i="2"/>
  <c r="S1024" i="2"/>
  <c r="U1024" i="2" s="1"/>
  <c r="N248" i="2"/>
  <c r="S248" i="2"/>
  <c r="U248" i="2" s="1"/>
  <c r="N362" i="2"/>
  <c r="S362" i="2"/>
  <c r="U362" i="2" s="1"/>
  <c r="N18" i="2"/>
  <c r="S18" i="2"/>
  <c r="U18" i="2" s="1"/>
  <c r="N113" i="2"/>
  <c r="S113" i="2"/>
  <c r="U113" i="2" s="1"/>
  <c r="N118" i="2"/>
  <c r="S118" i="2"/>
  <c r="U118" i="2" s="1"/>
  <c r="N155" i="2"/>
  <c r="S155" i="2"/>
  <c r="U155" i="2" s="1"/>
  <c r="N160" i="2"/>
  <c r="S160" i="2"/>
  <c r="U160" i="2" s="1"/>
  <c r="N164" i="2"/>
  <c r="S164" i="2"/>
  <c r="U164" i="2" s="1"/>
  <c r="N183" i="2"/>
  <c r="S183" i="2"/>
  <c r="U183" i="2" s="1"/>
  <c r="N207" i="2"/>
  <c r="S207" i="2"/>
  <c r="U207" i="2" s="1"/>
  <c r="N217" i="2"/>
  <c r="S217" i="2"/>
  <c r="U217" i="2" s="1"/>
  <c r="N250" i="2"/>
  <c r="S250" i="2"/>
  <c r="U250" i="2" s="1"/>
  <c r="N257" i="2"/>
  <c r="S257" i="2"/>
  <c r="U257" i="2" s="1"/>
  <c r="N270" i="2"/>
  <c r="S270" i="2"/>
  <c r="U270" i="2" s="1"/>
  <c r="N282" i="2"/>
  <c r="S282" i="2"/>
  <c r="U282" i="2" s="1"/>
  <c r="N286" i="2"/>
  <c r="S286" i="2"/>
  <c r="U286" i="2" s="1"/>
  <c r="N400" i="2"/>
  <c r="S400" i="2"/>
  <c r="U400" i="2" s="1"/>
  <c r="N479" i="2"/>
  <c r="S479" i="2"/>
  <c r="U479" i="2" s="1"/>
  <c r="N532" i="2"/>
  <c r="S532" i="2"/>
  <c r="U532" i="2" s="1"/>
  <c r="N552" i="2"/>
  <c r="S552" i="2"/>
  <c r="U552" i="2" s="1"/>
  <c r="N557" i="2"/>
  <c r="S557" i="2"/>
  <c r="U557" i="2" s="1"/>
  <c r="N587" i="2"/>
  <c r="S587" i="2"/>
  <c r="U587" i="2" s="1"/>
  <c r="N610" i="2"/>
  <c r="S610" i="2"/>
  <c r="U610" i="2" s="1"/>
  <c r="N637" i="2"/>
  <c r="S637" i="2"/>
  <c r="U637" i="2" s="1"/>
  <c r="N646" i="2"/>
  <c r="S646" i="2"/>
  <c r="U646" i="2" s="1"/>
  <c r="N653" i="2"/>
  <c r="S653" i="2"/>
  <c r="U653" i="2" s="1"/>
  <c r="N657" i="2"/>
  <c r="S657" i="2"/>
  <c r="U657" i="2" s="1"/>
  <c r="N661" i="2"/>
  <c r="S661" i="2"/>
  <c r="U661" i="2" s="1"/>
  <c r="N665" i="2"/>
  <c r="S665" i="2"/>
  <c r="U665" i="2" s="1"/>
  <c r="N669" i="2"/>
  <c r="S669" i="2"/>
  <c r="U669" i="2" s="1"/>
  <c r="N673" i="2"/>
  <c r="S673" i="2"/>
  <c r="U673" i="2" s="1"/>
  <c r="N736" i="2"/>
  <c r="S736" i="2"/>
  <c r="U736" i="2" s="1"/>
  <c r="N751" i="2"/>
  <c r="S751" i="2"/>
  <c r="U751" i="2" s="1"/>
  <c r="N757" i="2"/>
  <c r="S757" i="2"/>
  <c r="U757" i="2" s="1"/>
  <c r="N776" i="2"/>
  <c r="S776" i="2"/>
  <c r="U776" i="2" s="1"/>
  <c r="N812" i="2"/>
  <c r="S812" i="2"/>
  <c r="U812" i="2" s="1"/>
  <c r="N816" i="2"/>
  <c r="S816" i="2"/>
  <c r="U816" i="2" s="1"/>
  <c r="N832" i="2"/>
  <c r="S832" i="2"/>
  <c r="U832" i="2" s="1"/>
  <c r="N841" i="2"/>
  <c r="S841" i="2"/>
  <c r="U841" i="2" s="1"/>
  <c r="N843" i="2"/>
  <c r="S843" i="2"/>
  <c r="U843" i="2" s="1"/>
  <c r="N869" i="2"/>
  <c r="S869" i="2"/>
  <c r="U869" i="2" s="1"/>
  <c r="N901" i="2"/>
  <c r="S901" i="2"/>
  <c r="U901" i="2" s="1"/>
  <c r="N906" i="2"/>
  <c r="S906" i="2"/>
  <c r="U906" i="2" s="1"/>
  <c r="N942" i="2"/>
  <c r="S942" i="2"/>
  <c r="U942" i="2" s="1"/>
  <c r="N946" i="2"/>
  <c r="S946" i="2"/>
  <c r="U946" i="2" s="1"/>
  <c r="N950" i="2"/>
  <c r="S950" i="2"/>
  <c r="U950" i="2" s="1"/>
  <c r="N992" i="2"/>
  <c r="S992" i="2"/>
  <c r="U992" i="2" s="1"/>
  <c r="N996" i="2"/>
  <c r="S996" i="2"/>
  <c r="U996" i="2" s="1"/>
  <c r="N1000" i="2"/>
  <c r="S1000" i="2"/>
  <c r="U1000" i="2" s="1"/>
  <c r="N21" i="2"/>
  <c r="S21" i="2"/>
  <c r="U21" i="2" s="1"/>
  <c r="N61" i="2"/>
  <c r="S61" i="2"/>
  <c r="U61" i="2" s="1"/>
  <c r="N82" i="2"/>
  <c r="S82" i="2"/>
  <c r="U82" i="2" s="1"/>
  <c r="N101" i="2"/>
  <c r="S101" i="2"/>
  <c r="U101" i="2" s="1"/>
  <c r="N105" i="2"/>
  <c r="S105" i="2"/>
  <c r="U105" i="2" s="1"/>
  <c r="N190" i="2"/>
  <c r="S190" i="2"/>
  <c r="U190" i="2" s="1"/>
  <c r="N198" i="2"/>
  <c r="S198" i="2"/>
  <c r="U198" i="2" s="1"/>
  <c r="N231" i="2"/>
  <c r="S231" i="2"/>
  <c r="U231" i="2" s="1"/>
  <c r="N267" i="2"/>
  <c r="S267" i="2"/>
  <c r="U267" i="2" s="1"/>
  <c r="N277" i="2"/>
  <c r="S277" i="2"/>
  <c r="U277" i="2" s="1"/>
  <c r="N327" i="2"/>
  <c r="S327" i="2"/>
  <c r="U327" i="2" s="1"/>
  <c r="N345" i="2"/>
  <c r="S345" i="2"/>
  <c r="U345" i="2" s="1"/>
  <c r="N355" i="2"/>
  <c r="S355" i="2"/>
  <c r="U355" i="2" s="1"/>
  <c r="N455" i="2"/>
  <c r="S455" i="2"/>
  <c r="U455" i="2" s="1"/>
  <c r="N459" i="2"/>
  <c r="S459" i="2"/>
  <c r="U459" i="2" s="1"/>
  <c r="N463" i="2"/>
  <c r="S463" i="2"/>
  <c r="U463" i="2" s="1"/>
  <c r="N468" i="2"/>
  <c r="S468" i="2"/>
  <c r="U468" i="2" s="1"/>
  <c r="N474" i="2"/>
  <c r="S474" i="2"/>
  <c r="U474" i="2" s="1"/>
  <c r="N501" i="2"/>
  <c r="S501" i="2"/>
  <c r="U501" i="2" s="1"/>
  <c r="N567" i="2"/>
  <c r="S567" i="2"/>
  <c r="U567" i="2" s="1"/>
  <c r="N641" i="2"/>
  <c r="S641" i="2"/>
  <c r="U641" i="2" s="1"/>
  <c r="N738" i="2"/>
  <c r="S738" i="2"/>
  <c r="U738" i="2" s="1"/>
  <c r="N746" i="2"/>
  <c r="S746" i="2"/>
  <c r="U746" i="2" s="1"/>
  <c r="N799" i="2"/>
  <c r="S799" i="2"/>
  <c r="U799" i="2" s="1"/>
  <c r="N883" i="2"/>
  <c r="S883" i="2"/>
  <c r="U883" i="2" s="1"/>
  <c r="N964" i="2"/>
  <c r="S964" i="2"/>
  <c r="N983" i="2"/>
  <c r="S983" i="2"/>
  <c r="U983" i="2" s="1"/>
  <c r="N32" i="2"/>
  <c r="S32" i="2"/>
  <c r="U32" i="2" s="1"/>
  <c r="N278" i="2"/>
  <c r="S278" i="2"/>
  <c r="U278" i="2" s="1"/>
  <c r="N466" i="2"/>
  <c r="S466" i="2"/>
  <c r="U466" i="2" s="1"/>
  <c r="N940" i="2"/>
  <c r="S940" i="2"/>
  <c r="U940" i="2" s="1"/>
  <c r="N13" i="2"/>
  <c r="S13" i="2"/>
  <c r="U13" i="2" s="1"/>
  <c r="N25" i="2"/>
  <c r="S25" i="2"/>
  <c r="U25" i="2" s="1"/>
  <c r="N31" i="2"/>
  <c r="S31" i="2"/>
  <c r="U31" i="2" s="1"/>
  <c r="N66" i="2"/>
  <c r="S66" i="2"/>
  <c r="U66" i="2" s="1"/>
  <c r="N85" i="2"/>
  <c r="S85" i="2"/>
  <c r="U85" i="2" s="1"/>
  <c r="N89" i="2"/>
  <c r="S89" i="2"/>
  <c r="U89" i="2" s="1"/>
  <c r="N93" i="2"/>
  <c r="S93" i="2"/>
  <c r="U93" i="2" s="1"/>
  <c r="N98" i="2"/>
  <c r="S98" i="2"/>
  <c r="U98" i="2" s="1"/>
  <c r="N210" i="2"/>
  <c r="S210" i="2"/>
  <c r="U210" i="2" s="1"/>
  <c r="N254" i="2"/>
  <c r="S254" i="2"/>
  <c r="U254" i="2" s="1"/>
  <c r="N482" i="2"/>
  <c r="S482" i="2"/>
  <c r="U482" i="2" s="1"/>
  <c r="N615" i="2"/>
  <c r="S615" i="2"/>
  <c r="U615" i="2" s="1"/>
  <c r="N845" i="2"/>
  <c r="S845" i="2"/>
  <c r="U845" i="2" s="1"/>
  <c r="N918" i="2"/>
  <c r="S918" i="2"/>
  <c r="U918" i="2" s="1"/>
  <c r="N959" i="2"/>
  <c r="S959" i="2"/>
  <c r="U959" i="2" s="1"/>
  <c r="N1029" i="2"/>
  <c r="S1029" i="2"/>
  <c r="U1029" i="2" s="1"/>
  <c r="N1041" i="2"/>
  <c r="S1041" i="2"/>
  <c r="U1041" i="2" s="1"/>
  <c r="N16" i="2"/>
  <c r="S16" i="2"/>
  <c r="U16" i="2" s="1"/>
  <c r="N67" i="2"/>
  <c r="S67" i="2"/>
  <c r="U67" i="2" s="1"/>
  <c r="N195" i="2"/>
  <c r="S195" i="2"/>
  <c r="U195" i="2" s="1"/>
  <c r="N343" i="2"/>
  <c r="S343" i="2"/>
  <c r="U343" i="2" s="1"/>
  <c r="N598" i="2"/>
  <c r="S598" i="2"/>
  <c r="U598" i="2" s="1"/>
  <c r="N772" i="2"/>
  <c r="S772" i="2"/>
  <c r="U772" i="2" s="1"/>
  <c r="N1040" i="2"/>
  <c r="S1040" i="2"/>
  <c r="U1040" i="2" s="1"/>
  <c r="N504" i="2"/>
  <c r="S504" i="2"/>
  <c r="U504" i="2" s="1"/>
  <c r="N147" i="2"/>
  <c r="S147" i="2"/>
  <c r="U147" i="2" s="1"/>
  <c r="N434" i="2"/>
  <c r="S434" i="2"/>
  <c r="U434" i="2" s="1"/>
  <c r="N503" i="2"/>
  <c r="S503" i="2"/>
  <c r="U503" i="2" s="1"/>
  <c r="N833" i="2"/>
  <c r="S833" i="2"/>
  <c r="U833" i="2" s="1"/>
  <c r="N64" i="2"/>
  <c r="S64" i="2"/>
  <c r="U64" i="2" s="1"/>
  <c r="N140" i="2"/>
  <c r="S140" i="2"/>
  <c r="U140" i="2" s="1"/>
  <c r="N201" i="2"/>
  <c r="S201" i="2"/>
  <c r="U201" i="2" s="1"/>
  <c r="N288" i="2"/>
  <c r="S288" i="2"/>
  <c r="U288" i="2" s="1"/>
  <c r="N586" i="2"/>
  <c r="S586" i="2"/>
  <c r="U586" i="2" s="1"/>
  <c r="N779" i="2"/>
  <c r="S779" i="2"/>
  <c r="U779" i="2" s="1"/>
  <c r="N508" i="2"/>
  <c r="S508" i="2"/>
  <c r="U508" i="2" s="1"/>
  <c r="N923" i="2"/>
  <c r="S923" i="2"/>
  <c r="U923" i="2" s="1"/>
  <c r="N215" i="2"/>
  <c r="S215" i="2"/>
  <c r="U215" i="2" s="1"/>
  <c r="N446" i="2"/>
  <c r="S446" i="2"/>
  <c r="U446" i="2" s="1"/>
  <c r="N478" i="2"/>
  <c r="S478" i="2"/>
  <c r="U478" i="2" s="1"/>
  <c r="N924" i="2"/>
  <c r="S924" i="2"/>
  <c r="U924" i="2" s="1"/>
  <c r="N20" i="2"/>
  <c r="S20" i="2"/>
  <c r="U20" i="2" s="1"/>
  <c r="N51" i="2"/>
  <c r="S51" i="2"/>
  <c r="U51" i="2" s="1"/>
  <c r="N55" i="2"/>
  <c r="S55" i="2"/>
  <c r="U55" i="2" s="1"/>
  <c r="N69" i="2"/>
  <c r="S69" i="2"/>
  <c r="U69" i="2" s="1"/>
  <c r="N122" i="2"/>
  <c r="S122" i="2"/>
  <c r="U122" i="2" s="1"/>
  <c r="N223" i="2"/>
  <c r="S223" i="2"/>
  <c r="U223" i="2" s="1"/>
  <c r="N387" i="2"/>
  <c r="S387" i="2"/>
  <c r="U387" i="2" s="1"/>
  <c r="N490" i="2"/>
  <c r="S490" i="2"/>
  <c r="U490" i="2" s="1"/>
  <c r="N577" i="2"/>
  <c r="S577" i="2"/>
  <c r="U577" i="2" s="1"/>
  <c r="N581" i="2"/>
  <c r="S581" i="2"/>
  <c r="U581" i="2" s="1"/>
  <c r="N675" i="2"/>
  <c r="S675" i="2"/>
  <c r="U675" i="2" s="1"/>
  <c r="N826" i="2"/>
  <c r="S826" i="2"/>
  <c r="U826" i="2" s="1"/>
  <c r="N1038" i="2"/>
  <c r="S1038" i="2"/>
  <c r="U1038" i="2" s="1"/>
  <c r="N974" i="2"/>
  <c r="S974" i="2"/>
  <c r="U974" i="2" s="1"/>
  <c r="N107" i="2"/>
  <c r="S107" i="2"/>
  <c r="U107" i="2" s="1"/>
  <c r="N189" i="2"/>
  <c r="S189" i="2"/>
  <c r="U189" i="2" s="1"/>
  <c r="N242" i="2"/>
  <c r="S242" i="2"/>
  <c r="U242" i="2" s="1"/>
  <c r="N315" i="2"/>
  <c r="S315" i="2"/>
  <c r="U315" i="2" s="1"/>
  <c r="N398" i="2"/>
  <c r="S398" i="2"/>
  <c r="U398" i="2" s="1"/>
  <c r="N424" i="2"/>
  <c r="S424" i="2"/>
  <c r="U424" i="2" s="1"/>
  <c r="N525" i="2"/>
  <c r="S525" i="2"/>
  <c r="U525" i="2" s="1"/>
  <c r="N535" i="2"/>
  <c r="S535" i="2"/>
  <c r="U535" i="2" s="1"/>
  <c r="N539" i="2"/>
  <c r="S539" i="2"/>
  <c r="U539" i="2" s="1"/>
  <c r="N749" i="2"/>
  <c r="S749" i="2"/>
  <c r="U749" i="2" s="1"/>
  <c r="N761" i="2"/>
  <c r="S761" i="2"/>
  <c r="U761" i="2" s="1"/>
  <c r="N765" i="2"/>
  <c r="S765" i="2"/>
  <c r="U765" i="2" s="1"/>
  <c r="N856" i="2"/>
  <c r="S856" i="2"/>
  <c r="U856" i="2" s="1"/>
  <c r="N863" i="2"/>
  <c r="S863" i="2"/>
  <c r="U863" i="2" s="1"/>
  <c r="N971" i="2"/>
  <c r="S971" i="2"/>
  <c r="U971" i="2" s="1"/>
  <c r="N991" i="2"/>
  <c r="S991" i="2"/>
  <c r="U991" i="2" s="1"/>
  <c r="N403" i="2"/>
  <c r="S403" i="2"/>
  <c r="U403" i="2" s="1"/>
  <c r="N500" i="2"/>
  <c r="S500" i="2"/>
  <c r="U500" i="2" s="1"/>
  <c r="N571" i="2"/>
  <c r="S571" i="2"/>
  <c r="U571" i="2" s="1"/>
  <c r="N575" i="2"/>
  <c r="S575" i="2"/>
  <c r="U575" i="2" s="1"/>
  <c r="N847" i="2"/>
  <c r="S847" i="2"/>
  <c r="U847" i="2" s="1"/>
  <c r="N881" i="2"/>
  <c r="S881" i="2"/>
  <c r="U881" i="2" s="1"/>
  <c r="N169" i="2"/>
  <c r="S169" i="2"/>
  <c r="U169" i="2" s="1"/>
  <c r="N173" i="2"/>
  <c r="S173" i="2"/>
  <c r="U173" i="2" s="1"/>
  <c r="N177" i="2"/>
  <c r="S177" i="2"/>
  <c r="U177" i="2" s="1"/>
  <c r="N241" i="2"/>
  <c r="S241" i="2"/>
  <c r="U241" i="2" s="1"/>
  <c r="N425" i="2"/>
  <c r="S425" i="2"/>
  <c r="U425" i="2" s="1"/>
  <c r="N436" i="2"/>
  <c r="S436" i="2"/>
  <c r="U436" i="2" s="1"/>
  <c r="N680" i="2"/>
  <c r="S680" i="2"/>
  <c r="U680" i="2" s="1"/>
  <c r="N684" i="2"/>
  <c r="S684" i="2"/>
  <c r="U684" i="2" s="1"/>
  <c r="N688" i="2"/>
  <c r="S688" i="2"/>
  <c r="U688" i="2" s="1"/>
  <c r="N692" i="2"/>
  <c r="S692" i="2"/>
  <c r="U692" i="2" s="1"/>
  <c r="N696" i="2"/>
  <c r="S696" i="2"/>
  <c r="U696" i="2" s="1"/>
  <c r="N700" i="2"/>
  <c r="S700" i="2"/>
  <c r="U700" i="2" s="1"/>
  <c r="N704" i="2"/>
  <c r="S704" i="2"/>
  <c r="U704" i="2" s="1"/>
  <c r="N708" i="2"/>
  <c r="S708" i="2"/>
  <c r="U708" i="2" s="1"/>
  <c r="N712" i="2"/>
  <c r="S712" i="2"/>
  <c r="U712" i="2" s="1"/>
  <c r="N716" i="2"/>
  <c r="S716" i="2"/>
  <c r="U716" i="2" s="1"/>
  <c r="N720" i="2"/>
  <c r="S720" i="2"/>
  <c r="U720" i="2" s="1"/>
  <c r="N724" i="2"/>
  <c r="S724" i="2"/>
  <c r="U724" i="2" s="1"/>
  <c r="N728" i="2"/>
  <c r="S728" i="2"/>
  <c r="U728" i="2" s="1"/>
  <c r="N735" i="2"/>
  <c r="S735" i="2"/>
  <c r="N811" i="2"/>
  <c r="S811" i="2"/>
  <c r="N829" i="2"/>
  <c r="S829" i="2"/>
  <c r="N928" i="2"/>
  <c r="S928" i="2"/>
  <c r="N932" i="2"/>
  <c r="S932" i="2"/>
  <c r="N1095" i="2"/>
  <c r="S1095" i="2"/>
  <c r="U289" i="2"/>
  <c r="U488" i="2"/>
  <c r="AW271" i="2"/>
  <c r="AW307" i="2"/>
  <c r="AW251" i="2"/>
  <c r="AW57" i="2"/>
  <c r="AW281" i="2"/>
  <c r="AW33" i="2"/>
  <c r="N1062" i="2"/>
  <c r="AU9" i="2"/>
  <c r="AW125" i="2"/>
  <c r="AW981" i="2"/>
  <c r="AW920" i="2"/>
  <c r="AW243" i="2"/>
  <c r="AW935" i="2"/>
  <c r="AW1022" i="2"/>
  <c r="AW786" i="2"/>
  <c r="AW783" i="2"/>
  <c r="AW560" i="2"/>
  <c r="AW370" i="2"/>
  <c r="AW320" i="2"/>
  <c r="AW216" i="2"/>
  <c r="AW155" i="2"/>
  <c r="AW787" i="2"/>
  <c r="AW608" i="2"/>
  <c r="AW352" i="2"/>
  <c r="AW1059" i="2"/>
  <c r="AW531" i="2"/>
  <c r="AW127" i="2"/>
  <c r="AW552" i="2"/>
  <c r="AW427" i="2"/>
  <c r="AW362" i="2"/>
  <c r="AW1015" i="2"/>
  <c r="AW984" i="2"/>
  <c r="AW873" i="2"/>
  <c r="AW872" i="2"/>
  <c r="AW563" i="2"/>
  <c r="AW562" i="2"/>
  <c r="AW410" i="2"/>
  <c r="AW136" i="2"/>
  <c r="AW969" i="2"/>
  <c r="AW825" i="2"/>
  <c r="AW485" i="2"/>
  <c r="AW104" i="2"/>
  <c r="AW831" i="2"/>
  <c r="AW652" i="2"/>
  <c r="AW100" i="2"/>
  <c r="AW217" i="2"/>
  <c r="AW626" i="2"/>
  <c r="AW912" i="2"/>
  <c r="AW788" i="2"/>
  <c r="AW413" i="2"/>
  <c r="AW335" i="2"/>
  <c r="AW296" i="2"/>
  <c r="AW866" i="2"/>
  <c r="AW234" i="2"/>
  <c r="AW94" i="2"/>
  <c r="AW629" i="2"/>
  <c r="AW336" i="2"/>
  <c r="AW150" i="2"/>
  <c r="AW235" i="2"/>
  <c r="AW130" i="2"/>
  <c r="AW808" i="2"/>
  <c r="AW418" i="2"/>
  <c r="AW514" i="2"/>
  <c r="AG1065" i="2"/>
  <c r="N1073" i="2"/>
  <c r="N1054" i="2"/>
  <c r="N1078" i="2"/>
  <c r="N1048" i="2"/>
  <c r="N1076" i="2"/>
  <c r="N1063" i="2"/>
  <c r="N1083" i="2"/>
  <c r="N1079" i="2"/>
  <c r="N1080" i="2"/>
  <c r="AU1056" i="2"/>
  <c r="AW1056" i="2" s="1"/>
  <c r="AW19" i="2"/>
  <c r="AW551" i="2"/>
  <c r="AW742" i="2"/>
  <c r="AW556" i="2"/>
  <c r="AW38" i="2"/>
  <c r="AW987" i="2"/>
  <c r="AW371" i="2"/>
  <c r="AW329" i="2"/>
  <c r="AW233" i="2"/>
  <c r="AW161" i="2"/>
  <c r="AW1002" i="2"/>
  <c r="AW961" i="2"/>
  <c r="AW618" i="2"/>
  <c r="AW561" i="2"/>
  <c r="AW350" i="2"/>
  <c r="AW151" i="2"/>
  <c r="AW110" i="2"/>
  <c r="AW236" i="2"/>
  <c r="AW394" i="2"/>
  <c r="AW126" i="2"/>
  <c r="AW511" i="2"/>
  <c r="AW158" i="2"/>
  <c r="AW910" i="2"/>
  <c r="AW621" i="2"/>
  <c r="AW314" i="2"/>
  <c r="AW299" i="2"/>
  <c r="AW867" i="2"/>
  <c r="AW1044" i="2"/>
  <c r="AW936" i="2"/>
  <c r="AW889" i="2"/>
  <c r="AW134" i="2"/>
  <c r="AW300" i="2"/>
  <c r="AW290" i="2"/>
  <c r="AW385" i="2"/>
  <c r="AW673" i="2"/>
  <c r="AW1036" i="2"/>
  <c r="AW949" i="2"/>
  <c r="AW265" i="2"/>
  <c r="AW858" i="2"/>
  <c r="AW743" i="2"/>
  <c r="AW160" i="2"/>
  <c r="AW18" i="2"/>
  <c r="AW877" i="2"/>
  <c r="AW256" i="2"/>
  <c r="AW782" i="2"/>
  <c r="AW593" i="2"/>
  <c r="AW326" i="2"/>
  <c r="AW253" i="2"/>
  <c r="AW35" i="2"/>
  <c r="AW747" i="2"/>
  <c r="AW548" i="2"/>
  <c r="AW422" i="2"/>
  <c r="AW792" i="2"/>
  <c r="AW365" i="2"/>
  <c r="AW313" i="2"/>
  <c r="AW297" i="2"/>
  <c r="AW966" i="2"/>
  <c r="AW391" i="2"/>
  <c r="AW226" i="2"/>
  <c r="AW963" i="2"/>
  <c r="AW616" i="2"/>
  <c r="AW543" i="2"/>
  <c r="AW382" i="2"/>
  <c r="AV131" i="2"/>
  <c r="N1092" i="2"/>
  <c r="N1093" i="2"/>
  <c r="N1071" i="2"/>
  <c r="N1070" i="2"/>
  <c r="N1053" i="2"/>
  <c r="AB1056" i="2"/>
  <c r="AP1083" i="2"/>
  <c r="AW667" i="2"/>
  <c r="AW927" i="2"/>
  <c r="AW980" i="2"/>
  <c r="AW76" i="2"/>
  <c r="AW775" i="2"/>
  <c r="AW522" i="2"/>
  <c r="AW516" i="2"/>
  <c r="AW113" i="2"/>
  <c r="AW648" i="2"/>
  <c r="AW617" i="2"/>
  <c r="AW635" i="2"/>
  <c r="AW250" i="2"/>
  <c r="AW979" i="2"/>
  <c r="AW908" i="2"/>
  <c r="AW368" i="2"/>
  <c r="AW351" i="2"/>
  <c r="AW1060" i="2"/>
  <c r="AW513" i="2"/>
  <c r="AW564" i="2"/>
  <c r="AW286" i="2"/>
  <c r="AW187" i="2"/>
  <c r="AW163" i="2"/>
  <c r="AW1009" i="2"/>
  <c r="AW785" i="2"/>
  <c r="AW784" i="2"/>
  <c r="AW321" i="2"/>
  <c r="AW37" i="2"/>
  <c r="AW544" i="2"/>
  <c r="AW806" i="2"/>
  <c r="AW306" i="2"/>
  <c r="AW227" i="2"/>
  <c r="AW386" i="2"/>
  <c r="AW393" i="2"/>
  <c r="AW383" i="2"/>
  <c r="AW776" i="2"/>
  <c r="AW441" i="2"/>
  <c r="AW230" i="2"/>
  <c r="AW999" i="2"/>
  <c r="AW640" i="2"/>
  <c r="AW399" i="2"/>
  <c r="AW1020" i="2"/>
  <c r="AW449" i="2"/>
  <c r="AW159" i="2"/>
  <c r="AW914" i="2"/>
  <c r="AW876" i="2"/>
  <c r="AW450" i="2"/>
  <c r="AW353" i="2"/>
  <c r="AW149" i="2"/>
  <c r="AW773" i="2"/>
  <c r="AW380" i="2"/>
  <c r="AW505" i="2"/>
  <c r="AW73" i="2"/>
  <c r="AW1007" i="2"/>
  <c r="AW891" i="2"/>
  <c r="AW373" i="2"/>
  <c r="AW328" i="2"/>
  <c r="AW264" i="2"/>
  <c r="AW549" i="2"/>
  <c r="AW506" i="2"/>
  <c r="AW895" i="2"/>
  <c r="AW358" i="2"/>
  <c r="AW133" i="2"/>
  <c r="N1052" i="2"/>
  <c r="N1056" i="2"/>
  <c r="N1081" i="2"/>
  <c r="AQ938" i="2"/>
  <c r="Z1001" i="2"/>
  <c r="AB1001" i="2" s="1"/>
  <c r="S26" i="2"/>
  <c r="AW545" i="2"/>
  <c r="AW994" i="2"/>
  <c r="AW408" i="2"/>
  <c r="AW760" i="2"/>
  <c r="AW734" i="2"/>
  <c r="AW708" i="2"/>
  <c r="AW293" i="2"/>
  <c r="AW1021" i="2"/>
  <c r="AW875" i="2"/>
  <c r="AW594" i="2"/>
  <c r="AW369" i="2"/>
  <c r="AW334" i="2"/>
  <c r="AW332" i="2"/>
  <c r="AW207" i="2"/>
  <c r="AW157" i="2"/>
  <c r="AW960" i="2"/>
  <c r="AW956" i="2"/>
  <c r="AW894" i="2"/>
  <c r="AW606" i="2"/>
  <c r="AW600" i="2"/>
  <c r="AW111" i="2"/>
  <c r="AW515" i="2"/>
  <c r="AW661" i="2"/>
  <c r="AW258" i="2"/>
  <c r="AW164" i="2"/>
  <c r="AW1016" i="2"/>
  <c r="AW982" i="2"/>
  <c r="AW909" i="2"/>
  <c r="AW517" i="2"/>
  <c r="AW409" i="2"/>
  <c r="AW937" i="2"/>
  <c r="AW888" i="2"/>
  <c r="AW310" i="2"/>
  <c r="AW309" i="2"/>
  <c r="AW228" i="2"/>
  <c r="AW810" i="2"/>
  <c r="AW472" i="2"/>
  <c r="AW388" i="2"/>
  <c r="AW900" i="2"/>
  <c r="AW815" i="2"/>
  <c r="AW781" i="2"/>
  <c r="AW789" i="2"/>
  <c r="AW249" i="2"/>
  <c r="AW1019" i="2"/>
  <c r="AW988" i="2"/>
  <c r="AW625" i="2"/>
  <c r="AW372" i="2"/>
  <c r="AW364" i="2"/>
  <c r="AW312" i="2"/>
  <c r="AW304" i="2"/>
  <c r="AW390" i="2"/>
  <c r="AW1023" i="2"/>
  <c r="AW958" i="2"/>
  <c r="AW520" i="2"/>
  <c r="AW354" i="2"/>
  <c r="AW305" i="2"/>
  <c r="AW36" i="2"/>
  <c r="AW423" i="2"/>
  <c r="AW1011" i="2"/>
  <c r="AW778" i="2"/>
  <c r="AW558" i="2"/>
  <c r="AW440" i="2"/>
  <c r="N1088" i="2"/>
  <c r="N1090" i="2"/>
  <c r="N1091" i="2"/>
  <c r="N1094" i="2"/>
  <c r="N26" i="2"/>
  <c r="AW239" i="2"/>
  <c r="AW473" i="2"/>
  <c r="AW795" i="2"/>
  <c r="AW794" i="2"/>
  <c r="AW793" i="2"/>
  <c r="AW791" i="2"/>
  <c r="AW790" i="2"/>
  <c r="AW715" i="2"/>
  <c r="AW108" i="2"/>
  <c r="AW53" i="2"/>
  <c r="AW973" i="2"/>
  <c r="AW818" i="2"/>
  <c r="AW639" i="2"/>
  <c r="AW118" i="2"/>
  <c r="AW152" i="2"/>
  <c r="AW128" i="2"/>
  <c r="AW1087" i="2"/>
  <c r="AW1069" i="2"/>
  <c r="AW583" i="2"/>
  <c r="AW579" i="2"/>
  <c r="AW229" i="2"/>
  <c r="AW837" i="2"/>
  <c r="AW569" i="2"/>
  <c r="AW269" i="2"/>
  <c r="AW205" i="2"/>
  <c r="AW1008" i="2"/>
  <c r="AW835" i="2"/>
  <c r="AW631" i="2"/>
  <c r="AW439" i="2"/>
  <c r="AW537" i="2"/>
  <c r="AW401" i="2"/>
  <c r="AW398" i="2"/>
  <c r="AW242" i="2"/>
  <c r="AW49" i="2"/>
  <c r="AW852" i="2"/>
  <c r="AW147" i="2"/>
  <c r="AW252" i="2"/>
  <c r="AW91" i="2"/>
  <c r="AW740" i="2"/>
  <c r="AW470" i="2"/>
  <c r="AW461" i="2"/>
  <c r="AW44" i="2"/>
  <c r="AW946" i="2"/>
  <c r="AW741" i="2"/>
  <c r="AW736" i="2"/>
  <c r="AW676" i="2"/>
  <c r="N1074" i="2"/>
  <c r="N1065" i="2"/>
  <c r="AU939" i="2"/>
  <c r="AW939" i="2" s="1"/>
  <c r="N1047" i="2"/>
  <c r="AP1078" i="2"/>
  <c r="N1057" i="2"/>
  <c r="Z496" i="2"/>
  <c r="Z239" i="2"/>
  <c r="Z352" i="2"/>
  <c r="Z371" i="2"/>
  <c r="Z786" i="2"/>
  <c r="Z874" i="2"/>
  <c r="AG1001" i="2"/>
  <c r="Z83" i="2"/>
  <c r="Z121" i="2"/>
  <c r="Z291" i="2"/>
  <c r="AW609" i="2"/>
  <c r="AW589" i="2"/>
  <c r="AW559" i="2"/>
  <c r="AW1083" i="2"/>
  <c r="AW1057" i="2"/>
  <c r="AW261" i="2"/>
  <c r="AW483" i="2"/>
  <c r="AW316" i="2"/>
  <c r="AW199" i="2"/>
  <c r="AW142" i="2"/>
  <c r="AW311" i="2"/>
  <c r="AW220" i="2"/>
  <c r="AW457" i="2"/>
  <c r="AW318" i="2"/>
  <c r="AW921" i="2"/>
  <c r="AW381" i="2"/>
  <c r="AW366" i="2"/>
  <c r="AW324" i="2"/>
  <c r="AW419" i="2"/>
  <c r="AW986" i="2"/>
  <c r="AW28" i="2"/>
  <c r="AW11" i="2"/>
  <c r="AW32" i="2"/>
  <c r="AW870" i="2"/>
  <c r="AW799" i="2"/>
  <c r="AW476" i="2"/>
  <c r="AW486" i="2"/>
  <c r="AW68" i="2"/>
  <c r="AW915" i="2"/>
  <c r="AW499" i="2"/>
  <c r="AW695" i="2"/>
  <c r="AW701" i="2"/>
  <c r="AW675" i="2"/>
  <c r="AW502" i="2"/>
  <c r="AW484" i="2"/>
  <c r="AW119" i="2"/>
  <c r="AW1012" i="2"/>
  <c r="AW1088" i="2"/>
  <c r="AW1090" i="2"/>
  <c r="AW1064" i="2"/>
  <c r="AW711" i="2"/>
  <c r="AW861" i="2"/>
  <c r="AW856" i="2"/>
  <c r="AW763" i="2"/>
  <c r="AW762" i="2"/>
  <c r="AW246" i="2"/>
  <c r="AW237" i="2"/>
  <c r="AW16" i="2"/>
  <c r="AW1031" i="2"/>
  <c r="AW857" i="2"/>
  <c r="AW845" i="2"/>
  <c r="AW851" i="2"/>
  <c r="AW518" i="2"/>
  <c r="AW438" i="2"/>
  <c r="AW121" i="2"/>
  <c r="AW84" i="2"/>
  <c r="AW941" i="2"/>
  <c r="AW1010" i="2"/>
  <c r="AW430" i="2"/>
  <c r="AW429" i="2"/>
  <c r="AW272" i="2"/>
  <c r="AW488" i="2"/>
  <c r="AW211" i="2"/>
  <c r="AW224" i="2"/>
  <c r="AW599" i="2"/>
  <c r="AW598" i="2"/>
  <c r="AW1043" i="2"/>
  <c r="AW1032" i="2"/>
  <c r="AW90" i="2"/>
  <c r="AW72" i="2"/>
  <c r="AW345" i="2"/>
  <c r="N1067" i="2"/>
  <c r="N1069" i="2"/>
  <c r="Z1057" i="2"/>
  <c r="Z125" i="2"/>
  <c r="Z1085" i="2"/>
  <c r="Z261" i="2"/>
  <c r="Z488" i="2"/>
  <c r="Z295" i="2"/>
  <c r="Z319" i="2"/>
  <c r="Z375" i="2"/>
  <c r="Z662" i="2"/>
  <c r="Z741" i="2"/>
  <c r="Z834" i="2"/>
  <c r="Z14" i="2"/>
  <c r="Z148" i="2"/>
  <c r="Z144" i="2"/>
  <c r="Z972" i="2"/>
  <c r="Z576" i="2"/>
  <c r="Z878" i="2"/>
  <c r="Z174" i="2"/>
  <c r="Z709" i="2"/>
  <c r="Z717" i="2"/>
  <c r="Z721" i="2"/>
  <c r="Z128" i="2"/>
  <c r="Z57" i="2"/>
  <c r="Z367" i="2"/>
  <c r="Z431" i="2"/>
  <c r="Z911" i="2"/>
  <c r="Z1017" i="2"/>
  <c r="Z279" i="2"/>
  <c r="Z638" i="2"/>
  <c r="Z674" i="2"/>
  <c r="Z897" i="2"/>
  <c r="Z982" i="2"/>
  <c r="Z1015" i="2"/>
  <c r="Z226" i="2"/>
  <c r="Z361" i="2"/>
  <c r="Z912" i="2"/>
  <c r="Z94" i="2"/>
  <c r="Z117" i="2"/>
  <c r="Z163" i="2"/>
  <c r="Z249" i="2"/>
  <c r="Z265" i="2"/>
  <c r="Z399" i="2"/>
  <c r="Z547" i="2"/>
  <c r="Z633" i="2"/>
  <c r="Z640" i="2"/>
  <c r="Z652" i="2"/>
  <c r="Z660" i="2"/>
  <c r="Z664" i="2"/>
  <c r="Z815" i="2"/>
  <c r="Z953" i="2"/>
  <c r="Z995" i="2"/>
  <c r="Z1036" i="2"/>
  <c r="Z100" i="2"/>
  <c r="Z186" i="2"/>
  <c r="Z276" i="2"/>
  <c r="Z348" i="2"/>
  <c r="Z745" i="2"/>
  <c r="AP109" i="2"/>
  <c r="AU26" i="2"/>
  <c r="AW26" i="2" s="1"/>
  <c r="AB1072" i="2"/>
  <c r="AN1072" i="2"/>
  <c r="AP1072" i="2" s="1"/>
  <c r="AW338" i="2"/>
  <c r="AW809" i="2"/>
  <c r="AW1077" i="2"/>
  <c r="AW1065" i="2"/>
  <c r="AW1084" i="2"/>
  <c r="AW577" i="2"/>
  <c r="AW101" i="2"/>
  <c r="AW29" i="2"/>
  <c r="AW275" i="2"/>
  <c r="AW904" i="2"/>
  <c r="AW903" i="2"/>
  <c r="AW836" i="2"/>
  <c r="AW834" i="2"/>
  <c r="AW830" i="2"/>
  <c r="AW814" i="2"/>
  <c r="AW412" i="2"/>
  <c r="AW420" i="2"/>
  <c r="AW34" i="2"/>
  <c r="AW855" i="2"/>
  <c r="AW622" i="2"/>
  <c r="AW374" i="2"/>
  <c r="AW367" i="2"/>
  <c r="AW123" i="2"/>
  <c r="AW911" i="2"/>
  <c r="AW192" i="2"/>
  <c r="AW122" i="2"/>
  <c r="AW451" i="2"/>
  <c r="AW651" i="2"/>
  <c r="AW880" i="2"/>
  <c r="AW649" i="2"/>
  <c r="AW575" i="2"/>
  <c r="AW929" i="2"/>
  <c r="AW846" i="2"/>
  <c r="AW796" i="2"/>
  <c r="AW729" i="2"/>
  <c r="AW723" i="2"/>
  <c r="AW687" i="2"/>
  <c r="AW179" i="2"/>
  <c r="AW177" i="2"/>
  <c r="AW176" i="2"/>
  <c r="AW489" i="2"/>
  <c r="AW744" i="2"/>
  <c r="AW592" i="2"/>
  <c r="AW138" i="2"/>
  <c r="AW137" i="2"/>
  <c r="AW64" i="2"/>
  <c r="AW145" i="2"/>
  <c r="AW1094" i="2"/>
  <c r="AW1073" i="2"/>
  <c r="AW1082" i="2"/>
  <c r="AW1070" i="2"/>
  <c r="AW707" i="2"/>
  <c r="AW706" i="2"/>
  <c r="AW704" i="2"/>
  <c r="AW699" i="2"/>
  <c r="AW878" i="2"/>
  <c r="AW817" i="2"/>
  <c r="AW765" i="2"/>
  <c r="AW1034" i="2"/>
  <c r="AW22" i="2"/>
  <c r="AW210" i="2"/>
  <c r="AW732" i="2"/>
  <c r="AW643" i="2"/>
  <c r="AW607" i="2"/>
  <c r="AW510" i="2"/>
  <c r="AW463" i="2"/>
  <c r="AW804" i="2"/>
  <c r="AW255" i="2"/>
  <c r="AW713" i="2"/>
  <c r="AW703" i="2"/>
  <c r="AW683" i="2"/>
  <c r="AW682" i="2"/>
  <c r="AW680" i="2"/>
  <c r="AW679" i="2"/>
  <c r="AW168" i="2"/>
  <c r="AW443" i="2"/>
  <c r="AW955" i="2"/>
  <c r="AW442" i="2"/>
  <c r="AW266" i="2"/>
  <c r="AW215" i="2"/>
  <c r="AW447" i="2"/>
  <c r="AW395" i="2"/>
  <c r="AW1006" i="2"/>
  <c r="AW630" i="2"/>
  <c r="AW431" i="2"/>
  <c r="AW292" i="2"/>
  <c r="AW570" i="2"/>
  <c r="AW540" i="2"/>
  <c r="AW41" i="2"/>
  <c r="AW733" i="2"/>
  <c r="AW23" i="2"/>
  <c r="AW45" i="2"/>
  <c r="AW1003" i="2"/>
  <c r="AW657" i="2"/>
  <c r="N1087" i="2"/>
  <c r="AW565" i="2"/>
  <c r="AU557" i="2"/>
  <c r="AU245" i="2"/>
  <c r="AU218" i="2"/>
  <c r="AU209" i="2"/>
  <c r="AU208" i="2"/>
  <c r="AU166" i="2"/>
  <c r="AU165" i="2"/>
  <c r="AU375" i="2"/>
  <c r="AU342" i="2"/>
  <c r="AU1013" i="2"/>
  <c r="AU356" i="2"/>
  <c r="AU349" i="2"/>
  <c r="AU303" i="2"/>
  <c r="AU302" i="2"/>
  <c r="AU301" i="2"/>
  <c r="AU298" i="2"/>
  <c r="AU40" i="2"/>
  <c r="AU405" i="2"/>
  <c r="AU774" i="2"/>
  <c r="AU748" i="2"/>
  <c r="AU112" i="2"/>
  <c r="AU644" i="2"/>
  <c r="AU642" i="2"/>
  <c r="AU512" i="2"/>
  <c r="AU389" i="2"/>
  <c r="AW389" i="2" s="1"/>
  <c r="AI1072" i="2"/>
  <c r="AU384" i="2"/>
  <c r="AU378" i="2"/>
  <c r="AU231" i="2"/>
  <c r="AU952" i="2"/>
  <c r="AU951" i="2"/>
  <c r="AU869" i="2"/>
  <c r="AU816" i="2"/>
  <c r="AU754" i="2"/>
  <c r="AU663" i="2"/>
  <c r="AU662" i="2"/>
  <c r="AU660" i="2"/>
  <c r="AU632" i="2"/>
  <c r="AU614" i="2"/>
  <c r="AU604" i="2"/>
  <c r="AU602" i="2"/>
  <c r="AU597" i="2"/>
  <c r="AU554" i="2"/>
  <c r="AU115" i="2"/>
  <c r="AU114" i="2"/>
  <c r="AU48" i="2"/>
  <c r="AU39" i="2"/>
  <c r="AU248" i="2"/>
  <c r="AU379" i="2"/>
  <c r="AW379" i="2" s="1"/>
  <c r="AU363" i="2"/>
  <c r="AU360" i="2"/>
  <c r="AU359" i="2"/>
  <c r="AU331" i="2"/>
  <c r="AU319" i="2"/>
  <c r="AU769" i="2"/>
  <c r="AU890" i="2"/>
  <c r="AU392" i="2"/>
  <c r="AU80" i="2"/>
  <c r="AU79" i="2"/>
  <c r="AU74" i="2"/>
  <c r="AU185" i="2"/>
  <c r="AU1080" i="2"/>
  <c r="AW1080" i="2" s="1"/>
  <c r="AU1047" i="2"/>
  <c r="AW1047" i="2" s="1"/>
  <c r="AU1085" i="2"/>
  <c r="AW1085" i="2" s="1"/>
  <c r="AU1095" i="2"/>
  <c r="AW1095" i="2" s="1"/>
  <c r="AU194" i="2"/>
  <c r="AW194" i="2" s="1"/>
  <c r="AU930" i="2"/>
  <c r="AW930" i="2" s="1"/>
  <c r="AU849" i="2"/>
  <c r="AW849" i="2" s="1"/>
  <c r="AU823" i="2"/>
  <c r="AW823" i="2" s="1"/>
  <c r="AU811" i="2"/>
  <c r="AW811" i="2" s="1"/>
  <c r="AU735" i="2"/>
  <c r="AW735" i="2" s="1"/>
  <c r="AU730" i="2"/>
  <c r="AW730" i="2" s="1"/>
  <c r="AU728" i="2"/>
  <c r="AW728" i="2" s="1"/>
  <c r="AU717" i="2"/>
  <c r="AW717" i="2" s="1"/>
  <c r="AU173" i="2"/>
  <c r="AW173" i="2" s="1"/>
  <c r="AU172" i="2"/>
  <c r="AW172" i="2" s="1"/>
  <c r="AU169" i="2"/>
  <c r="AW169" i="2" s="1"/>
  <c r="AU882" i="2"/>
  <c r="AW882" i="2" s="1"/>
  <c r="AU590" i="2"/>
  <c r="AW590" i="2" s="1"/>
  <c r="AU436" i="2"/>
  <c r="AW436" i="2" s="1"/>
  <c r="AU428" i="2"/>
  <c r="AW428" i="2" s="1"/>
  <c r="AU425" i="2"/>
  <c r="AW425" i="2" s="1"/>
  <c r="AU262" i="2"/>
  <c r="AW262" i="2" s="1"/>
  <c r="AU174" i="2"/>
  <c r="AW174" i="2" s="1"/>
  <c r="AU533" i="2"/>
  <c r="AW533" i="2" s="1"/>
  <c r="AU498" i="2"/>
  <c r="AW498" i="2" s="1"/>
  <c r="AU403" i="2"/>
  <c r="AW403" i="2" s="1"/>
  <c r="AU859" i="2"/>
  <c r="AW859" i="2" s="1"/>
  <c r="AU803" i="2"/>
  <c r="AW803" i="2" s="1"/>
  <c r="AU624" i="2"/>
  <c r="AW624" i="2" s="1"/>
  <c r="AU539" i="2"/>
  <c r="AW539" i="2" s="1"/>
  <c r="AU528" i="2"/>
  <c r="AW528" i="2" s="1"/>
  <c r="AU377" i="2"/>
  <c r="AW377" i="2" s="1"/>
  <c r="AU116" i="2"/>
  <c r="AW116" i="2" s="1"/>
  <c r="AU107" i="2"/>
  <c r="AW107" i="2" s="1"/>
  <c r="AU896" i="2"/>
  <c r="AW896" i="2" s="1"/>
  <c r="AU65" i="2"/>
  <c r="AW65" i="2" s="1"/>
  <c r="AU645" i="2"/>
  <c r="AW645" i="2" s="1"/>
  <c r="AU819" i="2"/>
  <c r="AW819" i="2" s="1"/>
  <c r="AU1004" i="2"/>
  <c r="AW1004" i="2" s="1"/>
  <c r="AU347" i="2"/>
  <c r="AU340" i="2"/>
  <c r="AU948" i="2"/>
  <c r="AU944" i="2"/>
  <c r="AU650" i="2"/>
  <c r="AU417" i="2"/>
  <c r="AU1081" i="2"/>
  <c r="AW1081" i="2" s="1"/>
  <c r="AU1049" i="2"/>
  <c r="AW1049" i="2" s="1"/>
  <c r="AU1067" i="2"/>
  <c r="AW1067" i="2" s="1"/>
  <c r="AU325" i="2"/>
  <c r="AW325" i="2" s="1"/>
  <c r="AU496" i="2"/>
  <c r="AW496" i="2" s="1"/>
  <c r="AU1061" i="2"/>
  <c r="AW1061" i="2" s="1"/>
  <c r="AU932" i="2"/>
  <c r="AW932" i="2" s="1"/>
  <c r="AU928" i="2"/>
  <c r="AW928" i="2" s="1"/>
  <c r="AU829" i="2"/>
  <c r="AW829" i="2" s="1"/>
  <c r="AU797" i="2"/>
  <c r="AW797" i="2" s="1"/>
  <c r="AU726" i="2"/>
  <c r="AW726" i="2" s="1"/>
  <c r="AU724" i="2"/>
  <c r="AW724" i="2" s="1"/>
  <c r="AU709" i="2"/>
  <c r="AW709" i="2" s="1"/>
  <c r="AU175" i="2"/>
  <c r="AW175" i="2" s="1"/>
  <c r="AU171" i="2"/>
  <c r="AW171" i="2" s="1"/>
  <c r="AU1053" i="2"/>
  <c r="AW1053" i="2" s="1"/>
  <c r="AU612" i="2"/>
  <c r="AW612" i="2" s="1"/>
  <c r="AU698" i="2"/>
  <c r="AW698" i="2" s="1"/>
  <c r="AU696" i="2"/>
  <c r="AW696" i="2" s="1"/>
  <c r="AU693" i="2"/>
  <c r="AW693" i="2" s="1"/>
  <c r="AU678" i="2"/>
  <c r="AW678" i="2" s="1"/>
  <c r="AU433" i="2"/>
  <c r="AW433" i="2" s="1"/>
  <c r="AU1058" i="2"/>
  <c r="AW1058" i="2" s="1"/>
  <c r="AU1092" i="2"/>
  <c r="AW1092" i="2" s="1"/>
  <c r="AU1093" i="2"/>
  <c r="AW1093" i="2" s="1"/>
  <c r="AU1091" i="2"/>
  <c r="AW1091" i="2" s="1"/>
  <c r="AU1071" i="2"/>
  <c r="AW1071" i="2" s="1"/>
  <c r="AU1052" i="2"/>
  <c r="AW1052" i="2" s="1"/>
  <c r="AU1075" i="2"/>
  <c r="AW1075" i="2" s="1"/>
  <c r="AU1063" i="2"/>
  <c r="AW1063" i="2" s="1"/>
  <c r="AU1062" i="2"/>
  <c r="AW1062" i="2" s="1"/>
  <c r="AU1054" i="2"/>
  <c r="AW1054" i="2" s="1"/>
  <c r="AU1078" i="2"/>
  <c r="AW1078" i="2" s="1"/>
  <c r="AU1048" i="2"/>
  <c r="AW1048" i="2" s="1"/>
  <c r="AU1074" i="2"/>
  <c r="AW1074" i="2" s="1"/>
  <c r="AU721" i="2"/>
  <c r="AW721" i="2" s="1"/>
  <c r="AU719" i="2"/>
  <c r="AW719" i="2" s="1"/>
  <c r="AU714" i="2"/>
  <c r="AW714" i="2" s="1"/>
  <c r="AU712" i="2"/>
  <c r="AW712" i="2" s="1"/>
  <c r="AU697" i="2"/>
  <c r="AW697" i="2" s="1"/>
  <c r="AU694" i="2"/>
  <c r="AW694" i="2" s="1"/>
  <c r="AU692" i="2"/>
  <c r="AW692" i="2" s="1"/>
  <c r="AU691" i="2"/>
  <c r="AW691" i="2" s="1"/>
  <c r="AU690" i="2"/>
  <c r="AW690" i="2" s="1"/>
  <c r="AU688" i="2"/>
  <c r="AW688" i="2" s="1"/>
  <c r="AU685" i="2"/>
  <c r="AW685" i="2" s="1"/>
  <c r="AU585" i="2"/>
  <c r="AW585" i="2" s="1"/>
  <c r="AU879" i="2"/>
  <c r="AW879" i="2" s="1"/>
  <c r="AU847" i="2"/>
  <c r="AW847" i="2" s="1"/>
  <c r="AU576" i="2"/>
  <c r="AW576" i="2" s="1"/>
  <c r="AU509" i="2"/>
  <c r="AW509" i="2" s="1"/>
  <c r="AU991" i="2"/>
  <c r="AW991" i="2" s="1"/>
  <c r="AU990" i="2"/>
  <c r="AW990" i="2" s="1"/>
  <c r="AU989" i="2"/>
  <c r="AW989" i="2" s="1"/>
  <c r="AU971" i="2"/>
  <c r="AW971" i="2" s="1"/>
  <c r="AU864" i="2"/>
  <c r="AW864" i="2" s="1"/>
  <c r="AU750" i="2"/>
  <c r="AW750" i="2" s="1"/>
  <c r="AU526" i="2"/>
  <c r="AW526" i="2" s="1"/>
  <c r="AU525" i="2"/>
  <c r="AW525" i="2" s="1"/>
  <c r="AU404" i="2"/>
  <c r="AW404" i="2" s="1"/>
  <c r="AU240" i="2"/>
  <c r="AW240" i="2" s="1"/>
  <c r="AU406" i="2"/>
  <c r="AW406" i="2" s="1"/>
  <c r="AU1055" i="2"/>
  <c r="AW1055" i="2" s="1"/>
  <c r="AU1038" i="2"/>
  <c r="AW1038" i="2" s="1"/>
  <c r="AU766" i="2"/>
  <c r="AW766" i="2" s="1"/>
  <c r="AU800" i="2"/>
  <c r="AW800" i="2" s="1"/>
  <c r="AU181" i="2"/>
  <c r="AW181" i="2" s="1"/>
  <c r="AU180" i="2"/>
  <c r="AW180" i="2" s="1"/>
  <c r="AU758" i="2"/>
  <c r="AW758" i="2" s="1"/>
  <c r="AU260" i="2"/>
  <c r="AW260" i="2" s="1"/>
  <c r="AU219" i="2"/>
  <c r="AW219" i="2" s="1"/>
  <c r="AU898" i="2"/>
  <c r="AW898" i="2" s="1"/>
  <c r="AU848" i="2"/>
  <c r="AW848" i="2" s="1"/>
  <c r="AU659" i="2"/>
  <c r="AW659" i="2" s="1"/>
  <c r="AU874" i="2"/>
  <c r="AW874" i="2" s="1"/>
  <c r="AU761" i="2"/>
  <c r="AW761" i="2" s="1"/>
  <c r="AU759" i="2"/>
  <c r="AW759" i="2" s="1"/>
  <c r="AU749" i="2"/>
  <c r="AW749" i="2" s="1"/>
  <c r="AU538" i="2"/>
  <c r="AW538" i="2" s="1"/>
  <c r="AU527" i="2"/>
  <c r="AW527" i="2" s="1"/>
  <c r="AU424" i="2"/>
  <c r="AW424" i="2" s="1"/>
  <c r="AU397" i="2"/>
  <c r="AW397" i="2" s="1"/>
  <c r="AU244" i="2"/>
  <c r="AW244" i="2" s="1"/>
  <c r="AU189" i="2"/>
  <c r="AW189" i="2" s="1"/>
  <c r="AU106" i="2"/>
  <c r="AW106" i="2" s="1"/>
  <c r="AU827" i="2"/>
  <c r="AW827" i="2" s="1"/>
  <c r="AU826" i="2"/>
  <c r="AW826" i="2" s="1"/>
  <c r="AU613" i="2"/>
  <c r="AW613" i="2" s="1"/>
  <c r="AU493" i="2"/>
  <c r="AW493" i="2" s="1"/>
  <c r="AU490" i="2"/>
  <c r="AW490" i="2" s="1"/>
  <c r="AU317" i="2"/>
  <c r="AW317" i="2" s="1"/>
  <c r="AU70" i="2"/>
  <c r="AW70" i="2" s="1"/>
  <c r="AU69" i="2"/>
  <c r="AW69" i="2" s="1"/>
  <c r="AU54" i="2"/>
  <c r="AW54" i="2" s="1"/>
  <c r="AU925" i="2"/>
  <c r="AW925" i="2" s="1"/>
  <c r="AU924" i="2"/>
  <c r="AW924" i="2" s="1"/>
  <c r="AU452" i="2"/>
  <c r="AW452" i="2" s="1"/>
  <c r="AU42" i="2"/>
  <c r="AW42" i="2" s="1"/>
  <c r="AU923" i="2"/>
  <c r="AW923" i="2" s="1"/>
  <c r="AU411" i="2"/>
  <c r="AW411" i="2" s="1"/>
  <c r="AU445" i="2"/>
  <c r="AW445" i="2" s="1"/>
  <c r="AU288" i="2"/>
  <c r="AW288" i="2" s="1"/>
  <c r="AU200" i="2"/>
  <c r="AW200" i="2" s="1"/>
  <c r="AU970" i="2"/>
  <c r="AW970" i="2" s="1"/>
  <c r="AU833" i="2"/>
  <c r="AW833" i="2" s="1"/>
  <c r="AU487" i="2"/>
  <c r="AW487" i="2" s="1"/>
  <c r="AU934" i="2"/>
  <c r="AW934" i="2" s="1"/>
  <c r="AU504" i="2"/>
  <c r="AW504" i="2" s="1"/>
  <c r="AU1037" i="2"/>
  <c r="AW1037" i="2" s="1"/>
  <c r="AU491" i="2"/>
  <c r="AW491" i="2" s="1"/>
  <c r="AU343" i="2"/>
  <c r="AW343" i="2" s="1"/>
  <c r="AU143" i="2"/>
  <c r="AW143" i="2" s="1"/>
  <c r="AU1042" i="2"/>
  <c r="AW1042" i="2" s="1"/>
  <c r="AU1041" i="2"/>
  <c r="AW1041" i="2" s="1"/>
  <c r="AU1027" i="2"/>
  <c r="AW1027" i="2" s="1"/>
  <c r="AU854" i="2"/>
  <c r="AW854" i="2" s="1"/>
  <c r="AU615" i="2"/>
  <c r="AW615" i="2" s="1"/>
  <c r="AU212" i="2"/>
  <c r="AW212" i="2" s="1"/>
  <c r="AU98" i="2"/>
  <c r="AW98" i="2" s="1"/>
  <c r="AU86" i="2"/>
  <c r="AW86" i="2" s="1"/>
  <c r="AU66" i="2"/>
  <c r="AW66" i="2" s="1"/>
  <c r="AU30" i="2"/>
  <c r="AW30" i="2" s="1"/>
  <c r="AU14" i="2"/>
  <c r="AW14" i="2" s="1"/>
  <c r="AU13" i="2"/>
  <c r="AW13" i="2" s="1"/>
  <c r="AU940" i="2"/>
  <c r="AW940" i="2" s="1"/>
  <c r="AU47" i="2"/>
  <c r="AW47" i="2" s="1"/>
  <c r="AU983" i="2"/>
  <c r="AW983" i="2" s="1"/>
  <c r="AU868" i="2"/>
  <c r="AW868" i="2" s="1"/>
  <c r="AU746" i="2"/>
  <c r="AW746" i="2" s="1"/>
  <c r="AU568" i="2"/>
  <c r="AW568" i="2" s="1"/>
  <c r="AU567" i="2"/>
  <c r="AW567" i="2" s="1"/>
  <c r="AU501" i="2"/>
  <c r="AW501" i="2" s="1"/>
  <c r="AU464" i="2"/>
  <c r="AW464" i="2" s="1"/>
  <c r="AU459" i="2"/>
  <c r="AW459" i="2" s="1"/>
  <c r="AU346" i="2"/>
  <c r="AW346" i="2" s="1"/>
  <c r="AU327" i="2"/>
  <c r="AW327" i="2" s="1"/>
  <c r="AU232" i="2"/>
  <c r="AW232" i="2" s="1"/>
  <c r="AU102" i="2"/>
  <c r="AW102" i="2" s="1"/>
  <c r="AU82" i="2"/>
  <c r="AW82" i="2" s="1"/>
  <c r="AU1001" i="2"/>
  <c r="AW1001" i="2" s="1"/>
  <c r="AU996" i="2"/>
  <c r="AW996" i="2" s="1"/>
  <c r="AU947" i="2"/>
  <c r="AW947" i="2" s="1"/>
  <c r="AU942" i="2"/>
  <c r="AW942" i="2" s="1"/>
  <c r="AU897" i="2"/>
  <c r="AW897" i="2" s="1"/>
  <c r="AU843" i="2"/>
  <c r="AW843" i="2" s="1"/>
  <c r="AU828" i="2"/>
  <c r="AW828" i="2" s="1"/>
  <c r="AU812" i="2"/>
  <c r="AW812" i="2" s="1"/>
  <c r="AU770" i="2"/>
  <c r="AW770" i="2" s="1"/>
  <c r="AU669" i="2"/>
  <c r="AW669" i="2" s="1"/>
  <c r="AU664" i="2"/>
  <c r="AW664" i="2" s="1"/>
  <c r="AU658" i="2"/>
  <c r="AW658" i="2" s="1"/>
  <c r="AU656" i="2"/>
  <c r="AW656" i="2" s="1"/>
  <c r="AU655" i="2"/>
  <c r="AW655" i="2" s="1"/>
  <c r="AU654" i="2"/>
  <c r="AW654" i="2" s="1"/>
  <c r="AU646" i="2"/>
  <c r="AW646" i="2" s="1"/>
  <c r="AU633" i="2"/>
  <c r="AW633" i="2" s="1"/>
  <c r="AU270" i="2"/>
  <c r="AW270" i="2" s="1"/>
  <c r="AU259" i="2"/>
  <c r="AW259" i="2" s="1"/>
  <c r="AU257" i="2"/>
  <c r="AW257" i="2" s="1"/>
  <c r="AU141" i="2"/>
  <c r="AW141" i="2" s="1"/>
  <c r="AU913" i="2"/>
  <c r="AW913" i="2" s="1"/>
  <c r="AU893" i="2"/>
  <c r="AW893" i="2" s="1"/>
  <c r="AU892" i="2"/>
  <c r="AW892" i="2" s="1"/>
  <c r="AU887" i="2"/>
  <c r="AW887" i="2" s="1"/>
  <c r="AU886" i="2"/>
  <c r="AW886" i="2" s="1"/>
  <c r="AU860" i="2"/>
  <c r="AW860" i="2" s="1"/>
  <c r="AU521" i="2"/>
  <c r="AW521" i="2" s="1"/>
  <c r="AU416" i="2"/>
  <c r="AW416" i="2" s="1"/>
  <c r="AU839" i="2"/>
  <c r="AW839" i="2" s="1"/>
  <c r="AU838" i="2"/>
  <c r="AW838" i="2" s="1"/>
  <c r="AU580" i="2"/>
  <c r="AW580" i="2" s="1"/>
  <c r="AU407" i="2"/>
  <c r="AW407" i="2" s="1"/>
  <c r="AU387" i="2"/>
  <c r="AW387" i="2" s="1"/>
  <c r="AU222" i="2"/>
  <c r="AW222" i="2" s="1"/>
  <c r="AU56" i="2"/>
  <c r="AW56" i="2" s="1"/>
  <c r="AU55" i="2"/>
  <c r="AW55" i="2" s="1"/>
  <c r="AU50" i="2"/>
  <c r="AW50" i="2" s="1"/>
  <c r="AU601" i="2"/>
  <c r="AW601" i="2" s="1"/>
  <c r="AU478" i="2"/>
  <c r="AW478" i="2" s="1"/>
  <c r="AU444" i="2"/>
  <c r="AW444" i="2" s="1"/>
  <c r="AU1086" i="2"/>
  <c r="AW1086" i="2" s="1"/>
  <c r="AU508" i="2"/>
  <c r="AW508" i="2" s="1"/>
  <c r="AU611" i="2"/>
  <c r="AW611" i="2" s="1"/>
  <c r="AU203" i="2"/>
  <c r="AW203" i="2" s="1"/>
  <c r="AU201" i="2"/>
  <c r="AW201" i="2" s="1"/>
  <c r="AU139" i="2"/>
  <c r="AW139" i="2" s="1"/>
  <c r="AU529" i="2"/>
  <c r="AW529" i="2" s="1"/>
  <c r="AU503" i="2"/>
  <c r="AW503" i="2" s="1"/>
  <c r="AU247" i="2"/>
  <c r="AW247" i="2" s="1"/>
  <c r="AU1045" i="2"/>
  <c r="AW1045" i="2" s="1"/>
  <c r="AU1040" i="2"/>
  <c r="AW1040" i="2" s="1"/>
  <c r="AU771" i="2"/>
  <c r="AW771" i="2" s="1"/>
  <c r="AU196" i="2"/>
  <c r="AW196" i="2" s="1"/>
  <c r="AU195" i="2"/>
  <c r="AW195" i="2" s="1"/>
  <c r="AU27" i="2"/>
  <c r="AW27" i="2" s="1"/>
  <c r="AU1030" i="2"/>
  <c r="AW1030" i="2" s="1"/>
  <c r="AU1029" i="2"/>
  <c r="AW1029" i="2" s="1"/>
  <c r="AU959" i="2"/>
  <c r="AW959" i="2" s="1"/>
  <c r="AU917" i="2"/>
  <c r="AW917" i="2" s="1"/>
  <c r="AU777" i="2"/>
  <c r="AW777" i="2" s="1"/>
  <c r="AU603" i="2"/>
  <c r="AW603" i="2" s="1"/>
  <c r="AU482" i="2"/>
  <c r="AW482" i="2" s="1"/>
  <c r="AU135" i="2"/>
  <c r="AW135" i="2" s="1"/>
  <c r="AU97" i="2"/>
  <c r="AW97" i="2" s="1"/>
  <c r="AU93" i="2"/>
  <c r="AW93" i="2" s="1"/>
  <c r="AU71" i="2"/>
  <c r="AW71" i="2" s="1"/>
  <c r="AU60" i="2"/>
  <c r="AW60" i="2" s="1"/>
  <c r="AU31" i="2"/>
  <c r="AW31" i="2" s="1"/>
  <c r="AU466" i="2"/>
  <c r="AW466" i="2" s="1"/>
  <c r="AU274" i="2"/>
  <c r="AW274" i="2" s="1"/>
  <c r="AU985" i="2"/>
  <c r="AW985" i="2" s="1"/>
  <c r="AU976" i="2"/>
  <c r="AW976" i="2" s="1"/>
  <c r="AU964" i="2"/>
  <c r="AW964" i="2" s="1"/>
  <c r="AU755" i="2"/>
  <c r="AW755" i="2" s="1"/>
  <c r="AU738" i="2"/>
  <c r="AW738" i="2" s="1"/>
  <c r="AU507" i="2"/>
  <c r="AW507" i="2" s="1"/>
  <c r="AU494" i="2"/>
  <c r="AW494" i="2" s="1"/>
  <c r="AU474" i="2"/>
  <c r="AW474" i="2" s="1"/>
  <c r="AU460" i="2"/>
  <c r="AW460" i="2" s="1"/>
  <c r="AU458" i="2"/>
  <c r="AW458" i="2" s="1"/>
  <c r="AU455" i="2"/>
  <c r="AW455" i="2" s="1"/>
  <c r="AU337" i="2"/>
  <c r="AW337" i="2" s="1"/>
  <c r="AU322" i="2"/>
  <c r="AW322" i="2" s="1"/>
  <c r="AU277" i="2"/>
  <c r="AW277" i="2" s="1"/>
  <c r="AU202" i="2"/>
  <c r="AW202" i="2" s="1"/>
  <c r="AU198" i="2"/>
  <c r="AW198" i="2" s="1"/>
  <c r="AU190" i="2"/>
  <c r="AW190" i="2" s="1"/>
  <c r="AU83" i="2"/>
  <c r="AW83" i="2" s="1"/>
  <c r="AU81" i="2"/>
  <c r="AW81" i="2" s="1"/>
  <c r="AU61" i="2"/>
  <c r="AW61" i="2" s="1"/>
  <c r="AU997" i="2"/>
  <c r="AW997" i="2" s="1"/>
  <c r="AU995" i="2"/>
  <c r="AW995" i="2" s="1"/>
  <c r="AU992" i="2"/>
  <c r="AW992" i="2" s="1"/>
  <c r="AU943" i="2"/>
  <c r="AW943" i="2" s="1"/>
  <c r="AU906" i="2"/>
  <c r="AW906" i="2" s="1"/>
  <c r="AU844" i="2"/>
  <c r="AW844" i="2" s="1"/>
  <c r="AU842" i="2"/>
  <c r="AW842" i="2" s="1"/>
  <c r="AU841" i="2"/>
  <c r="AW841" i="2" s="1"/>
  <c r="AU813" i="2"/>
  <c r="AW813" i="2" s="1"/>
  <c r="AU757" i="2"/>
  <c r="AW757" i="2" s="1"/>
  <c r="AU674" i="2"/>
  <c r="AW674" i="2" s="1"/>
  <c r="AU672" i="2"/>
  <c r="AW672" i="2" s="1"/>
  <c r="AU671" i="2"/>
  <c r="AW671" i="2" s="1"/>
  <c r="AU670" i="2"/>
  <c r="AW670" i="2" s="1"/>
  <c r="AU665" i="2"/>
  <c r="AW665" i="2" s="1"/>
  <c r="AU566" i="2"/>
  <c r="AW566" i="2" s="1"/>
  <c r="AU553" i="2"/>
  <c r="AW553" i="2" s="1"/>
  <c r="AU547" i="2"/>
  <c r="AW547" i="2" s="1"/>
  <c r="AU532" i="2"/>
  <c r="AW532" i="2" s="1"/>
  <c r="AU479" i="2"/>
  <c r="AW479" i="2" s="1"/>
  <c r="AU283" i="2"/>
  <c r="AW283" i="2" s="1"/>
  <c r="AU280" i="2"/>
  <c r="AW280" i="2" s="1"/>
  <c r="AU279" i="2"/>
  <c r="AW279" i="2" s="1"/>
  <c r="AU206" i="2"/>
  <c r="AW206" i="2" s="1"/>
  <c r="AU1024" i="2"/>
  <c r="AW1024" i="2" s="1"/>
  <c r="AU1017" i="2"/>
  <c r="AW1017" i="2" s="1"/>
  <c r="AU1014" i="2"/>
  <c r="AW1014" i="2" s="1"/>
  <c r="AU978" i="2"/>
  <c r="AW978" i="2" s="1"/>
  <c r="AU628" i="2"/>
  <c r="AW628" i="2" s="1"/>
  <c r="AU627" i="2"/>
  <c r="AW627" i="2" s="1"/>
  <c r="AU619" i="2"/>
  <c r="AW619" i="2" s="1"/>
  <c r="AU933" i="2"/>
  <c r="AW933" i="2" s="1"/>
  <c r="AU931" i="2"/>
  <c r="AW931" i="2" s="1"/>
  <c r="AU850" i="2"/>
  <c r="AW850" i="2" s="1"/>
  <c r="AU824" i="2"/>
  <c r="AW824" i="2" s="1"/>
  <c r="AU822" i="2"/>
  <c r="AW822" i="2" s="1"/>
  <c r="AU807" i="2"/>
  <c r="AW807" i="2" s="1"/>
  <c r="AU731" i="2"/>
  <c r="AW731" i="2" s="1"/>
  <c r="AU727" i="2"/>
  <c r="AW727" i="2" s="1"/>
  <c r="AU725" i="2"/>
  <c r="AW725" i="2" s="1"/>
  <c r="AU722" i="2"/>
  <c r="AW722" i="2" s="1"/>
  <c r="AU720" i="2"/>
  <c r="AW720" i="2" s="1"/>
  <c r="AU718" i="2"/>
  <c r="AW718" i="2" s="1"/>
  <c r="AU716" i="2"/>
  <c r="AW716" i="2" s="1"/>
  <c r="AU705" i="2"/>
  <c r="AW705" i="2" s="1"/>
  <c r="AU702" i="2"/>
  <c r="AW702" i="2" s="1"/>
  <c r="AU700" i="2"/>
  <c r="AW700" i="2" s="1"/>
  <c r="AU689" i="2"/>
  <c r="AW689" i="2" s="1"/>
  <c r="AU686" i="2"/>
  <c r="AW686" i="2" s="1"/>
  <c r="AU684" i="2"/>
  <c r="AW684" i="2" s="1"/>
  <c r="AU681" i="2"/>
  <c r="AW681" i="2" s="1"/>
  <c r="AU426" i="2"/>
  <c r="AW426" i="2" s="1"/>
  <c r="AU268" i="2"/>
  <c r="AW268" i="2" s="1"/>
  <c r="AU241" i="2"/>
  <c r="AW241" i="2" s="1"/>
  <c r="AU178" i="2"/>
  <c r="AW178" i="2" s="1"/>
  <c r="AU170" i="2"/>
  <c r="AW170" i="2" s="1"/>
  <c r="AU99" i="2"/>
  <c r="AW99" i="2" s="1"/>
  <c r="AU881" i="2"/>
  <c r="AW881" i="2" s="1"/>
  <c r="AU572" i="2"/>
  <c r="AW572" i="2" s="1"/>
  <c r="AU534" i="2"/>
  <c r="AW534" i="2" s="1"/>
  <c r="AU500" i="2"/>
  <c r="AW500" i="2" s="1"/>
  <c r="AU497" i="2"/>
  <c r="AW497" i="2" s="1"/>
  <c r="AU972" i="2"/>
  <c r="AW972" i="2" s="1"/>
  <c r="AU865" i="2"/>
  <c r="AW865" i="2" s="1"/>
  <c r="AU863" i="2"/>
  <c r="AW863" i="2" s="1"/>
  <c r="AU853" i="2"/>
  <c r="AW853" i="2" s="1"/>
  <c r="AU764" i="2"/>
  <c r="AW764" i="2" s="1"/>
  <c r="AU634" i="2"/>
  <c r="AW634" i="2" s="1"/>
  <c r="AU535" i="2"/>
  <c r="AW535" i="2" s="1"/>
  <c r="AU524" i="2"/>
  <c r="AW524" i="2" s="1"/>
  <c r="AU402" i="2"/>
  <c r="AW402" i="2" s="1"/>
  <c r="AU315" i="2"/>
  <c r="AW315" i="2" s="1"/>
  <c r="AU1066" i="2"/>
  <c r="AW1066" i="2" s="1"/>
  <c r="AU156" i="2"/>
  <c r="AW156" i="2" s="1"/>
  <c r="AU59" i="2"/>
  <c r="AW59" i="2" s="1"/>
  <c r="AU974" i="2"/>
  <c r="AW974" i="2" s="1"/>
  <c r="AU1035" i="2"/>
  <c r="AW1035" i="2" s="1"/>
  <c r="AU582" i="2"/>
  <c r="AW582" i="2" s="1"/>
  <c r="AU581" i="2"/>
  <c r="AW581" i="2" s="1"/>
  <c r="AU523" i="2"/>
  <c r="AW523" i="2" s="1"/>
  <c r="AU225" i="2"/>
  <c r="AW225" i="2" s="1"/>
  <c r="AU223" i="2"/>
  <c r="AW223" i="2" s="1"/>
  <c r="AU120" i="2"/>
  <c r="AW120" i="2" s="1"/>
  <c r="AU52" i="2"/>
  <c r="AW52" i="2" s="1"/>
  <c r="AU51" i="2"/>
  <c r="AW51" i="2" s="1"/>
  <c r="AU17" i="2"/>
  <c r="AW17" i="2" s="1"/>
  <c r="AU448" i="2"/>
  <c r="AW448" i="2" s="1"/>
  <c r="AU446" i="2"/>
  <c r="AW446" i="2" s="1"/>
  <c r="AU214" i="2"/>
  <c r="AW214" i="2" s="1"/>
  <c r="AU1028" i="2"/>
  <c r="AW1028" i="2" s="1"/>
  <c r="AU779" i="2"/>
  <c r="AW779" i="2" s="1"/>
  <c r="AU584" i="2"/>
  <c r="AW584" i="2" s="1"/>
  <c r="AU144" i="2"/>
  <c r="AW144" i="2" s="1"/>
  <c r="AU140" i="2"/>
  <c r="AW140" i="2" s="1"/>
  <c r="AU10" i="2"/>
  <c r="AW10" i="2" s="1"/>
  <c r="AU435" i="2"/>
  <c r="AW435" i="2" s="1"/>
  <c r="AU434" i="2"/>
  <c r="AW434" i="2" s="1"/>
  <c r="AU146" i="2"/>
  <c r="AW146" i="2" s="1"/>
  <c r="AU1033" i="2"/>
  <c r="AW1033" i="2" s="1"/>
  <c r="AU772" i="2"/>
  <c r="AW772" i="2" s="1"/>
  <c r="AU595" i="2"/>
  <c r="AW595" i="2" s="1"/>
  <c r="AU77" i="2"/>
  <c r="AW77" i="2" s="1"/>
  <c r="AU67" i="2"/>
  <c r="AW67" i="2" s="1"/>
  <c r="AU15" i="2"/>
  <c r="AW15" i="2" s="1"/>
  <c r="AU977" i="2"/>
  <c r="AW977" i="2" s="1"/>
  <c r="AU954" i="2"/>
  <c r="AW954" i="2" s="1"/>
  <c r="AU918" i="2"/>
  <c r="AW918" i="2" s="1"/>
  <c r="AU550" i="2"/>
  <c r="AW550" i="2" s="1"/>
  <c r="AU477" i="2"/>
  <c r="AW477" i="2" s="1"/>
  <c r="AU254" i="2"/>
  <c r="AW254" i="2" s="1"/>
  <c r="AU95" i="2"/>
  <c r="AW95" i="2" s="1"/>
  <c r="AU92" i="2"/>
  <c r="AW92" i="2" s="1"/>
  <c r="AU89" i="2"/>
  <c r="AW89" i="2" s="1"/>
  <c r="AU43" i="2"/>
  <c r="AW43" i="2" s="1"/>
  <c r="AU12" i="2"/>
  <c r="AW12" i="2" s="1"/>
  <c r="AU1046" i="2"/>
  <c r="AW1046" i="2" s="1"/>
  <c r="AU454" i="2"/>
  <c r="AW454" i="2" s="1"/>
  <c r="AU1039" i="2"/>
  <c r="AW1039" i="2" s="1"/>
  <c r="AU965" i="2"/>
  <c r="AW965" i="2" s="1"/>
  <c r="AU902" i="2"/>
  <c r="AW902" i="2" s="1"/>
  <c r="AU883" i="2"/>
  <c r="AW883" i="2" s="1"/>
  <c r="AU739" i="2"/>
  <c r="AW739" i="2" s="1"/>
  <c r="AU737" i="2"/>
  <c r="AW737" i="2" s="1"/>
  <c r="AU641" i="2"/>
  <c r="AW641" i="2" s="1"/>
  <c r="AU475" i="2"/>
  <c r="AW475" i="2" s="1"/>
  <c r="AU471" i="2"/>
  <c r="AW471" i="2" s="1"/>
  <c r="AU468" i="2"/>
  <c r="AW468" i="2" s="1"/>
  <c r="AU456" i="2"/>
  <c r="AW456" i="2" s="1"/>
  <c r="AU432" i="2"/>
  <c r="AW432" i="2" s="1"/>
  <c r="AU355" i="2"/>
  <c r="AW355" i="2" s="1"/>
  <c r="AU291" i="2"/>
  <c r="AW291" i="2" s="1"/>
  <c r="AU276" i="2"/>
  <c r="AW276" i="2" s="1"/>
  <c r="AU267" i="2"/>
  <c r="AW267" i="2" s="1"/>
  <c r="AU191" i="2"/>
  <c r="AW191" i="2" s="1"/>
  <c r="AU186" i="2"/>
  <c r="AW186" i="2" s="1"/>
  <c r="AU105" i="2"/>
  <c r="AW105" i="2" s="1"/>
  <c r="AU62" i="2"/>
  <c r="AW62" i="2" s="1"/>
  <c r="AU46" i="2"/>
  <c r="AW46" i="2" s="1"/>
  <c r="AU21" i="2"/>
  <c r="AW21" i="2" s="1"/>
  <c r="AU993" i="2"/>
  <c r="AW993" i="2" s="1"/>
  <c r="AU953" i="2"/>
  <c r="AW953" i="2" s="1"/>
  <c r="AU950" i="2"/>
  <c r="AW950" i="2" s="1"/>
  <c r="AU945" i="2"/>
  <c r="AW945" i="2" s="1"/>
  <c r="AU916" i="2"/>
  <c r="AW916" i="2" s="1"/>
  <c r="AU905" i="2"/>
  <c r="AW905" i="2" s="1"/>
  <c r="AU901" i="2"/>
  <c r="AW901" i="2" s="1"/>
  <c r="AU1050" i="2"/>
  <c r="AW1050" i="2" s="1"/>
  <c r="AU840" i="2"/>
  <c r="AW840" i="2" s="1"/>
  <c r="AU832" i="2"/>
  <c r="AW832" i="2" s="1"/>
  <c r="AU802" i="2"/>
  <c r="AW802" i="2" s="1"/>
  <c r="AU768" i="2"/>
  <c r="AW768" i="2" s="1"/>
  <c r="AU767" i="2"/>
  <c r="AW767" i="2" s="1"/>
  <c r="AU751" i="2"/>
  <c r="AW751" i="2" s="1"/>
  <c r="AU638" i="2"/>
  <c r="AW638" i="2" s="1"/>
  <c r="AU637" i="2"/>
  <c r="AW637" i="2" s="1"/>
  <c r="AU610" i="2"/>
  <c r="AW610" i="2" s="1"/>
  <c r="AU587" i="2"/>
  <c r="AW587" i="2" s="1"/>
  <c r="AU555" i="2"/>
  <c r="AW555" i="2" s="1"/>
  <c r="AU541" i="2"/>
  <c r="AW541" i="2" s="1"/>
  <c r="AU481" i="2"/>
  <c r="AW481" i="2" s="1"/>
  <c r="AU480" i="2"/>
  <c r="AW480" i="2" s="1"/>
  <c r="AU400" i="2"/>
  <c r="AW400" i="2" s="1"/>
  <c r="AW780" i="2"/>
  <c r="AW899" i="2"/>
  <c r="AW289" i="2"/>
  <c r="AU752" i="2"/>
  <c r="AW752" i="2" s="1"/>
  <c r="AU677" i="2"/>
  <c r="AW677" i="2" s="1"/>
  <c r="AU666" i="2"/>
  <c r="AW666" i="2" s="1"/>
  <c r="AW197" i="2"/>
  <c r="AW87" i="2"/>
  <c r="AW213" i="2"/>
  <c r="AW821" i="2"/>
  <c r="AW63" i="2"/>
  <c r="AW188" i="2"/>
  <c r="AW1068" i="2"/>
  <c r="AU221" i="2"/>
  <c r="AW221" i="2" s="1"/>
  <c r="AU88" i="2"/>
  <c r="AW88" i="2" s="1"/>
  <c r="AU25" i="2"/>
  <c r="AW25" i="2" s="1"/>
  <c r="AU24" i="2"/>
  <c r="AW24" i="2" s="1"/>
  <c r="AU278" i="2"/>
  <c r="AW278" i="2" s="1"/>
  <c r="AU871" i="2"/>
  <c r="AW871" i="2" s="1"/>
  <c r="AU636" i="2"/>
  <c r="AW636" i="2" s="1"/>
  <c r="AU530" i="2"/>
  <c r="AW530" i="2" s="1"/>
  <c r="AU467" i="2"/>
  <c r="AW467" i="2" s="1"/>
  <c r="AU348" i="2"/>
  <c r="AW348" i="2" s="1"/>
  <c r="AU263" i="2"/>
  <c r="AW263" i="2" s="1"/>
  <c r="AU820" i="2"/>
  <c r="AW820" i="2" s="1"/>
  <c r="AU184" i="2"/>
  <c r="AW184" i="2" s="1"/>
  <c r="AU75" i="2"/>
  <c r="AW75" i="2" s="1"/>
  <c r="AU798" i="2"/>
  <c r="AW798" i="2" s="1"/>
  <c r="AU462" i="2"/>
  <c r="AW462" i="2" s="1"/>
  <c r="AU344" i="2"/>
  <c r="AW344" i="2" s="1"/>
  <c r="AW132" i="2"/>
  <c r="N1084" i="2"/>
  <c r="N1082" i="2"/>
  <c r="AP1064" i="2"/>
  <c r="S1069" i="2"/>
  <c r="Z325" i="2"/>
  <c r="Z124" i="2"/>
  <c r="Z165" i="2"/>
  <c r="Z903" i="2"/>
  <c r="Z951" i="2"/>
  <c r="Z739" i="2"/>
  <c r="Z965" i="2"/>
  <c r="Z395" i="2"/>
  <c r="Z582" i="2"/>
  <c r="Z1055" i="2"/>
  <c r="Z497" i="2"/>
  <c r="Z929" i="2"/>
  <c r="Z412" i="2"/>
  <c r="Z782" i="2"/>
  <c r="Z835" i="2"/>
  <c r="Z654" i="2"/>
  <c r="Z868" i="2"/>
  <c r="Z135" i="2"/>
  <c r="Z854" i="2"/>
  <c r="Z920" i="2"/>
  <c r="Z1033" i="2"/>
  <c r="Z448" i="2"/>
  <c r="Z578" i="2"/>
  <c r="Z827" i="2"/>
  <c r="Z376" i="2"/>
  <c r="Z133" i="2"/>
  <c r="Z234" i="2"/>
  <c r="Z390" i="2"/>
  <c r="Z440" i="2"/>
  <c r="Z747" i="2"/>
  <c r="Z866" i="2"/>
  <c r="Z939" i="2"/>
  <c r="Z33" i="2"/>
  <c r="Z867" i="2"/>
  <c r="Z149" i="2"/>
  <c r="Z253" i="2"/>
  <c r="Z300" i="2"/>
  <c r="Z304" i="2"/>
  <c r="Z335" i="2"/>
  <c r="Z353" i="2"/>
  <c r="Z368" i="2"/>
  <c r="Z413" i="2"/>
  <c r="Z519" i="2"/>
  <c r="Z556" i="2"/>
  <c r="Z561" i="2"/>
  <c r="Z600" i="2"/>
  <c r="Z791" i="2"/>
  <c r="Z795" i="2"/>
  <c r="Z860" i="2"/>
  <c r="Z875" i="2"/>
  <c r="U860" i="2"/>
  <c r="U791" i="2"/>
  <c r="U783" i="2"/>
  <c r="U628" i="2"/>
  <c r="U619" i="2"/>
  <c r="U600" i="2"/>
  <c r="U561" i="2"/>
  <c r="U519" i="2"/>
  <c r="U418" i="2"/>
  <c r="U381" i="2"/>
  <c r="U368" i="2"/>
  <c r="U358" i="2"/>
  <c r="U349" i="2"/>
  <c r="U331" i="2"/>
  <c r="U320" i="2"/>
  <c r="U308" i="2"/>
  <c r="U300" i="2"/>
  <c r="U292" i="2"/>
  <c r="U153" i="2"/>
  <c r="U40" i="2"/>
  <c r="U867" i="2"/>
  <c r="U543" i="2"/>
  <c r="U33" i="2"/>
  <c r="U935" i="2"/>
  <c r="U806" i="2"/>
  <c r="U635" i="2"/>
  <c r="U514" i="2"/>
  <c r="U440" i="2"/>
  <c r="U394" i="2"/>
  <c r="U382" i="2"/>
  <c r="U133" i="2"/>
  <c r="U109" i="2"/>
  <c r="U572" i="2"/>
  <c r="U59" i="2"/>
  <c r="U734" i="2"/>
  <c r="U407" i="2"/>
  <c r="U70" i="2"/>
  <c r="U41" i="2"/>
  <c r="U42" i="2"/>
  <c r="U445" i="2"/>
  <c r="U435" i="2"/>
  <c r="U1033" i="2"/>
  <c r="U19" i="2"/>
  <c r="U854" i="2"/>
  <c r="U86" i="2"/>
  <c r="U1046" i="2"/>
  <c r="U868" i="2"/>
  <c r="U568" i="2"/>
  <c r="U460" i="2"/>
  <c r="U273" i="2"/>
  <c r="U102" i="2"/>
  <c r="U947" i="2"/>
  <c r="U828" i="2"/>
  <c r="U674" i="2"/>
  <c r="U638" i="2"/>
  <c r="U427" i="2"/>
  <c r="U218" i="2"/>
  <c r="U123" i="2"/>
  <c r="U1017" i="2"/>
  <c r="U911" i="2"/>
  <c r="U835" i="2"/>
  <c r="U618" i="2"/>
  <c r="U431" i="2"/>
  <c r="U367" i="2"/>
  <c r="U330" i="2"/>
  <c r="U290" i="2"/>
  <c r="U855" i="2"/>
  <c r="U890" i="2"/>
  <c r="U421" i="2"/>
  <c r="U128" i="2"/>
  <c r="U725" i="2"/>
  <c r="U717" i="2"/>
  <c r="U709" i="2"/>
  <c r="U701" i="2"/>
  <c r="U693" i="2"/>
  <c r="U685" i="2"/>
  <c r="U585" i="2"/>
  <c r="U262" i="2"/>
  <c r="U174" i="2"/>
  <c r="U882" i="2"/>
  <c r="U576" i="2"/>
  <c r="U497" i="2"/>
  <c r="U972" i="2"/>
  <c r="U859" i="2"/>
  <c r="U762" i="2"/>
  <c r="U624" i="2"/>
  <c r="U526" i="2"/>
  <c r="U401" i="2"/>
  <c r="U1055" i="2"/>
  <c r="U493" i="2"/>
  <c r="U52" i="2"/>
  <c r="U1086" i="2"/>
  <c r="U148" i="2"/>
  <c r="U1030" i="2"/>
  <c r="U71" i="2"/>
  <c r="U965" i="2"/>
  <c r="U469" i="2"/>
  <c r="U291" i="2"/>
  <c r="U83" i="2"/>
  <c r="U951" i="2"/>
  <c r="U834" i="2"/>
  <c r="U662" i="2"/>
  <c r="U287" i="2"/>
  <c r="U165" i="2"/>
  <c r="U1013" i="2"/>
  <c r="U874" i="2"/>
  <c r="U608" i="2"/>
  <c r="U371" i="2"/>
  <c r="U319" i="2"/>
  <c r="U34" i="2"/>
  <c r="U112" i="2"/>
  <c r="AB112" i="2"/>
  <c r="U239" i="2"/>
  <c r="U612" i="2"/>
  <c r="U929" i="2"/>
  <c r="U822" i="2"/>
  <c r="U933" i="2"/>
  <c r="U846" i="2"/>
  <c r="U796" i="2"/>
  <c r="AW519" i="2"/>
  <c r="AW421" i="2"/>
  <c r="AW437" i="2"/>
  <c r="AW1026" i="2"/>
  <c r="AW282" i="2"/>
  <c r="AW753" i="2"/>
  <c r="AW756" i="2"/>
  <c r="AW96" i="2"/>
  <c r="AW926" i="2"/>
  <c r="AW801" i="2"/>
  <c r="AW574" i="2"/>
  <c r="AW573" i="2"/>
  <c r="AW571" i="2"/>
  <c r="AW1072" i="2"/>
  <c r="AW588" i="2"/>
  <c r="AW586" i="2"/>
  <c r="AW204" i="2"/>
  <c r="AW182" i="2"/>
  <c r="AW495" i="2"/>
  <c r="AW492" i="2"/>
  <c r="AW341" i="2"/>
  <c r="AW745" i="2"/>
  <c r="AW1089" i="2"/>
  <c r="AW1076" i="2"/>
  <c r="AW124" i="2"/>
  <c r="AW536" i="2"/>
  <c r="AW453" i="2"/>
  <c r="AW415" i="2"/>
  <c r="AW975" i="2"/>
  <c r="AW238" i="2"/>
  <c r="AW85" i="2"/>
  <c r="AW919" i="2"/>
  <c r="AW962" i="2"/>
  <c r="AW103" i="2"/>
  <c r="AW1000" i="2"/>
  <c r="AW1051" i="2"/>
  <c r="AW396" i="2"/>
  <c r="AW287" i="2"/>
  <c r="AW285" i="2"/>
  <c r="AW284" i="2"/>
  <c r="AW183" i="2"/>
  <c r="AW162" i="2"/>
  <c r="AW1005" i="2"/>
  <c r="AW922" i="2"/>
  <c r="AW591" i="2"/>
  <c r="AW339" i="2"/>
  <c r="AW20" i="2"/>
  <c r="AW148" i="2"/>
  <c r="AW469" i="2"/>
  <c r="AW193" i="2"/>
  <c r="AW998" i="2"/>
  <c r="AW805" i="2"/>
  <c r="N1077" i="2"/>
  <c r="N1049" i="2"/>
  <c r="AG112" i="2"/>
  <c r="Z289" i="2"/>
  <c r="Z34" i="2"/>
  <c r="Z961" i="2"/>
  <c r="Z287" i="2"/>
  <c r="Z378" i="2"/>
  <c r="Z469" i="2"/>
  <c r="Z1030" i="2"/>
  <c r="Z196" i="2"/>
  <c r="Z1086" i="2"/>
  <c r="Z142" i="2"/>
  <c r="Z493" i="2"/>
  <c r="Z859" i="2"/>
  <c r="Z864" i="2"/>
  <c r="Z533" i="2"/>
  <c r="Z262" i="2"/>
  <c r="Z685" i="2"/>
  <c r="Z689" i="2"/>
  <c r="Z693" i="2"/>
  <c r="Z697" i="2"/>
  <c r="Z701" i="2"/>
  <c r="Z705" i="2"/>
  <c r="Z713" i="2"/>
  <c r="Z822" i="2"/>
  <c r="Z846" i="2"/>
  <c r="Z933" i="2"/>
  <c r="Z290" i="2"/>
  <c r="Z307" i="2"/>
  <c r="Z618" i="2"/>
  <c r="Z986" i="2"/>
  <c r="Z271" i="2"/>
  <c r="Z123" i="2"/>
  <c r="Z218" i="2"/>
  <c r="Z553" i="2"/>
  <c r="Z802" i="2"/>
  <c r="Z102" i="2"/>
  <c r="Z346" i="2"/>
  <c r="Z28" i="2"/>
  <c r="Z86" i="2"/>
  <c r="Z445" i="2"/>
  <c r="Z42" i="2"/>
  <c r="Z394" i="2"/>
  <c r="Z505" i="2"/>
  <c r="Z935" i="2"/>
  <c r="Z380" i="2"/>
  <c r="Z292" i="2"/>
  <c r="Z320" i="2"/>
  <c r="Z331" i="2"/>
  <c r="Z358" i="2"/>
  <c r="Z372" i="2"/>
  <c r="Z418" i="2"/>
  <c r="Z619" i="2"/>
  <c r="Z783" i="2"/>
  <c r="Z787" i="2"/>
  <c r="Z894" i="2"/>
  <c r="Z913" i="2"/>
  <c r="Z962" i="2"/>
  <c r="Z980" i="2"/>
  <c r="Z1006" i="2"/>
  <c r="Z1018" i="2"/>
  <c r="Z342" i="2"/>
  <c r="Z141" i="2"/>
  <c r="Z162" i="2"/>
  <c r="Z166" i="2"/>
  <c r="Z245" i="2"/>
  <c r="Z255" i="2"/>
  <c r="Z280" i="2"/>
  <c r="Z396" i="2"/>
  <c r="Z602" i="2"/>
  <c r="Z650" i="2"/>
  <c r="Z1051" i="2"/>
  <c r="Z948" i="2"/>
  <c r="Z185" i="2"/>
  <c r="Z260" i="2"/>
  <c r="Z275" i="2"/>
  <c r="Z384" i="2"/>
  <c r="Z465" i="2"/>
  <c r="Z1004" i="2"/>
  <c r="Z29" i="2"/>
  <c r="Z72" i="2"/>
  <c r="Z857" i="2"/>
  <c r="Z1043" i="2"/>
  <c r="Z145" i="2"/>
  <c r="Z645" i="2"/>
  <c r="Z800" i="2"/>
  <c r="Z316" i="2"/>
  <c r="Z579" i="2"/>
  <c r="Z402" i="2"/>
  <c r="Z537" i="2"/>
  <c r="Z759" i="2"/>
  <c r="Z509" i="2"/>
  <c r="Z573" i="2"/>
  <c r="Z171" i="2"/>
  <c r="Z678" i="2"/>
  <c r="Z694" i="2"/>
  <c r="Z718" i="2"/>
  <c r="Z778" i="2"/>
  <c r="Z788" i="2"/>
  <c r="Z872" i="2"/>
  <c r="Z876" i="2"/>
  <c r="Z958" i="2"/>
  <c r="Z988" i="2"/>
  <c r="Z1011" i="2"/>
  <c r="Z1019" i="2"/>
  <c r="Z1023" i="2"/>
  <c r="Z154" i="2"/>
  <c r="Z167" i="2"/>
  <c r="Z206" i="2"/>
  <c r="Z281" i="2"/>
  <c r="Z441" i="2"/>
  <c r="Z555" i="2"/>
  <c r="Z604" i="2"/>
  <c r="Z656" i="2"/>
  <c r="Z672" i="2"/>
  <c r="Z754" i="2"/>
  <c r="Z831" i="2"/>
  <c r="Z900" i="2"/>
  <c r="Z945" i="2"/>
  <c r="Z46" i="2"/>
  <c r="Z193" i="2"/>
  <c r="Z230" i="2"/>
  <c r="Z344" i="2"/>
  <c r="Z432" i="2"/>
  <c r="Z494" i="2"/>
  <c r="Z737" i="2"/>
  <c r="Z1039" i="2"/>
  <c r="Z919" i="2"/>
  <c r="Z97" i="2"/>
  <c r="Z477" i="2"/>
  <c r="Z917" i="2"/>
  <c r="Z1032" i="2"/>
  <c r="Z771" i="2"/>
  <c r="Z146" i="2"/>
  <c r="Z10" i="2"/>
  <c r="Z139" i="2"/>
  <c r="Z852" i="2"/>
  <c r="Z50" i="2"/>
  <c r="Z523" i="2"/>
  <c r="Z613" i="2"/>
  <c r="Z896" i="2"/>
  <c r="Z397" i="2"/>
  <c r="Z528" i="2"/>
  <c r="Z761" i="2"/>
  <c r="Z765" i="2"/>
  <c r="Z856" i="2"/>
  <c r="Z863" i="2"/>
  <c r="Z177" i="2"/>
  <c r="Z241" i="2"/>
  <c r="Z696" i="2"/>
  <c r="Z811" i="2"/>
  <c r="X391" i="13"/>
  <c r="Z391" i="13" s="1"/>
  <c r="X270" i="13"/>
  <c r="Z270" i="13" s="1"/>
  <c r="X949" i="13"/>
  <c r="Z949" i="13" s="1"/>
  <c r="X968" i="13"/>
  <c r="Z968" i="13" s="1"/>
  <c r="X1046" i="13"/>
  <c r="Z1046" i="13" s="1"/>
  <c r="X37" i="13"/>
  <c r="Z37" i="13" s="1"/>
  <c r="X741" i="13"/>
  <c r="Z741" i="13" s="1"/>
  <c r="X653" i="13"/>
  <c r="Z653" i="13" s="1"/>
  <c r="X603" i="13"/>
  <c r="Z603" i="13" s="1"/>
  <c r="X514" i="13"/>
  <c r="Z514" i="13" s="1"/>
  <c r="X515" i="13"/>
  <c r="Z515" i="13" s="1"/>
  <c r="X516" i="13"/>
  <c r="Z516" i="13" s="1"/>
  <c r="X626" i="13"/>
  <c r="Z626" i="13" s="1"/>
  <c r="X365" i="13"/>
  <c r="Z365" i="13" s="1"/>
  <c r="X737" i="13"/>
  <c r="Z737" i="13" s="1"/>
  <c r="X1039" i="13"/>
  <c r="Z1039" i="13" s="1"/>
  <c r="X1030" i="13"/>
  <c r="Z1030" i="13" s="1"/>
  <c r="X1002" i="13"/>
  <c r="Z1002" i="13" s="1"/>
  <c r="X981" i="13"/>
  <c r="Z981" i="13" s="1"/>
  <c r="X330" i="13"/>
  <c r="Z330" i="13" s="1"/>
  <c r="X324" i="13"/>
  <c r="Z324" i="13" s="1"/>
  <c r="X288" i="13"/>
  <c r="Z288" i="13" s="1"/>
  <c r="X898" i="13"/>
  <c r="Z898" i="13" s="1"/>
  <c r="X263" i="13"/>
  <c r="Z263" i="13" s="1"/>
  <c r="X289" i="13"/>
  <c r="Z289" i="13" s="1"/>
  <c r="X258" i="13"/>
  <c r="Z258" i="13" s="1"/>
  <c r="X253" i="13"/>
  <c r="Z253" i="13" s="1"/>
  <c r="X786" i="13"/>
  <c r="Z786" i="13" s="1"/>
  <c r="X351" i="13"/>
  <c r="Z351" i="13" s="1"/>
  <c r="X158" i="13"/>
  <c r="Z158" i="13" s="1"/>
  <c r="X378" i="13"/>
  <c r="Z378" i="13" s="1"/>
  <c r="X780" i="13"/>
  <c r="Z780" i="13" s="1"/>
  <c r="X969" i="13"/>
  <c r="Z969" i="13" s="1"/>
  <c r="X945" i="13"/>
  <c r="Z945" i="13" s="1"/>
  <c r="X51" i="13"/>
  <c r="Z51" i="13" s="1"/>
  <c r="X169" i="13"/>
  <c r="Z169" i="13" s="1"/>
  <c r="X1060" i="13"/>
  <c r="Z1060" i="13" s="1"/>
  <c r="X350" i="13"/>
  <c r="Z350" i="13" s="1"/>
  <c r="X936" i="13"/>
  <c r="Z936" i="13" s="1"/>
  <c r="X882" i="13"/>
  <c r="Z882" i="13" s="1"/>
  <c r="X883" i="13"/>
  <c r="Z883" i="13" s="1"/>
  <c r="X884" i="13"/>
  <c r="Z884" i="13" s="1"/>
  <c r="X881" i="13"/>
  <c r="Z881" i="13" s="1"/>
  <c r="X937" i="13"/>
  <c r="Z937" i="13" s="1"/>
  <c r="X938" i="13"/>
  <c r="Z938" i="13" s="1"/>
  <c r="X30" i="13"/>
  <c r="Z30" i="13" s="1"/>
  <c r="X764" i="13"/>
  <c r="Z764" i="13" s="1"/>
  <c r="X916" i="13"/>
  <c r="Z916" i="13" s="1"/>
  <c r="X159" i="13"/>
  <c r="Z159" i="13" s="1"/>
  <c r="X149" i="13"/>
  <c r="Z149" i="13" s="1"/>
  <c r="X255" i="13"/>
  <c r="Z255" i="13" s="1"/>
  <c r="X143" i="13"/>
  <c r="Z143" i="13" s="1"/>
  <c r="X553" i="13"/>
  <c r="Z553" i="13" s="1"/>
  <c r="X55" i="13"/>
  <c r="Z55" i="13" s="1"/>
  <c r="X551" i="13"/>
  <c r="Z551" i="13" s="1"/>
  <c r="X517" i="13"/>
  <c r="Z517" i="13" s="1"/>
  <c r="X593" i="13"/>
  <c r="Z593" i="13" s="1"/>
  <c r="X931" i="13"/>
  <c r="Z931" i="13" s="1"/>
  <c r="X793" i="13"/>
  <c r="Z793" i="13" s="1"/>
  <c r="X590" i="13"/>
  <c r="Z590" i="13" s="1"/>
  <c r="X547" i="13"/>
  <c r="Z547" i="13" s="1"/>
  <c r="X546" i="13"/>
  <c r="Z546" i="13" s="1"/>
  <c r="X750" i="13"/>
  <c r="Z750" i="13" s="1"/>
  <c r="X757" i="13"/>
  <c r="Z757" i="13" s="1"/>
  <c r="X816" i="13"/>
  <c r="Z816" i="13" s="1"/>
  <c r="X527" i="13"/>
  <c r="Z527" i="13" s="1"/>
  <c r="X953" i="13"/>
  <c r="Z953" i="13" s="1"/>
  <c r="X941" i="13"/>
  <c r="Z941" i="13" s="1"/>
  <c r="X944" i="13"/>
  <c r="Z944" i="13" s="1"/>
  <c r="X954" i="13"/>
  <c r="Z954" i="13" s="1"/>
  <c r="X1056" i="13"/>
  <c r="Z1056" i="13" s="1"/>
  <c r="X740" i="13"/>
  <c r="Z740" i="13" s="1"/>
  <c r="X628" i="13"/>
  <c r="Z628" i="13" s="1"/>
  <c r="X814" i="13"/>
  <c r="Z814" i="13" s="1"/>
  <c r="X736" i="13"/>
  <c r="Z736" i="13" s="1"/>
  <c r="X738" i="13"/>
  <c r="Z738" i="13" s="1"/>
  <c r="X813" i="13"/>
  <c r="Z813" i="13" s="1"/>
  <c r="X994" i="13"/>
  <c r="Z994" i="13" s="1"/>
  <c r="X965" i="13"/>
  <c r="Z965" i="13" s="1"/>
  <c r="X966" i="13"/>
  <c r="Z966" i="13" s="1"/>
  <c r="X456" i="13"/>
  <c r="Z456" i="13" s="1"/>
  <c r="X377" i="13"/>
  <c r="Z377" i="13" s="1"/>
  <c r="X877" i="13"/>
  <c r="Z877" i="13" s="1"/>
  <c r="X137" i="13"/>
  <c r="Z137" i="13" s="1"/>
  <c r="X759" i="13"/>
  <c r="Z759" i="13" s="1"/>
  <c r="X761" i="13"/>
  <c r="Z761" i="13" s="1"/>
  <c r="X760" i="13"/>
  <c r="Z760" i="13" s="1"/>
  <c r="X785" i="13"/>
  <c r="Z785" i="13" s="1"/>
  <c r="X81" i="13"/>
  <c r="Z81" i="13" s="1"/>
  <c r="X439" i="13"/>
  <c r="Z439" i="13" s="1"/>
  <c r="X171" i="13"/>
  <c r="Z171" i="13" s="1"/>
  <c r="X1075" i="13"/>
  <c r="Z1075" i="13" s="1"/>
  <c r="X227" i="13"/>
  <c r="Z227" i="13" s="1"/>
  <c r="X98" i="13"/>
  <c r="Z98" i="13" s="1"/>
  <c r="X229" i="13"/>
  <c r="Z229" i="13" s="1"/>
  <c r="X228" i="13"/>
  <c r="Z228" i="13" s="1"/>
  <c r="X230" i="13"/>
  <c r="Z230" i="13" s="1"/>
  <c r="X203" i="13"/>
  <c r="Z203" i="13" s="1"/>
  <c r="X197" i="13"/>
  <c r="Z197" i="13" s="1"/>
  <c r="X190" i="13"/>
  <c r="Z190" i="13" s="1"/>
  <c r="X291" i="13"/>
  <c r="Z291" i="13" s="1"/>
  <c r="X231" i="13"/>
  <c r="Z231" i="13" s="1"/>
  <c r="X309" i="13"/>
  <c r="Z309" i="13" s="1"/>
  <c r="X186" i="13"/>
  <c r="Z186" i="13" s="1"/>
  <c r="X194" i="13"/>
  <c r="Z194" i="13" s="1"/>
  <c r="X292" i="13"/>
  <c r="Z292" i="13" s="1"/>
  <c r="X250" i="13"/>
  <c r="Z250" i="13" s="1"/>
  <c r="X276" i="13"/>
  <c r="Z276" i="13" s="1"/>
  <c r="X277" i="13"/>
  <c r="Z277" i="13" s="1"/>
  <c r="X540" i="13"/>
  <c r="Z540" i="13" s="1"/>
  <c r="X198" i="13"/>
  <c r="Z198" i="13" s="1"/>
  <c r="X199" i="13"/>
  <c r="Z199" i="13" s="1"/>
  <c r="X140" i="13"/>
  <c r="Z140" i="13" s="1"/>
  <c r="X163" i="13"/>
  <c r="Z163" i="13" s="1"/>
  <c r="X164" i="13"/>
  <c r="Z164" i="13" s="1"/>
  <c r="X165" i="13"/>
  <c r="Z165" i="13" s="1"/>
  <c r="X582" i="13"/>
  <c r="Z582" i="13" s="1"/>
  <c r="X594" i="13"/>
  <c r="Z594" i="13" s="1"/>
  <c r="X596" i="13"/>
  <c r="Z596" i="13" s="1"/>
  <c r="X609" i="13"/>
  <c r="Z609" i="13" s="1"/>
  <c r="X589" i="13"/>
  <c r="Z589" i="13" s="1"/>
  <c r="X742" i="13"/>
  <c r="Z742" i="13" s="1"/>
  <c r="X307" i="13"/>
  <c r="Z307" i="13" s="1"/>
  <c r="X746" i="13"/>
  <c r="Z746" i="13" s="1"/>
  <c r="X633" i="13"/>
  <c r="Z633" i="13" s="1"/>
  <c r="X201" i="13"/>
  <c r="Z201" i="13" s="1"/>
  <c r="X251" i="13"/>
  <c r="Z251" i="13" s="1"/>
  <c r="X602" i="13"/>
  <c r="Z602" i="13" s="1"/>
  <c r="X204" i="13"/>
  <c r="Z204" i="13" s="1"/>
  <c r="X232" i="13"/>
  <c r="Z232" i="13" s="1"/>
  <c r="X233" i="13"/>
  <c r="Z233" i="13" s="1"/>
  <c r="X234" i="13"/>
  <c r="Z234" i="13" s="1"/>
  <c r="X235" i="13"/>
  <c r="Z235" i="13" s="1"/>
  <c r="X205" i="13"/>
  <c r="Z205" i="13" s="1"/>
  <c r="X236" i="13"/>
  <c r="Z236" i="13" s="1"/>
  <c r="X237" i="13"/>
  <c r="Z237" i="13" s="1"/>
  <c r="X238" i="13"/>
  <c r="Z238" i="13" s="1"/>
  <c r="X541" i="13"/>
  <c r="Z541" i="13" s="1"/>
  <c r="X269" i="13"/>
  <c r="Z269" i="13" s="1"/>
  <c r="X1087" i="13"/>
  <c r="Z1087" i="13" s="1"/>
  <c r="X293" i="13"/>
  <c r="Z293" i="13" s="1"/>
  <c r="X195" i="13"/>
  <c r="Z195" i="13" s="1"/>
  <c r="X600" i="13"/>
  <c r="Z600" i="13" s="1"/>
  <c r="X294" i="13"/>
  <c r="Z294" i="13" s="1"/>
  <c r="X295" i="13"/>
  <c r="Z295" i="13" s="1"/>
  <c r="X296" i="13"/>
  <c r="Z296" i="13" s="1"/>
  <c r="X612" i="13"/>
  <c r="Z612" i="13" s="1"/>
  <c r="X817" i="13"/>
  <c r="Z817" i="13" s="1"/>
  <c r="X861" i="13"/>
  <c r="Z861" i="13" s="1"/>
  <c r="X886" i="13"/>
  <c r="Z886" i="13" s="1"/>
  <c r="X240" i="13"/>
  <c r="Z240" i="13" s="1"/>
  <c r="X1079" i="13"/>
  <c r="Z1079" i="13" s="1"/>
  <c r="X1076" i="13"/>
  <c r="Z1076" i="13" s="1"/>
  <c r="X1077" i="13"/>
  <c r="Z1077" i="13" s="1"/>
  <c r="X1071" i="13"/>
  <c r="Z1071" i="13" s="1"/>
  <c r="X213" i="13"/>
  <c r="Z213" i="13" s="1"/>
  <c r="X241" i="13"/>
  <c r="Z241" i="13" s="1"/>
  <c r="X242" i="13"/>
  <c r="Z242" i="13" s="1"/>
  <c r="X243" i="13"/>
  <c r="Z243" i="13" s="1"/>
  <c r="X216" i="13"/>
  <c r="Z216" i="13" s="1"/>
  <c r="X244" i="13"/>
  <c r="Z244" i="13" s="1"/>
  <c r="X206" i="13"/>
  <c r="Z206" i="13" s="1"/>
  <c r="X207" i="13"/>
  <c r="Z207" i="13" s="1"/>
  <c r="X208" i="13"/>
  <c r="Z208" i="13" s="1"/>
  <c r="X1074" i="13"/>
  <c r="Z1074" i="13" s="1"/>
  <c r="X297" i="13"/>
  <c r="Z297" i="13" s="1"/>
  <c r="X298" i="13"/>
  <c r="Z298" i="13" s="1"/>
  <c r="X299" i="13"/>
  <c r="Z299" i="13" s="1"/>
  <c r="X259" i="13"/>
  <c r="Z259" i="13" s="1"/>
  <c r="X300" i="13"/>
  <c r="Z300" i="13" s="1"/>
  <c r="X302" i="13"/>
  <c r="Z302" i="13" s="1"/>
  <c r="X301" i="13"/>
  <c r="Z301" i="13" s="1"/>
  <c r="X183" i="13"/>
  <c r="Z183" i="13" s="1"/>
  <c r="X543" i="13"/>
  <c r="Z543" i="13" s="1"/>
  <c r="X274" i="13"/>
  <c r="Z274" i="13" s="1"/>
  <c r="X89" i="13"/>
  <c r="Z89" i="13" s="1"/>
  <c r="X781" i="13"/>
  <c r="Z781" i="13" s="1"/>
  <c r="X924" i="13"/>
  <c r="Z924" i="13" s="1"/>
  <c r="X1005" i="13"/>
  <c r="Z1005" i="13" s="1"/>
  <c r="X871" i="13"/>
  <c r="Z871" i="13" s="1"/>
  <c r="X76" i="13"/>
  <c r="Z76" i="13" s="1"/>
  <c r="X788" i="13"/>
  <c r="Z788" i="13" s="1"/>
  <c r="X72" i="13"/>
  <c r="Z72" i="13" s="1"/>
  <c r="X73" i="13"/>
  <c r="Z73" i="13" s="1"/>
  <c r="X712" i="13"/>
  <c r="Z712" i="13" s="1"/>
  <c r="X635" i="13"/>
  <c r="Z635" i="13" s="1"/>
  <c r="X342" i="13"/>
  <c r="Z342" i="13" s="1"/>
  <c r="X521" i="13"/>
  <c r="Z521" i="13" s="1"/>
  <c r="X716" i="13"/>
  <c r="Z716" i="13" s="1"/>
  <c r="X360" i="13"/>
  <c r="Z360" i="13" s="1"/>
  <c r="X367" i="13"/>
  <c r="Z367" i="13" s="1"/>
  <c r="X610" i="13"/>
  <c r="Z610" i="13" s="1"/>
  <c r="X775" i="13"/>
  <c r="Z775" i="13" s="1"/>
  <c r="X1093" i="13"/>
  <c r="Z1093" i="13" s="1"/>
  <c r="X584" i="13"/>
  <c r="Z584" i="13" s="1"/>
  <c r="X611" i="13"/>
  <c r="Z611" i="13" s="1"/>
  <c r="X568" i="13"/>
  <c r="Z568" i="13" s="1"/>
  <c r="X887" i="13"/>
  <c r="Z887" i="13" s="1"/>
  <c r="X62" i="13"/>
  <c r="Z62" i="13" s="1"/>
  <c r="X682" i="13"/>
  <c r="Z682" i="13" s="1"/>
  <c r="X772" i="13"/>
  <c r="Z772" i="13" s="1"/>
  <c r="X960" i="13"/>
  <c r="Z960" i="13" s="1"/>
  <c r="X58" i="13"/>
  <c r="Z58" i="13" s="1"/>
  <c r="X57" i="13"/>
  <c r="Z57" i="13" s="1"/>
  <c r="X964" i="13"/>
  <c r="Z964" i="13" s="1"/>
  <c r="X389" i="13"/>
  <c r="Z389" i="13" s="1"/>
  <c r="X387" i="13"/>
  <c r="Z387" i="13" s="1"/>
  <c r="X375" i="13"/>
  <c r="Z375" i="13" s="1"/>
  <c r="X376" i="13"/>
  <c r="Z376" i="13" s="1"/>
  <c r="X432" i="13"/>
  <c r="Z432" i="13" s="1"/>
  <c r="X175" i="13"/>
  <c r="Z175" i="13" s="1"/>
  <c r="X167" i="13"/>
  <c r="Z167" i="13" s="1"/>
  <c r="X727" i="13"/>
  <c r="Z727" i="13" s="1"/>
  <c r="X677" i="13"/>
  <c r="Z677" i="13" s="1"/>
  <c r="X53" i="13"/>
  <c r="Z53" i="13" s="1"/>
  <c r="X32" i="13"/>
  <c r="Z32" i="13" s="1"/>
  <c r="X46" i="13"/>
  <c r="Z46" i="13" s="1"/>
  <c r="X43" i="13"/>
  <c r="Z43" i="13" s="1"/>
  <c r="X35" i="13"/>
  <c r="Z35" i="13" s="1"/>
  <c r="X82" i="13"/>
  <c r="Z82" i="13" s="1"/>
  <c r="X24" i="13"/>
  <c r="Z24" i="13" s="1"/>
  <c r="X1110" i="13"/>
  <c r="Z1110" i="13" s="1"/>
  <c r="X1111" i="13"/>
  <c r="Z1111" i="13" s="1"/>
  <c r="X373" i="13"/>
  <c r="Z373" i="13" s="1"/>
  <c r="X868" i="13"/>
  <c r="Z868" i="13" s="1"/>
  <c r="X357" i="13"/>
  <c r="Z357" i="13" s="1"/>
  <c r="X353" i="13"/>
  <c r="Z353" i="13" s="1"/>
  <c r="X354" i="13"/>
  <c r="Z354" i="13" s="1"/>
  <c r="X10" i="13"/>
  <c r="Z10" i="13" s="1"/>
  <c r="X42" i="13"/>
  <c r="Z42" i="13" s="1"/>
  <c r="X926" i="13"/>
  <c r="Z926" i="13" s="1"/>
  <c r="X639" i="13"/>
  <c r="Z639" i="13" s="1"/>
  <c r="X640" i="13"/>
  <c r="Z640" i="13" s="1"/>
  <c r="X675" i="13"/>
  <c r="Z675" i="13" s="1"/>
  <c r="X252" i="13"/>
  <c r="Z252" i="13" s="1"/>
  <c r="X763" i="13"/>
  <c r="Z763" i="13" s="1"/>
  <c r="X895" i="13"/>
  <c r="Z895" i="13" s="1"/>
  <c r="X836" i="13"/>
  <c r="Z836" i="13" s="1"/>
  <c r="X539" i="13"/>
  <c r="Z539" i="13" s="1"/>
  <c r="X319" i="13"/>
  <c r="Z319" i="13" s="1"/>
  <c r="X318" i="13"/>
  <c r="Z318" i="13" s="1"/>
  <c r="X278" i="13"/>
  <c r="Z278" i="13" s="1"/>
  <c r="X124" i="13"/>
  <c r="Z124" i="13" s="1"/>
  <c r="X125" i="13"/>
  <c r="Z125" i="13" s="1"/>
  <c r="X1108" i="13"/>
  <c r="Z1108" i="13" s="1"/>
  <c r="X117" i="13"/>
  <c r="Z117" i="13" s="1"/>
  <c r="X460" i="13"/>
  <c r="Z460" i="13" s="1"/>
  <c r="X485" i="13"/>
  <c r="Z485" i="13" s="1"/>
  <c r="X901" i="13"/>
  <c r="Z901" i="13" s="1"/>
  <c r="X191" i="13"/>
  <c r="Z191" i="13" s="1"/>
  <c r="X601" i="13"/>
  <c r="Z601" i="13" s="1"/>
  <c r="X614" i="13"/>
  <c r="Z614" i="13" s="1"/>
  <c r="X179" i="13"/>
  <c r="Z179" i="13" s="1"/>
  <c r="X709" i="13"/>
  <c r="Z709" i="13" s="1"/>
  <c r="X272" i="13"/>
  <c r="Z272" i="13" s="1"/>
  <c r="X273" i="13"/>
  <c r="Z273" i="13" s="1"/>
  <c r="X710" i="13"/>
  <c r="Z710" i="13" s="1"/>
  <c r="X864" i="13"/>
  <c r="Z864" i="13" s="1"/>
  <c r="X765" i="13"/>
  <c r="Z765" i="13" s="1"/>
  <c r="X1090" i="13"/>
  <c r="Z1090" i="13" s="1"/>
  <c r="X904" i="13"/>
  <c r="Z904" i="13" s="1"/>
  <c r="X766" i="13"/>
  <c r="Z766" i="13" s="1"/>
  <c r="X1106" i="13"/>
  <c r="Z1106" i="13" s="1"/>
  <c r="X1105" i="13"/>
  <c r="Z1105" i="13" s="1"/>
  <c r="X1103" i="13"/>
  <c r="Z1103" i="13" s="1"/>
  <c r="X592" i="13"/>
  <c r="Z592" i="13" s="1"/>
  <c r="X1102" i="13"/>
  <c r="Z1102" i="13" s="1"/>
  <c r="X182" i="13"/>
  <c r="Z182" i="13" s="1"/>
  <c r="X196" i="13"/>
  <c r="Z196" i="13" s="1"/>
  <c r="X267" i="13"/>
  <c r="Z267" i="13" s="1"/>
  <c r="X905" i="13"/>
  <c r="Z905" i="13" s="1"/>
  <c r="X486" i="13"/>
  <c r="Z486" i="13" s="1"/>
  <c r="X481" i="13"/>
  <c r="Z481" i="13" s="1"/>
  <c r="X449" i="13"/>
  <c r="Z449" i="13" s="1"/>
  <c r="X469" i="13"/>
  <c r="Z469" i="13" s="1"/>
  <c r="X487" i="13"/>
  <c r="Z487" i="13" s="1"/>
  <c r="X488" i="13"/>
  <c r="Z488" i="13" s="1"/>
  <c r="X437" i="13"/>
  <c r="Z437" i="13" s="1"/>
  <c r="X657" i="13"/>
  <c r="Z657" i="13" s="1"/>
  <c r="X1101" i="13"/>
  <c r="Z1101" i="13" s="1"/>
  <c r="X28" i="13"/>
  <c r="Z28" i="13" s="1"/>
  <c r="X1009" i="13"/>
  <c r="Z1009" i="13" s="1"/>
  <c r="X1040" i="13"/>
  <c r="Z1040" i="13" s="1"/>
  <c r="X980" i="13"/>
  <c r="Z980" i="13" s="1"/>
  <c r="X304" i="13"/>
  <c r="Z304" i="13" s="1"/>
  <c r="X714" i="13"/>
  <c r="Z714" i="13" s="1"/>
  <c r="X519" i="13"/>
  <c r="Z519" i="13" s="1"/>
  <c r="X322" i="13"/>
  <c r="Z322" i="13" s="1"/>
  <c r="X260" i="13"/>
  <c r="Z260" i="13" s="1"/>
  <c r="X305" i="13"/>
  <c r="Z305" i="13" s="1"/>
  <c r="X336" i="13"/>
  <c r="Z336" i="13" s="1"/>
  <c r="X471" i="13"/>
  <c r="Z471" i="13" s="1"/>
  <c r="X441" i="13"/>
  <c r="Z441" i="13" s="1"/>
  <c r="X1097" i="13"/>
  <c r="Z1097" i="13" s="1"/>
  <c r="X865" i="13"/>
  <c r="Z865" i="13" s="1"/>
  <c r="X257" i="13"/>
  <c r="Z257" i="13" s="1"/>
  <c r="X1096" i="13"/>
  <c r="Z1096" i="13" s="1"/>
  <c r="X29" i="13"/>
  <c r="Z29" i="13" s="1"/>
  <c r="X1070" i="13"/>
  <c r="Z1070" i="13" s="1"/>
  <c r="X599" i="13"/>
  <c r="Z599" i="13" s="1"/>
  <c r="X950" i="13"/>
  <c r="Z950" i="13" s="1"/>
  <c r="X943" i="13"/>
  <c r="Z943" i="13" s="1"/>
  <c r="X221" i="13"/>
  <c r="Z221" i="13" s="1"/>
  <c r="X222" i="13"/>
  <c r="Z222" i="13" s="1"/>
  <c r="X223" i="13"/>
  <c r="Z223" i="13" s="1"/>
  <c r="X284" i="13"/>
  <c r="Z284" i="13" s="1"/>
  <c r="X621" i="13"/>
  <c r="Z621" i="13" s="1"/>
  <c r="X622" i="13"/>
  <c r="Z622" i="13" s="1"/>
  <c r="X520" i="13"/>
  <c r="Z520" i="13" s="1"/>
  <c r="X587" i="13"/>
  <c r="Z587" i="13" s="1"/>
  <c r="X96" i="13"/>
  <c r="Z96" i="13" s="1"/>
  <c r="X888" i="13"/>
  <c r="Z888" i="13" s="1"/>
  <c r="X894" i="13"/>
  <c r="Z894" i="13" s="1"/>
  <c r="X923" i="13"/>
  <c r="Z923" i="13" s="1"/>
  <c r="X889" i="13"/>
  <c r="Z889" i="13" s="1"/>
  <c r="X914" i="13"/>
  <c r="Z914" i="13" s="1"/>
  <c r="X422" i="13"/>
  <c r="Z422" i="13" s="1"/>
  <c r="X707" i="13"/>
  <c r="Z707" i="13" s="1"/>
  <c r="X870" i="13"/>
  <c r="Z870" i="13" s="1"/>
  <c r="X720" i="13"/>
  <c r="Z720" i="13" s="1"/>
  <c r="X910" i="13"/>
  <c r="Z910" i="13" s="1"/>
  <c r="X660" i="13"/>
  <c r="Z660" i="13" s="1"/>
  <c r="X337" i="13"/>
  <c r="Z337" i="13" s="1"/>
  <c r="X1036" i="13"/>
  <c r="Z1036" i="13" s="1"/>
  <c r="X410" i="13"/>
  <c r="Z410" i="13" s="1"/>
  <c r="X935" i="13"/>
  <c r="Z935" i="13" s="1"/>
  <c r="X706" i="13"/>
  <c r="Z706" i="13" s="1"/>
  <c r="X390" i="13"/>
  <c r="Z390" i="13" s="1"/>
  <c r="X334" i="13"/>
  <c r="Z334" i="13" s="1"/>
  <c r="X1064" i="13"/>
  <c r="Z1064" i="13" s="1"/>
  <c r="X1081" i="13"/>
  <c r="Z1081" i="13" s="1"/>
  <c r="X767" i="13"/>
  <c r="Z767" i="13" s="1"/>
  <c r="X492" i="13"/>
  <c r="Z492" i="13" s="1"/>
  <c r="X493" i="13"/>
  <c r="Z493" i="13" s="1"/>
  <c r="X971" i="13"/>
  <c r="Z971" i="13" s="1"/>
  <c r="X402" i="13"/>
  <c r="Z402" i="13" s="1"/>
  <c r="X837" i="13"/>
  <c r="Z837" i="13" s="1"/>
  <c r="X962" i="13"/>
  <c r="Z962" i="13" s="1"/>
  <c r="X897" i="13"/>
  <c r="Z897" i="13" s="1"/>
  <c r="X690" i="13"/>
  <c r="Z690" i="13" s="1"/>
  <c r="X691" i="13"/>
  <c r="Z691" i="13" s="1"/>
  <c r="X440" i="13"/>
  <c r="Z440" i="13" s="1"/>
  <c r="X254" i="13"/>
  <c r="Z254" i="13" s="1"/>
  <c r="X215" i="13"/>
  <c r="Z215" i="13" s="1"/>
  <c r="X120" i="13"/>
  <c r="Z120" i="13" s="1"/>
  <c r="X155" i="13"/>
  <c r="Z155" i="13" s="1"/>
  <c r="X328" i="13"/>
  <c r="Z328" i="13" s="1"/>
  <c r="X329" i="13"/>
  <c r="Z329" i="13" s="1"/>
  <c r="X1054" i="13"/>
  <c r="Z1054" i="13" s="1"/>
  <c r="X522" i="13"/>
  <c r="Z522" i="13" s="1"/>
  <c r="X755" i="13"/>
  <c r="Z755" i="13" s="1"/>
  <c r="X473" i="13"/>
  <c r="Z473" i="13" s="1"/>
  <c r="X1080" i="13"/>
  <c r="Z1080" i="13" s="1"/>
  <c r="X574" i="13"/>
  <c r="Z574" i="13" s="1"/>
  <c r="X575" i="13"/>
  <c r="Z575" i="13" s="1"/>
  <c r="X576" i="13"/>
  <c r="Z576" i="13" s="1"/>
  <c r="X315" i="13"/>
  <c r="Z315" i="13" s="1"/>
  <c r="X583" i="13"/>
  <c r="Z583" i="13" s="1"/>
  <c r="X70" i="13"/>
  <c r="Z70" i="13" s="1"/>
  <c r="X75" i="13"/>
  <c r="Z75" i="13" s="1"/>
  <c r="X542" i="13"/>
  <c r="Z542" i="13" s="1"/>
  <c r="X524" i="13"/>
  <c r="Z524" i="13" s="1"/>
  <c r="X249" i="13"/>
  <c r="Z249" i="13" s="1"/>
  <c r="X209" i="13"/>
  <c r="Z209" i="13" s="1"/>
  <c r="X245" i="13"/>
  <c r="Z245" i="13" s="1"/>
  <c r="X314" i="13"/>
  <c r="Z314" i="13" s="1"/>
  <c r="X850" i="13"/>
  <c r="Z850" i="13" s="1"/>
  <c r="X67" i="13"/>
  <c r="Z67" i="13" s="1"/>
  <c r="X346" i="13"/>
  <c r="Z346" i="13" s="1"/>
  <c r="X809" i="13"/>
  <c r="Z809" i="13" s="1"/>
  <c r="X806" i="13"/>
  <c r="Z806" i="13" s="1"/>
  <c r="X715" i="13"/>
  <c r="Z715" i="13" s="1"/>
  <c r="X810" i="13"/>
  <c r="Z810" i="13" s="1"/>
  <c r="X717" i="13"/>
  <c r="Z717" i="13" s="1"/>
  <c r="X362" i="13"/>
  <c r="Z362" i="13" s="1"/>
  <c r="X777" i="13"/>
  <c r="Z777" i="13" s="1"/>
  <c r="X774" i="13"/>
  <c r="Z774" i="13" s="1"/>
  <c r="X605" i="13"/>
  <c r="Z605" i="13" s="1"/>
  <c r="X564" i="13"/>
  <c r="Z564" i="13" s="1"/>
  <c r="X735" i="13"/>
  <c r="Z735" i="13" s="1"/>
  <c r="X733" i="13"/>
  <c r="Z733" i="13" s="1"/>
  <c r="X569" i="13"/>
  <c r="Z569" i="13" s="1"/>
  <c r="X903" i="13"/>
  <c r="Z903" i="13" s="1"/>
  <c r="X462" i="13"/>
  <c r="Z462" i="13" s="1"/>
  <c r="X636" i="13"/>
  <c r="Z636" i="13" s="1"/>
  <c r="X463" i="13"/>
  <c r="Z463" i="13" s="1"/>
  <c r="X523" i="13"/>
  <c r="Z523" i="13" s="1"/>
  <c r="X60" i="13"/>
  <c r="Z60" i="13" s="1"/>
  <c r="X957" i="13"/>
  <c r="Z957" i="13" s="1"/>
  <c r="X958" i="13"/>
  <c r="Z958" i="13" s="1"/>
  <c r="X993" i="13"/>
  <c r="Z993" i="13" s="1"/>
  <c r="X1026" i="13"/>
  <c r="Z1026" i="13" s="1"/>
  <c r="X1025" i="13"/>
  <c r="Z1025" i="13" s="1"/>
  <c r="X384" i="13"/>
  <c r="Z384" i="13" s="1"/>
  <c r="X388" i="13"/>
  <c r="Z388" i="13" s="1"/>
  <c r="X385" i="13"/>
  <c r="Z385" i="13" s="1"/>
  <c r="X383" i="13"/>
  <c r="Z383" i="13" s="1"/>
  <c r="X386" i="13"/>
  <c r="Z386" i="13" s="1"/>
  <c r="X374" i="13"/>
  <c r="Z374" i="13" s="1"/>
  <c r="X246" i="13"/>
  <c r="Z246" i="13" s="1"/>
  <c r="X178" i="13"/>
  <c r="Z178" i="13" s="1"/>
  <c r="X753" i="13"/>
  <c r="Z753" i="13" s="1"/>
  <c r="X820" i="13"/>
  <c r="Z820" i="13" s="1"/>
  <c r="X415" i="13"/>
  <c r="Z415" i="13" s="1"/>
  <c r="X776" i="13"/>
  <c r="Z776" i="13" s="1"/>
  <c r="X769" i="13"/>
  <c r="Z769" i="13" s="1"/>
  <c r="X771" i="13"/>
  <c r="Z771" i="13" s="1"/>
  <c r="X770" i="13"/>
  <c r="Z770" i="13" s="1"/>
  <c r="X56" i="13"/>
  <c r="Z56" i="13" s="1"/>
  <c r="X49" i="13"/>
  <c r="Z49" i="13" s="1"/>
  <c r="X394" i="13"/>
  <c r="Z394" i="13" s="1"/>
  <c r="X853" i="13"/>
  <c r="Z853" i="13" s="1"/>
  <c r="X638" i="13"/>
  <c r="Z638" i="13" s="1"/>
  <c r="X848" i="13"/>
  <c r="Z848" i="13" s="1"/>
  <c r="X851" i="13"/>
  <c r="Z851" i="13" s="1"/>
  <c r="X940" i="13"/>
  <c r="Z940" i="13" s="1"/>
  <c r="X641" i="13"/>
  <c r="Z641" i="13" s="1"/>
  <c r="X674" i="13"/>
  <c r="Z674" i="13" s="1"/>
  <c r="X689" i="13"/>
  <c r="Z689" i="13" s="1"/>
  <c r="X663" i="13"/>
  <c r="Z663" i="13" s="1"/>
  <c r="X664" i="13"/>
  <c r="Z664" i="13" s="1"/>
  <c r="X678" i="13"/>
  <c r="Z678" i="13" s="1"/>
  <c r="X672" i="13"/>
  <c r="Z672" i="13" s="1"/>
  <c r="X644" i="13"/>
  <c r="Z644" i="13" s="1"/>
  <c r="X646" i="13"/>
  <c r="Z646" i="13" s="1"/>
  <c r="X731" i="13"/>
  <c r="Z731" i="13" s="1"/>
  <c r="X27" i="13"/>
  <c r="Z27" i="13" s="1"/>
  <c r="X711" i="13"/>
  <c r="Z711" i="13" s="1"/>
  <c r="X841" i="13"/>
  <c r="Z841" i="13" s="1"/>
  <c r="X734" i="13"/>
  <c r="Z734" i="13" s="1"/>
  <c r="X670" i="13"/>
  <c r="Z670" i="13" s="1"/>
  <c r="X855" i="13"/>
  <c r="Z855" i="13" s="1"/>
  <c r="X607" i="13"/>
  <c r="Z607" i="13" s="1"/>
  <c r="X698" i="13"/>
  <c r="Z698" i="13" s="1"/>
  <c r="X829" i="13"/>
  <c r="Z829" i="13" s="1"/>
  <c r="X719" i="13"/>
  <c r="Z719" i="13" s="1"/>
  <c r="X743" i="13"/>
  <c r="Z743" i="13" s="1"/>
  <c r="X538" i="13"/>
  <c r="Z538" i="13" s="1"/>
  <c r="X438" i="13"/>
  <c r="Z438" i="13" s="1"/>
  <c r="X832" i="13"/>
  <c r="Z832" i="13" s="1"/>
  <c r="X747" i="13"/>
  <c r="Z747" i="13" s="1"/>
  <c r="X687" i="13"/>
  <c r="Z687" i="13" s="1"/>
  <c r="X688" i="13"/>
  <c r="Z688" i="13" s="1"/>
  <c r="X446" i="13"/>
  <c r="Z446" i="13" s="1"/>
  <c r="X338" i="13"/>
  <c r="Z338" i="13" s="1"/>
  <c r="X484" i="13"/>
  <c r="Z484" i="13" s="1"/>
  <c r="X448" i="13"/>
  <c r="Z448" i="13" s="1"/>
  <c r="X482" i="13"/>
  <c r="Z482" i="13" s="1"/>
  <c r="X436" i="13"/>
  <c r="Z436" i="13" s="1"/>
  <c r="X454" i="13"/>
  <c r="Z454" i="13" s="1"/>
  <c r="X453" i="13"/>
  <c r="Z453" i="13" s="1"/>
  <c r="X919" i="13"/>
  <c r="Z919" i="13" s="1"/>
  <c r="X918" i="13"/>
  <c r="Z918" i="13" s="1"/>
  <c r="X220" i="13"/>
  <c r="Z220" i="13" s="1"/>
  <c r="X212" i="13"/>
  <c r="Z212" i="13" s="1"/>
  <c r="X202" i="13"/>
  <c r="Z202" i="13" s="1"/>
  <c r="X268" i="13"/>
  <c r="Z268" i="13" s="1"/>
  <c r="X906" i="13"/>
  <c r="Z906" i="13" s="1"/>
  <c r="X624" i="13"/>
  <c r="Z624" i="13" s="1"/>
  <c r="X413" i="13"/>
  <c r="Z413" i="13" s="1"/>
  <c r="X606" i="13"/>
  <c r="Z606" i="13" s="1"/>
  <c r="X348" i="13"/>
  <c r="Z348" i="13" s="1"/>
  <c r="X347" i="13"/>
  <c r="Z347" i="13" s="1"/>
  <c r="X912" i="13"/>
  <c r="Z912" i="13" s="1"/>
  <c r="X1037" i="13"/>
  <c r="Z1037" i="13" s="1"/>
  <c r="X1019" i="13"/>
  <c r="Z1019" i="13" s="1"/>
  <c r="X1047" i="13"/>
  <c r="Z1047" i="13" s="1"/>
  <c r="X1043" i="13"/>
  <c r="Z1043" i="13" s="1"/>
  <c r="X1038" i="13"/>
  <c r="Z1038" i="13" s="1"/>
  <c r="X1010" i="13"/>
  <c r="Z1010" i="13" s="1"/>
  <c r="X1048" i="13"/>
  <c r="Z1048" i="13" s="1"/>
  <c r="X1020" i="13"/>
  <c r="Z1020" i="13" s="1"/>
  <c r="X996" i="13"/>
  <c r="Z996" i="13" s="1"/>
  <c r="X1011" i="13"/>
  <c r="Z1011" i="13" s="1"/>
  <c r="X1086" i="13"/>
  <c r="Z1086" i="13" s="1"/>
  <c r="X1085" i="13"/>
  <c r="Z1085" i="13" s="1"/>
  <c r="X1084" i="13"/>
  <c r="Z1084" i="13" s="1"/>
  <c r="X1008" i="13"/>
  <c r="Z1008" i="13" s="1"/>
  <c r="X1033" i="13"/>
  <c r="Z1033" i="13" s="1"/>
  <c r="X991" i="13"/>
  <c r="Z991" i="13" s="1"/>
  <c r="X1024" i="13"/>
  <c r="Z1024" i="13" s="1"/>
  <c r="X1006" i="13"/>
  <c r="Z1006" i="13" s="1"/>
  <c r="X989" i="13"/>
  <c r="Z989" i="13" s="1"/>
  <c r="X512" i="13"/>
  <c r="Z512" i="13" s="1"/>
  <c r="X483" i="13"/>
  <c r="Z483" i="13" s="1"/>
  <c r="X494" i="13"/>
  <c r="Z494" i="13" s="1"/>
  <c r="X498" i="13"/>
  <c r="Z498" i="13" s="1"/>
  <c r="X474" i="13"/>
  <c r="Z474" i="13" s="1"/>
  <c r="X718" i="13"/>
  <c r="Z718" i="13" s="1"/>
  <c r="X694" i="13"/>
  <c r="Z694" i="13" s="1"/>
  <c r="X572" i="13"/>
  <c r="Z572" i="13" s="1"/>
  <c r="X693" i="13"/>
  <c r="Z693" i="13" s="1"/>
  <c r="X591" i="13"/>
  <c r="Z591" i="13" s="1"/>
  <c r="X411" i="13"/>
  <c r="Z411" i="13" s="1"/>
  <c r="X358" i="13"/>
  <c r="Z358" i="13" s="1"/>
  <c r="X363" i="13"/>
  <c r="Z363" i="13" s="1"/>
  <c r="X878" i="13"/>
  <c r="Z878" i="13" s="1"/>
  <c r="X500" i="13"/>
  <c r="Z500" i="13" s="1"/>
  <c r="X501" i="13"/>
  <c r="Z501" i="13" s="1"/>
  <c r="X325" i="13"/>
  <c r="Z325" i="13" s="1"/>
  <c r="X287" i="13"/>
  <c r="Z287" i="13" s="1"/>
  <c r="X326" i="13"/>
  <c r="Z326" i="13" s="1"/>
  <c r="X264" i="13"/>
  <c r="Z264" i="13" s="1"/>
  <c r="X262" i="13"/>
  <c r="Z262" i="13" s="1"/>
  <c r="X290" i="13"/>
  <c r="Z290" i="13" s="1"/>
  <c r="X669" i="13"/>
  <c r="Z669" i="13" s="1"/>
  <c r="X380" i="13"/>
  <c r="Z380" i="13" s="1"/>
  <c r="X822" i="13"/>
  <c r="Z822" i="13" s="1"/>
  <c r="X306" i="13"/>
  <c r="Z306" i="13" s="1"/>
  <c r="X585" i="13"/>
  <c r="Z585" i="13" s="1"/>
  <c r="X150" i="13"/>
  <c r="Z150" i="13" s="1"/>
  <c r="X356" i="13"/>
  <c r="Z356" i="13" s="1"/>
  <c r="X705" i="13"/>
  <c r="Z705" i="13" s="1"/>
  <c r="X796" i="13"/>
  <c r="Z796" i="13" s="1"/>
  <c r="X134" i="13"/>
  <c r="Z134" i="13" s="1"/>
  <c r="X732" i="13"/>
  <c r="Z732" i="13" s="1"/>
  <c r="X130" i="13"/>
  <c r="Z130" i="13" s="1"/>
  <c r="X157" i="13"/>
  <c r="Z157" i="13" s="1"/>
  <c r="X1059" i="13"/>
  <c r="Z1059" i="13" s="1"/>
  <c r="X821" i="13"/>
  <c r="Z821" i="13" s="1"/>
  <c r="X834" i="13"/>
  <c r="Z834" i="13" s="1"/>
  <c r="X823" i="13"/>
  <c r="Z823" i="13" s="1"/>
  <c r="X828" i="13"/>
  <c r="Z828" i="13" s="1"/>
  <c r="X826" i="13"/>
  <c r="Z826" i="13" s="1"/>
  <c r="X835" i="13"/>
  <c r="Z835" i="13" s="1"/>
  <c r="X844" i="13"/>
  <c r="Z844" i="13" s="1"/>
  <c r="X946" i="13"/>
  <c r="Z946" i="13" s="1"/>
  <c r="X951" i="13"/>
  <c r="Z951" i="13" s="1"/>
  <c r="X615" i="13"/>
  <c r="Z615" i="13" s="1"/>
  <c r="X127" i="13"/>
  <c r="Z127" i="13" s="1"/>
  <c r="X132" i="13"/>
  <c r="Z132" i="13" s="1"/>
  <c r="X146" i="13"/>
  <c r="Z146" i="13" s="1"/>
  <c r="X349" i="13"/>
  <c r="Z349" i="13" s="1"/>
  <c r="X697" i="13"/>
  <c r="Z697" i="13" s="1"/>
  <c r="X699" i="13"/>
  <c r="Z699" i="13" s="1"/>
  <c r="X14" i="13"/>
  <c r="Z14" i="13" s="1"/>
  <c r="X101" i="13"/>
  <c r="Z101" i="13" s="1"/>
  <c r="X899" i="13"/>
  <c r="Z899" i="13" s="1"/>
  <c r="X892" i="13"/>
  <c r="Z892" i="13" s="1"/>
  <c r="X885" i="13"/>
  <c r="Z885" i="13" s="1"/>
  <c r="X856" i="13"/>
  <c r="Z856" i="13" s="1"/>
  <c r="X161" i="13"/>
  <c r="Z161" i="13" s="1"/>
  <c r="X790" i="13"/>
  <c r="Z790" i="13" s="1"/>
  <c r="X20" i="13"/>
  <c r="Z20" i="13" s="1"/>
  <c r="X891" i="13"/>
  <c r="Z891" i="13" s="1"/>
  <c r="X59" i="13"/>
  <c r="Z59" i="13" s="1"/>
  <c r="X858" i="13"/>
  <c r="Z858" i="13" s="1"/>
  <c r="X700" i="13"/>
  <c r="Z700" i="13" s="1"/>
  <c r="X475" i="13"/>
  <c r="Z475" i="13" s="1"/>
  <c r="X795" i="13"/>
  <c r="Z795" i="13" s="1"/>
  <c r="X629" i="13"/>
  <c r="Z629" i="13" s="1"/>
  <c r="X630" i="13"/>
  <c r="Z630" i="13" s="1"/>
  <c r="X588" i="13"/>
  <c r="Z588" i="13" s="1"/>
  <c r="X23" i="13"/>
  <c r="Z23" i="13" s="1"/>
  <c r="X544" i="13"/>
  <c r="Z544" i="13" s="1"/>
  <c r="X852" i="13"/>
  <c r="Z852" i="13" s="1"/>
  <c r="X768" i="13"/>
  <c r="Z768" i="13" s="1"/>
  <c r="X819" i="13"/>
  <c r="Z819" i="13" s="1"/>
  <c r="X66" i="13"/>
  <c r="Z66" i="13" s="1"/>
  <c r="X361" i="13"/>
  <c r="Z361" i="13" s="1"/>
  <c r="X166" i="13"/>
  <c r="Z166" i="13" s="1"/>
  <c r="X845" i="13"/>
  <c r="Z845" i="13" s="1"/>
  <c r="X116" i="13"/>
  <c r="Z116" i="13" s="1"/>
  <c r="X112" i="13"/>
  <c r="Z112" i="13" s="1"/>
  <c r="X200" i="13"/>
  <c r="Z200" i="13" s="1"/>
  <c r="X133" i="13"/>
  <c r="Z133" i="13" s="1"/>
  <c r="X279" i="13"/>
  <c r="Z279" i="13" s="1"/>
  <c r="X280" i="13"/>
  <c r="Z280" i="13" s="1"/>
  <c r="X218" i="13"/>
  <c r="Z218" i="13" s="1"/>
  <c r="X219" i="13"/>
  <c r="Z219" i="13" s="1"/>
  <c r="X537" i="13"/>
  <c r="Z537" i="13" s="1"/>
  <c r="X450" i="13"/>
  <c r="Z450" i="13" s="1"/>
  <c r="X281" i="13"/>
  <c r="Z281" i="13" s="1"/>
  <c r="X468" i="13"/>
  <c r="Z468" i="13" s="1"/>
  <c r="X452" i="13"/>
  <c r="Z452" i="13" s="1"/>
  <c r="X470" i="13"/>
  <c r="Z470" i="13" s="1"/>
  <c r="X445" i="13"/>
  <c r="Z445" i="13" s="1"/>
  <c r="X1100" i="13"/>
  <c r="Z1100" i="13" s="1"/>
  <c r="X1099" i="13"/>
  <c r="Z1099" i="13" s="1"/>
  <c r="X1021" i="13"/>
  <c r="Z1021" i="13" s="1"/>
  <c r="X713" i="13"/>
  <c r="Z713" i="13" s="1"/>
  <c r="X808" i="13"/>
  <c r="Z808" i="13" s="1"/>
  <c r="X807" i="13"/>
  <c r="Z807" i="13" s="1"/>
  <c r="X799" i="13"/>
  <c r="Z799" i="13" s="1"/>
  <c r="X683" i="13"/>
  <c r="Z683" i="13" s="1"/>
  <c r="X1088" i="13"/>
  <c r="Z1088" i="13" s="1"/>
  <c r="X312" i="13"/>
  <c r="Z312" i="13" s="1"/>
  <c r="X180" i="13"/>
  <c r="Z180" i="13" s="1"/>
  <c r="X479" i="13"/>
  <c r="Z479" i="13" s="1"/>
  <c r="X536" i="13"/>
  <c r="Z536" i="13" s="1"/>
  <c r="X13" i="13"/>
  <c r="Z13" i="13" s="1"/>
  <c r="X1069" i="13"/>
  <c r="Z1069" i="13" s="1"/>
  <c r="X188" i="13"/>
  <c r="Z188" i="13" s="1"/>
  <c r="X283" i="13"/>
  <c r="Z283" i="13" s="1"/>
  <c r="X1067" i="13"/>
  <c r="Z1067" i="13" s="1"/>
  <c r="X879" i="13"/>
  <c r="Z879" i="13" s="1"/>
  <c r="X285" i="13"/>
  <c r="Z285" i="13" s="1"/>
  <c r="X1065" i="13"/>
  <c r="Z1065" i="13" s="1"/>
  <c r="X961" i="13"/>
  <c r="Z961" i="13" s="1"/>
  <c r="X455" i="13"/>
  <c r="Z455" i="13" s="1"/>
  <c r="X866" i="13"/>
  <c r="Z866" i="13" s="1"/>
  <c r="X803" i="13"/>
  <c r="Z803" i="13" s="1"/>
  <c r="X804" i="13"/>
  <c r="Z804" i="13" s="1"/>
  <c r="X623" i="13"/>
  <c r="Z623" i="13" s="1"/>
  <c r="X224" i="13"/>
  <c r="Z224" i="13" s="1"/>
  <c r="X226" i="13"/>
  <c r="Z226" i="13" s="1"/>
  <c r="X286" i="13"/>
  <c r="Z286" i="13" s="1"/>
  <c r="X311" i="13"/>
  <c r="Z311" i="13" s="1"/>
  <c r="X1055" i="13"/>
  <c r="Z1055" i="13" s="1"/>
  <c r="X789" i="13"/>
  <c r="Z789" i="13" s="1"/>
  <c r="X156" i="13"/>
  <c r="Z156" i="13" s="1"/>
  <c r="X659" i="13"/>
  <c r="Z659" i="13" s="1"/>
  <c r="X339" i="13"/>
  <c r="Z339" i="13" s="1"/>
  <c r="X45" i="13"/>
  <c r="Z45" i="13" s="1"/>
  <c r="X1022" i="13"/>
  <c r="Z1022" i="13" s="1"/>
  <c r="X92" i="13"/>
  <c r="Z92" i="13" s="1"/>
  <c r="X730" i="13"/>
  <c r="Z730" i="13" s="1"/>
  <c r="X729" i="13"/>
  <c r="Z729" i="13" s="1"/>
  <c r="X398" i="13"/>
  <c r="Z398" i="13" s="1"/>
  <c r="X979" i="13"/>
  <c r="Z979" i="13" s="1"/>
  <c r="X332" i="13"/>
  <c r="Z332" i="13" s="1"/>
  <c r="X1042" i="13"/>
  <c r="Z1042" i="13" s="1"/>
  <c r="X102" i="13"/>
  <c r="Z102" i="13" s="1"/>
  <c r="X873" i="13"/>
  <c r="Z873" i="13" s="1"/>
  <c r="X874" i="13"/>
  <c r="Z874" i="13" s="1"/>
  <c r="X429" i="13"/>
  <c r="Z429" i="13" s="1"/>
  <c r="X430" i="13"/>
  <c r="Z430" i="13" s="1"/>
  <c r="X875" i="13"/>
  <c r="Z875" i="13" s="1"/>
  <c r="X428" i="13"/>
  <c r="Z428" i="13" s="1"/>
  <c r="X661" i="13"/>
  <c r="Z661" i="13" s="1"/>
  <c r="X31" i="13"/>
  <c r="Z31" i="13" s="1"/>
  <c r="X108" i="13"/>
  <c r="Z108" i="13" s="1"/>
  <c r="X107" i="13"/>
  <c r="Z107" i="13" s="1"/>
  <c r="X104" i="13"/>
  <c r="Z104" i="13" s="1"/>
  <c r="X529" i="13"/>
  <c r="Z529" i="13" s="1"/>
  <c r="X34" i="13"/>
  <c r="Z34" i="13" s="1"/>
  <c r="X507" i="13"/>
  <c r="Z507" i="13" s="1"/>
  <c r="X508" i="13"/>
  <c r="Z508" i="13" s="1"/>
  <c r="X239" i="13"/>
  <c r="Z239" i="13" s="1"/>
  <c r="X1029" i="13"/>
  <c r="Z1029" i="13" s="1"/>
  <c r="X1028" i="13"/>
  <c r="Z1028" i="13" s="1"/>
  <c r="X805" i="13"/>
  <c r="Z805" i="13" s="1"/>
  <c r="X532" i="13"/>
  <c r="Z532" i="13" s="1"/>
  <c r="X401" i="13"/>
  <c r="Z401" i="13" s="1"/>
  <c r="X668" i="13"/>
  <c r="Z668" i="13" s="1"/>
  <c r="X721" i="13"/>
  <c r="Z721" i="13" s="1"/>
  <c r="X649" i="13"/>
  <c r="Z649" i="13" s="1"/>
  <c r="X1091" i="13"/>
  <c r="Z1091" i="13" s="1"/>
  <c r="X708" i="13"/>
  <c r="Z708" i="13" s="1"/>
  <c r="X138" i="13"/>
  <c r="Z138" i="13" s="1"/>
  <c r="X831" i="13"/>
  <c r="Z831" i="13" s="1"/>
  <c r="X830" i="13"/>
  <c r="Z830" i="13" s="1"/>
  <c r="X825" i="13"/>
  <c r="Z825" i="13" s="1"/>
  <c r="X839" i="13"/>
  <c r="Z839" i="13" s="1"/>
  <c r="X476" i="13"/>
  <c r="Z476" i="13" s="1"/>
  <c r="X650" i="13"/>
  <c r="Z650" i="13" s="1"/>
  <c r="X802" i="13"/>
  <c r="Z802" i="13" s="1"/>
  <c r="X686" i="13"/>
  <c r="Z686" i="13" s="1"/>
  <c r="X779" i="13"/>
  <c r="Z779" i="13" s="1"/>
  <c r="X1095" i="13"/>
  <c r="Z1095" i="13" s="1"/>
  <c r="X518" i="13"/>
  <c r="Z518" i="13" s="1"/>
  <c r="X526" i="13"/>
  <c r="Z526" i="13" s="1"/>
  <c r="X261" i="13"/>
  <c r="Z261" i="13" s="1"/>
  <c r="X187" i="13"/>
  <c r="Z187" i="13" s="1"/>
  <c r="X403" i="13"/>
  <c r="Z403" i="13" s="1"/>
  <c r="X477" i="13"/>
  <c r="Z477" i="13" s="1"/>
  <c r="X320" i="13"/>
  <c r="Z320" i="13" s="1"/>
  <c r="X282" i="13"/>
  <c r="Z282" i="13" s="1"/>
  <c r="X323" i="13"/>
  <c r="Z323" i="13" s="1"/>
  <c r="X214" i="13"/>
  <c r="Z214" i="13" s="1"/>
  <c r="X619" i="13"/>
  <c r="Z619" i="13" s="1"/>
  <c r="X620" i="13"/>
  <c r="Z620" i="13" s="1"/>
  <c r="X952" i="13"/>
  <c r="Z952" i="13" s="1"/>
  <c r="X942" i="13"/>
  <c r="Z942" i="13" s="1"/>
  <c r="X1004" i="13"/>
  <c r="Z1004" i="13" s="1"/>
  <c r="X1044" i="13"/>
  <c r="Z1044" i="13" s="1"/>
  <c r="X381" i="13"/>
  <c r="Z381" i="13" s="1"/>
  <c r="X335" i="13"/>
  <c r="Z335" i="13" s="1"/>
  <c r="X1063" i="13"/>
  <c r="Z1063" i="13" s="1"/>
  <c r="X12" i="13"/>
  <c r="Z12" i="13" s="1"/>
  <c r="X491" i="13"/>
  <c r="Z491" i="13" s="1"/>
  <c r="X451" i="13"/>
  <c r="Z451" i="13" s="1"/>
  <c r="X447" i="13"/>
  <c r="Z447" i="13" s="1"/>
  <c r="X818" i="13"/>
  <c r="Z818" i="13" s="1"/>
  <c r="X17" i="13"/>
  <c r="Z17" i="13" s="1"/>
  <c r="X967" i="13"/>
  <c r="Z967" i="13" s="1"/>
  <c r="X756" i="13"/>
  <c r="Z756" i="13" s="1"/>
  <c r="X932" i="13"/>
  <c r="Z932" i="13" s="1"/>
  <c r="X343" i="13"/>
  <c r="Z343" i="13" s="1"/>
  <c r="X412" i="13"/>
  <c r="Z412" i="13" s="1"/>
  <c r="X423" i="13"/>
  <c r="Z423" i="13" s="1"/>
  <c r="X417" i="13"/>
  <c r="Z417" i="13" s="1"/>
  <c r="X1057" i="13"/>
  <c r="Z1057" i="13" s="1"/>
  <c r="X44" i="13"/>
  <c r="Z44" i="13" s="1"/>
  <c r="X168" i="13"/>
  <c r="Z168" i="13" s="1"/>
  <c r="X147" i="13"/>
  <c r="Z147" i="13" s="1"/>
  <c r="X1083" i="13"/>
  <c r="Z1083" i="13" s="1"/>
  <c r="X16" i="13"/>
  <c r="Z16" i="13" s="1"/>
  <c r="X442" i="13"/>
  <c r="Z442" i="13" s="1"/>
  <c r="X333" i="13"/>
  <c r="Z333" i="13" s="1"/>
  <c r="X581" i="13"/>
  <c r="Z581" i="13" s="1"/>
  <c r="X1013" i="13"/>
  <c r="Z1013" i="13" s="1"/>
  <c r="X1015" i="13"/>
  <c r="Z1015" i="13" s="1"/>
  <c r="X225" i="13"/>
  <c r="Z225" i="13" s="1"/>
  <c r="X131" i="13"/>
  <c r="Z131" i="13" s="1"/>
  <c r="X317" i="13"/>
  <c r="Z317" i="13" s="1"/>
  <c r="X144" i="13"/>
  <c r="Z144" i="13" s="1"/>
  <c r="X754" i="13"/>
  <c r="Z754" i="13" s="1"/>
  <c r="X854" i="13"/>
  <c r="Z854" i="13" s="1"/>
  <c r="X511" i="13"/>
  <c r="Z511" i="13" s="1"/>
  <c r="X880" i="13"/>
  <c r="Z880" i="13" s="1"/>
  <c r="X444" i="13"/>
  <c r="Z444" i="13" s="1"/>
  <c r="X631" i="13"/>
  <c r="Z631" i="13" s="1"/>
  <c r="X580" i="13"/>
  <c r="Z580" i="13" s="1"/>
  <c r="X562" i="13"/>
  <c r="Z562" i="13" s="1"/>
  <c r="X613" i="13"/>
  <c r="Z613" i="13" s="1"/>
  <c r="X426" i="13"/>
  <c r="Z426" i="13" s="1"/>
  <c r="X577" i="13"/>
  <c r="Z577" i="13" s="1"/>
  <c r="X578" i="13"/>
  <c r="Z578" i="13" s="1"/>
  <c r="X566" i="13"/>
  <c r="Z566" i="13" s="1"/>
  <c r="X573" i="13"/>
  <c r="Z573" i="13" s="1"/>
  <c r="X579" i="13"/>
  <c r="Z579" i="13" s="1"/>
  <c r="X617" i="13"/>
  <c r="Z617" i="13" s="1"/>
  <c r="X598" i="13"/>
  <c r="Z598" i="13" s="1"/>
  <c r="X530" i="13"/>
  <c r="Z530" i="13" s="1"/>
  <c r="X531" i="13"/>
  <c r="Z531" i="13" s="1"/>
  <c r="X811" i="13"/>
  <c r="Z811" i="13" s="1"/>
  <c r="X812" i="13"/>
  <c r="Z812" i="13" s="1"/>
  <c r="X797" i="13"/>
  <c r="Z797" i="13" s="1"/>
  <c r="X773" i="13"/>
  <c r="Z773" i="13" s="1"/>
  <c r="X800" i="13"/>
  <c r="Z800" i="13" s="1"/>
  <c r="X368" i="13"/>
  <c r="Z368" i="13" s="1"/>
  <c r="X424" i="13"/>
  <c r="Z424" i="13" s="1"/>
  <c r="X409" i="13"/>
  <c r="Z409" i="13" s="1"/>
  <c r="X970" i="13"/>
  <c r="Z970" i="13" s="1"/>
  <c r="X758" i="13"/>
  <c r="Z758" i="13" s="1"/>
  <c r="X752" i="13"/>
  <c r="Z752" i="13" s="1"/>
  <c r="X956" i="13"/>
  <c r="Z956" i="13" s="1"/>
  <c r="X597" i="13"/>
  <c r="Z597" i="13" s="1"/>
  <c r="X148" i="13"/>
  <c r="Z148" i="13" s="1"/>
  <c r="X142" i="13"/>
  <c r="Z142" i="13" s="1"/>
  <c r="X141" i="13"/>
  <c r="Z141" i="13" s="1"/>
  <c r="X1066" i="13"/>
  <c r="Z1066" i="13" s="1"/>
  <c r="X65" i="13"/>
  <c r="Z65" i="13" s="1"/>
  <c r="X193" i="13"/>
  <c r="Z193" i="13" s="1"/>
  <c r="X177" i="13"/>
  <c r="Z177" i="13" s="1"/>
  <c r="X123" i="13"/>
  <c r="Z123" i="13" s="1"/>
  <c r="X174" i="13"/>
  <c r="Z174" i="13" s="1"/>
  <c r="X185" i="13"/>
  <c r="Z185" i="13" s="1"/>
  <c r="X791" i="13"/>
  <c r="Z791" i="13" s="1"/>
  <c r="X135" i="13"/>
  <c r="Z135" i="13" s="1"/>
  <c r="X136" i="13"/>
  <c r="Z136" i="13" s="1"/>
  <c r="X794" i="13"/>
  <c r="Z794" i="13" s="1"/>
  <c r="X847" i="13"/>
  <c r="Z847" i="13" s="1"/>
  <c r="X863" i="13"/>
  <c r="Z863" i="13" s="1"/>
  <c r="X872" i="13"/>
  <c r="Z872" i="13" s="1"/>
  <c r="X933" i="13"/>
  <c r="Z933" i="13" s="1"/>
  <c r="X106" i="13"/>
  <c r="Z106" i="13" s="1"/>
  <c r="X860" i="13"/>
  <c r="Z860" i="13" s="1"/>
  <c r="X103" i="13"/>
  <c r="Z103" i="13" s="1"/>
  <c r="X172" i="13"/>
  <c r="Z172" i="13" s="1"/>
  <c r="X173" i="13"/>
  <c r="Z173" i="13" s="1"/>
  <c r="X921" i="13"/>
  <c r="Z921" i="13" s="1"/>
  <c r="X922" i="13"/>
  <c r="Z922" i="13" s="1"/>
  <c r="X502" i="13"/>
  <c r="Z502" i="13" s="1"/>
  <c r="X504" i="13"/>
  <c r="Z504" i="13" s="1"/>
  <c r="X570" i="13"/>
  <c r="Z570" i="13" s="1"/>
  <c r="X533" i="13"/>
  <c r="Z533" i="13" s="1"/>
  <c r="X83" i="13"/>
  <c r="Z83" i="13" s="1"/>
  <c r="X1027" i="13"/>
  <c r="Z1027" i="13" s="1"/>
  <c r="X80" i="13"/>
  <c r="Z80" i="13" s="1"/>
  <c r="X724" i="13"/>
  <c r="Z724" i="13" s="1"/>
  <c r="X525" i="13"/>
  <c r="Z525" i="13" s="1"/>
  <c r="X849" i="13"/>
  <c r="Z849" i="13" s="1"/>
  <c r="X189" i="13"/>
  <c r="Z189" i="13" s="1"/>
  <c r="X1078" i="13"/>
  <c r="Z1078" i="13" s="1"/>
  <c r="X303" i="13"/>
  <c r="Z303" i="13" s="1"/>
  <c r="X88" i="13"/>
  <c r="Z88" i="13" s="1"/>
  <c r="X654" i="13"/>
  <c r="Z654" i="13" s="1"/>
  <c r="X695" i="13"/>
  <c r="Z695" i="13" s="1"/>
  <c r="X396" i="13"/>
  <c r="Z396" i="13" s="1"/>
  <c r="X702" i="13"/>
  <c r="Z702" i="13" s="1"/>
  <c r="X703" i="13"/>
  <c r="Z703" i="13" s="1"/>
  <c r="X722" i="13"/>
  <c r="Z722" i="13" s="1"/>
  <c r="X833" i="13"/>
  <c r="Z833" i="13" s="1"/>
  <c r="X745" i="13"/>
  <c r="Z745" i="13" s="1"/>
  <c r="X744" i="13"/>
  <c r="Z744" i="13" s="1"/>
  <c r="X685" i="13"/>
  <c r="Z685" i="13" s="1"/>
  <c r="X684" i="13"/>
  <c r="Z684" i="13" s="1"/>
  <c r="X152" i="13"/>
  <c r="Z152" i="13" s="1"/>
  <c r="X331" i="13"/>
  <c r="Z331" i="13" s="1"/>
  <c r="X110" i="13"/>
  <c r="Z110" i="13" s="1"/>
  <c r="X266" i="13"/>
  <c r="Z266" i="13" s="1"/>
  <c r="X113" i="13"/>
  <c r="Z113" i="13" s="1"/>
  <c r="X154" i="13"/>
  <c r="Z154" i="13" s="1"/>
  <c r="X271" i="13"/>
  <c r="Z271" i="13" s="1"/>
  <c r="X119" i="13"/>
  <c r="Z119" i="13" s="1"/>
  <c r="X115" i="13"/>
  <c r="Z115" i="13" s="1"/>
  <c r="X114" i="13"/>
  <c r="Z114" i="13" s="1"/>
  <c r="X535" i="13"/>
  <c r="Z535" i="13" s="1"/>
  <c r="X534" i="13"/>
  <c r="Z534" i="13" s="1"/>
  <c r="X1104" i="13"/>
  <c r="Z1104" i="13" s="1"/>
  <c r="X586" i="13"/>
  <c r="Z586" i="13" s="1"/>
  <c r="X128" i="13"/>
  <c r="Z128" i="13" s="1"/>
  <c r="X184" i="13"/>
  <c r="Z184" i="13" s="1"/>
  <c r="X666" i="13"/>
  <c r="Z666" i="13" s="1"/>
  <c r="X256" i="13"/>
  <c r="Z256" i="13" s="1"/>
  <c r="X671" i="13"/>
  <c r="Z671" i="13" s="1"/>
  <c r="X434" i="13"/>
  <c r="Z434" i="13" s="1"/>
  <c r="X489" i="13"/>
  <c r="Z489" i="13" s="1"/>
  <c r="X41" i="13"/>
  <c r="Z41" i="13" s="1"/>
  <c r="X749" i="13"/>
  <c r="Z749" i="13" s="1"/>
  <c r="X1098" i="13"/>
  <c r="Z1098" i="13" s="1"/>
  <c r="X1045" i="13"/>
  <c r="Z1045" i="13" s="1"/>
  <c r="X792" i="13"/>
  <c r="Z792" i="13" s="1"/>
  <c r="X681" i="13"/>
  <c r="Z681" i="13" s="1"/>
  <c r="X815" i="13"/>
  <c r="Z815" i="13" s="1"/>
  <c r="X275" i="13"/>
  <c r="Z275" i="13" s="1"/>
  <c r="X490" i="13"/>
  <c r="Z490" i="13" s="1"/>
  <c r="X344" i="13"/>
  <c r="Z344" i="13" s="1"/>
  <c r="X843" i="13"/>
  <c r="Z843" i="13" s="1"/>
  <c r="X920" i="13"/>
  <c r="Z920" i="13" s="1"/>
  <c r="X890" i="13"/>
  <c r="Z890" i="13" s="1"/>
  <c r="X911" i="13"/>
  <c r="Z911" i="13" s="1"/>
  <c r="X1023" i="13"/>
  <c r="Z1023" i="13" s="1"/>
  <c r="X1032" i="13"/>
  <c r="Z1032" i="13" s="1"/>
  <c r="X997" i="13"/>
  <c r="Z997" i="13" s="1"/>
  <c r="X998" i="13"/>
  <c r="Z998" i="13" s="1"/>
  <c r="X1001" i="13"/>
  <c r="Z1001" i="13" s="1"/>
  <c r="X999" i="13"/>
  <c r="Z999" i="13" s="1"/>
  <c r="X1000" i="13"/>
  <c r="Z1000" i="13" s="1"/>
  <c r="X1051" i="13"/>
  <c r="Z1051" i="13" s="1"/>
  <c r="X984" i="13"/>
  <c r="Z984" i="13" s="1"/>
  <c r="X1018" i="13"/>
  <c r="Z1018" i="13" s="1"/>
  <c r="X1034" i="13"/>
  <c r="Z1034" i="13" s="1"/>
  <c r="X1016" i="13"/>
  <c r="Z1016" i="13" s="1"/>
  <c r="X1041" i="13"/>
  <c r="Z1041" i="13" s="1"/>
  <c r="X1035" i="13"/>
  <c r="Z1035" i="13" s="1"/>
  <c r="X987" i="13"/>
  <c r="Z987" i="13" s="1"/>
  <c r="X990" i="13"/>
  <c r="Z990" i="13" s="1"/>
  <c r="X443" i="13"/>
  <c r="Z443" i="13" s="1"/>
  <c r="X457" i="13"/>
  <c r="Z457" i="13" s="1"/>
  <c r="X458" i="13"/>
  <c r="Z458" i="13" s="1"/>
  <c r="X927" i="13"/>
  <c r="Z927" i="13" s="1"/>
  <c r="X495" i="13"/>
  <c r="Z495" i="13" s="1"/>
  <c r="X1089" i="13"/>
  <c r="Z1089" i="13" s="1"/>
  <c r="X464" i="13"/>
  <c r="Z464" i="13" s="1"/>
  <c r="X497" i="13"/>
  <c r="Z497" i="13" s="1"/>
  <c r="X435" i="13"/>
  <c r="Z435" i="13" s="1"/>
  <c r="X496" i="13"/>
  <c r="Z496" i="13" s="1"/>
  <c r="X480" i="13"/>
  <c r="Z480" i="13" s="1"/>
  <c r="X467" i="13"/>
  <c r="Z467" i="13" s="1"/>
  <c r="X459" i="13"/>
  <c r="Z459" i="13" s="1"/>
  <c r="X421" i="13"/>
  <c r="Z421" i="13" s="1"/>
  <c r="X934" i="13"/>
  <c r="Z934" i="13" s="1"/>
  <c r="X751" i="13"/>
  <c r="Z751" i="13" s="1"/>
  <c r="X265" i="13"/>
  <c r="Z265" i="13" s="1"/>
  <c r="X1053" i="13"/>
  <c r="Z1053" i="13" s="1"/>
  <c r="X126" i="13"/>
  <c r="Z126" i="13" s="1"/>
  <c r="X414" i="13"/>
  <c r="Z414" i="13" s="1"/>
  <c r="X1061" i="13"/>
  <c r="Z1061" i="13" s="1"/>
  <c r="X129" i="13"/>
  <c r="Z129" i="13" s="1"/>
  <c r="X778" i="13"/>
  <c r="Z778" i="13" s="1"/>
  <c r="X783" i="13"/>
  <c r="Z783" i="13" s="1"/>
  <c r="X692" i="13"/>
  <c r="Z692" i="13" s="1"/>
  <c r="X930" i="13"/>
  <c r="Z930" i="13" s="1"/>
  <c r="X406" i="13"/>
  <c r="Z406" i="13" s="1"/>
  <c r="X404" i="13"/>
  <c r="Z404" i="13" s="1"/>
  <c r="X64" i="13"/>
  <c r="Z64" i="13" s="1"/>
  <c r="X25" i="13"/>
  <c r="Z25" i="13" s="1"/>
  <c r="X876" i="13"/>
  <c r="Z876" i="13" s="1"/>
  <c r="X33" i="13"/>
  <c r="Z33" i="13" s="1"/>
  <c r="X69" i="13"/>
  <c r="Z69" i="13" s="1"/>
  <c r="X71" i="13"/>
  <c r="Z71" i="13" s="1"/>
  <c r="X21" i="13"/>
  <c r="Z21" i="13" s="1"/>
  <c r="X99" i="13"/>
  <c r="Z99" i="13" s="1"/>
  <c r="X632" i="13"/>
  <c r="Z632" i="13" s="1"/>
  <c r="X503" i="13"/>
  <c r="Z503" i="13" s="1"/>
  <c r="X506" i="13"/>
  <c r="Z506" i="13" s="1"/>
  <c r="X505" i="13"/>
  <c r="Z505" i="13" s="1"/>
  <c r="X509" i="13"/>
  <c r="Z509" i="13" s="1"/>
  <c r="X510" i="13"/>
  <c r="Z510" i="13" s="1"/>
  <c r="X565" i="13"/>
  <c r="Z565" i="13" s="1"/>
  <c r="X595" i="13"/>
  <c r="Z595" i="13" s="1"/>
  <c r="X563" i="13"/>
  <c r="Z563" i="13" s="1"/>
  <c r="X634" i="13"/>
  <c r="Z634" i="13" s="1"/>
  <c r="X248" i="13"/>
  <c r="Z248" i="13" s="1"/>
  <c r="X310" i="13"/>
  <c r="Z310" i="13" s="1"/>
  <c r="X407" i="13"/>
  <c r="Z407" i="13" s="1"/>
  <c r="X313" i="13"/>
  <c r="Z313" i="13" s="1"/>
  <c r="X84" i="13"/>
  <c r="Z84" i="13" s="1"/>
  <c r="X418" i="13"/>
  <c r="Z418" i="13" s="1"/>
  <c r="X399" i="13"/>
  <c r="Z399" i="13" s="1"/>
  <c r="X400" i="13"/>
  <c r="Z400" i="13" s="1"/>
  <c r="X408" i="13"/>
  <c r="Z408" i="13" s="1"/>
  <c r="X78" i="13"/>
  <c r="Z78" i="13" s="1"/>
  <c r="X352" i="13"/>
  <c r="Z352" i="13" s="1"/>
  <c r="X369" i="13"/>
  <c r="Z369" i="13" s="1"/>
  <c r="X370" i="13"/>
  <c r="Z370" i="13" s="1"/>
  <c r="X308" i="13"/>
  <c r="Z308" i="13" s="1"/>
  <c r="X762" i="13"/>
  <c r="Z762" i="13" s="1"/>
  <c r="X867" i="13"/>
  <c r="Z867" i="13" s="1"/>
  <c r="X364" i="13"/>
  <c r="Z364" i="13" s="1"/>
  <c r="X896" i="13"/>
  <c r="Z896" i="13" s="1"/>
  <c r="X908" i="13"/>
  <c r="Z908" i="13" s="1"/>
  <c r="X405" i="13"/>
  <c r="Z405" i="13" s="1"/>
  <c r="X153" i="13"/>
  <c r="Z153" i="13" s="1"/>
  <c r="X121" i="13"/>
  <c r="Z121" i="13" s="1"/>
  <c r="X192" i="13"/>
  <c r="Z192" i="13" s="1"/>
  <c r="X316" i="13"/>
  <c r="Z316" i="13" s="1"/>
  <c r="X915" i="13"/>
  <c r="Z915" i="13" s="1"/>
  <c r="X909" i="13"/>
  <c r="Z909" i="13" s="1"/>
  <c r="X902" i="13"/>
  <c r="Z902" i="13" s="1"/>
  <c r="X355" i="13"/>
  <c r="Z355" i="13" s="1"/>
  <c r="X359" i="13"/>
  <c r="Z359" i="13" s="1"/>
  <c r="X913" i="13"/>
  <c r="Z913" i="13" s="1"/>
  <c r="X47" i="13"/>
  <c r="Z47" i="13" s="1"/>
  <c r="X48" i="13"/>
  <c r="Z48" i="13" s="1"/>
  <c r="X604" i="13"/>
  <c r="Z604" i="13" s="1"/>
  <c r="X846" i="13"/>
  <c r="Z846" i="13" s="1"/>
  <c r="X608" i="13"/>
  <c r="Z608" i="13" s="1"/>
  <c r="X625" i="13"/>
  <c r="Z625" i="13" s="1"/>
  <c r="X627" i="13"/>
  <c r="Z627" i="13" s="1"/>
  <c r="X859" i="13"/>
  <c r="Z859" i="13" s="1"/>
  <c r="X528" i="13"/>
  <c r="Z528" i="13" s="1"/>
  <c r="X986" i="13"/>
  <c r="Z986" i="13" s="1"/>
  <c r="X1003" i="13"/>
  <c r="Z1003" i="13" s="1"/>
  <c r="X982" i="13"/>
  <c r="Z982" i="13" s="1"/>
  <c r="X1049" i="13"/>
  <c r="Z1049" i="13" s="1"/>
  <c r="X1050" i="13"/>
  <c r="Z1050" i="13" s="1"/>
  <c r="X1031" i="13"/>
  <c r="Z1031" i="13" s="1"/>
  <c r="X983" i="13"/>
  <c r="Z983" i="13" s="1"/>
  <c r="X1012" i="13"/>
  <c r="Z1012" i="13" s="1"/>
  <c r="X955" i="13"/>
  <c r="Z955" i="13" s="1"/>
  <c r="X1017" i="13"/>
  <c r="Z1017" i="13" s="1"/>
  <c r="X1007" i="13"/>
  <c r="Z1007" i="13" s="1"/>
  <c r="X992" i="13"/>
  <c r="Z992" i="13" s="1"/>
  <c r="X988" i="13"/>
  <c r="Z988" i="13" s="1"/>
  <c r="X985" i="13"/>
  <c r="Z985" i="13" s="1"/>
  <c r="X959" i="13"/>
  <c r="Z959" i="13" s="1"/>
  <c r="X827" i="13"/>
  <c r="Z827" i="13" s="1"/>
  <c r="X461" i="13"/>
  <c r="Z461" i="13" s="1"/>
  <c r="X465" i="13"/>
  <c r="Z465" i="13" s="1"/>
  <c r="X466" i="13"/>
  <c r="Z466" i="13" s="1"/>
  <c r="X472" i="13"/>
  <c r="Z472" i="13" s="1"/>
  <c r="X478" i="13"/>
  <c r="Z478" i="13" s="1"/>
  <c r="X499" i="13"/>
  <c r="Z499" i="13" s="1"/>
  <c r="X893" i="13"/>
  <c r="Z893" i="13" s="1"/>
  <c r="X420" i="13"/>
  <c r="Z420" i="13" s="1"/>
  <c r="X419" i="13"/>
  <c r="Z419" i="13" s="1"/>
  <c r="X366" i="13"/>
  <c r="Z366" i="13" s="1"/>
  <c r="X652" i="13"/>
  <c r="Z652" i="13" s="1"/>
  <c r="X50" i="13"/>
  <c r="Z50" i="13" s="1"/>
  <c r="X327" i="13"/>
  <c r="Z327" i="13" s="1"/>
  <c r="X431" i="13"/>
  <c r="Z431" i="13" s="1"/>
  <c r="X151" i="13"/>
  <c r="Z151" i="13" s="1"/>
  <c r="X726" i="13"/>
  <c r="Z726" i="13" s="1"/>
  <c r="X725" i="13"/>
  <c r="Z725" i="13" s="1"/>
  <c r="X782" i="13"/>
  <c r="Z782" i="13" s="1"/>
  <c r="X947" i="13"/>
  <c r="Z947" i="13" s="1"/>
  <c r="X948" i="13"/>
  <c r="Z948" i="13" s="1"/>
  <c r="X939" i="13"/>
  <c r="Z939" i="13" s="1"/>
  <c r="X52" i="13"/>
  <c r="Z52" i="13" s="1"/>
  <c r="X571" i="13"/>
  <c r="Z571" i="13" s="1"/>
  <c r="X397" i="13"/>
  <c r="Z397" i="13" s="1"/>
  <c r="X433" i="13"/>
  <c r="Z433" i="13" s="1"/>
  <c r="X1072" i="13"/>
  <c r="Z1072" i="13" s="1"/>
  <c r="X139" i="13"/>
  <c r="Z139" i="13" s="1"/>
  <c r="X145" i="13"/>
  <c r="Z145" i="13" s="1"/>
  <c r="X111" i="13"/>
  <c r="Z111" i="13" s="1"/>
  <c r="X341" i="13"/>
  <c r="Z341" i="13" s="1"/>
  <c r="X345" i="13"/>
  <c r="Z345" i="13" s="1"/>
  <c r="X561" i="13"/>
  <c r="Z561" i="13" s="1"/>
  <c r="X395" i="13"/>
  <c r="Z395" i="13" s="1"/>
  <c r="X93" i="13"/>
  <c r="Z93" i="13" s="1"/>
  <c r="X559" i="13"/>
  <c r="Z559" i="13" s="1"/>
  <c r="X558" i="13"/>
  <c r="Z558" i="13" s="1"/>
  <c r="X392" i="13"/>
  <c r="Z392" i="13" s="1"/>
  <c r="X393" i="13"/>
  <c r="Z393" i="13" s="1"/>
  <c r="X869" i="13"/>
  <c r="Z869" i="13" s="1"/>
  <c r="X382" i="13"/>
  <c r="Z382" i="13" s="1"/>
  <c r="X1094" i="13"/>
  <c r="Z1094" i="13" s="1"/>
  <c r="X907" i="13"/>
  <c r="Z907" i="13" s="1"/>
  <c r="X160" i="13"/>
  <c r="Z160" i="13" s="1"/>
  <c r="X162" i="13"/>
  <c r="Z162" i="13" s="1"/>
  <c r="X109" i="13"/>
  <c r="Z109" i="13" s="1"/>
  <c r="X801" i="13"/>
  <c r="Z801" i="13" s="1"/>
  <c r="X798" i="13"/>
  <c r="Z798" i="13" s="1"/>
  <c r="X416" i="13"/>
  <c r="Z416" i="13" s="1"/>
  <c r="X1014" i="13"/>
  <c r="Z1014" i="13" s="1"/>
  <c r="X917" i="13"/>
  <c r="Z917" i="13" s="1"/>
  <c r="X170" i="13"/>
  <c r="Z170" i="13" s="1"/>
  <c r="X176" i="13"/>
  <c r="Z176" i="13" s="1"/>
  <c r="X655" i="13"/>
  <c r="Z655" i="13" s="1"/>
  <c r="X122" i="13"/>
  <c r="Z122" i="13" s="1"/>
  <c r="X372" i="13"/>
  <c r="Z372" i="13" s="1"/>
  <c r="X40" i="13"/>
  <c r="Z40" i="13" s="1"/>
  <c r="X39" i="13"/>
  <c r="Z39" i="13" s="1"/>
  <c r="X925" i="13"/>
  <c r="Z925" i="13" s="1"/>
  <c r="X616" i="13"/>
  <c r="Z616" i="13" s="1"/>
  <c r="X642" i="13"/>
  <c r="Z642" i="13" s="1"/>
  <c r="X643" i="13"/>
  <c r="Z643" i="13" s="1"/>
  <c r="X995" i="13"/>
  <c r="Z995" i="13" s="1"/>
  <c r="X676" i="13"/>
  <c r="Z676" i="13" s="1"/>
  <c r="X38" i="13"/>
  <c r="Z38" i="13" s="1"/>
  <c r="X340" i="13"/>
  <c r="Z340" i="13" s="1"/>
  <c r="X679" i="13"/>
  <c r="Z679" i="13" s="1"/>
  <c r="X662" i="13"/>
  <c r="Z662" i="13" s="1"/>
  <c r="X680" i="13"/>
  <c r="Z680" i="13" s="1"/>
  <c r="X673" i="13"/>
  <c r="Z673" i="13" s="1"/>
  <c r="X645" i="13"/>
  <c r="Z645" i="13" s="1"/>
  <c r="X647" i="13"/>
  <c r="Z647" i="13" s="1"/>
  <c r="X36" i="13"/>
  <c r="Z36" i="13" s="1"/>
  <c r="X85" i="13"/>
  <c r="Z85" i="13" s="1"/>
  <c r="X728" i="13"/>
  <c r="Z728" i="13" s="1"/>
  <c r="X648" i="13"/>
  <c r="Z648" i="13" s="1"/>
  <c r="X696" i="13"/>
  <c r="Z696" i="13" s="1"/>
  <c r="X22" i="13"/>
  <c r="Z22" i="13" s="1"/>
  <c r="X842" i="13"/>
  <c r="Z842" i="13" s="1"/>
  <c r="X900" i="13"/>
  <c r="Z900" i="13" s="1"/>
  <c r="X787" i="13"/>
  <c r="Z787" i="13" s="1"/>
  <c r="X857" i="13"/>
  <c r="Z857" i="13" s="1"/>
  <c r="X838" i="13"/>
  <c r="Z838" i="13" s="1"/>
  <c r="X824" i="13"/>
  <c r="Z824" i="13" s="1"/>
  <c r="X840" i="13"/>
  <c r="Z840" i="13" s="1"/>
  <c r="X656" i="13"/>
  <c r="Z656" i="13" s="1"/>
  <c r="X651" i="13"/>
  <c r="Z651" i="13" s="1"/>
  <c r="X704" i="13"/>
  <c r="Z704" i="13" s="1"/>
  <c r="X379" i="13"/>
  <c r="Z379" i="13" s="1"/>
  <c r="X1073" i="13"/>
  <c r="Z1073" i="13" s="1"/>
  <c r="X210" i="13"/>
  <c r="Z210" i="13" s="1"/>
  <c r="X211" i="13"/>
  <c r="Z211" i="13" s="1"/>
  <c r="X701" i="13"/>
  <c r="Z701" i="13" s="1"/>
  <c r="X739" i="13"/>
  <c r="Z739" i="13" s="1"/>
  <c r="X87" i="13"/>
  <c r="Z87" i="13" s="1"/>
  <c r="N9" i="5"/>
  <c r="M9" i="5"/>
  <c r="M14" i="5"/>
  <c r="N14" i="5"/>
  <c r="M28" i="5"/>
  <c r="N28" i="5"/>
  <c r="M12" i="5"/>
  <c r="N12" i="5"/>
  <c r="N42" i="5"/>
  <c r="M42" i="5"/>
  <c r="N38" i="5"/>
  <c r="M38" i="5"/>
  <c r="M26" i="5"/>
  <c r="N26" i="5"/>
  <c r="N23" i="5"/>
  <c r="M23" i="5"/>
  <c r="M111" i="5"/>
  <c r="N111" i="5"/>
  <c r="M41" i="5"/>
  <c r="N41" i="5"/>
  <c r="N35" i="5"/>
  <c r="M35" i="5"/>
  <c r="M24" i="5"/>
  <c r="N24" i="5"/>
  <c r="M20" i="5"/>
  <c r="N20" i="5"/>
  <c r="M18" i="5"/>
  <c r="N18" i="5"/>
  <c r="N113" i="5"/>
  <c r="M113" i="5"/>
  <c r="M32" i="5"/>
  <c r="N32" i="5"/>
  <c r="M21" i="5"/>
  <c r="N21" i="5"/>
  <c r="M16" i="5"/>
  <c r="N16" i="5"/>
  <c r="N7" i="5"/>
  <c r="K121" i="5"/>
  <c r="N110" i="5"/>
  <c r="M110" i="5"/>
  <c r="N112" i="5"/>
  <c r="M112" i="5"/>
  <c r="N43" i="5"/>
  <c r="M43" i="5"/>
  <c r="N40" i="5"/>
  <c r="M40" i="5"/>
  <c r="N39" i="5"/>
  <c r="M39" i="5"/>
  <c r="N37" i="5"/>
  <c r="M37" i="5"/>
  <c r="N36" i="5"/>
  <c r="M36" i="5"/>
  <c r="M33" i="5"/>
  <c r="N33" i="5"/>
  <c r="N27" i="5"/>
  <c r="M27" i="5"/>
  <c r="N22" i="5"/>
  <c r="M22" i="5"/>
  <c r="N15" i="5"/>
  <c r="M15" i="5"/>
  <c r="AA200" i="16" l="1"/>
  <c r="Y245" i="16"/>
  <c r="AA201" i="16"/>
  <c r="AA62" i="16"/>
  <c r="AA91" i="16"/>
  <c r="AA80" i="16"/>
  <c r="AA54" i="16"/>
  <c r="AA205" i="16"/>
  <c r="AA146" i="16"/>
  <c r="AA25" i="16"/>
  <c r="AA76" i="16"/>
  <c r="AA82" i="16"/>
  <c r="AA183" i="16"/>
  <c r="AA48" i="16"/>
  <c r="AA58" i="16"/>
  <c r="AA68" i="16"/>
  <c r="AA73" i="16"/>
  <c r="AA65" i="16"/>
  <c r="AA24" i="16"/>
  <c r="AA184" i="16"/>
  <c r="AA31" i="16"/>
  <c r="AA97" i="16"/>
  <c r="AA39" i="16"/>
  <c r="AA29" i="16"/>
  <c r="AA52" i="16"/>
  <c r="AA171" i="16"/>
  <c r="AA72" i="16"/>
  <c r="AA142" i="16"/>
  <c r="AA215" i="16"/>
  <c r="AA77" i="16"/>
  <c r="AA177" i="16"/>
  <c r="AA156" i="16"/>
  <c r="AA169" i="16"/>
  <c r="AA167" i="16"/>
  <c r="AA75" i="16"/>
  <c r="AA12" i="16"/>
  <c r="AA66" i="16"/>
  <c r="AA206" i="16"/>
  <c r="AA42" i="16"/>
  <c r="AA22" i="16"/>
  <c r="AA96" i="16"/>
  <c r="AA101" i="16"/>
  <c r="AA45" i="16"/>
  <c r="AA168" i="16"/>
  <c r="AA20" i="16"/>
  <c r="AA197" i="16"/>
  <c r="AA17" i="16"/>
  <c r="AA9" i="16"/>
  <c r="AA207" i="16"/>
  <c r="AA114" i="16"/>
  <c r="AA120" i="16"/>
  <c r="AA198" i="16"/>
  <c r="AA144" i="16"/>
  <c r="AA35" i="16"/>
  <c r="AA85" i="16"/>
  <c r="AA16" i="16"/>
  <c r="AA176" i="16"/>
  <c r="AA14" i="16"/>
  <c r="AA226" i="16"/>
  <c r="M121" i="5"/>
  <c r="AA119" i="16"/>
  <c r="AA227" i="16"/>
  <c r="AA223" i="16"/>
  <c r="AA204" i="16"/>
  <c r="AA187" i="16"/>
  <c r="AA143" i="16"/>
  <c r="AA141" i="16"/>
  <c r="AA135" i="16"/>
  <c r="AA132" i="16"/>
  <c r="AA123" i="16"/>
  <c r="AA122" i="16"/>
  <c r="AA106" i="16"/>
  <c r="AA99" i="16"/>
  <c r="AA81" i="16"/>
  <c r="AA71" i="16"/>
  <c r="AA214" i="16"/>
  <c r="AA178" i="16"/>
  <c r="AA165" i="16"/>
  <c r="AA155" i="16"/>
  <c r="AA154" i="16"/>
  <c r="AA188" i="16"/>
  <c r="AA46" i="16"/>
  <c r="AA133" i="16"/>
  <c r="AA112" i="16"/>
  <c r="AA98" i="16"/>
  <c r="AA40" i="16"/>
  <c r="AA222" i="16"/>
  <c r="AA221" i="16"/>
  <c r="AA210" i="16"/>
  <c r="AA202" i="16"/>
  <c r="AA90" i="16"/>
  <c r="AA69" i="16"/>
  <c r="AA102" i="16"/>
  <c r="AA151" i="16"/>
  <c r="AA105" i="16"/>
  <c r="AA229" i="16"/>
  <c r="AA195" i="16"/>
  <c r="AA139" i="16"/>
  <c r="AA117" i="16"/>
  <c r="AA228" i="16"/>
  <c r="AA190" i="16"/>
  <c r="AA164" i="16"/>
  <c r="AA111" i="16"/>
  <c r="AA100" i="16"/>
  <c r="AA32" i="16"/>
  <c r="AA160" i="16"/>
  <c r="AA145" i="16"/>
  <c r="AA59" i="16"/>
  <c r="AA44" i="16"/>
  <c r="AA199" i="16"/>
  <c r="AA38" i="16"/>
  <c r="AA189" i="16"/>
  <c r="AA49" i="16"/>
  <c r="AA218" i="16"/>
  <c r="AA211" i="16"/>
  <c r="AA129" i="16"/>
  <c r="AA41" i="16"/>
  <c r="AA192" i="16"/>
  <c r="AA196" i="16"/>
  <c r="AA185" i="16"/>
  <c r="AA138" i="16"/>
  <c r="AA130" i="16"/>
  <c r="AA113" i="16"/>
  <c r="AA55" i="16"/>
  <c r="AA208" i="16"/>
  <c r="AA149" i="16"/>
  <c r="AA137" i="16"/>
  <c r="AA125" i="16"/>
  <c r="AA79" i="16"/>
  <c r="AA64" i="16"/>
  <c r="AA53" i="16"/>
  <c r="AA212" i="16"/>
  <c r="AA159" i="16"/>
  <c r="AA193" i="16"/>
  <c r="AA93" i="16"/>
  <c r="AA36" i="16"/>
  <c r="AA21" i="16"/>
  <c r="AA152" i="16"/>
  <c r="AA116" i="16"/>
  <c r="AA94" i="16"/>
  <c r="AA33" i="16"/>
  <c r="AA23" i="16"/>
  <c r="AA7" i="16"/>
  <c r="AA194" i="16"/>
  <c r="AA157" i="16"/>
  <c r="AA136" i="16"/>
  <c r="AA131" i="16"/>
  <c r="AA115" i="16"/>
  <c r="AA107" i="16"/>
  <c r="AA103" i="16"/>
  <c r="AA67" i="16"/>
  <c r="AA179" i="16"/>
  <c r="AA50" i="16"/>
  <c r="AA230" i="16"/>
  <c r="AA108" i="16"/>
  <c r="AA216" i="16"/>
  <c r="AA209" i="16"/>
  <c r="AA182" i="16"/>
  <c r="AA121" i="16"/>
  <c r="AA95" i="16"/>
  <c r="AA83" i="16"/>
  <c r="AA60" i="16"/>
  <c r="AA220" i="16"/>
  <c r="AA203" i="16"/>
  <c r="AA174" i="16"/>
  <c r="AA161" i="16"/>
  <c r="AA147" i="16"/>
  <c r="AA124" i="16"/>
  <c r="AA118" i="16"/>
  <c r="AA92" i="16"/>
  <c r="AA74" i="16"/>
  <c r="AA61" i="16"/>
  <c r="AA51" i="16"/>
  <c r="AA219" i="16"/>
  <c r="AA172" i="16"/>
  <c r="AA158" i="16"/>
  <c r="AA19" i="16"/>
  <c r="AA191" i="16"/>
  <c r="AA166" i="16"/>
  <c r="AA88" i="16"/>
  <c r="AA30" i="16"/>
  <c r="AA13" i="16"/>
  <c r="AA175" i="16"/>
  <c r="AA57" i="16"/>
  <c r="AA15" i="16"/>
  <c r="AA8" i="16"/>
  <c r="AA213" i="16"/>
  <c r="AA162" i="16"/>
  <c r="AA150" i="16"/>
  <c r="AA140" i="16"/>
  <c r="AA127" i="16"/>
  <c r="AA84" i="16"/>
  <c r="AA70" i="16"/>
  <c r="AA34" i="16"/>
  <c r="AA27" i="16"/>
  <c r="AA224" i="16"/>
  <c r="AA43" i="16"/>
  <c r="AA10" i="16"/>
  <c r="AA47" i="16"/>
  <c r="AA109" i="16"/>
  <c r="P245" i="16"/>
  <c r="AA186" i="16"/>
  <c r="AA170" i="16"/>
  <c r="AA153" i="16"/>
  <c r="AA134" i="16"/>
  <c r="AA128" i="16"/>
  <c r="AA87" i="16"/>
  <c r="AA180" i="16"/>
  <c r="AA148" i="16"/>
  <c r="AA126" i="16"/>
  <c r="AA104" i="16"/>
  <c r="AA37" i="16"/>
  <c r="AA78" i="16"/>
  <c r="AA217" i="16"/>
  <c r="AA181" i="16"/>
  <c r="AA86" i="16"/>
  <c r="AA63" i="16"/>
  <c r="X784" i="13"/>
  <c r="Z784" i="13" s="1"/>
  <c r="Y824" i="15"/>
  <c r="Y796" i="15"/>
  <c r="Y763" i="15"/>
  <c r="Y745" i="15"/>
  <c r="Y364" i="15"/>
  <c r="Y625" i="15"/>
  <c r="Y591" i="15"/>
  <c r="Y556" i="15"/>
  <c r="Y540" i="15"/>
  <c r="Y492" i="15"/>
  <c r="Y474" i="15"/>
  <c r="Y442" i="15"/>
  <c r="Y411" i="15"/>
  <c r="Y365" i="15"/>
  <c r="Y254" i="15"/>
  <c r="Y234" i="15"/>
  <c r="Y201" i="15"/>
  <c r="Y188" i="15"/>
  <c r="Y1081" i="15"/>
  <c r="Y987" i="15"/>
  <c r="Y925" i="15"/>
  <c r="Y871" i="15"/>
  <c r="Y792" i="15"/>
  <c r="Y788" i="15"/>
  <c r="Y740" i="15"/>
  <c r="Y703" i="15"/>
  <c r="Y392" i="15"/>
  <c r="Y1088" i="15"/>
  <c r="Y915" i="15"/>
  <c r="Y181" i="15"/>
  <c r="Y180" i="15"/>
  <c r="Y179" i="15"/>
  <c r="Y178" i="15"/>
  <c r="Y177" i="15"/>
  <c r="Y176" i="15"/>
  <c r="Y175" i="15"/>
  <c r="Y174" i="15"/>
  <c r="Y173" i="15"/>
  <c r="Y172" i="15"/>
  <c r="Y171" i="15"/>
  <c r="Y170" i="15"/>
  <c r="Y169" i="15"/>
  <c r="Y168" i="15"/>
  <c r="Y167" i="15"/>
  <c r="Y166" i="15"/>
  <c r="Y165" i="15"/>
  <c r="Y164" i="15"/>
  <c r="Y163" i="15"/>
  <c r="Y162" i="15"/>
  <c r="Y161" i="15"/>
  <c r="Y160" i="15"/>
  <c r="Y159" i="15"/>
  <c r="Y158" i="15"/>
  <c r="Y157" i="15"/>
  <c r="Y156" i="15"/>
  <c r="Y155" i="15"/>
  <c r="Y154" i="15"/>
  <c r="Y153" i="15"/>
  <c r="Y152" i="15"/>
  <c r="Y151" i="15"/>
  <c r="Y150" i="15"/>
  <c r="Y149" i="15"/>
  <c r="Y148" i="15"/>
  <c r="Y147" i="15"/>
  <c r="Y146" i="15"/>
  <c r="Y145" i="15"/>
  <c r="Y144" i="15"/>
  <c r="Y143" i="15"/>
  <c r="Y142" i="15"/>
  <c r="Y141" i="15"/>
  <c r="Y140" i="15"/>
  <c r="Y139" i="15"/>
  <c r="Y138" i="15"/>
  <c r="Y137" i="15"/>
  <c r="Y136" i="15"/>
  <c r="Y135" i="15"/>
  <c r="Y134" i="15"/>
  <c r="Y133" i="15"/>
  <c r="Y132" i="15"/>
  <c r="Y131" i="15"/>
  <c r="Y130" i="15"/>
  <c r="Y129" i="15"/>
  <c r="Y128" i="15"/>
  <c r="Y127" i="15"/>
  <c r="Y126" i="15"/>
  <c r="Y125" i="15"/>
  <c r="Y124" i="15"/>
  <c r="Y123" i="15"/>
  <c r="Y122" i="15"/>
  <c r="Y121" i="15"/>
  <c r="Y120" i="15"/>
  <c r="Y119" i="15"/>
  <c r="Y118" i="15"/>
  <c r="Y117" i="15"/>
  <c r="Y116" i="15"/>
  <c r="Y115" i="15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Y61" i="15"/>
  <c r="Y60" i="15"/>
  <c r="Y59" i="15"/>
  <c r="Y58" i="15"/>
  <c r="Y57" i="15"/>
  <c r="Y56" i="15"/>
  <c r="Y55" i="15"/>
  <c r="Y54" i="15"/>
  <c r="Y53" i="15"/>
  <c r="Y52" i="15"/>
  <c r="Y51" i="15"/>
  <c r="Y50" i="15"/>
  <c r="Y49" i="15"/>
  <c r="Y48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W1096" i="15"/>
  <c r="N1096" i="15"/>
  <c r="Y351" i="15"/>
  <c r="Y349" i="15"/>
  <c r="Y339" i="15"/>
  <c r="Y336" i="15"/>
  <c r="Y323" i="15"/>
  <c r="Y1067" i="15"/>
  <c r="Y1055" i="15"/>
  <c r="Y1041" i="15"/>
  <c r="Y1032" i="15"/>
  <c r="Y905" i="15"/>
  <c r="Y850" i="15"/>
  <c r="Y771" i="15"/>
  <c r="Y761" i="15"/>
  <c r="Y700" i="15"/>
  <c r="Y387" i="15"/>
  <c r="Y975" i="15"/>
  <c r="Y380" i="15"/>
  <c r="Y919" i="15"/>
  <c r="Y916" i="15"/>
  <c r="Y887" i="15"/>
  <c r="Y881" i="15"/>
  <c r="Y869" i="15"/>
  <c r="Y867" i="15"/>
  <c r="Y859" i="15"/>
  <c r="Y858" i="15"/>
  <c r="Y855" i="15"/>
  <c r="Y854" i="15"/>
  <c r="Y852" i="15"/>
  <c r="Y851" i="15"/>
  <c r="Y849" i="15"/>
  <c r="Y845" i="15"/>
  <c r="Y839" i="15"/>
  <c r="Y838" i="15"/>
  <c r="Y832" i="15"/>
  <c r="Y830" i="15"/>
  <c r="Y829" i="15"/>
  <c r="Y819" i="15"/>
  <c r="Y817" i="15"/>
  <c r="Y815" i="15"/>
  <c r="Y809" i="15"/>
  <c r="Y804" i="15"/>
  <c r="Y802" i="15"/>
  <c r="Y800" i="15"/>
  <c r="Y794" i="15"/>
  <c r="Y793" i="15"/>
  <c r="Y776" i="15"/>
  <c r="Y775" i="15"/>
  <c r="Y774" i="15"/>
  <c r="Y773" i="15"/>
  <c r="Y766" i="15"/>
  <c r="Y764" i="15"/>
  <c r="Y759" i="15"/>
  <c r="Y757" i="15"/>
  <c r="Y738" i="15"/>
  <c r="Y737" i="15"/>
  <c r="Y733" i="15"/>
  <c r="Y729" i="15"/>
  <c r="Y722" i="15"/>
  <c r="Y717" i="15"/>
  <c r="Y715" i="15"/>
  <c r="Y709" i="15"/>
  <c r="Y705" i="15"/>
  <c r="Y701" i="15"/>
  <c r="Y697" i="15"/>
  <c r="Y696" i="15"/>
  <c r="Y359" i="15"/>
  <c r="Y356" i="15"/>
  <c r="Y670" i="15"/>
  <c r="Y667" i="15"/>
  <c r="Y663" i="15"/>
  <c r="Y657" i="15"/>
  <c r="Y621" i="15"/>
  <c r="Y619" i="15"/>
  <c r="Y596" i="15"/>
  <c r="Y593" i="15"/>
  <c r="Y590" i="15"/>
  <c r="Y572" i="15"/>
  <c r="Y562" i="15"/>
  <c r="Y538" i="15"/>
  <c r="Y527" i="15"/>
  <c r="Y519" i="15"/>
  <c r="Y507" i="15"/>
  <c r="Y498" i="15"/>
  <c r="Y494" i="15"/>
  <c r="Y484" i="15"/>
  <c r="Y482" i="15"/>
  <c r="Y475" i="15"/>
  <c r="Y444" i="15"/>
  <c r="Y417" i="15"/>
  <c r="Y395" i="15"/>
  <c r="Y383" i="15"/>
  <c r="Y375" i="15"/>
  <c r="Y367" i="15"/>
  <c r="Y283" i="15"/>
  <c r="Y280" i="15"/>
  <c r="Y272" i="15"/>
  <c r="Y255" i="15"/>
  <c r="Y246" i="15"/>
  <c r="Y243" i="15"/>
  <c r="Y239" i="15"/>
  <c r="Y237" i="15"/>
  <c r="Y236" i="15"/>
  <c r="Y225" i="15"/>
  <c r="Y217" i="15"/>
  <c r="Y214" i="15"/>
  <c r="Y198" i="15"/>
  <c r="Y334" i="15"/>
  <c r="Y1071" i="15"/>
  <c r="Y1033" i="15"/>
  <c r="Y977" i="15"/>
  <c r="Y962" i="15"/>
  <c r="Y914" i="15"/>
  <c r="Y810" i="15"/>
  <c r="Y799" i="15"/>
  <c r="Y768" i="15"/>
  <c r="Y728" i="15"/>
  <c r="Y704" i="15"/>
  <c r="Y361" i="15"/>
  <c r="Y1078" i="15"/>
  <c r="Y1035" i="15"/>
  <c r="Y1021" i="15"/>
  <c r="Y1010" i="15"/>
  <c r="Y947" i="15"/>
  <c r="Y938" i="15"/>
  <c r="Y878" i="15"/>
  <c r="Y394" i="15"/>
  <c r="Y368" i="15"/>
  <c r="Y1040" i="15"/>
  <c r="Y1026" i="15"/>
  <c r="Y966" i="15"/>
  <c r="Y930" i="15"/>
  <c r="Y846" i="15"/>
  <c r="Y779" i="15"/>
  <c r="Y748" i="15"/>
  <c r="Y393" i="15"/>
  <c r="Y693" i="15"/>
  <c r="Y639" i="15"/>
  <c r="Y635" i="15"/>
  <c r="Y628" i="15"/>
  <c r="Y613" i="15"/>
  <c r="Y611" i="15"/>
  <c r="Y595" i="15"/>
  <c r="Y566" i="15"/>
  <c r="Y560" i="15"/>
  <c r="Y552" i="15"/>
  <c r="Y550" i="15"/>
  <c r="Y535" i="15"/>
  <c r="Y529" i="15"/>
  <c r="Y517" i="15"/>
  <c r="Y508" i="15"/>
  <c r="Y490" i="15"/>
  <c r="Y487" i="15"/>
  <c r="Y483" i="15"/>
  <c r="Y466" i="15"/>
  <c r="Y458" i="15"/>
  <c r="Y453" i="15"/>
  <c r="Y426" i="15"/>
  <c r="Y421" i="15"/>
  <c r="Y409" i="15"/>
  <c r="Y386" i="15"/>
  <c r="Y321" i="15"/>
  <c r="Y287" i="15"/>
  <c r="Y278" i="15"/>
  <c r="Y244" i="15"/>
  <c r="Y209" i="15"/>
  <c r="Y207" i="15"/>
  <c r="Y182" i="15"/>
  <c r="Y309" i="15"/>
  <c r="Y1034" i="15"/>
  <c r="Y963" i="15"/>
  <c r="Y926" i="15"/>
  <c r="Y721" i="15"/>
  <c r="Y695" i="15"/>
  <c r="Y1079" i="15"/>
  <c r="Y1009" i="15"/>
  <c r="Y985" i="15"/>
  <c r="Y920" i="15"/>
  <c r="Y866" i="15"/>
  <c r="Y825" i="15"/>
  <c r="Y816" i="15"/>
  <c r="Y783" i="15"/>
  <c r="Y312" i="15"/>
  <c r="Y692" i="15"/>
  <c r="Y689" i="15"/>
  <c r="Y688" i="15"/>
  <c r="Y681" i="15"/>
  <c r="Y675" i="15"/>
  <c r="Y673" i="15"/>
  <c r="Y640" i="15"/>
  <c r="Y636" i="15"/>
  <c r="Y632" i="15"/>
  <c r="Y627" i="15"/>
  <c r="Y618" i="15"/>
  <c r="Y616" i="15"/>
  <c r="Y607" i="15"/>
  <c r="Y603" i="15"/>
  <c r="Y589" i="15"/>
  <c r="Y586" i="15"/>
  <c r="Y585" i="15"/>
  <c r="Y582" i="15"/>
  <c r="Y580" i="15"/>
  <c r="Y567" i="15"/>
  <c r="Y559" i="15"/>
  <c r="Y557" i="15"/>
  <c r="Y555" i="15"/>
  <c r="Y551" i="15"/>
  <c r="Y544" i="15"/>
  <c r="Y539" i="15"/>
  <c r="Y534" i="15"/>
  <c r="Y523" i="15"/>
  <c r="Y518" i="15"/>
  <c r="Y514" i="15"/>
  <c r="Y503" i="15"/>
  <c r="Y500" i="15"/>
  <c r="Y493" i="15"/>
  <c r="Y486" i="15"/>
  <c r="Y481" i="15"/>
  <c r="Y476" i="15"/>
  <c r="Y471" i="15"/>
  <c r="Y469" i="15"/>
  <c r="Y465" i="15"/>
  <c r="Y443" i="15"/>
  <c r="Y437" i="15"/>
  <c r="Y435" i="15"/>
  <c r="Y427" i="15"/>
  <c r="Y422" i="15"/>
  <c r="Y420" i="15"/>
  <c r="Y413" i="15"/>
  <c r="Y404" i="15"/>
  <c r="Y401" i="15"/>
  <c r="Y391" i="15"/>
  <c r="Y378" i="15"/>
  <c r="Y369" i="15"/>
  <c r="Y338" i="15"/>
  <c r="Y307" i="15"/>
  <c r="Y298" i="15"/>
  <c r="Y290" i="15"/>
  <c r="Y286" i="15"/>
  <c r="Y270" i="15"/>
  <c r="Y265" i="15"/>
  <c r="Y249" i="15"/>
  <c r="Y247" i="15"/>
  <c r="Y242" i="15"/>
  <c r="Y240" i="15"/>
  <c r="Y238" i="15"/>
  <c r="Y227" i="15"/>
  <c r="Y202" i="15"/>
  <c r="Y187" i="15"/>
  <c r="Y324" i="15"/>
  <c r="Y300" i="15"/>
  <c r="Y1070" i="15"/>
  <c r="Y1050" i="15"/>
  <c r="Y972" i="15"/>
  <c r="Y879" i="15"/>
  <c r="Y781" i="15"/>
  <c r="Y734" i="15"/>
  <c r="Y348" i="15"/>
  <c r="Y978" i="15"/>
  <c r="Y1068" i="15"/>
  <c r="Y1095" i="15"/>
  <c r="Y1084" i="15"/>
  <c r="Y1062" i="15"/>
  <c r="Y1061" i="15"/>
  <c r="Y1059" i="15"/>
  <c r="Y1054" i="15"/>
  <c r="Y1052" i="15"/>
  <c r="Y1045" i="15"/>
  <c r="Y1044" i="15"/>
  <c r="Y1042" i="15"/>
  <c r="Y1037" i="15"/>
  <c r="Y1027" i="15"/>
  <c r="Y1024" i="15"/>
  <c r="Y1020" i="15"/>
  <c r="Y1017" i="15"/>
  <c r="Y1014" i="15"/>
  <c r="Y1002" i="15"/>
  <c r="Y989" i="15"/>
  <c r="Y982" i="15"/>
  <c r="Y981" i="15"/>
  <c r="Y979" i="15"/>
  <c r="Y971" i="15"/>
  <c r="Y969" i="15"/>
  <c r="Y968" i="15"/>
  <c r="Y964" i="15"/>
  <c r="Y961" i="15"/>
  <c r="Y956" i="15"/>
  <c r="Y954" i="15"/>
  <c r="Y948" i="15"/>
  <c r="Y940" i="15"/>
  <c r="Y927" i="15"/>
  <c r="Y913" i="15"/>
  <c r="Y912" i="15"/>
  <c r="Y904" i="15"/>
  <c r="Y902" i="15"/>
  <c r="Y898" i="15"/>
  <c r="Y896" i="15"/>
  <c r="Y895" i="15"/>
  <c r="Y894" i="15"/>
  <c r="Y882" i="15"/>
  <c r="Y880" i="15"/>
  <c r="Y876" i="15"/>
  <c r="Y874" i="15"/>
  <c r="Y868" i="15"/>
  <c r="Y833" i="15"/>
  <c r="Y814" i="15"/>
  <c r="Y782" i="15"/>
  <c r="Y325" i="15"/>
  <c r="Y295" i="15"/>
  <c r="Y610" i="15"/>
  <c r="Y558" i="15"/>
  <c r="Y424" i="15"/>
  <c r="Y329" i="15"/>
  <c r="Y305" i="15"/>
  <c r="Y282" i="15"/>
  <c r="Y257" i="15"/>
  <c r="Y228" i="15"/>
  <c r="Y193" i="15"/>
  <c r="Y315" i="15"/>
  <c r="Y1003" i="15"/>
  <c r="Y937" i="15"/>
  <c r="Y924" i="15"/>
  <c r="Y891" i="15"/>
  <c r="Y399" i="15"/>
  <c r="Y1091" i="15"/>
  <c r="Y986" i="15"/>
  <c r="Y946" i="15"/>
  <c r="Y390" i="15"/>
  <c r="Y279" i="15"/>
  <c r="Y276" i="15"/>
  <c r="Y220" i="15"/>
  <c r="Y191" i="15"/>
  <c r="Y1057" i="15"/>
  <c r="Y1004" i="15"/>
  <c r="Y967" i="15"/>
  <c r="Y939" i="15"/>
  <c r="Y714" i="15"/>
  <c r="Y352" i="15"/>
  <c r="Y1047" i="15"/>
  <c r="Y951" i="15"/>
  <c r="Y1080" i="15"/>
  <c r="Y974" i="15"/>
  <c r="Y870" i="15"/>
  <c r="Y848" i="15"/>
  <c r="Y828" i="15"/>
  <c r="Y784" i="15"/>
  <c r="Y370" i="15"/>
  <c r="Y303" i="15"/>
  <c r="Y293" i="15"/>
  <c r="Y676" i="15"/>
  <c r="Y666" i="15"/>
  <c r="Y649" i="15"/>
  <c r="Y646" i="15"/>
  <c r="Y620" i="15"/>
  <c r="Y606" i="15"/>
  <c r="Y599" i="15"/>
  <c r="Y587" i="15"/>
  <c r="Y533" i="15"/>
  <c r="Y497" i="15"/>
  <c r="Y441" i="15"/>
  <c r="Y407" i="15"/>
  <c r="Y381" i="15"/>
  <c r="Y340" i="15"/>
  <c r="Y284" i="15"/>
  <c r="Y271" i="15"/>
  <c r="Y252" i="15"/>
  <c r="Y233" i="15"/>
  <c r="Y224" i="15"/>
  <c r="Y216" i="15"/>
  <c r="Y185" i="15"/>
  <c r="Y319" i="15"/>
  <c r="Y313" i="15"/>
  <c r="Y1073" i="15"/>
  <c r="Y1013" i="15"/>
  <c r="Y955" i="15"/>
  <c r="Y812" i="15"/>
  <c r="Y736" i="15"/>
  <c r="Y699" i="15"/>
  <c r="Y720" i="15"/>
  <c r="Y724" i="15"/>
  <c r="AW862" i="2"/>
  <c r="AW465" i="2"/>
  <c r="AW376" i="2"/>
  <c r="AW58" i="2"/>
  <c r="AW884" i="2"/>
  <c r="N1096" i="2"/>
  <c r="AV1096" i="2"/>
  <c r="AQ1096" i="2"/>
  <c r="U9" i="2"/>
  <c r="S1096" i="2"/>
  <c r="Z842" i="2"/>
  <c r="Z858" i="2"/>
  <c r="Z905" i="2"/>
  <c r="Z949" i="2"/>
  <c r="Z104" i="2"/>
  <c r="Z263" i="2"/>
  <c r="Z322" i="2"/>
  <c r="Z458" i="2"/>
  <c r="Z462" i="2"/>
  <c r="Z467" i="2"/>
  <c r="Z530" i="2"/>
  <c r="Z798" i="2"/>
  <c r="Z871" i="2"/>
  <c r="Z902" i="2"/>
  <c r="Z976" i="2"/>
  <c r="Z274" i="2"/>
  <c r="Z30" i="2"/>
  <c r="Z75" i="2"/>
  <c r="Z574" i="2"/>
  <c r="Z168" i="2"/>
  <c r="Z269" i="2"/>
  <c r="Z703" i="2"/>
  <c r="Z711" i="2"/>
  <c r="Z715" i="2"/>
  <c r="Z727" i="2"/>
  <c r="Z731" i="2"/>
  <c r="Z824" i="2"/>
  <c r="Z850" i="2"/>
  <c r="Z931" i="2"/>
  <c r="Z628" i="2"/>
  <c r="Z908" i="2"/>
  <c r="Z957" i="2"/>
  <c r="Z1010" i="2"/>
  <c r="Z1014" i="2"/>
  <c r="Z1022" i="2"/>
  <c r="Z1026" i="2"/>
  <c r="Z781" i="2"/>
  <c r="Z115" i="2"/>
  <c r="Z158" i="2"/>
  <c r="Z205" i="2"/>
  <c r="Z209" i="2"/>
  <c r="Z259" i="2"/>
  <c r="Z284" i="2"/>
  <c r="Z481" i="2"/>
  <c r="Z542" i="2"/>
  <c r="Z554" i="2"/>
  <c r="Z565" i="2"/>
  <c r="Z667" i="2"/>
  <c r="Z742" i="2"/>
  <c r="Z898" i="2"/>
  <c r="Z921" i="2"/>
  <c r="Z994" i="2"/>
  <c r="Z1003" i="2"/>
  <c r="Z103" i="2"/>
  <c r="Z219" i="2"/>
  <c r="Z318" i="2"/>
  <c r="Z347" i="2"/>
  <c r="Z510" i="2"/>
  <c r="Z732" i="2"/>
  <c r="Z758" i="2"/>
  <c r="Z870" i="2"/>
  <c r="Z975" i="2"/>
  <c r="Z11" i="2"/>
  <c r="Z180" i="2"/>
  <c r="Z447" i="2"/>
  <c r="Z819" i="2"/>
  <c r="Z1034" i="2"/>
  <c r="Z224" i="2"/>
  <c r="Z486" i="2"/>
  <c r="Z973" i="2"/>
  <c r="Z182" i="2"/>
  <c r="Z408" i="2"/>
  <c r="Z524" i="2"/>
  <c r="Z538" i="2"/>
  <c r="Z760" i="2"/>
  <c r="U931" i="2"/>
  <c r="U824" i="2"/>
  <c r="U590" i="2"/>
  <c r="U850" i="2"/>
  <c r="U807" i="2"/>
  <c r="Z942" i="2"/>
  <c r="Z946" i="2"/>
  <c r="Z950" i="2"/>
  <c r="Z992" i="2"/>
  <c r="Z21" i="2"/>
  <c r="Z61" i="2"/>
  <c r="Z190" i="2"/>
  <c r="Z459" i="2"/>
  <c r="Z25" i="2"/>
  <c r="Z254" i="2"/>
  <c r="Z482" i="2"/>
  <c r="Z959" i="2"/>
  <c r="Z772" i="2"/>
  <c r="Z1040" i="2"/>
  <c r="Z140" i="2"/>
  <c r="Z779" i="2"/>
  <c r="Z974" i="2"/>
  <c r="Z242" i="2"/>
  <c r="Z770" i="2"/>
  <c r="Z12" i="2"/>
  <c r="Z60" i="2"/>
  <c r="Z92" i="2"/>
  <c r="Z27" i="2"/>
  <c r="Z595" i="2"/>
  <c r="Z247" i="2"/>
  <c r="Z238" i="2"/>
  <c r="Z611" i="2"/>
  <c r="Z444" i="2"/>
  <c r="Z452" i="2"/>
  <c r="Z801" i="2"/>
  <c r="Z317" i="2"/>
  <c r="Z484" i="2"/>
  <c r="Z580" i="2"/>
  <c r="Z188" i="2"/>
  <c r="Z246" i="2"/>
  <c r="Z651" i="2"/>
  <c r="Z764" i="2"/>
  <c r="Z862" i="2"/>
  <c r="Z955" i="2"/>
  <c r="Z499" i="2"/>
  <c r="Z590" i="2"/>
  <c r="Z439" i="2"/>
  <c r="Z837" i="2"/>
  <c r="Z311" i="2"/>
  <c r="Z735" i="2"/>
  <c r="Z436" i="2"/>
  <c r="Z692" i="2"/>
  <c r="Z716" i="2"/>
  <c r="Z728" i="2"/>
  <c r="Z829" i="2"/>
  <c r="U829" i="2"/>
  <c r="U932" i="2"/>
  <c r="U735" i="2"/>
  <c r="U1095" i="2"/>
  <c r="U928" i="2"/>
  <c r="U811" i="2"/>
  <c r="Z71" i="2"/>
  <c r="Z601" i="2"/>
  <c r="Z473" i="2"/>
  <c r="Z762" i="2"/>
  <c r="Z443" i="2"/>
  <c r="Z170" i="2"/>
  <c r="Z426" i="2"/>
  <c r="Z725" i="2"/>
  <c r="Z729" i="2"/>
  <c r="Z796" i="2"/>
  <c r="Z612" i="2"/>
  <c r="Z211" i="2"/>
  <c r="Z49" i="2"/>
  <c r="Z156" i="2"/>
  <c r="Z244" i="2"/>
  <c r="Z763" i="2"/>
  <c r="Z649" i="2"/>
  <c r="Z682" i="2"/>
  <c r="Z726" i="2"/>
  <c r="Z823" i="2"/>
  <c r="Z1061" i="2"/>
  <c r="Z324" i="2"/>
  <c r="Z979" i="2"/>
  <c r="Z916" i="2"/>
  <c r="Z550" i="2"/>
  <c r="U1061" i="2"/>
  <c r="U849" i="2"/>
  <c r="Z258" i="2"/>
  <c r="Z752" i="2"/>
  <c r="Z191" i="2"/>
  <c r="Z755" i="2"/>
  <c r="Z293" i="2"/>
  <c r="Z313" i="2"/>
  <c r="Z373" i="2"/>
  <c r="Z593" i="2"/>
  <c r="Z330" i="2"/>
  <c r="Z339" i="2"/>
  <c r="Z589" i="2"/>
  <c r="Z907" i="2"/>
  <c r="Z161" i="2"/>
  <c r="Z427" i="2"/>
  <c r="Z475" i="2"/>
  <c r="Z568" i="2"/>
  <c r="Z225" i="2"/>
  <c r="Z59" i="2"/>
  <c r="Z73" i="2"/>
  <c r="Z382" i="2"/>
  <c r="Z543" i="2"/>
  <c r="Z35" i="2"/>
  <c r="Z400" i="2"/>
  <c r="Z661" i="2"/>
  <c r="Z751" i="2"/>
  <c r="Z812" i="2"/>
  <c r="Z841" i="2"/>
  <c r="Z843" i="2"/>
  <c r="Z869" i="2"/>
  <c r="Z451" i="2"/>
  <c r="Z119" i="2"/>
  <c r="Z489" i="2"/>
  <c r="Z527" i="2"/>
  <c r="Z534" i="2"/>
  <c r="Z268" i="2"/>
  <c r="Z698" i="2"/>
  <c r="Z797" i="2"/>
  <c r="Z930" i="2"/>
  <c r="Z152" i="2"/>
  <c r="Z560" i="2"/>
  <c r="Z666" i="2"/>
  <c r="Z464" i="2"/>
  <c r="Z74" i="2"/>
  <c r="U930" i="2"/>
  <c r="U823" i="2"/>
  <c r="U194" i="2"/>
  <c r="U797" i="2"/>
  <c r="Z1009" i="2"/>
  <c r="Z541" i="2"/>
  <c r="Z997" i="2"/>
  <c r="Z90" i="2"/>
  <c r="Z305" i="2"/>
  <c r="Z365" i="2"/>
  <c r="Z429" i="2"/>
  <c r="Z605" i="2"/>
  <c r="Z631" i="2"/>
  <c r="Z886" i="2"/>
  <c r="Z1005" i="2"/>
  <c r="Z208" i="2"/>
  <c r="Z105" i="2"/>
  <c r="Z327" i="2"/>
  <c r="Z455" i="2"/>
  <c r="Z32" i="2"/>
  <c r="Z66" i="2"/>
  <c r="Z89" i="2"/>
  <c r="Z98" i="2"/>
  <c r="Z210" i="2"/>
  <c r="Z615" i="2"/>
  <c r="Z415" i="2"/>
  <c r="Z383" i="2"/>
  <c r="Z423" i="2"/>
  <c r="Z642" i="2"/>
  <c r="Z966" i="2"/>
  <c r="Z838" i="2"/>
  <c r="Z36" i="2"/>
  <c r="Z150" i="2"/>
  <c r="Z297" i="2"/>
  <c r="Z309" i="2"/>
  <c r="Z321" i="2"/>
  <c r="Z328" i="2"/>
  <c r="Z336" i="2"/>
  <c r="Z354" i="2"/>
  <c r="Z369" i="2"/>
  <c r="Z450" i="2"/>
  <c r="Z520" i="2"/>
  <c r="Z108" i="2"/>
  <c r="Z817" i="2"/>
  <c r="Z880" i="2"/>
  <c r="Z176" i="2"/>
  <c r="Z433" i="2"/>
  <c r="Z695" i="2"/>
  <c r="Z719" i="2"/>
  <c r="Z807" i="2"/>
  <c r="Z389" i="2"/>
  <c r="Z1044" i="2"/>
  <c r="Z769" i="2"/>
  <c r="Z229" i="2"/>
  <c r="Z334" i="2"/>
  <c r="Z532" i="2"/>
  <c r="Z557" i="2"/>
  <c r="Z646" i="2"/>
  <c r="Z736" i="2"/>
  <c r="Z832" i="2"/>
  <c r="Z345" i="2"/>
  <c r="Z799" i="2"/>
  <c r="Z278" i="2"/>
  <c r="Z466" i="2"/>
  <c r="Z31" i="2"/>
  <c r="Z343" i="2"/>
  <c r="Z598" i="2"/>
  <c r="Z147" i="2"/>
  <c r="Z201" i="2"/>
  <c r="Z288" i="2"/>
  <c r="Z586" i="2"/>
  <c r="Z478" i="2"/>
  <c r="Z924" i="2"/>
  <c r="Z826" i="2"/>
  <c r="Z315" i="2"/>
  <c r="Z749" i="2"/>
  <c r="Z575" i="2"/>
  <c r="Z881" i="2"/>
  <c r="Z425" i="2"/>
  <c r="Z286" i="2"/>
  <c r="Z479" i="2"/>
  <c r="Z587" i="2"/>
  <c r="Z637" i="2"/>
  <c r="Z657" i="2"/>
  <c r="Z669" i="2"/>
  <c r="Z673" i="2"/>
  <c r="Z757" i="2"/>
  <c r="Z816" i="2"/>
  <c r="Z1000" i="2"/>
  <c r="Z82" i="2"/>
  <c r="Z198" i="2"/>
  <c r="Z267" i="2"/>
  <c r="Z277" i="2"/>
  <c r="Z355" i="2"/>
  <c r="Z463" i="2"/>
  <c r="Z468" i="2"/>
  <c r="Z85" i="2"/>
  <c r="Z93" i="2"/>
  <c r="Z1029" i="2"/>
  <c r="Z16" i="2"/>
  <c r="Z67" i="2"/>
  <c r="Z195" i="2"/>
  <c r="Z833" i="2"/>
  <c r="Z64" i="2"/>
  <c r="Z20" i="2"/>
  <c r="Z122" i="2"/>
  <c r="Z223" i="2"/>
  <c r="Z577" i="2"/>
  <c r="Z107" i="2"/>
  <c r="Z189" i="2"/>
  <c r="Z971" i="2"/>
  <c r="Z403" i="2"/>
  <c r="Z847" i="2"/>
  <c r="Z623" i="2"/>
  <c r="Z887" i="2"/>
  <c r="Z987" i="2"/>
  <c r="Z48" i="2"/>
  <c r="Z1025" i="2"/>
  <c r="Z114" i="2"/>
  <c r="Z480" i="2"/>
  <c r="Z767" i="2"/>
  <c r="Z813" i="2"/>
  <c r="Z844" i="2"/>
  <c r="Z95" i="2"/>
  <c r="Z529" i="2"/>
  <c r="Z588" i="2"/>
  <c r="Z126" i="2"/>
  <c r="Z391" i="2"/>
  <c r="Z515" i="2"/>
  <c r="Z748" i="2"/>
  <c r="Z936" i="2"/>
  <c r="Z127" i="2"/>
  <c r="Z236" i="2"/>
  <c r="Z644" i="2"/>
  <c r="Z774" i="2"/>
  <c r="Z839" i="2"/>
  <c r="Z306" i="2"/>
  <c r="Z314" i="2"/>
  <c r="Z333" i="2"/>
  <c r="Z370" i="2"/>
  <c r="Z516" i="2"/>
  <c r="Z626" i="2"/>
  <c r="Z785" i="2"/>
  <c r="Z809" i="2"/>
  <c r="Z892" i="2"/>
  <c r="Z1002" i="2"/>
  <c r="Z1012" i="2"/>
  <c r="Z1024" i="2"/>
  <c r="Z362" i="2"/>
  <c r="Z113" i="2"/>
  <c r="Z160" i="2"/>
  <c r="Z207" i="2"/>
  <c r="Z257" i="2"/>
  <c r="Z1013" i="2"/>
  <c r="Z251" i="2"/>
  <c r="Z491" i="2"/>
  <c r="AB491" i="2" s="1"/>
  <c r="Z308" i="2"/>
  <c r="Z591" i="2"/>
  <c r="AB591" i="2" s="1"/>
  <c r="Z810" i="2"/>
  <c r="Z132" i="2"/>
  <c r="AB132" i="2" s="1"/>
  <c r="Z417" i="2"/>
  <c r="Z596" i="2"/>
  <c r="Z627" i="2"/>
  <c r="Z1021" i="2"/>
  <c r="Z157" i="2"/>
  <c r="Z283" i="2"/>
  <c r="Z647" i="2"/>
  <c r="Z670" i="2"/>
  <c r="Z212" i="2"/>
  <c r="Z1045" i="2"/>
  <c r="Z970" i="2"/>
  <c r="Z203" i="2"/>
  <c r="Z266" i="2"/>
  <c r="Z243" i="2"/>
  <c r="Z235" i="2"/>
  <c r="Z419" i="2"/>
  <c r="Z549" i="2"/>
  <c r="Z888" i="2"/>
  <c r="Z544" i="2"/>
  <c r="Z1059" i="2"/>
  <c r="Z131" i="2"/>
  <c r="Z136" i="2"/>
  <c r="Z392" i="2"/>
  <c r="Z437" i="2"/>
  <c r="Z531" i="2"/>
  <c r="Z889" i="2"/>
  <c r="Z967" i="2"/>
  <c r="Z111" i="2"/>
  <c r="Z1060" i="2"/>
  <c r="Z310" i="2"/>
  <c r="Z329" i="2"/>
  <c r="Z410" i="2"/>
  <c r="Z430" i="2"/>
  <c r="Z559" i="2"/>
  <c r="Z606" i="2"/>
  <c r="Z873" i="2"/>
  <c r="Z922" i="2"/>
  <c r="Z984" i="2"/>
  <c r="Z155" i="2"/>
  <c r="Z746" i="2"/>
  <c r="AB746" i="2" s="1"/>
  <c r="Z1041" i="2"/>
  <c r="Z215" i="2"/>
  <c r="AB215" i="2" s="1"/>
  <c r="Z828" i="2"/>
  <c r="AB828" i="2" s="1"/>
  <c r="Z734" i="2"/>
  <c r="AB734" i="2" s="1"/>
  <c r="Z635" i="2"/>
  <c r="AG635" i="2" s="1"/>
  <c r="Z784" i="2"/>
  <c r="AB784" i="2" s="1"/>
  <c r="Z517" i="2"/>
  <c r="Z794" i="2"/>
  <c r="Z956" i="2"/>
  <c r="Z564" i="2"/>
  <c r="Z388" i="2"/>
  <c r="Z485" i="2"/>
  <c r="Z825" i="2"/>
  <c r="Z546" i="2"/>
  <c r="Z37" i="2"/>
  <c r="Z151" i="2"/>
  <c r="Z272" i="2"/>
  <c r="Z298" i="2"/>
  <c r="Z323" i="2"/>
  <c r="Z351" i="2"/>
  <c r="Z356" i="2"/>
  <c r="Z360" i="2"/>
  <c r="Z374" i="2"/>
  <c r="Z563" i="2"/>
  <c r="Z617" i="2"/>
  <c r="Z630" i="2"/>
  <c r="Z789" i="2"/>
  <c r="Z910" i="2"/>
  <c r="Z960" i="2"/>
  <c r="Z1020" i="2"/>
  <c r="Z18" i="2"/>
  <c r="Z164" i="2"/>
  <c r="Z217" i="2"/>
  <c r="Z270" i="2"/>
  <c r="Z282" i="2"/>
  <c r="AB282" i="2" s="1"/>
  <c r="Z567" i="2"/>
  <c r="Z883" i="2"/>
  <c r="Z983" i="2"/>
  <c r="Z991" i="2"/>
  <c r="AB991" i="2" s="1"/>
  <c r="Z609" i="2"/>
  <c r="AB609" i="2" s="1"/>
  <c r="Z648" i="2"/>
  <c r="AB648" i="2" s="1"/>
  <c r="Z438" i="2"/>
  <c r="Z895" i="2"/>
  <c r="Z993" i="2"/>
  <c r="Z884" i="2"/>
  <c r="Z9" i="2"/>
  <c r="Z77" i="2"/>
  <c r="Z925" i="2"/>
  <c r="Z130" i="2"/>
  <c r="Z472" i="2"/>
  <c r="Z110" i="2"/>
  <c r="Z968" i="2"/>
  <c r="Z79" i="2"/>
  <c r="Z420" i="2"/>
  <c r="Z512" i="2"/>
  <c r="Z569" i="2"/>
  <c r="Z937" i="2"/>
  <c r="Z386" i="2"/>
  <c r="Z969" i="2"/>
  <c r="Z228" i="2"/>
  <c r="Z302" i="2"/>
  <c r="Z338" i="2"/>
  <c r="Z366" i="2"/>
  <c r="Z416" i="2"/>
  <c r="Z594" i="2"/>
  <c r="Z621" i="2"/>
  <c r="Z780" i="2"/>
  <c r="Z793" i="2"/>
  <c r="Z877" i="2"/>
  <c r="Z899" i="2"/>
  <c r="Z978" i="2"/>
  <c r="Z1008" i="2"/>
  <c r="Z1016" i="2"/>
  <c r="Z248" i="2"/>
  <c r="Z118" i="2"/>
  <c r="Z183" i="2"/>
  <c r="Z250" i="2"/>
  <c r="Z845" i="2"/>
  <c r="AB845" i="2" s="1"/>
  <c r="Z19" i="2"/>
  <c r="Z934" i="2"/>
  <c r="Z435" i="2"/>
  <c r="Z1028" i="2"/>
  <c r="Z41" i="2"/>
  <c r="Z56" i="2"/>
  <c r="Z70" i="2"/>
  <c r="Z407" i="2"/>
  <c r="Z572" i="2"/>
  <c r="Z109" i="2"/>
  <c r="AB109" i="2" s="1"/>
  <c r="Z129" i="2"/>
  <c r="Z422" i="2"/>
  <c r="Z514" i="2"/>
  <c r="Z548" i="2"/>
  <c r="Z806" i="2"/>
  <c r="Z773" i="2"/>
  <c r="Z40" i="2"/>
  <c r="Z296" i="2"/>
  <c r="Z326" i="2"/>
  <c r="Z349" i="2"/>
  <c r="Z364" i="2"/>
  <c r="Z381" i="2"/>
  <c r="Z449" i="2"/>
  <c r="Z153" i="2"/>
  <c r="Z312" i="2"/>
  <c r="Z632" i="2"/>
  <c r="Z655" i="2"/>
  <c r="Z671" i="2"/>
  <c r="Z753" i="2"/>
  <c r="Z804" i="2"/>
  <c r="Z814" i="2"/>
  <c r="Z836" i="2"/>
  <c r="Z848" i="2"/>
  <c r="Z944" i="2"/>
  <c r="Z952" i="2"/>
  <c r="Z45" i="2"/>
  <c r="Z470" i="2"/>
  <c r="Z607" i="2"/>
  <c r="Z453" i="2"/>
  <c r="Z756" i="2"/>
  <c r="Z91" i="2"/>
  <c r="Z213" i="2"/>
  <c r="Z927" i="2"/>
  <c r="Z78" i="2"/>
  <c r="Z252" i="2"/>
  <c r="Z733" i="2"/>
  <c r="Z204" i="2"/>
  <c r="Z851" i="2"/>
  <c r="Z65" i="2"/>
  <c r="Z483" i="2"/>
  <c r="Z583" i="2"/>
  <c r="Z744" i="2"/>
  <c r="Z406" i="2"/>
  <c r="Z68" i="2"/>
  <c r="Z240" i="2"/>
  <c r="Z861" i="2"/>
  <c r="Z865" i="2"/>
  <c r="Z498" i="2"/>
  <c r="Z879" i="2"/>
  <c r="Z175" i="2"/>
  <c r="Z428" i="2"/>
  <c r="Z702" i="2"/>
  <c r="Z730" i="2"/>
  <c r="Z80" i="2"/>
  <c r="Z513" i="2"/>
  <c r="Z775" i="2"/>
  <c r="Z299" i="2"/>
  <c r="Z790" i="2"/>
  <c r="Z187" i="2"/>
  <c r="Z62" i="2"/>
  <c r="Z232" i="2"/>
  <c r="Z337" i="2"/>
  <c r="Z456" i="2"/>
  <c r="Z116" i="2"/>
  <c r="Z359" i="2"/>
  <c r="Z562" i="2"/>
  <c r="Z616" i="2"/>
  <c r="Z620" i="2"/>
  <c r="Z625" i="2"/>
  <c r="Z792" i="2"/>
  <c r="Z808" i="2"/>
  <c r="Z891" i="2"/>
  <c r="Z963" i="2"/>
  <c r="Z504" i="2"/>
  <c r="Z923" i="2"/>
  <c r="Z51" i="2"/>
  <c r="Z55" i="2"/>
  <c r="Z69" i="2"/>
  <c r="Z1038" i="2"/>
  <c r="Z398" i="2"/>
  <c r="Z525" i="2"/>
  <c r="Z535" i="2"/>
  <c r="Z539" i="2"/>
  <c r="Z169" i="2"/>
  <c r="Z173" i="2"/>
  <c r="Z684" i="2"/>
  <c r="Z688" i="2"/>
  <c r="Z700" i="2"/>
  <c r="Z704" i="2"/>
  <c r="Z708" i="2"/>
  <c r="Z720" i="2"/>
  <c r="Z932" i="2"/>
  <c r="Z1095" i="2"/>
  <c r="Z379" i="2"/>
  <c r="Z81" i="2"/>
  <c r="Z471" i="2"/>
  <c r="Z603" i="2"/>
  <c r="Z820" i="2"/>
  <c r="Z1027" i="2"/>
  <c r="Z15" i="2"/>
  <c r="Z341" i="2"/>
  <c r="Z495" i="2"/>
  <c r="Z487" i="2"/>
  <c r="Z200" i="2"/>
  <c r="Z584" i="2"/>
  <c r="Z214" i="2"/>
  <c r="Z17" i="2"/>
  <c r="Z54" i="2"/>
  <c r="Z63" i="2"/>
  <c r="Z120" i="2"/>
  <c r="Z1035" i="2"/>
  <c r="Z106" i="2"/>
  <c r="AB71" i="2"/>
  <c r="Z636" i="2"/>
  <c r="AN1058" i="2"/>
  <c r="AP1058" i="2" s="1"/>
  <c r="AI1058" i="2"/>
  <c r="AG71" i="2"/>
  <c r="AW347" i="2"/>
  <c r="AW948" i="2"/>
  <c r="AW166" i="2"/>
  <c r="AW331" i="2"/>
  <c r="AW209" i="2"/>
  <c r="AI1049" i="2"/>
  <c r="AN1049" i="2"/>
  <c r="AP1049" i="2" s="1"/>
  <c r="AN1077" i="2"/>
  <c r="AP1077" i="2" s="1"/>
  <c r="AI1077" i="2"/>
  <c r="AN1073" i="2"/>
  <c r="AP1073" i="2" s="1"/>
  <c r="AI1073" i="2"/>
  <c r="AN1053" i="2"/>
  <c r="AP1053" i="2" s="1"/>
  <c r="AI1053" i="2"/>
  <c r="AN1094" i="2"/>
  <c r="AP1094" i="2" s="1"/>
  <c r="AI1094" i="2"/>
  <c r="AN1090" i="2"/>
  <c r="AP1090" i="2" s="1"/>
  <c r="AI1090" i="2"/>
  <c r="AN1080" i="2"/>
  <c r="AP1080" i="2" s="1"/>
  <c r="AI1080" i="2"/>
  <c r="AN1062" i="2"/>
  <c r="AP1062" i="2" s="1"/>
  <c r="AI1062" i="2"/>
  <c r="AN1054" i="2"/>
  <c r="AP1054" i="2" s="1"/>
  <c r="AI1054" i="2"/>
  <c r="AN1048" i="2"/>
  <c r="AP1048" i="2" s="1"/>
  <c r="AI1048" i="2"/>
  <c r="AN1081" i="2"/>
  <c r="AP1081" i="2" s="1"/>
  <c r="AI1081" i="2"/>
  <c r="AN1074" i="2"/>
  <c r="AP1074" i="2" s="1"/>
  <c r="AI1074" i="2"/>
  <c r="AN1052" i="2"/>
  <c r="AP1052" i="2" s="1"/>
  <c r="AI1052" i="2"/>
  <c r="AN1063" i="2"/>
  <c r="AP1063" i="2" s="1"/>
  <c r="AI1063" i="2"/>
  <c r="AN1091" i="2"/>
  <c r="AP1091" i="2" s="1"/>
  <c r="AI1091" i="2"/>
  <c r="AN1092" i="2"/>
  <c r="AP1092" i="2" s="1"/>
  <c r="AI1092" i="2"/>
  <c r="AN1075" i="2"/>
  <c r="AP1075" i="2" s="1"/>
  <c r="AI1075" i="2"/>
  <c r="AN1071" i="2"/>
  <c r="AP1071" i="2" s="1"/>
  <c r="AI1071" i="2"/>
  <c r="AN1076" i="2"/>
  <c r="AP1076" i="2" s="1"/>
  <c r="AI1076" i="2"/>
  <c r="AN1079" i="2"/>
  <c r="AP1079" i="2" s="1"/>
  <c r="AI1079" i="2"/>
  <c r="AN1082" i="2"/>
  <c r="AP1082" i="2" s="1"/>
  <c r="AI1082" i="2"/>
  <c r="AN1070" i="2"/>
  <c r="AP1070" i="2" s="1"/>
  <c r="AI1070" i="2"/>
  <c r="AN1089" i="2"/>
  <c r="AP1089" i="2" s="1"/>
  <c r="AI1089" i="2"/>
  <c r="AN1088" i="2"/>
  <c r="AP1088" i="2" s="1"/>
  <c r="AI1088" i="2"/>
  <c r="AN1056" i="2"/>
  <c r="AP1056" i="2" s="1"/>
  <c r="AI1056" i="2"/>
  <c r="AB1068" i="2"/>
  <c r="AG1068" i="2"/>
  <c r="AU938" i="2"/>
  <c r="Z522" i="2"/>
  <c r="Z608" i="2"/>
  <c r="Z597" i="2"/>
  <c r="Z52" i="2"/>
  <c r="Z237" i="2"/>
  <c r="Z401" i="2"/>
  <c r="Z526" i="2"/>
  <c r="Z536" i="2"/>
  <c r="Z624" i="2"/>
  <c r="Z750" i="2"/>
  <c r="Z803" i="2"/>
  <c r="Z882" i="2"/>
  <c r="Z178" i="2"/>
  <c r="Z585" i="2"/>
  <c r="Z681" i="2"/>
  <c r="Z233" i="2"/>
  <c r="Z421" i="2"/>
  <c r="Z545" i="2"/>
  <c r="Z890" i="2"/>
  <c r="Z938" i="2"/>
  <c r="Z855" i="2"/>
  <c r="Z947" i="2"/>
  <c r="Z44" i="2"/>
  <c r="Z202" i="2"/>
  <c r="Z273" i="2"/>
  <c r="Z460" i="2"/>
  <c r="Z643" i="2"/>
  <c r="Z985" i="2"/>
  <c r="Z1046" i="2"/>
  <c r="Z639" i="2"/>
  <c r="Z659" i="2"/>
  <c r="Z663" i="2"/>
  <c r="Z676" i="2"/>
  <c r="Z768" i="2"/>
  <c r="Z830" i="2"/>
  <c r="Z904" i="2"/>
  <c r="Z998" i="2"/>
  <c r="Z76" i="2"/>
  <c r="Z84" i="2"/>
  <c r="Z192" i="2"/>
  <c r="Z723" i="2"/>
  <c r="Z570" i="2"/>
  <c r="Z38" i="2"/>
  <c r="Z303" i="2"/>
  <c r="AN1084" i="2"/>
  <c r="AP1084" i="2" s="1"/>
  <c r="AI1084" i="2"/>
  <c r="AN1047" i="2"/>
  <c r="AP1047" i="2" s="1"/>
  <c r="AI1047" i="2"/>
  <c r="Z340" i="2"/>
  <c r="Z457" i="2"/>
  <c r="Z461" i="2"/>
  <c r="Z476" i="2"/>
  <c r="Z740" i="2"/>
  <c r="Z885" i="2"/>
  <c r="Z197" i="2"/>
  <c r="Z23" i="2"/>
  <c r="Z58" i="2"/>
  <c r="Z87" i="2"/>
  <c r="Z96" i="2"/>
  <c r="Z551" i="2"/>
  <c r="Z981" i="2"/>
  <c r="Z1031" i="2"/>
  <c r="Z22" i="2"/>
  <c r="Z492" i="2"/>
  <c r="Z181" i="2"/>
  <c r="Z138" i="2"/>
  <c r="Z518" i="2"/>
  <c r="Z592" i="2"/>
  <c r="Z442" i="2"/>
  <c r="Z926" i="2"/>
  <c r="Z53" i="2"/>
  <c r="Z199" i="2"/>
  <c r="Z502" i="2"/>
  <c r="Z915" i="2"/>
  <c r="Z377" i="2"/>
  <c r="Z634" i="2"/>
  <c r="Z821" i="2"/>
  <c r="Z989" i="2"/>
  <c r="Z99" i="2"/>
  <c r="Z179" i="2"/>
  <c r="Z686" i="2"/>
  <c r="Z690" i="2"/>
  <c r="Z706" i="2"/>
  <c r="Z710" i="2"/>
  <c r="Z714" i="2"/>
  <c r="Z722" i="2"/>
  <c r="Z849" i="2"/>
  <c r="Z194" i="2"/>
  <c r="Z393" i="2"/>
  <c r="Z405" i="2"/>
  <c r="Z357" i="2"/>
  <c r="Z622" i="2"/>
  <c r="Z893" i="2"/>
  <c r="Z39" i="2"/>
  <c r="Z614" i="2"/>
  <c r="Z1050" i="2"/>
  <c r="Z943" i="2"/>
  <c r="Z507" i="2"/>
  <c r="Z1042" i="2"/>
  <c r="Z134" i="2"/>
  <c r="Z506" i="2"/>
  <c r="Z385" i="2"/>
  <c r="Z264" i="2"/>
  <c r="Z301" i="2"/>
  <c r="Z332" i="2"/>
  <c r="Z350" i="2"/>
  <c r="Z409" i="2"/>
  <c r="Z414" i="2"/>
  <c r="Z558" i="2"/>
  <c r="Z629" i="2"/>
  <c r="Z909" i="2"/>
  <c r="Z914" i="2"/>
  <c r="Z1007" i="2"/>
  <c r="Z159" i="2"/>
  <c r="Z216" i="2"/>
  <c r="Z256" i="2"/>
  <c r="Z285" i="2"/>
  <c r="Z511" i="2"/>
  <c r="Z566" i="2"/>
  <c r="Z668" i="2"/>
  <c r="Z677" i="2"/>
  <c r="Z743" i="2"/>
  <c r="Z805" i="2"/>
  <c r="Z840" i="2"/>
  <c r="Z941" i="2"/>
  <c r="Z999" i="2"/>
  <c r="Z454" i="2"/>
  <c r="Z24" i="2"/>
  <c r="Z88" i="2"/>
  <c r="Z184" i="2"/>
  <c r="Z221" i="2"/>
  <c r="Z954" i="2"/>
  <c r="Z143" i="2"/>
  <c r="Z1037" i="2"/>
  <c r="Z818" i="2"/>
  <c r="Z411" i="2"/>
  <c r="Z222" i="2"/>
  <c r="Z766" i="2"/>
  <c r="Z1066" i="2"/>
  <c r="Z404" i="2"/>
  <c r="Z853" i="2"/>
  <c r="Z990" i="2"/>
  <c r="Z540" i="2"/>
  <c r="Z172" i="2"/>
  <c r="Z220" i="2"/>
  <c r="Z679" i="2"/>
  <c r="Z683" i="2"/>
  <c r="Z687" i="2"/>
  <c r="Z691" i="2"/>
  <c r="Z699" i="2"/>
  <c r="Z707" i="2"/>
  <c r="AN1067" i="2"/>
  <c r="AP1067" i="2" s="1"/>
  <c r="AI1067" i="2"/>
  <c r="AI1087" i="2"/>
  <c r="AN1087" i="2"/>
  <c r="AP1087" i="2" s="1"/>
  <c r="U137" i="2"/>
  <c r="Z137" i="2"/>
  <c r="U227" i="2"/>
  <c r="Z227" i="2"/>
  <c r="U363" i="2"/>
  <c r="Z363" i="2"/>
  <c r="U658" i="2"/>
  <c r="Z658" i="2"/>
  <c r="U47" i="2"/>
  <c r="Z47" i="2"/>
  <c r="U43" i="2"/>
  <c r="Z43" i="2"/>
  <c r="U777" i="2"/>
  <c r="Z777" i="2"/>
  <c r="U977" i="2"/>
  <c r="Z977" i="2"/>
  <c r="U599" i="2"/>
  <c r="Z599" i="2"/>
  <c r="U294" i="2"/>
  <c r="Z294" i="2"/>
  <c r="U521" i="2"/>
  <c r="Z521" i="2"/>
  <c r="U964" i="2"/>
  <c r="Z964" i="2"/>
  <c r="Z552" i="2"/>
  <c r="Z610" i="2"/>
  <c r="Z653" i="2"/>
  <c r="Z665" i="2"/>
  <c r="Z776" i="2"/>
  <c r="Z901" i="2"/>
  <c r="Z906" i="2"/>
  <c r="Z996" i="2"/>
  <c r="Z101" i="2"/>
  <c r="Z231" i="2"/>
  <c r="Z474" i="2"/>
  <c r="Z501" i="2"/>
  <c r="Z641" i="2"/>
  <c r="Z738" i="2"/>
  <c r="Z940" i="2"/>
  <c r="Z13" i="2"/>
  <c r="Z918" i="2"/>
  <c r="Z434" i="2"/>
  <c r="Z503" i="2"/>
  <c r="Z508" i="2"/>
  <c r="Z446" i="2"/>
  <c r="Z387" i="2"/>
  <c r="Z490" i="2"/>
  <c r="Z581" i="2"/>
  <c r="Z675" i="2"/>
  <c r="Z424" i="2"/>
  <c r="Z500" i="2"/>
  <c r="Z571" i="2"/>
  <c r="Z680" i="2"/>
  <c r="Z712" i="2"/>
  <c r="Z724" i="2"/>
  <c r="Z928" i="2"/>
  <c r="AN1065" i="2"/>
  <c r="AP1065" i="2" s="1"/>
  <c r="AI1065" i="2"/>
  <c r="AW131" i="2"/>
  <c r="Z26" i="2"/>
  <c r="U26" i="2"/>
  <c r="AW340" i="2"/>
  <c r="AW165" i="2"/>
  <c r="AB496" i="2"/>
  <c r="AG496" i="2"/>
  <c r="AB239" i="2"/>
  <c r="AG239" i="2"/>
  <c r="AG352" i="2"/>
  <c r="AB352" i="2"/>
  <c r="AB371" i="2"/>
  <c r="AG371" i="2"/>
  <c r="AB786" i="2"/>
  <c r="AG786" i="2"/>
  <c r="AB874" i="2"/>
  <c r="AG874" i="2"/>
  <c r="AN1001" i="2"/>
  <c r="AP1001" i="2" s="1"/>
  <c r="AI1001" i="2"/>
  <c r="AB83" i="2"/>
  <c r="AG83" i="2"/>
  <c r="AG121" i="2"/>
  <c r="AB121" i="2"/>
  <c r="AG291" i="2"/>
  <c r="AB291" i="2"/>
  <c r="AB601" i="2"/>
  <c r="AG601" i="2"/>
  <c r="AB473" i="2"/>
  <c r="AG473" i="2"/>
  <c r="AB762" i="2"/>
  <c r="AG762" i="2"/>
  <c r="AB443" i="2"/>
  <c r="AG443" i="2"/>
  <c r="AB170" i="2"/>
  <c r="AG170" i="2"/>
  <c r="AB426" i="2"/>
  <c r="AG426" i="2"/>
  <c r="AB725" i="2"/>
  <c r="AG725" i="2"/>
  <c r="AB729" i="2"/>
  <c r="AG729" i="2"/>
  <c r="AB796" i="2"/>
  <c r="AG796" i="2"/>
  <c r="AB612" i="2"/>
  <c r="AG612" i="2"/>
  <c r="AB330" i="2"/>
  <c r="AG330" i="2"/>
  <c r="AB339" i="2"/>
  <c r="AG339" i="2"/>
  <c r="AB589" i="2"/>
  <c r="AG589" i="2"/>
  <c r="AB907" i="2"/>
  <c r="AG907" i="2"/>
  <c r="AB161" i="2"/>
  <c r="AG161" i="2"/>
  <c r="AB427" i="2"/>
  <c r="AG427" i="2"/>
  <c r="AB475" i="2"/>
  <c r="AG475" i="2"/>
  <c r="AB568" i="2"/>
  <c r="AG568" i="2"/>
  <c r="AG1057" i="2"/>
  <c r="AB1057" i="2"/>
  <c r="AG125" i="2"/>
  <c r="AB125" i="2"/>
  <c r="AB1085" i="2"/>
  <c r="AG1085" i="2"/>
  <c r="AG261" i="2"/>
  <c r="AB261" i="2"/>
  <c r="AB488" i="2"/>
  <c r="AG488" i="2"/>
  <c r="AB295" i="2"/>
  <c r="AG295" i="2"/>
  <c r="AG319" i="2"/>
  <c r="AB319" i="2"/>
  <c r="AG375" i="2"/>
  <c r="AB375" i="2"/>
  <c r="AB662" i="2"/>
  <c r="AG662" i="2"/>
  <c r="AB741" i="2"/>
  <c r="AG741" i="2"/>
  <c r="AB834" i="2"/>
  <c r="AG834" i="2"/>
  <c r="AG14" i="2"/>
  <c r="AB14" i="2"/>
  <c r="AG148" i="2"/>
  <c r="AB148" i="2"/>
  <c r="AG144" i="2"/>
  <c r="AB144" i="2"/>
  <c r="AG972" i="2"/>
  <c r="AB972" i="2"/>
  <c r="AB576" i="2"/>
  <c r="AG576" i="2"/>
  <c r="AB878" i="2"/>
  <c r="AG878" i="2"/>
  <c r="AB174" i="2"/>
  <c r="AG174" i="2"/>
  <c r="AG709" i="2"/>
  <c r="AB709" i="2"/>
  <c r="AB717" i="2"/>
  <c r="AG717" i="2"/>
  <c r="AB721" i="2"/>
  <c r="AG721" i="2"/>
  <c r="AB128" i="2"/>
  <c r="AG128" i="2"/>
  <c r="AG57" i="2"/>
  <c r="AB57" i="2"/>
  <c r="AB367" i="2"/>
  <c r="AG367" i="2"/>
  <c r="AG431" i="2"/>
  <c r="AB431" i="2"/>
  <c r="AG911" i="2"/>
  <c r="AB911" i="2"/>
  <c r="AG1017" i="2"/>
  <c r="AB1017" i="2"/>
  <c r="AB279" i="2"/>
  <c r="AG279" i="2"/>
  <c r="AG638" i="2"/>
  <c r="AB638" i="2"/>
  <c r="AG674" i="2"/>
  <c r="AB674" i="2"/>
  <c r="AB897" i="2"/>
  <c r="AG897" i="2"/>
  <c r="AG225" i="2"/>
  <c r="AB225" i="2"/>
  <c r="AG59" i="2"/>
  <c r="AB59" i="2"/>
  <c r="AG73" i="2"/>
  <c r="AB73" i="2"/>
  <c r="AB382" i="2"/>
  <c r="AG382" i="2"/>
  <c r="AG543" i="2"/>
  <c r="AB543" i="2"/>
  <c r="AG35" i="2"/>
  <c r="AB35" i="2"/>
  <c r="AG982" i="2"/>
  <c r="AB982" i="2"/>
  <c r="AG1015" i="2"/>
  <c r="AB1015" i="2"/>
  <c r="AB226" i="2"/>
  <c r="AG226" i="2"/>
  <c r="AG361" i="2"/>
  <c r="AB361" i="2"/>
  <c r="AB912" i="2"/>
  <c r="AG912" i="2"/>
  <c r="AB94" i="2"/>
  <c r="AG94" i="2"/>
  <c r="AB117" i="2"/>
  <c r="AG117" i="2"/>
  <c r="AB163" i="2"/>
  <c r="AG163" i="2"/>
  <c r="AB249" i="2"/>
  <c r="AG249" i="2"/>
  <c r="AG265" i="2"/>
  <c r="AB265" i="2"/>
  <c r="AB399" i="2"/>
  <c r="AG399" i="2"/>
  <c r="AG547" i="2"/>
  <c r="AB547" i="2"/>
  <c r="AB633" i="2"/>
  <c r="AG633" i="2"/>
  <c r="AB640" i="2"/>
  <c r="AG640" i="2"/>
  <c r="AG652" i="2"/>
  <c r="AB652" i="2"/>
  <c r="AG660" i="2"/>
  <c r="AB660" i="2"/>
  <c r="AG664" i="2"/>
  <c r="AB664" i="2"/>
  <c r="AG815" i="2"/>
  <c r="AB815" i="2"/>
  <c r="AB953" i="2"/>
  <c r="AG953" i="2"/>
  <c r="AB995" i="2"/>
  <c r="AG995" i="2"/>
  <c r="AB1036" i="2"/>
  <c r="AG1036" i="2"/>
  <c r="AB100" i="2"/>
  <c r="AG100" i="2"/>
  <c r="AG186" i="2"/>
  <c r="AB186" i="2"/>
  <c r="AG276" i="2"/>
  <c r="AB276" i="2"/>
  <c r="AG348" i="2"/>
  <c r="AB348" i="2"/>
  <c r="AG745" i="2"/>
  <c r="AB745" i="2"/>
  <c r="AB12" i="2"/>
  <c r="AG12" i="2"/>
  <c r="AB60" i="2"/>
  <c r="AG60" i="2"/>
  <c r="AG92" i="2"/>
  <c r="AB92" i="2"/>
  <c r="AG27" i="2"/>
  <c r="AB27" i="2"/>
  <c r="AG595" i="2"/>
  <c r="AB595" i="2"/>
  <c r="AG247" i="2"/>
  <c r="AB247" i="2"/>
  <c r="AB238" i="2"/>
  <c r="AG238" i="2"/>
  <c r="AG611" i="2"/>
  <c r="AB611" i="2"/>
  <c r="AG444" i="2"/>
  <c r="AB444" i="2"/>
  <c r="AB452" i="2"/>
  <c r="AG452" i="2"/>
  <c r="AB801" i="2"/>
  <c r="AG801" i="2"/>
  <c r="AG317" i="2"/>
  <c r="AB317" i="2"/>
  <c r="AG484" i="2"/>
  <c r="AB484" i="2"/>
  <c r="AB580" i="2"/>
  <c r="AG580" i="2"/>
  <c r="AB188" i="2"/>
  <c r="AG188" i="2"/>
  <c r="AG246" i="2"/>
  <c r="AB246" i="2"/>
  <c r="AG651" i="2"/>
  <c r="AB651" i="2"/>
  <c r="AB764" i="2"/>
  <c r="AG764" i="2"/>
  <c r="AG862" i="2"/>
  <c r="AB862" i="2"/>
  <c r="AB955" i="2"/>
  <c r="AG955" i="2"/>
  <c r="AB499" i="2"/>
  <c r="AG499" i="2"/>
  <c r="AG590" i="2"/>
  <c r="AB590" i="2"/>
  <c r="AG439" i="2"/>
  <c r="AB439" i="2"/>
  <c r="AB837" i="2"/>
  <c r="AW9" i="2"/>
  <c r="U1069" i="2"/>
  <c r="Z1069" i="2"/>
  <c r="AB325" i="2"/>
  <c r="AG325" i="2"/>
  <c r="AG124" i="2"/>
  <c r="AB124" i="2"/>
  <c r="AG165" i="2"/>
  <c r="AB165" i="2"/>
  <c r="AG903" i="2"/>
  <c r="AB903" i="2"/>
  <c r="AG951" i="2"/>
  <c r="AB951" i="2"/>
  <c r="AB739" i="2"/>
  <c r="AG739" i="2"/>
  <c r="AG965" i="2"/>
  <c r="AB965" i="2"/>
  <c r="AB395" i="2"/>
  <c r="AG395" i="2"/>
  <c r="AG582" i="2"/>
  <c r="AB582" i="2"/>
  <c r="AG1055" i="2"/>
  <c r="AB1055" i="2"/>
  <c r="AG497" i="2"/>
  <c r="AB497" i="2"/>
  <c r="AG929" i="2"/>
  <c r="AB929" i="2"/>
  <c r="AB412" i="2"/>
  <c r="AG412" i="2"/>
  <c r="AB782" i="2"/>
  <c r="AG782" i="2"/>
  <c r="AG835" i="2"/>
  <c r="AB835" i="2"/>
  <c r="AG654" i="2"/>
  <c r="AB654" i="2"/>
  <c r="AG868" i="2"/>
  <c r="AB868" i="2"/>
  <c r="AG135" i="2"/>
  <c r="AB135" i="2"/>
  <c r="AB854" i="2"/>
  <c r="AG854" i="2"/>
  <c r="AG920" i="2"/>
  <c r="AB920" i="2"/>
  <c r="AG1033" i="2"/>
  <c r="AB1033" i="2"/>
  <c r="AB448" i="2"/>
  <c r="AG448" i="2"/>
  <c r="AB578" i="2"/>
  <c r="AG578" i="2"/>
  <c r="AG827" i="2"/>
  <c r="AB827" i="2"/>
  <c r="AB376" i="2"/>
  <c r="AG376" i="2"/>
  <c r="AB133" i="2"/>
  <c r="AG133" i="2"/>
  <c r="AG234" i="2"/>
  <c r="AB234" i="2"/>
  <c r="AB390" i="2"/>
  <c r="AG390" i="2"/>
  <c r="AG440" i="2"/>
  <c r="AB440" i="2"/>
  <c r="AG747" i="2"/>
  <c r="AB747" i="2"/>
  <c r="AB866" i="2"/>
  <c r="AG866" i="2"/>
  <c r="AB939" i="2"/>
  <c r="AG939" i="2"/>
  <c r="AG33" i="2"/>
  <c r="AB33" i="2"/>
  <c r="AG867" i="2"/>
  <c r="AB867" i="2"/>
  <c r="AG149" i="2"/>
  <c r="AB149" i="2"/>
  <c r="AG253" i="2"/>
  <c r="AB253" i="2"/>
  <c r="AB300" i="2"/>
  <c r="AG300" i="2"/>
  <c r="AB304" i="2"/>
  <c r="AG304" i="2"/>
  <c r="AB335" i="2"/>
  <c r="AG335" i="2"/>
  <c r="AG353" i="2"/>
  <c r="AB353" i="2"/>
  <c r="AG368" i="2"/>
  <c r="AB368" i="2"/>
  <c r="AG413" i="2"/>
  <c r="AB413" i="2"/>
  <c r="AG519" i="2"/>
  <c r="AB519" i="2"/>
  <c r="AB556" i="2"/>
  <c r="AG556" i="2"/>
  <c r="AB561" i="2"/>
  <c r="AG561" i="2"/>
  <c r="AB600" i="2"/>
  <c r="AG600" i="2"/>
  <c r="AB791" i="2"/>
  <c r="AG791" i="2"/>
  <c r="AB795" i="2"/>
  <c r="AG795" i="2"/>
  <c r="AB860" i="2"/>
  <c r="AG860" i="2"/>
  <c r="AB875" i="2"/>
  <c r="AG875" i="2"/>
  <c r="AB510" i="2"/>
  <c r="AG510" i="2"/>
  <c r="AB732" i="2"/>
  <c r="AG732" i="2"/>
  <c r="AG758" i="2"/>
  <c r="AB758" i="2"/>
  <c r="AG870" i="2"/>
  <c r="AB870" i="2"/>
  <c r="AB975" i="2"/>
  <c r="AG975" i="2"/>
  <c r="AG11" i="2"/>
  <c r="AB11" i="2"/>
  <c r="AG180" i="2"/>
  <c r="AB180" i="2"/>
  <c r="AB447" i="2"/>
  <c r="AG447" i="2"/>
  <c r="AG819" i="2"/>
  <c r="AB819" i="2"/>
  <c r="AG1034" i="2"/>
  <c r="AB1034" i="2"/>
  <c r="AB224" i="2"/>
  <c r="AG224" i="2"/>
  <c r="AG486" i="2"/>
  <c r="AB486" i="2"/>
  <c r="AG973" i="2"/>
  <c r="AB973" i="2"/>
  <c r="AG182" i="2"/>
  <c r="AB182" i="2"/>
  <c r="AG408" i="2"/>
  <c r="AB408" i="2"/>
  <c r="AB842" i="2"/>
  <c r="AG842" i="2"/>
  <c r="AG858" i="2"/>
  <c r="AB858" i="2"/>
  <c r="AG905" i="2"/>
  <c r="AB905" i="2"/>
  <c r="AG949" i="2"/>
  <c r="AB949" i="2"/>
  <c r="AB104" i="2"/>
  <c r="AG104" i="2"/>
  <c r="AB263" i="2"/>
  <c r="AG263" i="2"/>
  <c r="AB322" i="2"/>
  <c r="AG322" i="2"/>
  <c r="AB458" i="2"/>
  <c r="AG458" i="2"/>
  <c r="AB462" i="2"/>
  <c r="AG462" i="2"/>
  <c r="AB467" i="2"/>
  <c r="AG467" i="2"/>
  <c r="AB530" i="2"/>
  <c r="AG530" i="2"/>
  <c r="AB798" i="2"/>
  <c r="AG798" i="2"/>
  <c r="AG871" i="2"/>
  <c r="AB871" i="2"/>
  <c r="AB902" i="2"/>
  <c r="AG902" i="2"/>
  <c r="AG976" i="2"/>
  <c r="AB976" i="2"/>
  <c r="AB274" i="2"/>
  <c r="AG274" i="2"/>
  <c r="AB30" i="2"/>
  <c r="AG30" i="2"/>
  <c r="AG75" i="2"/>
  <c r="AB75" i="2"/>
  <c r="AB524" i="2"/>
  <c r="AG524" i="2"/>
  <c r="AB538" i="2"/>
  <c r="AG538" i="2"/>
  <c r="AB760" i="2"/>
  <c r="AG760" i="2"/>
  <c r="AG436" i="2"/>
  <c r="AB436" i="2"/>
  <c r="AB692" i="2"/>
  <c r="AG692" i="2"/>
  <c r="AG716" i="2"/>
  <c r="AB716" i="2"/>
  <c r="AB728" i="2"/>
  <c r="AG728" i="2"/>
  <c r="AG829" i="2"/>
  <c r="AB829" i="2"/>
  <c r="AN112" i="2"/>
  <c r="AP112" i="2" s="1"/>
  <c r="AI112" i="2"/>
  <c r="AG289" i="2"/>
  <c r="AB289" i="2"/>
  <c r="AB34" i="2"/>
  <c r="AG34" i="2"/>
  <c r="AB961" i="2"/>
  <c r="AG961" i="2"/>
  <c r="AB287" i="2"/>
  <c r="AG287" i="2"/>
  <c r="AB378" i="2"/>
  <c r="AG378" i="2"/>
  <c r="AB469" i="2"/>
  <c r="AG469" i="2"/>
  <c r="AB1030" i="2"/>
  <c r="AG1030" i="2"/>
  <c r="AB196" i="2"/>
  <c r="AG196" i="2"/>
  <c r="AB1086" i="2"/>
  <c r="AG1086" i="2"/>
  <c r="AB142" i="2"/>
  <c r="AG142" i="2"/>
  <c r="AB493" i="2"/>
  <c r="AG493" i="2"/>
  <c r="AB859" i="2"/>
  <c r="AG859" i="2"/>
  <c r="AG864" i="2"/>
  <c r="AB864" i="2"/>
  <c r="AG533" i="2"/>
  <c r="AB533" i="2"/>
  <c r="AB262" i="2"/>
  <c r="AG262" i="2"/>
  <c r="AB685" i="2"/>
  <c r="AG685" i="2"/>
  <c r="AB689" i="2"/>
  <c r="AG689" i="2"/>
  <c r="AB693" i="2"/>
  <c r="AG693" i="2"/>
  <c r="AB697" i="2"/>
  <c r="AG697" i="2"/>
  <c r="AB701" i="2"/>
  <c r="AG701" i="2"/>
  <c r="AB705" i="2"/>
  <c r="AG705" i="2"/>
  <c r="AB713" i="2"/>
  <c r="AG713" i="2"/>
  <c r="AB822" i="2"/>
  <c r="AG822" i="2"/>
  <c r="AB846" i="2"/>
  <c r="AG846" i="2"/>
  <c r="AB933" i="2"/>
  <c r="AG933" i="2"/>
  <c r="AB290" i="2"/>
  <c r="AG290" i="2"/>
  <c r="AG307" i="2"/>
  <c r="AB307" i="2"/>
  <c r="AB618" i="2"/>
  <c r="AG618" i="2"/>
  <c r="AB986" i="2"/>
  <c r="AG986" i="2"/>
  <c r="AB271" i="2"/>
  <c r="AG271" i="2"/>
  <c r="AB123" i="2"/>
  <c r="AG123" i="2"/>
  <c r="AB218" i="2"/>
  <c r="AG218" i="2"/>
  <c r="AB553" i="2"/>
  <c r="AG553" i="2"/>
  <c r="AB802" i="2"/>
  <c r="AG802" i="2"/>
  <c r="AB102" i="2"/>
  <c r="AG102" i="2"/>
  <c r="AG346" i="2"/>
  <c r="AB346" i="2"/>
  <c r="AB28" i="2"/>
  <c r="AG28" i="2"/>
  <c r="AB86" i="2"/>
  <c r="AG86" i="2"/>
  <c r="AB445" i="2"/>
  <c r="AG445" i="2"/>
  <c r="AB42" i="2"/>
  <c r="AG42" i="2"/>
  <c r="AB394" i="2"/>
  <c r="AG394" i="2"/>
  <c r="AB505" i="2"/>
  <c r="AG505" i="2"/>
  <c r="AB935" i="2"/>
  <c r="AG935" i="2"/>
  <c r="AB380" i="2"/>
  <c r="AG380" i="2"/>
  <c r="AB292" i="2"/>
  <c r="AG292" i="2"/>
  <c r="AB320" i="2"/>
  <c r="AG320" i="2"/>
  <c r="AB331" i="2"/>
  <c r="AG331" i="2"/>
  <c r="AB358" i="2"/>
  <c r="AG358" i="2"/>
  <c r="AG372" i="2"/>
  <c r="AB372" i="2"/>
  <c r="AB418" i="2"/>
  <c r="AG418" i="2"/>
  <c r="AB619" i="2"/>
  <c r="AG619" i="2"/>
  <c r="AB783" i="2"/>
  <c r="AG783" i="2"/>
  <c r="AB787" i="2"/>
  <c r="AG787" i="2"/>
  <c r="AB894" i="2"/>
  <c r="AG894" i="2"/>
  <c r="AB913" i="2"/>
  <c r="AG913" i="2"/>
  <c r="AG962" i="2"/>
  <c r="AB962" i="2"/>
  <c r="AB980" i="2"/>
  <c r="AG980" i="2"/>
  <c r="AB1006" i="2"/>
  <c r="AG1006" i="2"/>
  <c r="AB1018" i="2"/>
  <c r="AG1018" i="2"/>
  <c r="AB342" i="2"/>
  <c r="AG342" i="2"/>
  <c r="AB141" i="2"/>
  <c r="AG141" i="2"/>
  <c r="AG162" i="2"/>
  <c r="AB162" i="2"/>
  <c r="AB166" i="2"/>
  <c r="AG166" i="2"/>
  <c r="AB245" i="2"/>
  <c r="AG245" i="2"/>
  <c r="AB255" i="2"/>
  <c r="AG255" i="2"/>
  <c r="AB280" i="2"/>
  <c r="AG280" i="2"/>
  <c r="AB396" i="2"/>
  <c r="AG396" i="2"/>
  <c r="AB602" i="2"/>
  <c r="AG602" i="2"/>
  <c r="AB650" i="2"/>
  <c r="AG650" i="2"/>
  <c r="AB1051" i="2"/>
  <c r="AG1051" i="2"/>
  <c r="AG948" i="2"/>
  <c r="AB948" i="2"/>
  <c r="AB185" i="2"/>
  <c r="AG185" i="2"/>
  <c r="AB260" i="2"/>
  <c r="AG260" i="2"/>
  <c r="AB275" i="2"/>
  <c r="AG275" i="2"/>
  <c r="AB384" i="2"/>
  <c r="AG384" i="2"/>
  <c r="AG465" i="2"/>
  <c r="AB465" i="2"/>
  <c r="AB1004" i="2"/>
  <c r="AG1004" i="2"/>
  <c r="AG29" i="2"/>
  <c r="AB29" i="2"/>
  <c r="AG72" i="2"/>
  <c r="AB72" i="2"/>
  <c r="AB857" i="2"/>
  <c r="AG857" i="2"/>
  <c r="AG1043" i="2"/>
  <c r="AB1043" i="2"/>
  <c r="AB145" i="2"/>
  <c r="AG145" i="2"/>
  <c r="AB645" i="2"/>
  <c r="AG645" i="2"/>
  <c r="AG800" i="2"/>
  <c r="AB800" i="2"/>
  <c r="AB316" i="2"/>
  <c r="AG316" i="2"/>
  <c r="AB579" i="2"/>
  <c r="AG579" i="2"/>
  <c r="AG402" i="2"/>
  <c r="AB402" i="2"/>
  <c r="AG537" i="2"/>
  <c r="AB537" i="2"/>
  <c r="AG759" i="2"/>
  <c r="AB759" i="2"/>
  <c r="AB509" i="2"/>
  <c r="AG509" i="2"/>
  <c r="AB573" i="2"/>
  <c r="AG573" i="2"/>
  <c r="AG171" i="2"/>
  <c r="AB171" i="2"/>
  <c r="AG678" i="2"/>
  <c r="AB678" i="2"/>
  <c r="AG694" i="2"/>
  <c r="AB694" i="2"/>
  <c r="AB718" i="2"/>
  <c r="AG718" i="2"/>
  <c r="AB258" i="2"/>
  <c r="AG258" i="2"/>
  <c r="AB752" i="2"/>
  <c r="AG752" i="2"/>
  <c r="AG997" i="2"/>
  <c r="AB997" i="2"/>
  <c r="AB191" i="2"/>
  <c r="AG191" i="2"/>
  <c r="AB755" i="2"/>
  <c r="AG755" i="2"/>
  <c r="AB90" i="2"/>
  <c r="AG90" i="2"/>
  <c r="AB293" i="2"/>
  <c r="AG293" i="2"/>
  <c r="AG305" i="2"/>
  <c r="AB305" i="2"/>
  <c r="AB313" i="2"/>
  <c r="AG313" i="2"/>
  <c r="AB365" i="2"/>
  <c r="AG365" i="2"/>
  <c r="AB373" i="2"/>
  <c r="AG373" i="2"/>
  <c r="AB429" i="2"/>
  <c r="AG429" i="2"/>
  <c r="AB593" i="2"/>
  <c r="AG593" i="2"/>
  <c r="AB605" i="2"/>
  <c r="AG605" i="2"/>
  <c r="AG778" i="2"/>
  <c r="AB778" i="2"/>
  <c r="AB788" i="2"/>
  <c r="AG788" i="2"/>
  <c r="AB872" i="2"/>
  <c r="AG872" i="2"/>
  <c r="AB876" i="2"/>
  <c r="AG876" i="2"/>
  <c r="AB958" i="2"/>
  <c r="AG958" i="2"/>
  <c r="AB988" i="2"/>
  <c r="AG988" i="2"/>
  <c r="AB1011" i="2"/>
  <c r="AG1011" i="2"/>
  <c r="AB1019" i="2"/>
  <c r="AG1019" i="2"/>
  <c r="AB1023" i="2"/>
  <c r="AG1023" i="2"/>
  <c r="AB154" i="2"/>
  <c r="AG154" i="2"/>
  <c r="AB167" i="2"/>
  <c r="AG167" i="2"/>
  <c r="AB206" i="2"/>
  <c r="AG206" i="2"/>
  <c r="AB281" i="2"/>
  <c r="AG281" i="2"/>
  <c r="AB441" i="2"/>
  <c r="AG441" i="2"/>
  <c r="AB555" i="2"/>
  <c r="AG555" i="2"/>
  <c r="AG604" i="2"/>
  <c r="AB604" i="2"/>
  <c r="AB656" i="2"/>
  <c r="AG656" i="2"/>
  <c r="AB672" i="2"/>
  <c r="AG672" i="2"/>
  <c r="AB754" i="2"/>
  <c r="AG754" i="2"/>
  <c r="AB831" i="2"/>
  <c r="AG831" i="2"/>
  <c r="AG900" i="2"/>
  <c r="AB900" i="2"/>
  <c r="AB945" i="2"/>
  <c r="AG945" i="2"/>
  <c r="AB46" i="2"/>
  <c r="AG46" i="2"/>
  <c r="AB193" i="2"/>
  <c r="AG193" i="2"/>
  <c r="AB230" i="2"/>
  <c r="AG230" i="2"/>
  <c r="AB344" i="2"/>
  <c r="AG344" i="2"/>
  <c r="AB432" i="2"/>
  <c r="AG432" i="2"/>
  <c r="AB494" i="2"/>
  <c r="AG494" i="2"/>
  <c r="AG737" i="2"/>
  <c r="AB737" i="2"/>
  <c r="AB1039" i="2"/>
  <c r="AG1039" i="2"/>
  <c r="AB919" i="2"/>
  <c r="AG919" i="2"/>
  <c r="AB97" i="2"/>
  <c r="AG97" i="2"/>
  <c r="AG477" i="2"/>
  <c r="AB477" i="2"/>
  <c r="AB917" i="2"/>
  <c r="AG917" i="2"/>
  <c r="AB1032" i="2"/>
  <c r="AG1032" i="2"/>
  <c r="AB771" i="2"/>
  <c r="AG771" i="2"/>
  <c r="AB146" i="2"/>
  <c r="AG146" i="2"/>
  <c r="AG10" i="2"/>
  <c r="AB10" i="2"/>
  <c r="AG139" i="2"/>
  <c r="AB139" i="2"/>
  <c r="AG852" i="2"/>
  <c r="AB852" i="2"/>
  <c r="AB50" i="2"/>
  <c r="AG50" i="2"/>
  <c r="AB523" i="2"/>
  <c r="AG523" i="2"/>
  <c r="AB613" i="2"/>
  <c r="AG613" i="2"/>
  <c r="AB896" i="2"/>
  <c r="AG896" i="2"/>
  <c r="AB397" i="2"/>
  <c r="AG397" i="2"/>
  <c r="AB528" i="2"/>
  <c r="AG528" i="2"/>
  <c r="AB761" i="2"/>
  <c r="AG761" i="2"/>
  <c r="AB765" i="2"/>
  <c r="AG765" i="2"/>
  <c r="AG856" i="2"/>
  <c r="AB856" i="2"/>
  <c r="AB863" i="2"/>
  <c r="AG863" i="2"/>
  <c r="AG177" i="2"/>
  <c r="AB177" i="2"/>
  <c r="AG241" i="2"/>
  <c r="AB241" i="2"/>
  <c r="AB696" i="2"/>
  <c r="AG696" i="2"/>
  <c r="AB811" i="2"/>
  <c r="AG811" i="2"/>
  <c r="AW1013" i="2"/>
  <c r="AW405" i="2"/>
  <c r="AW748" i="2"/>
  <c r="AW644" i="2"/>
  <c r="AW642" i="2"/>
  <c r="AW384" i="2"/>
  <c r="AW604" i="2"/>
  <c r="AW602" i="2"/>
  <c r="AW554" i="2"/>
  <c r="AW248" i="2"/>
  <c r="AW363" i="2"/>
  <c r="AW74" i="2"/>
  <c r="AW944" i="2"/>
  <c r="AW417" i="2"/>
  <c r="AW208" i="2"/>
  <c r="AW375" i="2"/>
  <c r="AW512" i="2"/>
  <c r="AW754" i="2"/>
  <c r="AW662" i="2"/>
  <c r="AW632" i="2"/>
  <c r="AW392" i="2"/>
  <c r="AW185" i="2"/>
  <c r="AW557" i="2"/>
  <c r="AW342" i="2"/>
  <c r="AW774" i="2"/>
  <c r="AW112" i="2"/>
  <c r="AW378" i="2"/>
  <c r="AW597" i="2"/>
  <c r="AW218" i="2"/>
  <c r="AW356" i="2"/>
  <c r="AW349" i="2"/>
  <c r="AW302" i="2"/>
  <c r="AW298" i="2"/>
  <c r="AW231" i="2"/>
  <c r="AW951" i="2"/>
  <c r="AW869" i="2"/>
  <c r="AW816" i="2"/>
  <c r="AW663" i="2"/>
  <c r="AW115" i="2"/>
  <c r="AW48" i="2"/>
  <c r="AW360" i="2"/>
  <c r="AW769" i="2"/>
  <c r="AW890" i="2"/>
  <c r="AW80" i="2"/>
  <c r="AW650" i="2"/>
  <c r="AW245" i="2"/>
  <c r="AW303" i="2"/>
  <c r="AW301" i="2"/>
  <c r="AW40" i="2"/>
  <c r="AW952" i="2"/>
  <c r="AW660" i="2"/>
  <c r="AW614" i="2"/>
  <c r="AW114" i="2"/>
  <c r="AW39" i="2"/>
  <c r="AW359" i="2"/>
  <c r="AW319" i="2"/>
  <c r="AW79" i="2"/>
  <c r="N121" i="5"/>
  <c r="X1112" i="13" l="1"/>
  <c r="AG837" i="2"/>
  <c r="AG311" i="2"/>
  <c r="AB311" i="2"/>
  <c r="AG400" i="2"/>
  <c r="AB400" i="2"/>
  <c r="AB661" i="2"/>
  <c r="AG661" i="2"/>
  <c r="AG751" i="2"/>
  <c r="AB751" i="2"/>
  <c r="AG812" i="2"/>
  <c r="AB812" i="2"/>
  <c r="AG841" i="2"/>
  <c r="AB841" i="2"/>
  <c r="AG843" i="2"/>
  <c r="AB843" i="2"/>
  <c r="AB869" i="2"/>
  <c r="AG869" i="2"/>
  <c r="AG105" i="2"/>
  <c r="AB105" i="2"/>
  <c r="AG327" i="2"/>
  <c r="AB327" i="2"/>
  <c r="AG455" i="2"/>
  <c r="AB455" i="2"/>
  <c r="AG32" i="2"/>
  <c r="AB32" i="2"/>
  <c r="AG66" i="2"/>
  <c r="AB66" i="2"/>
  <c r="AB89" i="2"/>
  <c r="AG89" i="2"/>
  <c r="AG98" i="2"/>
  <c r="AB98" i="2"/>
  <c r="AG210" i="2"/>
  <c r="AB210" i="2"/>
  <c r="AB615" i="2"/>
  <c r="AG615" i="2"/>
  <c r="AG504" i="2"/>
  <c r="AB504" i="2"/>
  <c r="AB923" i="2"/>
  <c r="AG923" i="2"/>
  <c r="AB51" i="2"/>
  <c r="AG51" i="2"/>
  <c r="AB55" i="2"/>
  <c r="AG55" i="2"/>
  <c r="AG69" i="2"/>
  <c r="AB69" i="2"/>
  <c r="AB103" i="2"/>
  <c r="AG103" i="2"/>
  <c r="AG219" i="2"/>
  <c r="AB219" i="2"/>
  <c r="AB318" i="2"/>
  <c r="AG318" i="2"/>
  <c r="AG347" i="2"/>
  <c r="AB347" i="2"/>
  <c r="AB1038" i="2"/>
  <c r="AG1038" i="2"/>
  <c r="AB398" i="2"/>
  <c r="AG398" i="2"/>
  <c r="AG525" i="2"/>
  <c r="AB525" i="2"/>
  <c r="AG535" i="2"/>
  <c r="AB535" i="2"/>
  <c r="AG539" i="2"/>
  <c r="AB539" i="2"/>
  <c r="AG169" i="2"/>
  <c r="AB169" i="2"/>
  <c r="AG684" i="2"/>
  <c r="AB684" i="2"/>
  <c r="AB688" i="2"/>
  <c r="AG688" i="2"/>
  <c r="AB700" i="2"/>
  <c r="Z1096" i="2"/>
  <c r="U1096" i="2"/>
  <c r="AG173" i="2"/>
  <c r="AB173" i="2"/>
  <c r="AG700" i="2"/>
  <c r="AB704" i="2"/>
  <c r="AG704" i="2"/>
  <c r="AB708" i="2"/>
  <c r="AG708" i="2"/>
  <c r="AB720" i="2"/>
  <c r="AG720" i="2"/>
  <c r="AB932" i="2"/>
  <c r="AG932" i="2"/>
  <c r="AB1095" i="2"/>
  <c r="AG1095" i="2"/>
  <c r="AG938" i="2"/>
  <c r="AB938" i="2"/>
  <c r="AG855" i="2"/>
  <c r="AB855" i="2"/>
  <c r="AG947" i="2"/>
  <c r="AB947" i="2"/>
  <c r="AG44" i="2"/>
  <c r="AB44" i="2"/>
  <c r="AG202" i="2"/>
  <c r="AB202" i="2"/>
  <c r="AB273" i="2"/>
  <c r="AG273" i="2"/>
  <c r="AG460" i="2"/>
  <c r="AB460" i="2"/>
  <c r="AB643" i="2"/>
  <c r="AG985" i="2"/>
  <c r="AB985" i="2"/>
  <c r="AG1046" i="2"/>
  <c r="AW938" i="2"/>
  <c r="AU1096" i="2"/>
  <c r="AG784" i="2"/>
  <c r="AG132" i="2"/>
  <c r="AG991" i="2"/>
  <c r="AB1003" i="2"/>
  <c r="AB574" i="2"/>
  <c r="AG574" i="2"/>
  <c r="AG168" i="2"/>
  <c r="AB168" i="2"/>
  <c r="AG269" i="2"/>
  <c r="AB269" i="2"/>
  <c r="AG703" i="2"/>
  <c r="AB703" i="2"/>
  <c r="AB711" i="2"/>
  <c r="AG711" i="2"/>
  <c r="AB715" i="2"/>
  <c r="AG715" i="2"/>
  <c r="AG727" i="2"/>
  <c r="AB727" i="2"/>
  <c r="AB731" i="2"/>
  <c r="AG731" i="2"/>
  <c r="AB824" i="2"/>
  <c r="AG824" i="2"/>
  <c r="AB850" i="2"/>
  <c r="AG850" i="2"/>
  <c r="AB931" i="2"/>
  <c r="AG931" i="2"/>
  <c r="AG942" i="2"/>
  <c r="AB942" i="2"/>
  <c r="AG946" i="2"/>
  <c r="AB946" i="2"/>
  <c r="AB950" i="2"/>
  <c r="AG950" i="2"/>
  <c r="AB992" i="2"/>
  <c r="AG992" i="2"/>
  <c r="AB21" i="2"/>
  <c r="AG21" i="2"/>
  <c r="AB61" i="2"/>
  <c r="AG61" i="2"/>
  <c r="AB190" i="2"/>
  <c r="AG190" i="2"/>
  <c r="AB459" i="2"/>
  <c r="AG459" i="2"/>
  <c r="AB25" i="2"/>
  <c r="AG25" i="2"/>
  <c r="AB254" i="2"/>
  <c r="AG254" i="2"/>
  <c r="AB482" i="2"/>
  <c r="AG482" i="2"/>
  <c r="AG959" i="2"/>
  <c r="AB959" i="2"/>
  <c r="AB772" i="2"/>
  <c r="AG772" i="2"/>
  <c r="AB1040" i="2"/>
  <c r="AG1040" i="2"/>
  <c r="AB140" i="2"/>
  <c r="AG140" i="2"/>
  <c r="AB779" i="2"/>
  <c r="AG779" i="2"/>
  <c r="AB974" i="2"/>
  <c r="AG974" i="2"/>
  <c r="AG242" i="2"/>
  <c r="AB242" i="2"/>
  <c r="AG746" i="2"/>
  <c r="AG845" i="2"/>
  <c r="AG215" i="2"/>
  <c r="AB987" i="2"/>
  <c r="AG987" i="2"/>
  <c r="AG1025" i="2"/>
  <c r="AB1025" i="2"/>
  <c r="AB114" i="2"/>
  <c r="AG114" i="2"/>
  <c r="AB480" i="2"/>
  <c r="AG480" i="2"/>
  <c r="AG767" i="2"/>
  <c r="AB767" i="2"/>
  <c r="AG813" i="2"/>
  <c r="AB813" i="2"/>
  <c r="AB844" i="2"/>
  <c r="AG844" i="2"/>
  <c r="AB95" i="2"/>
  <c r="AB908" i="2"/>
  <c r="AG908" i="2"/>
  <c r="AB957" i="2"/>
  <c r="AG957" i="2"/>
  <c r="AB1010" i="2"/>
  <c r="AG1010" i="2"/>
  <c r="AB1014" i="2"/>
  <c r="AG1014" i="2"/>
  <c r="AB1022" i="2"/>
  <c r="AG1022" i="2"/>
  <c r="AB1026" i="2"/>
  <c r="AG1026" i="2"/>
  <c r="AB781" i="2"/>
  <c r="AG781" i="2"/>
  <c r="AB115" i="2"/>
  <c r="AG115" i="2"/>
  <c r="AB158" i="2"/>
  <c r="AG158" i="2"/>
  <c r="AB205" i="2"/>
  <c r="AG205" i="2"/>
  <c r="AB209" i="2"/>
  <c r="AG209" i="2"/>
  <c r="AB259" i="2"/>
  <c r="AG259" i="2"/>
  <c r="AB284" i="2"/>
  <c r="AG284" i="2"/>
  <c r="AB481" i="2"/>
  <c r="AG481" i="2"/>
  <c r="AB542" i="2"/>
  <c r="AG542" i="2"/>
  <c r="AG554" i="2"/>
  <c r="AB554" i="2"/>
  <c r="AG565" i="2"/>
  <c r="AB565" i="2"/>
  <c r="AG667" i="2"/>
  <c r="AB667" i="2"/>
  <c r="AB742" i="2"/>
  <c r="AG742" i="2"/>
  <c r="AG898" i="2"/>
  <c r="AB898" i="2"/>
  <c r="AG921" i="2"/>
  <c r="AB921" i="2"/>
  <c r="AG994" i="2"/>
  <c r="AB994" i="2"/>
  <c r="AG1003" i="2"/>
  <c r="AG735" i="2"/>
  <c r="AB735" i="2"/>
  <c r="AG286" i="2"/>
  <c r="AB286" i="2"/>
  <c r="AG479" i="2"/>
  <c r="AB479" i="2"/>
  <c r="AB587" i="2"/>
  <c r="AG587" i="2"/>
  <c r="AG637" i="2"/>
  <c r="AB637" i="2"/>
  <c r="AG657" i="2"/>
  <c r="AB657" i="2"/>
  <c r="AB669" i="2"/>
  <c r="AG669" i="2"/>
  <c r="AG673" i="2"/>
  <c r="AB673" i="2"/>
  <c r="AB757" i="2"/>
  <c r="AG757" i="2"/>
  <c r="AG816" i="2"/>
  <c r="AB816" i="2"/>
  <c r="AB1000" i="2"/>
  <c r="AG1000" i="2"/>
  <c r="AG82" i="2"/>
  <c r="AB82" i="2"/>
  <c r="AG198" i="2"/>
  <c r="AB198" i="2"/>
  <c r="AB267" i="2"/>
  <c r="AG267" i="2"/>
  <c r="AB277" i="2"/>
  <c r="AG277" i="2"/>
  <c r="AB355" i="2"/>
  <c r="AG355" i="2"/>
  <c r="AB463" i="2"/>
  <c r="AG463" i="2"/>
  <c r="AB468" i="2"/>
  <c r="AG468" i="2"/>
  <c r="AB85" i="2"/>
  <c r="AG85" i="2"/>
  <c r="AG93" i="2"/>
  <c r="AB93" i="2"/>
  <c r="AB1029" i="2"/>
  <c r="AG1029" i="2"/>
  <c r="AB16" i="2"/>
  <c r="AG16" i="2"/>
  <c r="AB67" i="2"/>
  <c r="AG67" i="2"/>
  <c r="AB195" i="2"/>
  <c r="AG195" i="2"/>
  <c r="AB833" i="2"/>
  <c r="AG833" i="2"/>
  <c r="AG64" i="2"/>
  <c r="AB64" i="2"/>
  <c r="AB20" i="2"/>
  <c r="AG20" i="2"/>
  <c r="AB122" i="2"/>
  <c r="AG122" i="2"/>
  <c r="AG223" i="2"/>
  <c r="AB223" i="2"/>
  <c r="AB577" i="2"/>
  <c r="AG577" i="2"/>
  <c r="AG107" i="2"/>
  <c r="AB107" i="2"/>
  <c r="AG189" i="2"/>
  <c r="AB189" i="2"/>
  <c r="AG971" i="2"/>
  <c r="AG95" i="2"/>
  <c r="AG529" i="2"/>
  <c r="AB529" i="2"/>
  <c r="AB588" i="2"/>
  <c r="AG588" i="2"/>
  <c r="AB126" i="2"/>
  <c r="AG126" i="2"/>
  <c r="AB391" i="2"/>
  <c r="AG391" i="2"/>
  <c r="AG515" i="2"/>
  <c r="AB515" i="2"/>
  <c r="AG748" i="2"/>
  <c r="AB748" i="2"/>
  <c r="AB936" i="2"/>
  <c r="AG936" i="2"/>
  <c r="AG127" i="2"/>
  <c r="AB127" i="2"/>
  <c r="AB236" i="2"/>
  <c r="AG236" i="2"/>
  <c r="AB644" i="2"/>
  <c r="AG644" i="2"/>
  <c r="AB774" i="2"/>
  <c r="AG774" i="2"/>
  <c r="AG839" i="2"/>
  <c r="AB839" i="2"/>
  <c r="AB306" i="2"/>
  <c r="AG306" i="2"/>
  <c r="AG314" i="2"/>
  <c r="AB314" i="2"/>
  <c r="AG333" i="2"/>
  <c r="AB333" i="2"/>
  <c r="AG370" i="2"/>
  <c r="AB370" i="2"/>
  <c r="AG516" i="2"/>
  <c r="AB516" i="2"/>
  <c r="AB626" i="2"/>
  <c r="AG626" i="2"/>
  <c r="AB785" i="2"/>
  <c r="AG785" i="2"/>
  <c r="AB809" i="2"/>
  <c r="AG809" i="2"/>
  <c r="AG892" i="2"/>
  <c r="AB892" i="2"/>
  <c r="AB1002" i="2"/>
  <c r="AG1002" i="2"/>
  <c r="AG1012" i="2"/>
  <c r="AB1012" i="2"/>
  <c r="AG1024" i="2"/>
  <c r="AB1024" i="2"/>
  <c r="AG362" i="2"/>
  <c r="AB362" i="2"/>
  <c r="AB113" i="2"/>
  <c r="AG113" i="2"/>
  <c r="AG160" i="2"/>
  <c r="AB160" i="2"/>
  <c r="AG207" i="2"/>
  <c r="AB207" i="2"/>
  <c r="AG257" i="2"/>
  <c r="AB257" i="2"/>
  <c r="AG417" i="2"/>
  <c r="AB417" i="2"/>
  <c r="AB596" i="2"/>
  <c r="AG596" i="2"/>
  <c r="AB627" i="2"/>
  <c r="AG627" i="2"/>
  <c r="AG1021" i="2"/>
  <c r="AB1021" i="2"/>
  <c r="AG157" i="2"/>
  <c r="AB157" i="2"/>
  <c r="AB283" i="2"/>
  <c r="AG283" i="2"/>
  <c r="AG647" i="2"/>
  <c r="AB647" i="2"/>
  <c r="AB670" i="2"/>
  <c r="AG670" i="2"/>
  <c r="AB212" i="2"/>
  <c r="AG212" i="2"/>
  <c r="AB1045" i="2"/>
  <c r="AG1045" i="2"/>
  <c r="AG970" i="2"/>
  <c r="AB970" i="2"/>
  <c r="AG203" i="2"/>
  <c r="AB203" i="2"/>
  <c r="AG266" i="2"/>
  <c r="AB266" i="2"/>
  <c r="AB243" i="2"/>
  <c r="AG243" i="2"/>
  <c r="AG235" i="2"/>
  <c r="AB235" i="2"/>
  <c r="AG419" i="2"/>
  <c r="AB419" i="2"/>
  <c r="AB549" i="2"/>
  <c r="AG549" i="2"/>
  <c r="AG888" i="2"/>
  <c r="AB888" i="2"/>
  <c r="AB544" i="2"/>
  <c r="AG544" i="2"/>
  <c r="AB1059" i="2"/>
  <c r="AG1059" i="2"/>
  <c r="AG131" i="2"/>
  <c r="AB131" i="2"/>
  <c r="AG136" i="2"/>
  <c r="AB136" i="2"/>
  <c r="AG392" i="2"/>
  <c r="AB392" i="2"/>
  <c r="AG437" i="2"/>
  <c r="AB437" i="2"/>
  <c r="AB531" i="2"/>
  <c r="AB880" i="2"/>
  <c r="AG880" i="2"/>
  <c r="AG176" i="2"/>
  <c r="AB176" i="2"/>
  <c r="AB433" i="2"/>
  <c r="AG433" i="2"/>
  <c r="AG695" i="2"/>
  <c r="AB695" i="2"/>
  <c r="AB719" i="2"/>
  <c r="AG719" i="2"/>
  <c r="AG807" i="2"/>
  <c r="AB807" i="2"/>
  <c r="AG389" i="2"/>
  <c r="AB389" i="2"/>
  <c r="AB1044" i="2"/>
  <c r="AG1044" i="2"/>
  <c r="AG769" i="2"/>
  <c r="AB769" i="2"/>
  <c r="AB229" i="2"/>
  <c r="AG229" i="2"/>
  <c r="AB334" i="2"/>
  <c r="AG334" i="2"/>
  <c r="AB532" i="2"/>
  <c r="AG532" i="2"/>
  <c r="AB557" i="2"/>
  <c r="AG557" i="2"/>
  <c r="AG646" i="2"/>
  <c r="AB646" i="2"/>
  <c r="AB736" i="2"/>
  <c r="AG736" i="2"/>
  <c r="AB832" i="2"/>
  <c r="AG832" i="2"/>
  <c r="AB345" i="2"/>
  <c r="AG345" i="2"/>
  <c r="AG799" i="2"/>
  <c r="AB799" i="2"/>
  <c r="AB278" i="2"/>
  <c r="AG278" i="2"/>
  <c r="AB466" i="2"/>
  <c r="AG466" i="2"/>
  <c r="AB31" i="2"/>
  <c r="AG31" i="2"/>
  <c r="AB343" i="2"/>
  <c r="AG343" i="2"/>
  <c r="AG598" i="2"/>
  <c r="AB598" i="2"/>
  <c r="AB147" i="2"/>
  <c r="AG147" i="2"/>
  <c r="AB201" i="2"/>
  <c r="AG201" i="2"/>
  <c r="AB288" i="2"/>
  <c r="AG288" i="2"/>
  <c r="AB586" i="2"/>
  <c r="AG586" i="2"/>
  <c r="AB478" i="2"/>
  <c r="AG478" i="2"/>
  <c r="AB924" i="2"/>
  <c r="AG924" i="2"/>
  <c r="AG826" i="2"/>
  <c r="AB826" i="2"/>
  <c r="AG315" i="2"/>
  <c r="AB315" i="2"/>
  <c r="AB749" i="2"/>
  <c r="AG749" i="2"/>
  <c r="AG575" i="2"/>
  <c r="AB575" i="2"/>
  <c r="AG881" i="2"/>
  <c r="AB881" i="2"/>
  <c r="AG425" i="2"/>
  <c r="AB425" i="2"/>
  <c r="AG628" i="2"/>
  <c r="AB211" i="2"/>
  <c r="AG211" i="2"/>
  <c r="AB49" i="2"/>
  <c r="AG49" i="2"/>
  <c r="AG156" i="2"/>
  <c r="AB156" i="2"/>
  <c r="AB244" i="2"/>
  <c r="AG244" i="2"/>
  <c r="AG763" i="2"/>
  <c r="AB763" i="2"/>
  <c r="AG649" i="2"/>
  <c r="AB649" i="2"/>
  <c r="AG268" i="2"/>
  <c r="AB268" i="2"/>
  <c r="AB682" i="2"/>
  <c r="AG682" i="2"/>
  <c r="AG698" i="2"/>
  <c r="AB698" i="2"/>
  <c r="AB726" i="2"/>
  <c r="AG726" i="2"/>
  <c r="AG797" i="2"/>
  <c r="AB797" i="2"/>
  <c r="AG823" i="2"/>
  <c r="AB823" i="2"/>
  <c r="AG930" i="2"/>
  <c r="AB930" i="2"/>
  <c r="AG1061" i="2"/>
  <c r="AB1061" i="2"/>
  <c r="AB152" i="2"/>
  <c r="AG152" i="2"/>
  <c r="AB324" i="2"/>
  <c r="AG324" i="2"/>
  <c r="AG560" i="2"/>
  <c r="AB560" i="2"/>
  <c r="AG979" i="2"/>
  <c r="AB979" i="2"/>
  <c r="AG666" i="2"/>
  <c r="AB666" i="2"/>
  <c r="AB916" i="2"/>
  <c r="AG916" i="2"/>
  <c r="AG464" i="2"/>
  <c r="AB464" i="2"/>
  <c r="AG415" i="2"/>
  <c r="AB415" i="2"/>
  <c r="AG550" i="2"/>
  <c r="AB550" i="2"/>
  <c r="AB74" i="2"/>
  <c r="AG74" i="2"/>
  <c r="AG383" i="2"/>
  <c r="AB383" i="2"/>
  <c r="AG423" i="2"/>
  <c r="AB423" i="2"/>
  <c r="AB642" i="2"/>
  <c r="AG642" i="2"/>
  <c r="AG966" i="2"/>
  <c r="AB966" i="2"/>
  <c r="AB838" i="2"/>
  <c r="AG838" i="2"/>
  <c r="AB36" i="2"/>
  <c r="AG36" i="2"/>
  <c r="AG150" i="2"/>
  <c r="AB150" i="2"/>
  <c r="AG297" i="2"/>
  <c r="AB297" i="2"/>
  <c r="AB309" i="2"/>
  <c r="AG309" i="2"/>
  <c r="AG321" i="2"/>
  <c r="AB321" i="2"/>
  <c r="AG328" i="2"/>
  <c r="AB328" i="2"/>
  <c r="AB336" i="2"/>
  <c r="AG336" i="2"/>
  <c r="AB354" i="2"/>
  <c r="AG354" i="2"/>
  <c r="AB369" i="2"/>
  <c r="AG369" i="2"/>
  <c r="AG450" i="2"/>
  <c r="AB450" i="2"/>
  <c r="AB520" i="2"/>
  <c r="AG520" i="2"/>
  <c r="AG108" i="2"/>
  <c r="AB108" i="2"/>
  <c r="AG817" i="2"/>
  <c r="AB817" i="2"/>
  <c r="AB628" i="2"/>
  <c r="AG451" i="2"/>
  <c r="AB451" i="2"/>
  <c r="AG119" i="2"/>
  <c r="AB119" i="2"/>
  <c r="AB489" i="2"/>
  <c r="AG489" i="2"/>
  <c r="AG527" i="2"/>
  <c r="AB527" i="2"/>
  <c r="AB534" i="2"/>
  <c r="AG534" i="2"/>
  <c r="AG491" i="2"/>
  <c r="AG734" i="2"/>
  <c r="AG591" i="2"/>
  <c r="AG609" i="2"/>
  <c r="AG648" i="2"/>
  <c r="AG282" i="2"/>
  <c r="AB635" i="2"/>
  <c r="AG1009" i="2"/>
  <c r="AB1009" i="2"/>
  <c r="AB541" i="2"/>
  <c r="AG541" i="2"/>
  <c r="AG770" i="2"/>
  <c r="AB770" i="2"/>
  <c r="AG531" i="2"/>
  <c r="AB889" i="2"/>
  <c r="AG889" i="2"/>
  <c r="AB967" i="2"/>
  <c r="AG967" i="2"/>
  <c r="AB111" i="2"/>
  <c r="AG111" i="2"/>
  <c r="AG1060" i="2"/>
  <c r="AB1060" i="2"/>
  <c r="AB310" i="2"/>
  <c r="AG310" i="2"/>
  <c r="AG329" i="2"/>
  <c r="AB329" i="2"/>
  <c r="AB410" i="2"/>
  <c r="AG410" i="2"/>
  <c r="AG430" i="2"/>
  <c r="AB430" i="2"/>
  <c r="AG559" i="2"/>
  <c r="AB559" i="2"/>
  <c r="AB606" i="2"/>
  <c r="AG606" i="2"/>
  <c r="AG873" i="2"/>
  <c r="AB873" i="2"/>
  <c r="AG922" i="2"/>
  <c r="AB922" i="2"/>
  <c r="AB984" i="2"/>
  <c r="AG984" i="2"/>
  <c r="AG155" i="2"/>
  <c r="AB155" i="2"/>
  <c r="AG517" i="2"/>
  <c r="AB517" i="2"/>
  <c r="AG794" i="2"/>
  <c r="AB794" i="2"/>
  <c r="AB956" i="2"/>
  <c r="AG956" i="2"/>
  <c r="AB564" i="2"/>
  <c r="AG564" i="2"/>
  <c r="AB388" i="2"/>
  <c r="AG388" i="2"/>
  <c r="AB485" i="2"/>
  <c r="AG485" i="2"/>
  <c r="AG825" i="2"/>
  <c r="AB825" i="2"/>
  <c r="AG546" i="2"/>
  <c r="AB546" i="2"/>
  <c r="AG37" i="2"/>
  <c r="AB37" i="2"/>
  <c r="AG151" i="2"/>
  <c r="AB151" i="2"/>
  <c r="AB272" i="2"/>
  <c r="AG272" i="2"/>
  <c r="AB298" i="2"/>
  <c r="AG298" i="2"/>
  <c r="AG323" i="2"/>
  <c r="AB323" i="2"/>
  <c r="AG351" i="2"/>
  <c r="AB351" i="2"/>
  <c r="AG356" i="2"/>
  <c r="AB356" i="2"/>
  <c r="AB360" i="2"/>
  <c r="AG360" i="2"/>
  <c r="AG374" i="2"/>
  <c r="AB374" i="2"/>
  <c r="AB563" i="2"/>
  <c r="AG563" i="2"/>
  <c r="AB617" i="2"/>
  <c r="AG617" i="2"/>
  <c r="AB630" i="2"/>
  <c r="AG630" i="2"/>
  <c r="AB789" i="2"/>
  <c r="AG789" i="2"/>
  <c r="AG910" i="2"/>
  <c r="AN635" i="2"/>
  <c r="AP635" i="2" s="1"/>
  <c r="AI635" i="2"/>
  <c r="AB153" i="2"/>
  <c r="AG153" i="2"/>
  <c r="AG312" i="2"/>
  <c r="AB312" i="2"/>
  <c r="AB632" i="2"/>
  <c r="AG632" i="2"/>
  <c r="AB655" i="2"/>
  <c r="AG655" i="2"/>
  <c r="AB671" i="2"/>
  <c r="AG671" i="2"/>
  <c r="AG753" i="2"/>
  <c r="AB753" i="2"/>
  <c r="AB804" i="2"/>
  <c r="AG804" i="2"/>
  <c r="AB814" i="2"/>
  <c r="AG814" i="2"/>
  <c r="AB836" i="2"/>
  <c r="AG836" i="2"/>
  <c r="AB848" i="2"/>
  <c r="AG848" i="2"/>
  <c r="AG944" i="2"/>
  <c r="AB944" i="2"/>
  <c r="AB952" i="2"/>
  <c r="AG952" i="2"/>
  <c r="AB45" i="2"/>
  <c r="AG45" i="2"/>
  <c r="AG470" i="2"/>
  <c r="AB470" i="2"/>
  <c r="AG607" i="2"/>
  <c r="AB607" i="2"/>
  <c r="AB453" i="2"/>
  <c r="AG453" i="2"/>
  <c r="AB756" i="2"/>
  <c r="AG756" i="2"/>
  <c r="AG91" i="2"/>
  <c r="AB91" i="2"/>
  <c r="AB213" i="2"/>
  <c r="AG213" i="2"/>
  <c r="AG927" i="2"/>
  <c r="AB927" i="2"/>
  <c r="AB78" i="2"/>
  <c r="AG78" i="2"/>
  <c r="AB252" i="2"/>
  <c r="AG252" i="2"/>
  <c r="AB733" i="2"/>
  <c r="AG733" i="2"/>
  <c r="AB204" i="2"/>
  <c r="AG204" i="2"/>
  <c r="AB851" i="2"/>
  <c r="AG851" i="2"/>
  <c r="AB65" i="2"/>
  <c r="AG65" i="2"/>
  <c r="AG483" i="2"/>
  <c r="AB483" i="2"/>
  <c r="AB583" i="2"/>
  <c r="AG583" i="2"/>
  <c r="AB744" i="2"/>
  <c r="AG744" i="2"/>
  <c r="AG406" i="2"/>
  <c r="AB406" i="2"/>
  <c r="AB68" i="2"/>
  <c r="AG68" i="2"/>
  <c r="AB240" i="2"/>
  <c r="AG240" i="2"/>
  <c r="AG861" i="2"/>
  <c r="AB861" i="2"/>
  <c r="AG865" i="2"/>
  <c r="AB865" i="2"/>
  <c r="AG498" i="2"/>
  <c r="AB498" i="2"/>
  <c r="AG879" i="2"/>
  <c r="AB879" i="2"/>
  <c r="AB175" i="2"/>
  <c r="AG175" i="2"/>
  <c r="AG428" i="2"/>
  <c r="AB428" i="2"/>
  <c r="AB702" i="2"/>
  <c r="AG702" i="2"/>
  <c r="AG730" i="2"/>
  <c r="AB730" i="2"/>
  <c r="AB80" i="2"/>
  <c r="AG80" i="2"/>
  <c r="AB513" i="2"/>
  <c r="AG513" i="2"/>
  <c r="AB775" i="2"/>
  <c r="AG775" i="2"/>
  <c r="AB299" i="2"/>
  <c r="AG299" i="2"/>
  <c r="AG790" i="2"/>
  <c r="AB790" i="2"/>
  <c r="AG187" i="2"/>
  <c r="AB187" i="2"/>
  <c r="AB62" i="2"/>
  <c r="AG62" i="2"/>
  <c r="AB232" i="2"/>
  <c r="AG232" i="2"/>
  <c r="AG337" i="2"/>
  <c r="AB337" i="2"/>
  <c r="AB456" i="2"/>
  <c r="AG456" i="2"/>
  <c r="AB116" i="2"/>
  <c r="AG116" i="2"/>
  <c r="AB359" i="2"/>
  <c r="AG359" i="2"/>
  <c r="AG562" i="2"/>
  <c r="AB562" i="2"/>
  <c r="AB616" i="2"/>
  <c r="AG616" i="2"/>
  <c r="AG620" i="2"/>
  <c r="AB620" i="2"/>
  <c r="AB625" i="2"/>
  <c r="AG625" i="2"/>
  <c r="AB792" i="2"/>
  <c r="AG792" i="2"/>
  <c r="AG808" i="2"/>
  <c r="AB808" i="2"/>
  <c r="AG891" i="2"/>
  <c r="AB891" i="2"/>
  <c r="AB963" i="2"/>
  <c r="AG963" i="2"/>
  <c r="AG522" i="2"/>
  <c r="AB522" i="2"/>
  <c r="AG608" i="2"/>
  <c r="AB608" i="2"/>
  <c r="AB597" i="2"/>
  <c r="AG597" i="2"/>
  <c r="AG52" i="2"/>
  <c r="AB52" i="2"/>
  <c r="AB237" i="2"/>
  <c r="AG237" i="2"/>
  <c r="AB401" i="2"/>
  <c r="AG401" i="2"/>
  <c r="AG526" i="2"/>
  <c r="AB526" i="2"/>
  <c r="AB536" i="2"/>
  <c r="AG536" i="2"/>
  <c r="AG624" i="2"/>
  <c r="AB624" i="2"/>
  <c r="AG750" i="2"/>
  <c r="AB750" i="2"/>
  <c r="AG803" i="2"/>
  <c r="AB803" i="2"/>
  <c r="AG882" i="2"/>
  <c r="AB882" i="2"/>
  <c r="AG178" i="2"/>
  <c r="AB178" i="2"/>
  <c r="AG585" i="2"/>
  <c r="AB585" i="2"/>
  <c r="AG681" i="2"/>
  <c r="AB681" i="2"/>
  <c r="AG233" i="2"/>
  <c r="AB233" i="2"/>
  <c r="AG421" i="2"/>
  <c r="AB421" i="2"/>
  <c r="AG545" i="2"/>
  <c r="AB545" i="2"/>
  <c r="AG890" i="2"/>
  <c r="AB890" i="2"/>
  <c r="AB910" i="2"/>
  <c r="AG960" i="2"/>
  <c r="AB960" i="2"/>
  <c r="AG1020" i="2"/>
  <c r="AB1020" i="2"/>
  <c r="AB18" i="2"/>
  <c r="AB603" i="2"/>
  <c r="AG603" i="2"/>
  <c r="AB820" i="2"/>
  <c r="AG820" i="2"/>
  <c r="AB1027" i="2"/>
  <c r="AG1027" i="2"/>
  <c r="AG15" i="2"/>
  <c r="AB15" i="2"/>
  <c r="AB341" i="2"/>
  <c r="AG341" i="2"/>
  <c r="AB495" i="2"/>
  <c r="AG495" i="2"/>
  <c r="AG487" i="2"/>
  <c r="AB487" i="2"/>
  <c r="AB200" i="2"/>
  <c r="AG200" i="2"/>
  <c r="AG584" i="2"/>
  <c r="AB584" i="2"/>
  <c r="AB214" i="2"/>
  <c r="AG214" i="2"/>
  <c r="AG17" i="2"/>
  <c r="AB17" i="2"/>
  <c r="AG54" i="2"/>
  <c r="AB54" i="2"/>
  <c r="AG63" i="2"/>
  <c r="AB63" i="2"/>
  <c r="AG120" i="2"/>
  <c r="AB120" i="2"/>
  <c r="AB1035" i="2"/>
  <c r="AG1035" i="2"/>
  <c r="AG106" i="2"/>
  <c r="AB106" i="2"/>
  <c r="AG18" i="2"/>
  <c r="AB164" i="2"/>
  <c r="AG164" i="2"/>
  <c r="AB217" i="2"/>
  <c r="AG217" i="2"/>
  <c r="AG270" i="2"/>
  <c r="AB270" i="2"/>
  <c r="AB883" i="2"/>
  <c r="AG883" i="2"/>
  <c r="AG438" i="2"/>
  <c r="AB438" i="2"/>
  <c r="AB631" i="2"/>
  <c r="AG631" i="2"/>
  <c r="AG886" i="2"/>
  <c r="AB886" i="2"/>
  <c r="AB1005" i="2"/>
  <c r="AG1005" i="2"/>
  <c r="AB208" i="2"/>
  <c r="AG208" i="2"/>
  <c r="AB993" i="2"/>
  <c r="AG993" i="2"/>
  <c r="AB884" i="2"/>
  <c r="AG884" i="2"/>
  <c r="AB1046" i="2"/>
  <c r="AG639" i="2"/>
  <c r="AB639" i="2"/>
  <c r="AG9" i="2"/>
  <c r="AB9" i="2"/>
  <c r="AB77" i="2"/>
  <c r="AG77" i="2"/>
  <c r="AB925" i="2"/>
  <c r="AG925" i="2"/>
  <c r="AB130" i="2"/>
  <c r="AG130" i="2"/>
  <c r="AG472" i="2"/>
  <c r="AB472" i="2"/>
  <c r="AG110" i="2"/>
  <c r="AB110" i="2"/>
  <c r="AB968" i="2"/>
  <c r="AG968" i="2"/>
  <c r="AG79" i="2"/>
  <c r="AB79" i="2"/>
  <c r="AB420" i="2"/>
  <c r="AG420" i="2"/>
  <c r="AG512" i="2"/>
  <c r="AB512" i="2"/>
  <c r="AG569" i="2"/>
  <c r="AB569" i="2"/>
  <c r="AB659" i="2"/>
  <c r="AG659" i="2"/>
  <c r="AB663" i="2"/>
  <c r="AG663" i="2"/>
  <c r="AG676" i="2"/>
  <c r="AB676" i="2"/>
  <c r="AB768" i="2"/>
  <c r="AG937" i="2"/>
  <c r="AB937" i="2"/>
  <c r="AB386" i="2"/>
  <c r="AG386" i="2"/>
  <c r="AG969" i="2"/>
  <c r="AB969" i="2"/>
  <c r="AB228" i="2"/>
  <c r="AG228" i="2"/>
  <c r="AG302" i="2"/>
  <c r="AB302" i="2"/>
  <c r="AB338" i="2"/>
  <c r="AG338" i="2"/>
  <c r="AB366" i="2"/>
  <c r="AG366" i="2"/>
  <c r="AG416" i="2"/>
  <c r="AB416" i="2"/>
  <c r="AB594" i="2"/>
  <c r="AG594" i="2"/>
  <c r="AB621" i="2"/>
  <c r="AG621" i="2"/>
  <c r="AB780" i="2"/>
  <c r="AG780" i="2"/>
  <c r="AG793" i="2"/>
  <c r="AB793" i="2"/>
  <c r="AB877" i="2"/>
  <c r="AG877" i="2"/>
  <c r="AG899" i="2"/>
  <c r="AB899" i="2"/>
  <c r="AB978" i="2"/>
  <c r="AG978" i="2"/>
  <c r="AG1008" i="2"/>
  <c r="AB1008" i="2"/>
  <c r="AB1016" i="2"/>
  <c r="AG1016" i="2"/>
  <c r="AB248" i="2"/>
  <c r="AG248" i="2"/>
  <c r="AG118" i="2"/>
  <c r="AB118" i="2"/>
  <c r="AG183" i="2"/>
  <c r="AB183" i="2"/>
  <c r="AB250" i="2"/>
  <c r="AG250" i="2"/>
  <c r="AB19" i="2"/>
  <c r="AG19" i="2"/>
  <c r="AG934" i="2"/>
  <c r="AB934" i="2"/>
  <c r="AB435" i="2"/>
  <c r="AG435" i="2"/>
  <c r="AG1028" i="2"/>
  <c r="AB1028" i="2"/>
  <c r="AB41" i="2"/>
  <c r="AG41" i="2"/>
  <c r="AB56" i="2"/>
  <c r="AG56" i="2"/>
  <c r="AB70" i="2"/>
  <c r="AG70" i="2"/>
  <c r="AB407" i="2"/>
  <c r="AG407" i="2"/>
  <c r="AB572" i="2"/>
  <c r="AG572" i="2"/>
  <c r="AG129" i="2"/>
  <c r="AB129" i="2"/>
  <c r="AB422" i="2"/>
  <c r="AG422" i="2"/>
  <c r="AB514" i="2"/>
  <c r="AG514" i="2"/>
  <c r="AG548" i="2"/>
  <c r="AB548" i="2"/>
  <c r="AB806" i="2"/>
  <c r="AG806" i="2"/>
  <c r="AG773" i="2"/>
  <c r="AB773" i="2"/>
  <c r="AB40" i="2"/>
  <c r="AG40" i="2"/>
  <c r="AG296" i="2"/>
  <c r="AB296" i="2"/>
  <c r="AB326" i="2"/>
  <c r="AG326" i="2"/>
  <c r="AB349" i="2"/>
  <c r="AG349" i="2"/>
  <c r="AB364" i="2"/>
  <c r="AG364" i="2"/>
  <c r="AG381" i="2"/>
  <c r="AB381" i="2"/>
  <c r="AB449" i="2"/>
  <c r="AG449" i="2"/>
  <c r="AG828" i="2"/>
  <c r="AG643" i="2"/>
  <c r="AB971" i="2"/>
  <c r="AB403" i="2"/>
  <c r="AG403" i="2"/>
  <c r="AB847" i="2"/>
  <c r="AG847" i="2"/>
  <c r="AG623" i="2"/>
  <c r="AB623" i="2"/>
  <c r="AB887" i="2"/>
  <c r="AG887" i="2"/>
  <c r="AG48" i="2"/>
  <c r="AB48" i="2"/>
  <c r="AG1013" i="2"/>
  <c r="AB1013" i="2"/>
  <c r="AG251" i="2"/>
  <c r="AB251" i="2"/>
  <c r="AB308" i="2"/>
  <c r="AG308" i="2"/>
  <c r="AG810" i="2"/>
  <c r="AB810" i="2"/>
  <c r="AG1041" i="2"/>
  <c r="AB1041" i="2"/>
  <c r="AG567" i="2"/>
  <c r="AB567" i="2"/>
  <c r="AG983" i="2"/>
  <c r="AB983" i="2"/>
  <c r="AG895" i="2"/>
  <c r="AB895" i="2"/>
  <c r="AG768" i="2"/>
  <c r="AB830" i="2"/>
  <c r="AG830" i="2"/>
  <c r="AG904" i="2"/>
  <c r="AB904" i="2"/>
  <c r="AB998" i="2"/>
  <c r="AG998" i="2"/>
  <c r="AB76" i="2"/>
  <c r="AG76" i="2"/>
  <c r="AB84" i="2"/>
  <c r="AG84" i="2"/>
  <c r="AG192" i="2"/>
  <c r="AB192" i="2"/>
  <c r="AB340" i="2"/>
  <c r="AG340" i="2"/>
  <c r="AB457" i="2"/>
  <c r="AG457" i="2"/>
  <c r="AG461" i="2"/>
  <c r="AB461" i="2"/>
  <c r="AB476" i="2"/>
  <c r="AG476" i="2"/>
  <c r="AG740" i="2"/>
  <c r="AB740" i="2"/>
  <c r="AB885" i="2"/>
  <c r="AG379" i="2"/>
  <c r="AB379" i="2"/>
  <c r="AG81" i="2"/>
  <c r="AB81" i="2"/>
  <c r="AG471" i="2"/>
  <c r="AB471" i="2"/>
  <c r="AG885" i="2"/>
  <c r="AG197" i="2"/>
  <c r="AB197" i="2"/>
  <c r="AB23" i="2"/>
  <c r="AI71" i="2"/>
  <c r="AN71" i="2"/>
  <c r="AP71" i="2" s="1"/>
  <c r="AG636" i="2"/>
  <c r="AB636" i="2"/>
  <c r="AG23" i="2"/>
  <c r="AG58" i="2"/>
  <c r="AB58" i="2"/>
  <c r="AG87" i="2"/>
  <c r="AB87" i="2"/>
  <c r="AB96" i="2"/>
  <c r="AG96" i="2"/>
  <c r="AB551" i="2"/>
  <c r="AG551" i="2"/>
  <c r="AB981" i="2"/>
  <c r="AG981" i="2"/>
  <c r="AB1031" i="2"/>
  <c r="AG1031" i="2"/>
  <c r="AG22" i="2"/>
  <c r="AB22" i="2"/>
  <c r="AB492" i="2"/>
  <c r="AG492" i="2"/>
  <c r="AG181" i="2"/>
  <c r="AB181" i="2"/>
  <c r="AB138" i="2"/>
  <c r="AG138" i="2"/>
  <c r="AG518" i="2"/>
  <c r="AB518" i="2"/>
  <c r="AG592" i="2"/>
  <c r="AB592" i="2"/>
  <c r="AG442" i="2"/>
  <c r="AB442" i="2"/>
  <c r="AB926" i="2"/>
  <c r="AG926" i="2"/>
  <c r="AG53" i="2"/>
  <c r="AB53" i="2"/>
  <c r="AG199" i="2"/>
  <c r="AB199" i="2"/>
  <c r="AB502" i="2"/>
  <c r="AG502" i="2"/>
  <c r="AB915" i="2"/>
  <c r="AG915" i="2"/>
  <c r="AG377" i="2"/>
  <c r="AB377" i="2"/>
  <c r="AB634" i="2"/>
  <c r="AG634" i="2"/>
  <c r="AG821" i="2"/>
  <c r="AB821" i="2"/>
  <c r="AB989" i="2"/>
  <c r="AG989" i="2"/>
  <c r="AB99" i="2"/>
  <c r="AG99" i="2"/>
  <c r="AG723" i="2"/>
  <c r="AB723" i="2"/>
  <c r="AG570" i="2"/>
  <c r="AB570" i="2"/>
  <c r="AB38" i="2"/>
  <c r="AG38" i="2"/>
  <c r="AG303" i="2"/>
  <c r="AB303" i="2"/>
  <c r="AN1068" i="2"/>
  <c r="AP1068" i="2" s="1"/>
  <c r="AI1068" i="2"/>
  <c r="AB179" i="2"/>
  <c r="AG179" i="2"/>
  <c r="AG686" i="2"/>
  <c r="AB686" i="2"/>
  <c r="AG690" i="2"/>
  <c r="AB690" i="2"/>
  <c r="AG706" i="2"/>
  <c r="AB706" i="2"/>
  <c r="AB710" i="2"/>
  <c r="AG710" i="2"/>
  <c r="AB714" i="2"/>
  <c r="AG714" i="2"/>
  <c r="AB722" i="2"/>
  <c r="AG722" i="2"/>
  <c r="AB849" i="2"/>
  <c r="AG849" i="2"/>
  <c r="AG194" i="2"/>
  <c r="AB194" i="2"/>
  <c r="AB393" i="2"/>
  <c r="AG393" i="2"/>
  <c r="AB405" i="2"/>
  <c r="AG405" i="2"/>
  <c r="AG357" i="2"/>
  <c r="AB357" i="2"/>
  <c r="AB622" i="2"/>
  <c r="AG622" i="2"/>
  <c r="AG893" i="2"/>
  <c r="AB893" i="2"/>
  <c r="AB39" i="2"/>
  <c r="AG39" i="2"/>
  <c r="AB614" i="2"/>
  <c r="AG614" i="2"/>
  <c r="AG1050" i="2"/>
  <c r="AB1050" i="2"/>
  <c r="AG943" i="2"/>
  <c r="AB943" i="2"/>
  <c r="AG507" i="2"/>
  <c r="AB507" i="2"/>
  <c r="AG1042" i="2"/>
  <c r="AB1042" i="2"/>
  <c r="AG134" i="2"/>
  <c r="AB134" i="2"/>
  <c r="AG506" i="2"/>
  <c r="AB506" i="2"/>
  <c r="AB385" i="2"/>
  <c r="AG385" i="2"/>
  <c r="AG264" i="2"/>
  <c r="AB264" i="2"/>
  <c r="AB301" i="2"/>
  <c r="AG301" i="2"/>
  <c r="AG332" i="2"/>
  <c r="AB332" i="2"/>
  <c r="AG350" i="2"/>
  <c r="AB350" i="2"/>
  <c r="AB409" i="2"/>
  <c r="AG409" i="2"/>
  <c r="AB414" i="2"/>
  <c r="AG414" i="2"/>
  <c r="AG558" i="2"/>
  <c r="AB558" i="2"/>
  <c r="AG629" i="2"/>
  <c r="AB629" i="2"/>
  <c r="AG909" i="2"/>
  <c r="AB909" i="2"/>
  <c r="AG914" i="2"/>
  <c r="AB914" i="2"/>
  <c r="AB1007" i="2"/>
  <c r="AG1007" i="2"/>
  <c r="AG159" i="2"/>
  <c r="AB159" i="2"/>
  <c r="AB216" i="2"/>
  <c r="AG216" i="2"/>
  <c r="AG256" i="2"/>
  <c r="AB256" i="2"/>
  <c r="AB285" i="2"/>
  <c r="AG285" i="2"/>
  <c r="AB511" i="2"/>
  <c r="AG511" i="2"/>
  <c r="AB566" i="2"/>
  <c r="AG566" i="2"/>
  <c r="AB668" i="2"/>
  <c r="AG668" i="2"/>
  <c r="AG677" i="2"/>
  <c r="AB677" i="2"/>
  <c r="AG743" i="2"/>
  <c r="AB743" i="2"/>
  <c r="AB805" i="2"/>
  <c r="AG805" i="2"/>
  <c r="AB840" i="2"/>
  <c r="AG840" i="2"/>
  <c r="AG941" i="2"/>
  <c r="AB941" i="2"/>
  <c r="AG999" i="2"/>
  <c r="AB999" i="2"/>
  <c r="AG454" i="2"/>
  <c r="AB454" i="2"/>
  <c r="AB24" i="2"/>
  <c r="AG24" i="2"/>
  <c r="AG88" i="2"/>
  <c r="AB88" i="2"/>
  <c r="AB184" i="2"/>
  <c r="AG184" i="2"/>
  <c r="AG221" i="2"/>
  <c r="AB221" i="2"/>
  <c r="AB954" i="2"/>
  <c r="AG954" i="2"/>
  <c r="AG143" i="2"/>
  <c r="AB143" i="2"/>
  <c r="AB1037" i="2"/>
  <c r="AG1037" i="2"/>
  <c r="AB818" i="2"/>
  <c r="AG818" i="2"/>
  <c r="AB411" i="2"/>
  <c r="AG411" i="2"/>
  <c r="AG222" i="2"/>
  <c r="AB222" i="2"/>
  <c r="AB766" i="2"/>
  <c r="AG766" i="2"/>
  <c r="AG1066" i="2"/>
  <c r="AB1066" i="2"/>
  <c r="AB404" i="2"/>
  <c r="AG404" i="2"/>
  <c r="AB853" i="2"/>
  <c r="AG853" i="2"/>
  <c r="AB990" i="2"/>
  <c r="AG990" i="2"/>
  <c r="AG540" i="2"/>
  <c r="AB540" i="2"/>
  <c r="AB172" i="2"/>
  <c r="AG172" i="2"/>
  <c r="AG220" i="2"/>
  <c r="AB220" i="2"/>
  <c r="AG679" i="2"/>
  <c r="AB679" i="2"/>
  <c r="AB683" i="2"/>
  <c r="AG683" i="2"/>
  <c r="AB687" i="2"/>
  <c r="AG687" i="2"/>
  <c r="AG691" i="2"/>
  <c r="AB691" i="2"/>
  <c r="AB699" i="2"/>
  <c r="AG699" i="2"/>
  <c r="AB707" i="2"/>
  <c r="AG707" i="2"/>
  <c r="AB552" i="2"/>
  <c r="AG552" i="2"/>
  <c r="AB610" i="2"/>
  <c r="AG610" i="2"/>
  <c r="AB653" i="2"/>
  <c r="AG653" i="2"/>
  <c r="AG665" i="2"/>
  <c r="AB665" i="2"/>
  <c r="AG776" i="2"/>
  <c r="AB776" i="2"/>
  <c r="AG901" i="2"/>
  <c r="AB901" i="2"/>
  <c r="AG906" i="2"/>
  <c r="AB906" i="2"/>
  <c r="AG996" i="2"/>
  <c r="AB996" i="2"/>
  <c r="AG101" i="2"/>
  <c r="AB101" i="2"/>
  <c r="AB231" i="2"/>
  <c r="AG231" i="2"/>
  <c r="AB474" i="2"/>
  <c r="AG474" i="2"/>
  <c r="AG501" i="2"/>
  <c r="AB501" i="2"/>
  <c r="AB641" i="2"/>
  <c r="AG641" i="2"/>
  <c r="AB738" i="2"/>
  <c r="AB424" i="2"/>
  <c r="AG500" i="2"/>
  <c r="AB500" i="2"/>
  <c r="AG571" i="2"/>
  <c r="AB571" i="2"/>
  <c r="AB680" i="2"/>
  <c r="AG680" i="2"/>
  <c r="AB712" i="2"/>
  <c r="AG712" i="2"/>
  <c r="AG724" i="2"/>
  <c r="AB724" i="2"/>
  <c r="AG928" i="2"/>
  <c r="AB928" i="2"/>
  <c r="AG137" i="2"/>
  <c r="AB137" i="2"/>
  <c r="AG227" i="2"/>
  <c r="AB227" i="2"/>
  <c r="AG363" i="2"/>
  <c r="AB363" i="2"/>
  <c r="AG658" i="2"/>
  <c r="AB658" i="2"/>
  <c r="AG47" i="2"/>
  <c r="AB47" i="2"/>
  <c r="AG43" i="2"/>
  <c r="AB43" i="2"/>
  <c r="AG777" i="2"/>
  <c r="AB777" i="2"/>
  <c r="AG977" i="2"/>
  <c r="AB977" i="2"/>
  <c r="AG599" i="2"/>
  <c r="AB599" i="2"/>
  <c r="AG294" i="2"/>
  <c r="AB294" i="2"/>
  <c r="AG521" i="2"/>
  <c r="AB521" i="2"/>
  <c r="AG964" i="2"/>
  <c r="AB964" i="2"/>
  <c r="AG738" i="2"/>
  <c r="AG940" i="2"/>
  <c r="AB940" i="2"/>
  <c r="AG13" i="2"/>
  <c r="AB13" i="2"/>
  <c r="AG918" i="2"/>
  <c r="AB918" i="2"/>
  <c r="AG434" i="2"/>
  <c r="AB434" i="2"/>
  <c r="AB503" i="2"/>
  <c r="AG503" i="2"/>
  <c r="AB508" i="2"/>
  <c r="AG508" i="2"/>
  <c r="AG446" i="2"/>
  <c r="AB446" i="2"/>
  <c r="AB387" i="2"/>
  <c r="AG387" i="2"/>
  <c r="AG490" i="2"/>
  <c r="AB490" i="2"/>
  <c r="AG581" i="2"/>
  <c r="AB581" i="2"/>
  <c r="AB675" i="2"/>
  <c r="AG675" i="2"/>
  <c r="AG424" i="2"/>
  <c r="AB26" i="2"/>
  <c r="AG26" i="2"/>
  <c r="AN496" i="2"/>
  <c r="AP496" i="2" s="1"/>
  <c r="AI496" i="2"/>
  <c r="AN239" i="2"/>
  <c r="AP239" i="2" s="1"/>
  <c r="AI239" i="2"/>
  <c r="AN352" i="2"/>
  <c r="AP352" i="2" s="1"/>
  <c r="AI352" i="2"/>
  <c r="AI371" i="2"/>
  <c r="AN371" i="2"/>
  <c r="AP371" i="2" s="1"/>
  <c r="AI786" i="2"/>
  <c r="AN786" i="2"/>
  <c r="AP786" i="2" s="1"/>
  <c r="AI874" i="2"/>
  <c r="AN874" i="2"/>
  <c r="AP874" i="2" s="1"/>
  <c r="AI83" i="2"/>
  <c r="AN83" i="2"/>
  <c r="AP83" i="2" s="1"/>
  <c r="AN121" i="2"/>
  <c r="AP121" i="2" s="1"/>
  <c r="AI121" i="2"/>
  <c r="AI291" i="2"/>
  <c r="AN291" i="2"/>
  <c r="AP291" i="2" s="1"/>
  <c r="AN601" i="2"/>
  <c r="AP601" i="2" s="1"/>
  <c r="AI601" i="2"/>
  <c r="AN473" i="2"/>
  <c r="AP473" i="2" s="1"/>
  <c r="AI473" i="2"/>
  <c r="AN762" i="2"/>
  <c r="AP762" i="2" s="1"/>
  <c r="AI762" i="2"/>
  <c r="AN443" i="2"/>
  <c r="AP443" i="2" s="1"/>
  <c r="AI443" i="2"/>
  <c r="AN170" i="2"/>
  <c r="AP170" i="2" s="1"/>
  <c r="AI170" i="2"/>
  <c r="AI426" i="2"/>
  <c r="AN426" i="2"/>
  <c r="AP426" i="2" s="1"/>
  <c r="AI725" i="2"/>
  <c r="AN725" i="2"/>
  <c r="AP725" i="2" s="1"/>
  <c r="AN729" i="2"/>
  <c r="AP729" i="2" s="1"/>
  <c r="AI729" i="2"/>
  <c r="AI796" i="2"/>
  <c r="AN796" i="2"/>
  <c r="AP796" i="2" s="1"/>
  <c r="AN612" i="2"/>
  <c r="AP612" i="2" s="1"/>
  <c r="AI612" i="2"/>
  <c r="AN330" i="2"/>
  <c r="AP330" i="2" s="1"/>
  <c r="AI330" i="2"/>
  <c r="AI339" i="2"/>
  <c r="AN339" i="2"/>
  <c r="AP339" i="2" s="1"/>
  <c r="AI589" i="2"/>
  <c r="AN589" i="2"/>
  <c r="AP589" i="2" s="1"/>
  <c r="AI907" i="2"/>
  <c r="AN907" i="2"/>
  <c r="AP907" i="2" s="1"/>
  <c r="AI161" i="2"/>
  <c r="AN161" i="2"/>
  <c r="AP161" i="2" s="1"/>
  <c r="AN427" i="2"/>
  <c r="AP427" i="2" s="1"/>
  <c r="AI427" i="2"/>
  <c r="AN475" i="2"/>
  <c r="AP475" i="2" s="1"/>
  <c r="AI475" i="2"/>
  <c r="AN568" i="2"/>
  <c r="AP568" i="2" s="1"/>
  <c r="AI568" i="2"/>
  <c r="AI1057" i="2"/>
  <c r="AN1057" i="2"/>
  <c r="AP1057" i="2" s="1"/>
  <c r="AN125" i="2"/>
  <c r="AP125" i="2" s="1"/>
  <c r="AI125" i="2"/>
  <c r="AI1085" i="2"/>
  <c r="AN1085" i="2"/>
  <c r="AP1085" i="2" s="1"/>
  <c r="AI261" i="2"/>
  <c r="AN261" i="2"/>
  <c r="AP261" i="2" s="1"/>
  <c r="AN488" i="2"/>
  <c r="AP488" i="2" s="1"/>
  <c r="AI488" i="2"/>
  <c r="AN295" i="2"/>
  <c r="AP295" i="2" s="1"/>
  <c r="AI295" i="2"/>
  <c r="AN319" i="2"/>
  <c r="AP319" i="2" s="1"/>
  <c r="AI319" i="2"/>
  <c r="AI375" i="2"/>
  <c r="AN375" i="2"/>
  <c r="AP375" i="2" s="1"/>
  <c r="AN662" i="2"/>
  <c r="AP662" i="2" s="1"/>
  <c r="AI662" i="2"/>
  <c r="AN741" i="2"/>
  <c r="AP741" i="2" s="1"/>
  <c r="AI741" i="2"/>
  <c r="AI834" i="2"/>
  <c r="AN834" i="2"/>
  <c r="AP834" i="2" s="1"/>
  <c r="AN14" i="2"/>
  <c r="AP14" i="2" s="1"/>
  <c r="AI14" i="2"/>
  <c r="AN148" i="2"/>
  <c r="AP148" i="2" s="1"/>
  <c r="AI148" i="2"/>
  <c r="AN144" i="2"/>
  <c r="AP144" i="2" s="1"/>
  <c r="AI144" i="2"/>
  <c r="AI972" i="2"/>
  <c r="AN972" i="2"/>
  <c r="AP972" i="2" s="1"/>
  <c r="AI576" i="2"/>
  <c r="AN576" i="2"/>
  <c r="AP576" i="2" s="1"/>
  <c r="AN878" i="2"/>
  <c r="AP878" i="2" s="1"/>
  <c r="AI878" i="2"/>
  <c r="AI174" i="2"/>
  <c r="AN174" i="2"/>
  <c r="AP174" i="2" s="1"/>
  <c r="AN709" i="2"/>
  <c r="AP709" i="2" s="1"/>
  <c r="AI709" i="2"/>
  <c r="AI717" i="2"/>
  <c r="AN717" i="2"/>
  <c r="AP717" i="2" s="1"/>
  <c r="AN721" i="2"/>
  <c r="AP721" i="2" s="1"/>
  <c r="AI721" i="2"/>
  <c r="AN128" i="2"/>
  <c r="AP128" i="2" s="1"/>
  <c r="AI128" i="2"/>
  <c r="AI57" i="2"/>
  <c r="AN57" i="2"/>
  <c r="AP57" i="2" s="1"/>
  <c r="AI367" i="2"/>
  <c r="AN367" i="2"/>
  <c r="AP367" i="2" s="1"/>
  <c r="AN431" i="2"/>
  <c r="AP431" i="2" s="1"/>
  <c r="AI431" i="2"/>
  <c r="AI911" i="2"/>
  <c r="AN911" i="2"/>
  <c r="AP911" i="2" s="1"/>
  <c r="AI1017" i="2"/>
  <c r="AN1017" i="2"/>
  <c r="AP1017" i="2" s="1"/>
  <c r="AN279" i="2"/>
  <c r="AP279" i="2" s="1"/>
  <c r="AI279" i="2"/>
  <c r="AN638" i="2"/>
  <c r="AP638" i="2" s="1"/>
  <c r="AI638" i="2"/>
  <c r="AN674" i="2"/>
  <c r="AP674" i="2" s="1"/>
  <c r="AI674" i="2"/>
  <c r="AN897" i="2"/>
  <c r="AP897" i="2" s="1"/>
  <c r="AI897" i="2"/>
  <c r="AN225" i="2"/>
  <c r="AP225" i="2" s="1"/>
  <c r="AI225" i="2"/>
  <c r="AN59" i="2"/>
  <c r="AP59" i="2" s="1"/>
  <c r="AI59" i="2"/>
  <c r="AI73" i="2"/>
  <c r="AN73" i="2"/>
  <c r="AP73" i="2" s="1"/>
  <c r="AN382" i="2"/>
  <c r="AP382" i="2" s="1"/>
  <c r="AI382" i="2"/>
  <c r="AI543" i="2"/>
  <c r="AN543" i="2"/>
  <c r="AP543" i="2" s="1"/>
  <c r="AN35" i="2"/>
  <c r="AP35" i="2" s="1"/>
  <c r="AI35" i="2"/>
  <c r="AI982" i="2"/>
  <c r="AN982" i="2"/>
  <c r="AP982" i="2" s="1"/>
  <c r="AN1015" i="2"/>
  <c r="AP1015" i="2" s="1"/>
  <c r="AI1015" i="2"/>
  <c r="AI226" i="2"/>
  <c r="AN226" i="2"/>
  <c r="AP226" i="2" s="1"/>
  <c r="AI361" i="2"/>
  <c r="AN361" i="2"/>
  <c r="AP361" i="2" s="1"/>
  <c r="AN912" i="2"/>
  <c r="AP912" i="2" s="1"/>
  <c r="AI912" i="2"/>
  <c r="AN94" i="2"/>
  <c r="AP94" i="2" s="1"/>
  <c r="AI94" i="2"/>
  <c r="AN117" i="2"/>
  <c r="AP117" i="2" s="1"/>
  <c r="AI117" i="2"/>
  <c r="AI163" i="2"/>
  <c r="AN163" i="2"/>
  <c r="AP163" i="2" s="1"/>
  <c r="AI249" i="2"/>
  <c r="AN249" i="2"/>
  <c r="AP249" i="2" s="1"/>
  <c r="AN265" i="2"/>
  <c r="AP265" i="2" s="1"/>
  <c r="AI265" i="2"/>
  <c r="AN399" i="2"/>
  <c r="AP399" i="2" s="1"/>
  <c r="AI399" i="2"/>
  <c r="AN547" i="2"/>
  <c r="AP547" i="2" s="1"/>
  <c r="AI547" i="2"/>
  <c r="AN633" i="2"/>
  <c r="AP633" i="2" s="1"/>
  <c r="AI633" i="2"/>
  <c r="AI640" i="2"/>
  <c r="AN640" i="2"/>
  <c r="AP640" i="2" s="1"/>
  <c r="AI652" i="2"/>
  <c r="AN652" i="2"/>
  <c r="AP652" i="2" s="1"/>
  <c r="AN660" i="2"/>
  <c r="AP660" i="2" s="1"/>
  <c r="AI660" i="2"/>
  <c r="AN664" i="2"/>
  <c r="AP664" i="2" s="1"/>
  <c r="AI664" i="2"/>
  <c r="AN815" i="2"/>
  <c r="AP815" i="2" s="1"/>
  <c r="AI815" i="2"/>
  <c r="AN953" i="2"/>
  <c r="AP953" i="2" s="1"/>
  <c r="AI953" i="2"/>
  <c r="AN995" i="2"/>
  <c r="AP995" i="2" s="1"/>
  <c r="AI995" i="2"/>
  <c r="AI1036" i="2"/>
  <c r="AN1036" i="2"/>
  <c r="AP1036" i="2" s="1"/>
  <c r="AN100" i="2"/>
  <c r="AP100" i="2" s="1"/>
  <c r="AI100" i="2"/>
  <c r="AN186" i="2"/>
  <c r="AP186" i="2" s="1"/>
  <c r="AI186" i="2"/>
  <c r="AN276" i="2"/>
  <c r="AP276" i="2" s="1"/>
  <c r="AI276" i="2"/>
  <c r="AN348" i="2"/>
  <c r="AP348" i="2" s="1"/>
  <c r="AI348" i="2"/>
  <c r="AN745" i="2"/>
  <c r="AP745" i="2" s="1"/>
  <c r="AI745" i="2"/>
  <c r="AN12" i="2"/>
  <c r="AP12" i="2" s="1"/>
  <c r="AI12" i="2"/>
  <c r="AN60" i="2"/>
  <c r="AP60" i="2" s="1"/>
  <c r="AI60" i="2"/>
  <c r="AN92" i="2"/>
  <c r="AP92" i="2" s="1"/>
  <c r="AI92" i="2"/>
  <c r="AI27" i="2"/>
  <c r="AN27" i="2"/>
  <c r="AP27" i="2" s="1"/>
  <c r="AN595" i="2"/>
  <c r="AP595" i="2" s="1"/>
  <c r="AI595" i="2"/>
  <c r="AN247" i="2"/>
  <c r="AP247" i="2" s="1"/>
  <c r="AI247" i="2"/>
  <c r="AI238" i="2"/>
  <c r="AN238" i="2"/>
  <c r="AP238" i="2" s="1"/>
  <c r="AI611" i="2"/>
  <c r="AN611" i="2"/>
  <c r="AP611" i="2" s="1"/>
  <c r="AN444" i="2"/>
  <c r="AP444" i="2" s="1"/>
  <c r="AI444" i="2"/>
  <c r="AI452" i="2"/>
  <c r="AN452" i="2"/>
  <c r="AP452" i="2" s="1"/>
  <c r="AN801" i="2"/>
  <c r="AP801" i="2" s="1"/>
  <c r="AI801" i="2"/>
  <c r="AN317" i="2"/>
  <c r="AP317" i="2" s="1"/>
  <c r="AI317" i="2"/>
  <c r="AI484" i="2"/>
  <c r="AN484" i="2"/>
  <c r="AP484" i="2" s="1"/>
  <c r="AI580" i="2"/>
  <c r="AN580" i="2"/>
  <c r="AP580" i="2" s="1"/>
  <c r="AI188" i="2"/>
  <c r="AN188" i="2"/>
  <c r="AP188" i="2" s="1"/>
  <c r="AN246" i="2"/>
  <c r="AP246" i="2" s="1"/>
  <c r="AI246" i="2"/>
  <c r="AN651" i="2"/>
  <c r="AP651" i="2" s="1"/>
  <c r="AI651" i="2"/>
  <c r="AN764" i="2"/>
  <c r="AP764" i="2" s="1"/>
  <c r="AI764" i="2"/>
  <c r="AN862" i="2"/>
  <c r="AP862" i="2" s="1"/>
  <c r="AI862" i="2"/>
  <c r="AI955" i="2"/>
  <c r="AN955" i="2"/>
  <c r="AP955" i="2" s="1"/>
  <c r="AN499" i="2"/>
  <c r="AP499" i="2" s="1"/>
  <c r="AI499" i="2"/>
  <c r="AN590" i="2"/>
  <c r="AP590" i="2" s="1"/>
  <c r="AI590" i="2"/>
  <c r="AN439" i="2"/>
  <c r="AP439" i="2" s="1"/>
  <c r="AI439" i="2"/>
  <c r="AN837" i="2"/>
  <c r="AP837" i="2" s="1"/>
  <c r="AI837" i="2"/>
  <c r="AN311" i="2"/>
  <c r="AP311" i="2" s="1"/>
  <c r="AI311" i="2"/>
  <c r="AN400" i="2"/>
  <c r="AP400" i="2" s="1"/>
  <c r="AI400" i="2"/>
  <c r="AN661" i="2"/>
  <c r="AP661" i="2" s="1"/>
  <c r="AI661" i="2"/>
  <c r="AN751" i="2"/>
  <c r="AP751" i="2" s="1"/>
  <c r="AI751" i="2"/>
  <c r="AI812" i="2"/>
  <c r="AN812" i="2"/>
  <c r="AP812" i="2" s="1"/>
  <c r="AI841" i="2"/>
  <c r="AN841" i="2"/>
  <c r="AP841" i="2" s="1"/>
  <c r="AI843" i="2"/>
  <c r="AN843" i="2"/>
  <c r="AP843" i="2" s="1"/>
  <c r="AI869" i="2"/>
  <c r="AN869" i="2"/>
  <c r="AP869" i="2" s="1"/>
  <c r="AN105" i="2"/>
  <c r="AP105" i="2" s="1"/>
  <c r="AI105" i="2"/>
  <c r="AI327" i="2"/>
  <c r="AN327" i="2"/>
  <c r="AP327" i="2" s="1"/>
  <c r="AI455" i="2"/>
  <c r="AN455" i="2"/>
  <c r="AP455" i="2" s="1"/>
  <c r="AI32" i="2"/>
  <c r="AN32" i="2"/>
  <c r="AP32" i="2" s="1"/>
  <c r="AN66" i="2"/>
  <c r="AP66" i="2" s="1"/>
  <c r="AI66" i="2"/>
  <c r="AI89" i="2"/>
  <c r="AN89" i="2"/>
  <c r="AP89" i="2" s="1"/>
  <c r="AN98" i="2"/>
  <c r="AP98" i="2" s="1"/>
  <c r="AI98" i="2"/>
  <c r="AN210" i="2"/>
  <c r="AP210" i="2" s="1"/>
  <c r="AI210" i="2"/>
  <c r="AI615" i="2"/>
  <c r="AN615" i="2"/>
  <c r="AP615" i="2" s="1"/>
  <c r="AI504" i="2"/>
  <c r="AN504" i="2"/>
  <c r="AP504" i="2" s="1"/>
  <c r="AN923" i="2"/>
  <c r="AP923" i="2" s="1"/>
  <c r="AI923" i="2"/>
  <c r="AN51" i="2"/>
  <c r="AP51" i="2" s="1"/>
  <c r="AI51" i="2"/>
  <c r="AI55" i="2"/>
  <c r="AN55" i="2"/>
  <c r="AP55" i="2" s="1"/>
  <c r="AN69" i="2"/>
  <c r="AP69" i="2" s="1"/>
  <c r="AI69" i="2"/>
  <c r="AI1038" i="2"/>
  <c r="AN1038" i="2"/>
  <c r="AP1038" i="2" s="1"/>
  <c r="AI398" i="2"/>
  <c r="AN398" i="2"/>
  <c r="AP398" i="2" s="1"/>
  <c r="AI525" i="2"/>
  <c r="AN525" i="2"/>
  <c r="AP525" i="2" s="1"/>
  <c r="AI535" i="2"/>
  <c r="AN535" i="2"/>
  <c r="AP535" i="2" s="1"/>
  <c r="AI539" i="2"/>
  <c r="AN539" i="2"/>
  <c r="AP539" i="2" s="1"/>
  <c r="AI169" i="2"/>
  <c r="AN169" i="2"/>
  <c r="AP169" i="2" s="1"/>
  <c r="AN684" i="2"/>
  <c r="AP684" i="2" s="1"/>
  <c r="AI684" i="2"/>
  <c r="AN688" i="2"/>
  <c r="AP688" i="2" s="1"/>
  <c r="AI688" i="2"/>
  <c r="AB1069" i="2"/>
  <c r="AG1069" i="2"/>
  <c r="AI325" i="2"/>
  <c r="AN325" i="2"/>
  <c r="AP325" i="2" s="1"/>
  <c r="AI124" i="2"/>
  <c r="AN124" i="2"/>
  <c r="AP124" i="2" s="1"/>
  <c r="AN165" i="2"/>
  <c r="AP165" i="2" s="1"/>
  <c r="AI165" i="2"/>
  <c r="AN903" i="2"/>
  <c r="AP903" i="2" s="1"/>
  <c r="AI903" i="2"/>
  <c r="AI951" i="2"/>
  <c r="AN951" i="2"/>
  <c r="AP951" i="2" s="1"/>
  <c r="AI739" i="2"/>
  <c r="AN739" i="2"/>
  <c r="AP739" i="2" s="1"/>
  <c r="AI965" i="2"/>
  <c r="AN965" i="2"/>
  <c r="AP965" i="2" s="1"/>
  <c r="AN395" i="2"/>
  <c r="AP395" i="2" s="1"/>
  <c r="AI395" i="2"/>
  <c r="AI582" i="2"/>
  <c r="AN582" i="2"/>
  <c r="AP582" i="2" s="1"/>
  <c r="AI1055" i="2"/>
  <c r="AN1055" i="2"/>
  <c r="AP1055" i="2" s="1"/>
  <c r="AN497" i="2"/>
  <c r="AP497" i="2" s="1"/>
  <c r="AI497" i="2"/>
  <c r="AN929" i="2"/>
  <c r="AP929" i="2" s="1"/>
  <c r="AI929" i="2"/>
  <c r="AN412" i="2"/>
  <c r="AP412" i="2" s="1"/>
  <c r="AI412" i="2"/>
  <c r="AN782" i="2"/>
  <c r="AP782" i="2" s="1"/>
  <c r="AI782" i="2"/>
  <c r="AI835" i="2"/>
  <c r="AN835" i="2"/>
  <c r="AP835" i="2" s="1"/>
  <c r="AI654" i="2"/>
  <c r="AN654" i="2"/>
  <c r="AP654" i="2" s="1"/>
  <c r="AN868" i="2"/>
  <c r="AP868" i="2" s="1"/>
  <c r="AI868" i="2"/>
  <c r="AI135" i="2"/>
  <c r="AN135" i="2"/>
  <c r="AP135" i="2" s="1"/>
  <c r="AI854" i="2"/>
  <c r="AN854" i="2"/>
  <c r="AP854" i="2" s="1"/>
  <c r="AN920" i="2"/>
  <c r="AP920" i="2" s="1"/>
  <c r="AI920" i="2"/>
  <c r="AN1033" i="2"/>
  <c r="AP1033" i="2" s="1"/>
  <c r="AI1033" i="2"/>
  <c r="AN448" i="2"/>
  <c r="AP448" i="2" s="1"/>
  <c r="AI448" i="2"/>
  <c r="AI578" i="2"/>
  <c r="AN578" i="2"/>
  <c r="AP578" i="2" s="1"/>
  <c r="AI827" i="2"/>
  <c r="AN827" i="2"/>
  <c r="AP827" i="2" s="1"/>
  <c r="AN376" i="2"/>
  <c r="AP376" i="2" s="1"/>
  <c r="AI376" i="2"/>
  <c r="AN133" i="2"/>
  <c r="AP133" i="2" s="1"/>
  <c r="AI133" i="2"/>
  <c r="AN234" i="2"/>
  <c r="AP234" i="2" s="1"/>
  <c r="AI234" i="2"/>
  <c r="AN390" i="2"/>
  <c r="AP390" i="2" s="1"/>
  <c r="AI390" i="2"/>
  <c r="AN440" i="2"/>
  <c r="AP440" i="2" s="1"/>
  <c r="AI440" i="2"/>
  <c r="AN747" i="2"/>
  <c r="AP747" i="2" s="1"/>
  <c r="AI747" i="2"/>
  <c r="AN866" i="2"/>
  <c r="AP866" i="2" s="1"/>
  <c r="AI866" i="2"/>
  <c r="AI939" i="2"/>
  <c r="AN939" i="2"/>
  <c r="AP939" i="2" s="1"/>
  <c r="AI33" i="2"/>
  <c r="AN33" i="2"/>
  <c r="AP33" i="2" s="1"/>
  <c r="AN867" i="2"/>
  <c r="AP867" i="2" s="1"/>
  <c r="AI867" i="2"/>
  <c r="AI149" i="2"/>
  <c r="AN149" i="2"/>
  <c r="AP149" i="2" s="1"/>
  <c r="AI253" i="2"/>
  <c r="AN253" i="2"/>
  <c r="AP253" i="2" s="1"/>
  <c r="AN300" i="2"/>
  <c r="AP300" i="2" s="1"/>
  <c r="AI300" i="2"/>
  <c r="AN304" i="2"/>
  <c r="AP304" i="2" s="1"/>
  <c r="AI304" i="2"/>
  <c r="AN335" i="2"/>
  <c r="AP335" i="2" s="1"/>
  <c r="AI335" i="2"/>
  <c r="AN353" i="2"/>
  <c r="AP353" i="2" s="1"/>
  <c r="AI353" i="2"/>
  <c r="AN368" i="2"/>
  <c r="AP368" i="2" s="1"/>
  <c r="AI368" i="2"/>
  <c r="AI413" i="2"/>
  <c r="AN413" i="2"/>
  <c r="AP413" i="2" s="1"/>
  <c r="AN519" i="2"/>
  <c r="AP519" i="2" s="1"/>
  <c r="AI519" i="2"/>
  <c r="AI556" i="2"/>
  <c r="AN556" i="2"/>
  <c r="AP556" i="2" s="1"/>
  <c r="AN561" i="2"/>
  <c r="AP561" i="2" s="1"/>
  <c r="AI561" i="2"/>
  <c r="AN600" i="2"/>
  <c r="AP600" i="2" s="1"/>
  <c r="AI600" i="2"/>
  <c r="AN791" i="2"/>
  <c r="AP791" i="2" s="1"/>
  <c r="AI791" i="2"/>
  <c r="AI795" i="2"/>
  <c r="AN795" i="2"/>
  <c r="AP795" i="2" s="1"/>
  <c r="AN860" i="2"/>
  <c r="AP860" i="2" s="1"/>
  <c r="AI860" i="2"/>
  <c r="AI875" i="2"/>
  <c r="AN875" i="2"/>
  <c r="AP875" i="2" s="1"/>
  <c r="AN510" i="2"/>
  <c r="AP510" i="2" s="1"/>
  <c r="AI510" i="2"/>
  <c r="AI732" i="2"/>
  <c r="AN732" i="2"/>
  <c r="AP732" i="2" s="1"/>
  <c r="AN758" i="2"/>
  <c r="AP758" i="2" s="1"/>
  <c r="AI758" i="2"/>
  <c r="AN870" i="2"/>
  <c r="AP870" i="2" s="1"/>
  <c r="AI870" i="2"/>
  <c r="AI975" i="2"/>
  <c r="AN975" i="2"/>
  <c r="AP975" i="2" s="1"/>
  <c r="AI11" i="2"/>
  <c r="AN11" i="2"/>
  <c r="AP11" i="2" s="1"/>
  <c r="AN180" i="2"/>
  <c r="AP180" i="2" s="1"/>
  <c r="AI180" i="2"/>
  <c r="AN447" i="2"/>
  <c r="AP447" i="2" s="1"/>
  <c r="AI447" i="2"/>
  <c r="AN819" i="2"/>
  <c r="AP819" i="2" s="1"/>
  <c r="AI819" i="2"/>
  <c r="AN1034" i="2"/>
  <c r="AP1034" i="2" s="1"/>
  <c r="AI1034" i="2"/>
  <c r="AN224" i="2"/>
  <c r="AP224" i="2" s="1"/>
  <c r="AI224" i="2"/>
  <c r="AN486" i="2"/>
  <c r="AP486" i="2" s="1"/>
  <c r="AI486" i="2"/>
  <c r="AN973" i="2"/>
  <c r="AP973" i="2" s="1"/>
  <c r="AI973" i="2"/>
  <c r="AN182" i="2"/>
  <c r="AP182" i="2" s="1"/>
  <c r="AI182" i="2"/>
  <c r="AN408" i="2"/>
  <c r="AP408" i="2" s="1"/>
  <c r="AI408" i="2"/>
  <c r="AN842" i="2"/>
  <c r="AP842" i="2" s="1"/>
  <c r="AI842" i="2"/>
  <c r="AI858" i="2"/>
  <c r="AN858" i="2"/>
  <c r="AP858" i="2" s="1"/>
  <c r="AI905" i="2"/>
  <c r="AN905" i="2"/>
  <c r="AP905" i="2" s="1"/>
  <c r="AI949" i="2"/>
  <c r="AN949" i="2"/>
  <c r="AP949" i="2" s="1"/>
  <c r="AI104" i="2"/>
  <c r="AN104" i="2"/>
  <c r="AP104" i="2" s="1"/>
  <c r="AI263" i="2"/>
  <c r="AN263" i="2"/>
  <c r="AP263" i="2" s="1"/>
  <c r="AI322" i="2"/>
  <c r="AN322" i="2"/>
  <c r="AP322" i="2" s="1"/>
  <c r="AN458" i="2"/>
  <c r="AP458" i="2" s="1"/>
  <c r="AI458" i="2"/>
  <c r="AN462" i="2"/>
  <c r="AP462" i="2" s="1"/>
  <c r="AI462" i="2"/>
  <c r="AI467" i="2"/>
  <c r="AN467" i="2"/>
  <c r="AP467" i="2" s="1"/>
  <c r="AN530" i="2"/>
  <c r="AP530" i="2" s="1"/>
  <c r="AI530" i="2"/>
  <c r="AI798" i="2"/>
  <c r="AN798" i="2"/>
  <c r="AP798" i="2" s="1"/>
  <c r="AN871" i="2"/>
  <c r="AP871" i="2" s="1"/>
  <c r="AI871" i="2"/>
  <c r="AI902" i="2"/>
  <c r="AN902" i="2"/>
  <c r="AP902" i="2" s="1"/>
  <c r="AN976" i="2"/>
  <c r="AP976" i="2" s="1"/>
  <c r="AI976" i="2"/>
  <c r="AI274" i="2"/>
  <c r="AN274" i="2"/>
  <c r="AP274" i="2" s="1"/>
  <c r="AN30" i="2"/>
  <c r="AP30" i="2" s="1"/>
  <c r="AI30" i="2"/>
  <c r="AN75" i="2"/>
  <c r="AP75" i="2" s="1"/>
  <c r="AI75" i="2"/>
  <c r="AN524" i="2"/>
  <c r="AP524" i="2" s="1"/>
  <c r="AI524" i="2"/>
  <c r="AI538" i="2"/>
  <c r="AN538" i="2"/>
  <c r="AP538" i="2" s="1"/>
  <c r="AN760" i="2"/>
  <c r="AP760" i="2" s="1"/>
  <c r="AI760" i="2"/>
  <c r="AN436" i="2"/>
  <c r="AP436" i="2" s="1"/>
  <c r="AI436" i="2"/>
  <c r="AN692" i="2"/>
  <c r="AP692" i="2" s="1"/>
  <c r="AI692" i="2"/>
  <c r="AN716" i="2"/>
  <c r="AP716" i="2" s="1"/>
  <c r="AI716" i="2"/>
  <c r="AN728" i="2"/>
  <c r="AP728" i="2" s="1"/>
  <c r="AI728" i="2"/>
  <c r="AN829" i="2"/>
  <c r="AP829" i="2" s="1"/>
  <c r="AI829" i="2"/>
  <c r="AI289" i="2"/>
  <c r="AN289" i="2"/>
  <c r="AP289" i="2" s="1"/>
  <c r="AI34" i="2"/>
  <c r="AN34" i="2"/>
  <c r="AP34" i="2" s="1"/>
  <c r="AI961" i="2"/>
  <c r="AN961" i="2"/>
  <c r="AP961" i="2" s="1"/>
  <c r="AN287" i="2"/>
  <c r="AP287" i="2" s="1"/>
  <c r="AI287" i="2"/>
  <c r="AN378" i="2"/>
  <c r="AP378" i="2" s="1"/>
  <c r="AI378" i="2"/>
  <c r="AN469" i="2"/>
  <c r="AP469" i="2" s="1"/>
  <c r="AI469" i="2"/>
  <c r="AI1030" i="2"/>
  <c r="AN1030" i="2"/>
  <c r="AP1030" i="2" s="1"/>
  <c r="AN196" i="2"/>
  <c r="AP196" i="2" s="1"/>
  <c r="AI196" i="2"/>
  <c r="AN1086" i="2"/>
  <c r="AP1086" i="2" s="1"/>
  <c r="AI1086" i="2"/>
  <c r="AN142" i="2"/>
  <c r="AP142" i="2" s="1"/>
  <c r="AI142" i="2"/>
  <c r="AI493" i="2"/>
  <c r="AN493" i="2"/>
  <c r="AP493" i="2" s="1"/>
  <c r="AI859" i="2"/>
  <c r="AN859" i="2"/>
  <c r="AP859" i="2" s="1"/>
  <c r="AI864" i="2"/>
  <c r="AN864" i="2"/>
  <c r="AP864" i="2" s="1"/>
  <c r="AI533" i="2"/>
  <c r="AN533" i="2"/>
  <c r="AP533" i="2" s="1"/>
  <c r="AI262" i="2"/>
  <c r="AN262" i="2"/>
  <c r="AP262" i="2" s="1"/>
  <c r="AN685" i="2"/>
  <c r="AP685" i="2" s="1"/>
  <c r="AI685" i="2"/>
  <c r="AI689" i="2"/>
  <c r="AN689" i="2"/>
  <c r="AP689" i="2" s="1"/>
  <c r="AI693" i="2"/>
  <c r="AN693" i="2"/>
  <c r="AP693" i="2" s="1"/>
  <c r="AN697" i="2"/>
  <c r="AP697" i="2" s="1"/>
  <c r="AI697" i="2"/>
  <c r="AN701" i="2"/>
  <c r="AP701" i="2" s="1"/>
  <c r="AI701" i="2"/>
  <c r="AI705" i="2"/>
  <c r="AN705" i="2"/>
  <c r="AP705" i="2" s="1"/>
  <c r="AI713" i="2"/>
  <c r="AN713" i="2"/>
  <c r="AP713" i="2" s="1"/>
  <c r="AN822" i="2"/>
  <c r="AP822" i="2" s="1"/>
  <c r="AI822" i="2"/>
  <c r="AI846" i="2"/>
  <c r="AN846" i="2"/>
  <c r="AP846" i="2" s="1"/>
  <c r="AI933" i="2"/>
  <c r="AN933" i="2"/>
  <c r="AP933" i="2" s="1"/>
  <c r="AI290" i="2"/>
  <c r="AN290" i="2"/>
  <c r="AP290" i="2" s="1"/>
  <c r="AN307" i="2"/>
  <c r="AP307" i="2" s="1"/>
  <c r="AI307" i="2"/>
  <c r="AN618" i="2"/>
  <c r="AP618" i="2" s="1"/>
  <c r="AI618" i="2"/>
  <c r="AN986" i="2"/>
  <c r="AP986" i="2" s="1"/>
  <c r="AI986" i="2"/>
  <c r="AI271" i="2"/>
  <c r="AN271" i="2"/>
  <c r="AP271" i="2" s="1"/>
  <c r="AI123" i="2"/>
  <c r="AN123" i="2"/>
  <c r="AP123" i="2" s="1"/>
  <c r="AN218" i="2"/>
  <c r="AP218" i="2" s="1"/>
  <c r="AI218" i="2"/>
  <c r="AI553" i="2"/>
  <c r="AN553" i="2"/>
  <c r="AP553" i="2" s="1"/>
  <c r="AI802" i="2"/>
  <c r="AN802" i="2"/>
  <c r="AP802" i="2" s="1"/>
  <c r="AI102" i="2"/>
  <c r="AN102" i="2"/>
  <c r="AP102" i="2" s="1"/>
  <c r="AI346" i="2"/>
  <c r="AN346" i="2"/>
  <c r="AP346" i="2" s="1"/>
  <c r="AI28" i="2"/>
  <c r="AN28" i="2"/>
  <c r="AP28" i="2" s="1"/>
  <c r="AI86" i="2"/>
  <c r="AN86" i="2"/>
  <c r="AP86" i="2" s="1"/>
  <c r="AN445" i="2"/>
  <c r="AP445" i="2" s="1"/>
  <c r="AI445" i="2"/>
  <c r="AN42" i="2"/>
  <c r="AP42" i="2" s="1"/>
  <c r="AI42" i="2"/>
  <c r="AI394" i="2"/>
  <c r="AN394" i="2"/>
  <c r="AP394" i="2" s="1"/>
  <c r="AI505" i="2"/>
  <c r="AN505" i="2"/>
  <c r="AP505" i="2" s="1"/>
  <c r="AI935" i="2"/>
  <c r="AN935" i="2"/>
  <c r="AP935" i="2" s="1"/>
  <c r="AI380" i="2"/>
  <c r="AN380" i="2"/>
  <c r="AP380" i="2" s="1"/>
  <c r="AI292" i="2"/>
  <c r="AN292" i="2"/>
  <c r="AP292" i="2" s="1"/>
  <c r="AN320" i="2"/>
  <c r="AP320" i="2" s="1"/>
  <c r="AI320" i="2"/>
  <c r="AN331" i="2"/>
  <c r="AP331" i="2" s="1"/>
  <c r="AI331" i="2"/>
  <c r="AI358" i="2"/>
  <c r="AN358" i="2"/>
  <c r="AP358" i="2" s="1"/>
  <c r="AN372" i="2"/>
  <c r="AP372" i="2" s="1"/>
  <c r="AI372" i="2"/>
  <c r="AI418" i="2"/>
  <c r="AN418" i="2"/>
  <c r="AP418" i="2" s="1"/>
  <c r="AI619" i="2"/>
  <c r="AN619" i="2"/>
  <c r="AP619" i="2" s="1"/>
  <c r="AN783" i="2"/>
  <c r="AP783" i="2" s="1"/>
  <c r="AI783" i="2"/>
  <c r="AN787" i="2"/>
  <c r="AP787" i="2" s="1"/>
  <c r="AI787" i="2"/>
  <c r="AN894" i="2"/>
  <c r="AP894" i="2" s="1"/>
  <c r="AI894" i="2"/>
  <c r="AI913" i="2"/>
  <c r="AN913" i="2"/>
  <c r="AP913" i="2" s="1"/>
  <c r="AI962" i="2"/>
  <c r="AN962" i="2"/>
  <c r="AP962" i="2" s="1"/>
  <c r="AI980" i="2"/>
  <c r="AN980" i="2"/>
  <c r="AP980" i="2" s="1"/>
  <c r="AN1006" i="2"/>
  <c r="AP1006" i="2" s="1"/>
  <c r="AI1006" i="2"/>
  <c r="AI1018" i="2"/>
  <c r="AN1018" i="2"/>
  <c r="AP1018" i="2" s="1"/>
  <c r="AI342" i="2"/>
  <c r="AN342" i="2"/>
  <c r="AP342" i="2" s="1"/>
  <c r="AN141" i="2"/>
  <c r="AP141" i="2" s="1"/>
  <c r="AI141" i="2"/>
  <c r="AN162" i="2"/>
  <c r="AP162" i="2" s="1"/>
  <c r="AI162" i="2"/>
  <c r="AI166" i="2"/>
  <c r="AN166" i="2"/>
  <c r="AP166" i="2" s="1"/>
  <c r="AN245" i="2"/>
  <c r="AP245" i="2" s="1"/>
  <c r="AI245" i="2"/>
  <c r="AN255" i="2"/>
  <c r="AP255" i="2" s="1"/>
  <c r="AI255" i="2"/>
  <c r="AN280" i="2"/>
  <c r="AP280" i="2" s="1"/>
  <c r="AI280" i="2"/>
  <c r="AI396" i="2"/>
  <c r="AN396" i="2"/>
  <c r="AP396" i="2" s="1"/>
  <c r="AN602" i="2"/>
  <c r="AP602" i="2" s="1"/>
  <c r="AI602" i="2"/>
  <c r="AN650" i="2"/>
  <c r="AP650" i="2" s="1"/>
  <c r="AI650" i="2"/>
  <c r="AN1051" i="2"/>
  <c r="AP1051" i="2" s="1"/>
  <c r="AI1051" i="2"/>
  <c r="AN948" i="2"/>
  <c r="AP948" i="2" s="1"/>
  <c r="AI948" i="2"/>
  <c r="AN185" i="2"/>
  <c r="AP185" i="2" s="1"/>
  <c r="AI185" i="2"/>
  <c r="AI260" i="2"/>
  <c r="AN260" i="2"/>
  <c r="AP260" i="2" s="1"/>
  <c r="AN275" i="2"/>
  <c r="AP275" i="2" s="1"/>
  <c r="AI275" i="2"/>
  <c r="AN384" i="2"/>
  <c r="AP384" i="2" s="1"/>
  <c r="AI384" i="2"/>
  <c r="AN465" i="2"/>
  <c r="AP465" i="2" s="1"/>
  <c r="AI465" i="2"/>
  <c r="AN1004" i="2"/>
  <c r="AP1004" i="2" s="1"/>
  <c r="AI1004" i="2"/>
  <c r="AI29" i="2"/>
  <c r="AN29" i="2"/>
  <c r="AP29" i="2" s="1"/>
  <c r="AN72" i="2"/>
  <c r="AP72" i="2" s="1"/>
  <c r="AI72" i="2"/>
  <c r="AI857" i="2"/>
  <c r="AN857" i="2"/>
  <c r="AP857" i="2" s="1"/>
  <c r="AN1043" i="2"/>
  <c r="AP1043" i="2" s="1"/>
  <c r="AI1043" i="2"/>
  <c r="AI145" i="2"/>
  <c r="AN145" i="2"/>
  <c r="AP145" i="2" s="1"/>
  <c r="AI645" i="2"/>
  <c r="AN645" i="2"/>
  <c r="AP645" i="2" s="1"/>
  <c r="AI800" i="2"/>
  <c r="AN800" i="2"/>
  <c r="AP800" i="2" s="1"/>
  <c r="AN316" i="2"/>
  <c r="AP316" i="2" s="1"/>
  <c r="AI316" i="2"/>
  <c r="AN579" i="2"/>
  <c r="AP579" i="2" s="1"/>
  <c r="AI579" i="2"/>
  <c r="AN402" i="2"/>
  <c r="AP402" i="2" s="1"/>
  <c r="AI402" i="2"/>
  <c r="AI537" i="2"/>
  <c r="AN537" i="2"/>
  <c r="AP537" i="2" s="1"/>
  <c r="AN759" i="2"/>
  <c r="AP759" i="2" s="1"/>
  <c r="AI759" i="2"/>
  <c r="AI509" i="2"/>
  <c r="AN509" i="2"/>
  <c r="AP509" i="2" s="1"/>
  <c r="AN573" i="2"/>
  <c r="AP573" i="2" s="1"/>
  <c r="AI573" i="2"/>
  <c r="AN171" i="2"/>
  <c r="AP171" i="2" s="1"/>
  <c r="AI171" i="2"/>
  <c r="AN678" i="2"/>
  <c r="AP678" i="2" s="1"/>
  <c r="AI678" i="2"/>
  <c r="AN694" i="2"/>
  <c r="AP694" i="2" s="1"/>
  <c r="AI694" i="2"/>
  <c r="AN718" i="2"/>
  <c r="AP718" i="2" s="1"/>
  <c r="AI718" i="2"/>
  <c r="AN258" i="2"/>
  <c r="AP258" i="2" s="1"/>
  <c r="AI258" i="2"/>
  <c r="AN752" i="2"/>
  <c r="AP752" i="2" s="1"/>
  <c r="AI752" i="2"/>
  <c r="AI997" i="2"/>
  <c r="AN997" i="2"/>
  <c r="AP997" i="2" s="1"/>
  <c r="AN191" i="2"/>
  <c r="AP191" i="2" s="1"/>
  <c r="AI191" i="2"/>
  <c r="AI755" i="2"/>
  <c r="AN755" i="2"/>
  <c r="AP755" i="2" s="1"/>
  <c r="AI90" i="2"/>
  <c r="AN90" i="2"/>
  <c r="AP90" i="2" s="1"/>
  <c r="AN293" i="2"/>
  <c r="AP293" i="2" s="1"/>
  <c r="AI293" i="2"/>
  <c r="AN305" i="2"/>
  <c r="AP305" i="2" s="1"/>
  <c r="AI305" i="2"/>
  <c r="AI313" i="2"/>
  <c r="AN313" i="2"/>
  <c r="AP313" i="2" s="1"/>
  <c r="AI365" i="2"/>
  <c r="AN365" i="2"/>
  <c r="AP365" i="2" s="1"/>
  <c r="AN373" i="2"/>
  <c r="AP373" i="2" s="1"/>
  <c r="AI373" i="2"/>
  <c r="AN429" i="2"/>
  <c r="AP429" i="2" s="1"/>
  <c r="AI429" i="2"/>
  <c r="AN593" i="2"/>
  <c r="AP593" i="2" s="1"/>
  <c r="AI593" i="2"/>
  <c r="AI605" i="2"/>
  <c r="AN605" i="2"/>
  <c r="AP605" i="2" s="1"/>
  <c r="AN778" i="2"/>
  <c r="AP778" i="2" s="1"/>
  <c r="AI778" i="2"/>
  <c r="AI788" i="2"/>
  <c r="AN788" i="2"/>
  <c r="AP788" i="2" s="1"/>
  <c r="AN872" i="2"/>
  <c r="AP872" i="2" s="1"/>
  <c r="AI872" i="2"/>
  <c r="AN876" i="2"/>
  <c r="AP876" i="2" s="1"/>
  <c r="AI876" i="2"/>
  <c r="AN958" i="2"/>
  <c r="AP958" i="2" s="1"/>
  <c r="AI958" i="2"/>
  <c r="AI988" i="2"/>
  <c r="AN988" i="2"/>
  <c r="AP988" i="2" s="1"/>
  <c r="AN1011" i="2"/>
  <c r="AP1011" i="2" s="1"/>
  <c r="AI1011" i="2"/>
  <c r="AN1019" i="2"/>
  <c r="AP1019" i="2" s="1"/>
  <c r="AI1019" i="2"/>
  <c r="AN1023" i="2"/>
  <c r="AP1023" i="2" s="1"/>
  <c r="AI1023" i="2"/>
  <c r="AI154" i="2"/>
  <c r="AN154" i="2"/>
  <c r="AP154" i="2" s="1"/>
  <c r="AI167" i="2"/>
  <c r="AN167" i="2"/>
  <c r="AP167" i="2" s="1"/>
  <c r="AI206" i="2"/>
  <c r="AN206" i="2"/>
  <c r="AP206" i="2" s="1"/>
  <c r="AN281" i="2"/>
  <c r="AP281" i="2" s="1"/>
  <c r="AI281" i="2"/>
  <c r="AN441" i="2"/>
  <c r="AP441" i="2" s="1"/>
  <c r="AI441" i="2"/>
  <c r="AI555" i="2"/>
  <c r="AN555" i="2"/>
  <c r="AP555" i="2" s="1"/>
  <c r="AI604" i="2"/>
  <c r="AN604" i="2"/>
  <c r="AP604" i="2" s="1"/>
  <c r="AN656" i="2"/>
  <c r="AP656" i="2" s="1"/>
  <c r="AI656" i="2"/>
  <c r="AI672" i="2"/>
  <c r="AN672" i="2"/>
  <c r="AP672" i="2" s="1"/>
  <c r="AI754" i="2"/>
  <c r="AN754" i="2"/>
  <c r="AP754" i="2" s="1"/>
  <c r="AN831" i="2"/>
  <c r="AP831" i="2" s="1"/>
  <c r="AI831" i="2"/>
  <c r="AN900" i="2"/>
  <c r="AP900" i="2" s="1"/>
  <c r="AI900" i="2"/>
  <c r="AI945" i="2"/>
  <c r="AN945" i="2"/>
  <c r="AP945" i="2" s="1"/>
  <c r="AN46" i="2"/>
  <c r="AP46" i="2" s="1"/>
  <c r="AI46" i="2"/>
  <c r="AI193" i="2"/>
  <c r="AN193" i="2"/>
  <c r="AP193" i="2" s="1"/>
  <c r="AN230" i="2"/>
  <c r="AP230" i="2" s="1"/>
  <c r="AI230" i="2"/>
  <c r="AN344" i="2"/>
  <c r="AP344" i="2" s="1"/>
  <c r="AI344" i="2"/>
  <c r="AN432" i="2"/>
  <c r="AP432" i="2" s="1"/>
  <c r="AI432" i="2"/>
  <c r="AI494" i="2"/>
  <c r="AN494" i="2"/>
  <c r="AP494" i="2" s="1"/>
  <c r="AN737" i="2"/>
  <c r="AP737" i="2" s="1"/>
  <c r="AI737" i="2"/>
  <c r="AN1039" i="2"/>
  <c r="AP1039" i="2" s="1"/>
  <c r="AI1039" i="2"/>
  <c r="AN919" i="2"/>
  <c r="AP919" i="2" s="1"/>
  <c r="AI919" i="2"/>
  <c r="AI97" i="2"/>
  <c r="AN97" i="2"/>
  <c r="AP97" i="2" s="1"/>
  <c r="AN477" i="2"/>
  <c r="AP477" i="2" s="1"/>
  <c r="AI477" i="2"/>
  <c r="AI917" i="2"/>
  <c r="AN917" i="2"/>
  <c r="AP917" i="2" s="1"/>
  <c r="AN1032" i="2"/>
  <c r="AP1032" i="2" s="1"/>
  <c r="AI1032" i="2"/>
  <c r="AI771" i="2"/>
  <c r="AN771" i="2"/>
  <c r="AP771" i="2" s="1"/>
  <c r="AI146" i="2"/>
  <c r="AN146" i="2"/>
  <c r="AP146" i="2" s="1"/>
  <c r="AN10" i="2"/>
  <c r="AI10" i="2"/>
  <c r="AI139" i="2"/>
  <c r="AN139" i="2"/>
  <c r="AP139" i="2" s="1"/>
  <c r="AI852" i="2"/>
  <c r="AN852" i="2"/>
  <c r="AP852" i="2" s="1"/>
  <c r="AI50" i="2"/>
  <c r="AN50" i="2"/>
  <c r="AP50" i="2" s="1"/>
  <c r="AN523" i="2"/>
  <c r="AP523" i="2" s="1"/>
  <c r="AI523" i="2"/>
  <c r="AI613" i="2"/>
  <c r="AN613" i="2"/>
  <c r="AP613" i="2" s="1"/>
  <c r="AI896" i="2"/>
  <c r="AN896" i="2"/>
  <c r="AP896" i="2" s="1"/>
  <c r="AI397" i="2"/>
  <c r="AN397" i="2"/>
  <c r="AP397" i="2" s="1"/>
  <c r="AN528" i="2"/>
  <c r="AP528" i="2" s="1"/>
  <c r="AI528" i="2"/>
  <c r="AN761" i="2"/>
  <c r="AP761" i="2" s="1"/>
  <c r="AI761" i="2"/>
  <c r="AN765" i="2"/>
  <c r="AP765" i="2" s="1"/>
  <c r="AI765" i="2"/>
  <c r="AI856" i="2"/>
  <c r="AN856" i="2"/>
  <c r="AP856" i="2" s="1"/>
  <c r="AI863" i="2"/>
  <c r="AN863" i="2"/>
  <c r="AP863" i="2" s="1"/>
  <c r="AI177" i="2"/>
  <c r="AN177" i="2"/>
  <c r="AP177" i="2" s="1"/>
  <c r="AN241" i="2"/>
  <c r="AP241" i="2" s="1"/>
  <c r="AI241" i="2"/>
  <c r="AI696" i="2"/>
  <c r="AN696" i="2"/>
  <c r="AP696" i="2" s="1"/>
  <c r="AN811" i="2"/>
  <c r="AP811" i="2" s="1"/>
  <c r="AI811" i="2"/>
  <c r="AI103" i="2" l="1"/>
  <c r="AN103" i="2"/>
  <c r="AP103" i="2" s="1"/>
  <c r="AN219" i="2"/>
  <c r="AP219" i="2" s="1"/>
  <c r="AI219" i="2"/>
  <c r="AN318" i="2"/>
  <c r="AP318" i="2" s="1"/>
  <c r="AI318" i="2"/>
  <c r="AI347" i="2"/>
  <c r="AN347" i="2"/>
  <c r="AP347" i="2" s="1"/>
  <c r="AW1096" i="2"/>
  <c r="AG1096" i="2"/>
  <c r="AB1096" i="2"/>
  <c r="AI173" i="2"/>
  <c r="AN173" i="2"/>
  <c r="AP173" i="2" s="1"/>
  <c r="AN700" i="2"/>
  <c r="AP700" i="2" s="1"/>
  <c r="AI700" i="2"/>
  <c r="AN704" i="2"/>
  <c r="AP704" i="2" s="1"/>
  <c r="AI704" i="2"/>
  <c r="AN708" i="2"/>
  <c r="AP708" i="2" s="1"/>
  <c r="AI708" i="2"/>
  <c r="AN720" i="2"/>
  <c r="AP720" i="2" s="1"/>
  <c r="AI720" i="2"/>
  <c r="AI932" i="2"/>
  <c r="AN932" i="2"/>
  <c r="AP932" i="2" s="1"/>
  <c r="AN1095" i="2"/>
  <c r="AP1095" i="2" s="1"/>
  <c r="AI1095" i="2"/>
  <c r="AN938" i="2"/>
  <c r="AP938" i="2" s="1"/>
  <c r="AI938" i="2"/>
  <c r="AN855" i="2"/>
  <c r="AP855" i="2" s="1"/>
  <c r="AI855" i="2"/>
  <c r="AI947" i="2"/>
  <c r="AN947" i="2"/>
  <c r="AP947" i="2" s="1"/>
  <c r="AI44" i="2"/>
  <c r="AN44" i="2"/>
  <c r="AP44" i="2" s="1"/>
  <c r="AN202" i="2"/>
  <c r="AP202" i="2" s="1"/>
  <c r="AI202" i="2"/>
  <c r="AI273" i="2"/>
  <c r="AN273" i="2"/>
  <c r="AP273" i="2" s="1"/>
  <c r="AN460" i="2"/>
  <c r="AP460" i="2" s="1"/>
  <c r="AI460" i="2"/>
  <c r="AI985" i="2"/>
  <c r="AN985" i="2"/>
  <c r="AP985" i="2" s="1"/>
  <c r="AN1046" i="2"/>
  <c r="AP1046" i="2" s="1"/>
  <c r="AI1046" i="2"/>
  <c r="AN784" i="2"/>
  <c r="AP784" i="2" s="1"/>
  <c r="AI784" i="2"/>
  <c r="AN132" i="2"/>
  <c r="AP132" i="2" s="1"/>
  <c r="AI132" i="2"/>
  <c r="AN991" i="2"/>
  <c r="AP991" i="2" s="1"/>
  <c r="AI991" i="2"/>
  <c r="AI574" i="2"/>
  <c r="AN574" i="2"/>
  <c r="AP574" i="2" s="1"/>
  <c r="AI168" i="2"/>
  <c r="AN168" i="2"/>
  <c r="AP168" i="2" s="1"/>
  <c r="AI269" i="2"/>
  <c r="AN269" i="2"/>
  <c r="AP269" i="2" s="1"/>
  <c r="AI703" i="2"/>
  <c r="AN703" i="2"/>
  <c r="AP703" i="2" s="1"/>
  <c r="AI711" i="2"/>
  <c r="AN711" i="2"/>
  <c r="AP711" i="2" s="1"/>
  <c r="AI715" i="2"/>
  <c r="AN715" i="2"/>
  <c r="AP715" i="2" s="1"/>
  <c r="AN727" i="2"/>
  <c r="AP727" i="2" s="1"/>
  <c r="AI727" i="2"/>
  <c r="AI731" i="2"/>
  <c r="AN731" i="2"/>
  <c r="AP731" i="2" s="1"/>
  <c r="AI824" i="2"/>
  <c r="AN824" i="2"/>
  <c r="AP824" i="2" s="1"/>
  <c r="AN850" i="2"/>
  <c r="AP850" i="2" s="1"/>
  <c r="AI850" i="2"/>
  <c r="AN931" i="2"/>
  <c r="AP931" i="2" s="1"/>
  <c r="AI931" i="2"/>
  <c r="AI942" i="2"/>
  <c r="AN942" i="2"/>
  <c r="AP942" i="2" s="1"/>
  <c r="AI946" i="2"/>
  <c r="AN946" i="2"/>
  <c r="AP946" i="2" s="1"/>
  <c r="AI950" i="2"/>
  <c r="AN950" i="2"/>
  <c r="AP950" i="2" s="1"/>
  <c r="AN992" i="2"/>
  <c r="AP992" i="2" s="1"/>
  <c r="AI992" i="2"/>
  <c r="AI21" i="2"/>
  <c r="AN21" i="2"/>
  <c r="AP21" i="2" s="1"/>
  <c r="AN61" i="2"/>
  <c r="AP61" i="2" s="1"/>
  <c r="AI61" i="2"/>
  <c r="AI190" i="2"/>
  <c r="AN190" i="2"/>
  <c r="AP190" i="2" s="1"/>
  <c r="AI459" i="2"/>
  <c r="AN459" i="2"/>
  <c r="AP459" i="2" s="1"/>
  <c r="AI25" i="2"/>
  <c r="AN25" i="2"/>
  <c r="AP25" i="2" s="1"/>
  <c r="AI254" i="2"/>
  <c r="AN254" i="2"/>
  <c r="AP254" i="2" s="1"/>
  <c r="AI482" i="2"/>
  <c r="AN482" i="2"/>
  <c r="AP482" i="2" s="1"/>
  <c r="AI959" i="2"/>
  <c r="AN959" i="2"/>
  <c r="AP959" i="2" s="1"/>
  <c r="AI772" i="2"/>
  <c r="AN772" i="2"/>
  <c r="AP772" i="2" s="1"/>
  <c r="AN1040" i="2"/>
  <c r="AP1040" i="2" s="1"/>
  <c r="AI1040" i="2"/>
  <c r="AI140" i="2"/>
  <c r="AN140" i="2"/>
  <c r="AP140" i="2" s="1"/>
  <c r="AI779" i="2"/>
  <c r="AN779" i="2"/>
  <c r="AP779" i="2" s="1"/>
  <c r="AI974" i="2"/>
  <c r="AN974" i="2"/>
  <c r="AP974" i="2" s="1"/>
  <c r="AN242" i="2"/>
  <c r="AP242" i="2" s="1"/>
  <c r="AI242" i="2"/>
  <c r="AI746" i="2"/>
  <c r="AN746" i="2"/>
  <c r="AP746" i="2" s="1"/>
  <c r="AN845" i="2"/>
  <c r="AP845" i="2" s="1"/>
  <c r="AI845" i="2"/>
  <c r="AN215" i="2"/>
  <c r="AP215" i="2" s="1"/>
  <c r="AI215" i="2"/>
  <c r="AN987" i="2"/>
  <c r="AP987" i="2" s="1"/>
  <c r="AI987" i="2"/>
  <c r="AI1025" i="2"/>
  <c r="AN1025" i="2"/>
  <c r="AP1025" i="2" s="1"/>
  <c r="AN114" i="2"/>
  <c r="AP114" i="2" s="1"/>
  <c r="AI114" i="2"/>
  <c r="AI480" i="2"/>
  <c r="AN480" i="2"/>
  <c r="AP480" i="2" s="1"/>
  <c r="AI767" i="2"/>
  <c r="AN767" i="2"/>
  <c r="AP767" i="2" s="1"/>
  <c r="AN813" i="2"/>
  <c r="AP813" i="2" s="1"/>
  <c r="AI813" i="2"/>
  <c r="AI844" i="2"/>
  <c r="AN844" i="2"/>
  <c r="AP844" i="2" s="1"/>
  <c r="AN908" i="2"/>
  <c r="AP908" i="2" s="1"/>
  <c r="AI908" i="2"/>
  <c r="AI957" i="2"/>
  <c r="AN957" i="2"/>
  <c r="AP957" i="2" s="1"/>
  <c r="AI1010" i="2"/>
  <c r="AN1010" i="2"/>
  <c r="AP1010" i="2" s="1"/>
  <c r="AN1014" i="2"/>
  <c r="AP1014" i="2" s="1"/>
  <c r="AI1014" i="2"/>
  <c r="AI1022" i="2"/>
  <c r="AN1022" i="2"/>
  <c r="AP1022" i="2" s="1"/>
  <c r="AI1026" i="2"/>
  <c r="AN1026" i="2"/>
  <c r="AP1026" i="2" s="1"/>
  <c r="AN781" i="2"/>
  <c r="AP781" i="2" s="1"/>
  <c r="AI781" i="2"/>
  <c r="AN115" i="2"/>
  <c r="AP115" i="2" s="1"/>
  <c r="AI115" i="2"/>
  <c r="AN158" i="2"/>
  <c r="AP158" i="2" s="1"/>
  <c r="AI158" i="2"/>
  <c r="AI205" i="2"/>
  <c r="AN205" i="2"/>
  <c r="AP205" i="2" s="1"/>
  <c r="AN209" i="2"/>
  <c r="AP209" i="2" s="1"/>
  <c r="AI209" i="2"/>
  <c r="AN259" i="2"/>
  <c r="AP259" i="2" s="1"/>
  <c r="AI259" i="2"/>
  <c r="AN284" i="2"/>
  <c r="AP284" i="2" s="1"/>
  <c r="AI284" i="2"/>
  <c r="AN481" i="2"/>
  <c r="AP481" i="2" s="1"/>
  <c r="AI481" i="2"/>
  <c r="AI542" i="2"/>
  <c r="AN542" i="2"/>
  <c r="AP542" i="2" s="1"/>
  <c r="AI554" i="2"/>
  <c r="AN554" i="2"/>
  <c r="AP554" i="2" s="1"/>
  <c r="AN565" i="2"/>
  <c r="AP565" i="2" s="1"/>
  <c r="AI565" i="2"/>
  <c r="AI667" i="2"/>
  <c r="AN667" i="2"/>
  <c r="AP667" i="2" s="1"/>
  <c r="AI742" i="2"/>
  <c r="AN742" i="2"/>
  <c r="AP742" i="2" s="1"/>
  <c r="AI898" i="2"/>
  <c r="AN898" i="2"/>
  <c r="AP898" i="2" s="1"/>
  <c r="AI921" i="2"/>
  <c r="AN921" i="2"/>
  <c r="AP921" i="2" s="1"/>
  <c r="AN994" i="2"/>
  <c r="AP994" i="2" s="1"/>
  <c r="AI994" i="2"/>
  <c r="AI1003" i="2"/>
  <c r="AN1003" i="2"/>
  <c r="AP1003" i="2" s="1"/>
  <c r="AI735" i="2"/>
  <c r="AN735" i="2"/>
  <c r="AP735" i="2" s="1"/>
  <c r="AI286" i="2"/>
  <c r="AN286" i="2"/>
  <c r="AP286" i="2" s="1"/>
  <c r="AN479" i="2"/>
  <c r="AP479" i="2" s="1"/>
  <c r="AI479" i="2"/>
  <c r="AI587" i="2"/>
  <c r="AN587" i="2"/>
  <c r="AP587" i="2" s="1"/>
  <c r="AI637" i="2"/>
  <c r="AN637" i="2"/>
  <c r="AP637" i="2" s="1"/>
  <c r="AN657" i="2"/>
  <c r="AP657" i="2" s="1"/>
  <c r="AI657" i="2"/>
  <c r="AI669" i="2"/>
  <c r="AN669" i="2"/>
  <c r="AP669" i="2" s="1"/>
  <c r="AN673" i="2"/>
  <c r="AP673" i="2" s="1"/>
  <c r="AI673" i="2"/>
  <c r="AI757" i="2"/>
  <c r="AN757" i="2"/>
  <c r="AP757" i="2" s="1"/>
  <c r="AN816" i="2"/>
  <c r="AP816" i="2" s="1"/>
  <c r="AI816" i="2"/>
  <c r="AN1000" i="2"/>
  <c r="AP1000" i="2" s="1"/>
  <c r="AI1000" i="2"/>
  <c r="AN82" i="2"/>
  <c r="AP82" i="2" s="1"/>
  <c r="AI82" i="2"/>
  <c r="AI198" i="2"/>
  <c r="AN198" i="2"/>
  <c r="AP198" i="2" s="1"/>
  <c r="AI267" i="2"/>
  <c r="AN267" i="2"/>
  <c r="AP267" i="2" s="1"/>
  <c r="AI277" i="2"/>
  <c r="AN277" i="2"/>
  <c r="AP277" i="2" s="1"/>
  <c r="AI355" i="2"/>
  <c r="AN355" i="2"/>
  <c r="AP355" i="2" s="1"/>
  <c r="AN463" i="2"/>
  <c r="AP463" i="2" s="1"/>
  <c r="AI463" i="2"/>
  <c r="AI468" i="2"/>
  <c r="AN468" i="2"/>
  <c r="AP468" i="2" s="1"/>
  <c r="AI85" i="2"/>
  <c r="AN85" i="2"/>
  <c r="AP85" i="2" s="1"/>
  <c r="AI93" i="2"/>
  <c r="AN93" i="2"/>
  <c r="AP93" i="2" s="1"/>
  <c r="AI1029" i="2"/>
  <c r="AN1029" i="2"/>
  <c r="AP1029" i="2" s="1"/>
  <c r="AI16" i="2"/>
  <c r="AN16" i="2"/>
  <c r="AP16" i="2" s="1"/>
  <c r="AI67" i="2"/>
  <c r="AN67" i="2"/>
  <c r="AP67" i="2" s="1"/>
  <c r="AN195" i="2"/>
  <c r="AP195" i="2" s="1"/>
  <c r="AI195" i="2"/>
  <c r="AI833" i="2"/>
  <c r="AN833" i="2"/>
  <c r="AP833" i="2" s="1"/>
  <c r="AI64" i="2"/>
  <c r="AN64" i="2"/>
  <c r="AP64" i="2" s="1"/>
  <c r="AI20" i="2"/>
  <c r="AN20" i="2"/>
  <c r="AP20" i="2" s="1"/>
  <c r="AI122" i="2"/>
  <c r="AN122" i="2"/>
  <c r="AP122" i="2" s="1"/>
  <c r="AI223" i="2"/>
  <c r="AN223" i="2"/>
  <c r="AP223" i="2" s="1"/>
  <c r="AI577" i="2"/>
  <c r="AN577" i="2"/>
  <c r="AP577" i="2" s="1"/>
  <c r="AN107" i="2"/>
  <c r="AP107" i="2" s="1"/>
  <c r="AI107" i="2"/>
  <c r="AI189" i="2"/>
  <c r="AN189" i="2"/>
  <c r="AP189" i="2" s="1"/>
  <c r="AN971" i="2"/>
  <c r="AP971" i="2" s="1"/>
  <c r="AI971" i="2"/>
  <c r="AN282" i="2"/>
  <c r="AP282" i="2" s="1"/>
  <c r="AI282" i="2"/>
  <c r="AN95" i="2"/>
  <c r="AP95" i="2" s="1"/>
  <c r="AI95" i="2"/>
  <c r="AN529" i="2"/>
  <c r="AP529" i="2" s="1"/>
  <c r="AI529" i="2"/>
  <c r="AN588" i="2"/>
  <c r="AP588" i="2" s="1"/>
  <c r="AI588" i="2"/>
  <c r="AN126" i="2"/>
  <c r="AP126" i="2" s="1"/>
  <c r="AI126" i="2"/>
  <c r="AI391" i="2"/>
  <c r="AN391" i="2"/>
  <c r="AP391" i="2" s="1"/>
  <c r="AN515" i="2"/>
  <c r="AP515" i="2" s="1"/>
  <c r="AI515" i="2"/>
  <c r="AN748" i="2"/>
  <c r="AP748" i="2" s="1"/>
  <c r="AI748" i="2"/>
  <c r="AI936" i="2"/>
  <c r="AN936" i="2"/>
  <c r="AP936" i="2" s="1"/>
  <c r="AN127" i="2"/>
  <c r="AP127" i="2" s="1"/>
  <c r="AI127" i="2"/>
  <c r="AI236" i="2"/>
  <c r="AN236" i="2"/>
  <c r="AP236" i="2" s="1"/>
  <c r="AI644" i="2"/>
  <c r="AN644" i="2"/>
  <c r="AP644" i="2" s="1"/>
  <c r="AN774" i="2"/>
  <c r="AP774" i="2" s="1"/>
  <c r="AI774" i="2"/>
  <c r="AN839" i="2"/>
  <c r="AP839" i="2" s="1"/>
  <c r="AI839" i="2"/>
  <c r="AN306" i="2"/>
  <c r="AP306" i="2" s="1"/>
  <c r="AI306" i="2"/>
  <c r="AI314" i="2"/>
  <c r="AN314" i="2"/>
  <c r="AP314" i="2" s="1"/>
  <c r="AI333" i="2"/>
  <c r="AN333" i="2"/>
  <c r="AP333" i="2" s="1"/>
  <c r="AN370" i="2"/>
  <c r="AP370" i="2" s="1"/>
  <c r="AI370" i="2"/>
  <c r="AI516" i="2"/>
  <c r="AN516" i="2"/>
  <c r="AP516" i="2" s="1"/>
  <c r="AI626" i="2"/>
  <c r="AN626" i="2"/>
  <c r="AP626" i="2" s="1"/>
  <c r="AN785" i="2"/>
  <c r="AP785" i="2" s="1"/>
  <c r="AI785" i="2"/>
  <c r="AI809" i="2"/>
  <c r="AN809" i="2"/>
  <c r="AP809" i="2" s="1"/>
  <c r="AI892" i="2"/>
  <c r="AN892" i="2"/>
  <c r="AP892" i="2" s="1"/>
  <c r="AN1002" i="2"/>
  <c r="AP1002" i="2" s="1"/>
  <c r="AI1002" i="2"/>
  <c r="AI1012" i="2"/>
  <c r="AN1012" i="2"/>
  <c r="AP1012" i="2" s="1"/>
  <c r="AN1024" i="2"/>
  <c r="AP1024" i="2" s="1"/>
  <c r="AI1024" i="2"/>
  <c r="AN362" i="2"/>
  <c r="AP362" i="2" s="1"/>
  <c r="AI362" i="2"/>
  <c r="AI113" i="2"/>
  <c r="AN113" i="2"/>
  <c r="AP113" i="2" s="1"/>
  <c r="AI160" i="2"/>
  <c r="AN160" i="2"/>
  <c r="AP160" i="2" s="1"/>
  <c r="AN207" i="2"/>
  <c r="AP207" i="2" s="1"/>
  <c r="AI207" i="2"/>
  <c r="AI257" i="2"/>
  <c r="AN257" i="2"/>
  <c r="AP257" i="2" s="1"/>
  <c r="AN417" i="2"/>
  <c r="AP417" i="2" s="1"/>
  <c r="AI417" i="2"/>
  <c r="AI596" i="2"/>
  <c r="AN596" i="2"/>
  <c r="AP596" i="2" s="1"/>
  <c r="AN627" i="2"/>
  <c r="AP627" i="2" s="1"/>
  <c r="AI627" i="2"/>
  <c r="AI1021" i="2"/>
  <c r="AN1021" i="2"/>
  <c r="AP1021" i="2" s="1"/>
  <c r="AI157" i="2"/>
  <c r="AN157" i="2"/>
  <c r="AP157" i="2" s="1"/>
  <c r="AI283" i="2"/>
  <c r="AN283" i="2"/>
  <c r="AP283" i="2" s="1"/>
  <c r="AN647" i="2"/>
  <c r="AP647" i="2" s="1"/>
  <c r="AI647" i="2"/>
  <c r="AN670" i="2"/>
  <c r="AP670" i="2" s="1"/>
  <c r="AI670" i="2"/>
  <c r="AI212" i="2"/>
  <c r="AN212" i="2"/>
  <c r="AP212" i="2" s="1"/>
  <c r="AI1045" i="2"/>
  <c r="AN1045" i="2"/>
  <c r="AP1045" i="2" s="1"/>
  <c r="AN970" i="2"/>
  <c r="AP970" i="2" s="1"/>
  <c r="AI970" i="2"/>
  <c r="AN203" i="2"/>
  <c r="AP203" i="2" s="1"/>
  <c r="AI203" i="2"/>
  <c r="AN266" i="2"/>
  <c r="AP266" i="2" s="1"/>
  <c r="AI266" i="2"/>
  <c r="AI243" i="2"/>
  <c r="AN243" i="2"/>
  <c r="AP243" i="2" s="1"/>
  <c r="AI235" i="2"/>
  <c r="AN235" i="2"/>
  <c r="AP235" i="2" s="1"/>
  <c r="AN419" i="2"/>
  <c r="AP419" i="2" s="1"/>
  <c r="AI419" i="2"/>
  <c r="AI549" i="2"/>
  <c r="AN549" i="2"/>
  <c r="AP549" i="2" s="1"/>
  <c r="AI888" i="2"/>
  <c r="AN888" i="2"/>
  <c r="AP888" i="2" s="1"/>
  <c r="AI544" i="2"/>
  <c r="AN544" i="2"/>
  <c r="AP544" i="2" s="1"/>
  <c r="AI1059" i="2"/>
  <c r="AN1059" i="2"/>
  <c r="AP1059" i="2" s="1"/>
  <c r="AI131" i="2"/>
  <c r="AN131" i="2"/>
  <c r="AP131" i="2" s="1"/>
  <c r="AN136" i="2"/>
  <c r="AP136" i="2" s="1"/>
  <c r="AI136" i="2"/>
  <c r="AI392" i="2"/>
  <c r="AN392" i="2"/>
  <c r="AP392" i="2" s="1"/>
  <c r="AI437" i="2"/>
  <c r="AN437" i="2"/>
  <c r="AP437" i="2" s="1"/>
  <c r="AN880" i="2"/>
  <c r="AP880" i="2" s="1"/>
  <c r="AI880" i="2"/>
  <c r="AI176" i="2"/>
  <c r="AN176" i="2"/>
  <c r="AP176" i="2" s="1"/>
  <c r="AN433" i="2"/>
  <c r="AP433" i="2" s="1"/>
  <c r="AI433" i="2"/>
  <c r="AI695" i="2"/>
  <c r="AN695" i="2"/>
  <c r="AP695" i="2" s="1"/>
  <c r="AN719" i="2"/>
  <c r="AP719" i="2" s="1"/>
  <c r="AI719" i="2"/>
  <c r="AN807" i="2"/>
  <c r="AP807" i="2" s="1"/>
  <c r="AI807" i="2"/>
  <c r="AN389" i="2"/>
  <c r="AP389" i="2" s="1"/>
  <c r="AI389" i="2"/>
  <c r="AI1044" i="2"/>
  <c r="AN1044" i="2"/>
  <c r="AP1044" i="2" s="1"/>
  <c r="AN769" i="2"/>
  <c r="AP769" i="2" s="1"/>
  <c r="AI769" i="2"/>
  <c r="AN229" i="2"/>
  <c r="AP229" i="2" s="1"/>
  <c r="AI229" i="2"/>
  <c r="AI334" i="2"/>
  <c r="AN334" i="2"/>
  <c r="AP334" i="2" s="1"/>
  <c r="AN532" i="2"/>
  <c r="AP532" i="2" s="1"/>
  <c r="AI532" i="2"/>
  <c r="AI557" i="2"/>
  <c r="AN557" i="2"/>
  <c r="AP557" i="2" s="1"/>
  <c r="AN646" i="2"/>
  <c r="AP646" i="2" s="1"/>
  <c r="AI646" i="2"/>
  <c r="AI736" i="2"/>
  <c r="AN736" i="2"/>
  <c r="AP736" i="2" s="1"/>
  <c r="AN832" i="2"/>
  <c r="AP832" i="2" s="1"/>
  <c r="AI832" i="2"/>
  <c r="AI345" i="2"/>
  <c r="AN345" i="2"/>
  <c r="AP345" i="2" s="1"/>
  <c r="AI799" i="2"/>
  <c r="AN799" i="2"/>
  <c r="AP799" i="2" s="1"/>
  <c r="AI278" i="2"/>
  <c r="AN278" i="2"/>
  <c r="AP278" i="2" s="1"/>
  <c r="AI466" i="2"/>
  <c r="AN466" i="2"/>
  <c r="AP466" i="2" s="1"/>
  <c r="AI31" i="2"/>
  <c r="AN31" i="2"/>
  <c r="AP31" i="2" s="1"/>
  <c r="AN343" i="2"/>
  <c r="AP343" i="2" s="1"/>
  <c r="AI343" i="2"/>
  <c r="AI598" i="2"/>
  <c r="AN598" i="2"/>
  <c r="AP598" i="2" s="1"/>
  <c r="AN147" i="2"/>
  <c r="AP147" i="2" s="1"/>
  <c r="AI147" i="2"/>
  <c r="AN201" i="2"/>
  <c r="AP201" i="2" s="1"/>
  <c r="AI201" i="2"/>
  <c r="AN288" i="2"/>
  <c r="AP288" i="2" s="1"/>
  <c r="AI288" i="2"/>
  <c r="AI586" i="2"/>
  <c r="AN586" i="2"/>
  <c r="AP586" i="2" s="1"/>
  <c r="AN478" i="2"/>
  <c r="AP478" i="2" s="1"/>
  <c r="AI478" i="2"/>
  <c r="AI924" i="2"/>
  <c r="AN924" i="2"/>
  <c r="AP924" i="2" s="1"/>
  <c r="AI826" i="2"/>
  <c r="AN826" i="2"/>
  <c r="AP826" i="2" s="1"/>
  <c r="AI315" i="2"/>
  <c r="AN315" i="2"/>
  <c r="AP315" i="2" s="1"/>
  <c r="AN749" i="2"/>
  <c r="AP749" i="2" s="1"/>
  <c r="AI749" i="2"/>
  <c r="AN575" i="2"/>
  <c r="AP575" i="2" s="1"/>
  <c r="AI575" i="2"/>
  <c r="AN881" i="2"/>
  <c r="AP881" i="2" s="1"/>
  <c r="AI881" i="2"/>
  <c r="AI425" i="2"/>
  <c r="AN425" i="2"/>
  <c r="AP425" i="2" s="1"/>
  <c r="AI628" i="2"/>
  <c r="AN628" i="2"/>
  <c r="AP628" i="2" s="1"/>
  <c r="AN211" i="2"/>
  <c r="AP211" i="2" s="1"/>
  <c r="AI211" i="2"/>
  <c r="AN49" i="2"/>
  <c r="AP49" i="2" s="1"/>
  <c r="AI49" i="2"/>
  <c r="AI156" i="2"/>
  <c r="AN156" i="2"/>
  <c r="AP156" i="2" s="1"/>
  <c r="AI244" i="2"/>
  <c r="AN244" i="2"/>
  <c r="AP244" i="2" s="1"/>
  <c r="AN763" i="2"/>
  <c r="AP763" i="2" s="1"/>
  <c r="AI763" i="2"/>
  <c r="AN649" i="2"/>
  <c r="AP649" i="2" s="1"/>
  <c r="AI649" i="2"/>
  <c r="AN268" i="2"/>
  <c r="AP268" i="2" s="1"/>
  <c r="AI268" i="2"/>
  <c r="AN682" i="2"/>
  <c r="AP682" i="2" s="1"/>
  <c r="AI682" i="2"/>
  <c r="AN698" i="2"/>
  <c r="AP698" i="2" s="1"/>
  <c r="AI698" i="2"/>
  <c r="AN726" i="2"/>
  <c r="AP726" i="2" s="1"/>
  <c r="AI726" i="2"/>
  <c r="AI797" i="2"/>
  <c r="AN797" i="2"/>
  <c r="AP797" i="2" s="1"/>
  <c r="AN823" i="2"/>
  <c r="AP823" i="2" s="1"/>
  <c r="AI823" i="2"/>
  <c r="AI930" i="2"/>
  <c r="AN930" i="2"/>
  <c r="AP930" i="2" s="1"/>
  <c r="AI1061" i="2"/>
  <c r="AN1061" i="2"/>
  <c r="AP1061" i="2" s="1"/>
  <c r="AN152" i="2"/>
  <c r="AP152" i="2" s="1"/>
  <c r="AI152" i="2"/>
  <c r="AI324" i="2"/>
  <c r="AN324" i="2"/>
  <c r="AP324" i="2" s="1"/>
  <c r="AI560" i="2"/>
  <c r="AN560" i="2"/>
  <c r="AP560" i="2" s="1"/>
  <c r="AN979" i="2"/>
  <c r="AP979" i="2" s="1"/>
  <c r="AI979" i="2"/>
  <c r="AI666" i="2"/>
  <c r="AN666" i="2"/>
  <c r="AP666" i="2" s="1"/>
  <c r="AI916" i="2"/>
  <c r="AN916" i="2"/>
  <c r="AP916" i="2" s="1"/>
  <c r="AI464" i="2"/>
  <c r="AN464" i="2"/>
  <c r="AP464" i="2" s="1"/>
  <c r="AN415" i="2"/>
  <c r="AP415" i="2" s="1"/>
  <c r="AI415" i="2"/>
  <c r="AI550" i="2"/>
  <c r="AN550" i="2"/>
  <c r="AP550" i="2" s="1"/>
  <c r="AI74" i="2"/>
  <c r="AN74" i="2"/>
  <c r="AP74" i="2" s="1"/>
  <c r="AN383" i="2"/>
  <c r="AP383" i="2" s="1"/>
  <c r="AI383" i="2"/>
  <c r="AI423" i="2"/>
  <c r="AN423" i="2"/>
  <c r="AP423" i="2" s="1"/>
  <c r="AN642" i="2"/>
  <c r="AP642" i="2" s="1"/>
  <c r="AI642" i="2"/>
  <c r="AI966" i="2"/>
  <c r="AN966" i="2"/>
  <c r="AP966" i="2" s="1"/>
  <c r="AI838" i="2"/>
  <c r="AN838" i="2"/>
  <c r="AP838" i="2" s="1"/>
  <c r="AN36" i="2"/>
  <c r="AP36" i="2" s="1"/>
  <c r="AI36" i="2"/>
  <c r="AI150" i="2"/>
  <c r="AN150" i="2"/>
  <c r="AP150" i="2" s="1"/>
  <c r="AI297" i="2"/>
  <c r="AN297" i="2"/>
  <c r="AP297" i="2" s="1"/>
  <c r="AI309" i="2"/>
  <c r="AN309" i="2"/>
  <c r="AP309" i="2" s="1"/>
  <c r="AI321" i="2"/>
  <c r="AN321" i="2"/>
  <c r="AP321" i="2" s="1"/>
  <c r="AI328" i="2"/>
  <c r="AN328" i="2"/>
  <c r="AP328" i="2" s="1"/>
  <c r="AI336" i="2"/>
  <c r="AN336" i="2"/>
  <c r="AP336" i="2" s="1"/>
  <c r="AN354" i="2"/>
  <c r="AP354" i="2" s="1"/>
  <c r="AI354" i="2"/>
  <c r="AI369" i="2"/>
  <c r="AN369" i="2"/>
  <c r="AP369" i="2" s="1"/>
  <c r="AN450" i="2"/>
  <c r="AP450" i="2" s="1"/>
  <c r="AI450" i="2"/>
  <c r="AN520" i="2"/>
  <c r="AP520" i="2" s="1"/>
  <c r="AI520" i="2"/>
  <c r="AI108" i="2"/>
  <c r="AN108" i="2"/>
  <c r="AP108" i="2" s="1"/>
  <c r="AI817" i="2"/>
  <c r="AN817" i="2"/>
  <c r="AP817" i="2" s="1"/>
  <c r="AN451" i="2"/>
  <c r="AP451" i="2" s="1"/>
  <c r="AI451" i="2"/>
  <c r="AI119" i="2"/>
  <c r="AN119" i="2"/>
  <c r="AP119" i="2" s="1"/>
  <c r="AN489" i="2"/>
  <c r="AP489" i="2" s="1"/>
  <c r="AI489" i="2"/>
  <c r="AN527" i="2"/>
  <c r="AP527" i="2" s="1"/>
  <c r="AI527" i="2"/>
  <c r="AI534" i="2"/>
  <c r="AN534" i="2"/>
  <c r="AP534" i="2" s="1"/>
  <c r="AN491" i="2"/>
  <c r="AP491" i="2" s="1"/>
  <c r="AI491" i="2"/>
  <c r="AN734" i="2"/>
  <c r="AP734" i="2" s="1"/>
  <c r="AI734" i="2"/>
  <c r="AN591" i="2"/>
  <c r="AP591" i="2" s="1"/>
  <c r="AI591" i="2"/>
  <c r="AN609" i="2"/>
  <c r="AP609" i="2" s="1"/>
  <c r="AI609" i="2"/>
  <c r="AI648" i="2"/>
  <c r="AN648" i="2"/>
  <c r="AP648" i="2" s="1"/>
  <c r="AN531" i="2"/>
  <c r="AP531" i="2" s="1"/>
  <c r="AI531" i="2"/>
  <c r="AN889" i="2"/>
  <c r="AP889" i="2" s="1"/>
  <c r="AI889" i="2"/>
  <c r="AI967" i="2"/>
  <c r="AN967" i="2"/>
  <c r="AP967" i="2" s="1"/>
  <c r="AN111" i="2"/>
  <c r="AP111" i="2" s="1"/>
  <c r="AI111" i="2"/>
  <c r="AN1060" i="2"/>
  <c r="AP1060" i="2" s="1"/>
  <c r="AI1060" i="2"/>
  <c r="AN310" i="2"/>
  <c r="AP310" i="2" s="1"/>
  <c r="AI310" i="2"/>
  <c r="AN329" i="2"/>
  <c r="AP329" i="2" s="1"/>
  <c r="AI329" i="2"/>
  <c r="AN410" i="2"/>
  <c r="AP410" i="2" s="1"/>
  <c r="AI410" i="2"/>
  <c r="AI430" i="2"/>
  <c r="AN430" i="2"/>
  <c r="AP430" i="2" s="1"/>
  <c r="AI559" i="2"/>
  <c r="AN559" i="2"/>
  <c r="AP559" i="2" s="1"/>
  <c r="AN606" i="2"/>
  <c r="AP606" i="2" s="1"/>
  <c r="AI606" i="2"/>
  <c r="AN873" i="2"/>
  <c r="AP873" i="2" s="1"/>
  <c r="AI873" i="2"/>
  <c r="AI922" i="2"/>
  <c r="AN922" i="2"/>
  <c r="AP922" i="2" s="1"/>
  <c r="AI984" i="2"/>
  <c r="AN984" i="2"/>
  <c r="AP984" i="2" s="1"/>
  <c r="AN155" i="2"/>
  <c r="AP155" i="2" s="1"/>
  <c r="AI155" i="2"/>
  <c r="AN517" i="2"/>
  <c r="AP517" i="2" s="1"/>
  <c r="AI517" i="2"/>
  <c r="AI794" i="2"/>
  <c r="AN794" i="2"/>
  <c r="AP794" i="2" s="1"/>
  <c r="AN956" i="2"/>
  <c r="AP956" i="2" s="1"/>
  <c r="AI956" i="2"/>
  <c r="AI564" i="2"/>
  <c r="AN564" i="2"/>
  <c r="AP564" i="2" s="1"/>
  <c r="AI388" i="2"/>
  <c r="AN388" i="2"/>
  <c r="AP388" i="2" s="1"/>
  <c r="AN485" i="2"/>
  <c r="AP485" i="2" s="1"/>
  <c r="AI485" i="2"/>
  <c r="AI825" i="2"/>
  <c r="AN825" i="2"/>
  <c r="AP825" i="2" s="1"/>
  <c r="AN546" i="2"/>
  <c r="AP546" i="2" s="1"/>
  <c r="AI546" i="2"/>
  <c r="AI37" i="2"/>
  <c r="AN37" i="2"/>
  <c r="AP37" i="2" s="1"/>
  <c r="AN151" i="2"/>
  <c r="AP151" i="2" s="1"/>
  <c r="AI151" i="2"/>
  <c r="AN272" i="2"/>
  <c r="AP272" i="2" s="1"/>
  <c r="AI1009" i="2"/>
  <c r="AN1009" i="2"/>
  <c r="AP1009" i="2" s="1"/>
  <c r="AI541" i="2"/>
  <c r="AN541" i="2"/>
  <c r="AP541" i="2" s="1"/>
  <c r="AI272" i="2"/>
  <c r="AI298" i="2"/>
  <c r="AN298" i="2"/>
  <c r="AP298" i="2" s="1"/>
  <c r="AI323" i="2"/>
  <c r="AN323" i="2"/>
  <c r="AP323" i="2" s="1"/>
  <c r="AI351" i="2"/>
  <c r="AN351" i="2"/>
  <c r="AP351" i="2" s="1"/>
  <c r="AN356" i="2"/>
  <c r="AP356" i="2" s="1"/>
  <c r="AI356" i="2"/>
  <c r="AI360" i="2"/>
  <c r="AN360" i="2"/>
  <c r="AP360" i="2" s="1"/>
  <c r="AN374" i="2"/>
  <c r="AP374" i="2" s="1"/>
  <c r="AI374" i="2"/>
  <c r="AI770" i="2"/>
  <c r="AN770" i="2"/>
  <c r="AP770" i="2" s="1"/>
  <c r="AI563" i="2"/>
  <c r="AN563" i="2"/>
  <c r="AP563" i="2" s="1"/>
  <c r="AI617" i="2"/>
  <c r="AN617" i="2"/>
  <c r="AP617" i="2" s="1"/>
  <c r="AN630" i="2"/>
  <c r="AP630" i="2" s="1"/>
  <c r="AI630" i="2"/>
  <c r="AN789" i="2"/>
  <c r="AP789" i="2" s="1"/>
  <c r="AI789" i="2"/>
  <c r="AI910" i="2"/>
  <c r="AN910" i="2"/>
  <c r="AP910" i="2" s="1"/>
  <c r="AN153" i="2"/>
  <c r="AP153" i="2" s="1"/>
  <c r="AI153" i="2"/>
  <c r="AN312" i="2"/>
  <c r="AP312" i="2" s="1"/>
  <c r="AI312" i="2"/>
  <c r="AN632" i="2"/>
  <c r="AP632" i="2" s="1"/>
  <c r="AI632" i="2"/>
  <c r="AN655" i="2"/>
  <c r="AP655" i="2" s="1"/>
  <c r="AI655" i="2"/>
  <c r="AI671" i="2"/>
  <c r="AN671" i="2"/>
  <c r="AP671" i="2" s="1"/>
  <c r="AN753" i="2"/>
  <c r="AP753" i="2" s="1"/>
  <c r="AI753" i="2"/>
  <c r="AN804" i="2"/>
  <c r="AP804" i="2" s="1"/>
  <c r="AI804" i="2"/>
  <c r="AI814" i="2"/>
  <c r="AN814" i="2"/>
  <c r="AP814" i="2" s="1"/>
  <c r="AN836" i="2"/>
  <c r="AP836" i="2" s="1"/>
  <c r="AI836" i="2"/>
  <c r="AN848" i="2"/>
  <c r="AP848" i="2" s="1"/>
  <c r="AI848" i="2"/>
  <c r="AI944" i="2"/>
  <c r="AN944" i="2"/>
  <c r="AP944" i="2" s="1"/>
  <c r="AI952" i="2"/>
  <c r="AN952" i="2"/>
  <c r="AP952" i="2" s="1"/>
  <c r="AI45" i="2"/>
  <c r="AN45" i="2"/>
  <c r="AP45" i="2" s="1"/>
  <c r="AN470" i="2"/>
  <c r="AP470" i="2" s="1"/>
  <c r="AI470" i="2"/>
  <c r="AI607" i="2"/>
  <c r="AN607" i="2"/>
  <c r="AP607" i="2" s="1"/>
  <c r="AI453" i="2"/>
  <c r="AN453" i="2"/>
  <c r="AP453" i="2" s="1"/>
  <c r="AN756" i="2"/>
  <c r="AP756" i="2" s="1"/>
  <c r="AI756" i="2"/>
  <c r="AN91" i="2"/>
  <c r="AP91" i="2" s="1"/>
  <c r="AI91" i="2"/>
  <c r="AN213" i="2"/>
  <c r="AP213" i="2" s="1"/>
  <c r="AI213" i="2"/>
  <c r="AI927" i="2"/>
  <c r="AN927" i="2"/>
  <c r="AP927" i="2" s="1"/>
  <c r="AI78" i="2"/>
  <c r="AN78" i="2"/>
  <c r="AP78" i="2" s="1"/>
  <c r="AN252" i="2"/>
  <c r="AP252" i="2" s="1"/>
  <c r="AI252" i="2"/>
  <c r="AN733" i="2"/>
  <c r="AP733" i="2" s="1"/>
  <c r="AI733" i="2"/>
  <c r="AI204" i="2"/>
  <c r="AN204" i="2"/>
  <c r="AP204" i="2" s="1"/>
  <c r="AI851" i="2"/>
  <c r="AN851" i="2"/>
  <c r="AP851" i="2" s="1"/>
  <c r="AN65" i="2"/>
  <c r="AP65" i="2" s="1"/>
  <c r="AI65" i="2"/>
  <c r="AI483" i="2"/>
  <c r="AN483" i="2"/>
  <c r="AP483" i="2" s="1"/>
  <c r="AI583" i="2"/>
  <c r="AN583" i="2"/>
  <c r="AP583" i="2" s="1"/>
  <c r="AN744" i="2"/>
  <c r="AP744" i="2" s="1"/>
  <c r="AI744" i="2"/>
  <c r="AN406" i="2"/>
  <c r="AP406" i="2" s="1"/>
  <c r="AI406" i="2"/>
  <c r="AI68" i="2"/>
  <c r="AN68" i="2"/>
  <c r="AP68" i="2" s="1"/>
  <c r="AN240" i="2"/>
  <c r="AP240" i="2" s="1"/>
  <c r="AI240" i="2"/>
  <c r="AN861" i="2"/>
  <c r="AP861" i="2" s="1"/>
  <c r="AI861" i="2"/>
  <c r="AI865" i="2"/>
  <c r="AN865" i="2"/>
  <c r="AP865" i="2" s="1"/>
  <c r="AN498" i="2"/>
  <c r="AP498" i="2" s="1"/>
  <c r="AI498" i="2"/>
  <c r="AI879" i="2"/>
  <c r="AN879" i="2"/>
  <c r="AP879" i="2" s="1"/>
  <c r="AN175" i="2"/>
  <c r="AP175" i="2" s="1"/>
  <c r="AI175" i="2"/>
  <c r="AI428" i="2"/>
  <c r="AN428" i="2"/>
  <c r="AP428" i="2" s="1"/>
  <c r="AI702" i="2"/>
  <c r="AN702" i="2"/>
  <c r="AP702" i="2" s="1"/>
  <c r="AN730" i="2"/>
  <c r="AP730" i="2" s="1"/>
  <c r="AI730" i="2"/>
  <c r="AN80" i="2"/>
  <c r="AP80" i="2" s="1"/>
  <c r="AI80" i="2"/>
  <c r="AN513" i="2"/>
  <c r="AP513" i="2" s="1"/>
  <c r="AI513" i="2"/>
  <c r="AN775" i="2"/>
  <c r="AP775" i="2" s="1"/>
  <c r="AI775" i="2"/>
  <c r="AN299" i="2"/>
  <c r="AP299" i="2" s="1"/>
  <c r="AI299" i="2"/>
  <c r="AI790" i="2"/>
  <c r="AN790" i="2"/>
  <c r="AP790" i="2" s="1"/>
  <c r="AI187" i="2"/>
  <c r="AN187" i="2"/>
  <c r="AP187" i="2" s="1"/>
  <c r="AN62" i="2"/>
  <c r="AP62" i="2" s="1"/>
  <c r="AI62" i="2"/>
  <c r="AN232" i="2"/>
  <c r="AP232" i="2" s="1"/>
  <c r="AI232" i="2"/>
  <c r="AI337" i="2"/>
  <c r="AN337" i="2"/>
  <c r="AP337" i="2" s="1"/>
  <c r="AN456" i="2"/>
  <c r="AP456" i="2" s="1"/>
  <c r="AI456" i="2"/>
  <c r="AI116" i="2"/>
  <c r="AN116" i="2"/>
  <c r="AP116" i="2" s="1"/>
  <c r="AI359" i="2"/>
  <c r="AN359" i="2"/>
  <c r="AP359" i="2" s="1"/>
  <c r="AI562" i="2"/>
  <c r="AN562" i="2"/>
  <c r="AP562" i="2" s="1"/>
  <c r="AI616" i="2"/>
  <c r="AN616" i="2"/>
  <c r="AP616" i="2" s="1"/>
  <c r="AN620" i="2"/>
  <c r="AP620" i="2" s="1"/>
  <c r="AI620" i="2"/>
  <c r="AI625" i="2"/>
  <c r="AN625" i="2"/>
  <c r="AP625" i="2" s="1"/>
  <c r="AN792" i="2"/>
  <c r="AP792" i="2" s="1"/>
  <c r="AI792" i="2"/>
  <c r="AN808" i="2"/>
  <c r="AP808" i="2" s="1"/>
  <c r="AI808" i="2"/>
  <c r="AI891" i="2"/>
  <c r="AN891" i="2"/>
  <c r="AP891" i="2" s="1"/>
  <c r="AI963" i="2"/>
  <c r="AN963" i="2"/>
  <c r="AP963" i="2" s="1"/>
  <c r="AI522" i="2"/>
  <c r="AN522" i="2"/>
  <c r="AP522" i="2" s="1"/>
  <c r="AN608" i="2"/>
  <c r="AP608" i="2" s="1"/>
  <c r="AI608" i="2"/>
  <c r="AN597" i="2"/>
  <c r="AP597" i="2" s="1"/>
  <c r="AI597" i="2"/>
  <c r="AN52" i="2"/>
  <c r="AP52" i="2" s="1"/>
  <c r="AI52" i="2"/>
  <c r="AN237" i="2"/>
  <c r="AP237" i="2" s="1"/>
  <c r="AI237" i="2"/>
  <c r="AN401" i="2"/>
  <c r="AP401" i="2" s="1"/>
  <c r="AI401" i="2"/>
  <c r="AI526" i="2"/>
  <c r="AN526" i="2"/>
  <c r="AP526" i="2" s="1"/>
  <c r="AN536" i="2"/>
  <c r="AP536" i="2" s="1"/>
  <c r="AI536" i="2"/>
  <c r="AI624" i="2"/>
  <c r="AN624" i="2"/>
  <c r="AP624" i="2" s="1"/>
  <c r="AI750" i="2"/>
  <c r="AN750" i="2"/>
  <c r="AP750" i="2" s="1"/>
  <c r="AI803" i="2"/>
  <c r="AN803" i="2"/>
  <c r="AP803" i="2" s="1"/>
  <c r="AI882" i="2"/>
  <c r="AN882" i="2"/>
  <c r="AP882" i="2" s="1"/>
  <c r="AN178" i="2"/>
  <c r="AP178" i="2" s="1"/>
  <c r="AI178" i="2"/>
  <c r="AN585" i="2"/>
  <c r="AP585" i="2" s="1"/>
  <c r="AI585" i="2"/>
  <c r="AN681" i="2"/>
  <c r="AP681" i="2" s="1"/>
  <c r="AI681" i="2"/>
  <c r="AI233" i="2"/>
  <c r="AN233" i="2"/>
  <c r="AP233" i="2" s="1"/>
  <c r="AN421" i="2"/>
  <c r="AP421" i="2" s="1"/>
  <c r="AI421" i="2"/>
  <c r="AI545" i="2"/>
  <c r="AN545" i="2"/>
  <c r="AP545" i="2" s="1"/>
  <c r="AI890" i="2"/>
  <c r="AN890" i="2"/>
  <c r="AP890" i="2" s="1"/>
  <c r="AN960" i="2"/>
  <c r="AP960" i="2" s="1"/>
  <c r="AI960" i="2"/>
  <c r="AN1020" i="2"/>
  <c r="AP1020" i="2" s="1"/>
  <c r="AI1020" i="2"/>
  <c r="AN18" i="2"/>
  <c r="AP18" i="2" s="1"/>
  <c r="AI18" i="2"/>
  <c r="AN164" i="2"/>
  <c r="AP164" i="2" s="1"/>
  <c r="AI164" i="2"/>
  <c r="AI217" i="2"/>
  <c r="AN217" i="2"/>
  <c r="AP217" i="2" s="1"/>
  <c r="AI270" i="2"/>
  <c r="AN270" i="2"/>
  <c r="AP270" i="2" s="1"/>
  <c r="AI883" i="2"/>
  <c r="AN883" i="2"/>
  <c r="AP883" i="2" s="1"/>
  <c r="AN438" i="2"/>
  <c r="AP438" i="2" s="1"/>
  <c r="AI438" i="2"/>
  <c r="AI631" i="2"/>
  <c r="AN631" i="2"/>
  <c r="AP631" i="2" s="1"/>
  <c r="AI886" i="2"/>
  <c r="AN886" i="2"/>
  <c r="AP886" i="2" s="1"/>
  <c r="AN1005" i="2"/>
  <c r="AP1005" i="2" s="1"/>
  <c r="AI1005" i="2"/>
  <c r="AN208" i="2"/>
  <c r="AP208" i="2" s="1"/>
  <c r="AI208" i="2"/>
  <c r="AI993" i="2"/>
  <c r="AN993" i="2"/>
  <c r="AP993" i="2" s="1"/>
  <c r="AN884" i="2"/>
  <c r="AP884" i="2" s="1"/>
  <c r="AI884" i="2"/>
  <c r="AI9" i="2"/>
  <c r="AN9" i="2"/>
  <c r="AI77" i="2"/>
  <c r="AN77" i="2"/>
  <c r="AP77" i="2" s="1"/>
  <c r="AN925" i="2"/>
  <c r="AP925" i="2" s="1"/>
  <c r="AI925" i="2"/>
  <c r="AI130" i="2"/>
  <c r="AN130" i="2"/>
  <c r="AP130" i="2" s="1"/>
  <c r="AN472" i="2"/>
  <c r="AP472" i="2" s="1"/>
  <c r="AI472" i="2"/>
  <c r="AN110" i="2"/>
  <c r="AP110" i="2" s="1"/>
  <c r="AI110" i="2"/>
  <c r="AI968" i="2"/>
  <c r="AN968" i="2"/>
  <c r="AP968" i="2" s="1"/>
  <c r="AI79" i="2"/>
  <c r="AN79" i="2"/>
  <c r="AP79" i="2" s="1"/>
  <c r="AI420" i="2"/>
  <c r="AN420" i="2"/>
  <c r="AP420" i="2" s="1"/>
  <c r="AN512" i="2"/>
  <c r="AP512" i="2" s="1"/>
  <c r="AI512" i="2"/>
  <c r="AN569" i="2"/>
  <c r="AP569" i="2" s="1"/>
  <c r="AI569" i="2"/>
  <c r="AI937" i="2"/>
  <c r="AN937" i="2"/>
  <c r="AP937" i="2" s="1"/>
  <c r="AI386" i="2"/>
  <c r="AN386" i="2"/>
  <c r="AP386" i="2" s="1"/>
  <c r="AI969" i="2"/>
  <c r="AN969" i="2"/>
  <c r="AP969" i="2" s="1"/>
  <c r="AI228" i="2"/>
  <c r="AN228" i="2"/>
  <c r="AP228" i="2" s="1"/>
  <c r="AI302" i="2"/>
  <c r="AN302" i="2"/>
  <c r="AP302" i="2" s="1"/>
  <c r="AI338" i="2"/>
  <c r="AN338" i="2"/>
  <c r="AP338" i="2" s="1"/>
  <c r="AN366" i="2"/>
  <c r="AP366" i="2" s="1"/>
  <c r="AI366" i="2"/>
  <c r="AI416" i="2"/>
  <c r="AN416" i="2"/>
  <c r="AP416" i="2" s="1"/>
  <c r="AN19" i="2"/>
  <c r="AP19" i="2" s="1"/>
  <c r="AI19" i="2"/>
  <c r="AN934" i="2"/>
  <c r="AP934" i="2" s="1"/>
  <c r="AI934" i="2"/>
  <c r="AI435" i="2"/>
  <c r="AN435" i="2"/>
  <c r="AP435" i="2" s="1"/>
  <c r="AI1028" i="2"/>
  <c r="AN1028" i="2"/>
  <c r="AP1028" i="2" s="1"/>
  <c r="AN41" i="2"/>
  <c r="AP41" i="2" s="1"/>
  <c r="AI41" i="2"/>
  <c r="AI56" i="2"/>
  <c r="AN56" i="2"/>
  <c r="AP56" i="2" s="1"/>
  <c r="AI70" i="2"/>
  <c r="AN70" i="2"/>
  <c r="AP70" i="2" s="1"/>
  <c r="AN407" i="2"/>
  <c r="AP407" i="2" s="1"/>
  <c r="AI407" i="2"/>
  <c r="AN572" i="2"/>
  <c r="AP572" i="2" s="1"/>
  <c r="AI572" i="2"/>
  <c r="AI129" i="2"/>
  <c r="AN129" i="2"/>
  <c r="AP129" i="2" s="1"/>
  <c r="AI422" i="2"/>
  <c r="AN422" i="2"/>
  <c r="AP422" i="2" s="1"/>
  <c r="AN514" i="2"/>
  <c r="AP514" i="2" s="1"/>
  <c r="AI514" i="2"/>
  <c r="AN548" i="2"/>
  <c r="AP548" i="2" s="1"/>
  <c r="AI548" i="2"/>
  <c r="AN806" i="2"/>
  <c r="AP806" i="2" s="1"/>
  <c r="AI806" i="2"/>
  <c r="AI773" i="2"/>
  <c r="AN773" i="2"/>
  <c r="AP773" i="2" s="1"/>
  <c r="AI40" i="2"/>
  <c r="AN40" i="2"/>
  <c r="AP40" i="2" s="1"/>
  <c r="AN296" i="2"/>
  <c r="AP296" i="2" s="1"/>
  <c r="AI296" i="2"/>
  <c r="AN326" i="2"/>
  <c r="AP326" i="2" s="1"/>
  <c r="AI326" i="2"/>
  <c r="AN349" i="2"/>
  <c r="AP349" i="2" s="1"/>
  <c r="AI349" i="2"/>
  <c r="AI364" i="2"/>
  <c r="AN364" i="2"/>
  <c r="AP364" i="2" s="1"/>
  <c r="AI381" i="2"/>
  <c r="AN381" i="2"/>
  <c r="AP381" i="2" s="1"/>
  <c r="AI449" i="2"/>
  <c r="AN449" i="2"/>
  <c r="AP449" i="2" s="1"/>
  <c r="AI639" i="2"/>
  <c r="AN639" i="2"/>
  <c r="AP639" i="2" s="1"/>
  <c r="AI603" i="2"/>
  <c r="AN603" i="2"/>
  <c r="AP603" i="2" s="1"/>
  <c r="AN820" i="2"/>
  <c r="AP820" i="2" s="1"/>
  <c r="AI820" i="2"/>
  <c r="AN1027" i="2"/>
  <c r="AP1027" i="2" s="1"/>
  <c r="AI1027" i="2"/>
  <c r="AN15" i="2"/>
  <c r="AP15" i="2" s="1"/>
  <c r="AI15" i="2"/>
  <c r="AI341" i="2"/>
  <c r="AN341" i="2"/>
  <c r="AP341" i="2" s="1"/>
  <c r="AI495" i="2"/>
  <c r="AN495" i="2"/>
  <c r="AP495" i="2" s="1"/>
  <c r="AI487" i="2"/>
  <c r="AN487" i="2"/>
  <c r="AP487" i="2" s="1"/>
  <c r="AN200" i="2"/>
  <c r="AP200" i="2" s="1"/>
  <c r="AI200" i="2"/>
  <c r="AN584" i="2"/>
  <c r="AP584" i="2" s="1"/>
  <c r="AI584" i="2"/>
  <c r="AI214" i="2"/>
  <c r="AN214" i="2"/>
  <c r="AP214" i="2" s="1"/>
  <c r="AI17" i="2"/>
  <c r="AN17" i="2"/>
  <c r="AP17" i="2" s="1"/>
  <c r="AI54" i="2"/>
  <c r="AN54" i="2"/>
  <c r="AP54" i="2" s="1"/>
  <c r="AI63" i="2"/>
  <c r="AN63" i="2"/>
  <c r="AP63" i="2" s="1"/>
  <c r="AI120" i="2"/>
  <c r="AN120" i="2"/>
  <c r="AP120" i="2" s="1"/>
  <c r="AN1035" i="2"/>
  <c r="AP1035" i="2" s="1"/>
  <c r="AI1035" i="2"/>
  <c r="AI106" i="2"/>
  <c r="AN106" i="2"/>
  <c r="AP106" i="2" s="1"/>
  <c r="AN594" i="2"/>
  <c r="AP594" i="2" s="1"/>
  <c r="AI594" i="2"/>
  <c r="AI621" i="2"/>
  <c r="AN621" i="2"/>
  <c r="AP621" i="2" s="1"/>
  <c r="AN780" i="2"/>
  <c r="AP780" i="2" s="1"/>
  <c r="AI780" i="2"/>
  <c r="AN793" i="2"/>
  <c r="AP793" i="2" s="1"/>
  <c r="AI793" i="2"/>
  <c r="AI877" i="2"/>
  <c r="AN877" i="2"/>
  <c r="AP877" i="2" s="1"/>
  <c r="AN899" i="2"/>
  <c r="AP899" i="2" s="1"/>
  <c r="AI899" i="2"/>
  <c r="AN978" i="2"/>
  <c r="AP978" i="2" s="1"/>
  <c r="AI978" i="2"/>
  <c r="AN1008" i="2"/>
  <c r="AP1008" i="2" s="1"/>
  <c r="AI1008" i="2"/>
  <c r="AN1016" i="2"/>
  <c r="AP1016" i="2" s="1"/>
  <c r="AI1016" i="2"/>
  <c r="AN248" i="2"/>
  <c r="AP248" i="2" s="1"/>
  <c r="AI248" i="2"/>
  <c r="AN118" i="2"/>
  <c r="AP118" i="2" s="1"/>
  <c r="AI118" i="2"/>
  <c r="AN183" i="2"/>
  <c r="AP183" i="2" s="1"/>
  <c r="AI183" i="2"/>
  <c r="AN250" i="2"/>
  <c r="AP250" i="2" s="1"/>
  <c r="AI250" i="2"/>
  <c r="AI659" i="2"/>
  <c r="AN659" i="2"/>
  <c r="AP659" i="2" s="1"/>
  <c r="AN663" i="2"/>
  <c r="AP663" i="2" s="1"/>
  <c r="AI663" i="2"/>
  <c r="AI676" i="2"/>
  <c r="AN676" i="2"/>
  <c r="AP676" i="2" s="1"/>
  <c r="AN643" i="2"/>
  <c r="AP643" i="2" s="1"/>
  <c r="AI643" i="2"/>
  <c r="AI403" i="2"/>
  <c r="AN403" i="2"/>
  <c r="AP403" i="2" s="1"/>
  <c r="AN847" i="2"/>
  <c r="AP847" i="2" s="1"/>
  <c r="AI847" i="2"/>
  <c r="AI828" i="2"/>
  <c r="AN828" i="2"/>
  <c r="AP828" i="2" s="1"/>
  <c r="AN623" i="2"/>
  <c r="AP623" i="2" s="1"/>
  <c r="AI623" i="2"/>
  <c r="AI887" i="2"/>
  <c r="AN887" i="2"/>
  <c r="AP887" i="2" s="1"/>
  <c r="AN48" i="2"/>
  <c r="AP48" i="2" s="1"/>
  <c r="AI48" i="2"/>
  <c r="AI1013" i="2"/>
  <c r="AN1013" i="2"/>
  <c r="AP1013" i="2" s="1"/>
  <c r="AI251" i="2"/>
  <c r="AN251" i="2"/>
  <c r="AP251" i="2" s="1"/>
  <c r="AI308" i="2"/>
  <c r="AN308" i="2"/>
  <c r="AP308" i="2" s="1"/>
  <c r="AN810" i="2"/>
  <c r="AP810" i="2" s="1"/>
  <c r="AI810" i="2"/>
  <c r="AI1041" i="2"/>
  <c r="AN1041" i="2"/>
  <c r="AP1041" i="2" s="1"/>
  <c r="AN567" i="2"/>
  <c r="AP567" i="2" s="1"/>
  <c r="AI567" i="2"/>
  <c r="AN983" i="2"/>
  <c r="AP983" i="2" s="1"/>
  <c r="AI983" i="2"/>
  <c r="AN895" i="2"/>
  <c r="AP895" i="2" s="1"/>
  <c r="AI895" i="2"/>
  <c r="AN768" i="2"/>
  <c r="AP768" i="2" s="1"/>
  <c r="AI768" i="2"/>
  <c r="AI830" i="2"/>
  <c r="AN830" i="2"/>
  <c r="AP830" i="2" s="1"/>
  <c r="AI904" i="2"/>
  <c r="AN904" i="2"/>
  <c r="AP904" i="2" s="1"/>
  <c r="AI998" i="2"/>
  <c r="AN998" i="2"/>
  <c r="AP998" i="2" s="1"/>
  <c r="AI76" i="2"/>
  <c r="AN76" i="2"/>
  <c r="AP76" i="2" s="1"/>
  <c r="AN84" i="2"/>
  <c r="AP84" i="2" s="1"/>
  <c r="AI84" i="2"/>
  <c r="AN192" i="2"/>
  <c r="AP192" i="2" s="1"/>
  <c r="AI192" i="2"/>
  <c r="AN340" i="2"/>
  <c r="AP340" i="2" s="1"/>
  <c r="AI340" i="2"/>
  <c r="AN457" i="2"/>
  <c r="AP457" i="2" s="1"/>
  <c r="AI457" i="2"/>
  <c r="AN461" i="2"/>
  <c r="AP461" i="2" s="1"/>
  <c r="AI461" i="2"/>
  <c r="AI476" i="2"/>
  <c r="AN476" i="2"/>
  <c r="AP476" i="2" s="1"/>
  <c r="AI740" i="2"/>
  <c r="AN740" i="2"/>
  <c r="AP740" i="2" s="1"/>
  <c r="AN885" i="2"/>
  <c r="AP885" i="2" s="1"/>
  <c r="AI885" i="2"/>
  <c r="AI197" i="2"/>
  <c r="AN197" i="2"/>
  <c r="AP197" i="2" s="1"/>
  <c r="AI23" i="2"/>
  <c r="AN23" i="2"/>
  <c r="AP23" i="2" s="1"/>
  <c r="AN379" i="2"/>
  <c r="AP379" i="2" s="1"/>
  <c r="AI379" i="2"/>
  <c r="AI81" i="2"/>
  <c r="AN81" i="2"/>
  <c r="AP81" i="2" s="1"/>
  <c r="AI471" i="2"/>
  <c r="AN471" i="2"/>
  <c r="AP471" i="2" s="1"/>
  <c r="AN636" i="2"/>
  <c r="AP636" i="2" s="1"/>
  <c r="AI636" i="2"/>
  <c r="AN58" i="2"/>
  <c r="AP58" i="2" s="1"/>
  <c r="AI58" i="2"/>
  <c r="AN87" i="2"/>
  <c r="AP87" i="2" s="1"/>
  <c r="AI87" i="2"/>
  <c r="AI96" i="2"/>
  <c r="AN96" i="2"/>
  <c r="AP96" i="2" s="1"/>
  <c r="AI551" i="2"/>
  <c r="AN551" i="2"/>
  <c r="AP551" i="2" s="1"/>
  <c r="AN981" i="2"/>
  <c r="AP981" i="2" s="1"/>
  <c r="AI981" i="2"/>
  <c r="AN1031" i="2"/>
  <c r="AP1031" i="2" s="1"/>
  <c r="AI1031" i="2"/>
  <c r="AN22" i="2"/>
  <c r="AP22" i="2" s="1"/>
  <c r="AI22" i="2"/>
  <c r="AI492" i="2"/>
  <c r="AN492" i="2"/>
  <c r="AP492" i="2" s="1"/>
  <c r="AN181" i="2"/>
  <c r="AP181" i="2" s="1"/>
  <c r="AI181" i="2"/>
  <c r="AI138" i="2"/>
  <c r="AN138" i="2"/>
  <c r="AP138" i="2" s="1"/>
  <c r="AI518" i="2"/>
  <c r="AN518" i="2"/>
  <c r="AP518" i="2" s="1"/>
  <c r="AI592" i="2"/>
  <c r="AN592" i="2"/>
  <c r="AP592" i="2" s="1"/>
  <c r="AI442" i="2"/>
  <c r="AN442" i="2"/>
  <c r="AP442" i="2" s="1"/>
  <c r="AI926" i="2"/>
  <c r="AN926" i="2"/>
  <c r="AP926" i="2" s="1"/>
  <c r="AN53" i="2"/>
  <c r="AP53" i="2" s="1"/>
  <c r="AI53" i="2"/>
  <c r="AN199" i="2"/>
  <c r="AP199" i="2" s="1"/>
  <c r="AI199" i="2"/>
  <c r="AN502" i="2"/>
  <c r="AP502" i="2" s="1"/>
  <c r="AI502" i="2"/>
  <c r="AN915" i="2"/>
  <c r="AP915" i="2" s="1"/>
  <c r="AI915" i="2"/>
  <c r="AN377" i="2"/>
  <c r="AP377" i="2" s="1"/>
  <c r="AI377" i="2"/>
  <c r="AN634" i="2"/>
  <c r="AP634" i="2" s="1"/>
  <c r="AI634" i="2"/>
  <c r="AN821" i="2"/>
  <c r="AP821" i="2" s="1"/>
  <c r="AI821" i="2"/>
  <c r="AN989" i="2"/>
  <c r="AP989" i="2" s="1"/>
  <c r="AI989" i="2"/>
  <c r="AN99" i="2"/>
  <c r="AP99" i="2" s="1"/>
  <c r="AI99" i="2"/>
  <c r="AI179" i="2"/>
  <c r="AN179" i="2"/>
  <c r="AP179" i="2" s="1"/>
  <c r="AI686" i="2"/>
  <c r="AN686" i="2"/>
  <c r="AP686" i="2" s="1"/>
  <c r="AI690" i="2"/>
  <c r="AN690" i="2"/>
  <c r="AP690" i="2" s="1"/>
  <c r="AI706" i="2"/>
  <c r="AN706" i="2"/>
  <c r="AP706" i="2" s="1"/>
  <c r="AN710" i="2"/>
  <c r="AP710" i="2" s="1"/>
  <c r="AI710" i="2"/>
  <c r="AI714" i="2"/>
  <c r="AN714" i="2"/>
  <c r="AP714" i="2" s="1"/>
  <c r="AI722" i="2"/>
  <c r="AN722" i="2"/>
  <c r="AP722" i="2" s="1"/>
  <c r="AI849" i="2"/>
  <c r="AN849" i="2"/>
  <c r="AP849" i="2" s="1"/>
  <c r="AN194" i="2"/>
  <c r="AP194" i="2" s="1"/>
  <c r="AI194" i="2"/>
  <c r="AI393" i="2"/>
  <c r="AN393" i="2"/>
  <c r="AP393" i="2" s="1"/>
  <c r="AI405" i="2"/>
  <c r="AN405" i="2"/>
  <c r="AP405" i="2" s="1"/>
  <c r="AI357" i="2"/>
  <c r="AN357" i="2"/>
  <c r="AP357" i="2" s="1"/>
  <c r="AI622" i="2"/>
  <c r="AN622" i="2"/>
  <c r="AP622" i="2" s="1"/>
  <c r="AN893" i="2"/>
  <c r="AP893" i="2" s="1"/>
  <c r="AI893" i="2"/>
  <c r="AI39" i="2"/>
  <c r="AN39" i="2"/>
  <c r="AP39" i="2" s="1"/>
  <c r="AN614" i="2"/>
  <c r="AP614" i="2" s="1"/>
  <c r="AI614" i="2"/>
  <c r="AI1050" i="2"/>
  <c r="AN1050" i="2"/>
  <c r="AP1050" i="2" s="1"/>
  <c r="AN943" i="2"/>
  <c r="AP943" i="2" s="1"/>
  <c r="AI943" i="2"/>
  <c r="AI507" i="2"/>
  <c r="AN507" i="2"/>
  <c r="AP507" i="2" s="1"/>
  <c r="AN1042" i="2"/>
  <c r="AP1042" i="2" s="1"/>
  <c r="AI1042" i="2"/>
  <c r="AI134" i="2"/>
  <c r="AN134" i="2"/>
  <c r="AP134" i="2" s="1"/>
  <c r="AN506" i="2"/>
  <c r="AP506" i="2" s="1"/>
  <c r="AI506" i="2"/>
  <c r="AI385" i="2"/>
  <c r="AN385" i="2"/>
  <c r="AP385" i="2" s="1"/>
  <c r="AI264" i="2"/>
  <c r="AN264" i="2"/>
  <c r="AP264" i="2" s="1"/>
  <c r="AN301" i="2"/>
  <c r="AP301" i="2" s="1"/>
  <c r="AI301" i="2"/>
  <c r="AI332" i="2"/>
  <c r="AN332" i="2"/>
  <c r="AP332" i="2" s="1"/>
  <c r="AN350" i="2"/>
  <c r="AP350" i="2" s="1"/>
  <c r="AI350" i="2"/>
  <c r="AN409" i="2"/>
  <c r="AP409" i="2" s="1"/>
  <c r="AI409" i="2"/>
  <c r="AN414" i="2"/>
  <c r="AP414" i="2" s="1"/>
  <c r="AI414" i="2"/>
  <c r="AN558" i="2"/>
  <c r="AP558" i="2" s="1"/>
  <c r="AI558" i="2"/>
  <c r="AI629" i="2"/>
  <c r="AN723" i="2"/>
  <c r="AP723" i="2" s="1"/>
  <c r="AI723" i="2"/>
  <c r="AI570" i="2"/>
  <c r="AN570" i="2"/>
  <c r="AP570" i="2" s="1"/>
  <c r="AN38" i="2"/>
  <c r="AP38" i="2" s="1"/>
  <c r="AI38" i="2"/>
  <c r="AN303" i="2"/>
  <c r="AP303" i="2" s="1"/>
  <c r="AI303" i="2"/>
  <c r="AN629" i="2"/>
  <c r="AP629" i="2" s="1"/>
  <c r="AI909" i="2"/>
  <c r="AN909" i="2"/>
  <c r="AP909" i="2" s="1"/>
  <c r="AI914" i="2"/>
  <c r="AN914" i="2"/>
  <c r="AP914" i="2" s="1"/>
  <c r="AI1007" i="2"/>
  <c r="AN1007" i="2"/>
  <c r="AP1007" i="2" s="1"/>
  <c r="AI159" i="2"/>
  <c r="AN159" i="2"/>
  <c r="AP159" i="2" s="1"/>
  <c r="AI216" i="2"/>
  <c r="AN216" i="2"/>
  <c r="AP216" i="2" s="1"/>
  <c r="AN256" i="2"/>
  <c r="AP256" i="2" s="1"/>
  <c r="AI256" i="2"/>
  <c r="AI285" i="2"/>
  <c r="AN285" i="2"/>
  <c r="AP285" i="2" s="1"/>
  <c r="AN511" i="2"/>
  <c r="AP511" i="2" s="1"/>
  <c r="AI511" i="2"/>
  <c r="AN566" i="2"/>
  <c r="AP566" i="2" s="1"/>
  <c r="AI566" i="2"/>
  <c r="AN668" i="2"/>
  <c r="AP668" i="2" s="1"/>
  <c r="AI668" i="2"/>
  <c r="AI677" i="2"/>
  <c r="AN677" i="2"/>
  <c r="AP677" i="2" s="1"/>
  <c r="AI743" i="2"/>
  <c r="AN743" i="2"/>
  <c r="AP743" i="2" s="1"/>
  <c r="AN805" i="2"/>
  <c r="AP805" i="2" s="1"/>
  <c r="AI805" i="2"/>
  <c r="AN840" i="2"/>
  <c r="AP840" i="2" s="1"/>
  <c r="AI840" i="2"/>
  <c r="AI941" i="2"/>
  <c r="AN941" i="2"/>
  <c r="AP941" i="2" s="1"/>
  <c r="AN999" i="2"/>
  <c r="AP999" i="2" s="1"/>
  <c r="AI999" i="2"/>
  <c r="AN454" i="2"/>
  <c r="AP454" i="2" s="1"/>
  <c r="AI454" i="2"/>
  <c r="AI24" i="2"/>
  <c r="AN24" i="2"/>
  <c r="AP24" i="2" s="1"/>
  <c r="AN88" i="2"/>
  <c r="AP88" i="2" s="1"/>
  <c r="AI88" i="2"/>
  <c r="AN184" i="2"/>
  <c r="AP184" i="2" s="1"/>
  <c r="AI184" i="2"/>
  <c r="AN221" i="2"/>
  <c r="AP221" i="2" s="1"/>
  <c r="AI221" i="2"/>
  <c r="AN954" i="2"/>
  <c r="AP954" i="2" s="1"/>
  <c r="AI954" i="2"/>
  <c r="AI143" i="2"/>
  <c r="AN143" i="2"/>
  <c r="AP143" i="2" s="1"/>
  <c r="AN1037" i="2"/>
  <c r="AP1037" i="2" s="1"/>
  <c r="AI1037" i="2"/>
  <c r="AN818" i="2"/>
  <c r="AP818" i="2" s="1"/>
  <c r="AI818" i="2"/>
  <c r="AI411" i="2"/>
  <c r="AN411" i="2"/>
  <c r="AP411" i="2" s="1"/>
  <c r="AN222" i="2"/>
  <c r="AP222" i="2" s="1"/>
  <c r="AI222" i="2"/>
  <c r="AN766" i="2"/>
  <c r="AP766" i="2" s="1"/>
  <c r="AI766" i="2"/>
  <c r="AI1066" i="2"/>
  <c r="AN1066" i="2"/>
  <c r="AP1066" i="2" s="1"/>
  <c r="AI404" i="2"/>
  <c r="AN404" i="2"/>
  <c r="AP404" i="2" s="1"/>
  <c r="AI853" i="2"/>
  <c r="AN853" i="2"/>
  <c r="AP853" i="2" s="1"/>
  <c r="AN990" i="2"/>
  <c r="AP990" i="2" s="1"/>
  <c r="AI990" i="2"/>
  <c r="AI540" i="2"/>
  <c r="AN540" i="2"/>
  <c r="AP540" i="2" s="1"/>
  <c r="AI172" i="2"/>
  <c r="AN172" i="2"/>
  <c r="AP172" i="2" s="1"/>
  <c r="AI220" i="2"/>
  <c r="AN220" i="2"/>
  <c r="AP220" i="2" s="1"/>
  <c r="AN679" i="2"/>
  <c r="AP679" i="2" s="1"/>
  <c r="AI679" i="2"/>
  <c r="AI683" i="2"/>
  <c r="AN683" i="2"/>
  <c r="AP683" i="2" s="1"/>
  <c r="AI687" i="2"/>
  <c r="AN687" i="2"/>
  <c r="AP687" i="2" s="1"/>
  <c r="AN691" i="2"/>
  <c r="AP691" i="2" s="1"/>
  <c r="AI691" i="2"/>
  <c r="AI699" i="2"/>
  <c r="AN699" i="2"/>
  <c r="AP699" i="2" s="1"/>
  <c r="AI707" i="2"/>
  <c r="AN707" i="2"/>
  <c r="AP707" i="2" s="1"/>
  <c r="AI552" i="2"/>
  <c r="AN552" i="2"/>
  <c r="AP552" i="2" s="1"/>
  <c r="AN610" i="2"/>
  <c r="AP610" i="2" s="1"/>
  <c r="AI610" i="2"/>
  <c r="AN653" i="2"/>
  <c r="AP653" i="2" s="1"/>
  <c r="AI653" i="2"/>
  <c r="AN665" i="2"/>
  <c r="AP665" i="2" s="1"/>
  <c r="AI665" i="2"/>
  <c r="AI776" i="2"/>
  <c r="AN776" i="2"/>
  <c r="AP776" i="2" s="1"/>
  <c r="AN901" i="2"/>
  <c r="AP901" i="2" s="1"/>
  <c r="AI901" i="2"/>
  <c r="AI906" i="2"/>
  <c r="AN906" i="2"/>
  <c r="AP906" i="2" s="1"/>
  <c r="AN996" i="2"/>
  <c r="AP996" i="2" s="1"/>
  <c r="AI996" i="2"/>
  <c r="AN101" i="2"/>
  <c r="AP101" i="2" s="1"/>
  <c r="AI101" i="2"/>
  <c r="AN231" i="2"/>
  <c r="AP231" i="2" s="1"/>
  <c r="AI231" i="2"/>
  <c r="AN474" i="2"/>
  <c r="AP474" i="2" s="1"/>
  <c r="AI474" i="2"/>
  <c r="AN501" i="2"/>
  <c r="AP501" i="2" s="1"/>
  <c r="AI501" i="2"/>
  <c r="AI641" i="2"/>
  <c r="AN641" i="2"/>
  <c r="AP641" i="2" s="1"/>
  <c r="AI500" i="2"/>
  <c r="AN500" i="2"/>
  <c r="AP500" i="2" s="1"/>
  <c r="AN571" i="2"/>
  <c r="AP571" i="2" s="1"/>
  <c r="AI571" i="2"/>
  <c r="AN680" i="2"/>
  <c r="AP680" i="2" s="1"/>
  <c r="AI680" i="2"/>
  <c r="AI712" i="2"/>
  <c r="AN712" i="2"/>
  <c r="AP712" i="2" s="1"/>
  <c r="AN724" i="2"/>
  <c r="AP724" i="2" s="1"/>
  <c r="AI724" i="2"/>
  <c r="AN928" i="2"/>
  <c r="AP928" i="2" s="1"/>
  <c r="AI928" i="2"/>
  <c r="AI137" i="2"/>
  <c r="AN137" i="2"/>
  <c r="AP137" i="2" s="1"/>
  <c r="AN227" i="2"/>
  <c r="AP227" i="2" s="1"/>
  <c r="AI227" i="2"/>
  <c r="AN363" i="2"/>
  <c r="AP363" i="2" s="1"/>
  <c r="AI363" i="2"/>
  <c r="AN658" i="2"/>
  <c r="AP658" i="2" s="1"/>
  <c r="AI658" i="2"/>
  <c r="AI47" i="2"/>
  <c r="AN47" i="2"/>
  <c r="AP47" i="2" s="1"/>
  <c r="AN43" i="2"/>
  <c r="AP43" i="2" s="1"/>
  <c r="AI43" i="2"/>
  <c r="AI777" i="2"/>
  <c r="AN777" i="2"/>
  <c r="AP777" i="2" s="1"/>
  <c r="AN977" i="2"/>
  <c r="AP977" i="2" s="1"/>
  <c r="AI977" i="2"/>
  <c r="AI599" i="2"/>
  <c r="AN599" i="2"/>
  <c r="AP599" i="2" s="1"/>
  <c r="AI294" i="2"/>
  <c r="AN294" i="2"/>
  <c r="AP294" i="2" s="1"/>
  <c r="AI521" i="2"/>
  <c r="AN521" i="2"/>
  <c r="AP521" i="2" s="1"/>
  <c r="AN964" i="2"/>
  <c r="AP964" i="2" s="1"/>
  <c r="AI964" i="2"/>
  <c r="AI738" i="2"/>
  <c r="AN738" i="2"/>
  <c r="AP738" i="2" s="1"/>
  <c r="AN940" i="2"/>
  <c r="AP940" i="2" s="1"/>
  <c r="AI940" i="2"/>
  <c r="AI13" i="2"/>
  <c r="AN13" i="2"/>
  <c r="AP13" i="2" s="1"/>
  <c r="AN918" i="2"/>
  <c r="AP918" i="2" s="1"/>
  <c r="AI918" i="2"/>
  <c r="AI434" i="2"/>
  <c r="AN434" i="2"/>
  <c r="AP434" i="2" s="1"/>
  <c r="AN503" i="2"/>
  <c r="AP503" i="2" s="1"/>
  <c r="AI503" i="2"/>
  <c r="AI508" i="2"/>
  <c r="AN508" i="2"/>
  <c r="AP508" i="2" s="1"/>
  <c r="AN446" i="2"/>
  <c r="AP446" i="2" s="1"/>
  <c r="AI446" i="2"/>
  <c r="AI387" i="2"/>
  <c r="AN387" i="2"/>
  <c r="AP387" i="2" s="1"/>
  <c r="AI490" i="2"/>
  <c r="AN490" i="2"/>
  <c r="AP490" i="2" s="1"/>
  <c r="AN581" i="2"/>
  <c r="AP581" i="2" s="1"/>
  <c r="AI581" i="2"/>
  <c r="AN675" i="2"/>
  <c r="AP675" i="2" s="1"/>
  <c r="AI675" i="2"/>
  <c r="AN424" i="2"/>
  <c r="AP424" i="2" s="1"/>
  <c r="AI424" i="2"/>
  <c r="AI26" i="2"/>
  <c r="AN26" i="2"/>
  <c r="AP26" i="2" s="1"/>
  <c r="AI1069" i="2"/>
  <c r="AN1069" i="2"/>
  <c r="AP1069" i="2" s="1"/>
  <c r="AP10" i="2"/>
  <c r="AI1096" i="2" l="1"/>
  <c r="AP9" i="2"/>
  <c r="AP1096" i="2" s="1"/>
  <c r="AN1096" i="2"/>
  <c r="G1112" i="13" l="1"/>
  <c r="F1112" i="13"/>
  <c r="K111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tc={D57D4EE8-3F65-4BEF-8E5E-2348F09ACEBC}</author>
    <author>tc={5467BCEB-6CF7-4A6C-B8A5-9CB9377E339C}</author>
  </authors>
  <commentList>
    <comment ref="C1016" authorId="0" shapeId="0" xr:uid="{D57D4EE8-3F65-4BEF-8E5E-2348F09ACEB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DIO DE ALTA POR LITRO
</t>
      </text>
    </comment>
    <comment ref="P1109" authorId="1" shapeId="0" xr:uid="{5467BCEB-6CF7-4A6C-B8A5-9CB9377E339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JULIA MTZ TIENE EL TEMA DE ESTE ARTICUILO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</author>
  </authors>
  <commentList>
    <comment ref="L26" authorId="0" shapeId="0" xr:uid="{CE813FDD-4ADA-490C-968E-CF95C34008BA}">
      <text>
        <r>
          <rPr>
            <b/>
            <sz val="9"/>
            <color indexed="81"/>
            <rFont val="Tahoma"/>
            <family val="2"/>
          </rPr>
          <t xml:space="preserve">FOLIO DE BAJA B001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tc={0A41046D-AAF4-418B-85ED-828ACE29A6EA}</author>
  </authors>
  <commentList>
    <comment ref="D626" authorId="0" shapeId="0" xr:uid="{0A41046D-AAF4-418B-85ED-828ACE29A6EA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DIO DE ALTA POR LITRO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tc={6D9C0D44-BA0D-BE4A-A96F-0E0AB781831B}</author>
  </authors>
  <commentList>
    <comment ref="C690" authorId="0" shapeId="0" xr:uid="{00000000-0006-0000-0000-000001000000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DIO DE ALTA POR LITRO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tc={AE4F65F2-0495-453C-8C9D-5B6656A672EB}</author>
  </authors>
  <commentList>
    <comment ref="C690" authorId="0" shapeId="0" xr:uid="{AE4F65F2-0495-453C-8C9D-5B6656A672E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DIO DE ALTA POR LITRO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tc={A6CFC55F-75CA-422F-BE5D-B6919AE915D2}</author>
  </authors>
  <commentList>
    <comment ref="C690" authorId="0" shapeId="0" xr:uid="{A6CFC55F-75CA-422F-BE5D-B6919AE915D2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 DIO DE ALTA POR LITRO
</t>
      </text>
    </comment>
  </commentList>
</comments>
</file>

<file path=xl/sharedStrings.xml><?xml version="1.0" encoding="utf-8"?>
<sst xmlns="http://schemas.openxmlformats.org/spreadsheetml/2006/main" count="26360" uniqueCount="3270">
  <si>
    <t>COMISION DE PARQUES Y BIODIVERSIDAD DE TAMAULIPAS</t>
  </si>
  <si>
    <t>ZOOLOGICO Y PARQUE RECREATIVO TAMATAN</t>
  </si>
  <si>
    <t>BITACORA DE SALIDA DEL DEPARTAMENTO DE ALMACEN</t>
  </si>
  <si>
    <t>CI-2</t>
  </si>
  <si>
    <t>Fecha</t>
  </si>
  <si>
    <t>Cantidad</t>
  </si>
  <si>
    <t>Unidad medida</t>
  </si>
  <si>
    <t>Descripción</t>
  </si>
  <si>
    <t>Entrega</t>
  </si>
  <si>
    <t>Recibe</t>
  </si>
  <si>
    <t>Recinto</t>
  </si>
  <si>
    <t>DEL MES DE ABRIL 2026</t>
  </si>
  <si>
    <t>COMISIÓN DE PARQUES Y BIODIVERSIDAD DE TAMAULIPAS</t>
  </si>
  <si>
    <t>ZOOLÓGICO Y PARQUE RECREATIVO TAMATÁN</t>
  </si>
  <si>
    <t>DEPARTAMENTO MANTENIMIENTO</t>
  </si>
  <si>
    <t>AREA</t>
  </si>
  <si>
    <t>CODIGO</t>
  </si>
  <si>
    <t>ARTICULO</t>
  </si>
  <si>
    <t>UNIDAD
DE
MEDIDA</t>
  </si>
  <si>
    <t xml:space="preserve">ENTRADAS
</t>
  </si>
  <si>
    <t xml:space="preserve">AJUSTE DE 
ENTRADAS
</t>
  </si>
  <si>
    <t xml:space="preserve">SALIDAS
</t>
  </si>
  <si>
    <t xml:space="preserve">AJUSTE DE SALIDA 
</t>
  </si>
  <si>
    <t xml:space="preserve">INVENTARIO
FINAL 
</t>
  </si>
  <si>
    <t xml:space="preserve">INVENTARIO FISICO 
</t>
  </si>
  <si>
    <t xml:space="preserve">DIFERENCIAS </t>
  </si>
  <si>
    <t>SALIDA</t>
  </si>
  <si>
    <t>01 MATERIAL DE LIMPIEZA</t>
  </si>
  <si>
    <t>M-2160002</t>
  </si>
  <si>
    <t>ACEITE DE PISOS</t>
  </si>
  <si>
    <t xml:space="preserve">LITRO </t>
  </si>
  <si>
    <t>M-2160090</t>
  </si>
  <si>
    <t>AROMA LIQUIDO AMBIENTAL AROMA CANELA</t>
  </si>
  <si>
    <t>PIEZA</t>
  </si>
  <si>
    <t>M-2160004</t>
  </si>
  <si>
    <t>AROMATIZANTE AMBIENTAL GLADE 400ML</t>
  </si>
  <si>
    <t>M-2160005</t>
  </si>
  <si>
    <t>ATOMIZADOR</t>
  </si>
  <si>
    <t>M-2160006</t>
  </si>
  <si>
    <t>ATOMIZADOR COMPLETO</t>
  </si>
  <si>
    <t>M-2160007</t>
  </si>
  <si>
    <t>BIO PAPEL SANITARIO</t>
  </si>
  <si>
    <t>M-2160088</t>
  </si>
  <si>
    <t>BOLSA DE ROLLO 48 X 48</t>
  </si>
  <si>
    <t>J</t>
  </si>
  <si>
    <t>M-2160010</t>
  </si>
  <si>
    <t>BOLSA EN ROLLO 1.02*1.22 C/10</t>
  </si>
  <si>
    <t>M-2160011</t>
  </si>
  <si>
    <t>BOLSA EN ROLLO 76*94 CA/20</t>
  </si>
  <si>
    <t>M-2160074</t>
  </si>
  <si>
    <t>BOLSA EN ROLLO DE .94 X 1.50</t>
  </si>
  <si>
    <t>M-2160012</t>
  </si>
  <si>
    <t>BOLSA NEGRA 50 x 70</t>
  </si>
  <si>
    <t>KILO</t>
  </si>
  <si>
    <t>M-2160013</t>
  </si>
  <si>
    <t>BOLSA NEGRA 70 X 90</t>
  </si>
  <si>
    <t>M-2160014</t>
  </si>
  <si>
    <t>BOLSA NEGRA 90 X 1.20</t>
  </si>
  <si>
    <t>M-2160079</t>
  </si>
  <si>
    <t>BOLSA NEGRA 94 x 1.50</t>
  </si>
  <si>
    <t>M-2160084</t>
  </si>
  <si>
    <t>BOLSA ROLLO 90 x 1.50</t>
  </si>
  <si>
    <t>M-2160015</t>
  </si>
  <si>
    <t>BOMBA DESTAPACANOS</t>
  </si>
  <si>
    <t>M-2160089</t>
  </si>
  <si>
    <t>CEPILLO CERDA SUAVE 30 CM</t>
  </si>
  <si>
    <t>M-2160016</t>
  </si>
  <si>
    <t>CEPILLO CERDA SUAVE 35CM</t>
  </si>
  <si>
    <t>M-2160017</t>
  </si>
  <si>
    <t>CEPILLO DE 24"</t>
  </si>
  <si>
    <t>M-2160018</t>
  </si>
  <si>
    <t>CEPILLO DE 30 CM</t>
  </si>
  <si>
    <t>M-2160020</t>
  </si>
  <si>
    <t>CEPILLO PARA WC</t>
  </si>
  <si>
    <t>M-2160091</t>
  </si>
  <si>
    <t>CUBETA DE PLASTICO DE 18 LTS</t>
  </si>
  <si>
    <t>LITRO</t>
  </si>
  <si>
    <t>M-2160077</t>
  </si>
  <si>
    <t>CUBETA DE PLASTICO DE 20 LTS</t>
  </si>
  <si>
    <t>M-2160024</t>
  </si>
  <si>
    <t>DESPACHADOR DE BIOPAPEL</t>
  </si>
  <si>
    <t>S</t>
  </si>
  <si>
    <t>M-2160025</t>
  </si>
  <si>
    <t xml:space="preserve">DESPACHADOR DE JABON </t>
  </si>
  <si>
    <t>M-2160086</t>
  </si>
  <si>
    <t xml:space="preserve">DESPACHADOR DE PAPEL JUMBO </t>
  </si>
  <si>
    <t>M-2160026</t>
  </si>
  <si>
    <t>DESPACHADOR DE TOALLA ROLLO</t>
  </si>
  <si>
    <t>M-2160078</t>
  </si>
  <si>
    <t>DETERGENTE BIOLOGICO QUALITY D 5 KG</t>
  </si>
  <si>
    <t>M-2160027</t>
  </si>
  <si>
    <t>DETERGENTE EN POLVO</t>
  </si>
  <si>
    <t>M-2160080</t>
  </si>
  <si>
    <t>DETERGENTE POLVO ARCOIRIS 9KG</t>
  </si>
  <si>
    <t>M-2160087</t>
  </si>
  <si>
    <t>ESCOBA CERDA SUAVE 35 CM</t>
  </si>
  <si>
    <t>M-2160029</t>
  </si>
  <si>
    <t>ESCOBA DE ESPIGA MEDIANA MANGO VERDE</t>
  </si>
  <si>
    <t>M-2160030</t>
  </si>
  <si>
    <t>ESCOBA DE PLASTICO MEDIANA MANGO DE MADERA</t>
  </si>
  <si>
    <t>M-2160031</t>
  </si>
  <si>
    <t>ESCOBA PLASTICO TIPO ABANICO</t>
  </si>
  <si>
    <t>M-2160032</t>
  </si>
  <si>
    <t>ESCOBA TIPO CEPILLO ECONOMICO</t>
  </si>
  <si>
    <t>M-2160033</t>
  </si>
  <si>
    <t>FIBRA DE METAL</t>
  </si>
  <si>
    <t>M-2160034</t>
  </si>
  <si>
    <t>FIBRA MIXTA</t>
  </si>
  <si>
    <t>M-2160035</t>
  </si>
  <si>
    <t>FIBRA VERDE DE USO GENERAL</t>
  </si>
  <si>
    <t>M-2160037</t>
  </si>
  <si>
    <t xml:space="preserve">FRANELA GRIS </t>
  </si>
  <si>
    <t>M-2160038</t>
  </si>
  <si>
    <t>GUANTE DE LATEX 9 (USO TOXICO)</t>
  </si>
  <si>
    <t>M-2720010</t>
  </si>
  <si>
    <t>GUANTES LATEX</t>
  </si>
  <si>
    <t>M-2160039</t>
  </si>
  <si>
    <t>INSECTICIDA RAID MAX</t>
  </si>
  <si>
    <t>M-2160040</t>
  </si>
  <si>
    <t>INSECTICIDA RAID Y CASA JARDIN</t>
  </si>
  <si>
    <t>M-2160041</t>
  </si>
  <si>
    <t>JABON LIQUIDO PARA TRASTES</t>
  </si>
  <si>
    <t>M-2160042</t>
  </si>
  <si>
    <t>JALADOR DE AGUA 30 CMS</t>
  </si>
  <si>
    <t>M-2160099</t>
  </si>
  <si>
    <t>JALADOR DE AGUA PARA PISO DE 30"</t>
  </si>
  <si>
    <t>M-2160092</t>
  </si>
  <si>
    <t>JALADOR DE AGUA PARA PISO DE 40"</t>
  </si>
  <si>
    <t>M-2160081</t>
  </si>
  <si>
    <t xml:space="preserve">LAVASTRATATES LIQ. </t>
  </si>
  <si>
    <t>M-2160046</t>
  </si>
  <si>
    <t>LIMPIADOR AEROSOL PARA MADERA</t>
  </si>
  <si>
    <t>M-2160047</t>
  </si>
  <si>
    <t>LIMPIADOR DE VIDRIO DE 20 CM</t>
  </si>
  <si>
    <t>M-2160100</t>
  </si>
  <si>
    <t xml:space="preserve">LIMPIADOR Y TRATAMIENTO PARA MINGITORIO LIQUIDO </t>
  </si>
  <si>
    <t>M-2160048</t>
  </si>
  <si>
    <t>LYSOL ANTIBACTERIAL</t>
  </si>
  <si>
    <t>M-2160049</t>
  </si>
  <si>
    <t>LYSOL CITRUS</t>
  </si>
  <si>
    <t>M-2160050</t>
  </si>
  <si>
    <t xml:space="preserve">PAPEL HIGIENICO PAQ. </t>
  </si>
  <si>
    <t>PAQ</t>
  </si>
  <si>
    <t>M-2160051</t>
  </si>
  <si>
    <t>PASTILLA PARA WC CON CANASTILLA</t>
  </si>
  <si>
    <t>M-2160093</t>
  </si>
  <si>
    <t>PASTILLAS PARA TANQUE DE BAÑO</t>
  </si>
  <si>
    <t>M-2160052</t>
  </si>
  <si>
    <t>PLUMERO 60CM</t>
  </si>
  <si>
    <t>M-2160053</t>
  </si>
  <si>
    <t>PLUMERO LARGO</t>
  </si>
  <si>
    <t>M-2160055</t>
  </si>
  <si>
    <t>RECOGEDOR DE LAMINA REFORZADO</t>
  </si>
  <si>
    <t>M-2160056</t>
  </si>
  <si>
    <t>RECOGEDOR MEDIA LATA</t>
  </si>
  <si>
    <t>M-2160097</t>
  </si>
  <si>
    <t>REPELENTE SPRAY</t>
  </si>
  <si>
    <t>M-2160058</t>
  </si>
  <si>
    <t>REPUESTO PARA MOP</t>
  </si>
  <si>
    <t>GALON</t>
  </si>
  <si>
    <t>M-2160096</t>
  </si>
  <si>
    <t>ROLLO BOLSA NEGRA  90 X 1.20</t>
  </si>
  <si>
    <t>R</t>
  </si>
  <si>
    <t>M-2160102</t>
  </si>
  <si>
    <t>SACUDIDOR FLEXIBLE REYNERA</t>
  </si>
  <si>
    <t>M-2160094</t>
  </si>
  <si>
    <t>SOSA CAUSTICA</t>
  </si>
  <si>
    <t>M-2160101</t>
  </si>
  <si>
    <t>TAPETE DE HULE PARA USO RUDO DE BAÑO 60CM X 40CM</t>
  </si>
  <si>
    <t>M-2160082</t>
  </si>
  <si>
    <t xml:space="preserve">TAPETE MINGITORIO LISO </t>
  </si>
  <si>
    <t>M-2160063</t>
  </si>
  <si>
    <t>TAPETE PARA MINGITORIO CON PASTILLA</t>
  </si>
  <si>
    <t>M-2160083</t>
  </si>
  <si>
    <t>TOALLA AZUL MULTIUSOS (JERGA)</t>
  </si>
  <si>
    <t>M-2160064</t>
  </si>
  <si>
    <t>TOALLA AZUL MULTIUSOS (ROLLO)</t>
  </si>
  <si>
    <t>M-2160065</t>
  </si>
  <si>
    <t>TOALLA DESINFECTANTE MEMBER</t>
  </si>
  <si>
    <t>M-2160066</t>
  </si>
  <si>
    <t>TOALLA INTERDOBLADA</t>
  </si>
  <si>
    <t>M-2160067</t>
  </si>
  <si>
    <t>TOALLA ROLLO P/MANO CAJA CON 6</t>
  </si>
  <si>
    <t>M-2160072</t>
  </si>
  <si>
    <t>TRAPEADOR  PLANO ATRAPA POLVO MECHON</t>
  </si>
  <si>
    <t>M-2160068</t>
  </si>
  <si>
    <t>TRAPEADOR DE PABILO MANGO DE MADERA</t>
  </si>
  <si>
    <t>M-2160070</t>
  </si>
  <si>
    <t>WINDEX C/ATOMIZADOR 500ML</t>
  </si>
  <si>
    <t>02 PRODUCTOS QUIMICOS</t>
  </si>
  <si>
    <t>M-2590005</t>
  </si>
  <si>
    <t>ACIDO CLORIHIDRICO AL 30-32% LTS</t>
  </si>
  <si>
    <t>M-2160008</t>
  </si>
  <si>
    <t>BIO PINOL</t>
  </si>
  <si>
    <t>M-2160009</t>
  </si>
  <si>
    <t>BIOFABULOSO LAVANDA</t>
  </si>
  <si>
    <t>M-2590002</t>
  </si>
  <si>
    <t>CLORO LIQUIDO</t>
  </si>
  <si>
    <t>M-2160021</t>
  </si>
  <si>
    <t>CREOLINA</t>
  </si>
  <si>
    <t>M-2160022</t>
  </si>
  <si>
    <t>DESENGRASANTE SWIPE CUBETA</t>
  </si>
  <si>
    <t>M-2160023</t>
  </si>
  <si>
    <t>DESINFECTANTE SWIPO CUBETA</t>
  </si>
  <si>
    <t>M-2160028</t>
  </si>
  <si>
    <t>DON LIMPIO</t>
  </si>
  <si>
    <t>M-2160044</t>
  </si>
  <si>
    <t>LIMONOL</t>
  </si>
  <si>
    <t>M-2160045</t>
  </si>
  <si>
    <t>LIMPIA VIDRIOS LIQUIDO</t>
  </si>
  <si>
    <t>M-2160076</t>
  </si>
  <si>
    <t>LIMPIADOR AROMA LIMON</t>
  </si>
  <si>
    <t>M-2160054</t>
  </si>
  <si>
    <t>QUITACOCHAMBRE</t>
  </si>
  <si>
    <t>M-2520002</t>
  </si>
  <si>
    <t xml:space="preserve">RAT KILL TRAMPA CON PEGAMENTO </t>
  </si>
  <si>
    <t>M-2160059</t>
  </si>
  <si>
    <t>SANITIZANTE GEL MANOS</t>
  </si>
  <si>
    <t>M-2160075</t>
  </si>
  <si>
    <t>SANITIZANTE LIQUIDO</t>
  </si>
  <si>
    <t>M-2160061</t>
  </si>
  <si>
    <t>SHAMPOO PARA MANOS</t>
  </si>
  <si>
    <t>M-2160062</t>
  </si>
  <si>
    <t>SUAVITEL</t>
  </si>
  <si>
    <t>M-2590003</t>
  </si>
  <si>
    <t>TRICLORO GRANULADO, POLVO</t>
  </si>
  <si>
    <t>M-2590004</t>
  </si>
  <si>
    <t>TRICLORO TABLETAS</t>
  </si>
  <si>
    <t>03 MATERIAL DE PLOMERIA</t>
  </si>
  <si>
    <t>M-2470002</t>
  </si>
  <si>
    <t>ADAPTADOR CESPOL LAVAB</t>
  </si>
  <si>
    <t>M-2560043</t>
  </si>
  <si>
    <t>ADAPTADOR HEMBRA DE 2" PVC-606</t>
  </si>
  <si>
    <t>M-2560104</t>
  </si>
  <si>
    <t>ADAPTADOR MACHO 50MM C40 PVC-616</t>
  </si>
  <si>
    <t>M-2560044</t>
  </si>
  <si>
    <t>ADAPTADOR MACHO DE 3/4 PVC-612</t>
  </si>
  <si>
    <t>M-2560111</t>
  </si>
  <si>
    <t>ADAPTADOR MACHO DE 4"</t>
  </si>
  <si>
    <t>M-2560067</t>
  </si>
  <si>
    <t>ADAPTADOR PVC 1/2</t>
  </si>
  <si>
    <t>ALIM FLEX DINASTY P/FREGADERO 13X13X55 AC/INOX</t>
  </si>
  <si>
    <t>ALIM FLEX DINASTY P/LAVABO 15X13X40 AC/INOX</t>
  </si>
  <si>
    <t>M-2990059</t>
  </si>
  <si>
    <t>ALIMENTADOR COFLEX PARA WC</t>
  </si>
  <si>
    <t>M-2560081</t>
  </si>
  <si>
    <t xml:space="preserve">BRIDA DE 2 PULGADAS PVC HIDRAULICO </t>
  </si>
  <si>
    <t>M-2990005</t>
  </si>
  <si>
    <t>BRIDA FLEXIBLE 4"</t>
  </si>
  <si>
    <t>M-2560084</t>
  </si>
  <si>
    <t>BRIDA PARA PVC DE 4 PULGADAS PARA CEMENTAR</t>
  </si>
  <si>
    <t>M-2990060</t>
  </si>
  <si>
    <t>BRIDA PARA WC COFLEX CORTA</t>
  </si>
  <si>
    <t>M-2560001</t>
  </si>
  <si>
    <t>BRIDA PVC CEM 6"</t>
  </si>
  <si>
    <t>M-2560002</t>
  </si>
  <si>
    <t>CEMENTO PVC AZUL 237ML</t>
  </si>
  <si>
    <t>M-2560045</t>
  </si>
  <si>
    <t>CEMENTO PVC DE 1/2 LT AZUL</t>
  </si>
  <si>
    <t>M-2490001</t>
  </si>
  <si>
    <t>CEMENTO PVC OATEY 946ML</t>
  </si>
  <si>
    <t>M-2990086</t>
  </si>
  <si>
    <t>CILINDRO DE GAS PROPANO DE 400 G AZUL GAS-400A</t>
  </si>
  <si>
    <t>M-2560063</t>
  </si>
  <si>
    <t xml:space="preserve">CINTA LEYENDA ROJA PELIGRO </t>
  </si>
  <si>
    <t>M-2490003</t>
  </si>
  <si>
    <t>CINTA TEFLON</t>
  </si>
  <si>
    <t>M-2470072</t>
  </si>
  <si>
    <t>CODO COBRE 1"</t>
  </si>
  <si>
    <t>M-2560075</t>
  </si>
  <si>
    <t>CODO DE 4 " X 90 FOFO</t>
  </si>
  <si>
    <t>M-2470016</t>
  </si>
  <si>
    <t>CODO DE COBRE DE 1/2" x 45°</t>
  </si>
  <si>
    <t>M-2470015</t>
  </si>
  <si>
    <t>CODO DE COBRE DE 1/2" x 90°</t>
  </si>
  <si>
    <t>M-2470017</t>
  </si>
  <si>
    <t>CODO DE COBRE DE 3/4 x 90°</t>
  </si>
  <si>
    <t>M-2470122</t>
  </si>
  <si>
    <t>CODO GAL. HID DE 2 X 90 CG-506</t>
  </si>
  <si>
    <t>M-2470018</t>
  </si>
  <si>
    <t>CODO GALVANIZADO 2" x 90°</t>
  </si>
  <si>
    <t>M-2470019</t>
  </si>
  <si>
    <t>CODO GALVANIZADO DE 1"</t>
  </si>
  <si>
    <t>M-2470020</t>
  </si>
  <si>
    <t>CODO GALVANIZADO DE 2"</t>
  </si>
  <si>
    <t>M-2560110</t>
  </si>
  <si>
    <t>CODO HID CEM 45 X 2 PVC-866</t>
  </si>
  <si>
    <t>M-2560046</t>
  </si>
  <si>
    <t>CODO HID CEM 9090 x 2" PVC-566</t>
  </si>
  <si>
    <t>M-2560047</t>
  </si>
  <si>
    <t>CODO PVC 1" x 45°</t>
  </si>
  <si>
    <t>M-2560048</t>
  </si>
  <si>
    <t>CODO PVC 1" x 90°</t>
  </si>
  <si>
    <t>M-2560005</t>
  </si>
  <si>
    <t>CODO PVC 1/2" x 45°</t>
  </si>
  <si>
    <t>M-2560037</t>
  </si>
  <si>
    <t>CODO PVC 2"-90° SANITARIO</t>
  </si>
  <si>
    <t>M-2560006</t>
  </si>
  <si>
    <t>CODO PVC HCO 1" x 90°</t>
  </si>
  <si>
    <t>M-2560007</t>
  </si>
  <si>
    <t>CODO PVC HCO 1/2" x 90°</t>
  </si>
  <si>
    <t>M-2560008</t>
  </si>
  <si>
    <t>CODO PVC HCO 2" x 45°</t>
  </si>
  <si>
    <t>M-2560041</t>
  </si>
  <si>
    <t>CODO PVC HCO 2" x 90°</t>
  </si>
  <si>
    <t>CODO PVC HCO 4" x 90°</t>
  </si>
  <si>
    <t>M-2560106</t>
  </si>
  <si>
    <t xml:space="preserve">CODO SANIT 45 X 100MM  CEM </t>
  </si>
  <si>
    <t>M-2560107</t>
  </si>
  <si>
    <t>CODO SANIT 87 50 MM CEM</t>
  </si>
  <si>
    <t>M-2560103</t>
  </si>
  <si>
    <t>CODO SANIT. 87 X 100MM CEM</t>
  </si>
  <si>
    <t>M-2560009</t>
  </si>
  <si>
    <t>CODO SANITARIO 4" x 90°</t>
  </si>
  <si>
    <t>M-2470021</t>
  </si>
  <si>
    <t>CONECTOR COBRE HEMBRA 1/2"</t>
  </si>
  <si>
    <t>M-2470022</t>
  </si>
  <si>
    <t>CONECTOR COBRE HEMBRA 3/4"</t>
  </si>
  <si>
    <t>M-2470023</t>
  </si>
  <si>
    <t>CONECTOR COBRE MACHO 3/4"</t>
  </si>
  <si>
    <t>M-2560061</t>
  </si>
  <si>
    <t>CONECTOR DE 2" PVC</t>
  </si>
  <si>
    <t>M-2470024</t>
  </si>
  <si>
    <t>CONECTOR DE COBRE MACHO 1/2"</t>
  </si>
  <si>
    <t>M-2470082</t>
  </si>
  <si>
    <t>CONECTOR GALVANIZADO 1"</t>
  </si>
  <si>
    <t>M-2560010</t>
  </si>
  <si>
    <t>CONECTOR HEMBRA PVC HC 1 1/2"</t>
  </si>
  <si>
    <t>M-2560011</t>
  </si>
  <si>
    <t>CONECTOR HEMBRA PVC HC 1"</t>
  </si>
  <si>
    <t>M-2560012</t>
  </si>
  <si>
    <t>CONECTOR HEMBRA PVC HC 2"</t>
  </si>
  <si>
    <t>M-2560049</t>
  </si>
  <si>
    <t>CONECTOR HEMBRA PVC HCO. CEM-40 3/4</t>
  </si>
  <si>
    <t>M-2560013</t>
  </si>
  <si>
    <t>CONECTOR MACHO PVC 1/2"</t>
  </si>
  <si>
    <t>M-2560014</t>
  </si>
  <si>
    <t>CONECTOR MACHO PVC HC 2"</t>
  </si>
  <si>
    <t>M-2560015</t>
  </si>
  <si>
    <t>CONECTOR MACHO PVC HCO 1 1/2"</t>
  </si>
  <si>
    <t>M-2560016</t>
  </si>
  <si>
    <t>CONECTOR MACHO PVC HCO 1"</t>
  </si>
  <si>
    <t>M-2560050</t>
  </si>
  <si>
    <t>CONECTOR MACHO PVC HCO. CEM-40 3/4</t>
  </si>
  <si>
    <t>M-2470230</t>
  </si>
  <si>
    <t>CONECTOR PVC HEMBRA HCO CEM C-40 DE 1/2</t>
  </si>
  <si>
    <t>M-2560055</t>
  </si>
  <si>
    <t>CONECTOR ROSCA EXT. TUBO PVC 1 1/2</t>
  </si>
  <si>
    <t>M-2990008</t>
  </si>
  <si>
    <t>CONTRA CANASTA PARA FREGADERO</t>
  </si>
  <si>
    <t>M-2990009</t>
  </si>
  <si>
    <t>CONTRA REJILLA P/LAVABO Y EXTENCION</t>
  </si>
  <si>
    <t>M-2990010</t>
  </si>
  <si>
    <t>CONTRA SPUD PARA MIGITORIO</t>
  </si>
  <si>
    <t>M-2990051</t>
  </si>
  <si>
    <t>CONTRA SPUD PARA WC DE 1/2 RUGO 10-713B</t>
  </si>
  <si>
    <t>M-2560057</t>
  </si>
  <si>
    <t>COPLE COMPRESION DE 1 1/2" PVC 615343</t>
  </si>
  <si>
    <t>M-2560058</t>
  </si>
  <si>
    <t>COPLE COMPRESION DE 2" PVC 615344</t>
  </si>
  <si>
    <t>M-2470069</t>
  </si>
  <si>
    <t>COPLE DE COBRE DE 1"</t>
  </si>
  <si>
    <t>M-2470070</t>
  </si>
  <si>
    <t>COPLE DE COBRE DE 1/2"</t>
  </si>
  <si>
    <t>M-2470232</t>
  </si>
  <si>
    <t>COPLE DE COBRE DE 1/2" SIN TOPE</t>
  </si>
  <si>
    <t>M-2470029</t>
  </si>
  <si>
    <t>COPLE DE COBRE DE 3/4"</t>
  </si>
  <si>
    <t>M-2560062</t>
  </si>
  <si>
    <t>COPLE DE COMPRESION REPARA CPVC 1"  C40</t>
  </si>
  <si>
    <t>M-2560017</t>
  </si>
  <si>
    <t>COPLE DE REPARACION PVC DE 1"</t>
  </si>
  <si>
    <t>M-2470030</t>
  </si>
  <si>
    <t>COPLE GALVANIZADO HID DE 1/2"</t>
  </si>
  <si>
    <t>M-2560066</t>
  </si>
  <si>
    <t>COPLE HID CEMENTAR 4"</t>
  </si>
  <si>
    <t>M-2560059</t>
  </si>
  <si>
    <t>COPLE HID CEMENTAR DE 2" PVC</t>
  </si>
  <si>
    <t>M-2560051</t>
  </si>
  <si>
    <t>COPLE PVC 1"</t>
  </si>
  <si>
    <t>M-2560018</t>
  </si>
  <si>
    <t>COPLE PVC 1/2"</t>
  </si>
  <si>
    <t>M-2560020</t>
  </si>
  <si>
    <t>COPLE PVC HCO 1 1/2"</t>
  </si>
  <si>
    <t>M-2560019</t>
  </si>
  <si>
    <t>COPLE PVC HCO 1"</t>
  </si>
  <si>
    <t>M-2560077</t>
  </si>
  <si>
    <t>COPLE PVC HCO 2"</t>
  </si>
  <si>
    <t>M-2560021</t>
  </si>
  <si>
    <t>COPLE PVC HCO 3/4"</t>
  </si>
  <si>
    <t>M-2560108</t>
  </si>
  <si>
    <t>COPLE PVC REPAR C/CAMP SI 4"</t>
  </si>
  <si>
    <t>M-2560109</t>
  </si>
  <si>
    <t xml:space="preserve">COPLE SANITARIO CEM 100MM </t>
  </si>
  <si>
    <t>M-2560093</t>
  </si>
  <si>
    <t>CRE PVC 3/4 HIDRAULICO (CONECTOR ROSCA EXTERIOR)</t>
  </si>
  <si>
    <t>M-2560098</t>
  </si>
  <si>
    <t>CRI PVC 3/4 HIDRAULICO (C0NECTOR ROSCA INTERIOR)</t>
  </si>
  <si>
    <t>M-2990062</t>
  </si>
  <si>
    <t>EMBOLO ARMADO FLUXOMETRO 3 LTS 14-SF100</t>
  </si>
  <si>
    <t>M-2990063</t>
  </si>
  <si>
    <t>EMBOLO FLUXOMETRO DE 6 LTS 14-SF-124</t>
  </si>
  <si>
    <t>M-2560073</t>
  </si>
  <si>
    <t xml:space="preserve">EMPAQUE CHUPON PARA LAVABO </t>
  </si>
  <si>
    <t>M-2560087</t>
  </si>
  <si>
    <t>EMPAQUE DE NEOPRENO PARA MEDIDOR 3"</t>
  </si>
  <si>
    <t>M-2990082</t>
  </si>
  <si>
    <t>EMPAQUE DE PLOMO DE 4"</t>
  </si>
  <si>
    <t>M-2990081</t>
  </si>
  <si>
    <t xml:space="preserve">EMPAQUE NEOPRENO DE 4" PARA BRIDA </t>
  </si>
  <si>
    <t>M-2560082</t>
  </si>
  <si>
    <t xml:space="preserve">EMPAQUE PARA BRIDA DE 2 PULGADAS DE NEOPRENO </t>
  </si>
  <si>
    <t>M-2560083</t>
  </si>
  <si>
    <t xml:space="preserve">EMPAQUE PARA BRIDA DE 2 PULGADAS DE PLOMO </t>
  </si>
  <si>
    <t>M-2990050</t>
  </si>
  <si>
    <t>ESTOPERO ARMADO CON CUERDA FUXOMETRO  14-SF-110</t>
  </si>
  <si>
    <t>M-2990049</t>
  </si>
  <si>
    <t>ESTOPERO ARMADO FLUXOMETRO (6 lts 14-sf-124)</t>
  </si>
  <si>
    <t>M-2990032</t>
  </si>
  <si>
    <t>ESTOPERO ARMADO REPUESTO MANIJA FLUXOMETRO (SF-106)</t>
  </si>
  <si>
    <t>M-2990102</t>
  </si>
  <si>
    <t xml:space="preserve">FLOTADOR DE POLIUTERANO N5  CON VARILLA </t>
  </si>
  <si>
    <t>M-2990015</t>
  </si>
  <si>
    <t>FLOTADOR ROTOPLAS</t>
  </si>
  <si>
    <t>M-2990040</t>
  </si>
  <si>
    <t>JGO. DE HERRAJES Y REDUCCION PVC</t>
  </si>
  <si>
    <t>M-2470154</t>
  </si>
  <si>
    <t>JUEGO DE HERRAJE PARA GUIA 1500</t>
  </si>
  <si>
    <t>M-2990016</t>
  </si>
  <si>
    <t xml:space="preserve">KIT MANIJA Y PEDAL  DE FLUX SF-056 </t>
  </si>
  <si>
    <t>M-2990031</t>
  </si>
  <si>
    <t>KIT PARA LLAVE ECONOMIZADORA</t>
  </si>
  <si>
    <t>M-2990017</t>
  </si>
  <si>
    <t>KIT RONDANA SPUD 19 SF-057</t>
  </si>
  <si>
    <t>M-2990018</t>
  </si>
  <si>
    <t>KIT RONDANA SPUD 38 SF-059</t>
  </si>
  <si>
    <t>M-2990034</t>
  </si>
  <si>
    <t>LLAVE ANGULAR 1/2 X 1/2, 1/4 DE VUELTA</t>
  </si>
  <si>
    <t>M-2990067</t>
  </si>
  <si>
    <t xml:space="preserve">LLAVE DE CONTROL RECTA </t>
  </si>
  <si>
    <t>M-2990093</t>
  </si>
  <si>
    <t>LLAVE DE NARIZ  DE 1/2</t>
  </si>
  <si>
    <t>M-2990074</t>
  </si>
  <si>
    <t xml:space="preserve">LLAVE ESTOPERO PARA LAVABO 1/2" </t>
  </si>
  <si>
    <t>M-2990035</t>
  </si>
  <si>
    <t xml:space="preserve">LLAVE ESTOPERO SIN PULIR </t>
  </si>
  <si>
    <t>M-2910112</t>
  </si>
  <si>
    <t>LLAVE NARIZ DE 1/2"</t>
  </si>
  <si>
    <t>M-2990056</t>
  </si>
  <si>
    <t xml:space="preserve">LLAVE PARA BEBEDERO 09-16BB </t>
  </si>
  <si>
    <t>M-2990019</t>
  </si>
  <si>
    <t>MANGUERA ALIMENTADORA FREGADERO (LAVABO)</t>
  </si>
  <si>
    <t>M-2990020</t>
  </si>
  <si>
    <t>MANGUERA ALIMENTADORA SANITARIO</t>
  </si>
  <si>
    <t>M-2990072</t>
  </si>
  <si>
    <t xml:space="preserve">MANGUERA DE USO RUDO 4 CAPAS 20 METROS </t>
  </si>
  <si>
    <t>M-2990071</t>
  </si>
  <si>
    <t xml:space="preserve">MANGUERA INDUSTRIAL 1/2 1MT SURTEK </t>
  </si>
  <si>
    <t>M-2920028</t>
  </si>
  <si>
    <t>MANGUERA MAXIFLEX LAV F-25 RUGO 1/2 X 1/2 X 40</t>
  </si>
  <si>
    <t>M-2990064</t>
  </si>
  <si>
    <t>MANIJA ARMADA PAR AFLUXOMETRO 14-SF106</t>
  </si>
  <si>
    <t>M-2990029</t>
  </si>
  <si>
    <t>MEZCLADORA PARA FREGADERO</t>
  </si>
  <si>
    <t>M-2990030</t>
  </si>
  <si>
    <t>MEZCLADORA PARA LAVADO</t>
  </si>
  <si>
    <t>M-2410001</t>
  </si>
  <si>
    <t>MINGITORIO BOCANA VITR</t>
  </si>
  <si>
    <t>M-2990077</t>
  </si>
  <si>
    <t xml:space="preserve">MINGITORIO CERAMICO ECOLOGICO SECO COLOR BLANCO </t>
  </si>
  <si>
    <t>M-2470183</t>
  </si>
  <si>
    <t>NIPLE DE 1/2" GALVANIZADO DE 1/2"</t>
  </si>
  <si>
    <t>M-2470034</t>
  </si>
  <si>
    <t>NIPLE GALV. 1/2 X 12</t>
  </si>
  <si>
    <t>M-2470123</t>
  </si>
  <si>
    <t>NIPLE GALV. DE 2 X 8 CG-446</t>
  </si>
  <si>
    <t>M-2470035</t>
  </si>
  <si>
    <t>NIPLE GALVANIAZDO DE 1/2 X 2</t>
  </si>
  <si>
    <t>M-2470115</t>
  </si>
  <si>
    <t>NIPLE GALVANIZADO 3/4 X 12 CG-426</t>
  </si>
  <si>
    <t>M-2470118</t>
  </si>
  <si>
    <t>NIPLE GALVANIZADO 3/4 X 3 CG-412</t>
  </si>
  <si>
    <t>M-2470116</t>
  </si>
  <si>
    <t>NIPLE GALVANIZADO 3/4 X 4 CG-413</t>
  </si>
  <si>
    <t>M-2470117</t>
  </si>
  <si>
    <t>NIPLE GALVANIZADO 3/4 X 8 CG-415</t>
  </si>
  <si>
    <t>M-2470233</t>
  </si>
  <si>
    <t>NIPLE GALVANIZADO 3/8X3</t>
  </si>
  <si>
    <t>M-2470037</t>
  </si>
  <si>
    <t>NIPLE GALVANIZADO DE 2 X 4</t>
  </si>
  <si>
    <t>M-2470036</t>
  </si>
  <si>
    <t>NIPLE GALVANIZADO DE 2"</t>
  </si>
  <si>
    <t>M-2470234</t>
  </si>
  <si>
    <t>NIPLE GALVANIZAO 11/4 RC CG-474</t>
  </si>
  <si>
    <t>M-2470235</t>
  </si>
  <si>
    <t xml:space="preserve">NIPLE MEDIDOR 1/2X41MM </t>
  </si>
  <si>
    <t>M-2470212</t>
  </si>
  <si>
    <t>NIPLE ROSCA CORRIDA 1- 1/14"</t>
  </si>
  <si>
    <t>M-2470216</t>
  </si>
  <si>
    <t xml:space="preserve">NIPLE TERMINAL 3/8 X 1/2 </t>
  </si>
  <si>
    <t>M-2490063</t>
  </si>
  <si>
    <t xml:space="preserve">PEGAMENTO PVC WET BLUE </t>
  </si>
  <si>
    <t>M-2990022</t>
  </si>
  <si>
    <t>RED BUSHING PVC DE 2 X 1 1/2</t>
  </si>
  <si>
    <t>M-2990104</t>
  </si>
  <si>
    <t>RED EXCENTRICA SANITARIA 4"x2</t>
  </si>
  <si>
    <t>M-2990106</t>
  </si>
  <si>
    <t>RED PVC BUSH CEM C-40 4X3</t>
  </si>
  <si>
    <t>M-2990036</t>
  </si>
  <si>
    <t>REDUCCION BUSHING 1 - 1/2" COBRE</t>
  </si>
  <si>
    <t>M-2990098</t>
  </si>
  <si>
    <t>REDUCCION BUSHING 1/2 A 1/4 PLATA</t>
  </si>
  <si>
    <t>M-2470213</t>
  </si>
  <si>
    <t>REDUCCION BUSHING 1/2 X 3/8</t>
  </si>
  <si>
    <t>M-2470214</t>
  </si>
  <si>
    <t>REDUCCION BUSHING 2X1 1/4</t>
  </si>
  <si>
    <t>M-2990023</t>
  </si>
  <si>
    <t>REDUCCION BUSHING 3/4</t>
  </si>
  <si>
    <t>M-2990084</t>
  </si>
  <si>
    <t>REDUCCION BUSHING PVC HCO 2 X1 1/2</t>
  </si>
  <si>
    <t>M-2560038</t>
  </si>
  <si>
    <t>REDUCCION BUSHING PVC HIDR 1X 1/2</t>
  </si>
  <si>
    <t>M-2470178</t>
  </si>
  <si>
    <t>REDUCCION DE 4 A 2 PULGADAS DE FOFO</t>
  </si>
  <si>
    <t>M-2470048</t>
  </si>
  <si>
    <t>REDUCCION GALV. 1 1/4</t>
  </si>
  <si>
    <t>M-2990068</t>
  </si>
  <si>
    <t>REDUCCION GALVANIZADA 1" A 1/2"</t>
  </si>
  <si>
    <t>M-2560024</t>
  </si>
  <si>
    <t>REDUCCION PVC 1 x 1 1/2</t>
  </si>
  <si>
    <t>M-2560025</t>
  </si>
  <si>
    <t>REDUCCION PVC 2 x 1</t>
  </si>
  <si>
    <t>M-2560026</t>
  </si>
  <si>
    <t>REDUCCION PVC HCO 1 X 4</t>
  </si>
  <si>
    <t>M-2990033</t>
  </si>
  <si>
    <t>REPUESTO DE FLUXOMETRO (kit embolo flux sf-054)</t>
  </si>
  <si>
    <t>M-2910160</t>
  </si>
  <si>
    <t>REPUESTO DE GAS DESECHABLE</t>
  </si>
  <si>
    <t>M-2560099</t>
  </si>
  <si>
    <t>RONDANA VILCANIZADA S21</t>
  </si>
  <si>
    <t>M-2470052</t>
  </si>
  <si>
    <t>SOLDADURA DE ESTAÑO 50-50</t>
  </si>
  <si>
    <t>M-2470053</t>
  </si>
  <si>
    <t>T DE COBRE DE 1/2</t>
  </si>
  <si>
    <t>M-2470054</t>
  </si>
  <si>
    <t>T DE COBRE DE 3/4</t>
  </si>
  <si>
    <t>M-2560068</t>
  </si>
  <si>
    <t>T DE PVC 1"</t>
  </si>
  <si>
    <t>M-2560028</t>
  </si>
  <si>
    <t>T PVC HCO 1 1/2</t>
  </si>
  <si>
    <t>M-2560029</t>
  </si>
  <si>
    <t>T PVC HCO 2</t>
  </si>
  <si>
    <t>M-2560030</t>
  </si>
  <si>
    <t>T PVC HCO 3/4</t>
  </si>
  <si>
    <t>TAPA PVC HC4 ROSCAR C-40  DE 1/2</t>
  </si>
  <si>
    <t>TAPA PVC SANITARIA 4"</t>
  </si>
  <si>
    <t>M-2560039</t>
  </si>
  <si>
    <t xml:space="preserve">TAPON CACHUCHA  HIDR.CEM.51MM2 2" FOSET PVC -366 </t>
  </si>
  <si>
    <t>M-2470242</t>
  </si>
  <si>
    <t>TAPON DE COBRE 1/2</t>
  </si>
  <si>
    <t>M-2470129</t>
  </si>
  <si>
    <t>TAPON DE PASO MARCO 1 1/2</t>
  </si>
  <si>
    <t>M-2470055</t>
  </si>
  <si>
    <t>TAPON GALVANIZADO 3/4</t>
  </si>
  <si>
    <t>M-2560112</t>
  </si>
  <si>
    <t>TAPON MACHO PVC 1 1/4 CON ROSCA</t>
  </si>
  <si>
    <t>M-2560070</t>
  </si>
  <si>
    <t>TAQUETE DE PLASTICO ANKER 3/8" 10MM</t>
  </si>
  <si>
    <t>M-2410003</t>
  </si>
  <si>
    <t>TAZA APOLO FLUX REGULA</t>
  </si>
  <si>
    <t>M-2560079</t>
  </si>
  <si>
    <t>TEE DE 4 PULGADAS DE FOFO</t>
  </si>
  <si>
    <t>M-2470071</t>
  </si>
  <si>
    <t>TEE DE COBRE 1"</t>
  </si>
  <si>
    <t>M-2470120</t>
  </si>
  <si>
    <t>TEE G/R HID. DE 3/4 CG-702</t>
  </si>
  <si>
    <t>M-2470121</t>
  </si>
  <si>
    <t>TEE HID CEM 2" PVC-766</t>
  </si>
  <si>
    <t>M-2560092</t>
  </si>
  <si>
    <t>TEE PVC HCO ROSCAR C-80 1/2</t>
  </si>
  <si>
    <t>M-2470237</t>
  </si>
  <si>
    <t>TEES PVC HCO CEM C-40 4"</t>
  </si>
  <si>
    <t>M-2460089</t>
  </si>
  <si>
    <t>TERMOMAGNETICO QO110</t>
  </si>
  <si>
    <t>M-2470110</t>
  </si>
  <si>
    <t>TRAMO DE TUBO DE COBRE TIPO M 1/2</t>
  </si>
  <si>
    <t>M-2560060</t>
  </si>
  <si>
    <t xml:space="preserve">TRAMO DE TUBO PVC 2" DE 3 METROS </t>
  </si>
  <si>
    <t>M-2470153</t>
  </si>
  <si>
    <t>TRAMO DE TUBO REDONDO NEGRO DE 2" CED. 40</t>
  </si>
  <si>
    <t>M-2560074</t>
  </si>
  <si>
    <t>TRAMO TUBO PVC HCO CEMENT 2" CED-40 6 METROS</t>
  </si>
  <si>
    <t>M-2560076</t>
  </si>
  <si>
    <t xml:space="preserve">TRAMO TUBO PVC HCO CEMENT 4" 6 METROS </t>
  </si>
  <si>
    <t>M-2560102</t>
  </si>
  <si>
    <t>TRAMPA CESPOL C/CONTRA P/LAVABO</t>
  </si>
  <si>
    <t>M-2990073</t>
  </si>
  <si>
    <t>TRAMPA FLEXIBLE PARA LAVABO DE 1/4"</t>
  </si>
  <si>
    <t>M-2470073</t>
  </si>
  <si>
    <t>TUBO DE COBRE DE 1/2" DE 3M</t>
  </si>
  <si>
    <t>M-2470074</t>
  </si>
  <si>
    <t>TUBO DE COBRE DE 3/4" DE 3M</t>
  </si>
  <si>
    <t>M-2470084</t>
  </si>
  <si>
    <t>TUBO DE COBRE RIGIDO 1/2" X 6 MTS (TRAMO)</t>
  </si>
  <si>
    <t>M-2560080</t>
  </si>
  <si>
    <t xml:space="preserve">TUBO HIDRAULICO DE PVC DE 4 PULGADAS CEDULA 40 </t>
  </si>
  <si>
    <t>M-2560053</t>
  </si>
  <si>
    <t>TUBO PVC 1" TRAMO DE 6M</t>
  </si>
  <si>
    <t>M-2560042</t>
  </si>
  <si>
    <t>TUBO PVC HID DE 1/2 CEDULA 40</t>
  </si>
  <si>
    <t>M-2560065</t>
  </si>
  <si>
    <t>TUBO PVC HID DE 3/4 CEDULA 40</t>
  </si>
  <si>
    <t>M-2560032</t>
  </si>
  <si>
    <t>TUBO PVC SANIT.4"</t>
  </si>
  <si>
    <t>M-2470063</t>
  </si>
  <si>
    <t>TUERCA UNION DE COBRE 2"</t>
  </si>
  <si>
    <t>M-2560033</t>
  </si>
  <si>
    <t>TUERCA UNION PVC 2"</t>
  </si>
  <si>
    <t>M-2560034</t>
  </si>
  <si>
    <t xml:space="preserve">TUERCA UNION PVC HIDRAULICA </t>
  </si>
  <si>
    <t>M-2470064</t>
  </si>
  <si>
    <t>VALVULA 1/4 V ROSCABLES DE 1/2</t>
  </si>
  <si>
    <t>M-2470065</t>
  </si>
  <si>
    <t>VALVULA 1/4 V SOLDABLE DE 1/2</t>
  </si>
  <si>
    <t>M-2990065</t>
  </si>
  <si>
    <t xml:space="preserve">VALVULA BOLA CON DOBLE TUERCA UNION 2" </t>
  </si>
  <si>
    <t>M-2990090</t>
  </si>
  <si>
    <t>VALVULA CHECK DE RESORTE 1" PICHA-1X</t>
  </si>
  <si>
    <t>M-2560056</t>
  </si>
  <si>
    <t>VALVULA CHECK PVC 11/4</t>
  </si>
  <si>
    <t>M-2990089</t>
  </si>
  <si>
    <t xml:space="preserve">VALVULA DE 1 1/4 DE PULGADA </t>
  </si>
  <si>
    <t>M-2990092</t>
  </si>
  <si>
    <t>VALVULA DE 3/4 ROSCADA DE TIPO ESFERA EN BRONCE</t>
  </si>
  <si>
    <t>M-2990088</t>
  </si>
  <si>
    <t xml:space="preserve">VALVULA DE COMPUERTA DE 4 PULGADAS DE FOFO </t>
  </si>
  <si>
    <t>M-2990085</t>
  </si>
  <si>
    <t xml:space="preserve">VALVULA DE COMPUERTA LATON DE 3 PULGADAS </t>
  </si>
  <si>
    <t>M-2470075</t>
  </si>
  <si>
    <t>VALVULA DE ESFERA DE COBRE 1" SOLDABLE</t>
  </si>
  <si>
    <t>M-2470076</t>
  </si>
  <si>
    <t>VALVULA DE ESFERA DE COBRE 3/4" SOLDABLE</t>
  </si>
  <si>
    <t>M-2990025</t>
  </si>
  <si>
    <t>VALVULA DE PIE PICHANCHA 2"</t>
  </si>
  <si>
    <t>M-2990107</t>
  </si>
  <si>
    <t>VALVULA DE POM 3/4 PULGADAS PARA FLOTADOR</t>
  </si>
  <si>
    <t>M-2560064</t>
  </si>
  <si>
    <t>VALVULA ESFERA CEMENTAR PVC 1" PVC-ES-1</t>
  </si>
  <si>
    <t>M-2990091</t>
  </si>
  <si>
    <t>M-2990083</t>
  </si>
  <si>
    <t>VALVULA ESFERA CEMENTAR PVC 2"</t>
  </si>
  <si>
    <t>M-2990026</t>
  </si>
  <si>
    <t>VALVULA ESFERA PVC 2"</t>
  </si>
  <si>
    <t>M-2470114</t>
  </si>
  <si>
    <t>VALVULA ESFERA ROSCA DE 3/4 ESRO-3/4</t>
  </si>
  <si>
    <t>M-2990094</t>
  </si>
  <si>
    <t>VALVULA ESFERA ROSCAR PVC 1"</t>
  </si>
  <si>
    <t>M-2160103</t>
  </si>
  <si>
    <t>VALVULA ESFERA SOLDABLE DE 1/2</t>
  </si>
  <si>
    <t xml:space="preserve">03 MATERIAL DE PLOMERIA </t>
  </si>
  <si>
    <t>M-2490018</t>
  </si>
  <si>
    <t xml:space="preserve">CEMENTO PVC AZUL 1/8 OATEY </t>
  </si>
  <si>
    <t>M-2920020</t>
  </si>
  <si>
    <t xml:space="preserve">CHAPA DOBLE MANIJA CONALUM </t>
  </si>
  <si>
    <t>M-2560091</t>
  </si>
  <si>
    <t>CINTA PVC TEMPLEX .019 X 18 MTS</t>
  </si>
  <si>
    <t>M-2990096</t>
  </si>
  <si>
    <t>CONEXIÓN D/LATON P/MANGUERA 19MM 3/4</t>
  </si>
  <si>
    <t>M-2560071</t>
  </si>
  <si>
    <t>COPLE DE REPARACION 4"</t>
  </si>
  <si>
    <t>M-2560115</t>
  </si>
  <si>
    <t>COPLE DE REPARACION DE 4"</t>
  </si>
  <si>
    <t>M-2470195</t>
  </si>
  <si>
    <t>COPLE UNIVERSAL 11/2 38MM</t>
  </si>
  <si>
    <t>04 MATERIAL DE FERRETERIA</t>
  </si>
  <si>
    <t>M-2560090</t>
  </si>
  <si>
    <t>RED PVC 1 A 3/4 HIDRAULICO</t>
  </si>
  <si>
    <t>M-2560089</t>
  </si>
  <si>
    <t>TEE PVC 1 HIDRAULICO</t>
  </si>
  <si>
    <t>M-2470196</t>
  </si>
  <si>
    <t xml:space="preserve">ABRAZADERA DE ARRANQUE 1 5/8 C18 42MM </t>
  </si>
  <si>
    <t>M-2910231</t>
  </si>
  <si>
    <t xml:space="preserve">ADAPTADOR PARA PIJA 3/8 </t>
  </si>
  <si>
    <t>M-2470097</t>
  </si>
  <si>
    <t>ALAMBRE DE PUAS SENCILLO C/300 MTS</t>
  </si>
  <si>
    <t>M-2990004</t>
  </si>
  <si>
    <t>BALERO PARA CARRETILLA</t>
  </si>
  <si>
    <t>M-2920024</t>
  </si>
  <si>
    <t>BISAGRA CUADRADA 2-1/2"</t>
  </si>
  <si>
    <t>M-2920025</t>
  </si>
  <si>
    <t xml:space="preserve">BISAGRA DE LIBRO 3 GRUESA </t>
  </si>
  <si>
    <t>M-2920021</t>
  </si>
  <si>
    <t xml:space="preserve">BISAGRA INDUSTRIAL PARA TUBO DE 1 1/2 PULGADA </t>
  </si>
  <si>
    <t>M-2920001</t>
  </si>
  <si>
    <t>BISAGRA TUBULAR 1"</t>
  </si>
  <si>
    <t>M-2920002</t>
  </si>
  <si>
    <t>BISAGRA TUBULAR 3/8</t>
  </si>
  <si>
    <t>M-2740001</t>
  </si>
  <si>
    <t>BOLA DE MECAHILO DE 2 CABOS</t>
  </si>
  <si>
    <t>M-2490077</t>
  </si>
  <si>
    <t>BONDO DE GALON</t>
  </si>
  <si>
    <t>M-2470211</t>
  </si>
  <si>
    <t>BROCA FIERRO 7/64</t>
  </si>
  <si>
    <t>M-2910238</t>
  </si>
  <si>
    <t xml:space="preserve">BROCA P/FIERRO 7/16 </t>
  </si>
  <si>
    <t>M-2910236</t>
  </si>
  <si>
    <t>BROCA PARA FIERRO 1/4 STK</t>
  </si>
  <si>
    <t>M-2910237</t>
  </si>
  <si>
    <t xml:space="preserve">BROCA PARA FIERRO 3/16 STK </t>
  </si>
  <si>
    <t>M-2910235</t>
  </si>
  <si>
    <t>BROCA PARA FIERRO 5/16" STK</t>
  </si>
  <si>
    <t>M-2470167</t>
  </si>
  <si>
    <t>BROCA PARA FIERRO DE 1/8</t>
  </si>
  <si>
    <t>M-2910198</t>
  </si>
  <si>
    <t>BROCA SDS TRUPER 01 BS-3/16*4 P/CONCRETO</t>
  </si>
  <si>
    <t>M-2910196</t>
  </si>
  <si>
    <t>BROCA SDS TRUPER 02 BS-1/4*4  P/CONCRETO</t>
  </si>
  <si>
    <t>M-2910199</t>
  </si>
  <si>
    <t>BROCA SDS TRUPER 06 BS-5/16*6 P/CONCRETO</t>
  </si>
  <si>
    <t>M-2910202</t>
  </si>
  <si>
    <t>BROCA SDS TRUPER 08 BS-3/8*8 P/CONCRETO</t>
  </si>
  <si>
    <t>M-2910200</t>
  </si>
  <si>
    <t>BROCA SDS TRUPER 10 BS-7/16*6 P/CONCRETO</t>
  </si>
  <si>
    <t>M-2910197</t>
  </si>
  <si>
    <t>BROCA SDS TRUPER 11 BS-1/2*6 C/CONCRETO</t>
  </si>
  <si>
    <t>M-2910201</t>
  </si>
  <si>
    <t>BROCA SDS TRUPER 14 BS-9/16*6 P/CONCRETO</t>
  </si>
  <si>
    <t>M-2470147</t>
  </si>
  <si>
    <t>CABLE ACERADO DE 3/4"</t>
  </si>
  <si>
    <t>M-2470149</t>
  </si>
  <si>
    <t>CABLE DE ACERO 7X19 1/4"X76M STK</t>
  </si>
  <si>
    <t>M-2920012</t>
  </si>
  <si>
    <t>CANDADO ACERO 40MM GANCHO LARGO</t>
  </si>
  <si>
    <t>M-2920013</t>
  </si>
  <si>
    <t>CANDADO DE HIERRO</t>
  </si>
  <si>
    <t>M-2920007</t>
  </si>
  <si>
    <t>CANDADO DE LATON 45MM GANCHO LARGO</t>
  </si>
  <si>
    <t>M-2920014</t>
  </si>
  <si>
    <t>CANDADO HERMEX 50MM</t>
  </si>
  <si>
    <t>M-2920003</t>
  </si>
  <si>
    <t>CANDADO PHILIPS MOD 13</t>
  </si>
  <si>
    <t>M-2460020</t>
  </si>
  <si>
    <t>CARBÓN PARA CORTADORA MAKITA GM-59 GIMEX</t>
  </si>
  <si>
    <t>M-2980016</t>
  </si>
  <si>
    <t>CARBON PARA PULIDOR DWALT</t>
  </si>
  <si>
    <t>M-2980004</t>
  </si>
  <si>
    <t>CARBON PARA TALADRO MAKITA</t>
  </si>
  <si>
    <t>M-2920010</t>
  </si>
  <si>
    <t>CERRADURA PHILIPS MOD</t>
  </si>
  <si>
    <t>M-2920004</t>
  </si>
  <si>
    <t>CHAPA FANAL DERECHA</t>
  </si>
  <si>
    <t>M-2920005</t>
  </si>
  <si>
    <t>CHAPA FANAL IZQUIERDA</t>
  </si>
  <si>
    <t>M-2920026</t>
  </si>
  <si>
    <t xml:space="preserve">CHAPA PARA PUERTA DE ALUMINIO </t>
  </si>
  <si>
    <t>M-2560003</t>
  </si>
  <si>
    <t>CINCHO DE PLASTICO (20CM)</t>
  </si>
  <si>
    <t>M-2560085</t>
  </si>
  <si>
    <t>CINCHO DE PLASTICO 25X3.5CM</t>
  </si>
  <si>
    <t>M-2560086</t>
  </si>
  <si>
    <t xml:space="preserve">CINCHO DE PLASTICO 30X4.5CM </t>
  </si>
  <si>
    <t>M-2560088</t>
  </si>
  <si>
    <t>CINCHO NEGRO 4.6 X 280MM</t>
  </si>
  <si>
    <t>M-2490070</t>
  </si>
  <si>
    <t>CINTA CANELA</t>
  </si>
  <si>
    <t>M-2490061</t>
  </si>
  <si>
    <t>CINTA MASKING</t>
  </si>
  <si>
    <t>M-2560004</t>
  </si>
  <si>
    <t>CINTA PLASTICA DE PRIV</t>
  </si>
  <si>
    <t>M-2470005</t>
  </si>
  <si>
    <t>CLAVO DE ACERO 1 1/2"</t>
  </si>
  <si>
    <t>M-2470007</t>
  </si>
  <si>
    <t>CLAVO DE ACERO DE 2 1/2"</t>
  </si>
  <si>
    <t>M-2470006</t>
  </si>
  <si>
    <t>CLAVO DE ACERO DE 2"</t>
  </si>
  <si>
    <t>M-2470008</t>
  </si>
  <si>
    <t>CLAVO PARA MADERA DE 1 1/2</t>
  </si>
  <si>
    <t>M-2470010</t>
  </si>
  <si>
    <t>CLAVO PARA MADERA DE 2 1/2"</t>
  </si>
  <si>
    <t>M-2470009</t>
  </si>
  <si>
    <t>CLAVO PARA MADERA DE 2"</t>
  </si>
  <si>
    <t>M-2470011</t>
  </si>
  <si>
    <t>CLAVO PARA MADERA DE 4"</t>
  </si>
  <si>
    <t>M-2470012</t>
  </si>
  <si>
    <t>CLAVOS P/CLAVADORA 1" CAJA CON 5000</t>
  </si>
  <si>
    <t>M-2470013</t>
  </si>
  <si>
    <t>CLAVOS P/CLAVADORA 2 1/2" CAJA CON 5000</t>
  </si>
  <si>
    <t>M-2470225</t>
  </si>
  <si>
    <t>DISCO ABRASIVO DE CORTE PARA METAL DE 4 1/2"</t>
  </si>
  <si>
    <t>M-2470223</t>
  </si>
  <si>
    <t>DISCO DE CORTE PARA METAL DE 14"</t>
  </si>
  <si>
    <t>M-2470224</t>
  </si>
  <si>
    <t>DISCO DE DESBASTE DE 7" GROSOR 1/4" Y EJE DE 7/8</t>
  </si>
  <si>
    <t>M-2560054</t>
  </si>
  <si>
    <t>ESPUMA EXPANSIVA 500 ML.</t>
  </si>
  <si>
    <t>M-2490076</t>
  </si>
  <si>
    <t>FIBRA DE VIDRIO M3</t>
  </si>
  <si>
    <t>METRO 2</t>
  </si>
  <si>
    <t>M-2920006</t>
  </si>
  <si>
    <t>FIJA PUERTAS</t>
  </si>
  <si>
    <t>M-2560100</t>
  </si>
  <si>
    <t>GOMA LLANTITA VULCANIZADA</t>
  </si>
  <si>
    <t>M-2470101</t>
  </si>
  <si>
    <t>GRAPA 3/8 ET21</t>
  </si>
  <si>
    <t>M-2470107</t>
  </si>
  <si>
    <t>GRAPA ET-50-3/8</t>
  </si>
  <si>
    <t>M-2460092</t>
  </si>
  <si>
    <t>INTERRUPTOR TERMOMAGNETICO GOETICO 1P20A Q0120 SQD</t>
  </si>
  <si>
    <t>M-2910226</t>
  </si>
  <si>
    <t xml:space="preserve">LIJA DISCO ABRASIVO LONA GRUESA </t>
  </si>
  <si>
    <t>M-2910088</t>
  </si>
  <si>
    <t>LIMA PARA MOTOSIERRA</t>
  </si>
  <si>
    <t>M-2910089</t>
  </si>
  <si>
    <t>LIMA TRIANGULO PESADO 8"</t>
  </si>
  <si>
    <t>M-2610010</t>
  </si>
  <si>
    <t xml:space="preserve">LIMPIADOR DE CARBURADOR 430 ML </t>
  </si>
  <si>
    <t>M-2960006</t>
  </si>
  <si>
    <t>LLANTA 18 X 8.5 -8</t>
  </si>
  <si>
    <t>M-2960007</t>
  </si>
  <si>
    <t>LLANTA 20.5 X 8.0 - 10</t>
  </si>
  <si>
    <t>M-2980009</t>
  </si>
  <si>
    <t>LLANTA P/CARRETILLA C/CAMA TRUPERA</t>
  </si>
  <si>
    <t>M-2980017</t>
  </si>
  <si>
    <t xml:space="preserve">LLANTA PARA DIABLO 7" C/2 BALERO </t>
  </si>
  <si>
    <t>LLAVE CONTRA ROSCAR F-251</t>
  </si>
  <si>
    <t>M-2560116</t>
  </si>
  <si>
    <t>LONA MARCA PRETUL LP-23 2 X3 MTS.</t>
  </si>
  <si>
    <t>M-2470202</t>
  </si>
  <si>
    <t>LTIULIVIN 7/8 (TUERCA 7/8)</t>
  </si>
  <si>
    <t>M-2610005</t>
  </si>
  <si>
    <t>LUBRICANTE MULTIUSOS WA-40</t>
  </si>
  <si>
    <t>M-2910232</t>
  </si>
  <si>
    <t>MANGO DE REPUESTO PARA MARTILLO DE UNA MA-16 1/2 PUL</t>
  </si>
  <si>
    <t>M-2920029</t>
  </si>
  <si>
    <t>MANGUERA PARA GAS VINIL 010X010 3/8X 3/8</t>
  </si>
  <si>
    <t>M-2490078</t>
  </si>
  <si>
    <t>MASILLA EPOXICA</t>
  </si>
  <si>
    <t>M-2920022</t>
  </si>
  <si>
    <t>MAUSER REFORZADO #8 PASADOR MAUSER REFORZADO #8 YA ESXISTE ESTE CODIGO DEL APSADO)</t>
  </si>
  <si>
    <t>M-2470215</t>
  </si>
  <si>
    <t xml:space="preserve">MINI SOLDADURA 95/5 PARA TUBERIA DE GAS 48G DE 1 M </t>
  </si>
  <si>
    <t>M-2910230</t>
  </si>
  <si>
    <t>NAVAJA MULTIUSOS DE ALUMINIO AKSI</t>
  </si>
  <si>
    <t>M-2470038</t>
  </si>
  <si>
    <t xml:space="preserve">NUDO 3/16 </t>
  </si>
  <si>
    <t>M-2470039</t>
  </si>
  <si>
    <t>NUDO 5/16 (PAR)</t>
  </si>
  <si>
    <t>JUEGO</t>
  </si>
  <si>
    <t>M-2920011</t>
  </si>
  <si>
    <t>PASADOR MAUSER GALVANIZADO #5 R-15</t>
  </si>
  <si>
    <t>M-2920016</t>
  </si>
  <si>
    <t>PASADOR MAUSER REFORZADO #5</t>
  </si>
  <si>
    <t>M-2920008</t>
  </si>
  <si>
    <t>PASADOR MOUSER REFORZADO 5/8</t>
  </si>
  <si>
    <t>M-2490099</t>
  </si>
  <si>
    <t>PASTA PARA SOLDAR 100GR PASO-100</t>
  </si>
  <si>
    <t>M-2490040</t>
  </si>
  <si>
    <t xml:space="preserve">PEGAMENTO DE CONTACTO </t>
  </si>
  <si>
    <t>M-2490031</t>
  </si>
  <si>
    <t>PEGAMENTO DE CONTACTO AFIX</t>
  </si>
  <si>
    <t>M-2490024</t>
  </si>
  <si>
    <t>PEGAMENTO SUPER MIL LITRO</t>
  </si>
  <si>
    <t>M-2470103</t>
  </si>
  <si>
    <t>PIJA 8 X 1/2 EXTRAPLANA</t>
  </si>
  <si>
    <t>M-2470041</t>
  </si>
  <si>
    <t>PIJA DE BROCA (PIBR-1R) (PIJA CABEZA HEXAGONAL)</t>
  </si>
  <si>
    <t>M-2470161</t>
  </si>
  <si>
    <t>PIJA HEXAGONAL  PUNTA BROCA #14 X 1 1/4</t>
  </si>
  <si>
    <t>M-2470040</t>
  </si>
  <si>
    <t>PIJA HEXAGONAL PUNTA DE BROCA DE 1 1/2</t>
  </si>
  <si>
    <t>M-2470093</t>
  </si>
  <si>
    <t>PIJA NEGRA 10X2 1/1</t>
  </si>
  <si>
    <t>M-2470140</t>
  </si>
  <si>
    <t>PIJA P/ TABLAROCA 8 X 1 1/2</t>
  </si>
  <si>
    <t>M-2470089</t>
  </si>
  <si>
    <t>PIJA PARA LAMINA PUNTA DE BROCA DE 1"</t>
  </si>
  <si>
    <t>M-2470108</t>
  </si>
  <si>
    <t>PIJA PARA PANEL 6*1 RF (PARA LAMINA)</t>
  </si>
  <si>
    <t>M-2470141</t>
  </si>
  <si>
    <t>PIJA PARA PANEL 8 X 2  PULGADAS NEGRAS</t>
  </si>
  <si>
    <t>M-2470142</t>
  </si>
  <si>
    <t>PIJA PARA PANEL 8 X 2 1/2  PULGADAS NEGRAS</t>
  </si>
  <si>
    <t>M-2470043</t>
  </si>
  <si>
    <t>PIJA PARA TABLAROCA 2 8X50MM 8X2</t>
  </si>
  <si>
    <t>M-2470199</t>
  </si>
  <si>
    <t>PIJA PARA TABLAROCA 6X1"</t>
  </si>
  <si>
    <t>M-2470042</t>
  </si>
  <si>
    <t>PIJA PARA TABLAROCA 8*25MM 8X1</t>
  </si>
  <si>
    <t>M-2470143</t>
  </si>
  <si>
    <t>PIJA PARA TABLAROCA CAL 10 C/100 PIEZAS</t>
  </si>
  <si>
    <t>M-2470227</t>
  </si>
  <si>
    <t xml:space="preserve">PIJA PARA TABLAROCA DE 1 1/4" </t>
  </si>
  <si>
    <t>M-2470044</t>
  </si>
  <si>
    <t>PIJA PARA TABLAROCA DE 1/2</t>
  </si>
  <si>
    <t>M-2470045</t>
  </si>
  <si>
    <t>PIJA PARA TABLAROCA DE 1/4</t>
  </si>
  <si>
    <t>M-2470181</t>
  </si>
  <si>
    <t xml:space="preserve">PIJA PARA TABLAROCA DE 2 PULGADAS </t>
  </si>
  <si>
    <t>M-2470162</t>
  </si>
  <si>
    <t>PIJA PLANA 10X2 GALV CAJA CON 100 PZA</t>
  </si>
  <si>
    <t>M-2470164</t>
  </si>
  <si>
    <t>PIJA PUNTA BROCA CAB CRUZ 1 1/4</t>
  </si>
  <si>
    <t>M-2470182</t>
  </si>
  <si>
    <t xml:space="preserve">PIJA PUNTA DE BROCA 1 1/4 DE PULGADA </t>
  </si>
  <si>
    <t>M-2470151</t>
  </si>
  <si>
    <t>PIJA PUNTA DE BROCA 8X3/4 (PIBR-3/4C)</t>
  </si>
  <si>
    <t>M-2470068</t>
  </si>
  <si>
    <t>PIJA TABLAROCA 6X50MM 6X2</t>
  </si>
  <si>
    <t>M-2460120</t>
  </si>
  <si>
    <t>PILAS AAA</t>
  </si>
  <si>
    <t>M-2460122</t>
  </si>
  <si>
    <t>PILAS ALCALINAS TIPO AA 1.5V</t>
  </si>
  <si>
    <t>M-2920009</t>
  </si>
  <si>
    <t xml:space="preserve">PIVOTE DESCENTRADO HEX  PARA PUERTA DE ALUMNIO </t>
  </si>
  <si>
    <t>M-2460105</t>
  </si>
  <si>
    <t xml:space="preserve">PLACA TAPETE TERMICO PARA TERRARIO REPTILES 36X26CM </t>
  </si>
  <si>
    <t>M-2460106</t>
  </si>
  <si>
    <t>PLACA TAPETE TERMICO PARA TERRARIO REPTILES 8X14CM</t>
  </si>
  <si>
    <t>M-2460107</t>
  </si>
  <si>
    <t xml:space="preserve">PLACA TERMICA PARA REPTILES 18X26CM </t>
  </si>
  <si>
    <t>M-2920015</t>
  </si>
  <si>
    <t>POMO ARCADIA RECAMARA NS</t>
  </si>
  <si>
    <t>M-2920023</t>
  </si>
  <si>
    <t>POMO TULIP RECAMARA (CHAPA)</t>
  </si>
  <si>
    <t>M-2980003</t>
  </si>
  <si>
    <t>PORTA CARBON PARA TALADRO MAQUITA (DEWALT)</t>
  </si>
  <si>
    <t>M-2960011</t>
  </si>
  <si>
    <t>PORTA CARBONES DE MARCHA</t>
  </si>
  <si>
    <t>M-2490079</t>
  </si>
  <si>
    <t xml:space="preserve">PRIMER EN AEROSOL COLOR GRIS </t>
  </si>
  <si>
    <t>M-2980011</t>
  </si>
  <si>
    <t>PUNTA ESTRELLA PH 2X1-15/16" URR</t>
  </si>
  <si>
    <t>M-2990105</t>
  </si>
  <si>
    <t xml:space="preserve">QUEMADOR PARA ESTUFA </t>
  </si>
  <si>
    <t>M-2560117</t>
  </si>
  <si>
    <t xml:space="preserve">RAFIA FIERO GS BLANCA </t>
  </si>
  <si>
    <t>M-2990076</t>
  </si>
  <si>
    <t>RED BUSHING 2X1</t>
  </si>
  <si>
    <t>M-2990103</t>
  </si>
  <si>
    <t xml:space="preserve">REGULADOR DE GAS PARA TANQUE TIPO DOMESTICO </t>
  </si>
  <si>
    <t>M-2470185</t>
  </si>
  <si>
    <t>REMACHE C ESPIGA 3/16 X 1/2</t>
  </si>
  <si>
    <t>M-2470168</t>
  </si>
  <si>
    <t>REMACHE C/ESPIGA 1/8X1/4M50 PZS R-44B</t>
  </si>
  <si>
    <t>M-2490075</t>
  </si>
  <si>
    <t>RESINA POLISTRER</t>
  </si>
  <si>
    <t>M-2490013</t>
  </si>
  <si>
    <t>RESISTOL 828</t>
  </si>
  <si>
    <t>M-2490080</t>
  </si>
  <si>
    <t>RESISTOL 911 SUPER GEL 3 GRS</t>
  </si>
  <si>
    <t>M-2470187</t>
  </si>
  <si>
    <t xml:space="preserve">RESORTE PARA REGULADOR DE ALTA </t>
  </si>
  <si>
    <t>M-2980012</t>
  </si>
  <si>
    <t>RESORTES</t>
  </si>
  <si>
    <t>M-2560078</t>
  </si>
  <si>
    <t xml:space="preserve">ROLLO DE PLASTICO NEGRO CALIBRE 600 DE 3 M X 45 M </t>
  </si>
  <si>
    <t>M-2470049</t>
  </si>
  <si>
    <t>RONDANA 3/16</t>
  </si>
  <si>
    <t>M-2470176</t>
  </si>
  <si>
    <t>RONDANA PARA TORNILLO DE 7/8</t>
  </si>
  <si>
    <t>M-2470050</t>
  </si>
  <si>
    <t>RONDANA PLANA 5/8 15.9MM</t>
  </si>
  <si>
    <t>M-2470172</t>
  </si>
  <si>
    <t>RONDANA PRESION 5/8</t>
  </si>
  <si>
    <t>M-2470051</t>
  </si>
  <si>
    <t>RUEDA METALICA DE 6"</t>
  </si>
  <si>
    <t>M-2990101</t>
  </si>
  <si>
    <t>SEGUETA #13 CALADORA</t>
  </si>
  <si>
    <t>M-2990099</t>
  </si>
  <si>
    <t>SEGUETA #6 CALADORA</t>
  </si>
  <si>
    <t>SEGUETA BIMETALICA 18 DPP</t>
  </si>
  <si>
    <t>SEGUETA BIMETALICA 24DPP</t>
  </si>
  <si>
    <t>M-2910169</t>
  </si>
  <si>
    <t>SEGUETA DIENTE FINO</t>
  </si>
  <si>
    <t>M-2910170</t>
  </si>
  <si>
    <t>SEGUETA DIENTE GRUESO</t>
  </si>
  <si>
    <t>M-2910227</t>
  </si>
  <si>
    <t xml:space="preserve">SEGUETA PARA SIERRA SABLE </t>
  </si>
  <si>
    <t>M-2490118</t>
  </si>
  <si>
    <t xml:space="preserve">SELLADOR TRANSLUCIDO </t>
  </si>
  <si>
    <t>M-2490015</t>
  </si>
  <si>
    <t>SILICON CARTUCHO TRANSPARENTE</t>
  </si>
  <si>
    <t>M-2460083</t>
  </si>
  <si>
    <t>SWITCH MAKITA</t>
  </si>
  <si>
    <t>M-2470094</t>
  </si>
  <si>
    <t>TAQUETE ABIERTO DE 1/4</t>
  </si>
  <si>
    <t>M-2560072</t>
  </si>
  <si>
    <t>M-2560031</t>
  </si>
  <si>
    <t>TAQUETE DE PLASTICO DE 1/4</t>
  </si>
  <si>
    <t>M-2470056</t>
  </si>
  <si>
    <t>TAQUETE EXPANSIVO 3/8"</t>
  </si>
  <si>
    <t>M-2470090</t>
  </si>
  <si>
    <t>TAQUETE EXPENSIVO 1/2" X 3 1/2 12MM</t>
  </si>
  <si>
    <t>M-2470186</t>
  </si>
  <si>
    <t>TAQUETE TX 5/16</t>
  </si>
  <si>
    <t>M-2470125</t>
  </si>
  <si>
    <t>TAQUETE Z 3/8</t>
  </si>
  <si>
    <t>M-2990097</t>
  </si>
  <si>
    <t xml:space="preserve">TARJA SENCILLA ESCURRIDOR IZQUIERDO 80CM X 50CM </t>
  </si>
  <si>
    <t>M-2460087</t>
  </si>
  <si>
    <t xml:space="preserve">TERMICO DE 2X20 VOLTEN </t>
  </si>
  <si>
    <t>M-2460088</t>
  </si>
  <si>
    <t>TERMOMAGNETICA 2X20</t>
  </si>
  <si>
    <t>M-2470057</t>
  </si>
  <si>
    <t>TORNILLO 3/16 X 3/4</t>
  </si>
  <si>
    <t>M-2470180</t>
  </si>
  <si>
    <t>TORNILLO 7/8 POR 4 PULGADAS CON TUERCA</t>
  </si>
  <si>
    <t>M-2470197</t>
  </si>
  <si>
    <t>TORNILLO CABEZA DE COCHE 5/16X1 1/4 GALVANIZADO</t>
  </si>
  <si>
    <t>M-2470058</t>
  </si>
  <si>
    <t>TORNILLO CABEZA HEXAGONAL 3/8</t>
  </si>
  <si>
    <t>M-2470126</t>
  </si>
  <si>
    <t>TORNILLO CABEZA HEXAGONAL 3/8X 2" R/C</t>
  </si>
  <si>
    <t>M-2470059</t>
  </si>
  <si>
    <t>TORNILLO CABEZA HEXAGONAL 5/16</t>
  </si>
  <si>
    <t>M-2470171</t>
  </si>
  <si>
    <t>TORNILLO ESTÁNDAR 5/8 X 3</t>
  </si>
  <si>
    <t>M-2470134</t>
  </si>
  <si>
    <t>TORNILLO HEXAGONAL 6" 5/16</t>
  </si>
  <si>
    <t>M-2470174</t>
  </si>
  <si>
    <t>TORNILLO HEXAGONAL 7/8 X4</t>
  </si>
  <si>
    <t>M-2470201</t>
  </si>
  <si>
    <t xml:space="preserve">TORNILLO HEXAGONAL RS 5/8 X 4" </t>
  </si>
  <si>
    <t>M-2470086</t>
  </si>
  <si>
    <t xml:space="preserve">TORNILLO MAQUINA 1/4" X 1 1/2" </t>
  </si>
  <si>
    <t>M-2470060</t>
  </si>
  <si>
    <t>TORNILLO MAQUINA 5/8*3 1/2</t>
  </si>
  <si>
    <t>M-2470135</t>
  </si>
  <si>
    <t>TORNILLO, RONDANA PLANA Y DE PRESION Y TUERCA DE 7/16</t>
  </si>
  <si>
    <t>M-2470061</t>
  </si>
  <si>
    <t>TUERCA 3/16</t>
  </si>
  <si>
    <t>M-2470157</t>
  </si>
  <si>
    <t>TUERCA DE UNION DE COBRE  1/2</t>
  </si>
  <si>
    <t>M-2470170</t>
  </si>
  <si>
    <t>TUERCA HEXAGONAL 1/2 GALV</t>
  </si>
  <si>
    <t>M-2470169</t>
  </si>
  <si>
    <t>TUERCA HEXAGONAL 5/8 15.9MM</t>
  </si>
  <si>
    <t>M-2470198</t>
  </si>
  <si>
    <t>TUERCA HEXAGONAL GALV 5/16</t>
  </si>
  <si>
    <t>M-2470085</t>
  </si>
  <si>
    <t>TUERCA IZQUIERDA PARA PIGTEL (AGAS) 7/8</t>
  </si>
  <si>
    <t>M-2470175</t>
  </si>
  <si>
    <t>TUERCA PARA TORNILLO DE 7/8</t>
  </si>
  <si>
    <t>M-2470062</t>
  </si>
  <si>
    <t>TUERCA STD 5/8</t>
  </si>
  <si>
    <t>M-2990078</t>
  </si>
  <si>
    <t>TUERCA UNION CEMENTAR 1"</t>
  </si>
  <si>
    <t>M-2470179</t>
  </si>
  <si>
    <t>TUERCA UNION DE 1 1/4 DE PULGADA</t>
  </si>
  <si>
    <t>M-2470173</t>
  </si>
  <si>
    <t>TUERCA UNION GALV DE 3"</t>
  </si>
  <si>
    <t>M-2470067</t>
  </si>
  <si>
    <t>VARILLA A TIERRA FISICA 3/8"</t>
  </si>
  <si>
    <t>05 MATERIAL ELECTRICO</t>
  </si>
  <si>
    <t>M-2470083</t>
  </si>
  <si>
    <t>ABRAZADERA OMEGA 1/2</t>
  </si>
  <si>
    <t>M-2980022</t>
  </si>
  <si>
    <t xml:space="preserve">AISLADOR ESQUINERO PARA CERCO ELECTRICO </t>
  </si>
  <si>
    <t>M-2460001</t>
  </si>
  <si>
    <t>AISLADOR PARA POSTE DE MADERA</t>
  </si>
  <si>
    <t>M-2460002</t>
  </si>
  <si>
    <t>AISLADOR PARA POSTE DE METAL</t>
  </si>
  <si>
    <t>M-2460003</t>
  </si>
  <si>
    <t>APAGADOR COLA DE RATA</t>
  </si>
  <si>
    <t>M-2460055</t>
  </si>
  <si>
    <t>APAGADOR SENCILLO BLANCO MODUS PRO</t>
  </si>
  <si>
    <t>M-2460004</t>
  </si>
  <si>
    <t>ARRANCADOR 3 POLOS 705 HP</t>
  </si>
  <si>
    <t>M-2460005</t>
  </si>
  <si>
    <t>BALASTRO 13W LUMICON</t>
  </si>
  <si>
    <t>M-2460006</t>
  </si>
  <si>
    <t>BALASTRO 2*39 W</t>
  </si>
  <si>
    <t>M-2460007</t>
  </si>
  <si>
    <t>BALASTRO 4*32W</t>
  </si>
  <si>
    <t>M-2460008</t>
  </si>
  <si>
    <t>BALASTRO ELECTRONICO 3X14</t>
  </si>
  <si>
    <t>M-2460009</t>
  </si>
  <si>
    <t>BARRA CURVALUM 32W</t>
  </si>
  <si>
    <t>M-2460010</t>
  </si>
  <si>
    <t>BARRA DE 13W</t>
  </si>
  <si>
    <t>M-2460011</t>
  </si>
  <si>
    <t>BARRA DE 15W</t>
  </si>
  <si>
    <t>M-2460012</t>
  </si>
  <si>
    <t>BARRA DE 20W2 PIN</t>
  </si>
  <si>
    <t>M-2460046</t>
  </si>
  <si>
    <t>BARRA LED 60 WATTS</t>
  </si>
  <si>
    <t>M-2460013</t>
  </si>
  <si>
    <t>BARRA TECNOLITE F20T8A</t>
  </si>
  <si>
    <t>M-2460014</t>
  </si>
  <si>
    <t>BLOCK SOCKET CAT 134</t>
  </si>
  <si>
    <t>M-2460015</t>
  </si>
  <si>
    <t>CABLE CAL. 12</t>
  </si>
  <si>
    <t>M-2460016</t>
  </si>
  <si>
    <t>CABLE CAL. 2</t>
  </si>
  <si>
    <t>M-2460112</t>
  </si>
  <si>
    <t xml:space="preserve">CABLE DE COBRE INDIANA THW-LS AWG8 600V 19H BLANCO  </t>
  </si>
  <si>
    <t>M-2460111</t>
  </si>
  <si>
    <t xml:space="preserve">CABLE DE COBRE INDIANA THW-LS AWG8 600V 19H ROJO </t>
  </si>
  <si>
    <t>M-2460051</t>
  </si>
  <si>
    <t>CABLE DUPLEX FLEXIBLE CAL. 12 (METRO)</t>
  </si>
  <si>
    <t>M-2460086</t>
  </si>
  <si>
    <t>CABLE USO RUDO 2X10</t>
  </si>
  <si>
    <t>M-2460057</t>
  </si>
  <si>
    <t>CAJA OCTAGONAL 4"</t>
  </si>
  <si>
    <t>M-2460052</t>
  </si>
  <si>
    <t>CANALETE DE 12X20 C/ADHESIVO 2 CM ANCHO</t>
  </si>
  <si>
    <t>M-2460021</t>
  </si>
  <si>
    <t>CARGADOR LESTER 48W</t>
  </si>
  <si>
    <t>M-2470004</t>
  </si>
  <si>
    <t>CENTRO DE CARGA 2 POLOS DE 16 CIRCUITOS</t>
  </si>
  <si>
    <t>M-2460090</t>
  </si>
  <si>
    <t xml:space="preserve">CENTRO DE CARGA IGESA </t>
  </si>
  <si>
    <t>M-2470025</t>
  </si>
  <si>
    <t>CENTRO DE CARGA TRIF 24 ESPACIOS (20 ESPACIOS)</t>
  </si>
  <si>
    <t>M-2490084</t>
  </si>
  <si>
    <t>CINTA DE AISLAR 19MM X 9M</t>
  </si>
  <si>
    <t>M-2460113</t>
  </si>
  <si>
    <t xml:space="preserve">CINTA ELECTRICA VULCANIZABLE ARGOS </t>
  </si>
  <si>
    <t>M-2490002</t>
  </si>
  <si>
    <t>CINTA PARA AISLAR</t>
  </si>
  <si>
    <t>M-2460024</t>
  </si>
  <si>
    <t>CLAVIJA 120/240 50A TR</t>
  </si>
  <si>
    <t>M-2460110</t>
  </si>
  <si>
    <t>CLAVIJA 20A 125V L520</t>
  </si>
  <si>
    <t>M-2460068</t>
  </si>
  <si>
    <t>CLAVIJA BLINDADA S/TIERRA</t>
  </si>
  <si>
    <t>M-2460069</t>
  </si>
  <si>
    <t>CLAVIJA DE NYLON 15A 125V NEGRA</t>
  </si>
  <si>
    <t>M-2470014</t>
  </si>
  <si>
    <t>CODO CONDUIT PVC DE 1/2 LIGERO</t>
  </si>
  <si>
    <t>M-2460050</t>
  </si>
  <si>
    <t>CONDUCTOR FLEXIBLE</t>
  </si>
  <si>
    <t>M-2460063</t>
  </si>
  <si>
    <t>CONECTOR CONDUIT PVC 1/2</t>
  </si>
  <si>
    <t>M-2470026</t>
  </si>
  <si>
    <t>CONECTOR GALVANIZADO 3/4"</t>
  </si>
  <si>
    <t>M-2460061</t>
  </si>
  <si>
    <t>CONECTOR PARA PLAFON SELLADO</t>
  </si>
  <si>
    <t>M-2460025</t>
  </si>
  <si>
    <t>CONECTOR TAPA DUPLEX</t>
  </si>
  <si>
    <t>M-2460075</t>
  </si>
  <si>
    <t>CONT DUP TIERRA C/PLACA BL SCH MAR</t>
  </si>
  <si>
    <t>M-2460053</t>
  </si>
  <si>
    <t>CONTACTO DUPLEX</t>
  </si>
  <si>
    <t>M-2460067</t>
  </si>
  <si>
    <t>CONTACTO INDUSTRIAL ,PLASTICO,2 POLOS,3 HILO,15A,125V</t>
  </si>
  <si>
    <t>M-2460070</t>
  </si>
  <si>
    <t>CONTACTOR 2 P 30 A 24V</t>
  </si>
  <si>
    <t>M-2460095</t>
  </si>
  <si>
    <t>CONTACTOR 4 2 POLOS 24 VOLTS</t>
  </si>
  <si>
    <t>M-2470028</t>
  </si>
  <si>
    <t>COPLE CONDUIT GALV. 3/4</t>
  </si>
  <si>
    <t>M-2460026</t>
  </si>
  <si>
    <t>CORTACORRIENTE</t>
  </si>
  <si>
    <t>M-2910189</t>
  </si>
  <si>
    <t xml:space="preserve">CUCHILLA CARBURO PARA CEPILLO ELECTRICO </t>
  </si>
  <si>
    <t>M-2460066</t>
  </si>
  <si>
    <t>EXT.REFLECTOR LED30W100</t>
  </si>
  <si>
    <t>M-2460065</t>
  </si>
  <si>
    <t>FOCO  TRANSPARENTE DE 12V</t>
  </si>
  <si>
    <t>M-2460045</t>
  </si>
  <si>
    <t>FOCO 14 WATTS LED</t>
  </si>
  <si>
    <t>M-2460098</t>
  </si>
  <si>
    <t>FOCO DE CERAMICA PARA REPTILES 100W</t>
  </si>
  <si>
    <t>M-2460104</t>
  </si>
  <si>
    <t>FOCO EXO TERRA REPTI GLO 10.0 26W 150UVB</t>
  </si>
  <si>
    <t>M-2460117</t>
  </si>
  <si>
    <t>FOCO HALOGENO 72W</t>
  </si>
  <si>
    <t>M-2460099</t>
  </si>
  <si>
    <t xml:space="preserve">FOCO INFRAROJO 100W ACUARIO REPTILES LUZ NOCTURNA </t>
  </si>
  <si>
    <t>M-2460100</t>
  </si>
  <si>
    <t>FOCO INFRAROJO 75W ACUARIO REPTILES LUZ NOCTURNA</t>
  </si>
  <si>
    <t>M-2460044</t>
  </si>
  <si>
    <t xml:space="preserve">FOCO LED </t>
  </si>
  <si>
    <t>M-2460094</t>
  </si>
  <si>
    <t xml:space="preserve">FOCO LED 23 W </t>
  </si>
  <si>
    <t>M-2460049</t>
  </si>
  <si>
    <t>FOCO LED 60 WATTS (CAJA C/4 PIEZAS)</t>
  </si>
  <si>
    <t>M-2460093</t>
  </si>
  <si>
    <t>FOCO LED 8.5 V</t>
  </si>
  <si>
    <t>M-2460101</t>
  </si>
  <si>
    <t>FOCO PARA REPTILES  Y ANFIBIOS DAY LIGTH 100W</t>
  </si>
  <si>
    <t>M-2460097</t>
  </si>
  <si>
    <t>FOCO ROJO TERAPEUTICO PARA MANTENER CALOR ATENUABLE</t>
  </si>
  <si>
    <t>M-2460029</t>
  </si>
  <si>
    <t>FOCO SPOT</t>
  </si>
  <si>
    <t>M-2460102</t>
  </si>
  <si>
    <t xml:space="preserve">FOCO UVB 100 13W REPTI GLO 5.0 REPTILES TROPICALES </t>
  </si>
  <si>
    <t>M-2460103</t>
  </si>
  <si>
    <t xml:space="preserve">FOCO UVB 100 26W REPTI GLO 5.0 REPTILES TROPICALES </t>
  </si>
  <si>
    <t>M-2460081</t>
  </si>
  <si>
    <t>FUSIBLE (PARA CALENTADOR)</t>
  </si>
  <si>
    <t>M-2460030</t>
  </si>
  <si>
    <t>FUSIBLE 60A</t>
  </si>
  <si>
    <t>M-2460031</t>
  </si>
  <si>
    <t>FUSIBLE DE 100A</t>
  </si>
  <si>
    <t>M-2460032</t>
  </si>
  <si>
    <t>HILO PARA CERCO ELECTRICO</t>
  </si>
  <si>
    <t>M-2960005</t>
  </si>
  <si>
    <t>HULES POLARIS 5434548</t>
  </si>
  <si>
    <t>M-2460074</t>
  </si>
  <si>
    <t>INT. TERMOMAG. 1*5A QO115 SQD</t>
  </si>
  <si>
    <t>M-2460071</t>
  </si>
  <si>
    <t>INTERRUPTOR TERMOMAGNETICO 2/40A BTICINO BTN2/40</t>
  </si>
  <si>
    <t>M-2460126</t>
  </si>
  <si>
    <t xml:space="preserve">LAMPARA LED-250 30W EQ.250W ALTA POTENCIA </t>
  </si>
  <si>
    <t>M-2460047</t>
  </si>
  <si>
    <t>LUMINARIA LED 60 WATTS</t>
  </si>
  <si>
    <t>M-2460109</t>
  </si>
  <si>
    <t>LUMINARIO LED REFLECTOR BLACK TORY V 30W 6500K</t>
  </si>
  <si>
    <t>M-2460085</t>
  </si>
  <si>
    <t>MICRO SWITCH WHIRLPOOL CORTO</t>
  </si>
  <si>
    <t>M-2160095</t>
  </si>
  <si>
    <t>PAR DE GUANTES PARA BAÑO USO RUDO MANGA AL CODO #8</t>
  </si>
  <si>
    <t>M-2460073</t>
  </si>
  <si>
    <t>PASTILLA BTICINO 1*15</t>
  </si>
  <si>
    <t>M-2460108</t>
  </si>
  <si>
    <t>PASTILLA TERMICA 1*30</t>
  </si>
  <si>
    <t>M-2910203</t>
  </si>
  <si>
    <t>PINZA PARA TIERRA PRONOSA  500 AMP.1</t>
  </si>
  <si>
    <t>M-2460034</t>
  </si>
  <si>
    <t>PLACA MODUS 1 SALIDA</t>
  </si>
  <si>
    <t>M-2460035</t>
  </si>
  <si>
    <t>PLACA MODUS 2 SALIDAS</t>
  </si>
  <si>
    <t>M-2460036</t>
  </si>
  <si>
    <t>PLACA MODUS 3 SALIDAS</t>
  </si>
  <si>
    <t>M-2460054</t>
  </si>
  <si>
    <t>PLACA PARA CONTACTO DUPLEX PARA INTERPERIE</t>
  </si>
  <si>
    <t>M-2460059</t>
  </si>
  <si>
    <t>PLAFON RED SELLADO STOP DE 4"</t>
  </si>
  <si>
    <t>M-2460060</t>
  </si>
  <si>
    <t>PLAFON REDONDO SELLADO 2"</t>
  </si>
  <si>
    <t>M-2460056</t>
  </si>
  <si>
    <t>PORTA LAMPARA DE PLASTICO SLIM C/2</t>
  </si>
  <si>
    <t>M-2460037</t>
  </si>
  <si>
    <t>PROTECTOR TERMICO</t>
  </si>
  <si>
    <t>M-2460038</t>
  </si>
  <si>
    <t>REFLECTOR LED DE 20W</t>
  </si>
  <si>
    <t>M-2460096</t>
  </si>
  <si>
    <t>REFLECTOR VOLTECK REF-401L 20W 28 LEDS</t>
  </si>
  <si>
    <t>M-2460082</t>
  </si>
  <si>
    <t>SWITCH 1 PASO AVION LUZ LED AZ TAPA TRAN</t>
  </si>
  <si>
    <t>M-2460040</t>
  </si>
  <si>
    <t>SWITCH TECLA 1 PASO</t>
  </si>
  <si>
    <t>M-2460041</t>
  </si>
  <si>
    <t>SWITCH TECLA DOS PASOS 6 TORNILLOS</t>
  </si>
  <si>
    <t>M-2460042</t>
  </si>
  <si>
    <t>TAPA DE CENTRO DE CARGA 16 ESPACIOS</t>
  </si>
  <si>
    <t>M-2460043</t>
  </si>
  <si>
    <t>TAPA DE CENTRO DE CARGA DE 12 ESPACIOS</t>
  </si>
  <si>
    <t>M-2460064</t>
  </si>
  <si>
    <t>TAPA PARA CONTACTO DE 2 SALIDAS</t>
  </si>
  <si>
    <t>M-2470166</t>
  </si>
  <si>
    <t>TAQUETE EXPANSOR TIPO Z 1/4" X 1 3/4" CON TORNILLO Y RONDANA ANCLO</t>
  </si>
  <si>
    <t>M-2460084</t>
  </si>
  <si>
    <t>TRANSFORMADOR 24 VOLTS 2 AMP C/TAP CENTRAL</t>
  </si>
  <si>
    <t>M-2460072</t>
  </si>
  <si>
    <t>TRANSFORMADOR 24 VOLTS 3 AMP. C/TAP CENTRAL</t>
  </si>
  <si>
    <t>M-2470193</t>
  </si>
  <si>
    <t>TUBO CONDUIT DE 13 MM (1/2")</t>
  </si>
  <si>
    <t>M-2470192</t>
  </si>
  <si>
    <t>TUBO CONDUIT DE 25 MM (1")</t>
  </si>
  <si>
    <t>M-2460048</t>
  </si>
  <si>
    <t>TUBO LED 18W T8 CLEAR 6500K LUMIANCE</t>
  </si>
  <si>
    <t>M-2460062</t>
  </si>
  <si>
    <t>TUBO PVC CONDUITDE 1/2 X 3M</t>
  </si>
  <si>
    <t>M-2470158</t>
  </si>
  <si>
    <t>TUERCA UNION GALVANIZADO DE 3/4</t>
  </si>
  <si>
    <t>M-2470209</t>
  </si>
  <si>
    <t>VARILLA ROSCADA  1/2" X 1M GALVANIZADA</t>
  </si>
  <si>
    <t>08 SEGURIDAD Y PROTECCION</t>
  </si>
  <si>
    <t>12 CONSTRUCCION</t>
  </si>
  <si>
    <t xml:space="preserve">05 MATERIAL ELECTRICO </t>
  </si>
  <si>
    <t>M-2610009</t>
  </si>
  <si>
    <t>ACEITES PARA MOTOR SAE 10W-30</t>
  </si>
  <si>
    <t>M-2470210</t>
  </si>
  <si>
    <t xml:space="preserve">ALAMBRE DE ALUMINIO PARA CERCO ELECTRICO CALIBRE 16, 500 METROS </t>
  </si>
  <si>
    <t>M-2460121</t>
  </si>
  <si>
    <t xml:space="preserve">CAJA METALICA TIPO CHALUPA 2 X 5 AMERICANA REFORZADA </t>
  </si>
  <si>
    <t>M-2460125</t>
  </si>
  <si>
    <t xml:space="preserve">CLAVIJA 2 P+T GIRATORIA 360 </t>
  </si>
  <si>
    <t>M-2460119</t>
  </si>
  <si>
    <t xml:space="preserve">CLAVIJA INDUSTRIAL </t>
  </si>
  <si>
    <t>M-2560069</t>
  </si>
  <si>
    <t>EMPAQUE HULE PARA MANGUERA</t>
  </si>
  <si>
    <t>M-2560095</t>
  </si>
  <si>
    <t>FOC-HE1141 FOCO</t>
  </si>
  <si>
    <t>M-2560096</t>
  </si>
  <si>
    <t>FOC-HE1157 FOCO</t>
  </si>
  <si>
    <t>M-2460129</t>
  </si>
  <si>
    <t>FOCO LED DE ALTA POTENCIA 20W</t>
  </si>
  <si>
    <t xml:space="preserve">MULTIMETRO CON RETENCION DE DATOS </t>
  </si>
  <si>
    <t xml:space="preserve"> M-2460001</t>
  </si>
  <si>
    <t xml:space="preserve">PORTA LAMPARA DE PORCELANA CUADRADA </t>
  </si>
  <si>
    <t>M-2960033</t>
  </si>
  <si>
    <t>TERMINALES ELECTRICAS</t>
  </si>
  <si>
    <t>M-2460118</t>
  </si>
  <si>
    <t>TOMA CORRIENTE DUPLEX 2P  +T 15 A 127V</t>
  </si>
  <si>
    <t>06 MATERIAL AUTOMOTRIZ</t>
  </si>
  <si>
    <t>M-2960019</t>
  </si>
  <si>
    <t>114 LIMPIAPARABRISAS</t>
  </si>
  <si>
    <t>M-2960015</t>
  </si>
  <si>
    <t>3719 LIMPIAPARABRISAS</t>
  </si>
  <si>
    <t>M-2960016</t>
  </si>
  <si>
    <t>3721 LIMPIAPARABRISAS</t>
  </si>
  <si>
    <t>M-2960017</t>
  </si>
  <si>
    <t>3722 LIMPIAPARABRISAS</t>
  </si>
  <si>
    <t>M-2960018</t>
  </si>
  <si>
    <t>M-2160073</t>
  </si>
  <si>
    <t>ABRILLANTADOR PARA VINIL, LUBRICANTE L</t>
  </si>
  <si>
    <t>M-2160001</t>
  </si>
  <si>
    <t>ACEITE AH-80</t>
  </si>
  <si>
    <t>M-2610001</t>
  </si>
  <si>
    <t>ACEITE AUTOMOTRIZ SAE 40</t>
  </si>
  <si>
    <t>M-2610003</t>
  </si>
  <si>
    <t>ACEITE PARA TRANS. AUT</t>
  </si>
  <si>
    <t>M-2610008</t>
  </si>
  <si>
    <t xml:space="preserve">ACEITE QUAKER </t>
  </si>
  <si>
    <t>M-2610004</t>
  </si>
  <si>
    <t>ACEITE SINTETICO HFC50</t>
  </si>
  <si>
    <t>M-2610014</t>
  </si>
  <si>
    <t xml:space="preserve">ACEITE STHIL 2T 400ML </t>
  </si>
  <si>
    <t>M-2590001</t>
  </si>
  <si>
    <t>AGUA PARA BATERIA</t>
  </si>
  <si>
    <t>M-2470203</t>
  </si>
  <si>
    <t>ANGULO 1/8 X 1/2</t>
  </si>
  <si>
    <t>M-2610011</t>
  </si>
  <si>
    <t>ANTICONGELANTE QUAKER STATE VERDE 3.8</t>
  </si>
  <si>
    <t>M-2960034</t>
  </si>
  <si>
    <t>ARMADURA MARCHA PARA VEHICULO</t>
  </si>
  <si>
    <t>M-2160003</t>
  </si>
  <si>
    <t>ARMOR ALL</t>
  </si>
  <si>
    <t>M-2460116</t>
  </si>
  <si>
    <t>ARNE T 6526 27 US ARNESES</t>
  </si>
  <si>
    <t>M-2610013</t>
  </si>
  <si>
    <t xml:space="preserve">ARRANCADOR </t>
  </si>
  <si>
    <t>M-2960030</t>
  </si>
  <si>
    <t>BALATA DE TAMBOR</t>
  </si>
  <si>
    <t>M-2960031</t>
  </si>
  <si>
    <t xml:space="preserve">BALATA FRENO DISCO NISSAN </t>
  </si>
  <si>
    <t>M-2960025</t>
  </si>
  <si>
    <t xml:space="preserve">BALATAS PARA FRENO </t>
  </si>
  <si>
    <t>M-2960023</t>
  </si>
  <si>
    <t>BALERO  TIMKEN</t>
  </si>
  <si>
    <t>M-2990001</t>
  </si>
  <si>
    <t>BALERO 6203</t>
  </si>
  <si>
    <t>M-2990002</t>
  </si>
  <si>
    <t>BALERO 6205</t>
  </si>
  <si>
    <t>M-2990003</t>
  </si>
  <si>
    <t>BALERO AXIAL</t>
  </si>
  <si>
    <t>M-2960013</t>
  </si>
  <si>
    <t xml:space="preserve">BALERO EUR </t>
  </si>
  <si>
    <t>M-2960024</t>
  </si>
  <si>
    <t>BALERO L68141/11 TIMKET</t>
  </si>
  <si>
    <t>M-2980018</t>
  </si>
  <si>
    <t>BANDA AUTOMOTRIZ</t>
  </si>
  <si>
    <t>M-2960028</t>
  </si>
  <si>
    <t xml:space="preserve">BANDA LAMINADA </t>
  </si>
  <si>
    <t>M-2960029</t>
  </si>
  <si>
    <t>BANDA LAMINADA CHASIS 4CIL 2.4</t>
  </si>
  <si>
    <t>M-2960027</t>
  </si>
  <si>
    <t>BANDA LAMINADA NP 300 2.4 L 8/12</t>
  </si>
  <si>
    <t>M-2960026</t>
  </si>
  <si>
    <t xml:space="preserve">BOMBA DE AGUA NISSAN </t>
  </si>
  <si>
    <t>M-2960002</t>
  </si>
  <si>
    <t>BUJIAS</t>
  </si>
  <si>
    <t>M-2960021</t>
  </si>
  <si>
    <t>CABLE ACUMULADOR 08 ROJO</t>
  </si>
  <si>
    <t>METRO</t>
  </si>
  <si>
    <t>M-2460017</t>
  </si>
  <si>
    <t xml:space="preserve">CAPACITOR DE MARCHA 35+5MFD </t>
  </si>
  <si>
    <t>M-2460018</t>
  </si>
  <si>
    <t xml:space="preserve">CAPACITOR DE MARCHA 55 MFD </t>
  </si>
  <si>
    <t>M-2460019</t>
  </si>
  <si>
    <t>CAPACITOR DE MARCHA 5MF 450V</t>
  </si>
  <si>
    <t>M-2460115</t>
  </si>
  <si>
    <t>CBL 014 CABLE C  METROS</t>
  </si>
  <si>
    <t>M-2960039</t>
  </si>
  <si>
    <t>CILINDRO DE RUEDA</t>
  </si>
  <si>
    <t>M-2990011</t>
  </si>
  <si>
    <t>DIFUSOR PARA FILTRO</t>
  </si>
  <si>
    <t>M-2960003</t>
  </si>
  <si>
    <t>FILTRO P/ACEITE</t>
  </si>
  <si>
    <t>M-3120002</t>
  </si>
  <si>
    <t>GAS BUTANO 275 GR</t>
  </si>
  <si>
    <t>M-2610006</t>
  </si>
  <si>
    <t>GRASA PARA BALEROS SKF</t>
  </si>
  <si>
    <t>M-2610007</t>
  </si>
  <si>
    <t xml:space="preserve">LIQUIDO PARA FRENOS TRES TIEMPOS </t>
  </si>
  <si>
    <t>M-2610012</t>
  </si>
  <si>
    <t xml:space="preserve">LIQUIDO PARA PARABRISAS </t>
  </si>
  <si>
    <t>M-2490059</t>
  </si>
  <si>
    <t>MATERIAL DE PINTURA AUTOMOTRIZ</t>
  </si>
  <si>
    <t>M-2960035</t>
  </si>
  <si>
    <t>NGK POWER SPARK P</t>
  </si>
  <si>
    <t>M-2990075</t>
  </si>
  <si>
    <t>RED BUSHING 4X2 C40</t>
  </si>
  <si>
    <t>M-2960010</t>
  </si>
  <si>
    <t>RETEN FUNDA DE TRANSMISIÓN</t>
  </si>
  <si>
    <t>M-2960012</t>
  </si>
  <si>
    <t>RETEN INTERIO DE MAZA 16747N</t>
  </si>
  <si>
    <t>M-2490051</t>
  </si>
  <si>
    <t>SELLAC CABEZA DE INDIO</t>
  </si>
  <si>
    <t>M-2160060</t>
  </si>
  <si>
    <t>SHAMPOO PARA AUTOS</t>
  </si>
  <si>
    <t>M-2490014</t>
  </si>
  <si>
    <t>SILICON AUTOMOTRIZ</t>
  </si>
  <si>
    <t>M-2460076</t>
  </si>
  <si>
    <t>TERMINAL HEMBRA AMARILLA .250 CAL.12-10</t>
  </si>
  <si>
    <t>M-2960020</t>
  </si>
  <si>
    <t>TERMINAL OJO 3/8</t>
  </si>
  <si>
    <t>M-2960022</t>
  </si>
  <si>
    <t>TERMINALES PARA BATERIA</t>
  </si>
  <si>
    <t>M-2460114</t>
  </si>
  <si>
    <t>THER 3-8 THERMOFIL</t>
  </si>
  <si>
    <t>M-2960032</t>
  </si>
  <si>
    <t xml:space="preserve">TORNILLOS AUTOMOTRIZ </t>
  </si>
  <si>
    <t>M-2980015</t>
  </si>
  <si>
    <t>TRAMO MANGUERA 1.50</t>
  </si>
  <si>
    <t>M-2470127</t>
  </si>
  <si>
    <t xml:space="preserve">TUBO DE 17 GRS/DE SOLDADURA ALEA </t>
  </si>
  <si>
    <t>M-2470132</t>
  </si>
  <si>
    <t>TUBO GALVANIZADO CALIBRE 16 * 1 1/2</t>
  </si>
  <si>
    <t>15 PINTURA</t>
  </si>
  <si>
    <t>M-2990027</t>
  </si>
  <si>
    <t xml:space="preserve">VALVULA FLOTADOR </t>
  </si>
  <si>
    <t>M-2990087</t>
  </si>
  <si>
    <t xml:space="preserve">VALVULA GRE GLOBO 74 1/12 PUL G SOLDABLE </t>
  </si>
  <si>
    <t>M-2560036</t>
  </si>
  <si>
    <t>VALVULA PVC 2"</t>
  </si>
  <si>
    <t>M-2990079</t>
  </si>
  <si>
    <t>VALVULA PVC CHECK DE COLUMPIO</t>
  </si>
  <si>
    <t>M-2990080</t>
  </si>
  <si>
    <t>VALVULA RESILENTE DUCTIL VAST INOX 4 PULGADAS</t>
  </si>
  <si>
    <t>M-2520001</t>
  </si>
  <si>
    <t>VENENO PARA HORMIGAS</t>
  </si>
  <si>
    <t>07 MATERIAL DE JARDINERIA</t>
  </si>
  <si>
    <t>M-2460124</t>
  </si>
  <si>
    <t xml:space="preserve">VINIL ADHESIVO </t>
  </si>
  <si>
    <t>M-2160069</t>
  </si>
  <si>
    <t>VITROLIMPIADOR SARRICIDA</t>
  </si>
  <si>
    <t>M-2470001</t>
  </si>
  <si>
    <t xml:space="preserve">ABRAZADERA 16-27 DE SIN FIN 3/4 </t>
  </si>
  <si>
    <t>M-2470102</t>
  </si>
  <si>
    <t>ABRAZADERA 3" X 1" IPS ROSCA NPT</t>
  </si>
  <si>
    <t>M-2470096</t>
  </si>
  <si>
    <t>ABRAZADERA DE SIN FIN 1/2</t>
  </si>
  <si>
    <t>M-2470160</t>
  </si>
  <si>
    <t>ABRAZADERA UÑA CONDUIT DE13MM</t>
  </si>
  <si>
    <t>M-2610002</t>
  </si>
  <si>
    <t>ACEITE PARA MOTORES A DOS TIEMPOS</t>
  </si>
  <si>
    <t>M-2980010</t>
  </si>
  <si>
    <t>ARMADURA PARA CORTADORA 2414NB, MAKITA (510239-2)</t>
  </si>
  <si>
    <t>M-2990038</t>
  </si>
  <si>
    <t>ASPERSOR ESTACA MET. DOBLE CHORRO</t>
  </si>
  <si>
    <t>M-2990054</t>
  </si>
  <si>
    <t xml:space="preserve">ASPERSOR UNI SPRAY RAIN BIRD </t>
  </si>
  <si>
    <t>M-2990055</t>
  </si>
  <si>
    <t>BOQUILLA PARA DIFUSOR ROSIADOR ARCO AJUSTABLE 10209</t>
  </si>
  <si>
    <t>M-2990006</t>
  </si>
  <si>
    <t>CADENA 25" 3/8 MOTOSIERRA</t>
  </si>
  <si>
    <t>M-2980008</t>
  </si>
  <si>
    <t>CADENA STHIL PMM 16" 3/8*043 19/01</t>
  </si>
  <si>
    <t>M-2990069</t>
  </si>
  <si>
    <t>CHIFLON DE BRONCE TRUPER</t>
  </si>
  <si>
    <t>M-2470027</t>
  </si>
  <si>
    <t>CONEXIÓN 3/4 ROSCA MANGUERA</t>
  </si>
  <si>
    <t>M-2470200</t>
  </si>
  <si>
    <t>CONEXIÓN P/MANGUERA MACH/HEMB 1/2</t>
  </si>
  <si>
    <t>M-2980001</t>
  </si>
  <si>
    <t>HILO P/DESBROZADORA 2.4MM X 12 MTS</t>
  </si>
  <si>
    <t>M-2980005</t>
  </si>
  <si>
    <t>HILO P/DESBROZADORA 2.4MM X 78 MTS</t>
  </si>
  <si>
    <t>M-2990066</t>
  </si>
  <si>
    <t xml:space="preserve">MANGUERA INDUSTRIAL 5/8 SUTEK </t>
  </si>
  <si>
    <t>MT LINEAL</t>
  </si>
  <si>
    <t>M-2990061</t>
  </si>
  <si>
    <t>MANGUERA PARA JARDIN 20 MTS</t>
  </si>
  <si>
    <t>M-2990037</t>
  </si>
  <si>
    <t>MANGUERA PARA JARDIN VERDE REFORZADA 3/4 100 MTS</t>
  </si>
  <si>
    <t>M-2980002</t>
  </si>
  <si>
    <t>PIOLA DE ARRANQUE P/PODADORAS</t>
  </si>
  <si>
    <t>M-2990053</t>
  </si>
  <si>
    <t xml:space="preserve">RAIN VIR  3504 PC  ASPERSOR ROTAR RECTIR 4" </t>
  </si>
  <si>
    <t>M-2990052</t>
  </si>
  <si>
    <t xml:space="preserve">RAIN VIR  5504 PC ASPERSOR ROTAR RECTIR 4" ARCO AJUSTABLE </t>
  </si>
  <si>
    <t xml:space="preserve">PROVEEDOR NO HA TRAIDO MATERIAL </t>
  </si>
  <si>
    <t>M-2470066</t>
  </si>
  <si>
    <t>VALVULA ROSCABLE 1/4 V 3/4"</t>
  </si>
  <si>
    <t>M-2990070</t>
  </si>
  <si>
    <t>VALVULA TIPO ESFERA PARA CEMENTAR DE 2"</t>
  </si>
  <si>
    <t>M-2470106</t>
  </si>
  <si>
    <t>VARILLA CORRUGADA 3/8</t>
  </si>
  <si>
    <t>M-2470184</t>
  </si>
  <si>
    <t xml:space="preserve">VASTAGO Y TUERCA K-ACE-STD-T </t>
  </si>
  <si>
    <t>M-2430003</t>
  </si>
  <si>
    <t>YESO</t>
  </si>
  <si>
    <t xml:space="preserve">07 MATERIAL DE JARDINERIA </t>
  </si>
  <si>
    <t>M-2980013</t>
  </si>
  <si>
    <t>BUJIAS WSR6F (DESBROZADORA)</t>
  </si>
  <si>
    <t>M-2560113</t>
  </si>
  <si>
    <t>HILO REDONDO 224 M 2.7MM</t>
  </si>
  <si>
    <t>M-2590006</t>
  </si>
  <si>
    <t>INSECTICIDA CONTROL 24E 1 LITRO</t>
  </si>
  <si>
    <t>M-2410009</t>
  </si>
  <si>
    <t>TIERRA NEGRA NUTRIGARDEN</t>
  </si>
  <si>
    <t>M-2720002</t>
  </si>
  <si>
    <t>BOTA BLANCA #5</t>
  </si>
  <si>
    <t>M-2720001</t>
  </si>
  <si>
    <t>BOTA BLANCA #6</t>
  </si>
  <si>
    <t>M-2720017</t>
  </si>
  <si>
    <t xml:space="preserve">BOTA DE HULE </t>
  </si>
  <si>
    <t>M-2720003</t>
  </si>
  <si>
    <t>BOTAS BLANCA #7</t>
  </si>
  <si>
    <t>M-2420009</t>
  </si>
  <si>
    <t>CEMENTO GRIS 25 KG</t>
  </si>
  <si>
    <t>M-2710001</t>
  </si>
  <si>
    <t>CHALECO DE MALLA NARANJA CON REFLEJANTE</t>
  </si>
  <si>
    <t>M-2720018</t>
  </si>
  <si>
    <t>FAJA SOPORTE DE ESPALDA CON TIRANTE AJUSTABLE</t>
  </si>
  <si>
    <t>M-2720009</t>
  </si>
  <si>
    <t>FAJA TERCER CINTURON XG</t>
  </si>
  <si>
    <t>M-2720015</t>
  </si>
  <si>
    <t>GUANTE NEGRO INDUSTRIAL GRANDE</t>
  </si>
  <si>
    <t>M-2720014</t>
  </si>
  <si>
    <t xml:space="preserve">GUANTES DE CARNAZA </t>
  </si>
  <si>
    <t>M-2720011</t>
  </si>
  <si>
    <t>IMPERMEABLE MEDIANO</t>
  </si>
  <si>
    <t>M-2470208</t>
  </si>
  <si>
    <t>LAMINA NEGRA LISA 1A C18 3C10 FT BLANCA</t>
  </si>
  <si>
    <t>M-2980019</t>
  </si>
  <si>
    <t>PEDALES (BUJES)</t>
  </si>
  <si>
    <t>M-2720013</t>
  </si>
  <si>
    <t>RESPIRADOR PROFESIONAL</t>
  </si>
  <si>
    <t>M-2470205</t>
  </si>
  <si>
    <t>RONDANA PLANA GALVANIZADA 1/2</t>
  </si>
  <si>
    <t>M-2470206</t>
  </si>
  <si>
    <t>TUBO 1/2" C30 1ERA DE 6 METROS BLANCO</t>
  </si>
  <si>
    <t>M-2470207</t>
  </si>
  <si>
    <t>TUBO 3/4" C30 1ERA DE 6 METROS AMARILLO</t>
  </si>
  <si>
    <t>09 MATERIAL FUENTE CASCADAS CHARCAS PECERAS</t>
  </si>
  <si>
    <t>M-2920018</t>
  </si>
  <si>
    <t>2866 DATMX SEGURO PARA M</t>
  </si>
  <si>
    <t>M-2390002</t>
  </si>
  <si>
    <t>ARENA SILICA DE 20/40 DE 50 KILOS</t>
  </si>
  <si>
    <t>M-2990047</t>
  </si>
  <si>
    <t>BOMBA SUMERGIBLE PARA ACUARIO 1000 L/H</t>
  </si>
  <si>
    <t>M-2990046</t>
  </si>
  <si>
    <t>BOMBA SUMERGIBLE PARA ACUARIO 2500 L/H</t>
  </si>
  <si>
    <t>M-2990048</t>
  </si>
  <si>
    <t>BOMBA SUMERGIBLE PARA ACUARIO 500 LT-HR</t>
  </si>
  <si>
    <t>M-2990041</t>
  </si>
  <si>
    <t>BOMBA SUMERGIBLE PARA ESTANQUE 2000 A 3000 L/H</t>
  </si>
  <si>
    <t>M-2470119</t>
  </si>
  <si>
    <t>BOQUILLA PARA FUENTE ROSCABLE DE 3/4</t>
  </si>
  <si>
    <t>M-2990045</t>
  </si>
  <si>
    <t>CABEZA DE PODER PARA ACUARIO SP/400</t>
  </si>
  <si>
    <t>M-2990043</t>
  </si>
  <si>
    <t>CALENTADOR ACUARIO 150W</t>
  </si>
  <si>
    <t>M-2990042</t>
  </si>
  <si>
    <t>CALENTADOR PARA ACUARIO 300W</t>
  </si>
  <si>
    <t>M-2990007</t>
  </si>
  <si>
    <t>CANASTILLA SP1600M</t>
  </si>
  <si>
    <t>M-2980021</t>
  </si>
  <si>
    <t>CANASTILLA SP4000</t>
  </si>
  <si>
    <t>M-2160071</t>
  </si>
  <si>
    <t>CEPILLO NAYLON METAL MANGO 18"</t>
  </si>
  <si>
    <t>M-2910193</t>
  </si>
  <si>
    <t>CLIP PARA MANERAL DE CEPILO DE ALBERCA</t>
  </si>
  <si>
    <t>M-2990044</t>
  </si>
  <si>
    <t>FILTRO DE CASCADA PARA PESERA 2002´570 LT/HR</t>
  </si>
  <si>
    <t>M-2160043</t>
  </si>
  <si>
    <t>KIT ANALIZADOR DE AGUA</t>
  </si>
  <si>
    <t>M-2910191</t>
  </si>
  <si>
    <t>MANERAL DE ALUMINIO 2.4 M CON RED BOLSA</t>
  </si>
  <si>
    <t>M-2910239</t>
  </si>
  <si>
    <t>MANERAL TELESCOPIO PANDA 5-15 PIES</t>
  </si>
  <si>
    <t>M-2910192</t>
  </si>
  <si>
    <t>MANGUERA 25" CORRUGADA PARA ASPIRADORA  7.5 MTS</t>
  </si>
  <si>
    <t>M-2980020</t>
  </si>
  <si>
    <t>MANGUERA CORRUGADA PARA ASPIRADORA PISCINAS DE 1 12</t>
  </si>
  <si>
    <t>M-2470111</t>
  </si>
  <si>
    <t>MOSQUIRED C26 X 1.22 MTS GALV</t>
  </si>
  <si>
    <t>M-2160057</t>
  </si>
  <si>
    <t>RED DE BOLSA PARA ALBERCA</t>
  </si>
  <si>
    <t>M-2560035</t>
  </si>
  <si>
    <t>VALVULA GARRAFON MACHO</t>
  </si>
  <si>
    <t>10 SISTEMA DE BOMBEO</t>
  </si>
  <si>
    <t>M-2460027</t>
  </si>
  <si>
    <t>ELECTRONIVEL</t>
  </si>
  <si>
    <t>M-2990012</t>
  </si>
  <si>
    <t>EMPAQUE  ARAÑA</t>
  </si>
  <si>
    <t>M-2460128</t>
  </si>
  <si>
    <t xml:space="preserve">INTERRUPTOR DE PRESION 40-60 PSI HEMBRA </t>
  </si>
  <si>
    <t>MOTOBOMBA MULTI ETAPAS DE 2HP 35 N</t>
  </si>
  <si>
    <t>M-2990095</t>
  </si>
  <si>
    <t>SELLO MECANICO 22MM (5/8)</t>
  </si>
  <si>
    <t>M-2990024</t>
  </si>
  <si>
    <t>SELLO MECANICO 3/4</t>
  </si>
  <si>
    <t>M-2910000</t>
  </si>
  <si>
    <t xml:space="preserve">TERMOMETRO ANALOGO IMAN </t>
  </si>
  <si>
    <t>11 AIRE ACONDICIONADO</t>
  </si>
  <si>
    <t>M-2510003</t>
  </si>
  <si>
    <t>AGENTE 141B</t>
  </si>
  <si>
    <t>M-2460022</t>
  </si>
  <si>
    <t xml:space="preserve">CAPACITOR DE MARCHA 50MFD 370-450 VAC RED    </t>
  </si>
  <si>
    <t>M-2460127</t>
  </si>
  <si>
    <t>CAPACITOR DE TRABAJO 15 MDF 370V</t>
  </si>
  <si>
    <t>M-2460058</t>
  </si>
  <si>
    <t>CAPACITOR NEGRO 2.5 MFD 450VAC</t>
  </si>
  <si>
    <t>M-2490022</t>
  </si>
  <si>
    <t>CINTA MONIA PARA MINISPLIT</t>
  </si>
  <si>
    <t>M-2990013</t>
  </si>
  <si>
    <t>FILTRO 20-20-20</t>
  </si>
  <si>
    <t>M-2980006</t>
  </si>
  <si>
    <t>FILTRO DE AIRE-40161505</t>
  </si>
  <si>
    <t>M-2990014</t>
  </si>
  <si>
    <t>FILTRO DESHIDRATADOR</t>
  </si>
  <si>
    <t>M-2960004</t>
  </si>
  <si>
    <t>FILTRO P/AIRE</t>
  </si>
  <si>
    <t>M-2160036</t>
  </si>
  <si>
    <t>FOAM CLEANER</t>
  </si>
  <si>
    <t>M-2160104</t>
  </si>
  <si>
    <t xml:space="preserve">FOAM CLEANER  20 LITROS PORRON ECOLOGICO </t>
  </si>
  <si>
    <t>M-3120001</t>
  </si>
  <si>
    <t>GENETRON R-22</t>
  </si>
  <si>
    <t>M-2990021</t>
  </si>
  <si>
    <t>MANOMETROS</t>
  </si>
  <si>
    <t>M-2510001</t>
  </si>
  <si>
    <t>REFRIGERANTE R-134A</t>
  </si>
  <si>
    <t>M-2510002</t>
  </si>
  <si>
    <t>REFRIGERANTE R-22</t>
  </si>
  <si>
    <t>M-2980007</t>
  </si>
  <si>
    <t>TERMOSTATO</t>
  </si>
  <si>
    <t>M-2460123</t>
  </si>
  <si>
    <t>TERMOSTATO FRIO/CALIENTE</t>
  </si>
  <si>
    <t>M-2460077</t>
  </si>
  <si>
    <t>TERMOSTATO PROG. 7 DIAS MODO AUTO</t>
  </si>
  <si>
    <t>M-2470131</t>
  </si>
  <si>
    <t>ABRAZADERA CON COPLE PARA MALLA CICLONICA</t>
  </si>
  <si>
    <t>M-2470128</t>
  </si>
  <si>
    <t xml:space="preserve">ABRAZADERA DE TENSION 1 1/2 CON TORNILLO Y TUERCA </t>
  </si>
  <si>
    <t>M-2420006</t>
  </si>
  <si>
    <t>ADHESIVO CREST 40KG</t>
  </si>
  <si>
    <t>M-2470099</t>
  </si>
  <si>
    <t>ALAMBRE GALV.C-12.5 (23MXKG)</t>
  </si>
  <si>
    <t>M-2470098</t>
  </si>
  <si>
    <t>ALAMBRE GALVANIZADO C-16 (35MXXK6)</t>
  </si>
  <si>
    <t>M-2470190</t>
  </si>
  <si>
    <t>ALAMBRE GALVANIZADO CALIBRE 12</t>
  </si>
  <si>
    <t>M-2470188</t>
  </si>
  <si>
    <t xml:space="preserve">ALAMBRE GALVANIZADO CALIBRE 14 </t>
  </si>
  <si>
    <t>M-2470100</t>
  </si>
  <si>
    <t>ALAMBRE RECOCIDO CAL.15</t>
  </si>
  <si>
    <t>M-2470136</t>
  </si>
  <si>
    <t>ALAMBRE RECOCIDO CALIBRE 16</t>
  </si>
  <si>
    <t>M-2470133</t>
  </si>
  <si>
    <t xml:space="preserve">ALAMBRE REQUEMADO </t>
  </si>
  <si>
    <t>M-2470137</t>
  </si>
  <si>
    <t>ALAMBRON DE 1/4</t>
  </si>
  <si>
    <t>M-2410007</t>
  </si>
  <si>
    <t>ARENA TRITURADA  M3</t>
  </si>
  <si>
    <t>M-2410005</t>
  </si>
  <si>
    <t>ARENA CAMION DE 7 METROS</t>
  </si>
  <si>
    <t>M-2470081</t>
  </si>
  <si>
    <t>ARMEX CASTILLO 15X5</t>
  </si>
  <si>
    <t>M-2470080</t>
  </si>
  <si>
    <t>ARMEX DALA 15X20</t>
  </si>
  <si>
    <t>M-2420004</t>
  </si>
  <si>
    <t>BLOCK 15 REGULAR (PESADO)</t>
  </si>
  <si>
    <t>M-2420007</t>
  </si>
  <si>
    <t>BLOCK 15 X 20 X 40 PESADO</t>
  </si>
  <si>
    <t>M-2420001</t>
  </si>
  <si>
    <t>BLOCK TIPO MTY 10*20*40</t>
  </si>
  <si>
    <t>M-2490030</t>
  </si>
  <si>
    <t>BOQUILLA CON ARENA NEGRA 10KG BEXEL</t>
  </si>
  <si>
    <t>BULTO</t>
  </si>
  <si>
    <t>M-2430002</t>
  </si>
  <si>
    <t>CAL HIDRATADA DE 25 KG</t>
  </si>
  <si>
    <t>M-2490045</t>
  </si>
  <si>
    <t>CEMENTO BLANCO CEMEX 2 KG</t>
  </si>
  <si>
    <t>M-2420005</t>
  </si>
  <si>
    <t>CEMENTO BLANCO X KILO</t>
  </si>
  <si>
    <t>M-2420003</t>
  </si>
  <si>
    <t>CEMENTO GRIS 50 KGS</t>
  </si>
  <si>
    <t>M-2390003</t>
  </si>
  <si>
    <t>COLOR PARA CEMENTO (ROJO OXIDO)</t>
  </si>
  <si>
    <t>M-2490057</t>
  </si>
  <si>
    <t>COMPUESTO MULTIUSO PARA JUNTAS DE TABLAROCA 28 KG</t>
  </si>
  <si>
    <t>M-2390004</t>
  </si>
  <si>
    <t>DESMOLDANTE  EN POLVO PARA CONCRETO</t>
  </si>
  <si>
    <t>M-2420008</t>
  </si>
  <si>
    <t>DUROCK MEDIDA 4 PIES X 8 PIES</t>
  </si>
  <si>
    <t>M-2410008</t>
  </si>
  <si>
    <t>GRAVA TRITURADA  M3</t>
  </si>
  <si>
    <t>M-2410004</t>
  </si>
  <si>
    <t>GRAVA TRITURADA CAMION 7 METROS</t>
  </si>
  <si>
    <t>M-2740003</t>
  </si>
  <si>
    <t xml:space="preserve">HILO DE ALBAÑIL TORCIDO DE NYLON </t>
  </si>
  <si>
    <t>M-2740002</t>
  </si>
  <si>
    <t>HILO PARA ALBAÑIL DE 165 MTS.</t>
  </si>
  <si>
    <t>M-2490121</t>
  </si>
  <si>
    <t xml:space="preserve">IMPERMEABILIZANTE 19 LTS. </t>
  </si>
  <si>
    <t>M-2410006</t>
  </si>
  <si>
    <t>LADRILLO</t>
  </si>
  <si>
    <t>M-2470033</t>
  </si>
  <si>
    <t>MALLA CICLONICA C10.5 2M</t>
  </si>
  <si>
    <t>M-2470112</t>
  </si>
  <si>
    <t>MALLA CICLONICA CAL.13 (15*20)ABERTURA 69*69MM</t>
  </si>
  <si>
    <t>M-2470177</t>
  </si>
  <si>
    <t xml:space="preserve">MALLA CRIBA RF 5 X 5 DE 91 CM </t>
  </si>
  <si>
    <t>M-2470139</t>
  </si>
  <si>
    <t>MALLA ELECTROSOLDADA 6, 6, 6, CALIBRE 12</t>
  </si>
  <si>
    <t>M-2470228</t>
  </si>
  <si>
    <t>MALLA GALLINERA LARGO 45M, CALIBRE 22, 25MM X 1 MTO. DE ALTO</t>
  </si>
  <si>
    <t>ROLLO</t>
  </si>
  <si>
    <t>M-2470113</t>
  </si>
  <si>
    <t>MALLA PAJARERA X METRO</t>
  </si>
  <si>
    <t>M-2490019</t>
  </si>
  <si>
    <t>MALLA REFORZADA MTO.</t>
  </si>
  <si>
    <t>MULTIMALLA GALVANIZADA 1 X 20 M 5 X 10 CM GENERICA</t>
  </si>
  <si>
    <t>M-2470165</t>
  </si>
  <si>
    <t>PIJA TABLAROCA 8 X 1 1/4"</t>
  </si>
  <si>
    <t>M-2410002</t>
  </si>
  <si>
    <t>PISO DIAMOND WHITE 33X</t>
  </si>
  <si>
    <t>M-2430001</t>
  </si>
  <si>
    <t>PLAFON 60 X 60</t>
  </si>
  <si>
    <t>M-2470047</t>
  </si>
  <si>
    <t>PUERTA MULTIPANEL</t>
  </si>
  <si>
    <t>M-2490054</t>
  </si>
  <si>
    <t xml:space="preserve">ROLLO CINTA PARA TABLAROCA 5.3 CM X 76.25 MTS </t>
  </si>
  <si>
    <t>M-2470105</t>
  </si>
  <si>
    <t>ROLLO DE MALLA REFORZADA 1.10 X 100MTS PARA IMPERMEALIZAR</t>
  </si>
  <si>
    <t>M-2560052</t>
  </si>
  <si>
    <t>TELA MOSQUITERO PLASTICO 1.50 MTO.TEMO-15PG</t>
  </si>
  <si>
    <t>M-2990028</t>
  </si>
  <si>
    <t>VALVULA Y FLOTADOR DE LLENADO PARA TINACO 1/2</t>
  </si>
  <si>
    <t>M-2470204</t>
  </si>
  <si>
    <t>VARILLA REDONDA 5/8" X 6M</t>
  </si>
  <si>
    <t>13 HERRERIA</t>
  </si>
  <si>
    <t>VARILLAS ROSCADAS DE 5/16 X 1M</t>
  </si>
  <si>
    <t xml:space="preserve">12 CONSTRUCCION </t>
  </si>
  <si>
    <t>M-2480001</t>
  </si>
  <si>
    <t>DUELA LAMINADA DURAPISO 15.24 X 91.44 CM CAJA CON 3.34 M2</t>
  </si>
  <si>
    <t>M-2470189</t>
  </si>
  <si>
    <t xml:space="preserve">TAPON PARA POSTE DE 1 1/2 PULGADA </t>
  </si>
  <si>
    <t>M-2470194</t>
  </si>
  <si>
    <t>TUBO ALUMINIO DE 1" X 3 MTS</t>
  </si>
  <si>
    <t>M-2470221</t>
  </si>
  <si>
    <t>ANGULO 3/16" X 2- 1/2" X 6 MTS.</t>
  </si>
  <si>
    <t>M-2470155</t>
  </si>
  <si>
    <t>ARMELLA CERRADA 25X150</t>
  </si>
  <si>
    <t>M-2440012</t>
  </si>
  <si>
    <t xml:space="preserve">BARROTE 1 1/2 X 4X10 CEPILLADO </t>
  </si>
  <si>
    <t>M-2440013</t>
  </si>
  <si>
    <t>BARROTE 8X8X3 CEPILLADO</t>
  </si>
  <si>
    <t>M-2920017</t>
  </si>
  <si>
    <t>BISAGRA PARA PUERTAS  73MMX48MM (JUEGO)</t>
  </si>
  <si>
    <t>M-2910011</t>
  </si>
  <si>
    <t>BROCA PARA FIERRO 09 3/16</t>
  </si>
  <si>
    <t>M-2470148</t>
  </si>
  <si>
    <t>CABLE DE ACERO 7X7 3/32"X152M STK</t>
  </si>
  <si>
    <t>M-2470240</t>
  </si>
  <si>
    <t>CABLE DE ACERO SIN CUBIERTA CALIBRE 3/8</t>
  </si>
  <si>
    <t>M-2160019</t>
  </si>
  <si>
    <t xml:space="preserve">CEPILLO DE ALAMBRE </t>
  </si>
  <si>
    <t>M-2910195</t>
  </si>
  <si>
    <t>CEPILLO TRUPER D/ALAMB. COPA CO-512MX</t>
  </si>
  <si>
    <t>CERCHA DE 1/8" X 1 X6M</t>
  </si>
  <si>
    <t>M-2460023</t>
  </si>
  <si>
    <t xml:space="preserve">CERCHA DE TENSION DE 2M </t>
  </si>
  <si>
    <t>M-2470130</t>
  </si>
  <si>
    <t>CERCHA DE TENSION GALVANIZADA DE 3/4X1/8X3M</t>
  </si>
  <si>
    <t>M-2470191</t>
  </si>
  <si>
    <t xml:space="preserve">CERCHA TENSORA DE 3/4 PULGADA X 1/8 PULGADA X 3M DE FIERRO </t>
  </si>
  <si>
    <t>M-2920019</t>
  </si>
  <si>
    <t>CERRADURA TUBULAR REC GAMMA PHILIPS</t>
  </si>
  <si>
    <t>M-2470241</t>
  </si>
  <si>
    <t>COLD ROLLED REDONDO 1/2"</t>
  </si>
  <si>
    <t>M-2470031</t>
  </si>
  <si>
    <t>CORREDERA PARA GUIA 1400</t>
  </si>
  <si>
    <t>M-2470032</t>
  </si>
  <si>
    <t>CORREDERA PARA GUIA 1500</t>
  </si>
  <si>
    <t>M-2910055</t>
  </si>
  <si>
    <t>DISCO DE CORTE 14" X 7/64 X 1</t>
  </si>
  <si>
    <t>M-2910056</t>
  </si>
  <si>
    <t>DISCO DE CORTE DE 4 1/2" X 1.2MM X 7/8</t>
  </si>
  <si>
    <t>M-2910057</t>
  </si>
  <si>
    <t>DISCO DE DESBASTE METAL 4 1/2 X 1/4 X 7/8 MAKITA</t>
  </si>
  <si>
    <t>M-2910058</t>
  </si>
  <si>
    <t>DISCO DE DESVASTE 7 MAKITA</t>
  </si>
  <si>
    <t>M-2910059</t>
  </si>
  <si>
    <t>DISCO PARA CONCRETO DE 4"</t>
  </si>
  <si>
    <t>M-2470079</t>
  </si>
  <si>
    <t>ESCUADRA ESQUINERA DE FIERRO</t>
  </si>
  <si>
    <t>M-2490067</t>
  </si>
  <si>
    <t xml:space="preserve">FUNDENTE PARA PLATA 1/4 LBS </t>
  </si>
  <si>
    <t>M-2470222</t>
  </si>
  <si>
    <t>GUIA 1400, CALIBRE 18, DE 6 MTS.</t>
  </si>
  <si>
    <t xml:space="preserve">LAMINA GALVANIZADA C16 DE 1.22M X 3M </t>
  </si>
  <si>
    <t>M-2470087</t>
  </si>
  <si>
    <t>LAMINA GALVANIZADA RECT. C26 10 PIES</t>
  </si>
  <si>
    <t>M-2470138</t>
  </si>
  <si>
    <t>LAMINA NEGRA 4 X 8 CALIBRE 14</t>
  </si>
  <si>
    <t>M-2470220</t>
  </si>
  <si>
    <t>LAMINA NEGRA CAL. 8 DE 4" X 10"</t>
  </si>
  <si>
    <t>M-2470156</t>
  </si>
  <si>
    <t>LAMINA NEGRA LISA 13X10</t>
  </si>
  <si>
    <t>M-2910257</t>
  </si>
  <si>
    <t>LIJA P/AGUA GRANO 100</t>
  </si>
  <si>
    <t>M-2490060</t>
  </si>
  <si>
    <t>LIJA P/PLOM 1 1/2X45, 72M LIPL-120-1-1/2X</t>
  </si>
  <si>
    <t>M-2490047</t>
  </si>
  <si>
    <t>LIJA PARA AGUA G-120</t>
  </si>
  <si>
    <t>M-2490048</t>
  </si>
  <si>
    <t>LIJA PARA AGUA G-80</t>
  </si>
  <si>
    <t>M-2490049</t>
  </si>
  <si>
    <t>LIJA PARA FIERRO G-36</t>
  </si>
  <si>
    <t>M-2470159</t>
  </si>
  <si>
    <t>NIPLE GALVANIZADO 3/4 X2 G-411</t>
  </si>
  <si>
    <t>M-2510004</t>
  </si>
  <si>
    <t>OXIGENO INDUSTRIAL 6 MTS.</t>
  </si>
  <si>
    <t>M3</t>
  </si>
  <si>
    <t>M-2470219</t>
  </si>
  <si>
    <t>PERFIL CAJA 2 C-20</t>
  </si>
  <si>
    <t>M-2470095</t>
  </si>
  <si>
    <t>POLIN 4"X1 1/2" C14</t>
  </si>
  <si>
    <t>M-2470092</t>
  </si>
  <si>
    <t>POLIN 4X2 CAL. 14</t>
  </si>
  <si>
    <t>M-2470150</t>
  </si>
  <si>
    <t>PTR 1 1/4" C14 1ERA 10.53KG</t>
  </si>
  <si>
    <t>M-2470124</t>
  </si>
  <si>
    <t>PTR 1"  CAL.14</t>
  </si>
  <si>
    <t>M-2470144</t>
  </si>
  <si>
    <t>PTR CALIBRE 12 DE PRIMERA TRAMO DE 6 MTS</t>
  </si>
  <si>
    <t>M-2470088</t>
  </si>
  <si>
    <t>PTR DE 1 1/2" CAL. 14</t>
  </si>
  <si>
    <t>M-2470104</t>
  </si>
  <si>
    <t xml:space="preserve">PTR DE 1" CAL.14 </t>
  </si>
  <si>
    <t>M-2470229</t>
  </si>
  <si>
    <t>PTR DE 2" X "2" CED 60</t>
  </si>
  <si>
    <t>M-2470046</t>
  </si>
  <si>
    <t>PTR GALVANIZADO DE 2"</t>
  </si>
  <si>
    <t>M-2990100</t>
  </si>
  <si>
    <t xml:space="preserve">REGULADOR PARA TANQUE DE ACETILENO GENERICO </t>
  </si>
  <si>
    <t>M-2470163</t>
  </si>
  <si>
    <t xml:space="preserve">RIEL 3" BRONCE OBSCURO </t>
  </si>
  <si>
    <t>M-2470109</t>
  </si>
  <si>
    <t>SEMIFLECHA 1/4"*6 MTS  (1.60KG)</t>
  </si>
  <si>
    <t>M-2910224</t>
  </si>
  <si>
    <t>SIERRA CIRCULAR PARA MADERA</t>
  </si>
  <si>
    <t>M-2470091</t>
  </si>
  <si>
    <t>SOLDADURA 6013 1/8  (electrodo e613)</t>
  </si>
  <si>
    <t>M-2490068</t>
  </si>
  <si>
    <t>SOLDADURA DE PLATA TABLEADA HARRIS</t>
  </si>
  <si>
    <t>M-2470231</t>
  </si>
  <si>
    <t>SOLDADURA P/ COBRE 50 X 0.95CM</t>
  </si>
  <si>
    <t>M-2460039</t>
  </si>
  <si>
    <t>SOLDADURA VERSAT 1/8</t>
  </si>
  <si>
    <t>M-2470217</t>
  </si>
  <si>
    <t>SOLDADURA VERSAT 6013 3/32</t>
  </si>
  <si>
    <t>M-2470236</t>
  </si>
  <si>
    <t>SOLERA SLITER 1/8 X 3/4 6M</t>
  </si>
  <si>
    <t>M-2470145</t>
  </si>
  <si>
    <t>TRAMO DE GUIA 1500 CALIBRE 12</t>
  </si>
  <si>
    <t>M-2470146</t>
  </si>
  <si>
    <t>TUBO 2" CALIBRE 40 DE PRIMERA DE 6.40 MTS</t>
  </si>
  <si>
    <t>M-2470226</t>
  </si>
  <si>
    <t>TUBO 3" CEDULA 40 TRAMO DE 6 MTS.</t>
  </si>
  <si>
    <t>M-2470152</t>
  </si>
  <si>
    <t>TUBULAR DE CUADRADO 2" X 4" CALIBRE 14</t>
  </si>
  <si>
    <t>M-2470078</t>
  </si>
  <si>
    <t>TUBULAR RECTANGULAR 1 1/2" X 3" CAL. 14</t>
  </si>
  <si>
    <t>M-2470077</t>
  </si>
  <si>
    <t>TUBULAR RECTANGULAR 4" X 2" CAL. 14</t>
  </si>
  <si>
    <t xml:space="preserve">13 HERRERIA </t>
  </si>
  <si>
    <t>M-2980014</t>
  </si>
  <si>
    <t>FILTRO DE AIRE MS 361</t>
  </si>
  <si>
    <t>M-2460091</t>
  </si>
  <si>
    <t>INTERRUPTOR PRESION 20-40 PSI HEMBRA</t>
  </si>
  <si>
    <t>14 EBANISTERIA</t>
  </si>
  <si>
    <t>BARROTE PARA CIMBRA 243X8.6X3.2</t>
  </si>
  <si>
    <t>M-2910223</t>
  </si>
  <si>
    <t>DISCO DE LIJA VELCRO G-120</t>
  </si>
  <si>
    <t>M-2440001</t>
  </si>
  <si>
    <t>HOJA DE CAOBILLA 3MM</t>
  </si>
  <si>
    <t>M-2440011</t>
  </si>
  <si>
    <t>HOJA DE TRIPLAY 19MM</t>
  </si>
  <si>
    <t>M-2440016</t>
  </si>
  <si>
    <t>HOJA DE TRIPLAY DE CAOBILLA 4 X 8 X 6MM</t>
  </si>
  <si>
    <t>M-2440002</t>
  </si>
  <si>
    <t>HOJA DE TRIPLAY DE PINO 12MM</t>
  </si>
  <si>
    <t>M-2490004</t>
  </si>
  <si>
    <t>LIJA LONA GRUESA</t>
  </si>
  <si>
    <t>M-2490005</t>
  </si>
  <si>
    <t>LIJA LONA MEDIANA</t>
  </si>
  <si>
    <t>M-2490006</t>
  </si>
  <si>
    <t>LIJA PARA MADERA FINA</t>
  </si>
  <si>
    <t>M-2440004</t>
  </si>
  <si>
    <t>MADERA 1 X 10 X 8 CHILENA</t>
  </si>
  <si>
    <t>MADERA BIDIMENSIONADA 1X2X244</t>
  </si>
  <si>
    <t>M-2440007</t>
  </si>
  <si>
    <t>MADERA DE PINO 3" ANCHO X 1 1/2" GROSOR X 3 M DE LARGO</t>
  </si>
  <si>
    <t>M-2440008</t>
  </si>
  <si>
    <t>MADERA DE PINO 4" ANCHO X 1 1/2" GROSOR X 3 M DE LARGO</t>
  </si>
  <si>
    <t>M-2440009</t>
  </si>
  <si>
    <t>MADERA DE PINO 5" ANCHO X 1 1/2" GROSOR X 3 M DE LARGO</t>
  </si>
  <si>
    <t>M-2440010</t>
  </si>
  <si>
    <t>MADERA DE PINO DE 1X4X10</t>
  </si>
  <si>
    <t>M-2490098</t>
  </si>
  <si>
    <t xml:space="preserve">PEGAMENTO SAYER </t>
  </si>
  <si>
    <t>M-2910225</t>
  </si>
  <si>
    <t>RESPALDOS PARA DISCOS AUTOADHERIBLES</t>
  </si>
  <si>
    <t>M-2490056</t>
  </si>
  <si>
    <t>SELLADOR PARA PROTEGER MADERA INTERPERIE CHOCOLATE</t>
  </si>
  <si>
    <t>CUBETA</t>
  </si>
  <si>
    <t>M-2440014</t>
  </si>
  <si>
    <t>TABLA 1X12X10 CEPILLADO</t>
  </si>
  <si>
    <t>M-2440005</t>
  </si>
  <si>
    <t>TABLA DE 1" DE ESPESOR 30CM</t>
  </si>
  <si>
    <t>M-2440006</t>
  </si>
  <si>
    <t xml:space="preserve">TABLA DE 4" X1"X10 PIES </t>
  </si>
  <si>
    <t>M-2440015</t>
  </si>
  <si>
    <t>TABLON DE MADERA REGIONAL 2" X 6" X 8"</t>
  </si>
  <si>
    <t>M-2440003</t>
  </si>
  <si>
    <t>TABLON DE PINO DE 2" X 1" X 10"</t>
  </si>
  <si>
    <t>M-2490095</t>
  </si>
  <si>
    <t xml:space="preserve">BARNIZ ACRILICO BRILLANTE TRANSPARENTE </t>
  </si>
  <si>
    <t>M-2490043</t>
  </si>
  <si>
    <t>BROCHA  1/2"</t>
  </si>
  <si>
    <t>M-2490042</t>
  </si>
  <si>
    <t>BROCHA 1"</t>
  </si>
  <si>
    <t>M-2910194</t>
  </si>
  <si>
    <t>BROCHA 2"</t>
  </si>
  <si>
    <t>M-2910213</t>
  </si>
  <si>
    <t>BROCHA 3"</t>
  </si>
  <si>
    <t>M-2910183</t>
  </si>
  <si>
    <t>BROCHA 4"</t>
  </si>
  <si>
    <t>M-2910188</t>
  </si>
  <si>
    <t>BROCHA 5"</t>
  </si>
  <si>
    <t>M-2490096</t>
  </si>
  <si>
    <t>BROCHA M/MADERA 100 MM</t>
  </si>
  <si>
    <t>M-2490097</t>
  </si>
  <si>
    <t>BROCHA M/MADERA 50 MM</t>
  </si>
  <si>
    <t>M-2910253</t>
  </si>
  <si>
    <t>BROCHA MANGO DE PLASTICO 1 1/2"</t>
  </si>
  <si>
    <t>M-2910252</t>
  </si>
  <si>
    <t>BROCHA MANGO DE PLASTICO 2"</t>
  </si>
  <si>
    <t>M-2910251</t>
  </si>
  <si>
    <t>BROCHA MANGO DE PLASTICO 4"</t>
  </si>
  <si>
    <t>M-2910254</t>
  </si>
  <si>
    <t>BROCHA MANGO DE PLASTICO 6"</t>
  </si>
  <si>
    <t>M-2390001</t>
  </si>
  <si>
    <t>CATALIZADOR P/RESINA 40 ML</t>
  </si>
  <si>
    <t>M-2490085</t>
  </si>
  <si>
    <t xml:space="preserve">CERA EN PASTA </t>
  </si>
  <si>
    <t>M-2490041</t>
  </si>
  <si>
    <t>CINTA DE MONTAJE 3/4</t>
  </si>
  <si>
    <t>M-2490039</t>
  </si>
  <si>
    <t>CINTA PARA DUCTO CHICA</t>
  </si>
  <si>
    <t>M-2490038</t>
  </si>
  <si>
    <t>CINTA PARA DUCTOS</t>
  </si>
  <si>
    <t>M-2490066</t>
  </si>
  <si>
    <t xml:space="preserve">ESM SUMMA OCRE 4 LITROS </t>
  </si>
  <si>
    <t xml:space="preserve">ESPATULA 6" </t>
  </si>
  <si>
    <t>M-2490021</t>
  </si>
  <si>
    <t>ESTOPA BLANCA</t>
  </si>
  <si>
    <t>M-2910255</t>
  </si>
  <si>
    <t>EXTENSION PARA RODILLO 3.60 MTS.</t>
  </si>
  <si>
    <t>M-2910079</t>
  </si>
  <si>
    <t>FELPA 3/4</t>
  </si>
  <si>
    <t>M-2910125</t>
  </si>
  <si>
    <t>MANERAL DE JAULA</t>
  </si>
  <si>
    <t>M-2490110</t>
  </si>
  <si>
    <t>PINTURA ACRILICA OSEL ORO PANTONE 7416U 19 LTS. COLOR CORAL</t>
  </si>
  <si>
    <t>M-2490102</t>
  </si>
  <si>
    <t>PINTURA AEROSOL AMARILLO FLUORESCENTE</t>
  </si>
  <si>
    <t>M-2490105</t>
  </si>
  <si>
    <t>PINTURA AEROSOL BLANCO FLUORESCENTE</t>
  </si>
  <si>
    <t>M-2490103</t>
  </si>
  <si>
    <t>PINTURA AEROSOL NARANJA FLUORESCENTE</t>
  </si>
  <si>
    <t>M-2490104</t>
  </si>
  <si>
    <t>PINTURA AEROSOL VERDE FLUORESCENTE</t>
  </si>
  <si>
    <t>M-2490100</t>
  </si>
  <si>
    <t>PINTURA AMARILLO FLUORESCENTE</t>
  </si>
  <si>
    <t>M-2490082</t>
  </si>
  <si>
    <t>PINTURA BERELINTE 19 LITROS COLOR CLARO (COLOR NARANJA)</t>
  </si>
  <si>
    <t>M-2490083</t>
  </si>
  <si>
    <t>PINTURA BERELINTE 19 LITROS COLOR OBSCURO (COLOR LADRILLO)</t>
  </si>
  <si>
    <t>M-2490044</t>
  </si>
  <si>
    <t>PINTURA BLANCA DE 19 LTS</t>
  </si>
  <si>
    <t>M-2490062</t>
  </si>
  <si>
    <t xml:space="preserve">PINTURA ESMALTE BASE </t>
  </si>
  <si>
    <t>M-2490032</t>
  </si>
  <si>
    <t>PINTURA ESMALTE BLANCA GALON</t>
  </si>
  <si>
    <t>M-2490023</t>
  </si>
  <si>
    <t>PINTURA ESMALTE BLANCO 19 LTS</t>
  </si>
  <si>
    <t>M-2490064</t>
  </si>
  <si>
    <t>PINTURA ESMALTE CELESTE PARA ALBERCA</t>
  </si>
  <si>
    <t>M-2490033</t>
  </si>
  <si>
    <t>PINTURA ESMALTE NEGRA GALON</t>
  </si>
  <si>
    <t>M-2910256</t>
  </si>
  <si>
    <t>M-2490058</t>
  </si>
  <si>
    <t>PINTURA G2</t>
  </si>
  <si>
    <t>M-2490101</t>
  </si>
  <si>
    <t>PINTURA NARANJA FLUORESCENTE</t>
  </si>
  <si>
    <t>M-2490034</t>
  </si>
  <si>
    <t>PINTURA NEGRA S/R 4L</t>
  </si>
  <si>
    <t>I</t>
  </si>
  <si>
    <t>M-2490119</t>
  </si>
  <si>
    <t>PINTURA ROSA FLUORESCENTE</t>
  </si>
  <si>
    <t>M-2490071</t>
  </si>
  <si>
    <t xml:space="preserve">PINTURA VERDE BANDERA VINILICA </t>
  </si>
  <si>
    <t>M-2490081</t>
  </si>
  <si>
    <t xml:space="preserve">PINTURA VERDE MENTA VOLLER MAX 700 GALON 4 LITROS DEEP </t>
  </si>
  <si>
    <t>PINTURA ESMALTE SUMMA BEREL 624 CUBETA 19 LITROS COLOR NEGRO</t>
  </si>
  <si>
    <t>M-2490111</t>
  </si>
  <si>
    <t>PINTURA VINIL BERELINTE 7 RANGO 1 CUBETA 19 LTS. PANTONE 468C</t>
  </si>
  <si>
    <t>M-2490112</t>
  </si>
  <si>
    <t>PINTURA VINIL BERELINTE 843 BLANCO OSTION DE 19 LTS.</t>
  </si>
  <si>
    <t>M-2490108</t>
  </si>
  <si>
    <t>M-2490107</t>
  </si>
  <si>
    <t>PINTURA VINIL COLOR GRIS, NO. PANTONE 425C</t>
  </si>
  <si>
    <t>M-2490106</t>
  </si>
  <si>
    <t>PINTURA VINIL PANTONE 187C ROJO MORENA</t>
  </si>
  <si>
    <t>M-2490007</t>
  </si>
  <si>
    <t>PINTURA VINILICA 7846N EL DORADO</t>
  </si>
  <si>
    <t>M-2490072</t>
  </si>
  <si>
    <t>PINTURA VINILICA ACRILICA MAGICOLOR NARANJA INTENSO</t>
  </si>
  <si>
    <t>M-2490094</t>
  </si>
  <si>
    <t xml:space="preserve">PINTURA VINILICA AMARILLO </t>
  </si>
  <si>
    <t>M-2490053</t>
  </si>
  <si>
    <t>PINTURA VINILICA AMARILLO DE CUBETA 19 LITROS</t>
  </si>
  <si>
    <t>M-2490036</t>
  </si>
  <si>
    <t xml:space="preserve">PINTURA VINILICA AMARILLO INTENSO BERELITE </t>
  </si>
  <si>
    <t>M-2490090</t>
  </si>
  <si>
    <t>PINTURA VINILICA AZUL CELESTE</t>
  </si>
  <si>
    <t>M-2490091</t>
  </si>
  <si>
    <t>PINTURA VINILICA AZUL REY</t>
  </si>
  <si>
    <t>M-2490008</t>
  </si>
  <si>
    <t>PINTURA VINILICA BERELEX 303 NT</t>
  </si>
  <si>
    <t>M-2490009</t>
  </si>
  <si>
    <t>PINTURA VINILICA BERELEX 4-3</t>
  </si>
  <si>
    <t>M-2490010</t>
  </si>
  <si>
    <t>PINTURA VINILICA BERELEXM 4-</t>
  </si>
  <si>
    <t>M-2490073</t>
  </si>
  <si>
    <t>PINTURA VINILICA BLANCO</t>
  </si>
  <si>
    <t>M-2490113</t>
  </si>
  <si>
    <t>PINTURA VINILICA BLANCO 19 LITROS</t>
  </si>
  <si>
    <t>M-2490027</t>
  </si>
  <si>
    <t xml:space="preserve">PINTURA VINILICA BLANCO BERELITE </t>
  </si>
  <si>
    <t>M-2490089</t>
  </si>
  <si>
    <t>PINTURA VINILICA CAFÉ</t>
  </si>
  <si>
    <t>M-2490020</t>
  </si>
  <si>
    <t>PINTURA VINILICA CAFÉ  19 LTS.</t>
  </si>
  <si>
    <t>M-2490088</t>
  </si>
  <si>
    <t xml:space="preserve">PINTURA VINILICA GRIS </t>
  </si>
  <si>
    <t>M-2490012</t>
  </si>
  <si>
    <t>PINTURA VINILICA GRIS FRANCES 815C (VER)</t>
  </si>
  <si>
    <t>M-2490092</t>
  </si>
  <si>
    <t>PINTURA VINILICA MORADA</t>
  </si>
  <si>
    <t>M-2490037</t>
  </si>
  <si>
    <t>PINTURA VINILICA MORADO BERILITE (PINTURA VINIL BERELINTE 7 RANGO 1 CUBETA 19 LITROS PANTONE 7449 (MORADA)</t>
  </si>
  <si>
    <t>M-2490093</t>
  </si>
  <si>
    <t>PINTURA VINILICA NARANJA</t>
  </si>
  <si>
    <t>M-2490035</t>
  </si>
  <si>
    <t xml:space="preserve">PINTURA VINILICA NARANJA BERELITE </t>
  </si>
  <si>
    <t>M-2490011</t>
  </si>
  <si>
    <t>PINTURA VINILICA NEGRO BEREL</t>
  </si>
  <si>
    <t>M-2490046</t>
  </si>
  <si>
    <t xml:space="preserve">PINTURA VINILICA NEGRO BERELITE </t>
  </si>
  <si>
    <t>M-2490055</t>
  </si>
  <si>
    <t>PINTURA VINILICA NEGRO CUBETA DE 19 LITROS</t>
  </si>
  <si>
    <t>M-2490028</t>
  </si>
  <si>
    <t xml:space="preserve">PINTURA VINILICA ROJO SULTANA BERELITE </t>
  </si>
  <si>
    <t>M-2490087</t>
  </si>
  <si>
    <t xml:space="preserve">PINTURA VINILICA ROSA </t>
  </si>
  <si>
    <t>M-2490026</t>
  </si>
  <si>
    <t xml:space="preserve">PINTURA VINILICA VERDE INTENSO BERELITE </t>
  </si>
  <si>
    <t>M-2490109</t>
  </si>
  <si>
    <t>PINTURA VNIL, NO. PANTONE 7503</t>
  </si>
  <si>
    <t>M-2910152</t>
  </si>
  <si>
    <t>PISTOLA DE AIRE SIFLON</t>
  </si>
  <si>
    <t>M-2490065</t>
  </si>
  <si>
    <t>REDUCTOR</t>
  </si>
  <si>
    <t>M-2490069</t>
  </si>
  <si>
    <t xml:space="preserve">REDUCTOR BEREL 1090 </t>
  </si>
  <si>
    <t xml:space="preserve">REPUESTO DE FELPA PARA RODILLO 23CM </t>
  </si>
  <si>
    <t>M-2560027</t>
  </si>
  <si>
    <t>RESINA GALON</t>
  </si>
  <si>
    <t>M-2910182</t>
  </si>
  <si>
    <t>RODILLO COMPLETO</t>
  </si>
  <si>
    <t>M-2910234</t>
  </si>
  <si>
    <t xml:space="preserve">RODILLO DE 1 " </t>
  </si>
  <si>
    <t>M-2910250</t>
  </si>
  <si>
    <t>RODILLO EXTRA RUGOSO 9 X 1 1/4</t>
  </si>
  <si>
    <t>M-2560040</t>
  </si>
  <si>
    <t>ROLLO DE POLIETILENO NEGRO 6" X 100</t>
  </si>
  <si>
    <t>M-2490017</t>
  </si>
  <si>
    <t>SELLADOR GALON</t>
  </si>
  <si>
    <t>M-2490086</t>
  </si>
  <si>
    <t xml:space="preserve">SELLADOR VINILICO </t>
  </si>
  <si>
    <t>M-2490029</t>
  </si>
  <si>
    <t>SELLADOR VINILICO 19 LTS</t>
  </si>
  <si>
    <t>M-2490016</t>
  </si>
  <si>
    <t>THINNER 1RA</t>
  </si>
  <si>
    <t>M-2490120</t>
  </si>
  <si>
    <t xml:space="preserve">THINNER ACRILICO </t>
  </si>
  <si>
    <t>M-2490025</t>
  </si>
  <si>
    <t>THINNER ACRILICO CUBETA</t>
  </si>
  <si>
    <t>M-2490052</t>
  </si>
  <si>
    <t>THINNER ACRILICO GALON</t>
  </si>
  <si>
    <t>M-2490074</t>
  </si>
  <si>
    <t>THINNER B/PLASTICO 960 ML</t>
  </si>
  <si>
    <t>M-2490050</t>
  </si>
  <si>
    <t>THINNER GALON</t>
  </si>
  <si>
    <t>CABLE USO RUDO 2X12</t>
  </si>
  <si>
    <t xml:space="preserve">MANGUERA ALIMENTADORA PARA FREGADERO </t>
  </si>
  <si>
    <t>ROLLOS DE TELA PALOMERA .90</t>
  </si>
  <si>
    <t>MOTOR DE CONDENSADOR DE 1/2 HP PAR AIRE CARRIER (5kcp39pg motor) RPM 1080</t>
  </si>
  <si>
    <t>BROCA DE 5/16X6" PARA METAL</t>
  </si>
  <si>
    <t>DEL 01 AL 06 DE ABRIL</t>
  </si>
  <si>
    <t>ALEJANDRO</t>
  </si>
  <si>
    <t>ROSALIO</t>
  </si>
  <si>
    <t>ZOO INFANTIL</t>
  </si>
  <si>
    <t>ANA</t>
  </si>
  <si>
    <t>BAÑOS PUBLICOS</t>
  </si>
  <si>
    <t>SANTIAGO</t>
  </si>
  <si>
    <t>FUENTES Y CHARCAS</t>
  </si>
  <si>
    <t>ALMACEN TRICLORO</t>
  </si>
  <si>
    <t>BISAGRA TUBULUAR 1"</t>
  </si>
  <si>
    <t>LIZANDRO</t>
  </si>
  <si>
    <t>GUILLOTINAS</t>
  </si>
  <si>
    <t>LUIS SILVA</t>
  </si>
  <si>
    <t>JOAQUIN</t>
  </si>
  <si>
    <t>ASIATICA</t>
  </si>
  <si>
    <t>ZENAIDO</t>
  </si>
  <si>
    <t>PASTILLA PARA WC</t>
  </si>
  <si>
    <t>MANTENIMIENTO</t>
  </si>
  <si>
    <t>FERNANDO</t>
  </si>
  <si>
    <t>CASETA</t>
  </si>
  <si>
    <t>EDUARDO</t>
  </si>
  <si>
    <t>AFRICANA</t>
  </si>
  <si>
    <t>VICTOR</t>
  </si>
  <si>
    <t>LLAVE NARIZ 1/2</t>
  </si>
  <si>
    <t>ALEJANDRO AVILA</t>
  </si>
  <si>
    <t>AMERICANA</t>
  </si>
  <si>
    <t>JULIA</t>
  </si>
  <si>
    <t>QUITA COCHAMBRE</t>
  </si>
  <si>
    <t>ELIA</t>
  </si>
  <si>
    <t xml:space="preserve"> NUTRICION</t>
  </si>
  <si>
    <t>TODAS LAS AREAS</t>
  </si>
  <si>
    <t>DISCO DE CORTE 4 1/2</t>
  </si>
  <si>
    <t>CARLO</t>
  </si>
  <si>
    <t>GUILLERMO</t>
  </si>
  <si>
    <t>ROSA ELIA</t>
  </si>
  <si>
    <t>VETERINARIA</t>
  </si>
  <si>
    <t>JOSE LUIS</t>
  </si>
  <si>
    <t>CUARENTENA</t>
  </si>
  <si>
    <t xml:space="preserve">JORGE </t>
  </si>
  <si>
    <t>JOSE</t>
  </si>
  <si>
    <t>MIGUEL</t>
  </si>
  <si>
    <t>AVIARIO</t>
  </si>
  <si>
    <t>MARLEN</t>
  </si>
  <si>
    <t>ALEX</t>
  </si>
  <si>
    <t>SANITARIO DAMAS</t>
  </si>
  <si>
    <t>HILO P/ALBAÑIL 165MTS</t>
  </si>
  <si>
    <t>TRAPEADOR DE PABILO</t>
  </si>
  <si>
    <t>PACO CARDONA</t>
  </si>
  <si>
    <t>LITROS</t>
  </si>
  <si>
    <t>RSM</t>
  </si>
  <si>
    <t>FORMATO</t>
  </si>
  <si>
    <t>CI-3</t>
  </si>
  <si>
    <t>FECHA</t>
  </si>
  <si>
    <t>PROVEEDOR</t>
  </si>
  <si>
    <t>FOLIO</t>
  </si>
  <si>
    <t>UNIDAD</t>
  </si>
  <si>
    <t>CANTIDAD</t>
  </si>
  <si>
    <t>IMPORTE</t>
  </si>
  <si>
    <t>IVA</t>
  </si>
  <si>
    <t>DESCUENTO</t>
  </si>
  <si>
    <t>TOTAL</t>
  </si>
  <si>
    <t>COSTO UNITARIO</t>
  </si>
  <si>
    <t>ACEITE 2 TIEMPOS 14 OZ ACES-20</t>
  </si>
  <si>
    <t>CONECTOR DE COBRE RE DE 1/2 CC-611</t>
  </si>
  <si>
    <t>JUAN CARLOS RODRIGUEZ ESPINOZA</t>
  </si>
  <si>
    <t>COMPRAS DE MANTENIMIENTO DEL MES DE ABRIL 2026</t>
  </si>
  <si>
    <t>CUBETAS</t>
  </si>
  <si>
    <t>S1</t>
  </si>
  <si>
    <t>BROCHA TRUPER MANGO PLASTICO 1 1/2"</t>
  </si>
  <si>
    <t>BROCHA TRUPER MANGO DE PLASTICO 2"</t>
  </si>
  <si>
    <t>BROCHA TRUPER MANGO DE PLASTICO 4"</t>
  </si>
  <si>
    <t>BROCHA TRUPER MANGO DE PLASTICO 6"</t>
  </si>
  <si>
    <t xml:space="preserve">ACCIONES Y SERVICIOS REDI SA DE CV </t>
  </si>
  <si>
    <t>MANGUERA USO RUDO 3/4" (4 CAPAS) CON REFUERZO DE TEJIDO RADIAL, ALTA RESISTENCIA A LA PRESION Y TECNOLOGIA ANTITORCEDURAS DE 100 MTS., TRUPER</t>
  </si>
  <si>
    <t>DESCRIPCION</t>
  </si>
  <si>
    <t>NOTA DE ENTREGA</t>
  </si>
  <si>
    <t>PINTURA</t>
  </si>
  <si>
    <t>MANGUERA USO RUDO 3/4" (4 CAPAS) CON REFUERZO DE TEJIDO RADIAL, ALTA RESISTENCIA A LA PRESION Y TECNOLOGIA ANTITORCEDURAS DE 100 MTS.</t>
  </si>
  <si>
    <t>BOLSA 70X90 NEGRA ROLLO</t>
  </si>
  <si>
    <t>BOLSA 90X1.20 NEGRA ROLLO</t>
  </si>
  <si>
    <t>HILO TIPO CRUCETA 262 M 2.4 MM</t>
  </si>
  <si>
    <t>CINTA DE AISLAR No.33 18M NEGRA</t>
  </si>
  <si>
    <t>BROCA PAR FIERRO 5/16</t>
  </si>
  <si>
    <t>ING. VICTOR</t>
  </si>
  <si>
    <t>CERCHA DE 1/8" X 1X6 M</t>
  </si>
  <si>
    <t>TELA PALOMERA 90</t>
  </si>
  <si>
    <t>LEMURES</t>
  </si>
  <si>
    <t>MOTOR DE CONDENSACION DE 1/2" HP PARA AIRE</t>
  </si>
  <si>
    <t>AURELIO</t>
  </si>
  <si>
    <t>AC. OFICINA</t>
  </si>
  <si>
    <t>INVENTARIO INICIAL</t>
  </si>
  <si>
    <t>OFICINAS</t>
  </si>
  <si>
    <t>FRANCISCO</t>
  </si>
  <si>
    <t xml:space="preserve">LUIS  </t>
  </si>
  <si>
    <t>METROS</t>
  </si>
  <si>
    <t>MARILU</t>
  </si>
  <si>
    <t xml:space="preserve">SABINA </t>
  </si>
  <si>
    <t>NUTRICION</t>
  </si>
  <si>
    <t>RIGOBERTO</t>
  </si>
  <si>
    <t>BASURA</t>
  </si>
  <si>
    <t>RENE</t>
  </si>
  <si>
    <t>CHARCAS</t>
  </si>
  <si>
    <t>LUIS CARREON</t>
  </si>
  <si>
    <t>PINTURA BAÑOS</t>
  </si>
  <si>
    <t>ANA AMAYA</t>
  </si>
  <si>
    <t>ROSY</t>
  </si>
  <si>
    <t>S2</t>
  </si>
  <si>
    <t>CAROLINA RINCON VANOYE</t>
  </si>
  <si>
    <t>REMISION 100</t>
  </si>
  <si>
    <t>QUIMIX CLORO LITRO</t>
  </si>
  <si>
    <t>TRICLORO GRANULADO KILO</t>
  </si>
  <si>
    <t>CLARIFICADOR TRATAMIENTO COLORANTE AZUL GALON</t>
  </si>
  <si>
    <t>PASTILLA TRICLORO TABLETAS 3" KG</t>
  </si>
  <si>
    <t xml:space="preserve">CLARIFICANTE TRATAMIENTO COLORANTE AZUL GALON </t>
  </si>
  <si>
    <t>INVENTARIO  DE MANTENIMIENTO DEL MES DE ABRIL 2026</t>
  </si>
  <si>
    <t>RENE SERVIL</t>
  </si>
  <si>
    <t>PINTURA BERELINTE COLOR LADRILLO</t>
  </si>
  <si>
    <t>MUROS</t>
  </si>
  <si>
    <t>PINTURA BERELINTE COLOR CAFÉ 19 LITROS</t>
  </si>
  <si>
    <t>TORNILLO HEXAGONAL RS 5/8 X 4"</t>
  </si>
  <si>
    <t>DEL 07 AL 13 DE ABRIL</t>
  </si>
  <si>
    <t>FRANCISCO JAVIER</t>
  </si>
  <si>
    <t xml:space="preserve">JOSE  </t>
  </si>
  <si>
    <t>ANGEL</t>
  </si>
  <si>
    <t>AGUSTIN</t>
  </si>
  <si>
    <t>CARLOS MARISCAL</t>
  </si>
  <si>
    <t>PARQUE RECREATIVO</t>
  </si>
  <si>
    <t>JOSE LUIS CARREON</t>
  </si>
  <si>
    <t xml:space="preserve">BAÑOS  </t>
  </si>
  <si>
    <t>ERNESTO M.L.</t>
  </si>
  <si>
    <t>CARL</t>
  </si>
  <si>
    <t>ROSSY</t>
  </si>
  <si>
    <t>A</t>
  </si>
  <si>
    <t>T1</t>
  </si>
  <si>
    <t>MARIO</t>
  </si>
  <si>
    <t>CHARCAS FUENTES</t>
  </si>
  <si>
    <t>ANA MARIA</t>
  </si>
  <si>
    <t>BIOMMA PENTABIOCARE 4L. ACONDICIONADOR MULTIFUNCIONAL</t>
  </si>
  <si>
    <t>S3</t>
  </si>
  <si>
    <t>ANA ISABEL GARCIA PACHUCA</t>
  </si>
  <si>
    <t>CHAROLA DEPLASTICO NEGRA RECTANGULAR PARA MEZCLA 68X49X12 CM. COMERCIALIZADORA MUNDIAL</t>
  </si>
  <si>
    <t>PIJA PAQUETE PARA TABLAROCA 2 PULGADAS 500 PIEZAS, HILLMAN</t>
  </si>
  <si>
    <t>PIJAS PARA TABLAROCA 3 PULGADAS 500 PIEZAS, HILLMAN</t>
  </si>
  <si>
    <t>RUEDA DE USO RUDO 2" MODELO 9392, SHPERO HARDWARE</t>
  </si>
  <si>
    <t>ROLLO DE MALLA CRIBA 10 METROS 2X2.91 M. ALTO, GENERICO</t>
  </si>
  <si>
    <t>CANDADO PHILLIPS 13-GL DE 44.5 MM LATON GANCHO LARGO 26000100 DORADO</t>
  </si>
  <si>
    <t>CAJA CON 100 TAQUETES DE PLASTICO ABIERTO 1/4", THORSMAN</t>
  </si>
  <si>
    <t>VALVULA PVC HIDRAULICO A CEMENTAR DE 2", FOSET</t>
  </si>
  <si>
    <t>COPLE PVC HIDRAULICO DE 2", FOSET</t>
  </si>
  <si>
    <t>PEGAMENTO AZUL PARA PVC ML, FOSET 475 ML.</t>
  </si>
  <si>
    <t>CINTA DE AISLAR 18 METROS, TUK</t>
  </si>
  <si>
    <t>ARTICULOS DE LIMPIEZA</t>
  </si>
  <si>
    <t>AROMATIZANTE AMBIENTAL AEROSOL VARIOS AROMAS DE 400 ML</t>
  </si>
  <si>
    <t>BOLSA NEGRA 70 CM X 90 CM ECOLOGICA</t>
  </si>
  <si>
    <t>BOLSA NEGRA 90 CM X 1.20 M ECOLOGICA</t>
  </si>
  <si>
    <t>CEPILLO PARA WC CON TAZÓN DE 11.5</t>
  </si>
  <si>
    <t>DESPACHADOR DE PAPAEL SANITARIO JUMBO DE PLASTICO CON CAPACIDAD DE ROLLO DE 500 MTS. CON MONTAJE A PARED</t>
  </si>
  <si>
    <t>DETERGENTE EN POLVO BIOLOGICO Y BIODEGRADABLE, BOLSA DE 1 KG.</t>
  </si>
  <si>
    <t>FIBRA DE METAL DONA GRANDE</t>
  </si>
  <si>
    <t>FRANELA LISA GRIS DE 1 METRO, 100% ALGODÓN ANCH DE 50 CM</t>
  </si>
  <si>
    <t>GEL ANTIBACTERIAL A GRANEL EN LITRO</t>
  </si>
  <si>
    <t>INSECTICIDA MATA CUCARACHAS E INSECTOS RASTREROS EN AEROSOL DE 430 ML.</t>
  </si>
  <si>
    <t>INSECTICIDA MATA MOSQUITOS, HORMIGAS Y ARAÑAS, EN AEROSOL DE 430 ML.</t>
  </si>
  <si>
    <t>JABON LIQUIDO PAR TRASTES AROMA LIMON A GRANEL</t>
  </si>
  <si>
    <t>LIMPIADOR LIQUIDO PARA VIDRIOS A GRANEL</t>
  </si>
  <si>
    <t>BIO LIMPIADOR MULTI USOS CON ACEITE DE PINO A GRANEL</t>
  </si>
  <si>
    <t>BIO LIMPIADOR MULTIUSOS DESINFECTANTE AROMA LAVANDA A GRANEL</t>
  </si>
  <si>
    <t>PAPEL BIO DEGRADABLE SANITARIO JUMBO 180 MTS X 8.5 CM HOJA DOBLE CAJA C/12 ROLLO</t>
  </si>
  <si>
    <t>CAJA</t>
  </si>
  <si>
    <t>PASTILLA PARA WC CON CANASTILLA VARIOS AROMAS DE 60 G</t>
  </si>
  <si>
    <t>RECOGEDOR DE LAMINA REFORZADO USO RUDO, MEDIA LATA</t>
  </si>
  <si>
    <t>LIMPIA BAÑOS SARRICIDA</t>
  </si>
  <si>
    <t>TOALLA ROLLO PARA MANOS DE 150 MT X 19.5 CM. CAJA C/6 ROLLOS</t>
  </si>
  <si>
    <t xml:space="preserve">CAJA </t>
  </si>
  <si>
    <t>TOALLA INTERDOBLADA CON 20 PAQ DE 100 PZAS. CADA UNO</t>
  </si>
  <si>
    <t>CEPILLO DE PLASTICO TIPO PLANCHA PARA LIMPIEZA DE 15 CM</t>
  </si>
  <si>
    <t>ESCOBA DE ESPIGA DE 4 HILOS 31.75 CM DE ANCHO</t>
  </si>
  <si>
    <t>ESCOBA TRADICIONAL DE PLASTICO A 4 HILOS MEDIANA</t>
  </si>
  <si>
    <t>FIBRA VERDE DE USO GENERAL DE 7.5 X  14 CMS.</t>
  </si>
  <si>
    <t>BISAGRA (BSO-1) TUBULAR 1" SOLDABLE MARCA TRUPER</t>
  </si>
  <si>
    <t>DICOF-4512 DISCO DE CORTE EXTRA FINO DE D 4 1/2" MARCA TRUPER</t>
  </si>
  <si>
    <t>LLAVE PARA MANGUERA, LATON 120GR., ENTRADA 1/2", MARCA TRUPER</t>
  </si>
  <si>
    <t>SOLDADURA 6013 1/8 KG (E6013-4), MARCA TRUPER</t>
  </si>
  <si>
    <t>ESSO- 1/2 VALVULA DE ESFERA. DE LATON, SOLDABLE 1/2" MARCA TRUPER</t>
  </si>
  <si>
    <t xml:space="preserve">MULTIELECTRICO, SA DE CV </t>
  </si>
  <si>
    <t>COPLE CONDUIT GALV P.D. 1" (25MM)</t>
  </si>
  <si>
    <t>0078/0147</t>
  </si>
  <si>
    <t>CONECTOR PARED DELGADA 25MM (1)</t>
  </si>
  <si>
    <t>INTERRUPTOR TERMOMAGNETICO 2X20 SAQUARE D</t>
  </si>
  <si>
    <t>PLUSRI PR/TU/FL/14W/T5/65 TUBO FLUORESCENTE 14W T5 65K</t>
  </si>
  <si>
    <t>INTERIOR PLAFONES LED 18W100-24V6500K</t>
  </si>
  <si>
    <t>LUMINARIO MR16 4W 6500K GU5.3 100/240V - Q01 - 81</t>
  </si>
  <si>
    <t>FOCO LED PROMO 10W E27 6500K</t>
  </si>
  <si>
    <t>INTERRUPTOR TERMOMAGNETICO 1X15A SQUARE D</t>
  </si>
  <si>
    <t>PORTALAMPARA DE PORCELANA 4 1/2" "ROCETAS" - MULTIMAT -DYMEX</t>
  </si>
  <si>
    <t>CENTRO DE CARGA SOBREPONER 2P 50A 240/120V QOD2S DOMES. SQUARED</t>
  </si>
  <si>
    <t>CAJA INDIANA 12 BLANCO THW-LS 600V 19H (100MTS)</t>
  </si>
  <si>
    <t>CAJA INDIANA 12 NEGRO THW-LS 600V 19H (100MTS)</t>
  </si>
  <si>
    <t>CAJA INDIANA 12 ROJO THW-LS 600V 19H (100MTS)</t>
  </si>
  <si>
    <t>CINTA VULCANIZABLE 3M #23</t>
  </si>
  <si>
    <t>INTERRUPTOR TERMOMAGNETICO QOB350 3P 50A. ATORNILLABLE 10 KA 120/240V</t>
  </si>
  <si>
    <t>TUBO CONDUIT PD 1" GALVANIZADO NOM TRAMO 3 METROS</t>
  </si>
  <si>
    <t>ABRAZADERAS TIPO UÑA 1P/TUBO PARED DELGADA BOLSA C/10</t>
  </si>
  <si>
    <t>CAJA INDIANA 10 BLANCO THW-LS 600V 19H (100MTS)</t>
  </si>
  <si>
    <t>CAJA INDIANA 10 NEGRO THW-LS 600V 19H (100MTS)</t>
  </si>
  <si>
    <t>CAJA INDIANA 10 ROJO THW-LS 600V 19H (100MTS)</t>
  </si>
  <si>
    <t>CONDULET 1 CONEXIÓN TIPO LB, VOLTECK</t>
  </si>
  <si>
    <t>TAPA PARA CAJA CUADRADA REFORZADA DE 8"</t>
  </si>
  <si>
    <t>CAJA CUADRADA REFORZADA DE 8"</t>
  </si>
  <si>
    <t>PENDIENTE DE TRAER PROVEEDOR</t>
  </si>
  <si>
    <t>ULISSES RUBIO LOREDO</t>
  </si>
  <si>
    <t>BUJIA NGK BPM 7A 09/11</t>
  </si>
  <si>
    <t>FILTRO DE AIRE FS-55 24/10/22 40161505</t>
  </si>
  <si>
    <t>TRU25191700-KC-470 LIMPIADOR DE CARBURADOR DE 470ML</t>
  </si>
  <si>
    <t>CAJA CHICA</t>
  </si>
  <si>
    <t>BITACORA DE SALIDA DE CAJA CHICA  DEL DEPARTAMENTO DE ALMACEN</t>
  </si>
  <si>
    <t>C.P. PATRICIA IVONNE GONZALEZ BALDAZO</t>
  </si>
  <si>
    <t>DANIELA CEPEDA</t>
  </si>
  <si>
    <t>OBSERVACIONES</t>
  </si>
  <si>
    <t xml:space="preserve">ARECON </t>
  </si>
  <si>
    <t>TA290</t>
  </si>
  <si>
    <t>PILAS ALCALINAS 4PZ AL-AAA BLISTER VOLTEC</t>
  </si>
  <si>
    <t>TAPA OCTAGONAL TACH-4X40 TRUPER</t>
  </si>
  <si>
    <t>ARECON</t>
  </si>
  <si>
    <t>BANDA AUTOMOTRIZ TIPO V</t>
  </si>
  <si>
    <t>AUTOZONE DE MEXICO</t>
  </si>
  <si>
    <t>ZENAIDO BALDERAS</t>
  </si>
  <si>
    <t>MULTIMATERIALES Y SERVICIOS</t>
  </si>
  <si>
    <t>CONTRA PARA LAVABO C/REBOSADERO, POLIPROPILENO, 1-1/4"</t>
  </si>
  <si>
    <t>CESPOL FLEXIBLE, POLIETILENO BLANCO, PARA LAVABO Y FREGADERO</t>
  </si>
  <si>
    <t>CONECTOR 56A CESPOL HULE 32MM (2X1 1/4") - RUGO</t>
  </si>
  <si>
    <t>TIENDA DE RECUERDOS</t>
  </si>
  <si>
    <t>ARMANDO MONTOYA LOZANO</t>
  </si>
  <si>
    <t>D705</t>
  </si>
  <si>
    <t>PINTURA ESMALTE SAYER X-TRONG BLANCO EX0200.40</t>
  </si>
  <si>
    <t>PINTURA ESMALTE SAYER X-TRONG NEGRO EX0100.40</t>
  </si>
  <si>
    <t>BROCHA TRUPER 2"</t>
  </si>
  <si>
    <t>BROCHA TRUPER 3"</t>
  </si>
  <si>
    <t>PINTURA ESMALTE SAYER X-TRONG AZUL EX0300.30</t>
  </si>
  <si>
    <t>PINTURA ESMALTE SAYER X-TRONG ROJO EX0500.30</t>
  </si>
  <si>
    <t>PINTURA ESMALTE SAYER X-TRONG NEGRO EX0100.30</t>
  </si>
  <si>
    <t>PINTURA ESMALTE SAYER X-TRONG OCRE EX0775.30</t>
  </si>
  <si>
    <t>PINTURA ESMALTE SAYER X-TRONG AMARILLO EX0700.30</t>
  </si>
  <si>
    <t>THINNER TIPO AMERICANO, GENERICO</t>
  </si>
  <si>
    <t>RESINA FIBRA DE VIDRIO, GENERICO</t>
  </si>
  <si>
    <t>CATALIZADOR PARA RESINA, GENERICO</t>
  </si>
  <si>
    <t>PIJAS GALVANIZADAS DE 1"X10, FIERO</t>
  </si>
  <si>
    <t>LAMP FLUOR ESPIRALES 23W6500KE271600LM</t>
  </si>
  <si>
    <t>CEPILLO 30 CM</t>
  </si>
  <si>
    <t>JARDINERIA</t>
  </si>
  <si>
    <t>PINTORES</t>
  </si>
  <si>
    <t xml:space="preserve">FLOR </t>
  </si>
  <si>
    <t>CODO PVC HCO 1/2X90</t>
  </si>
  <si>
    <t>HIENAS FUGAS</t>
  </si>
  <si>
    <t>COPLE PVC 1/2</t>
  </si>
  <si>
    <t>JOSE CADENA</t>
  </si>
  <si>
    <t>CASINO</t>
  </si>
  <si>
    <t>CARMEN</t>
  </si>
  <si>
    <t>TIENDA</t>
  </si>
  <si>
    <t xml:space="preserve">VICTOR </t>
  </si>
  <si>
    <t>SNACK</t>
  </si>
  <si>
    <t>FRANELA GRIS</t>
  </si>
  <si>
    <t>BOLSA 90X1.20</t>
  </si>
  <si>
    <t xml:space="preserve">IGNACIO </t>
  </si>
  <si>
    <t>CONTENEDOR</t>
  </si>
  <si>
    <t>CESAR</t>
  </si>
  <si>
    <t>BOLSA 70X90</t>
  </si>
  <si>
    <t>BROCA 4"</t>
  </si>
  <si>
    <t>PINTURA T2</t>
  </si>
  <si>
    <t>ELIA CHAVEZ</t>
  </si>
  <si>
    <t xml:space="preserve">LUCIO </t>
  </si>
  <si>
    <t xml:space="preserve">ALEJANDRO </t>
  </si>
  <si>
    <t xml:space="preserve">BIOPINOL </t>
  </si>
  <si>
    <t>ANUAR</t>
  </si>
  <si>
    <t>NANCY</t>
  </si>
  <si>
    <t>TAPETE MINGITORIO CON PASTILLA</t>
  </si>
  <si>
    <t>SARAHI</t>
  </si>
  <si>
    <t>MEMO</t>
  </si>
  <si>
    <t>JOSE CARREON</t>
  </si>
  <si>
    <t>OFICINAS ADMVA</t>
  </si>
  <si>
    <t>ALEJANDRO VAZQUEZ</t>
  </si>
  <si>
    <t>JUAN MANUEL</t>
  </si>
  <si>
    <t>ANA BERTHA</t>
  </si>
  <si>
    <t xml:space="preserve">ANA BERTHA </t>
  </si>
  <si>
    <t>OFICINA</t>
  </si>
  <si>
    <t>CRISTIAN</t>
  </si>
  <si>
    <t xml:space="preserve">CARLOS  </t>
  </si>
  <si>
    <t>CLARIFICADOR PARA FUENTE</t>
  </si>
  <si>
    <t>ING VICTOR</t>
  </si>
  <si>
    <t>FUENTES</t>
  </si>
  <si>
    <t>CAMINO REAL</t>
  </si>
  <si>
    <t>BIOFABULOSO</t>
  </si>
  <si>
    <t>LUCIA</t>
  </si>
  <si>
    <t>T2</t>
  </si>
  <si>
    <t>LUCIA SANCHEZ</t>
  </si>
  <si>
    <t>ESTEBAN</t>
  </si>
  <si>
    <t>CHARCAS HIPOS</t>
  </si>
  <si>
    <t>EDGAR</t>
  </si>
  <si>
    <t>RECINTO LOBOS</t>
  </si>
  <si>
    <t>FIBRA VERDE</t>
  </si>
  <si>
    <t>IYARI</t>
  </si>
  <si>
    <t>TUBO LED</t>
  </si>
  <si>
    <t>BAÑOS CONCESIONARIO</t>
  </si>
  <si>
    <t>PORTALAMPARA</t>
  </si>
  <si>
    <t>BARRIDA</t>
  </si>
  <si>
    <t>ALEJANDRO ZUÑIGA</t>
  </si>
  <si>
    <t>GUARDIA</t>
  </si>
  <si>
    <t xml:space="preserve">IBRAIM </t>
  </si>
  <si>
    <t>BAÑOS</t>
  </si>
  <si>
    <t>PACO CADENA</t>
  </si>
  <si>
    <t>AURELIO IBARRA</t>
  </si>
  <si>
    <t xml:space="preserve">SARAHI </t>
  </si>
  <si>
    <t>BAÑOS PÚBLICOS</t>
  </si>
  <si>
    <t>VALVULA ESFERA 3/4"</t>
  </si>
  <si>
    <t>CONECTOR PVS 3/4 MACHO</t>
  </si>
  <si>
    <t xml:space="preserve">JOSE </t>
  </si>
  <si>
    <t>ARNOLDO</t>
  </si>
  <si>
    <t xml:space="preserve">LUIS </t>
  </si>
  <si>
    <t>JAIME TIENDA</t>
  </si>
  <si>
    <t>JENIFER M</t>
  </si>
  <si>
    <t>LUIS SANDOVAL</t>
  </si>
  <si>
    <t xml:space="preserve">MANTENIMIENTO ZOO </t>
  </si>
  <si>
    <t>BAÑO PUBLIC</t>
  </si>
  <si>
    <t>ALIA</t>
  </si>
  <si>
    <t>SILVIA</t>
  </si>
  <si>
    <t>ARCHIVO</t>
  </si>
  <si>
    <t xml:space="preserve"> TODAS LAS AREAS</t>
  </si>
  <si>
    <t>CARRILES</t>
  </si>
  <si>
    <t>4-</t>
  </si>
  <si>
    <t>JOSE U</t>
  </si>
  <si>
    <t>JULIA MARTINEZ</t>
  </si>
  <si>
    <t>IGNACIO</t>
  </si>
  <si>
    <t>BARRAS LED</t>
  </si>
  <si>
    <t>LILIANA DAVILA</t>
  </si>
  <si>
    <t>BODEGA PACAS</t>
  </si>
  <si>
    <t>QUINTERO</t>
  </si>
  <si>
    <t>FUENTE PRINCIPAL</t>
  </si>
  <si>
    <t>CHARCA INFANTIL</t>
  </si>
  <si>
    <t>APLICAR TRICLORO</t>
  </si>
  <si>
    <t>SOLDADURA 6013</t>
  </si>
  <si>
    <t>JORGE ALEJANDRO</t>
  </si>
  <si>
    <t>REDUCTOR BEREL 1090</t>
  </si>
  <si>
    <t>BOLSA 90X1.20 #1</t>
  </si>
  <si>
    <t>BOLSA 70X90 #1</t>
  </si>
  <si>
    <t>LIJA PGRANO 100</t>
  </si>
  <si>
    <t>LIJAR FIERROS</t>
  </si>
  <si>
    <t>BAÑO ADMINISTRACION</t>
  </si>
  <si>
    <t>CHARCA AVIARIO</t>
  </si>
  <si>
    <t>EDUARDO HERNANDEZ</t>
  </si>
  <si>
    <t>ESCOBA DE ESPIGA</t>
  </si>
  <si>
    <t>DEL 14 AL 20 DE ABRIL</t>
  </si>
  <si>
    <t>M-2590007</t>
  </si>
  <si>
    <t>M-2470243</t>
  </si>
  <si>
    <t>M-2470245</t>
  </si>
  <si>
    <t>M-2440017</t>
  </si>
  <si>
    <t>M-2440018</t>
  </si>
  <si>
    <t>M-2460130</t>
  </si>
  <si>
    <t>M-2560118</t>
  </si>
  <si>
    <t>M-2910258</t>
  </si>
  <si>
    <t>M-2920030</t>
  </si>
  <si>
    <t>M-2920031</t>
  </si>
  <si>
    <t>M-2490122</t>
  </si>
  <si>
    <t>M-2560119</t>
  </si>
  <si>
    <t>M-2560120</t>
  </si>
  <si>
    <t>M-2160105</t>
  </si>
  <si>
    <t>M-2160106</t>
  </si>
  <si>
    <t>M-2460131</t>
  </si>
  <si>
    <t>M-2470244</t>
  </si>
  <si>
    <t>M-2980023</t>
  </si>
  <si>
    <t>M-2990108</t>
  </si>
  <si>
    <t>PINTURA VINIL COLOR BEIGE, NO. PANTONE 15-1225 TCX (CREMA)</t>
  </si>
  <si>
    <t>PINTURA ESMALTE SUMMA COLOR NEGRO (624)</t>
  </si>
  <si>
    <t>CHAROLA DE PLASTICO NEGRA RECTANGULAR 68X49X12 CM</t>
  </si>
  <si>
    <t>DIFERENCIA</t>
  </si>
  <si>
    <t>PIJA PARA TABLAROCA 3 PULGADAS 500 PIEZAS</t>
  </si>
  <si>
    <t>RUEDA DE USO RUDO 2" MOD 9392 NEGRO</t>
  </si>
  <si>
    <t>CEPILLO DE PLASTICO TIPO PLANCHA DE 15 CM.</t>
  </si>
  <si>
    <t>PIJA GALVANIZADA DE 1"X10</t>
  </si>
  <si>
    <t xml:space="preserve">INTERRUPTOR TERMOMAGNETICO 2X20 AQUARE D </t>
  </si>
  <si>
    <t>LAMPARA FLUORESCENTE LINEAL 14W</t>
  </si>
  <si>
    <t>LAMPARA FLUORESCENTE ESPIRALES 23W</t>
  </si>
  <si>
    <t>LAMPARA INTERIOR PLAFONES LED 18W</t>
  </si>
  <si>
    <t>LUMINARIO MR16 4W 6500K GU5.3 100/240V</t>
  </si>
  <si>
    <t>PORTALAMPARA DE PORCELANA 4 1/2 ROCETAS</t>
  </si>
  <si>
    <t>CENTRO DE CARGA SOBREPONER 2P 50A 240/120V DOMES</t>
  </si>
  <si>
    <t>INTERRUPTOR TERMOMAGNETICO 3P 50A ATORNILLABLE 10KA 120/240V</t>
  </si>
  <si>
    <t>CINTA DE AISLAR TEMPLEX 3/4X18M NEGRA M3M600 1600"</t>
  </si>
  <si>
    <t>CINTA DE AISLAR 3/4X18M NEGRA 3M600 1600"</t>
  </si>
  <si>
    <t>TUBO CONDUIT 1" GALVANIZADO TRAMO 3 METROS</t>
  </si>
  <si>
    <t>CABLE CAL 10 (100MTS)</t>
  </si>
  <si>
    <t>FILTRO DE AIRE FS-55</t>
  </si>
  <si>
    <t>LIMPIADOR DE CARBURADOR DE 470 ML.</t>
  </si>
  <si>
    <t xml:space="preserve">TAPA OCTAGONAL 4X40 </t>
  </si>
  <si>
    <t>CONTRA PARA LAVABO C/REBOSADERO, POLIPROPILENO 1-1/4"</t>
  </si>
  <si>
    <t>CONECTOR CESPOL HULE 32MM (2X1-1/4")</t>
  </si>
  <si>
    <t>PINTURA ESMALTE SAYERX-TRONG BLANCO EX0200.40</t>
  </si>
  <si>
    <t>S4</t>
  </si>
  <si>
    <t>JAIME TORRES ADAME</t>
  </si>
  <si>
    <t>A-3615</t>
  </si>
  <si>
    <t>CINTA DELIMITADORA PELIGRO</t>
  </si>
  <si>
    <t>CINTA DELIMITADORA PELIGRO (100MT)</t>
  </si>
  <si>
    <t>REFACCIONARIA TREVIÑO</t>
  </si>
  <si>
    <t>ACONDICIONADOR PARA BANDA EN AEROSOL</t>
  </si>
  <si>
    <t>REFACCINARIA TREVIÑO</t>
  </si>
  <si>
    <t>ACONDICIONADOR PARA BANDAS AEROSOL</t>
  </si>
  <si>
    <t>MANTENIMIENTO COMPRESOR FIJO</t>
  </si>
  <si>
    <t>JOSE ABRAHAM</t>
  </si>
  <si>
    <t>NALLELY</t>
  </si>
  <si>
    <t>PEDRO GARCIA</t>
  </si>
  <si>
    <t>PERIAL</t>
  </si>
  <si>
    <t>CANDADO 45MM</t>
  </si>
  <si>
    <t>FELIPE</t>
  </si>
  <si>
    <t>JOSE LUS</t>
  </si>
  <si>
    <t xml:space="preserve">FELIPE </t>
  </si>
  <si>
    <t>SILVIA ALVAREZ</t>
  </si>
  <si>
    <t>ADMINISTRACION</t>
  </si>
  <si>
    <t>DISCO CORTE 4 1/2</t>
  </si>
  <si>
    <t>VICTOR JARAMILLO</t>
  </si>
  <si>
    <t>ADOLFO HERNANDEZ</t>
  </si>
  <si>
    <t xml:space="preserve">RAFAEL </t>
  </si>
  <si>
    <t>TAMUX</t>
  </si>
  <si>
    <t>CINTA ELECTRICA VULCANIZABLE ARGOS</t>
  </si>
  <si>
    <t>PUENTE LEONES</t>
  </si>
  <si>
    <t>LEONES</t>
  </si>
  <si>
    <t>CARLOS V</t>
  </si>
  <si>
    <t>DEL 21 AL 27 DE ABRIL</t>
  </si>
  <si>
    <t>PINTURA BEREL SUMMA ESMTALTE CUBETA 19 LITROS COLOR NEGRO (624)</t>
  </si>
  <si>
    <t>ACONDICIONADOR PARA BANDAS EN AEROSOL</t>
  </si>
  <si>
    <t xml:space="preserve">ABRAZADERA TIPO UÑA 1" P/TUBO </t>
  </si>
  <si>
    <t>BASURA CONTENEDOR</t>
  </si>
  <si>
    <t>ROSY M</t>
  </si>
  <si>
    <t xml:space="preserve">T2 </t>
  </si>
  <si>
    <t>INSECTICIDA RAID CASA Y JARDIN</t>
  </si>
  <si>
    <t>JONATHAN</t>
  </si>
  <si>
    <t>VARILLAS ROSCADAS DE 5/16" X 1M</t>
  </si>
  <si>
    <t>TUNEL LEONES</t>
  </si>
  <si>
    <t>DEL 28 AL 30 DE ABRIL</t>
  </si>
  <si>
    <t>GUADALUPE</t>
  </si>
  <si>
    <t xml:space="preserve"> JOSE</t>
  </si>
  <si>
    <t>LIMPIEZA BODEGA</t>
  </si>
  <si>
    <t>TECHOS OFICINA</t>
  </si>
  <si>
    <t>IGNACIO SANDOVAL</t>
  </si>
  <si>
    <t>BAÑOS OFICINA</t>
  </si>
  <si>
    <t xml:space="preserve">BOLSA 70X90 </t>
  </si>
  <si>
    <t>CARLOS</t>
  </si>
  <si>
    <t>RODOLFO</t>
  </si>
  <si>
    <t>LISANDRO</t>
  </si>
  <si>
    <t>POLINES</t>
  </si>
  <si>
    <t>DANIEL</t>
  </si>
  <si>
    <t>ESPATULA DE 6"</t>
  </si>
  <si>
    <t>PINTURA ACRILICA OSEL ORO PANTONE 7416U 19 LITROS COLOR CORAL</t>
  </si>
  <si>
    <t>PINTURA VINIL BERELINTE RANGO 1 19 LITROS PANTONE 468C</t>
  </si>
  <si>
    <t>SOLDADURA 6013 ELECTRODO E613</t>
  </si>
  <si>
    <t>GUANTE DE LATEX #9 (USO TOXICO)</t>
  </si>
  <si>
    <t>CONTAR TRICLORO</t>
  </si>
  <si>
    <t>PIJA PARA TABLAROCA DE 2"</t>
  </si>
  <si>
    <t>TUERCA HEXAGONAL 5/8 8.9MM.</t>
  </si>
  <si>
    <t>CONETENEDOR</t>
  </si>
  <si>
    <t>JESUS QUINTERO</t>
  </si>
  <si>
    <t>LUCIO</t>
  </si>
  <si>
    <t xml:space="preserve">AGUSTIN </t>
  </si>
  <si>
    <t>CASCADA</t>
  </si>
  <si>
    <t>GEL ANTIBACTERIAL</t>
  </si>
  <si>
    <t>COMERCIALIZACION</t>
  </si>
  <si>
    <t>EDUARDO LOPEZ</t>
  </si>
  <si>
    <t>INTERIOR DE OFICINAS</t>
  </si>
  <si>
    <t>LAMINA GALV RECT C-26 10 PIES</t>
  </si>
  <si>
    <t>SEÑALITICA PARQUE RECREATIVO</t>
  </si>
  <si>
    <t>MALLA CRIBA 10 M 2X2, .91M ALTO</t>
  </si>
  <si>
    <t>MENSUAL</t>
  </si>
  <si>
    <t>ENTRADAS</t>
  </si>
  <si>
    <t>CONECTOR PARED DELGADA 1"</t>
  </si>
  <si>
    <t>CONDULET 1" CONEXIÓN TIPO LB</t>
  </si>
  <si>
    <t>AJUSTE DE ENTRADA</t>
  </si>
  <si>
    <t>AJUSTE DE SALIDA</t>
  </si>
  <si>
    <t>INVENTARIO</t>
  </si>
  <si>
    <t>CONTEO FISICO</t>
  </si>
  <si>
    <t>PINTURA VINIL COLOR GRIS PANTONE 425C</t>
  </si>
  <si>
    <t>FOCO LED</t>
  </si>
  <si>
    <t>FUSIBLE PARA CALENTADOR</t>
  </si>
  <si>
    <t xml:space="preserve">TUBO LED 18W T8 CLEAR </t>
  </si>
  <si>
    <t>REDUCTOR BREL 1090</t>
  </si>
  <si>
    <t>PINTURA ESMALTE SAYER X TRONG BLANCO 200.40</t>
  </si>
  <si>
    <t>PINTURA ESMALTE SAYER X TRONG ROJO 500.30</t>
  </si>
  <si>
    <t>PINTURA ESMALTE SAYER X TRONG NEGRO 100.30</t>
  </si>
  <si>
    <t>PINTURA ESMALTE SAYER X TRONG OCRE 775.30</t>
  </si>
  <si>
    <t>PINTURA ESMALTE SAYER X TRONG AMARILLO 700.30</t>
  </si>
  <si>
    <t>REGULADOR DE OFICINA</t>
  </si>
  <si>
    <t>COMERCIALIZADORA Y SUMINISTROS MAINERO</t>
  </si>
  <si>
    <t>0339</t>
  </si>
  <si>
    <t>CERCHAS DE 1/8" X 1 X6M</t>
  </si>
  <si>
    <t>BROCA DE 5/16X4" PARA METAL</t>
  </si>
  <si>
    <t>DISCOS DE CORTE DE 4 1/2" PARA PULIDOR</t>
  </si>
  <si>
    <t>S5</t>
  </si>
  <si>
    <t>MATERIAL QUE TRAJERON EN EL MES DE MARZO</t>
  </si>
  <si>
    <t>PINTURA ESMALTE SAYER X TRONG AZUL</t>
  </si>
  <si>
    <t>SE CONSIDERA METROS</t>
  </si>
  <si>
    <t>COSTO PROMEDIO
31-03-2026</t>
  </si>
  <si>
    <t>COSTO PROMEDIO
30-04-2026</t>
  </si>
  <si>
    <t>INVENTARIO  DE MANTENIMIENTO DEL MES DE MARZO 2026</t>
  </si>
  <si>
    <t>COSTO PROMEDIO
28-02-2026</t>
  </si>
  <si>
    <t>COSTO PROMEDIO
31/03/2026</t>
  </si>
  <si>
    <t xml:space="preserve">COMENTARIOS </t>
  </si>
  <si>
    <t xml:space="preserve">COSTO
 INICIAL </t>
  </si>
  <si>
    <t>AJUSTE COSTO PROMEDIO</t>
  </si>
  <si>
    <t>COSTO 
ENTRADAS</t>
  </si>
  <si>
    <t>AJUSTE  COSTO ENTRADA</t>
  </si>
  <si>
    <t>COSTO SALIDA</t>
  </si>
  <si>
    <t>AJUSTE COSTO SALIDA</t>
  </si>
  <si>
    <t>COSTO INVENTARIO FINAL</t>
  </si>
  <si>
    <t>VALE DE PROVEEDOR</t>
  </si>
  <si>
    <t xml:space="preserve">04 MATERIAL DE FERRETERIA </t>
  </si>
  <si>
    <t>07 MATRIAL DE JARDINERIA</t>
  </si>
  <si>
    <t>03 MATERIAL DE PROMERIA</t>
  </si>
  <si>
    <t>SE LAS LLEVO EL PROVEEDOR POR CAMBIO</t>
  </si>
  <si>
    <t xml:space="preserve">PINTURA ESMALTE SUMMA COLOR NEGRO </t>
  </si>
  <si>
    <t>PINTURA VINIL COLOR BEIGE, NO. PANTONE 15-1225</t>
  </si>
  <si>
    <t>REPUESTO DE FELPA PARA RODILLO 23CM</t>
  </si>
  <si>
    <t>ELABORO</t>
  </si>
  <si>
    <t>AUTORIZO</t>
  </si>
  <si>
    <t>AUTOZONE</t>
  </si>
  <si>
    <t>f.c.c.3</t>
  </si>
  <si>
    <t>f.c.c.4</t>
  </si>
  <si>
    <t>f.c.c.5</t>
  </si>
  <si>
    <t>EXTENSION PARA RODILLO FIBRA 5.4 M</t>
  </si>
  <si>
    <t>f.c.c.6</t>
  </si>
  <si>
    <t>EXTENSION PARA RODILLO METALICA 3 M</t>
  </si>
  <si>
    <t>f.c.c.7</t>
  </si>
  <si>
    <t>f.c.c.8</t>
  </si>
  <si>
    <t>f.c.c.1</t>
  </si>
  <si>
    <t>f.c.c.2</t>
  </si>
  <si>
    <t>f.1</t>
  </si>
  <si>
    <t>CABLE CAL 10</t>
  </si>
  <si>
    <t>f.2</t>
  </si>
  <si>
    <t>f.3</t>
  </si>
  <si>
    <t>referencia</t>
  </si>
  <si>
    <t>F.2</t>
  </si>
  <si>
    <t>Limpieza</t>
  </si>
  <si>
    <t xml:space="preserve">Multielectrico </t>
  </si>
  <si>
    <t>Multielectrico</t>
  </si>
  <si>
    <t>cloro</t>
  </si>
  <si>
    <t>FACTURAS CAJA CHICA</t>
  </si>
  <si>
    <t>TIENDAS FIX</t>
  </si>
  <si>
    <t>MULTIMAT</t>
  </si>
  <si>
    <t>RT MOTORES</t>
  </si>
  <si>
    <t>TREVIÑO</t>
  </si>
  <si>
    <t>RECUBRIMIENTOS</t>
  </si>
  <si>
    <t>JAIME TORRES</t>
  </si>
  <si>
    <t>FACTURAS PROVEEDOR</t>
  </si>
  <si>
    <t xml:space="preserve">ANA ISABEL </t>
  </si>
  <si>
    <t>ARMANDO MONTOYA</t>
  </si>
  <si>
    <t>MATERIAL DE LIMPIEZA</t>
  </si>
  <si>
    <t>CLORO</t>
  </si>
  <si>
    <t>MAINERO</t>
  </si>
  <si>
    <t>REDI</t>
  </si>
  <si>
    <t>FECHA:</t>
  </si>
  <si>
    <t>CI-4</t>
  </si>
  <si>
    <t>No.</t>
  </si>
  <si>
    <t>ENTRADA</t>
  </si>
  <si>
    <t>AJUSTE ENTRADA</t>
  </si>
  <si>
    <t>SALIDAS</t>
  </si>
  <si>
    <t>AJUSTE SALIDA</t>
  </si>
  <si>
    <t>INVENTARIO FINAL</t>
  </si>
  <si>
    <t>INVENTARIO FISICO</t>
  </si>
  <si>
    <t>DIFERENCIAS</t>
  </si>
  <si>
    <t>COMENTARIOS</t>
  </si>
  <si>
    <t xml:space="preserve">COSTO INICIAL </t>
  </si>
  <si>
    <t>COSTO ENTRADAS</t>
  </si>
  <si>
    <t>M-2910001</t>
  </si>
  <si>
    <t>ABAYENADOR PARA TUBO</t>
  </si>
  <si>
    <t>PZA</t>
  </si>
  <si>
    <t>M-2960014</t>
  </si>
  <si>
    <t>AMARRE MATRACA 4.5M X 408 KG</t>
  </si>
  <si>
    <t>M-2910002</t>
  </si>
  <si>
    <t>AMPERIMETRO</t>
  </si>
  <si>
    <t>M-2910003</t>
  </si>
  <si>
    <t>ANDAMIOS</t>
  </si>
  <si>
    <t>M-2910004</t>
  </si>
  <si>
    <t xml:space="preserve"> </t>
  </si>
  <si>
    <t>M-2910005</t>
  </si>
  <si>
    <t>AZADON</t>
  </si>
  <si>
    <t>M-2910006</t>
  </si>
  <si>
    <t>BARRA 1 1/4</t>
  </si>
  <si>
    <t>M-2910007</t>
  </si>
  <si>
    <t>BARRA DE 1"</t>
  </si>
  <si>
    <t>M-2910008</t>
  </si>
  <si>
    <t>BARRA DE PUNTA BAP-175</t>
  </si>
  <si>
    <t>M-2910009</t>
  </si>
  <si>
    <t>16 HERRAMIENTA</t>
  </si>
  <si>
    <t>M-2910010</t>
  </si>
  <si>
    <t>BARRENO 1 1/2 X 19</t>
  </si>
  <si>
    <t>M-2960001</t>
  </si>
  <si>
    <t>BOLA PARA REMOLQUE</t>
  </si>
  <si>
    <t>M-5670003</t>
  </si>
  <si>
    <t>BOMBA MULTIETAPAS DE 2HP 220 V MONOFASICO 130 LTS POR MINUTO</t>
  </si>
  <si>
    <t>M-2910218</t>
  </si>
  <si>
    <t>CABADOR MANGO DE MADERA</t>
  </si>
  <si>
    <t>M-2910155</t>
  </si>
  <si>
    <t>CABADOR MANGO DE MADERA y/o POSERAS CA-38</t>
  </si>
  <si>
    <t>M-2910012</t>
  </si>
  <si>
    <t>CALIBRADOR PARA INFLAR LLANTAS</t>
  </si>
  <si>
    <t>M-2910013</t>
  </si>
  <si>
    <t>CALIBRADOR VERNIER</t>
  </si>
  <si>
    <t>M-2910014</t>
  </si>
  <si>
    <t>CAMILLA WHEL PLASTIC</t>
  </si>
  <si>
    <t>M-2720004</t>
  </si>
  <si>
    <t>CARETA DE PROTECCION FACIAL</t>
  </si>
  <si>
    <t>M-2720005</t>
  </si>
  <si>
    <t>CARETA PARA SOLDAR</t>
  </si>
  <si>
    <t>M-2720016</t>
  </si>
  <si>
    <t>CARETA PARA SOLDAR ELECTRONICA DWO-DCS05</t>
  </si>
  <si>
    <t>M-2910081</t>
  </si>
  <si>
    <t>CARRUCHA 1TH CROMADA</t>
  </si>
  <si>
    <t>M-2470003</t>
  </si>
  <si>
    <t>CARRUCHA P/NORIA</t>
  </si>
  <si>
    <t>M-2720006</t>
  </si>
  <si>
    <t>CASCO DE SEGURIDAD</t>
  </si>
  <si>
    <t>M-2910015</t>
  </si>
  <si>
    <t>CAUTIN PISTOLA</t>
  </si>
  <si>
    <t>M-2910208</t>
  </si>
  <si>
    <t>CEPILLO ELECTRICO 3 1/4</t>
  </si>
  <si>
    <t>M-2910016</t>
  </si>
  <si>
    <t>CEPILLO PARA CARPINTERO</t>
  </si>
  <si>
    <t>M-2910017</t>
  </si>
  <si>
    <t>CINTA DE MEDIR 30MTS</t>
  </si>
  <si>
    <t>M-2910018</t>
  </si>
  <si>
    <t>CLAVADORA NEUMATICA 2</t>
  </si>
  <si>
    <t>M-5640002</t>
  </si>
  <si>
    <t xml:space="preserve">CONGELADOR HORIZONTAL CON TAPA DE 25 PIES </t>
  </si>
  <si>
    <t>M-2910019</t>
  </si>
  <si>
    <t>CORTA PERNOS PRETUL 30</t>
  </si>
  <si>
    <t>M-2910020</t>
  </si>
  <si>
    <t>CORTACIRCULO PARA MADERA</t>
  </si>
  <si>
    <t>JGO.</t>
  </si>
  <si>
    <t>M-2910021</t>
  </si>
  <si>
    <t>CORTACIRCULOS 15 PZA</t>
  </si>
  <si>
    <t>M-2910206</t>
  </si>
  <si>
    <t>CORTADOR DE RAMAS ALTA …. CON EXTENSIÓN</t>
  </si>
  <si>
    <t>M-2910022</t>
  </si>
  <si>
    <t>CORTADOR DE RAMAS ALTA CON MANGO Y/O EXTENSIÓN</t>
  </si>
  <si>
    <t>M-2910024</t>
  </si>
  <si>
    <t xml:space="preserve">CORTADOR PARA TUBO </t>
  </si>
  <si>
    <t>M-2910023</t>
  </si>
  <si>
    <t>CORTADOR PARA TUBO 2</t>
  </si>
  <si>
    <t>M-2910025</t>
  </si>
  <si>
    <t>CUCHARA PARA ALBAÑIL</t>
  </si>
  <si>
    <t>M-2910026</t>
  </si>
  <si>
    <t>CUCHARIN PARA ALBAÑIL</t>
  </si>
  <si>
    <t>M-2910205</t>
  </si>
  <si>
    <t xml:space="preserve">CUCHARITA JARDINERA </t>
  </si>
  <si>
    <t>M-2910209</t>
  </si>
  <si>
    <t>CUCHILLO SANTOKU PROFESIONALES</t>
  </si>
  <si>
    <t>M-2720007</t>
  </si>
  <si>
    <t>CUERDA PARA ESCALAR 11MM X 60 MTS</t>
  </si>
  <si>
    <t>M-2910027</t>
  </si>
  <si>
    <t>DADO 5/16 CUADRADO 3/8</t>
  </si>
  <si>
    <t>M-2910028</t>
  </si>
  <si>
    <t>DADO CORTO 11 MM</t>
  </si>
  <si>
    <t>M-2910029</t>
  </si>
  <si>
    <t>DADO CORTO 11/16</t>
  </si>
  <si>
    <t>M-2910030</t>
  </si>
  <si>
    <t>DADO CORTO 14MM</t>
  </si>
  <si>
    <t>M-2910031</t>
  </si>
  <si>
    <t>DADO CORTO 1MM</t>
  </si>
  <si>
    <t>M-2910032</t>
  </si>
  <si>
    <t>DADO CORTO 3/4</t>
  </si>
  <si>
    <t>M-2910033</t>
  </si>
  <si>
    <t>DADO CORTO 5/8</t>
  </si>
  <si>
    <t>M-2910034</t>
  </si>
  <si>
    <t>DADO LARGO 1</t>
  </si>
  <si>
    <t>M-2910035</t>
  </si>
  <si>
    <t>DADO LARGO 1/2</t>
  </si>
  <si>
    <t>M-2910036</t>
  </si>
  <si>
    <t>DADO LARGO 10MM</t>
  </si>
  <si>
    <t>M-2910037</t>
  </si>
  <si>
    <t>DADO LARGO 11/16</t>
  </si>
  <si>
    <t>M-2910038</t>
  </si>
  <si>
    <t>DADO LARGO 11MM</t>
  </si>
  <si>
    <t>M-2910039</t>
  </si>
  <si>
    <t>DADO LARGO 12MM</t>
  </si>
  <si>
    <t>M-2910040</t>
  </si>
  <si>
    <t>DADO LARGO 13/16</t>
  </si>
  <si>
    <t>M-2910041</t>
  </si>
  <si>
    <t>DADO LARGO 13MM</t>
  </si>
  <si>
    <t>M-2910042</t>
  </si>
  <si>
    <t>DADO LARGO 14MM</t>
  </si>
  <si>
    <t>M-2910043</t>
  </si>
  <si>
    <t>DADO LARGO 15/16</t>
  </si>
  <si>
    <t>M-2910044</t>
  </si>
  <si>
    <t>DADO LARGO 15MM</t>
  </si>
  <si>
    <t>M-2910045</t>
  </si>
  <si>
    <t>DADO LARGO 16MM</t>
  </si>
  <si>
    <t>M-2910046</t>
  </si>
  <si>
    <t>DADO LARGO 17MM</t>
  </si>
  <si>
    <t>M-2910047</t>
  </si>
  <si>
    <t>DADO LARGO 18MM</t>
  </si>
  <si>
    <t>M-2910048</t>
  </si>
  <si>
    <t>DADO LARGO 3/4</t>
  </si>
  <si>
    <t>M-2910049</t>
  </si>
  <si>
    <t>DADO LARGO 5/8</t>
  </si>
  <si>
    <t>M-2910050</t>
  </si>
  <si>
    <t>DADO LARGO 7/16</t>
  </si>
  <si>
    <t>M-2910051</t>
  </si>
  <si>
    <t>DADO LARGO 7/8</t>
  </si>
  <si>
    <t>M-2910052</t>
  </si>
  <si>
    <t>DADO LARGO 9/16</t>
  </si>
  <si>
    <t>M-2910053</t>
  </si>
  <si>
    <t>DESARMADOR DE CRUZ DE 1/4 X 6"</t>
  </si>
  <si>
    <t>M-2910215</t>
  </si>
  <si>
    <t>DESARMADOR DE CRUZ DE 1/4 X 8"</t>
  </si>
  <si>
    <t>M-2910216</t>
  </si>
  <si>
    <t>DESARMADOR DE PALETA DE 1/4 X 4"</t>
  </si>
  <si>
    <t>M-2910054</t>
  </si>
  <si>
    <t>DESARMADOR DE PALETA DE 1/4 X 6"</t>
  </si>
  <si>
    <t>M-2910207</t>
  </si>
  <si>
    <t xml:space="preserve">DESHIERBADOR DOBLE FILO </t>
  </si>
  <si>
    <t>M-2720008</t>
  </si>
  <si>
    <t>DIADEMA OREJERA</t>
  </si>
  <si>
    <t>M-2460028</t>
  </si>
  <si>
    <t>ENERGIZADOR CERCO ELECTRICO</t>
  </si>
  <si>
    <t>M-5660001</t>
  </si>
  <si>
    <t>ENERGIZADOR M560</t>
  </si>
  <si>
    <t>M-2910060</t>
  </si>
  <si>
    <t>ESCALERA DE 24 PELDAÑO     =   7.3 mts.</t>
  </si>
  <si>
    <t>M-2910187</t>
  </si>
  <si>
    <t>ESCALERA DE EXTENSION ALUMINIO DE 20 ESC 175K</t>
  </si>
  <si>
    <t>M-2910061</t>
  </si>
  <si>
    <t>ESCALERA DE TIJERA 3 P</t>
  </si>
  <si>
    <t>M-2910186</t>
  </si>
  <si>
    <t>ESCALERA DE TIJERA DE 7 PELDAÑOS EST-27 175 KG</t>
  </si>
  <si>
    <t>M-2910062</t>
  </si>
  <si>
    <t>ESCALERA EXT. 5 MTS</t>
  </si>
  <si>
    <t>M-2910063</t>
  </si>
  <si>
    <t>ESCALERA EXT. 7.3 MTS</t>
  </si>
  <si>
    <t>M-2910064</t>
  </si>
  <si>
    <t>ESCALERA TIJERA 5 ESCA</t>
  </si>
  <si>
    <t>M-2910066</t>
  </si>
  <si>
    <t>ESCALERA TIJERA ALUM = 4 peldaños</t>
  </si>
  <si>
    <t>M-2910065</t>
  </si>
  <si>
    <t>ESCALERA TIJERA ALUM = 7 peldaños</t>
  </si>
  <si>
    <t>M-2910067</t>
  </si>
  <si>
    <t>ESCALERA TIJERA ALUM = 9 peldaños</t>
  </si>
  <si>
    <t>M-2910068</t>
  </si>
  <si>
    <t>ESCOBA DE ARAÑA 24</t>
  </si>
  <si>
    <t>M-2160085</t>
  </si>
  <si>
    <t>ESCOBA P/JARDIN 22 DTS METAL</t>
  </si>
  <si>
    <t>M-2910069</t>
  </si>
  <si>
    <t>ESCUADRA DE COMBINACIO</t>
  </si>
  <si>
    <t>M-2910070</t>
  </si>
  <si>
    <t>ESCUADRA PARA CARPINTE 12"</t>
  </si>
  <si>
    <t>M-2910071</t>
  </si>
  <si>
    <t>ESCUADRA PARA CARPINTE 24"</t>
  </si>
  <si>
    <t>M-2910072</t>
  </si>
  <si>
    <t>ESPATULA DE 5 USOS 2 1</t>
  </si>
  <si>
    <t>17 MOBILIARIO Y EQUIPO</t>
  </si>
  <si>
    <t>M-2110001</t>
  </si>
  <si>
    <t>ESTANTE METALICO C/6 REPISAS</t>
  </si>
  <si>
    <t>M-2910073</t>
  </si>
  <si>
    <t>ESTUCHE LLAVES TORX</t>
  </si>
  <si>
    <t>M-2910074</t>
  </si>
  <si>
    <t>EXTENCION 12 X 1/2</t>
  </si>
  <si>
    <t>M-2910075</t>
  </si>
  <si>
    <t>EXTENCION 4 X 1/2</t>
  </si>
  <si>
    <t>M-2910076</t>
  </si>
  <si>
    <t>EXTRACTOR DE ENGRANES</t>
  </si>
  <si>
    <t>M-2910077</t>
  </si>
  <si>
    <t>EXTRACTOR DE POLEAS 6</t>
  </si>
  <si>
    <t>M-2910078</t>
  </si>
  <si>
    <t>EXTRACTOR DE POLEAS 8</t>
  </si>
  <si>
    <t>M-2910233</t>
  </si>
  <si>
    <t>FLEXOMETRO 8 MTS. CINTA NEGRA EXTRA ANCHA</t>
  </si>
  <si>
    <t>M-2910240</t>
  </si>
  <si>
    <t>FLEXOMETRO 8 MTS.AMARILLA</t>
  </si>
  <si>
    <t>M-2910080</t>
  </si>
  <si>
    <t>FLEXOMETRO CADENA 7.50</t>
  </si>
  <si>
    <t>M-2910082</t>
  </si>
  <si>
    <t>GATO HIDRAULICO 2.75</t>
  </si>
  <si>
    <t>M-2910083</t>
  </si>
  <si>
    <t>GRAPADORA DE USO INDUSTRIAL</t>
  </si>
  <si>
    <t>M-2910084</t>
  </si>
  <si>
    <t>GRASERA DE CARTUCHO</t>
  </si>
  <si>
    <t>M-2910085</t>
  </si>
  <si>
    <t>GUIA PARA CABLE 30M</t>
  </si>
  <si>
    <t>M-2910204</t>
  </si>
  <si>
    <t xml:space="preserve">HACHA DE 1 1/4 </t>
  </si>
  <si>
    <t>M-2910210</t>
  </si>
  <si>
    <t>HACHA TIPO MICHIGAN 1.5 TRUPER</t>
  </si>
  <si>
    <t>M-5670001</t>
  </si>
  <si>
    <t>HIDRO LAVADORA 1450PSI</t>
  </si>
  <si>
    <t>M-2910184</t>
  </si>
  <si>
    <t>JUEGO DE LLAVES ALLEN</t>
  </si>
  <si>
    <t>M-2720012</t>
  </si>
  <si>
    <t>LENTES DE SEGURIDAD DEP. GRIS</t>
  </si>
  <si>
    <t>M-2910087</t>
  </si>
  <si>
    <t>LETRAS DE GOLPES 5/16</t>
  </si>
  <si>
    <t>M-2910090</t>
  </si>
  <si>
    <t>LLANA</t>
  </si>
  <si>
    <t>M-2960008</t>
  </si>
  <si>
    <t>LLANTA PARA ANDAMIO</t>
  </si>
  <si>
    <t>M-2910091</t>
  </si>
  <si>
    <t>LLAVE COMBANADA 11MM</t>
  </si>
  <si>
    <t>M-2910092</t>
  </si>
  <si>
    <t>LLAVE COMBINADA 10MM</t>
  </si>
  <si>
    <t>M-2910093</t>
  </si>
  <si>
    <t>LLAVE COMBINADA 11/16</t>
  </si>
  <si>
    <t>M-2910094</t>
  </si>
  <si>
    <t>LLAVE COMBINADA 12MM</t>
  </si>
  <si>
    <t>M-2910095</t>
  </si>
  <si>
    <t>LLAVE COMBINADA 13MM</t>
  </si>
  <si>
    <t>M-2910096</t>
  </si>
  <si>
    <t>LLAVE COMBINADA 14MM</t>
  </si>
  <si>
    <t>M-2910097</t>
  </si>
  <si>
    <t>LLAVE COMBINADA 15/16</t>
  </si>
  <si>
    <t>M-2910098</t>
  </si>
  <si>
    <t>LLAVE COMBINADA 15MM</t>
  </si>
  <si>
    <t>M-2910099</t>
  </si>
  <si>
    <t>LLAVE COMBINADA 17MM</t>
  </si>
  <si>
    <t>M-2910100</t>
  </si>
  <si>
    <t>LLAVE COMBINADA 18MM</t>
  </si>
  <si>
    <t>M-2910101</t>
  </si>
  <si>
    <t>LLAVE COMBINADA 3/4</t>
  </si>
  <si>
    <t>M-2910102</t>
  </si>
  <si>
    <t>LLAVE COMBINADA 5/16</t>
  </si>
  <si>
    <t>M-2910103</t>
  </si>
  <si>
    <t>LLAVE COMBINADA 5/8</t>
  </si>
  <si>
    <t>M-2910104</t>
  </si>
  <si>
    <t>LLAVE COMBINADA 7/16</t>
  </si>
  <si>
    <t>M-2910105</t>
  </si>
  <si>
    <t>LLAVE COMBINADA 7/8</t>
  </si>
  <si>
    <t>M-2910106</t>
  </si>
  <si>
    <t>LLAVE COMBINADA 8MM</t>
  </si>
  <si>
    <t>M-2910107</t>
  </si>
  <si>
    <t>LLAVE COMBINADA 9/16</t>
  </si>
  <si>
    <t>M-2910108</t>
  </si>
  <si>
    <t>LLAVE COMBINADA 9MM</t>
  </si>
  <si>
    <t>M-2910109</t>
  </si>
  <si>
    <t>LLAVE COMBINADA DE 1</t>
  </si>
  <si>
    <t>M-2910110</t>
  </si>
  <si>
    <t>LLAVE COMBINADA DE 1/2</t>
  </si>
  <si>
    <t>M-2910111</t>
  </si>
  <si>
    <t>LLAVE ESPAÑOLA 15/16</t>
  </si>
  <si>
    <t>M-2910113</t>
  </si>
  <si>
    <t>LLAVE PARA FILTRO</t>
  </si>
  <si>
    <t>M-2910114</t>
  </si>
  <si>
    <t>LLAVE PERICA 12</t>
  </si>
  <si>
    <t>M-2910115</t>
  </si>
  <si>
    <t>LLAVE STILSON DE 10</t>
  </si>
  <si>
    <t>M-2910116</t>
  </si>
  <si>
    <t>LLAVE STILSON DE 18</t>
  </si>
  <si>
    <t>M-2910117</t>
  </si>
  <si>
    <t>LLAVE STILSON DE 24</t>
  </si>
  <si>
    <t>M-2910118</t>
  </si>
  <si>
    <t>LLAVE STILSON DE 48</t>
  </si>
  <si>
    <t>M-2910119</t>
  </si>
  <si>
    <t>LLAVE STILSON DE 8</t>
  </si>
  <si>
    <t>M-2910120</t>
  </si>
  <si>
    <t>LLAVES ALLEN</t>
  </si>
  <si>
    <t>M-2910121</t>
  </si>
  <si>
    <t>LLAVES TORX</t>
  </si>
  <si>
    <t>M-2910122</t>
  </si>
  <si>
    <t>LLLAVE COMBINADA 3/8</t>
  </si>
  <si>
    <t>M-2910123</t>
  </si>
  <si>
    <t xml:space="preserve">MACHETE 1/2 CINTA </t>
  </si>
  <si>
    <t>M-2910220</t>
  </si>
  <si>
    <t>MACHETE 18"</t>
  </si>
  <si>
    <t>M-2910211</t>
  </si>
  <si>
    <t>MACHETE 22"</t>
  </si>
  <si>
    <t>M-2910124</t>
  </si>
  <si>
    <t>MACHETE STD DE 26</t>
  </si>
  <si>
    <t>M-2910126</t>
  </si>
  <si>
    <t>MARRO</t>
  </si>
  <si>
    <t>M-2910127</t>
  </si>
  <si>
    <t>MARRO DE 16 LBS</t>
  </si>
  <si>
    <t>M-2910128</t>
  </si>
  <si>
    <t>MARRO DE 4 LBS</t>
  </si>
  <si>
    <t>M-2910129</t>
  </si>
  <si>
    <t>MARTILLO DE UÑA</t>
  </si>
  <si>
    <t>M-2910130</t>
  </si>
  <si>
    <t>MEDIDOR DE PRESION MEA</t>
  </si>
  <si>
    <t>M-5640001</t>
  </si>
  <si>
    <t>MINI SPLIT DE 1 TONELADA SOLO FRIO 220</t>
  </si>
  <si>
    <t>M-2910131</t>
  </si>
  <si>
    <t>MINIARCO PARA SEGUETA</t>
  </si>
  <si>
    <t>M-2560022</t>
  </si>
  <si>
    <t>MOLDE PIEDRA IRRREGULA</t>
  </si>
  <si>
    <t>M-2560023</t>
  </si>
  <si>
    <t>MOLDE PIEDRA JARDIN</t>
  </si>
  <si>
    <t>M-5670002</t>
  </si>
  <si>
    <t>MOTOSIERRA A GASOLINA 59CC MS 361 LARGO DE BARRA DE 50CM CAPACIDAD DE TANQUE 685ML</t>
  </si>
  <si>
    <t>M-2460033</t>
  </si>
  <si>
    <t>MULTIMETRO DE GANCHO</t>
  </si>
  <si>
    <t>M-2910132</t>
  </si>
  <si>
    <t>MULTIMETRO DIGITAL AUT</t>
  </si>
  <si>
    <t>M-2910133</t>
  </si>
  <si>
    <t>NAVAJA CURVA</t>
  </si>
  <si>
    <t>M-2910134</t>
  </si>
  <si>
    <t>NIVEL 18NX</t>
  </si>
  <si>
    <t>M-2910135</t>
  </si>
  <si>
    <t>NIVEL 36NX</t>
  </si>
  <si>
    <t>M-2910136</t>
  </si>
  <si>
    <t>NIVEL DE GOTA TRUPER</t>
  </si>
  <si>
    <t>M-2910137</t>
  </si>
  <si>
    <t>NIVEL PARA POSTE NV-PO</t>
  </si>
  <si>
    <t>M-2910138</t>
  </si>
  <si>
    <t>NUMEROS DE GOLPE 1/2</t>
  </si>
  <si>
    <t>jgo.</t>
  </si>
  <si>
    <t>M-2910139</t>
  </si>
  <si>
    <t>NUMEROS DE GOLPES 5/16</t>
  </si>
  <si>
    <t>M-2910140</t>
  </si>
  <si>
    <t>PALA CUADRADA MANGO LA</t>
  </si>
  <si>
    <t>M-2910141</t>
  </si>
  <si>
    <t>PALA DE CUADRO PCY-P</t>
  </si>
  <si>
    <t>M-2910142</t>
  </si>
  <si>
    <t>PALA DE PUNTA MANGO LA</t>
  </si>
  <si>
    <t>M-2910143</t>
  </si>
  <si>
    <t>PALA DE PUNTA PRY-P</t>
  </si>
  <si>
    <t>M-2910144</t>
  </si>
  <si>
    <t>PALA ESPADA</t>
  </si>
  <si>
    <t>PICO TALACHE 5 TRUPER</t>
  </si>
  <si>
    <t>M-2910214</t>
  </si>
  <si>
    <t>PINZA DE CORTE DIAGONAL</t>
  </si>
  <si>
    <t>M-2910145</t>
  </si>
  <si>
    <t>PINZA DE EXTENCION</t>
  </si>
  <si>
    <t>M-2910146</t>
  </si>
  <si>
    <t>PINZA DE PRESION</t>
  </si>
  <si>
    <t>M-2910147</t>
  </si>
  <si>
    <t>PINZA DE PRESION DE CADENA</t>
  </si>
  <si>
    <t>M-2910148</t>
  </si>
  <si>
    <t>PINZA PARA CABLE</t>
  </si>
  <si>
    <t>M-2910173</t>
  </si>
  <si>
    <t>PINZA PARA ELECTRICISTA 8"</t>
  </si>
  <si>
    <t>M-2910149</t>
  </si>
  <si>
    <t>PINZA PARA ELECTRICISTA 9"</t>
  </si>
  <si>
    <t>M-2910150</t>
  </si>
  <si>
    <t>PINZAS DE CHOFER PCH-1</t>
  </si>
  <si>
    <t>M-2910151</t>
  </si>
  <si>
    <t xml:space="preserve">PISTOLA AEROGRAFICA C/      </t>
  </si>
  <si>
    <t>M-2910153</t>
  </si>
  <si>
    <t>PISTOLA DE GRAVEDAD BAJA PRESION 50PSI</t>
  </si>
  <si>
    <t>M-2910154</t>
  </si>
  <si>
    <t>PISTOLA GALAFATEADORA</t>
  </si>
  <si>
    <t>M-2910222</t>
  </si>
  <si>
    <t>PULVERIZADOR DE ESPALDA S-16</t>
  </si>
  <si>
    <t>M-2910156</t>
  </si>
  <si>
    <t>RACH 1/2</t>
  </si>
  <si>
    <t>M-2910157</t>
  </si>
  <si>
    <t>RACH 3/8</t>
  </si>
  <si>
    <t>M-2160098</t>
  </si>
  <si>
    <t>RASTRILLO AKSI</t>
  </si>
  <si>
    <t>M-2910158</t>
  </si>
  <si>
    <t>RASTRILLO MANGO MADERA</t>
  </si>
  <si>
    <t>M-2910228</t>
  </si>
  <si>
    <t>RASTRILLO R-124L P 12 DIENTES</t>
  </si>
  <si>
    <t>M-5640003</t>
  </si>
  <si>
    <t>REFRIGERADOR 14 PIES</t>
  </si>
  <si>
    <t>M-2910159</t>
  </si>
  <si>
    <t>REMACHADORA MCA. TRUPE</t>
  </si>
  <si>
    <t>M-2910162</t>
  </si>
  <si>
    <t>SARGENTO DE 2"</t>
  </si>
  <si>
    <t>M-2910161</t>
  </si>
  <si>
    <t>SARGENTO DE 3"</t>
  </si>
  <si>
    <t>M-2910163</t>
  </si>
  <si>
    <t>SARGENTO DE 4</t>
  </si>
  <si>
    <t>M-2910164</t>
  </si>
  <si>
    <t>SARGENTO DE 5"</t>
  </si>
  <si>
    <t>M-2910165</t>
  </si>
  <si>
    <t>SARGENTO DE 6"</t>
  </si>
  <si>
    <t>M-2910166</t>
  </si>
  <si>
    <t>SARGENTO DE 8"</t>
  </si>
  <si>
    <t>M-2910167</t>
  </si>
  <si>
    <t>SARGENTO DE SOLERA</t>
  </si>
  <si>
    <t>M-2910168</t>
  </si>
  <si>
    <t>SARGENTO ESQUINERO</t>
  </si>
  <si>
    <t>M-2910229</t>
  </si>
  <si>
    <t>SERROTE PARA PODA CON GANCHO</t>
  </si>
  <si>
    <t>M-2910171</t>
  </si>
  <si>
    <t>SERROTE PARA PODA CURVO M/MADERA</t>
  </si>
  <si>
    <t>M-2910185</t>
  </si>
  <si>
    <t>SERROTE PARA PODA CURVO M/PLASTICO</t>
  </si>
  <si>
    <t>M-2910172</t>
  </si>
  <si>
    <t>SERRUCHO</t>
  </si>
  <si>
    <t>M-2910212</t>
  </si>
  <si>
    <t>SOPLADORA BARREDORA MOTOR A GASOLINA</t>
  </si>
  <si>
    <t>M-2910174</t>
  </si>
  <si>
    <t>SOPLETE PARA GAS MAP</t>
  </si>
  <si>
    <t>M-2910175</t>
  </si>
  <si>
    <t>SUJETADOR CON MATRACA</t>
  </si>
  <si>
    <t>M-5690001</t>
  </si>
  <si>
    <t>TANQUE PRECARGADO 119G ALTA 100PSI MAX 125PSI ALTAMIRA</t>
  </si>
  <si>
    <t>M-2910176</t>
  </si>
  <si>
    <t>TENAZA MCA TRUPER</t>
  </si>
  <si>
    <t>M-2910217</t>
  </si>
  <si>
    <t>TIJER P-PODAR T-17</t>
  </si>
  <si>
    <t>M-2910177</t>
  </si>
  <si>
    <t>TIJERA PARA CORTAR LAMINA</t>
  </si>
  <si>
    <t>M-2910219</t>
  </si>
  <si>
    <t>TIJERA PARA PODAR T-122 CORTE PARA RAMAS ALTAS TRUPER</t>
  </si>
  <si>
    <t>M-2910178</t>
  </si>
  <si>
    <t>TIJERA PODA UNA MANO T-585</t>
  </si>
  <si>
    <t>M-2910179</t>
  </si>
  <si>
    <t>TIJERAS PODA UN AMANO T-45</t>
  </si>
  <si>
    <t>M-2990057</t>
  </si>
  <si>
    <t>VENTILADORES DE TECHO CON 3 ASPAS DE METAL 140CM DE DIAMETRO</t>
  </si>
  <si>
    <t>M-2910180</t>
  </si>
  <si>
    <t>VOLTIMETRO PARA CORRIE</t>
  </si>
  <si>
    <t>M-2910181</t>
  </si>
  <si>
    <t>ZAPAPICO</t>
  </si>
  <si>
    <t>M-2910190</t>
  </si>
  <si>
    <t>BARREDORA CABEZAL DE ASPIRADO PENTAIR 16 R</t>
  </si>
  <si>
    <t>no se encuentra en inv. Fisico</t>
  </si>
  <si>
    <t>M-2910241</t>
  </si>
  <si>
    <t>CARRITO DE ASPIRADORA O BARREDORA 12 RUEDAS</t>
  </si>
  <si>
    <t>M-2910242</t>
  </si>
  <si>
    <t>KIT DESARMADORES, 6 PALETAS, 6 DE CRUZ</t>
  </si>
  <si>
    <t>M-2910243</t>
  </si>
  <si>
    <t>PINZA PARA ELECTRICISTA</t>
  </si>
  <si>
    <t>M-2910244</t>
  </si>
  <si>
    <t>PINZAS MECANICAS</t>
  </si>
  <si>
    <t>M-2910245</t>
  </si>
  <si>
    <t>PINZA DE PUNTA Y CORTE</t>
  </si>
  <si>
    <t>CARRETILLA 5.5 FT3 DE UN NEUMATICO Y BASTIDOR BIPASTIDO MARCO DE METAL Y MANGO DE CAUCHO</t>
  </si>
  <si>
    <t>M-2910246</t>
  </si>
  <si>
    <t>ESMERIL ANGULAR DE 4-1/2" (1515MM) 1200W</t>
  </si>
  <si>
    <t>M-2910247</t>
  </si>
  <si>
    <t>ROTOMARTILLO SDS PLUS 1200W 0-1500RPM</t>
  </si>
  <si>
    <t>M-2910248</t>
  </si>
  <si>
    <t>SIERRA PARA CORTAR METAL 35.5 CM</t>
  </si>
  <si>
    <t>M-5670004</t>
  </si>
  <si>
    <t>BOMBA SUMERGIBLE DE POZO PROFUNDO 3HP</t>
  </si>
  <si>
    <t>M-5670005</t>
  </si>
  <si>
    <t>MOTO BOMBA MULTI ETAPAS DE 2HP</t>
  </si>
  <si>
    <t>M-5670006</t>
  </si>
  <si>
    <t>MOTO BOMBA AUTOCEBANTE DE 3HP</t>
  </si>
  <si>
    <t>M-5670007</t>
  </si>
  <si>
    <t>MOTO BOMBA AUTOCEBANTE DE 2HP</t>
  </si>
  <si>
    <t>ING. VICTOR MANUEL MORALES ECHEVERRIA</t>
  </si>
  <si>
    <t>ZENAIDO BALDERAS SALDIERNA</t>
  </si>
  <si>
    <t>JEFE DEPTO. MANTENIMIENTO</t>
  </si>
  <si>
    <t>CONTROLADOR DE ALMACEN</t>
  </si>
  <si>
    <t>MOTOR 1/2 HP 1080 RPM 220V REVERSIBLE</t>
  </si>
  <si>
    <t>KIT DE CLUTCH</t>
  </si>
  <si>
    <t>BOMBA DE CLUTCH</t>
  </si>
  <si>
    <t>YURITZI BERENICE</t>
  </si>
  <si>
    <t>YURITZI</t>
  </si>
  <si>
    <t>PEDRO ALAN GONZALEZ</t>
  </si>
  <si>
    <t>MANGO TELESCOPICO DE FIBRA DE VIDRIO</t>
  </si>
  <si>
    <t>TIJERA FORJADA PARA PODA 8-1/2''</t>
  </si>
  <si>
    <t>FONDO ANTICORROSIVO COLOR ROJO OXIDO BEREL</t>
  </si>
  <si>
    <t>BIELDO PARA JARDINERIA 6''</t>
  </si>
  <si>
    <t>ESCOBA METALICA PARA JARDIN 22 DIENTES</t>
  </si>
  <si>
    <t>ESCOBA METALICA PARA JARDIN 15 DIENTES</t>
  </si>
  <si>
    <t>CAJA DE HERRAMIENTAS CRAFTSMAN 450 PIEZAS XTREME</t>
  </si>
  <si>
    <t>PEDRO ALAN</t>
  </si>
  <si>
    <t>ALGUICIDA</t>
  </si>
  <si>
    <t>HIPOCLIRITO DE SODIO</t>
  </si>
  <si>
    <t>DEBE PROVEED OR</t>
  </si>
  <si>
    <t>FAC. MAYO</t>
  </si>
  <si>
    <t>COSTO PROMEDIO
29-02-2026</t>
  </si>
  <si>
    <t xml:space="preserve">CORTADOR DE RAMAS ALTAS </t>
  </si>
  <si>
    <t>AROMA LIQUIDO AMBIENTAL AROMA LIMON</t>
  </si>
  <si>
    <t>CUBETA DE PLASTICO 19 LITROS ASA METALICA</t>
  </si>
  <si>
    <t>ESCOBA DE PLASTICO MEDIANA 6 HILOS</t>
  </si>
  <si>
    <t>PAR DE GUANTES DE NITRILO (MANEJO LIQUIDOS TOXICOS)</t>
  </si>
  <si>
    <t>TAPETE PARA MINGITORIO CON MICROTUBOS</t>
  </si>
  <si>
    <t>ESCOBA DE ESPIGA MEDIANA 7 HILOS</t>
  </si>
  <si>
    <t>ABRILLANTADOR DE MADERA 750ML</t>
  </si>
  <si>
    <t>CUBETA DE PLASTICO CHICA 10LTS</t>
  </si>
  <si>
    <t>GUANTES DE LATEX DESECHABLE C/100 PIEZAS</t>
  </si>
  <si>
    <t>JALADOR BASE DE ACERO 50CM</t>
  </si>
  <si>
    <t>pieza</t>
  </si>
  <si>
    <t xml:space="preserve">LUSTRADOR DE PISOS </t>
  </si>
  <si>
    <t>MECHUDO PARA PISO #40</t>
  </si>
  <si>
    <t>REPUESTO DE MECHUDO PARA PISOS #40</t>
  </si>
  <si>
    <t>ACEITE RENOVADOR DE MUEBLES</t>
  </si>
  <si>
    <t>codigo</t>
  </si>
  <si>
    <t>articulo</t>
  </si>
  <si>
    <t>M-2560121</t>
  </si>
  <si>
    <t>M-2560122</t>
  </si>
  <si>
    <t>M-2560123</t>
  </si>
  <si>
    <t>M-2160107</t>
  </si>
  <si>
    <t>M-2160108</t>
  </si>
  <si>
    <t>M-2460132</t>
  </si>
  <si>
    <t>M-2460133</t>
  </si>
  <si>
    <t>M-2460134</t>
  </si>
  <si>
    <t>M-2460135</t>
  </si>
  <si>
    <t>M-2460136</t>
  </si>
  <si>
    <t>M-2460137</t>
  </si>
  <si>
    <t>M-2460138</t>
  </si>
  <si>
    <t>M-2460139</t>
  </si>
  <si>
    <t>M-2460140</t>
  </si>
  <si>
    <t>M-2460141</t>
  </si>
  <si>
    <t>M-2460142</t>
  </si>
  <si>
    <t>M-2460143</t>
  </si>
  <si>
    <t>M-2460144</t>
  </si>
  <si>
    <t>M-2460145</t>
  </si>
  <si>
    <t>M-2460146</t>
  </si>
  <si>
    <t>M-2460147</t>
  </si>
  <si>
    <t>M-2460148</t>
  </si>
  <si>
    <t>M-2460149</t>
  </si>
  <si>
    <t>M-2470246</t>
  </si>
  <si>
    <t>M-2470247</t>
  </si>
  <si>
    <t>M-2470248</t>
  </si>
  <si>
    <t>M-2470249</t>
  </si>
  <si>
    <t>M-2490123</t>
  </si>
  <si>
    <t>M-2490124</t>
  </si>
  <si>
    <t>M-2490125</t>
  </si>
  <si>
    <t>M-2490126</t>
  </si>
  <si>
    <t>M-2490127</t>
  </si>
  <si>
    <t>M-2490128</t>
  </si>
  <si>
    <t>M-2490129</t>
  </si>
  <si>
    <t>M-2490130</t>
  </si>
  <si>
    <t>M-2490131</t>
  </si>
  <si>
    <t>M-2590008</t>
  </si>
  <si>
    <t>M-2590009</t>
  </si>
  <si>
    <t>M-2590010</t>
  </si>
  <si>
    <t>M-2610015</t>
  </si>
  <si>
    <t>M-2910259</t>
  </si>
  <si>
    <t>M-2910260</t>
  </si>
  <si>
    <t>M-2910261</t>
  </si>
  <si>
    <t>M-2910262</t>
  </si>
  <si>
    <t>M-2960040</t>
  </si>
  <si>
    <t>M-2960041</t>
  </si>
  <si>
    <t>M-2960042</t>
  </si>
  <si>
    <t>M-2990109</t>
  </si>
  <si>
    <t>M-2990110</t>
  </si>
  <si>
    <t>M-2160109</t>
  </si>
  <si>
    <t>M-2160110</t>
  </si>
  <si>
    <t>M-2160111</t>
  </si>
  <si>
    <t>M-2160112</t>
  </si>
  <si>
    <t>M-2160113</t>
  </si>
  <si>
    <t>M-2160114</t>
  </si>
  <si>
    <t>M-2160115</t>
  </si>
  <si>
    <t>M-2160116</t>
  </si>
  <si>
    <t>M-2160117</t>
  </si>
  <si>
    <t>M-2160118</t>
  </si>
  <si>
    <t>M-2160119</t>
  </si>
  <si>
    <t>M-2160120</t>
  </si>
  <si>
    <t>M-2910263</t>
  </si>
  <si>
    <t>limpieza</t>
  </si>
  <si>
    <t>M-2160121</t>
  </si>
  <si>
    <t>M-2160122</t>
  </si>
  <si>
    <t>CINTA DE AISLAR TEMFLEX 3/4X18M</t>
  </si>
  <si>
    <r>
      <t>CORREGIR BITACORAS DE SALIDA, JULIA CONOCE LA HISTORIA DEL SARRICIDA (</t>
    </r>
    <r>
      <rPr>
        <b/>
        <sz val="11"/>
        <rFont val="Aptos Narrow"/>
        <family val="2"/>
        <scheme val="minor"/>
      </rPr>
      <t>EN INVENTARIO FINAL TENIA -9)</t>
    </r>
  </si>
  <si>
    <t>INVENTARIO  DE HERRAMIENTA MES ABRIL 2026</t>
  </si>
  <si>
    <t>M-2460150</t>
  </si>
  <si>
    <t>M-2470250</t>
  </si>
  <si>
    <t>M-2470251</t>
  </si>
  <si>
    <t>M-2910264</t>
  </si>
  <si>
    <t>M-2470252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</si>
</sst>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;[Red]\-&quot;$&quot;#,##0.00"/>
    <numFmt numFmtId="44" formatCode="_-&quot;$&quot;* #,##0.00_-;\-&quot;$&quot;* #,##0.00_-;_-&quot;$&quot;* &quot;-&quot;??_-;_-@_-"/>
    <numFmt numFmtId="164" formatCode="dd\-mm\-yy;@"/>
    <numFmt numFmtId="165" formatCode="[$-C0A]d\-mmm\-yy;@"/>
    <numFmt numFmtId="166" formatCode="#,##0_ ;\-#,##0\ "/>
    <numFmt numFmtId="167" formatCode="[$-1540A]dd\-mmm\-yy;@"/>
    <numFmt numFmtId="168" formatCode="[$-C0A]dd\-mmm\-yy;@"/>
    <numFmt numFmtId="169" formatCode="0000000000"/>
    <numFmt numFmtId="170" formatCode="&quot;$&quot;#,##0.00"/>
    <numFmt numFmtId="171" formatCode="#,##0.00_ ;[Red]\-#,##0.00\ "/>
    <numFmt numFmtId="172" formatCode="0_ ;[Red]\-0\ 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sz val="7"/>
      <color theme="0"/>
      <name val="Arial"/>
      <family val="2"/>
    </font>
    <font>
      <b/>
      <sz val="8"/>
      <color theme="0"/>
      <name val="Arial"/>
      <family val="2"/>
    </font>
    <font>
      <sz val="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6"/>
      <color theme="0"/>
      <name val="Arial"/>
      <family val="2"/>
    </font>
    <font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6"/>
      <name val="Aptos Narrow"/>
      <family val="2"/>
      <scheme val="minor"/>
    </font>
    <font>
      <b/>
      <u val="double"/>
      <sz val="10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name val="Arial Nova"/>
      <family val="2"/>
    </font>
    <font>
      <b/>
      <sz val="10"/>
      <color theme="1"/>
      <name val="Arial Nova"/>
      <family val="2"/>
    </font>
    <font>
      <sz val="9"/>
      <color theme="1"/>
      <name val="Arial Nova"/>
      <family val="2"/>
    </font>
    <font>
      <b/>
      <sz val="9"/>
      <name val="Arial Nova"/>
      <family val="2"/>
    </font>
    <font>
      <sz val="9"/>
      <name val="Arial Nova"/>
      <family val="2"/>
    </font>
    <font>
      <b/>
      <sz val="9"/>
      <color theme="1"/>
      <name val="Arial Nov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gray125">
        <bgColor theme="7" tint="0.79998168889431442"/>
      </patternFill>
    </fill>
    <fill>
      <patternFill patternType="solid">
        <fgColor rgb="FFA50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theme="9" tint="0.79998168889431442"/>
      </patternFill>
    </fill>
    <fill>
      <patternFill patternType="gray125">
        <bgColor theme="8" tint="0.79998168889431442"/>
      </patternFill>
    </fill>
    <fill>
      <patternFill patternType="gray125">
        <bgColor theme="3" tint="0.89996032593768116"/>
      </patternFill>
    </fill>
    <fill>
      <patternFill patternType="solid">
        <fgColor rgb="FFFFC000"/>
        <bgColor indexed="64"/>
      </patternFill>
    </fill>
    <fill>
      <patternFill patternType="gray125">
        <bgColor theme="3" tint="0.499984740745262"/>
      </patternFill>
    </fill>
    <fill>
      <patternFill patternType="gray0625">
        <bgColor theme="8" tint="0.39991454817346722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7">
    <xf numFmtId="0" fontId="0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8" fillId="0" borderId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0" fontId="29" fillId="0" borderId="0"/>
    <xf numFmtId="9" fontId="4" fillId="0" borderId="0" applyFont="0" applyFill="0" applyBorder="0" applyAlignment="0" applyProtection="0"/>
  </cellStyleXfs>
  <cellXfs count="546">
    <xf numFmtId="0" fontId="0" fillId="0" borderId="0" xfId="0"/>
    <xf numFmtId="165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65" fontId="1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3" fillId="0" borderId="1" xfId="0" applyNumberFormat="1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/>
    <xf numFmtId="14" fontId="3" fillId="0" borderId="0" xfId="0" applyNumberFormat="1" applyFont="1"/>
    <xf numFmtId="0" fontId="0" fillId="0" borderId="1" xfId="0" applyBorder="1" applyAlignment="1">
      <alignment horizontal="left"/>
    </xf>
    <xf numFmtId="0" fontId="4" fillId="0" borderId="0" xfId="2"/>
    <xf numFmtId="0" fontId="2" fillId="0" borderId="0" xfId="2" applyFont="1" applyAlignment="1">
      <alignment horizontal="center" wrapText="1"/>
    </xf>
    <xf numFmtId="0" fontId="4" fillId="0" borderId="0" xfId="2" applyAlignment="1">
      <alignment horizontal="left" wrapText="1" shrinkToFit="1"/>
    </xf>
    <xf numFmtId="0" fontId="4" fillId="0" borderId="0" xfId="2" applyAlignment="1">
      <alignment horizontal="center"/>
    </xf>
    <xf numFmtId="0" fontId="4" fillId="0" borderId="0" xfId="2" applyAlignment="1">
      <alignment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 wrapText="1" shrinkToFit="1"/>
    </xf>
    <xf numFmtId="44" fontId="6" fillId="0" borderId="0" xfId="1" applyFont="1" applyAlignment="1">
      <alignment horizontal="right"/>
    </xf>
    <xf numFmtId="0" fontId="6" fillId="0" borderId="0" xfId="2" applyFont="1" applyAlignment="1">
      <alignment horizontal="center" vertical="center"/>
    </xf>
    <xf numFmtId="44" fontId="7" fillId="0" borderId="0" xfId="3" applyFont="1" applyFill="1" applyAlignment="1">
      <alignment horizontal="center" vertical="center"/>
    </xf>
    <xf numFmtId="0" fontId="4" fillId="0" borderId="0" xfId="2" applyAlignment="1">
      <alignment horizontal="left" vertical="center" wrapText="1" shrinkToFit="1"/>
    </xf>
    <xf numFmtId="0" fontId="11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right" wrapText="1" shrinkToFit="1"/>
    </xf>
    <xf numFmtId="44" fontId="0" fillId="0" borderId="1" xfId="1" applyFon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1" fillId="6" borderId="6" xfId="0" applyFont="1" applyFill="1" applyBorder="1"/>
    <xf numFmtId="44" fontId="1" fillId="6" borderId="6" xfId="1" applyFont="1" applyFill="1" applyBorder="1" applyAlignment="1">
      <alignment horizontal="right"/>
    </xf>
    <xf numFmtId="166" fontId="1" fillId="6" borderId="6" xfId="1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1" applyNumberFormat="1" applyFont="1" applyAlignment="1">
      <alignment horizontal="right"/>
    </xf>
    <xf numFmtId="4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40" fontId="1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0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center"/>
    </xf>
    <xf numFmtId="0" fontId="19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0" fontId="1" fillId="0" borderId="0" xfId="0" applyNumberFormat="1" applyFont="1" applyAlignment="1">
      <alignment horizontal="left" vertical="center"/>
    </xf>
    <xf numFmtId="168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 shrinkToFit="1"/>
    </xf>
    <xf numFmtId="0" fontId="20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40" fontId="1" fillId="2" borderId="7" xfId="0" applyNumberFormat="1" applyFont="1" applyFill="1" applyBorder="1" applyAlignment="1">
      <alignment horizontal="center" vertical="center" wrapText="1"/>
    </xf>
    <xf numFmtId="40" fontId="2" fillId="2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8" fontId="0" fillId="0" borderId="0" xfId="0" applyNumberFormat="1" applyAlignment="1">
      <alignment horizontal="left"/>
    </xf>
    <xf numFmtId="0" fontId="0" fillId="0" borderId="1" xfId="0" applyBorder="1" applyAlignment="1">
      <alignment horizontal="left" wrapText="1" shrinkToFit="1"/>
    </xf>
    <xf numFmtId="0" fontId="0" fillId="0" borderId="2" xfId="0" applyBorder="1" applyAlignment="1">
      <alignment horizontal="left" wrapText="1" shrinkToFit="1"/>
    </xf>
    <xf numFmtId="44" fontId="0" fillId="0" borderId="1" xfId="1" applyFont="1" applyFill="1" applyBorder="1" applyAlignment="1">
      <alignment horizontal="left" wrapText="1" shrinkToFit="1"/>
    </xf>
    <xf numFmtId="44" fontId="0" fillId="0" borderId="1" xfId="1" applyFont="1" applyFill="1" applyBorder="1" applyAlignment="1">
      <alignment horizontal="left"/>
    </xf>
    <xf numFmtId="0" fontId="1" fillId="0" borderId="0" xfId="2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21" fillId="0" borderId="0" xfId="0" applyFont="1"/>
    <xf numFmtId="0" fontId="11" fillId="4" borderId="4" xfId="5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 shrinkToFit="1"/>
    </xf>
    <xf numFmtId="0" fontId="0" fillId="0" borderId="0" xfId="0" applyAlignment="1">
      <alignment horizontal="center" shrinkToFit="1"/>
    </xf>
    <xf numFmtId="0" fontId="0" fillId="0" borderId="0" xfId="0" applyAlignment="1">
      <alignment shrinkToFit="1"/>
    </xf>
    <xf numFmtId="40" fontId="20" fillId="2" borderId="7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left" vertical="center" wrapText="1"/>
    </xf>
    <xf numFmtId="166" fontId="0" fillId="0" borderId="0" xfId="0" applyNumberFormat="1" applyAlignment="1">
      <alignment horizontal="center"/>
    </xf>
    <xf numFmtId="44" fontId="0" fillId="0" borderId="1" xfId="1" applyFont="1" applyFill="1" applyBorder="1" applyAlignment="1">
      <alignment wrapText="1" shrinkToFit="1"/>
    </xf>
    <xf numFmtId="0" fontId="9" fillId="4" borderId="5" xfId="0" applyFont="1" applyFill="1" applyBorder="1" applyAlignment="1">
      <alignment horizontal="center" vertical="center" wrapText="1" shrinkToFit="1"/>
    </xf>
    <xf numFmtId="0" fontId="9" fillId="4" borderId="1" xfId="0" applyFon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1" fontId="0" fillId="5" borderId="1" xfId="0" applyNumberForma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 wrapText="1"/>
    </xf>
    <xf numFmtId="170" fontId="0" fillId="0" borderId="0" xfId="0" applyNumberForma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wrapText="1" shrinkToFit="1"/>
    </xf>
    <xf numFmtId="8" fontId="0" fillId="0" borderId="0" xfId="0" applyNumberFormat="1" applyAlignment="1">
      <alignment horizontal="center" vertical="center"/>
    </xf>
    <xf numFmtId="8" fontId="15" fillId="0" borderId="0" xfId="0" applyNumberFormat="1" applyFont="1" applyAlignment="1">
      <alignment horizontal="center" vertical="center"/>
    </xf>
    <xf numFmtId="8" fontId="0" fillId="0" borderId="0" xfId="0" applyNumberForma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" vertical="center"/>
    </xf>
    <xf numFmtId="169" fontId="0" fillId="0" borderId="0" xfId="0" applyNumberFormat="1" applyAlignment="1">
      <alignment horizontal="left"/>
    </xf>
    <xf numFmtId="0" fontId="12" fillId="0" borderId="10" xfId="0" applyFont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 wrapText="1" shrinkToFit="1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 wrapText="1" shrinkToFit="1"/>
    </xf>
    <xf numFmtId="0" fontId="5" fillId="0" borderId="2" xfId="0" applyFont="1" applyBorder="1" applyAlignment="1">
      <alignment horizontal="left" wrapText="1" shrinkToFit="1"/>
    </xf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 wrapText="1"/>
    </xf>
    <xf numFmtId="0" fontId="15" fillId="0" borderId="2" xfId="0" applyFont="1" applyBorder="1" applyAlignment="1">
      <alignment horizontal="left" wrapText="1" shrinkToFit="1"/>
    </xf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0" fillId="0" borderId="2" xfId="0" applyBorder="1" applyAlignment="1">
      <alignment horizontal="left" shrinkToFit="1"/>
    </xf>
    <xf numFmtId="0" fontId="0" fillId="0" borderId="2" xfId="0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0" fontId="14" fillId="0" borderId="1" xfId="0" applyFont="1" applyBorder="1"/>
    <xf numFmtId="0" fontId="0" fillId="0" borderId="1" xfId="0" applyBorder="1" applyAlignment="1">
      <alignment vertical="center"/>
    </xf>
    <xf numFmtId="40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7" fillId="0" borderId="2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left" wrapText="1" shrinkToFit="1"/>
    </xf>
    <xf numFmtId="0" fontId="0" fillId="0" borderId="2" xfId="0" applyBorder="1" applyAlignment="1">
      <alignment wrapText="1" shrinkToFit="1"/>
    </xf>
    <xf numFmtId="4" fontId="0" fillId="0" borderId="1" xfId="0" applyNumberFormat="1" applyBorder="1"/>
    <xf numFmtId="165" fontId="3" fillId="13" borderId="1" xfId="0" applyNumberFormat="1" applyFont="1" applyFill="1" applyBorder="1"/>
    <xf numFmtId="1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wrapText="1"/>
    </xf>
    <xf numFmtId="0" fontId="3" fillId="13" borderId="1" xfId="0" applyFont="1" applyFill="1" applyBorder="1" applyAlignment="1">
      <alignment horizontal="left" wrapText="1"/>
    </xf>
    <xf numFmtId="0" fontId="3" fillId="13" borderId="1" xfId="0" applyFont="1" applyFill="1" applyBorder="1"/>
    <xf numFmtId="0" fontId="0" fillId="13" borderId="1" xfId="0" applyFill="1" applyBorder="1" applyAlignment="1">
      <alignment horizontal="left"/>
    </xf>
    <xf numFmtId="165" fontId="0" fillId="13" borderId="1" xfId="0" applyNumberForma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left" wrapText="1" shrinkToFit="1"/>
    </xf>
    <xf numFmtId="165" fontId="0" fillId="14" borderId="1" xfId="0" applyNumberFormat="1" applyFill="1" applyBorder="1"/>
    <xf numFmtId="1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wrapText="1"/>
    </xf>
    <xf numFmtId="165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wrapText="1"/>
    </xf>
    <xf numFmtId="0" fontId="0" fillId="14" borderId="1" xfId="0" applyFill="1" applyBorder="1" applyAlignment="1">
      <alignment horizontal="left" vertical="center" indent="1"/>
    </xf>
    <xf numFmtId="16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left" wrapText="1" shrinkToFit="1"/>
    </xf>
    <xf numFmtId="0" fontId="0" fillId="14" borderId="1" xfId="0" applyFill="1" applyBorder="1"/>
    <xf numFmtId="0" fontId="0" fillId="14" borderId="2" xfId="0" applyFill="1" applyBorder="1" applyAlignment="1">
      <alignment horizontal="left" wrapText="1" shrinkToFit="1"/>
    </xf>
    <xf numFmtId="0" fontId="3" fillId="14" borderId="1" xfId="0" applyFont="1" applyFill="1" applyBorder="1" applyAlignment="1">
      <alignment horizontal="left" wrapText="1"/>
    </xf>
    <xf numFmtId="16" fontId="6" fillId="14" borderId="1" xfId="0" applyNumberFormat="1" applyFont="1" applyFill="1" applyBorder="1"/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shrinkToFit="1"/>
    </xf>
    <xf numFmtId="0" fontId="0" fillId="14" borderId="8" xfId="0" applyFill="1" applyBorder="1" applyAlignment="1">
      <alignment horizontal="center" vertical="center"/>
    </xf>
    <xf numFmtId="0" fontId="0" fillId="14" borderId="8" xfId="0" applyFill="1" applyBorder="1" applyAlignment="1">
      <alignment shrinkToFit="1"/>
    </xf>
    <xf numFmtId="16" fontId="0" fillId="14" borderId="1" xfId="0" applyNumberFormat="1" applyFill="1" applyBorder="1"/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0" xfId="0" applyFill="1" applyAlignment="1">
      <alignment horizontal="left"/>
    </xf>
    <xf numFmtId="168" fontId="0" fillId="14" borderId="0" xfId="0" applyNumberFormat="1" applyFill="1" applyAlignment="1">
      <alignment horizontal="center"/>
    </xf>
    <xf numFmtId="168" fontId="0" fillId="14" borderId="0" xfId="0" applyNumberFormat="1" applyFill="1" applyAlignment="1">
      <alignment horizontal="left"/>
    </xf>
    <xf numFmtId="0" fontId="0" fillId="14" borderId="0" xfId="0" applyFill="1" applyAlignment="1">
      <alignment horizontal="left" wrapText="1"/>
    </xf>
    <xf numFmtId="0" fontId="0" fillId="14" borderId="0" xfId="0" applyFill="1" applyAlignment="1">
      <alignment horizontal="center" vertical="center"/>
    </xf>
    <xf numFmtId="8" fontId="0" fillId="14" borderId="0" xfId="0" applyNumberFormat="1" applyFill="1" applyAlignment="1">
      <alignment horizontal="center" vertical="center"/>
    </xf>
    <xf numFmtId="8" fontId="0" fillId="14" borderId="0" xfId="0" applyNumberFormat="1" applyFill="1" applyAlignment="1">
      <alignment horizontal="left" vertical="center"/>
    </xf>
    <xf numFmtId="0" fontId="0" fillId="14" borderId="0" xfId="0" applyFill="1"/>
    <xf numFmtId="167" fontId="3" fillId="14" borderId="0" xfId="0" applyNumberFormat="1" applyFont="1" applyFill="1" applyAlignment="1">
      <alignment horizontal="center" vertical="center"/>
    </xf>
    <xf numFmtId="0" fontId="0" fillId="14" borderId="0" xfId="0" applyFill="1" applyAlignment="1">
      <alignment horizontal="left" wrapText="1" shrinkToFit="1"/>
    </xf>
    <xf numFmtId="8" fontId="15" fillId="14" borderId="0" xfId="0" applyNumberFormat="1" applyFont="1" applyFill="1" applyAlignment="1">
      <alignment horizontal="center" vertical="center"/>
    </xf>
    <xf numFmtId="0" fontId="14" fillId="14" borderId="0" xfId="0" applyFont="1" applyFill="1"/>
    <xf numFmtId="167" fontId="24" fillId="14" borderId="0" xfId="0" applyNumberFormat="1" applyFont="1" applyFill="1" applyAlignment="1">
      <alignment horizontal="center" vertical="center"/>
    </xf>
    <xf numFmtId="0" fontId="14" fillId="14" borderId="0" xfId="0" applyFont="1" applyFill="1" applyAlignment="1">
      <alignment horizontal="left"/>
    </xf>
    <xf numFmtId="0" fontId="14" fillId="14" borderId="0" xfId="0" applyFont="1" applyFill="1" applyAlignment="1">
      <alignment horizontal="left" wrapText="1" shrinkToFit="1"/>
    </xf>
    <xf numFmtId="0" fontId="14" fillId="14" borderId="0" xfId="0" applyFont="1" applyFill="1" applyAlignment="1">
      <alignment horizontal="center" vertical="center"/>
    </xf>
    <xf numFmtId="8" fontId="14" fillId="14" borderId="0" xfId="0" applyNumberFormat="1" applyFont="1" applyFill="1" applyAlignment="1">
      <alignment horizontal="center" vertical="center"/>
    </xf>
    <xf numFmtId="8" fontId="14" fillId="14" borderId="0" xfId="0" applyNumberFormat="1" applyFont="1" applyFill="1" applyAlignment="1">
      <alignment horizontal="left" vertical="center"/>
    </xf>
    <xf numFmtId="0" fontId="23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shrinkToFit="1"/>
    </xf>
    <xf numFmtId="0" fontId="0" fillId="14" borderId="1" xfId="0" applyFill="1" applyBorder="1" applyAlignment="1">
      <alignment wrapText="1" shrinkToFit="1"/>
    </xf>
    <xf numFmtId="165" fontId="3" fillId="14" borderId="1" xfId="0" applyNumberFormat="1" applyFont="1" applyFill="1" applyBorder="1"/>
    <xf numFmtId="1" fontId="3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5" fillId="0" borderId="0" xfId="5" applyFont="1" applyAlignment="1">
      <alignment horizontal="left" vertical="center" wrapText="1"/>
    </xf>
    <xf numFmtId="0" fontId="6" fillId="0" borderId="0" xfId="5" applyFont="1" applyAlignment="1">
      <alignment horizontal="center" vertical="center" wrapText="1" shrinkToFit="1"/>
    </xf>
    <xf numFmtId="0" fontId="9" fillId="4" borderId="4" xfId="5" applyFont="1" applyFill="1" applyBorder="1" applyAlignment="1">
      <alignment horizontal="center" vertical="center" wrapText="1"/>
    </xf>
    <xf numFmtId="0" fontId="11" fillId="4" borderId="5" xfId="5" applyFont="1" applyFill="1" applyBorder="1" applyAlignment="1">
      <alignment horizontal="center" vertical="center" wrapText="1"/>
    </xf>
    <xf numFmtId="0" fontId="4" fillId="0" borderId="0" xfId="5" applyAlignment="1">
      <alignment horizontal="center" wrapText="1"/>
    </xf>
    <xf numFmtId="0" fontId="12" fillId="0" borderId="1" xfId="5" applyFont="1" applyBorder="1" applyAlignment="1">
      <alignment horizontal="left" wrapText="1"/>
    </xf>
    <xf numFmtId="0" fontId="4" fillId="0" borderId="1" xfId="5" applyBorder="1"/>
    <xf numFmtId="0" fontId="4" fillId="0" borderId="1" xfId="5" applyBorder="1" applyAlignment="1">
      <alignment wrapText="1" shrinkToFit="1"/>
    </xf>
    <xf numFmtId="44" fontId="0" fillId="0" borderId="1" xfId="6" applyFont="1" applyFill="1" applyBorder="1" applyAlignment="1">
      <alignment horizontal="right"/>
    </xf>
    <xf numFmtId="0" fontId="4" fillId="0" borderId="1" xfId="2" applyBorder="1" applyAlignment="1">
      <alignment wrapText="1" shrinkToFit="1"/>
    </xf>
    <xf numFmtId="0" fontId="12" fillId="0" borderId="1" xfId="5" applyFont="1" applyBorder="1" applyAlignment="1">
      <alignment horizontal="left" vertical="center" wrapText="1"/>
    </xf>
    <xf numFmtId="0" fontId="4" fillId="0" borderId="1" xfId="5" applyBorder="1" applyAlignment="1">
      <alignment vertical="center"/>
    </xf>
    <xf numFmtId="44" fontId="0" fillId="0" borderId="1" xfId="6" applyFont="1" applyFill="1" applyBorder="1" applyAlignment="1">
      <alignment horizontal="center"/>
    </xf>
    <xf numFmtId="0" fontId="4" fillId="0" borderId="1" xfId="5" applyBorder="1" applyAlignment="1">
      <alignment vertical="center" wrapText="1" shrinkToFit="1"/>
    </xf>
    <xf numFmtId="0" fontId="4" fillId="0" borderId="1" xfId="5" applyBorder="1" applyAlignment="1">
      <alignment vertical="top" wrapText="1" shrinkToFit="1"/>
    </xf>
    <xf numFmtId="0" fontId="25" fillId="0" borderId="1" xfId="5" applyFont="1" applyBorder="1" applyAlignment="1">
      <alignment horizontal="left" wrapText="1"/>
    </xf>
    <xf numFmtId="0" fontId="13" fillId="0" borderId="1" xfId="5" applyFont="1" applyBorder="1" applyAlignment="1">
      <alignment wrapText="1" shrinkToFit="1"/>
    </xf>
    <xf numFmtId="44" fontId="13" fillId="0" borderId="1" xfId="6" applyFont="1" applyFill="1" applyBorder="1" applyAlignment="1">
      <alignment horizontal="right"/>
    </xf>
    <xf numFmtId="44" fontId="0" fillId="0" borderId="1" xfId="6" applyFont="1" applyFill="1" applyBorder="1"/>
    <xf numFmtId="44" fontId="0" fillId="0" borderId="1" xfId="6" applyFont="1" applyFill="1" applyBorder="1" applyAlignment="1">
      <alignment horizontal="right" vertical="center"/>
    </xf>
    <xf numFmtId="44" fontId="0" fillId="0" borderId="0" xfId="6" applyFont="1" applyFill="1" applyBorder="1" applyAlignment="1">
      <alignment horizontal="right"/>
    </xf>
    <xf numFmtId="0" fontId="4" fillId="0" borderId="1" xfId="5" applyBorder="1" applyAlignment="1">
      <alignment horizontal="left"/>
    </xf>
    <xf numFmtId="0" fontId="4" fillId="0" borderId="0" xfId="5" applyAlignment="1">
      <alignment wrapText="1" shrinkToFit="1"/>
    </xf>
    <xf numFmtId="44" fontId="0" fillId="0" borderId="1" xfId="6" applyFont="1" applyFill="1" applyBorder="1" applyAlignment="1">
      <alignment horizontal="right" wrapText="1" shrinkToFit="1"/>
    </xf>
    <xf numFmtId="44" fontId="0" fillId="0" borderId="1" xfId="6" applyFont="1" applyFill="1" applyBorder="1" applyAlignment="1">
      <alignment horizontal="right" vertical="center" wrapText="1" shrinkToFit="1"/>
    </xf>
    <xf numFmtId="0" fontId="12" fillId="0" borderId="11" xfId="5" applyFont="1" applyBorder="1" applyAlignment="1">
      <alignment horizontal="left" wrapText="1"/>
    </xf>
    <xf numFmtId="0" fontId="4" fillId="0" borderId="11" xfId="5" applyBorder="1"/>
    <xf numFmtId="0" fontId="4" fillId="0" borderId="11" xfId="5" applyBorder="1" applyAlignment="1">
      <alignment wrapText="1" shrinkToFit="1"/>
    </xf>
    <xf numFmtId="44" fontId="0" fillId="0" borderId="11" xfId="6" applyFont="1" applyFill="1" applyBorder="1" applyAlignment="1">
      <alignment horizontal="right"/>
    </xf>
    <xf numFmtId="44" fontId="0" fillId="0" borderId="11" xfId="6" applyFont="1" applyFill="1" applyBorder="1" applyAlignment="1">
      <alignment horizontal="right" wrapText="1" shrinkToFit="1"/>
    </xf>
    <xf numFmtId="0" fontId="4" fillId="0" borderId="0" xfId="5" applyAlignment="1">
      <alignment wrapText="1"/>
    </xf>
    <xf numFmtId="0" fontId="4" fillId="0" borderId="1" xfId="2" applyBorder="1" applyAlignment="1">
      <alignment wrapText="1"/>
    </xf>
    <xf numFmtId="0" fontId="11" fillId="4" borderId="10" xfId="5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5" applyFont="1" applyAlignment="1">
      <alignment vertical="center" wrapText="1"/>
    </xf>
    <xf numFmtId="44" fontId="6" fillId="0" borderId="0" xfId="6" applyFont="1" applyAlignment="1">
      <alignment horizontal="right" wrapText="1"/>
    </xf>
    <xf numFmtId="0" fontId="6" fillId="0" borderId="0" xfId="5" applyFont="1" applyAlignment="1">
      <alignment horizontal="center" vertical="center" wrapText="1"/>
    </xf>
    <xf numFmtId="44" fontId="7" fillId="0" borderId="0" xfId="7" applyFont="1" applyFill="1" applyAlignment="1">
      <alignment horizontal="center" vertical="center" wrapText="1"/>
    </xf>
    <xf numFmtId="0" fontId="4" fillId="0" borderId="0" xfId="5" applyAlignment="1">
      <alignment horizontal="left" vertical="center" wrapText="1" shrinkToFit="1"/>
    </xf>
    <xf numFmtId="0" fontId="4" fillId="0" borderId="0" xfId="5" applyAlignment="1">
      <alignment vertical="center" wrapText="1"/>
    </xf>
    <xf numFmtId="171" fontId="4" fillId="0" borderId="0" xfId="5" applyNumberFormat="1" applyAlignment="1">
      <alignment horizontal="center" wrapText="1"/>
    </xf>
    <xf numFmtId="0" fontId="1" fillId="0" borderId="0" xfId="5" applyFont="1" applyAlignment="1">
      <alignment vertical="center" wrapText="1"/>
    </xf>
    <xf numFmtId="0" fontId="4" fillId="0" borderId="1" xfId="5" applyBorder="1" applyAlignment="1">
      <alignment wrapText="1"/>
    </xf>
    <xf numFmtId="44" fontId="0" fillId="0" borderId="1" xfId="6" applyFont="1" applyFill="1" applyBorder="1" applyAlignment="1">
      <alignment horizontal="right" wrapText="1"/>
    </xf>
    <xf numFmtId="4" fontId="4" fillId="0" borderId="1" xfId="5" applyNumberFormat="1" applyBorder="1" applyAlignment="1">
      <alignment horizontal="center" wrapText="1"/>
    </xf>
    <xf numFmtId="0" fontId="4" fillId="0" borderId="1" xfId="2" applyBorder="1" applyAlignment="1">
      <alignment horizontal="center" wrapText="1"/>
    </xf>
    <xf numFmtId="0" fontId="4" fillId="0" borderId="1" xfId="5" applyBorder="1" applyAlignment="1">
      <alignment horizontal="center" vertical="center" wrapText="1"/>
    </xf>
    <xf numFmtId="0" fontId="4" fillId="0" borderId="10" xfId="5" applyBorder="1" applyAlignment="1">
      <alignment horizontal="center" vertical="center" wrapText="1"/>
    </xf>
    <xf numFmtId="0" fontId="4" fillId="0" borderId="2" xfId="5" applyBorder="1" applyAlignment="1">
      <alignment horizontal="center" vertical="center" wrapText="1"/>
    </xf>
    <xf numFmtId="0" fontId="5" fillId="0" borderId="1" xfId="2" applyFont="1" applyBorder="1" applyAlignment="1">
      <alignment horizontal="left" vertical="center" wrapText="1" shrinkToFit="1"/>
    </xf>
    <xf numFmtId="44" fontId="0" fillId="0" borderId="1" xfId="6" applyFont="1" applyFill="1" applyBorder="1" applyAlignment="1">
      <alignment horizontal="center" vertical="center" wrapText="1"/>
    </xf>
    <xf numFmtId="44" fontId="0" fillId="0" borderId="2" xfId="6" applyFont="1" applyFill="1" applyBorder="1" applyAlignment="1">
      <alignment horizontal="center" vertical="center" wrapText="1"/>
    </xf>
    <xf numFmtId="44" fontId="4" fillId="0" borderId="0" xfId="5" applyNumberFormat="1" applyAlignment="1">
      <alignment wrapText="1"/>
    </xf>
    <xf numFmtId="0" fontId="4" fillId="0" borderId="1" xfId="2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 shrinkToFit="1"/>
    </xf>
    <xf numFmtId="0" fontId="4" fillId="0" borderId="0" xfId="5" applyAlignment="1">
      <alignment horizontal="center" vertical="center" wrapText="1"/>
    </xf>
    <xf numFmtId="0" fontId="4" fillId="0" borderId="2" xfId="2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 shrinkToFit="1"/>
    </xf>
    <xf numFmtId="0" fontId="3" fillId="0" borderId="2" xfId="2" applyFont="1" applyBorder="1" applyAlignment="1">
      <alignment horizontal="left" vertical="center" wrapText="1" shrinkToFit="1"/>
    </xf>
    <xf numFmtId="0" fontId="4" fillId="0" borderId="1" xfId="5" applyBorder="1" applyAlignment="1">
      <alignment vertical="center" wrapText="1"/>
    </xf>
    <xf numFmtId="0" fontId="4" fillId="0" borderId="2" xfId="2" applyBorder="1" applyAlignment="1">
      <alignment horizontal="left" vertical="center" wrapText="1" shrinkToFit="1"/>
    </xf>
    <xf numFmtId="0" fontId="12" fillId="0" borderId="1" xfId="2" applyFont="1" applyBorder="1" applyAlignment="1">
      <alignment horizontal="left" wrapText="1"/>
    </xf>
    <xf numFmtId="44" fontId="0" fillId="0" borderId="1" xfId="6" applyFont="1" applyFill="1" applyBorder="1" applyAlignment="1">
      <alignment horizontal="center" wrapText="1"/>
    </xf>
    <xf numFmtId="0" fontId="3" fillId="0" borderId="2" xfId="2" applyFont="1" applyBorder="1" applyAlignment="1">
      <alignment horizontal="left" vertical="center" wrapText="1"/>
    </xf>
    <xf numFmtId="44" fontId="13" fillId="0" borderId="1" xfId="6" applyFont="1" applyFill="1" applyBorder="1" applyAlignment="1">
      <alignment horizontal="right" wrapText="1"/>
    </xf>
    <xf numFmtId="0" fontId="13" fillId="0" borderId="1" xfId="5" applyFont="1" applyBorder="1" applyAlignment="1">
      <alignment horizontal="center" vertical="center" wrapText="1"/>
    </xf>
    <xf numFmtId="0" fontId="13" fillId="0" borderId="2" xfId="5" applyFont="1" applyBorder="1" applyAlignment="1">
      <alignment horizontal="center" vertical="center" wrapText="1"/>
    </xf>
    <xf numFmtId="0" fontId="13" fillId="0" borderId="0" xfId="5" applyFont="1" applyAlignment="1">
      <alignment horizontal="center" vertical="center" wrapText="1"/>
    </xf>
    <xf numFmtId="44" fontId="0" fillId="0" borderId="1" xfId="6" applyFont="1" applyFill="1" applyBorder="1" applyAlignment="1">
      <alignment wrapText="1"/>
    </xf>
    <xf numFmtId="44" fontId="0" fillId="0" borderId="1" xfId="6" applyFont="1" applyFill="1" applyBorder="1" applyAlignment="1">
      <alignment horizontal="right" vertical="center" wrapText="1"/>
    </xf>
    <xf numFmtId="4" fontId="4" fillId="0" borderId="1" xfId="5" applyNumberFormat="1" applyBorder="1" applyAlignment="1">
      <alignment horizontal="center" vertical="center" wrapText="1"/>
    </xf>
    <xf numFmtId="44" fontId="0" fillId="0" borderId="0" xfId="6" applyFont="1" applyFill="1" applyBorder="1" applyAlignment="1">
      <alignment horizontal="right" wrapText="1"/>
    </xf>
    <xf numFmtId="0" fontId="4" fillId="0" borderId="1" xfId="5" applyBorder="1" applyAlignment="1">
      <alignment horizontal="left" wrapText="1"/>
    </xf>
    <xf numFmtId="0" fontId="4" fillId="0" borderId="1" xfId="5" applyBorder="1" applyAlignment="1">
      <alignment horizontal="center" wrapText="1"/>
    </xf>
    <xf numFmtId="0" fontId="4" fillId="0" borderId="11" xfId="5" applyBorder="1" applyAlignment="1">
      <alignment wrapText="1"/>
    </xf>
    <xf numFmtId="44" fontId="0" fillId="0" borderId="11" xfId="6" applyFont="1" applyFill="1" applyBorder="1" applyAlignment="1">
      <alignment horizontal="right" wrapText="1"/>
    </xf>
    <xf numFmtId="4" fontId="4" fillId="0" borderId="11" xfId="5" applyNumberFormat="1" applyBorder="1" applyAlignment="1">
      <alignment horizontal="center" wrapText="1"/>
    </xf>
    <xf numFmtId="0" fontId="4" fillId="0" borderId="11" xfId="5" applyBorder="1" applyAlignment="1">
      <alignment horizontal="center" vertical="center" wrapText="1"/>
    </xf>
    <xf numFmtId="0" fontId="4" fillId="0" borderId="12" xfId="5" applyBorder="1" applyAlignment="1">
      <alignment horizontal="center" vertical="center" wrapText="1"/>
    </xf>
    <xf numFmtId="0" fontId="4" fillId="0" borderId="13" xfId="5" applyBorder="1" applyAlignment="1">
      <alignment horizontal="center" vertical="center" wrapText="1"/>
    </xf>
    <xf numFmtId="0" fontId="4" fillId="0" borderId="2" xfId="2" applyBorder="1" applyAlignment="1">
      <alignment horizontal="center" vertical="center" wrapText="1"/>
    </xf>
    <xf numFmtId="0" fontId="26" fillId="0" borderId="2" xfId="2" applyFont="1" applyBorder="1" applyAlignment="1">
      <alignment horizontal="left" vertical="center" wrapText="1" shrinkToFit="1"/>
    </xf>
    <xf numFmtId="0" fontId="4" fillId="0" borderId="1" xfId="2" applyBorder="1" applyAlignment="1">
      <alignment horizontal="center" vertical="center" wrapText="1"/>
    </xf>
    <xf numFmtId="0" fontId="3" fillId="0" borderId="2" xfId="2" applyFont="1" applyBorder="1" applyAlignment="1">
      <alignment vertical="center" wrapText="1" shrinkToFit="1"/>
    </xf>
    <xf numFmtId="0" fontId="4" fillId="0" borderId="4" xfId="5" applyBorder="1" applyAlignment="1">
      <alignment horizontal="center" vertical="center" wrapText="1"/>
    </xf>
    <xf numFmtId="0" fontId="4" fillId="0" borderId="9" xfId="5" applyBorder="1" applyAlignment="1">
      <alignment horizontal="center" vertical="center" wrapText="1"/>
    </xf>
    <xf numFmtId="0" fontId="4" fillId="0" borderId="5" xfId="5" applyBorder="1" applyAlignment="1">
      <alignment horizontal="center" vertical="center" wrapText="1"/>
    </xf>
    <xf numFmtId="0" fontId="1" fillId="0" borderId="0" xfId="5" applyFont="1" applyAlignment="1">
      <alignment wrapText="1"/>
    </xf>
    <xf numFmtId="0" fontId="4" fillId="0" borderId="5" xfId="2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0" fontId="1" fillId="6" borderId="6" xfId="5" applyFont="1" applyFill="1" applyBorder="1" applyAlignment="1">
      <alignment wrapText="1"/>
    </xf>
    <xf numFmtId="44" fontId="1" fillId="6" borderId="6" xfId="6" applyFont="1" applyFill="1" applyBorder="1" applyAlignment="1">
      <alignment horizontal="right" wrapText="1"/>
    </xf>
    <xf numFmtId="166" fontId="1" fillId="6" borderId="6" xfId="6" applyNumberFormat="1" applyFont="1" applyFill="1" applyBorder="1" applyAlignment="1">
      <alignment horizontal="center" wrapText="1"/>
    </xf>
    <xf numFmtId="44" fontId="1" fillId="6" borderId="14" xfId="6" applyFont="1" applyFill="1" applyBorder="1" applyAlignment="1">
      <alignment horizontal="center" wrapText="1"/>
    </xf>
    <xf numFmtId="4" fontId="4" fillId="0" borderId="0" xfId="5" applyNumberFormat="1" applyAlignment="1">
      <alignment horizontal="center" wrapText="1"/>
    </xf>
    <xf numFmtId="0" fontId="12" fillId="0" borderId="10" xfId="0" applyFont="1" applyBorder="1" applyAlignment="1">
      <alignment horizontal="left" wrapText="1"/>
    </xf>
    <xf numFmtId="44" fontId="0" fillId="0" borderId="2" xfId="1" applyFont="1" applyFill="1" applyBorder="1" applyAlignment="1">
      <alignment horizontal="left" wrapText="1" shrinkToFit="1"/>
    </xf>
    <xf numFmtId="44" fontId="0" fillId="0" borderId="10" xfId="1" applyFont="1" applyFill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wrapText="1"/>
    </xf>
    <xf numFmtId="44" fontId="0" fillId="16" borderId="1" xfId="1" applyFont="1" applyFill="1" applyBorder="1" applyAlignment="1">
      <alignment horizontal="left" wrapText="1" shrinkToFit="1"/>
    </xf>
    <xf numFmtId="44" fontId="0" fillId="16" borderId="1" xfId="1" applyFont="1" applyFill="1" applyBorder="1" applyAlignment="1">
      <alignment horizontal="left"/>
    </xf>
    <xf numFmtId="4" fontId="0" fillId="16" borderId="1" xfId="0" applyNumberFormat="1" applyFill="1" applyBorder="1" applyAlignment="1">
      <alignment horizontal="left"/>
    </xf>
    <xf numFmtId="0" fontId="0" fillId="16" borderId="1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5" fillId="16" borderId="2" xfId="0" applyFont="1" applyFill="1" applyBorder="1" applyAlignment="1">
      <alignment horizontal="left" wrapText="1" shrinkToFit="1"/>
    </xf>
    <xf numFmtId="0" fontId="0" fillId="16" borderId="0" xfId="0" applyFill="1"/>
    <xf numFmtId="0" fontId="11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wrapText="1" shrinkToFit="1"/>
    </xf>
    <xf numFmtId="166" fontId="1" fillId="6" borderId="0" xfId="1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9" fillId="4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0" fillId="0" borderId="10" xfId="0" applyBorder="1" applyAlignment="1">
      <alignment horizontal="left" wrapText="1"/>
    </xf>
    <xf numFmtId="0" fontId="12" fillId="17" borderId="10" xfId="0" applyFont="1" applyFill="1" applyBorder="1" applyAlignment="1">
      <alignment horizontal="left" wrapText="1"/>
    </xf>
    <xf numFmtId="0" fontId="0" fillId="17" borderId="1" xfId="0" applyFill="1" applyBorder="1" applyAlignment="1">
      <alignment horizontal="left" wrapText="1"/>
    </xf>
    <xf numFmtId="0" fontId="0" fillId="17" borderId="2" xfId="0" applyFill="1" applyBorder="1" applyAlignment="1">
      <alignment horizontal="left" wrapText="1" shrinkToFit="1"/>
    </xf>
    <xf numFmtId="0" fontId="12" fillId="17" borderId="1" xfId="0" applyFont="1" applyFill="1" applyBorder="1" applyAlignment="1">
      <alignment horizontal="left" wrapText="1"/>
    </xf>
    <xf numFmtId="0" fontId="0" fillId="17" borderId="2" xfId="0" applyFill="1" applyBorder="1" applyAlignment="1">
      <alignment wrapText="1" shrinkToFit="1"/>
    </xf>
    <xf numFmtId="0" fontId="0" fillId="17" borderId="2" xfId="0" applyFill="1" applyBorder="1" applyAlignment="1">
      <alignment horizontal="left" wrapText="1"/>
    </xf>
    <xf numFmtId="0" fontId="0" fillId="17" borderId="1" xfId="0" applyFill="1" applyBorder="1" applyAlignment="1">
      <alignment wrapText="1"/>
    </xf>
    <xf numFmtId="0" fontId="3" fillId="17" borderId="2" xfId="0" applyFont="1" applyFill="1" applyBorder="1" applyAlignment="1">
      <alignment horizontal="left" wrapText="1" shrinkToFit="1"/>
    </xf>
    <xf numFmtId="0" fontId="1" fillId="6" borderId="6" xfId="1" applyNumberFormat="1" applyFont="1" applyFill="1" applyBorder="1" applyAlignment="1">
      <alignment horizontal="right"/>
    </xf>
    <xf numFmtId="0" fontId="1" fillId="6" borderId="6" xfId="6" applyNumberFormat="1" applyFont="1" applyFill="1" applyBorder="1" applyAlignment="1">
      <alignment horizontal="right" wrapText="1"/>
    </xf>
    <xf numFmtId="0" fontId="4" fillId="18" borderId="1" xfId="5" applyFill="1" applyBorder="1" applyAlignment="1">
      <alignment horizontal="center" vertical="center" wrapText="1"/>
    </xf>
    <xf numFmtId="44" fontId="0" fillId="18" borderId="1" xfId="6" applyFont="1" applyFill="1" applyBorder="1" applyAlignment="1">
      <alignment horizontal="right" wrapText="1"/>
    </xf>
    <xf numFmtId="0" fontId="4" fillId="18" borderId="1" xfId="5" applyFill="1" applyBorder="1" applyAlignment="1">
      <alignment wrapText="1" shrinkToFit="1"/>
    </xf>
    <xf numFmtId="44" fontId="0" fillId="5" borderId="1" xfId="6" applyFont="1" applyFill="1" applyBorder="1" applyAlignment="1">
      <alignment horizontal="right" wrapText="1"/>
    </xf>
    <xf numFmtId="0" fontId="0" fillId="5" borderId="1" xfId="5" applyFont="1" applyFill="1" applyBorder="1" applyAlignment="1">
      <alignment wrapText="1" shrinkToFit="1"/>
    </xf>
    <xf numFmtId="44" fontId="0" fillId="5" borderId="1" xfId="6" applyFont="1" applyFill="1" applyBorder="1" applyAlignment="1">
      <alignment horizontal="center" vertical="center" wrapText="1"/>
    </xf>
    <xf numFmtId="4" fontId="13" fillId="0" borderId="1" xfId="5" applyNumberFormat="1" applyFont="1" applyBorder="1" applyAlignment="1">
      <alignment horizontal="center" wrapText="1"/>
    </xf>
    <xf numFmtId="0" fontId="13" fillId="0" borderId="1" xfId="2" applyFont="1" applyBorder="1" applyAlignment="1">
      <alignment horizontal="center" wrapText="1"/>
    </xf>
    <xf numFmtId="0" fontId="13" fillId="0" borderId="10" xfId="5" applyFont="1" applyBorder="1" applyAlignment="1">
      <alignment horizontal="center" vertical="center" wrapText="1"/>
    </xf>
    <xf numFmtId="0" fontId="31" fillId="0" borderId="2" xfId="2" applyFont="1" applyBorder="1" applyAlignment="1">
      <alignment horizontal="left" vertical="center" wrapText="1" shrinkToFit="1"/>
    </xf>
    <xf numFmtId="0" fontId="32" fillId="0" borderId="2" xfId="2" applyFont="1" applyBorder="1" applyAlignment="1">
      <alignment horizontal="left" vertical="center" wrapText="1" shrinkToFit="1"/>
    </xf>
    <xf numFmtId="0" fontId="31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horizontal="left" vertical="center" wrapText="1"/>
    </xf>
    <xf numFmtId="0" fontId="13" fillId="0" borderId="1" xfId="2" applyFont="1" applyBorder="1" applyAlignment="1">
      <alignment wrapText="1" shrinkToFit="1"/>
    </xf>
    <xf numFmtId="44" fontId="13" fillId="0" borderId="1" xfId="6" applyFont="1" applyFill="1" applyBorder="1" applyAlignment="1">
      <alignment horizontal="center"/>
    </xf>
    <xf numFmtId="44" fontId="13" fillId="0" borderId="1" xfId="6" applyFont="1" applyFill="1" applyBorder="1" applyAlignment="1">
      <alignment horizontal="center" wrapText="1"/>
    </xf>
    <xf numFmtId="170" fontId="13" fillId="0" borderId="1" xfId="0" applyNumberFormat="1" applyFont="1" applyBorder="1"/>
    <xf numFmtId="0" fontId="13" fillId="0" borderId="1" xfId="5" applyFont="1" applyBorder="1" applyAlignment="1">
      <alignment vertical="center" wrapText="1" shrinkToFit="1"/>
    </xf>
    <xf numFmtId="44" fontId="13" fillId="0" borderId="1" xfId="6" applyFont="1" applyFill="1" applyBorder="1" applyAlignment="1">
      <alignment horizontal="right" vertical="center"/>
    </xf>
    <xf numFmtId="44" fontId="13" fillId="0" borderId="1" xfId="6" applyFont="1" applyFill="1" applyBorder="1" applyAlignment="1">
      <alignment horizontal="right" vertical="center" wrapText="1"/>
    </xf>
    <xf numFmtId="4" fontId="13" fillId="0" borderId="1" xfId="5" applyNumberFormat="1" applyFont="1" applyBorder="1" applyAlignment="1">
      <alignment horizontal="center" vertical="center" wrapText="1"/>
    </xf>
    <xf numFmtId="0" fontId="13" fillId="0" borderId="11" xfId="5" applyFont="1" applyBorder="1" applyAlignment="1">
      <alignment wrapText="1" shrinkToFit="1"/>
    </xf>
    <xf numFmtId="44" fontId="13" fillId="0" borderId="11" xfId="6" applyFont="1" applyFill="1" applyBorder="1" applyAlignment="1">
      <alignment horizontal="right"/>
    </xf>
    <xf numFmtId="44" fontId="13" fillId="0" borderId="11" xfId="6" applyFont="1" applyFill="1" applyBorder="1" applyAlignment="1">
      <alignment horizontal="right" wrapText="1"/>
    </xf>
    <xf numFmtId="4" fontId="13" fillId="0" borderId="11" xfId="5" applyNumberFormat="1" applyFont="1" applyBorder="1" applyAlignment="1">
      <alignment horizontal="center" wrapText="1"/>
    </xf>
    <xf numFmtId="0" fontId="13" fillId="0" borderId="11" xfId="5" applyFont="1" applyBorder="1" applyAlignment="1">
      <alignment horizontal="center" vertical="center" wrapText="1"/>
    </xf>
    <xf numFmtId="0" fontId="13" fillId="0" borderId="12" xfId="5" applyFont="1" applyBorder="1" applyAlignment="1">
      <alignment horizontal="center" vertical="center" wrapText="1"/>
    </xf>
    <xf numFmtId="0" fontId="13" fillId="0" borderId="13" xfId="5" applyFont="1" applyBorder="1" applyAlignment="1">
      <alignment horizontal="center" vertical="center" wrapText="1"/>
    </xf>
    <xf numFmtId="0" fontId="27" fillId="0" borderId="1" xfId="2" applyFont="1" applyBorder="1" applyAlignment="1">
      <alignment horizontal="center" wrapText="1"/>
    </xf>
    <xf numFmtId="0" fontId="13" fillId="0" borderId="1" xfId="2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wrapText="1" shrinkToFi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31" fillId="0" borderId="2" xfId="0" applyFont="1" applyBorder="1" applyAlignment="1">
      <alignment horizontal="left" wrapText="1" shrinkToFit="1"/>
    </xf>
    <xf numFmtId="4" fontId="13" fillId="0" borderId="0" xfId="5" applyNumberFormat="1" applyFont="1" applyAlignment="1">
      <alignment horizontal="center" wrapText="1"/>
    </xf>
    <xf numFmtId="0" fontId="0" fillId="5" borderId="0" xfId="0" applyFill="1" applyAlignment="1">
      <alignment wrapText="1"/>
    </xf>
    <xf numFmtId="0" fontId="0" fillId="10" borderId="0" xfId="0" applyFill="1" applyAlignment="1">
      <alignment horizontal="left"/>
    </xf>
    <xf numFmtId="44" fontId="0" fillId="17" borderId="1" xfId="6" applyFont="1" applyFill="1" applyBorder="1" applyAlignment="1">
      <alignment horizontal="center" vertical="center" wrapText="1"/>
    </xf>
    <xf numFmtId="44" fontId="0" fillId="17" borderId="0" xfId="1" applyFont="1" applyFill="1" applyAlignment="1">
      <alignment wrapText="1"/>
    </xf>
    <xf numFmtId="0" fontId="4" fillId="0" borderId="0" xfId="10"/>
    <xf numFmtId="0" fontId="4" fillId="0" borderId="0" xfId="10" applyAlignment="1">
      <alignment horizontal="center" vertical="center"/>
    </xf>
    <xf numFmtId="0" fontId="6" fillId="0" borderId="0" xfId="10" applyFont="1" applyAlignment="1">
      <alignment horizontal="center" vertical="center"/>
    </xf>
    <xf numFmtId="0" fontId="6" fillId="0" borderId="0" xfId="10" applyFont="1" applyAlignment="1">
      <alignment vertical="center" wrapText="1"/>
    </xf>
    <xf numFmtId="44" fontId="6" fillId="0" borderId="0" xfId="11" applyFont="1" applyFill="1" applyAlignment="1">
      <alignment horizontal="center" vertical="center"/>
    </xf>
    <xf numFmtId="0" fontId="6" fillId="0" borderId="0" xfId="11" applyNumberFormat="1" applyFont="1" applyFill="1" applyAlignment="1">
      <alignment vertical="center"/>
    </xf>
    <xf numFmtId="0" fontId="2" fillId="0" borderId="0" xfId="10" applyFont="1" applyAlignment="1">
      <alignment horizontal="right" vertical="center"/>
    </xf>
    <xf numFmtId="0" fontId="2" fillId="0" borderId="3" xfId="10" applyFont="1" applyBorder="1" applyAlignment="1">
      <alignment horizontal="right" vertical="center"/>
    </xf>
    <xf numFmtId="0" fontId="4" fillId="0" borderId="0" xfId="10" applyAlignment="1">
      <alignment vertical="center"/>
    </xf>
    <xf numFmtId="0" fontId="33" fillId="4" borderId="1" xfId="10" applyFont="1" applyFill="1" applyBorder="1" applyAlignment="1">
      <alignment horizontal="center" vertical="center" wrapText="1"/>
    </xf>
    <xf numFmtId="44" fontId="33" fillId="4" borderId="1" xfId="11" applyFont="1" applyFill="1" applyBorder="1" applyAlignment="1">
      <alignment horizontal="center" vertical="center" wrapText="1"/>
    </xf>
    <xf numFmtId="0" fontId="33" fillId="4" borderId="0" xfId="10" applyFont="1" applyFill="1" applyAlignment="1">
      <alignment horizontal="center" vertical="center" wrapText="1"/>
    </xf>
    <xf numFmtId="0" fontId="20" fillId="19" borderId="0" xfId="10" applyFont="1" applyFill="1" applyAlignment="1">
      <alignment horizontal="center" vertical="center" wrapText="1"/>
    </xf>
    <xf numFmtId="0" fontId="5" fillId="0" borderId="0" xfId="10" applyFont="1" applyAlignment="1">
      <alignment vertical="center" wrapText="1"/>
    </xf>
    <xf numFmtId="0" fontId="30" fillId="4" borderId="1" xfId="10" applyFont="1" applyFill="1" applyBorder="1" applyAlignment="1">
      <alignment horizontal="center" vertical="center" wrapText="1"/>
    </xf>
    <xf numFmtId="44" fontId="30" fillId="4" borderId="1" xfId="11" applyFont="1" applyFill="1" applyBorder="1" applyAlignment="1">
      <alignment horizontal="center" vertical="center" wrapText="1"/>
    </xf>
    <xf numFmtId="0" fontId="4" fillId="0" borderId="1" xfId="10" applyBorder="1" applyAlignment="1">
      <alignment horizontal="center" vertical="center"/>
    </xf>
    <xf numFmtId="0" fontId="6" fillId="0" borderId="1" xfId="12" applyFont="1" applyBorder="1" applyAlignment="1">
      <alignment horizontal="center" vertical="center"/>
    </xf>
    <xf numFmtId="0" fontId="6" fillId="0" borderId="1" xfId="10" applyFont="1" applyBorder="1" applyAlignment="1">
      <alignment vertical="center" wrapText="1"/>
    </xf>
    <xf numFmtId="44" fontId="6" fillId="0" borderId="1" xfId="11" applyFont="1" applyFill="1" applyBorder="1" applyAlignment="1">
      <alignment horizontal="center" vertical="center"/>
    </xf>
    <xf numFmtId="166" fontId="6" fillId="0" borderId="1" xfId="11" applyNumberFormat="1" applyFont="1" applyFill="1" applyBorder="1" applyAlignment="1">
      <alignment horizontal="center" vertical="center"/>
    </xf>
    <xf numFmtId="172" fontId="6" fillId="0" borderId="1" xfId="11" applyNumberFormat="1" applyFont="1" applyFill="1" applyBorder="1" applyAlignment="1">
      <alignment horizontal="center" vertical="center"/>
    </xf>
    <xf numFmtId="0" fontId="6" fillId="0" borderId="10" xfId="10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166" fontId="4" fillId="5" borderId="0" xfId="10" applyNumberFormat="1" applyFill="1" applyAlignment="1">
      <alignment horizontal="center" vertical="center"/>
    </xf>
    <xf numFmtId="166" fontId="4" fillId="0" borderId="0" xfId="10" applyNumberFormat="1" applyAlignment="1">
      <alignment horizontal="center" vertical="center"/>
    </xf>
    <xf numFmtId="44" fontId="4" fillId="0" borderId="1" xfId="10" applyNumberFormat="1" applyBorder="1" applyAlignment="1">
      <alignment vertical="center"/>
    </xf>
    <xf numFmtId="44" fontId="4" fillId="0" borderId="1" xfId="11" applyFill="1" applyBorder="1" applyAlignment="1">
      <alignment vertical="center"/>
    </xf>
    <xf numFmtId="44" fontId="4" fillId="0" borderId="0" xfId="10" applyNumberFormat="1" applyAlignment="1">
      <alignment vertical="center"/>
    </xf>
    <xf numFmtId="166" fontId="4" fillId="0" borderId="1" xfId="10" applyNumberFormat="1" applyBorder="1" applyAlignment="1">
      <alignment horizontal="center" vertical="center"/>
    </xf>
    <xf numFmtId="0" fontId="6" fillId="0" borderId="0" xfId="10" applyFont="1" applyAlignment="1">
      <alignment vertical="center"/>
    </xf>
    <xf numFmtId="0" fontId="6" fillId="0" borderId="1" xfId="10" applyFont="1" applyBorder="1" applyAlignment="1">
      <alignment vertical="center"/>
    </xf>
    <xf numFmtId="166" fontId="4" fillId="0" borderId="0" xfId="10" applyNumberFormat="1" applyAlignment="1">
      <alignment horizontal="left" vertical="center"/>
    </xf>
    <xf numFmtId="0" fontId="13" fillId="0" borderId="0" xfId="10" applyFont="1" applyAlignment="1">
      <alignment vertical="center"/>
    </xf>
    <xf numFmtId="0" fontId="6" fillId="0" borderId="1" xfId="12" applyFont="1" applyBorder="1" applyAlignment="1">
      <alignment horizontal="left" vertical="center" wrapText="1"/>
    </xf>
    <xf numFmtId="166" fontId="0" fillId="0" borderId="0" xfId="10" applyNumberFormat="1" applyFont="1" applyAlignment="1">
      <alignment horizontal="left" vertical="center"/>
    </xf>
    <xf numFmtId="0" fontId="13" fillId="0" borderId="0" xfId="10" applyFont="1" applyAlignment="1">
      <alignment horizontal="center" vertical="center"/>
    </xf>
    <xf numFmtId="0" fontId="4" fillId="16" borderId="0" xfId="10" applyFill="1" applyAlignment="1">
      <alignment horizontal="center" vertical="center"/>
    </xf>
    <xf numFmtId="0" fontId="0" fillId="0" borderId="0" xfId="10" applyFont="1" applyAlignment="1">
      <alignment horizontal="center" vertical="center"/>
    </xf>
    <xf numFmtId="0" fontId="6" fillId="0" borderId="4" xfId="10" applyFont="1" applyBorder="1" applyAlignment="1">
      <alignment vertical="center"/>
    </xf>
    <xf numFmtId="0" fontId="6" fillId="0" borderId="4" xfId="12" applyFont="1" applyBorder="1" applyAlignment="1">
      <alignment horizontal="center" vertical="center"/>
    </xf>
    <xf numFmtId="0" fontId="6" fillId="0" borderId="4" xfId="10" applyFont="1" applyBorder="1" applyAlignment="1">
      <alignment vertical="center" wrapText="1"/>
    </xf>
    <xf numFmtId="44" fontId="6" fillId="0" borderId="4" xfId="11" applyFont="1" applyFill="1" applyBorder="1" applyAlignment="1">
      <alignment horizontal="center" vertical="center"/>
    </xf>
    <xf numFmtId="166" fontId="6" fillId="0" borderId="4" xfId="11" applyNumberFormat="1" applyFont="1" applyFill="1" applyBorder="1" applyAlignment="1">
      <alignment horizontal="center" vertical="center"/>
    </xf>
    <xf numFmtId="172" fontId="6" fillId="0" borderId="4" xfId="11" applyNumberFormat="1" applyFont="1" applyFill="1" applyBorder="1" applyAlignment="1">
      <alignment horizontal="center" vertical="center"/>
    </xf>
    <xf numFmtId="0" fontId="6" fillId="0" borderId="9" xfId="10" applyFont="1" applyBorder="1" applyAlignment="1">
      <alignment horizontal="center" vertical="center"/>
    </xf>
    <xf numFmtId="166" fontId="1" fillId="0" borderId="0" xfId="10" applyNumberFormat="1" applyFont="1" applyAlignment="1">
      <alignment horizontal="center" vertical="center"/>
    </xf>
    <xf numFmtId="0" fontId="1" fillId="6" borderId="6" xfId="10" applyFont="1" applyFill="1" applyBorder="1" applyAlignment="1">
      <alignment horizontal="center"/>
    </xf>
    <xf numFmtId="1" fontId="2" fillId="6" borderId="6" xfId="11" applyNumberFormat="1" applyFont="1" applyFill="1" applyBorder="1" applyAlignment="1">
      <alignment horizontal="center" vertical="center"/>
    </xf>
    <xf numFmtId="44" fontId="1" fillId="6" borderId="16" xfId="10" applyNumberFormat="1" applyFont="1" applyFill="1" applyBorder="1"/>
    <xf numFmtId="0" fontId="4" fillId="0" borderId="0" xfId="10" applyAlignment="1">
      <alignment horizontal="center"/>
    </xf>
    <xf numFmtId="0" fontId="5" fillId="0" borderId="0" xfId="10" applyFont="1" applyAlignment="1">
      <alignment horizontal="left" vertical="center" wrapText="1"/>
    </xf>
    <xf numFmtId="2" fontId="4" fillId="0" borderId="0" xfId="10" applyNumberFormat="1" applyAlignment="1">
      <alignment horizontal="center" vertical="center"/>
    </xf>
    <xf numFmtId="0" fontId="6" fillId="0" borderId="0" xfId="10" applyFont="1" applyAlignment="1">
      <alignment horizontal="center"/>
    </xf>
    <xf numFmtId="0" fontId="6" fillId="0" borderId="0" xfId="10" applyFont="1" applyAlignment="1">
      <alignment wrapText="1"/>
    </xf>
    <xf numFmtId="44" fontId="6" fillId="0" borderId="0" xfId="11" applyFont="1" applyFill="1" applyAlignment="1">
      <alignment horizontal="center"/>
    </xf>
    <xf numFmtId="0" fontId="34" fillId="0" borderId="0" xfId="12" applyFont="1" applyAlignment="1">
      <alignment horizontal="center"/>
    </xf>
    <xf numFmtId="0" fontId="6" fillId="0" borderId="0" xfId="11" applyNumberFormat="1" applyFont="1" applyFill="1"/>
    <xf numFmtId="0" fontId="35" fillId="0" borderId="0" xfId="13" applyFont="1" applyAlignment="1">
      <alignment horizontal="center" wrapText="1"/>
    </xf>
    <xf numFmtId="44" fontId="4" fillId="0" borderId="0" xfId="10" applyNumberFormat="1"/>
    <xf numFmtId="0" fontId="36" fillId="0" borderId="0" xfId="12" applyFont="1" applyAlignment="1">
      <alignment horizontal="center" wrapText="1"/>
    </xf>
    <xf numFmtId="44" fontId="36" fillId="0" borderId="0" xfId="14" applyFont="1" applyFill="1" applyBorder="1" applyAlignment="1">
      <alignment horizontal="center"/>
    </xf>
    <xf numFmtId="0" fontId="36" fillId="0" borderId="0" xfId="12" applyFont="1"/>
    <xf numFmtId="0" fontId="35" fillId="0" borderId="0" xfId="13" applyFont="1" applyAlignment="1">
      <alignment horizontal="center"/>
    </xf>
    <xf numFmtId="0" fontId="37" fillId="0" borderId="0" xfId="12" applyFont="1" applyAlignment="1">
      <alignment horizontal="center" vertical="top" wrapText="1"/>
    </xf>
    <xf numFmtId="0" fontId="37" fillId="0" borderId="0" xfId="12" applyFont="1" applyAlignment="1">
      <alignment horizontal="center" wrapText="1"/>
    </xf>
    <xf numFmtId="0" fontId="6" fillId="0" borderId="3" xfId="10" applyFont="1" applyBorder="1" applyAlignment="1">
      <alignment wrapText="1"/>
    </xf>
    <xf numFmtId="44" fontId="6" fillId="0" borderId="3" xfId="11" applyFont="1" applyFill="1" applyBorder="1" applyAlignment="1">
      <alignment horizontal="center"/>
    </xf>
    <xf numFmtId="0" fontId="38" fillId="0" borderId="3" xfId="12" applyFont="1" applyBorder="1" applyAlignment="1">
      <alignment horizontal="center" wrapText="1"/>
    </xf>
    <xf numFmtId="0" fontId="36" fillId="0" borderId="3" xfId="12" applyFont="1" applyBorder="1" applyAlignment="1">
      <alignment horizontal="center" wrapText="1"/>
    </xf>
    <xf numFmtId="44" fontId="36" fillId="0" borderId="3" xfId="14" applyFont="1" applyFill="1" applyBorder="1"/>
    <xf numFmtId="0" fontId="38" fillId="0" borderId="3" xfId="12" applyFont="1" applyBorder="1"/>
    <xf numFmtId="0" fontId="36" fillId="0" borderId="3" xfId="12" applyFont="1" applyBorder="1" applyAlignment="1">
      <alignment horizontal="center"/>
    </xf>
    <xf numFmtId="2" fontId="4" fillId="0" borderId="3" xfId="10" applyNumberFormat="1" applyBorder="1" applyAlignment="1">
      <alignment horizontal="center" vertical="center"/>
    </xf>
    <xf numFmtId="0" fontId="36" fillId="0" borderId="3" xfId="12" applyFont="1" applyBorder="1"/>
    <xf numFmtId="0" fontId="29" fillId="0" borderId="0" xfId="15"/>
    <xf numFmtId="0" fontId="6" fillId="20" borderId="1" xfId="12" applyFont="1" applyFill="1" applyBorder="1" applyAlignment="1">
      <alignment horizontal="center" vertical="center"/>
    </xf>
    <xf numFmtId="0" fontId="6" fillId="20" borderId="1" xfId="10" applyFont="1" applyFill="1" applyBorder="1" applyAlignment="1">
      <alignment vertical="center" wrapText="1"/>
    </xf>
    <xf numFmtId="0" fontId="6" fillId="20" borderId="1" xfId="12" applyFont="1" applyFill="1" applyBorder="1" applyAlignment="1">
      <alignment horizontal="left" vertical="center" wrapText="1"/>
    </xf>
    <xf numFmtId="0" fontId="6" fillId="20" borderId="11" xfId="12" applyFont="1" applyFill="1" applyBorder="1" applyAlignment="1">
      <alignment horizontal="center" vertical="center"/>
    </xf>
    <xf numFmtId="0" fontId="6" fillId="20" borderId="11" xfId="10" applyFont="1" applyFill="1" applyBorder="1" applyAlignment="1">
      <alignment vertical="center" wrapText="1"/>
    </xf>
    <xf numFmtId="0" fontId="4" fillId="21" borderId="1" xfId="5" applyFill="1" applyBorder="1" applyAlignment="1">
      <alignment vertical="center"/>
    </xf>
    <xf numFmtId="0" fontId="4" fillId="21" borderId="1" xfId="2" applyFill="1" applyBorder="1" applyAlignment="1">
      <alignment wrapText="1" shrinkToFit="1"/>
    </xf>
    <xf numFmtId="0" fontId="4" fillId="21" borderId="1" xfId="5" applyFill="1" applyBorder="1"/>
    <xf numFmtId="0" fontId="4" fillId="21" borderId="1" xfId="2" applyFill="1" applyBorder="1"/>
    <xf numFmtId="0" fontId="4" fillId="21" borderId="1" xfId="5" applyFill="1" applyBorder="1" applyAlignment="1">
      <alignment wrapText="1" shrinkToFit="1"/>
    </xf>
    <xf numFmtId="44" fontId="13" fillId="0" borderId="4" xfId="6" applyFont="1" applyFill="1" applyBorder="1" applyAlignment="1">
      <alignment horizontal="center"/>
    </xf>
    <xf numFmtId="44" fontId="13" fillId="0" borderId="4" xfId="6" applyFont="1" applyFill="1" applyBorder="1" applyAlignment="1">
      <alignment horizontal="center" wrapText="1"/>
    </xf>
    <xf numFmtId="0" fontId="13" fillId="0" borderId="4" xfId="5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wrapText="1" shrinkToFit="1"/>
    </xf>
    <xf numFmtId="0" fontId="0" fillId="0" borderId="1" xfId="0" applyBorder="1" applyAlignment="1">
      <alignment horizontal="left" wrapText="1"/>
    </xf>
    <xf numFmtId="0" fontId="6" fillId="0" borderId="0" xfId="5" applyFont="1" applyAlignment="1">
      <alignment horizontal="left" vertical="top" wrapText="1" shrinkToFit="1"/>
    </xf>
    <xf numFmtId="0" fontId="13" fillId="17" borderId="1" xfId="5" applyFont="1" applyFill="1" applyBorder="1" applyAlignment="1">
      <alignment horizontal="left" vertical="top" wrapText="1" shrinkToFit="1"/>
    </xf>
    <xf numFmtId="0" fontId="13" fillId="0" borderId="1" xfId="5" applyFont="1" applyBorder="1" applyAlignment="1">
      <alignment horizontal="left" vertical="top" wrapText="1" shrinkToFit="1"/>
    </xf>
    <xf numFmtId="0" fontId="13" fillId="17" borderId="2" xfId="0" applyFont="1" applyFill="1" applyBorder="1" applyAlignment="1">
      <alignment horizontal="left" vertical="top" wrapText="1" shrinkToFit="1"/>
    </xf>
    <xf numFmtId="0" fontId="13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 shrinkToFit="1"/>
    </xf>
    <xf numFmtId="0" fontId="13" fillId="0" borderId="2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 shrinkToFit="1"/>
    </xf>
    <xf numFmtId="0" fontId="13" fillId="17" borderId="5" xfId="0" applyFont="1" applyFill="1" applyBorder="1" applyAlignment="1">
      <alignment horizontal="left" vertical="top" wrapText="1" shrinkToFit="1"/>
    </xf>
    <xf numFmtId="0" fontId="13" fillId="17" borderId="1" xfId="0" applyFont="1" applyFill="1" applyBorder="1" applyAlignment="1">
      <alignment horizontal="left" vertical="top" wrapText="1" shrinkToFit="1"/>
    </xf>
    <xf numFmtId="0" fontId="1" fillId="6" borderId="6" xfId="5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4" fontId="0" fillId="0" borderId="0" xfId="1" applyFont="1" applyAlignment="1">
      <alignment wrapText="1"/>
    </xf>
    <xf numFmtId="0" fontId="12" fillId="0" borderId="11" xfId="5" applyFont="1" applyBorder="1" applyAlignment="1">
      <alignment horizontal="left" vertical="center" wrapText="1"/>
    </xf>
    <xf numFmtId="0" fontId="13" fillId="0" borderId="1" xfId="5" applyFont="1" applyBorder="1" applyAlignment="1">
      <alignment horizontal="left" vertical="center" wrapText="1" shrinkToFit="1"/>
    </xf>
    <xf numFmtId="0" fontId="13" fillId="0" borderId="1" xfId="2" applyFont="1" applyBorder="1" applyAlignment="1">
      <alignment horizontal="center" vertical="center" wrapText="1"/>
    </xf>
    <xf numFmtId="44" fontId="4" fillId="0" borderId="0" xfId="5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16" applyFont="1" applyAlignment="1">
      <alignment wrapText="1"/>
    </xf>
    <xf numFmtId="0" fontId="13" fillId="17" borderId="1" xfId="5" applyFont="1" applyFill="1" applyBorder="1" applyAlignment="1">
      <alignment horizontal="left" vertical="center" wrapText="1" shrinkToFit="1"/>
    </xf>
    <xf numFmtId="0" fontId="13" fillId="22" borderId="2" xfId="5" applyFont="1" applyFill="1" applyBorder="1" applyAlignment="1">
      <alignment horizontal="center" vertical="center" wrapText="1"/>
    </xf>
    <xf numFmtId="44" fontId="0" fillId="0" borderId="0" xfId="0" applyNumberFormat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3" fillId="17" borderId="1" xfId="0" applyFont="1" applyFill="1" applyBorder="1" applyAlignment="1">
      <alignment horizontal="left" vertical="center" wrapText="1" shrinkToFit="1"/>
    </xf>
    <xf numFmtId="44" fontId="13" fillId="0" borderId="1" xfId="6" applyFont="1" applyFill="1" applyBorder="1" applyAlignment="1">
      <alignment horizontal="center" vertical="center"/>
    </xf>
    <xf numFmtId="44" fontId="13" fillId="0" borderId="1" xfId="6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left" wrapText="1" shrinkToFit="1"/>
    </xf>
    <xf numFmtId="0" fontId="13" fillId="23" borderId="1" xfId="0" applyFont="1" applyFill="1" applyBorder="1" applyAlignment="1">
      <alignment horizontal="left" vertical="center" wrapText="1" shrinkToFit="1"/>
    </xf>
    <xf numFmtId="0" fontId="6" fillId="0" borderId="15" xfId="10" applyFont="1" applyBorder="1" applyAlignment="1">
      <alignment vertical="center"/>
    </xf>
    <xf numFmtId="0" fontId="2" fillId="6" borderId="16" xfId="10" applyFont="1" applyFill="1" applyBorder="1" applyAlignment="1">
      <alignment vertical="center"/>
    </xf>
    <xf numFmtId="44" fontId="2" fillId="6" borderId="16" xfId="10" applyNumberFormat="1" applyFont="1" applyFill="1" applyBorder="1" applyAlignment="1">
      <alignment vertical="center"/>
    </xf>
    <xf numFmtId="0" fontId="4" fillId="0" borderId="4" xfId="5" applyBorder="1"/>
    <xf numFmtId="0" fontId="4" fillId="0" borderId="0" xfId="5"/>
    <xf numFmtId="0" fontId="4" fillId="0" borderId="2" xfId="5" applyBorder="1" applyAlignment="1">
      <alignment wrapText="1" shrinkToFit="1"/>
    </xf>
    <xf numFmtId="0" fontId="6" fillId="20" borderId="2" xfId="10" applyFont="1" applyFill="1" applyBorder="1" applyAlignment="1">
      <alignment vertical="center" wrapText="1"/>
    </xf>
    <xf numFmtId="0" fontId="4" fillId="0" borderId="4" xfId="5" applyBorder="1" applyAlignment="1">
      <alignment wrapText="1" shrinkToFit="1"/>
    </xf>
    <xf numFmtId="0" fontId="4" fillId="21" borderId="2" xfId="2" applyFill="1" applyBorder="1" applyAlignment="1">
      <alignment wrapText="1" shrinkToFit="1"/>
    </xf>
    <xf numFmtId="0" fontId="0" fillId="21" borderId="1" xfId="5" applyFont="1" applyFill="1" applyBorder="1"/>
    <xf numFmtId="0" fontId="0" fillId="21" borderId="1" xfId="5" applyFont="1" applyFill="1" applyBorder="1" applyAlignment="1">
      <alignment vertical="center"/>
    </xf>
    <xf numFmtId="0" fontId="13" fillId="5" borderId="1" xfId="0" applyFont="1" applyFill="1" applyBorder="1" applyAlignment="1">
      <alignment horizontal="left" wrapText="1" shrinkToFit="1"/>
    </xf>
    <xf numFmtId="0" fontId="4" fillId="5" borderId="1" xfId="5" applyFill="1" applyBorder="1"/>
    <xf numFmtId="0" fontId="0" fillId="0" borderId="1" xfId="5" applyFont="1" applyBorder="1"/>
    <xf numFmtId="0" fontId="13" fillId="5" borderId="2" xfId="0" applyFont="1" applyFill="1" applyBorder="1" applyAlignment="1">
      <alignment horizontal="left" wrapText="1" shrinkToFit="1"/>
    </xf>
    <xf numFmtId="0" fontId="31" fillId="5" borderId="2" xfId="0" applyFont="1" applyFill="1" applyBorder="1" applyAlignment="1">
      <alignment horizontal="left" wrapText="1" shrinkToFit="1"/>
    </xf>
    <xf numFmtId="0" fontId="0" fillId="0" borderId="1" xfId="5" applyFont="1" applyBorder="1" applyAlignment="1">
      <alignment vertical="center"/>
    </xf>
    <xf numFmtId="44" fontId="13" fillId="0" borderId="4" xfId="6" applyFont="1" applyFill="1" applyBorder="1" applyAlignment="1">
      <alignment horizontal="right"/>
    </xf>
    <xf numFmtId="44" fontId="13" fillId="0" borderId="4" xfId="6" applyFont="1" applyFill="1" applyBorder="1" applyAlignment="1">
      <alignment horizontal="right" wrapText="1"/>
    </xf>
    <xf numFmtId="44" fontId="0" fillId="24" borderId="1" xfId="6" applyFont="1" applyFill="1" applyBorder="1" applyAlignment="1">
      <alignment horizontal="center" vertical="center" wrapText="1"/>
    </xf>
    <xf numFmtId="44" fontId="0" fillId="24" borderId="0" xfId="1" applyFont="1" applyFill="1" applyAlignment="1">
      <alignment wrapText="1"/>
    </xf>
    <xf numFmtId="0" fontId="13" fillId="24" borderId="1" xfId="5" applyFont="1" applyFill="1" applyBorder="1" applyAlignment="1">
      <alignment horizontal="left" vertical="top" wrapText="1" shrinkToFit="1"/>
    </xf>
    <xf numFmtId="0" fontId="13" fillId="24" borderId="1" xfId="5" applyFont="1" applyFill="1" applyBorder="1" applyAlignment="1">
      <alignment wrapText="1" shrinkToFit="1"/>
    </xf>
    <xf numFmtId="0" fontId="13" fillId="24" borderId="1" xfId="5" applyFont="1" applyFill="1" applyBorder="1" applyAlignment="1">
      <alignment horizontal="left" vertical="center" wrapText="1" shrinkToFit="1"/>
    </xf>
    <xf numFmtId="0" fontId="13" fillId="24" borderId="11" xfId="5" applyFont="1" applyFill="1" applyBorder="1" applyAlignment="1">
      <alignment horizontal="left" vertical="top" wrapText="1" shrinkToFit="1"/>
    </xf>
    <xf numFmtId="0" fontId="13" fillId="24" borderId="2" xfId="0" applyFont="1" applyFill="1" applyBorder="1" applyAlignment="1">
      <alignment horizontal="left" vertical="top" wrapText="1" shrinkToFit="1"/>
    </xf>
    <xf numFmtId="0" fontId="0" fillId="24" borderId="0" xfId="0" applyFill="1" applyAlignment="1">
      <alignment wrapText="1"/>
    </xf>
    <xf numFmtId="0" fontId="13" fillId="24" borderId="1" xfId="2" applyFont="1" applyFill="1" applyBorder="1" applyAlignment="1">
      <alignment horizontal="left" vertical="top" wrapText="1" shrinkToFit="1"/>
    </xf>
    <xf numFmtId="0" fontId="6" fillId="0" borderId="2" xfId="10" applyFont="1" applyBorder="1" applyAlignment="1">
      <alignment vertical="center" wrapText="1"/>
    </xf>
    <xf numFmtId="0" fontId="13" fillId="0" borderId="1" xfId="0" applyFont="1" applyBorder="1" applyAlignment="1">
      <alignment horizontal="left" vertical="top" wrapText="1" shrinkToFit="1"/>
    </xf>
    <xf numFmtId="0" fontId="0" fillId="0" borderId="1" xfId="5" applyFont="1" applyBorder="1" applyAlignment="1">
      <alignment wrapText="1" shrinkToFit="1"/>
    </xf>
    <xf numFmtId="0" fontId="31" fillId="0" borderId="1" xfId="2" applyFont="1" applyBorder="1" applyAlignment="1">
      <alignment horizontal="left" vertical="center" wrapText="1" shrinkToFit="1"/>
    </xf>
    <xf numFmtId="0" fontId="32" fillId="0" borderId="1" xfId="2" applyFont="1" applyBorder="1" applyAlignment="1">
      <alignment horizontal="left" vertical="center" wrapText="1" shrinkToFit="1"/>
    </xf>
    <xf numFmtId="0" fontId="31" fillId="0" borderId="1" xfId="2" applyFont="1" applyBorder="1" applyAlignment="1">
      <alignment horizontal="left" vertical="center" wrapText="1"/>
    </xf>
    <xf numFmtId="0" fontId="13" fillId="0" borderId="2" xfId="0" applyFont="1" applyBorder="1" applyAlignment="1">
      <alignment wrapText="1"/>
    </xf>
    <xf numFmtId="0" fontId="13" fillId="0" borderId="1" xfId="2" applyFont="1" applyBorder="1" applyAlignment="1">
      <alignment horizontal="left" vertical="top" wrapText="1" shrinkToFit="1"/>
    </xf>
    <xf numFmtId="0" fontId="31" fillId="0" borderId="1" xfId="0" applyFont="1" applyBorder="1" applyAlignment="1">
      <alignment horizontal="left" wrapText="1" shrinkToFit="1"/>
    </xf>
    <xf numFmtId="0" fontId="31" fillId="0" borderId="1" xfId="0" applyFont="1" applyBorder="1" applyAlignment="1">
      <alignment horizontal="left" vertical="top" wrapText="1" shrinkToFit="1"/>
    </xf>
    <xf numFmtId="0" fontId="13" fillId="0" borderId="0" xfId="5" applyFont="1" applyAlignment="1">
      <alignment horizontal="left" vertical="top" wrapText="1" shrinkToFit="1"/>
    </xf>
    <xf numFmtId="0" fontId="3" fillId="0" borderId="5" xfId="2" applyFont="1" applyBorder="1" applyAlignment="1">
      <alignment horizontal="left" vertical="center" wrapText="1" shrinkToFit="1"/>
    </xf>
    <xf numFmtId="0" fontId="12" fillId="0" borderId="10" xfId="5" applyFont="1" applyBorder="1" applyAlignment="1">
      <alignment horizontal="left" wrapText="1"/>
    </xf>
    <xf numFmtId="0" fontId="13" fillId="0" borderId="2" xfId="5" applyFont="1" applyBorder="1" applyAlignment="1">
      <alignment wrapText="1" shrinkToFit="1"/>
    </xf>
    <xf numFmtId="0" fontId="13" fillId="0" borderId="2" xfId="5" applyFont="1" applyBorder="1" applyAlignment="1">
      <alignment horizontal="left" vertical="top" wrapText="1" shrinkToFit="1"/>
    </xf>
    <xf numFmtId="0" fontId="4" fillId="0" borderId="2" xfId="5" applyBorder="1" applyAlignment="1">
      <alignment wrapText="1"/>
    </xf>
    <xf numFmtId="0" fontId="13" fillId="0" borderId="2" xfId="5" applyFont="1" applyBorder="1" applyAlignment="1">
      <alignment horizontal="left" vertical="center" wrapText="1" shrinkToFit="1"/>
    </xf>
    <xf numFmtId="0" fontId="25" fillId="0" borderId="10" xfId="5" applyFont="1" applyBorder="1" applyAlignment="1">
      <alignment horizontal="left" wrapText="1"/>
    </xf>
    <xf numFmtId="0" fontId="12" fillId="0" borderId="10" xfId="2" applyFont="1" applyBorder="1" applyAlignment="1">
      <alignment horizontal="left" wrapText="1"/>
    </xf>
    <xf numFmtId="0" fontId="4" fillId="0" borderId="2" xfId="2" applyBorder="1" applyAlignment="1">
      <alignment wrapText="1" shrinkToFit="1"/>
    </xf>
    <xf numFmtId="0" fontId="0" fillId="0" borderId="2" xfId="5" applyFont="1" applyBorder="1" applyAlignment="1">
      <alignment wrapText="1" shrinkToFit="1"/>
    </xf>
    <xf numFmtId="0" fontId="13" fillId="0" borderId="5" xfId="5" applyFont="1" applyBorder="1" applyAlignment="1">
      <alignment horizontal="left" vertical="top" wrapText="1" shrinkToFit="1"/>
    </xf>
    <xf numFmtId="0" fontId="13" fillId="0" borderId="4" xfId="2" applyFont="1" applyBorder="1" applyAlignment="1">
      <alignment horizontal="center" wrapText="1"/>
    </xf>
    <xf numFmtId="0" fontId="32" fillId="0" borderId="4" xfId="2" applyFont="1" applyBorder="1" applyAlignment="1">
      <alignment horizontal="left" vertical="center" wrapText="1" shrinkToFit="1"/>
    </xf>
    <xf numFmtId="0" fontId="6" fillId="0" borderId="10" xfId="10" applyFont="1" applyBorder="1" applyAlignment="1">
      <alignment vertical="center"/>
    </xf>
    <xf numFmtId="0" fontId="6" fillId="0" borderId="1" xfId="10" applyFont="1" applyBorder="1" applyAlignment="1">
      <alignment horizontal="center"/>
    </xf>
    <xf numFmtId="166" fontId="2" fillId="6" borderId="16" xfId="10" applyNumberFormat="1" applyFont="1" applyFill="1" applyBorder="1" applyAlignment="1">
      <alignment vertical="center"/>
    </xf>
    <xf numFmtId="0" fontId="0" fillId="10" borderId="0" xfId="0" applyFill="1" applyAlignment="1">
      <alignment horizontal="center" wrapText="1"/>
    </xf>
    <xf numFmtId="0" fontId="2" fillId="0" borderId="0" xfId="5" applyFont="1" applyAlignment="1">
      <alignment horizontal="center" wrapText="1"/>
    </xf>
    <xf numFmtId="0" fontId="2" fillId="0" borderId="0" xfId="5" applyFont="1" applyAlignment="1">
      <alignment horizontal="left" vertical="top" wrapText="1"/>
    </xf>
    <xf numFmtId="0" fontId="2" fillId="0" borderId="0" xfId="5" applyFont="1" applyAlignment="1">
      <alignment horizontal="center" vertical="center" wrapText="1"/>
    </xf>
    <xf numFmtId="0" fontId="2" fillId="0" borderId="0" xfId="10" applyFont="1" applyAlignment="1">
      <alignment horizontal="center" wrapText="1"/>
    </xf>
    <xf numFmtId="15" fontId="6" fillId="0" borderId="3" xfId="10" applyNumberFormat="1" applyFont="1" applyBorder="1" applyAlignment="1">
      <alignment horizontal="center" vertical="center"/>
    </xf>
    <xf numFmtId="0" fontId="34" fillId="0" borderId="0" xfId="12" applyFont="1" applyAlignment="1">
      <alignment horizontal="center"/>
    </xf>
    <xf numFmtId="0" fontId="35" fillId="0" borderId="0" xfId="13" applyFont="1" applyAlignment="1">
      <alignment horizontal="center" wrapText="1"/>
    </xf>
    <xf numFmtId="0" fontId="39" fillId="0" borderId="0" xfId="13" applyFont="1" applyAlignment="1">
      <alignment horizontal="center"/>
    </xf>
    <xf numFmtId="0" fontId="35" fillId="0" borderId="15" xfId="13" applyFont="1" applyBorder="1" applyAlignment="1">
      <alignment horizontal="center" wrapText="1"/>
    </xf>
    <xf numFmtId="0" fontId="37" fillId="0" borderId="0" xfId="12" applyFont="1" applyAlignment="1">
      <alignment horizontal="center" vertical="top" wrapText="1"/>
    </xf>
    <xf numFmtId="0" fontId="37" fillId="0" borderId="0" xfId="12" applyFont="1" applyAlignment="1">
      <alignment horizontal="center" wrapText="1"/>
    </xf>
    <xf numFmtId="0" fontId="8" fillId="11" borderId="3" xfId="2" applyFont="1" applyFill="1" applyBorder="1" applyAlignment="1">
      <alignment horizontal="center" vertical="center"/>
    </xf>
    <xf numFmtId="0" fontId="8" fillId="9" borderId="3" xfId="2" applyFont="1" applyFill="1" applyBorder="1" applyAlignment="1">
      <alignment horizontal="center" vertical="center"/>
    </xf>
    <xf numFmtId="0" fontId="8" fillId="8" borderId="3" xfId="2" applyFont="1" applyFill="1" applyBorder="1" applyAlignment="1">
      <alignment horizontal="center" vertical="center"/>
    </xf>
    <xf numFmtId="0" fontId="8" fillId="7" borderId="3" xfId="2" applyFont="1" applyFill="1" applyBorder="1" applyAlignment="1">
      <alignment horizontal="center" vertical="center"/>
    </xf>
    <xf numFmtId="0" fontId="8" fillId="12" borderId="3" xfId="2" applyFont="1" applyFill="1" applyBorder="1" applyAlignment="1">
      <alignment horizontal="center" vertical="center"/>
    </xf>
    <xf numFmtId="0" fontId="2" fillId="0" borderId="0" xfId="2" applyFont="1" applyAlignment="1">
      <alignment horizontal="center" wrapText="1"/>
    </xf>
    <xf numFmtId="0" fontId="8" fillId="3" borderId="3" xfId="2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</cellXfs>
  <cellStyles count="17">
    <cellStyle name="Moneda" xfId="1" builtinId="4"/>
    <cellStyle name="Moneda 2" xfId="6" xr:uid="{8F28024C-717A-4FD4-B5F7-B4F3DD258178}"/>
    <cellStyle name="Moneda 2 2" xfId="14" xr:uid="{027F7B4E-9161-4800-89F9-C3D951744EE7}"/>
    <cellStyle name="Moneda 3" xfId="3" xr:uid="{00000000-0005-0000-0000-000001000000}"/>
    <cellStyle name="Moneda 3 2" xfId="7" xr:uid="{B1B62E14-0F19-45FA-93E3-3717FEFEE307}"/>
    <cellStyle name="Moneda 3 3" xfId="11" xr:uid="{B838F00B-D472-471B-9A34-84842EB839AF}"/>
    <cellStyle name="Normal" xfId="0" builtinId="0"/>
    <cellStyle name="Normal 11" xfId="9" xr:uid="{F453A3EF-5946-438E-97F3-7DF280D0D56C}"/>
    <cellStyle name="Normal 11 2" xfId="13" xr:uid="{BD9212E8-CC5F-4378-BB9A-6D4878EC6832}"/>
    <cellStyle name="Normal 2" xfId="15" xr:uid="{065ED3CD-34D4-416C-98DD-880B72ACF794}"/>
    <cellStyle name="Normal 3" xfId="4" xr:uid="{00000000-0005-0000-0000-000003000000}"/>
    <cellStyle name="Normal 3 2" xfId="8" xr:uid="{E0145537-7598-4EA6-A057-9F83A295FA1E}"/>
    <cellStyle name="Normal 3 3" xfId="12" xr:uid="{25EA9783-7218-4BAD-9B47-C5C68F653F9F}"/>
    <cellStyle name="Normal 4" xfId="2" xr:uid="{00000000-0005-0000-0000-000004000000}"/>
    <cellStyle name="Normal 4 2" xfId="5" xr:uid="{00000000-0005-0000-0000-000005000000}"/>
    <cellStyle name="Normal 4 3" xfId="10" xr:uid="{08E549E5-911E-4E62-B3D9-6AD2891B02B9}"/>
    <cellStyle name="Porcentaje" xfId="16" builtinId="5"/>
  </cellStyles>
  <dxfs count="4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numFmt numFmtId="12" formatCode="&quot;$&quot;#,##0.00;[Red]\-&quot;$&quot;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70" formatCode="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70" formatCode="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70" formatCode="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70" formatCode="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70" formatCode="&quot;$&quot;#,##0.00"/>
      <alignment horizontal="center" vertical="bottom" textRotation="0" wrapText="0" indent="0" justifyLastLine="0" shrinkToFit="0" readingOrder="0"/>
    </dxf>
    <dxf>
      <numFmt numFmtId="12" formatCode="&quot;$&quot;#,##0.00;[Red]\-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general" vertical="bottom" textRotation="0" wrapText="0" indent="0" justifyLastLine="0" shrinkToFit="1" readingOrder="0"/>
    </dxf>
    <dxf>
      <fill>
        <patternFill patternType="none">
          <fgColor indexed="64"/>
          <bgColor auto="1"/>
        </patternFill>
      </fill>
      <alignment textRotation="0" justifyLastLine="0" shrinkToFit="1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8" formatCode="[$-C0A]dd\-mmm\-yy;@"/>
      <alignment horizontal="left" vertical="bottom" textRotation="0" wrapText="0" indent="0" justifyLastLine="0" shrinkToFit="0" readingOrder="0"/>
    </dxf>
    <dxf>
      <numFmt numFmtId="168" formatCode="[$-C0A]dd\-mmm\-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8" formatCode="[$-C0A]dd\-mmm\-yy;@"/>
      <alignment horizontal="center" vertical="bottom" textRotation="0" wrapText="0" indent="0" justifyLastLine="0" shrinkToFit="0" readingOrder="0"/>
    </dxf>
    <dxf>
      <numFmt numFmtId="168" formatCode="[$-C0A]dd\-m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656359</xdr:colOff>
      <xdr:row>1</xdr:row>
      <xdr:rowOff>32038</xdr:rowOff>
    </xdr:from>
    <xdr:ext cx="2287731" cy="729961"/>
    <xdr:pic>
      <xdr:nvPicPr>
        <xdr:cNvPr id="2" name="Imagen 150" descr="C:\Users\lidia.martinez\Downloads\thumbnail_image.png">
          <a:extLst>
            <a:ext uri="{FF2B5EF4-FFF2-40B4-BE49-F238E27FC236}">
              <a16:creationId xmlns:a16="http://schemas.microsoft.com/office/drawing/2014/main" id="{DE577433-DCC7-4B9F-B98B-515AFE9A9924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09" t="9847"/>
        <a:stretch/>
      </xdr:blipFill>
      <xdr:spPr bwMode="auto">
        <a:xfrm>
          <a:off x="382039" y="222538"/>
          <a:ext cx="2287731" cy="72996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1014941</xdr:colOff>
      <xdr:row>1</xdr:row>
      <xdr:rowOff>74083</xdr:rowOff>
    </xdr:from>
    <xdr:ext cx="1753800" cy="660059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089DB712-2536-42E1-9A83-B85E97087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38421" y="264583"/>
          <a:ext cx="1753800" cy="660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533400</xdr:colOff>
      <xdr:row>0</xdr:row>
      <xdr:rowOff>0</xdr:rowOff>
    </xdr:from>
    <xdr:ext cx="1743075" cy="666750"/>
    <xdr:pic>
      <xdr:nvPicPr>
        <xdr:cNvPr id="2" name="Picture 2" descr="C:\Users\Amada\Desktop\logo.png">
          <a:extLst>
            <a:ext uri="{FF2B5EF4-FFF2-40B4-BE49-F238E27FC236}">
              <a16:creationId xmlns:a16="http://schemas.microsoft.com/office/drawing/2014/main" id="{C9B0EC18-AC60-4ED1-812A-95BB8DE3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0"/>
          <a:ext cx="17430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87275</xdr:rowOff>
    </xdr:from>
    <xdr:ext cx="1970034" cy="533531"/>
    <xdr:pic>
      <xdr:nvPicPr>
        <xdr:cNvPr id="3" name="Imagen 2" descr="C:\Users\lidia.martinez\Downloads\thumbnail_image.png">
          <a:extLst>
            <a:ext uri="{FF2B5EF4-FFF2-40B4-BE49-F238E27FC236}">
              <a16:creationId xmlns:a16="http://schemas.microsoft.com/office/drawing/2014/main" id="{B8787DC4-0667-48BE-87F8-BD84A6727E4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75"/>
          <a:ext cx="1970034" cy="53353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4" name="AutoShape 20" descr=".xlsx">
          <a:extLst>
            <a:ext uri="{FF2B5EF4-FFF2-40B4-BE49-F238E27FC236}">
              <a16:creationId xmlns:a16="http://schemas.microsoft.com/office/drawing/2014/main" id="{7B897248-8BFF-40CA-A44C-F6E9610F49ED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5" name="AutoShape 21" descr=".xlsx">
          <a:extLst>
            <a:ext uri="{FF2B5EF4-FFF2-40B4-BE49-F238E27FC236}">
              <a16:creationId xmlns:a16="http://schemas.microsoft.com/office/drawing/2014/main" id="{F096515B-AD57-4C8A-8341-5F03FE5FA281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6" name="AutoShape 20" descr=".xlsx">
          <a:extLst>
            <a:ext uri="{FF2B5EF4-FFF2-40B4-BE49-F238E27FC236}">
              <a16:creationId xmlns:a16="http://schemas.microsoft.com/office/drawing/2014/main" id="{633CBDF6-AC60-4561-BF27-858456B564BB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7" name="AutoShape 21" descr=".xlsx">
          <a:extLst>
            <a:ext uri="{FF2B5EF4-FFF2-40B4-BE49-F238E27FC236}">
              <a16:creationId xmlns:a16="http://schemas.microsoft.com/office/drawing/2014/main" id="{D45B05F0-EBC7-443E-977E-D04E6E58B41B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8" name="AutoShape 20" descr=".xlsx">
          <a:extLst>
            <a:ext uri="{FF2B5EF4-FFF2-40B4-BE49-F238E27FC236}">
              <a16:creationId xmlns:a16="http://schemas.microsoft.com/office/drawing/2014/main" id="{DE1AC8EA-6E85-42CD-A0BF-18F2EBC3B770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9" name="AutoShape 21" descr=".xlsx">
          <a:extLst>
            <a:ext uri="{FF2B5EF4-FFF2-40B4-BE49-F238E27FC236}">
              <a16:creationId xmlns:a16="http://schemas.microsoft.com/office/drawing/2014/main" id="{DCB6CC1A-52F7-4481-8F87-02FEB7620ACD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10" name="AutoShape 20" descr=".xlsx">
          <a:extLst>
            <a:ext uri="{FF2B5EF4-FFF2-40B4-BE49-F238E27FC236}">
              <a16:creationId xmlns:a16="http://schemas.microsoft.com/office/drawing/2014/main" id="{2E439810-90C6-4DD1-9EBA-6759D78ADD1E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11" name="AutoShape 21" descr=".xlsx">
          <a:extLst>
            <a:ext uri="{FF2B5EF4-FFF2-40B4-BE49-F238E27FC236}">
              <a16:creationId xmlns:a16="http://schemas.microsoft.com/office/drawing/2014/main" id="{B7F2F5BA-8DF6-4579-9018-DD09415B9EE7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60</xdr:row>
      <xdr:rowOff>0</xdr:rowOff>
    </xdr:from>
    <xdr:ext cx="304800" cy="304800"/>
    <xdr:sp macro="" textlink="">
      <xdr:nvSpPr>
        <xdr:cNvPr id="12" name="AutoShape 20" descr=".xlsx">
          <a:extLst>
            <a:ext uri="{FF2B5EF4-FFF2-40B4-BE49-F238E27FC236}">
              <a16:creationId xmlns:a16="http://schemas.microsoft.com/office/drawing/2014/main" id="{31A00B23-3B9A-4946-93F8-1770C622288E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60</xdr:row>
      <xdr:rowOff>0</xdr:rowOff>
    </xdr:from>
    <xdr:ext cx="304800" cy="304800"/>
    <xdr:sp macro="" textlink="">
      <xdr:nvSpPr>
        <xdr:cNvPr id="13" name="AutoShape 21" descr=".xlsx">
          <a:extLst>
            <a:ext uri="{FF2B5EF4-FFF2-40B4-BE49-F238E27FC236}">
              <a16:creationId xmlns:a16="http://schemas.microsoft.com/office/drawing/2014/main" id="{EB2D61ED-0187-4ED2-93C1-16C6118BEE01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14" name="AutoShape 20" descr=".xlsx">
          <a:extLst>
            <a:ext uri="{FF2B5EF4-FFF2-40B4-BE49-F238E27FC236}">
              <a16:creationId xmlns:a16="http://schemas.microsoft.com/office/drawing/2014/main" id="{3BF3F40B-982E-46C2-AE83-240AD6B24C9A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304800" cy="304800"/>
    <xdr:sp macro="" textlink="">
      <xdr:nvSpPr>
        <xdr:cNvPr id="15" name="AutoShape 21" descr=".xlsx">
          <a:extLst>
            <a:ext uri="{FF2B5EF4-FFF2-40B4-BE49-F238E27FC236}">
              <a16:creationId xmlns:a16="http://schemas.microsoft.com/office/drawing/2014/main" id="{1099F26D-AD2B-409B-AE6B-3B485BEFBC13}"/>
            </a:ext>
          </a:extLst>
        </xdr:cNvPr>
        <xdr:cNvSpPr>
          <a:spLocks noChangeAspect="1" noChangeArrowheads="1"/>
        </xdr:cNvSpPr>
      </xdr:nvSpPr>
      <xdr:spPr bwMode="auto">
        <a:xfrm>
          <a:off x="9925050" y="191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254000</xdr:colOff>
      <xdr:row>0</xdr:row>
      <xdr:rowOff>107315</xdr:rowOff>
    </xdr:from>
    <xdr:ext cx="1753800" cy="593384"/>
    <xdr:pic>
      <xdr:nvPicPr>
        <xdr:cNvPr id="2" name="Picture 2" descr="C:\Users\Amada\Desktop\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4240" y="107315"/>
          <a:ext cx="1753800" cy="593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425451</xdr:colOff>
      <xdr:row>0</xdr:row>
      <xdr:rowOff>26035</xdr:rowOff>
    </xdr:from>
    <xdr:ext cx="1819276" cy="592872"/>
    <xdr:pic>
      <xdr:nvPicPr>
        <xdr:cNvPr id="3" name="Imagen 150" descr="C:\Users\lidia.martinez\Downloads\thumbnail_imag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09" t="9847"/>
        <a:stretch/>
      </xdr:blipFill>
      <xdr:spPr bwMode="auto">
        <a:xfrm>
          <a:off x="1248411" y="26035"/>
          <a:ext cx="1819276" cy="59287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28574</xdr:rowOff>
    </xdr:from>
    <xdr:ext cx="1514475" cy="523875"/>
    <xdr:pic>
      <xdr:nvPicPr>
        <xdr:cNvPr id="2" name="Imagen 1" descr="C:\Users\lidia.martinez\Downloads\thumbnail_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3794" r="2166" b="14654"/>
        <a:stretch/>
      </xdr:blipFill>
      <xdr:spPr bwMode="auto">
        <a:xfrm>
          <a:off x="28575" y="28574"/>
          <a:ext cx="1514475" cy="523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495300</xdr:colOff>
      <xdr:row>0</xdr:row>
      <xdr:rowOff>139700</xdr:rowOff>
    </xdr:from>
    <xdr:ext cx="1114425" cy="609600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3300" y="139700"/>
          <a:ext cx="11144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28574</xdr:rowOff>
    </xdr:from>
    <xdr:ext cx="1514475" cy="523875"/>
    <xdr:pic>
      <xdr:nvPicPr>
        <xdr:cNvPr id="2" name="Imagen 1" descr="C:\Users\lidia.martinez\Downloads\thumbnail_image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3794" r="2166" b="14654"/>
        <a:stretch/>
      </xdr:blipFill>
      <xdr:spPr bwMode="auto">
        <a:xfrm>
          <a:off x="28575" y="28574"/>
          <a:ext cx="1514475" cy="5238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647700</xdr:colOff>
      <xdr:row>0</xdr:row>
      <xdr:rowOff>101600</xdr:rowOff>
    </xdr:from>
    <xdr:ext cx="1114425" cy="609600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01600"/>
          <a:ext cx="11144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19049</xdr:rowOff>
    </xdr:from>
    <xdr:ext cx="2333625" cy="619126"/>
    <xdr:pic>
      <xdr:nvPicPr>
        <xdr:cNvPr id="2" name="Imagen 1" descr="C:\Users\lidia.martinez\Downloads\thumbnail_image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3794" r="2166" b="14654"/>
        <a:stretch/>
      </xdr:blipFill>
      <xdr:spPr bwMode="auto">
        <a:xfrm>
          <a:off x="371475" y="19049"/>
          <a:ext cx="2333625" cy="619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2863849</xdr:colOff>
      <xdr:row>0</xdr:row>
      <xdr:rowOff>0</xdr:rowOff>
    </xdr:from>
    <xdr:ext cx="1114425" cy="609600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6349" y="0"/>
          <a:ext cx="11144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656359</xdr:colOff>
      <xdr:row>1</xdr:row>
      <xdr:rowOff>32038</xdr:rowOff>
    </xdr:from>
    <xdr:ext cx="2287731" cy="729961"/>
    <xdr:pic>
      <xdr:nvPicPr>
        <xdr:cNvPr id="2" name="Imagen 150" descr="C:\Users\lidia.martinez\Downloads\thumbnail_image.png">
          <a:extLst>
            <a:ext uri="{FF2B5EF4-FFF2-40B4-BE49-F238E27FC236}">
              <a16:creationId xmlns:a16="http://schemas.microsoft.com/office/drawing/2014/main" id="{EFDC980F-BD4B-4C48-82C2-6D13D9FFEDD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09" t="9847"/>
        <a:stretch/>
      </xdr:blipFill>
      <xdr:spPr bwMode="auto">
        <a:xfrm>
          <a:off x="656359" y="214918"/>
          <a:ext cx="2287731" cy="72996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20</xdr:col>
      <xdr:colOff>1014941</xdr:colOff>
      <xdr:row>1</xdr:row>
      <xdr:rowOff>74083</xdr:rowOff>
    </xdr:from>
    <xdr:ext cx="1753800" cy="660059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2AE5677E-6611-4BD4-AD15-BC5182AD2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16301" y="256963"/>
          <a:ext cx="1753800" cy="660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656359</xdr:colOff>
      <xdr:row>1</xdr:row>
      <xdr:rowOff>32038</xdr:rowOff>
    </xdr:from>
    <xdr:ext cx="2287731" cy="729961"/>
    <xdr:pic>
      <xdr:nvPicPr>
        <xdr:cNvPr id="2" name="Imagen 150" descr="C:\Users\lidia.martinez\Downloads\thumbnail_image.png">
          <a:extLst>
            <a:ext uri="{FF2B5EF4-FFF2-40B4-BE49-F238E27FC236}">
              <a16:creationId xmlns:a16="http://schemas.microsoft.com/office/drawing/2014/main" id="{3FC4933D-3523-4CE4-983E-8BA6F229011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09" t="9847"/>
        <a:stretch/>
      </xdr:blipFill>
      <xdr:spPr bwMode="auto">
        <a:xfrm>
          <a:off x="656359" y="222538"/>
          <a:ext cx="2287731" cy="72996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21</xdr:col>
      <xdr:colOff>1014941</xdr:colOff>
      <xdr:row>1</xdr:row>
      <xdr:rowOff>74083</xdr:rowOff>
    </xdr:from>
    <xdr:ext cx="1753800" cy="660059"/>
    <xdr:pic>
      <xdr:nvPicPr>
        <xdr:cNvPr id="3" name="Picture 2" descr="C:\Users\Amada\Desktop\logo.png">
          <a:extLst>
            <a:ext uri="{FF2B5EF4-FFF2-40B4-BE49-F238E27FC236}">
              <a16:creationId xmlns:a16="http://schemas.microsoft.com/office/drawing/2014/main" id="{DC313025-FD3A-4053-85D7-392A3DBC4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36516" y="264583"/>
          <a:ext cx="1753800" cy="660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riam.martinez\Desktop\2026\INVENTARIOS\2.-%20FEBRERO\02.FEBRERO.2026%20INVENTARIO%20MANTENIMIENTO.FINAL%2031-03-2026.xlsx" TargetMode="External"/><Relationship Id="rId1" Type="http://schemas.openxmlformats.org/officeDocument/2006/relationships/externalLinkPath" Target="file:///C:\Users\miriam.martinez\Desktop\2026\INVENTARIOS\2.-%20FEBRERO\02.FEBRERO.2026%20INVENTARIO%20MANTENIMIENTO.FINAL%2031-03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riam.martinez\Desktop\2025\INVENTARIOS\3.-%20MARZO\INVENTARIOS%20MANTENIMEINTO%20MARZO%202025.xlsx" TargetMode="External"/><Relationship Id="rId1" Type="http://schemas.openxmlformats.org/officeDocument/2006/relationships/externalLinkPath" Target="file:///C:\Users\miriam.martinez\Desktop\2025\INVENTARIOS\3.-%20MARZO\INVENTARIOS%20MANTENIMEINTO%20MARZ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RZO%20INVENTARIOS/CIERRE%20ELENA/03.MARZO.2026%20INVENTARIO%20MANTENIMIENTO%20FINAL%20ZOOLOGICO(CRISTY)%20(1).xlsx" TargetMode="External"/><Relationship Id="rId2" Type="http://schemas.openxmlformats.org/officeDocument/2006/relationships/externalLinkPath" Target="https://d.docs.live.net/ab39644a82a9faca/Desktop/MARZO%20INVENTARIOS/CIERRE%20ELENA/03.MARZO.2026%20INVENTARIO%20MANTENIMIENTO%20FINAL%20ZOOLOGICO(CRISTY)%20(1).xlsx" TargetMode="External"/><Relationship Id="rId1" Type="http://schemas.openxmlformats.org/officeDocument/2006/relationships/externalLinkPath" Target="/ab39644a82a9faca/Desktop/MARZO%20INVENTARIOS/CIERRE%20ELENA/03.MARZO.2026%20INVENTARIO%20MANTENIMIENTO%20FINAL%20ZOOLOGICO(CRISTY)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riam.martinez\Desktop\2025\INVENTARIOS\2.-%20FEBRERO\INVENTARIO%20FEBRERO%20MANTENIMIENTO.xlsx" TargetMode="External"/><Relationship Id="rId1" Type="http://schemas.openxmlformats.org/officeDocument/2006/relationships/externalLinkPath" Target="file:///C:\Users\miriam.martinez\Desktop\2025\INVENTARIOS\2.-%20FEBRERO\INVENTARIO%20FEBRERO%20MANTEN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6/Desktop/JULIA%202025/INVENTARIOS%202025/INVENTARIOS%20PISO%2016/06%20INVENTARIO%20PISO%2016/06.JUNIO.2025%20INVENTARIO%20MANTENIMIENTO.xlsx" TargetMode="External"/><Relationship Id="rId2" Type="http://schemas.openxmlformats.org/officeDocument/2006/relationships/externalLinkPath" Target="file:///C:\Users\6\Desktop\JULIA%202025\INVENTARIOS%202025\INVENTARIOS%20PISO%2016\06%20INVENTARIO%20PISO%2016\06.JUNIO.2025%20INVENTARIO%20MANTENIMIENTO.xlsx" TargetMode="External"/><Relationship Id="rId1" Type="http://schemas.openxmlformats.org/officeDocument/2006/relationships/externalLinkPath" Target="/Users/6/Desktop/JULIA%202025/INVENTARIOS%202025/INVENTARIOS%20PISO%2016/06%20INVENTARIO%20PISO%2016/06.JUNIO.2025%20INVENTARIO%20MANTENIMIENTO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juliamartinez/Desktop/2026/INVENTARIO%20ZOO%202026/03.MARZO.2026%20INVENTARIO%20MANTENIMIENTO.xlsx" TargetMode="External"/><Relationship Id="rId1" Type="http://schemas.openxmlformats.org/officeDocument/2006/relationships/externalLinkPath" Target="/Users/juliamartinez/Desktop/2026/INVENTARIO%20ZOO%202026/03.MARZO.2026%20INVENTARIO%20MANTENIMI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erencias"/>
      <sheetName val="INVENTARIO NOV"/>
      <sheetName val="INV FEBRERO."/>
      <sheetName val="INV. HERRAMIENTAS"/>
      <sheetName val="DIFERENCIAS EN LA REV. "/>
      <sheetName val="SALIDAS"/>
      <sheetName val="SALIDAS C.C."/>
      <sheetName val="AJUSTE POR FALLO"/>
      <sheetName val="INV. FINAL INICIAL PISO 16"/>
      <sheetName val="articulos"/>
      <sheetName val="ENTRADA"/>
      <sheetName val="INV. FINAL"/>
      <sheetName val="MERM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ARIO"/>
      <sheetName val="diferencias"/>
      <sheetName val="INV. FINAL MIRIAM"/>
      <sheetName val="INV. HERRAMIENTAS"/>
      <sheetName val="CODIGOS"/>
      <sheetName val="INV ALF"/>
      <sheetName val="ENTRADA"/>
      <sheetName val="SALIDAS"/>
      <sheetName val="TABLA DE SALIDA"/>
      <sheetName val="MERMAS"/>
      <sheetName val="Hoja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MARZO"/>
      <sheetName val="INV. HERRAMIENTAS"/>
      <sheetName val="CODIGOS"/>
      <sheetName val="INV FINAL  MZO"/>
      <sheetName val="SALIDAS C.C."/>
      <sheetName val="ENTRADA"/>
      <sheetName val="SALIDAS"/>
      <sheetName val="AJUSTE DE SALID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. FINAL MIRIAM"/>
      <sheetName val="INV. HERRAMIENTAS"/>
      <sheetName val="PINTURAS PDTES."/>
      <sheetName val="SALIDAS"/>
      <sheetName val="ARTICULOS"/>
      <sheetName val="INVENTARIO"/>
      <sheetName val="SALIDAS PINTURAS"/>
      <sheetName val="diferencias"/>
      <sheetName val="ENTRADA"/>
      <sheetName val="TABLA DE SALIDA"/>
      <sheetName val="MERMA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"/>
      <sheetName val="diferencias"/>
      <sheetName val="INV ALFABETICO"/>
      <sheetName val="INVENTARIO MAYRA"/>
      <sheetName val="INV. FINAL + DIR."/>
      <sheetName val="INV. HERRAMIENTAS"/>
      <sheetName val="INV. FINAL"/>
      <sheetName val="MENSUAL"/>
      <sheetName val="DIF"/>
      <sheetName val="ENTRADA"/>
      <sheetName val="SALIDAS"/>
      <sheetName val="MERMAS"/>
      <sheetName val="SALIDAS C.C.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TRAD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ul Meza" id="{9010489D-48E6-4F43-9FC8-00EC966E8EF6}" userId="ab39644a82a9faca" providerId="Windows Live"/>
  <person displayName="Miriam Martinez Martinez" id="{62CE1A08-D84F-2240-A56F-FF13128FFA34}" userId="S-1-5-21-1030906838-1959017839-1190612905-6480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" displayName="Tabla1" ref="A6:O121" totalsRowCount="1" headerRowDxfId="481" dataDxfId="480">
  <autoFilter ref="A6:O120" xr:uid="{00000000-0009-0000-0100-000002000000}"/>
  <tableColumns count="15">
    <tableColumn id="1" xr3:uid="{00000000-0010-0000-0000-000001000000}" name="AREA" dataDxfId="479" totalsRowDxfId="478"/>
    <tableColumn id="4" xr3:uid="{00000000-0010-0000-0000-000004000000}" name="S" dataDxfId="477" totalsRowDxfId="476"/>
    <tableColumn id="2" xr3:uid="{00000000-0010-0000-0000-000002000000}" name="FECHA" dataDxfId="475" totalsRowDxfId="474"/>
    <tableColumn id="15" xr3:uid="{00000000-0010-0000-0000-00000F000000}" name="PROVEEDOR" dataDxfId="473" totalsRowDxfId="472"/>
    <tableColumn id="3" xr3:uid="{00000000-0010-0000-0000-000003000000}" name="FOLIO" dataDxfId="471" totalsRowDxfId="470"/>
    <tableColumn id="6" xr3:uid="{00000000-0010-0000-0000-000006000000}" name="ARTICULO" dataDxfId="469" totalsRowDxfId="468"/>
    <tableColumn id="5" xr3:uid="{00000000-0010-0000-0000-000005000000}" name="DESCRIPCION" dataDxfId="467" totalsRowDxfId="466"/>
    <tableColumn id="7" xr3:uid="{00000000-0010-0000-0000-000007000000}" name="UNIDAD" dataDxfId="465" totalsRowDxfId="464"/>
    <tableColumn id="8" xr3:uid="{00000000-0010-0000-0000-000008000000}" name="CANTIDAD" totalsRowFunction="sum" dataDxfId="463" totalsRowDxfId="462"/>
    <tableColumn id="9" xr3:uid="{00000000-0010-0000-0000-000009000000}" name="IMPORTE" totalsRowFunction="sum" dataDxfId="461" totalsRowDxfId="460"/>
    <tableColumn id="10" xr3:uid="{00000000-0010-0000-0000-00000A000000}" name="IVA" totalsRowFunction="sum" dataDxfId="459" totalsRowDxfId="458">
      <calculatedColumnFormula>(Tabla1[[#This Row],[IMPORTE]]-Tabla1[[#This Row],[DESCUENTO]])*0.16</calculatedColumnFormula>
    </tableColumn>
    <tableColumn id="11" xr3:uid="{00000000-0010-0000-0000-00000B000000}" name="DESCUENTO" totalsRowFunction="sum" dataDxfId="457" totalsRowDxfId="456"/>
    <tableColumn id="12" xr3:uid="{00000000-0010-0000-0000-00000C000000}" name="TOTAL" totalsRowFunction="sum" dataDxfId="455" totalsRowDxfId="454">
      <calculatedColumnFormula>Tabla1[[#This Row],[IMPORTE]]+Tabla1[[#This Row],[IVA]]-Tabla1[[#This Row],[DESCUENTO]]</calculatedColumnFormula>
    </tableColumn>
    <tableColumn id="13" xr3:uid="{00000000-0010-0000-0000-00000D000000}" name="COSTO UNITARIO" totalsRowFunction="sum" dataDxfId="453" totalsRowDxfId="452">
      <calculatedColumnFormula>((Tabla1[[#This Row],[IMPORTE]]+Tabla1[[#This Row],[IVA]])-L7)/Tabla1[[#This Row],[CANTIDAD]]</calculatedColumnFormula>
    </tableColumn>
    <tableColumn id="16" xr3:uid="{00000000-0010-0000-0000-000010000000}" name="OBSERVACIONES" dataDxfId="451" totalsRowDxfId="4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16" dT="2024-09-23T17:25:28.93" personId="{62CE1A08-D84F-2240-A56F-FF13128FFA34}" id="{D57D4EE8-3F65-4BEF-8E5E-2348F09ACEBC}">
    <text xml:space="preserve">SE DIO DE ALTA POR LITRO
</text>
  </threadedComment>
  <threadedComment ref="P1109" dT="2026-05-27T16:58:42.74" personId="{9010489D-48E6-4F43-9FC8-00EC966E8EF6}" id="{5467BCEB-6CF7-4A6C-B8A5-9CB9377E339C}">
    <text xml:space="preserve">JULIA MTZ TIENE EL TEMA DE ESTE ARTICUILO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26" dT="2024-09-23T17:25:28.93" personId="{62CE1A08-D84F-2240-A56F-FF13128FFA34}" id="{0A41046D-AAF4-418B-85ED-828ACE29A6EA}">
    <text xml:space="preserve">SE DIO DE ALTA POR LITRO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90" dT="2024-09-23T17:25:28.93" personId="{62CE1A08-D84F-2240-A56F-FF13128FFA34}" id="{6D9C0D44-BA0D-BE4A-A96F-0E0AB781831B}">
    <text xml:space="preserve">SE DIO DE ALTA POR LITRO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690" dT="2024-09-23T17:25:28.93" personId="{62CE1A08-D84F-2240-A56F-FF13128FFA34}" id="{AE4F65F2-0495-453C-8C9D-5B6656A672EB}">
    <text xml:space="preserve">SE DIO DE ALTA POR LITRO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690" dT="2024-09-23T17:25:28.93" personId="{62CE1A08-D84F-2240-A56F-FF13128FFA34}" id="{A6CFC55F-75CA-422F-BE5D-B6919AE915D2}">
    <text xml:space="preserve">SE DIO DE ALTA POR LITRO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7117-401E-4E08-86FE-7368C9ADE128}">
  <sheetPr codeName="Hoja1">
    <tabColor rgb="FF7030A0"/>
    <pageSetUpPr fitToPage="1"/>
  </sheetPr>
  <dimension ref="A1:Z1137"/>
  <sheetViews>
    <sheetView tabSelected="1" zoomScale="55" zoomScaleNormal="55" workbookViewId="0">
      <selection activeCell="I18" sqref="I18"/>
    </sheetView>
  </sheetViews>
  <sheetFormatPr baseColWidth="10" defaultColWidth="11.5703125" defaultRowHeight="15" x14ac:dyDescent="0.25"/>
  <cols>
    <col min="1" max="2" width="11.5703125" style="219"/>
    <col min="3" max="3" width="25.140625" style="219" customWidth="1"/>
    <col min="4" max="4" width="13" style="452" hidden="1" customWidth="1"/>
    <col min="5" max="5" width="14.7109375" style="219" customWidth="1"/>
    <col min="6" max="6" width="15" style="219" customWidth="1"/>
    <col min="7" max="7" width="11.5703125" style="219" customWidth="1"/>
    <col min="8" max="8" width="14.7109375" style="219" customWidth="1"/>
    <col min="9" max="9" width="14.5703125" style="219" customWidth="1"/>
    <col min="10" max="10" width="15" style="219" customWidth="1"/>
    <col min="11" max="11" width="18.42578125" style="219" customWidth="1"/>
    <col min="12" max="12" width="17.85546875" style="219" customWidth="1"/>
    <col min="13" max="13" width="18.28515625" style="219" customWidth="1"/>
    <col min="14" max="14" width="14" style="219" hidden="1" customWidth="1"/>
    <col min="15" max="15" width="9.42578125" style="219" hidden="1" customWidth="1"/>
    <col min="16" max="16" width="12.42578125" style="219" hidden="1" customWidth="1"/>
    <col min="17" max="17" width="9.140625" style="219" customWidth="1"/>
    <col min="18" max="18" width="17.140625" style="219" customWidth="1"/>
    <col min="19" max="19" width="16.5703125" style="219" customWidth="1"/>
    <col min="20" max="20" width="19.42578125" style="219" customWidth="1"/>
    <col min="21" max="21" width="11.5703125" style="219" customWidth="1"/>
    <col min="22" max="22" width="17.28515625" style="219" customWidth="1"/>
    <col min="23" max="23" width="11.5703125" style="219" customWidth="1"/>
    <col min="24" max="24" width="17.5703125" style="219" customWidth="1"/>
    <col min="25" max="25" width="13.42578125" style="219" hidden="1" customWidth="1"/>
    <col min="26" max="26" width="15.42578125" style="219" hidden="1" customWidth="1"/>
    <col min="27" max="16384" width="11.5703125" style="458"/>
  </cols>
  <sheetData>
    <row r="1" spans="1:26" x14ac:dyDescent="0.25">
      <c r="A1" s="526" t="s">
        <v>12</v>
      </c>
      <c r="B1" s="526"/>
      <c r="C1" s="526"/>
      <c r="D1" s="527"/>
      <c r="E1" s="526"/>
      <c r="F1" s="526"/>
      <c r="G1" s="526"/>
      <c r="H1" s="528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216"/>
      <c r="Z1" s="216"/>
    </row>
    <row r="2" spans="1:26" x14ac:dyDescent="0.25">
      <c r="A2" s="526" t="s">
        <v>13</v>
      </c>
      <c r="B2" s="526"/>
      <c r="C2" s="526"/>
      <c r="D2" s="527"/>
      <c r="E2" s="526"/>
      <c r="F2" s="526"/>
      <c r="G2" s="526"/>
      <c r="H2" s="528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216"/>
      <c r="Z2" s="216"/>
    </row>
    <row r="3" spans="1:26" x14ac:dyDescent="0.25">
      <c r="A3" s="526" t="s">
        <v>14</v>
      </c>
      <c r="B3" s="526"/>
      <c r="C3" s="526"/>
      <c r="D3" s="527"/>
      <c r="E3" s="526"/>
      <c r="F3" s="526"/>
      <c r="G3" s="526"/>
      <c r="H3" s="528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216"/>
      <c r="Z3" s="216"/>
    </row>
    <row r="4" spans="1:26" x14ac:dyDescent="0.25">
      <c r="A4" s="526" t="s">
        <v>2235</v>
      </c>
      <c r="B4" s="526"/>
      <c r="C4" s="526"/>
      <c r="D4" s="527"/>
      <c r="E4" s="526"/>
      <c r="F4" s="526"/>
      <c r="G4" s="526"/>
      <c r="H4" s="528"/>
      <c r="I4" s="526"/>
      <c r="J4" s="526"/>
      <c r="K4" s="526"/>
      <c r="L4" s="526"/>
      <c r="M4" s="526"/>
      <c r="N4" s="526"/>
      <c r="O4" s="526"/>
      <c r="P4" s="526"/>
      <c r="Q4" s="526"/>
      <c r="R4" s="526"/>
      <c r="S4" s="526"/>
      <c r="T4" s="526"/>
      <c r="U4" s="526"/>
      <c r="V4" s="526"/>
      <c r="W4" s="526"/>
      <c r="X4" s="526"/>
      <c r="Y4" s="216"/>
      <c r="Z4" s="216"/>
    </row>
    <row r="5" spans="1:26" x14ac:dyDescent="0.25">
      <c r="A5" s="186"/>
      <c r="B5" s="220"/>
      <c r="C5" s="187"/>
      <c r="D5" s="441"/>
      <c r="E5" s="221"/>
      <c r="F5" s="221"/>
      <c r="G5" s="222"/>
      <c r="H5" s="223"/>
      <c r="I5" s="216"/>
      <c r="J5" s="216"/>
      <c r="K5" s="216"/>
      <c r="L5" s="216"/>
      <c r="M5" s="216"/>
      <c r="N5" s="216"/>
      <c r="O5" s="216"/>
      <c r="P5" s="224"/>
      <c r="Q5" s="225"/>
      <c r="R5" s="226"/>
      <c r="S5" s="226"/>
      <c r="T5" s="226"/>
      <c r="U5" s="226"/>
      <c r="V5" s="226"/>
      <c r="W5" s="226"/>
      <c r="X5" s="226"/>
      <c r="Y5" s="225"/>
      <c r="Z5" s="225"/>
    </row>
    <row r="6" spans="1:26" x14ac:dyDescent="0.25">
      <c r="A6" s="186"/>
      <c r="B6" s="220"/>
      <c r="C6" s="187"/>
      <c r="D6" s="441"/>
      <c r="E6" s="221"/>
      <c r="F6" s="221"/>
      <c r="G6" s="222"/>
      <c r="H6" s="223"/>
      <c r="I6" s="227"/>
      <c r="J6" s="216"/>
      <c r="K6" s="216"/>
      <c r="L6" s="216"/>
      <c r="M6" s="216"/>
      <c r="N6" s="216"/>
      <c r="O6" s="216"/>
      <c r="P6" s="224"/>
      <c r="Q6" s="225"/>
      <c r="R6" s="226"/>
      <c r="S6" s="226"/>
      <c r="T6" s="226"/>
      <c r="U6" s="226"/>
      <c r="V6" s="226"/>
      <c r="W6" s="226"/>
      <c r="X6" s="226"/>
      <c r="Y6" s="225"/>
      <c r="Z6" s="225"/>
    </row>
    <row r="7" spans="1:26" x14ac:dyDescent="0.25">
      <c r="A7" s="186"/>
      <c r="B7" s="220"/>
      <c r="C7" s="187"/>
      <c r="D7" s="441"/>
      <c r="E7" s="221"/>
      <c r="F7" s="221"/>
      <c r="G7" s="222"/>
      <c r="H7" s="223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26"/>
      <c r="T7" s="226"/>
      <c r="U7" s="226"/>
      <c r="V7" s="226"/>
      <c r="W7" s="226"/>
      <c r="X7" s="226"/>
      <c r="Y7" s="225"/>
      <c r="Z7" s="225"/>
    </row>
    <row r="8" spans="1:26" ht="49.9" customHeight="1" x14ac:dyDescent="0.25">
      <c r="A8" s="188" t="s">
        <v>15</v>
      </c>
      <c r="B8" s="188" t="s">
        <v>16</v>
      </c>
      <c r="C8" s="188" t="s">
        <v>17</v>
      </c>
      <c r="D8" s="188" t="s">
        <v>2656</v>
      </c>
      <c r="E8" s="188" t="s">
        <v>2618</v>
      </c>
      <c r="F8" s="188" t="s">
        <v>2619</v>
      </c>
      <c r="G8" s="188" t="s">
        <v>18</v>
      </c>
      <c r="H8" s="188" t="s">
        <v>2211</v>
      </c>
      <c r="I8" s="188" t="s">
        <v>19</v>
      </c>
      <c r="J8" s="188" t="s">
        <v>20</v>
      </c>
      <c r="K8" s="188" t="s">
        <v>21</v>
      </c>
      <c r="L8" s="188" t="s">
        <v>22</v>
      </c>
      <c r="M8" s="188" t="s">
        <v>23</v>
      </c>
      <c r="N8" s="189" t="s">
        <v>24</v>
      </c>
      <c r="O8" s="73" t="s">
        <v>25</v>
      </c>
      <c r="P8" s="218" t="s">
        <v>2623</v>
      </c>
      <c r="Q8" s="190"/>
      <c r="R8" s="188" t="s">
        <v>2624</v>
      </c>
      <c r="S8" s="188" t="s">
        <v>2625</v>
      </c>
      <c r="T8" s="188" t="s">
        <v>2626</v>
      </c>
      <c r="U8" s="188" t="s">
        <v>2627</v>
      </c>
      <c r="V8" s="188" t="s">
        <v>2628</v>
      </c>
      <c r="W8" s="188" t="s">
        <v>2629</v>
      </c>
      <c r="X8" s="188" t="s">
        <v>2630</v>
      </c>
      <c r="Y8" s="190"/>
      <c r="Z8" s="190"/>
    </row>
    <row r="9" spans="1:26" ht="30" x14ac:dyDescent="0.25">
      <c r="A9" s="296" t="s">
        <v>1053</v>
      </c>
      <c r="B9" s="483" t="s">
        <v>3206</v>
      </c>
      <c r="C9" s="439" t="s">
        <v>2549</v>
      </c>
      <c r="D9" s="499" t="s">
        <v>2652</v>
      </c>
      <c r="E9" s="324">
        <v>0</v>
      </c>
      <c r="F9" s="325">
        <v>4.2</v>
      </c>
      <c r="G9" s="316" t="s">
        <v>33</v>
      </c>
      <c r="H9" s="251">
        <v>0</v>
      </c>
      <c r="I9" s="251">
        <v>20</v>
      </c>
      <c r="J9" s="251">
        <v>0</v>
      </c>
      <c r="K9" s="251">
        <v>0</v>
      </c>
      <c r="L9" s="318">
        <v>0</v>
      </c>
      <c r="M9" s="232">
        <f t="shared" ref="M9:M72" si="0">H9+I9+J9-K9-L9</f>
        <v>20</v>
      </c>
      <c r="N9" s="252">
        <v>20</v>
      </c>
      <c r="O9" s="232">
        <f t="shared" ref="O9:O40" si="1">N9-M9</f>
        <v>0</v>
      </c>
      <c r="P9" s="341"/>
      <c r="R9" s="236">
        <f>H9*E9</f>
        <v>0</v>
      </c>
      <c r="S9" s="237">
        <v>0</v>
      </c>
      <c r="T9" s="236">
        <f t="shared" ref="T9:T72" si="2">I9*F9</f>
        <v>84</v>
      </c>
      <c r="U9" s="236">
        <f t="shared" ref="U9:U72" si="3">F9*J9</f>
        <v>0</v>
      </c>
      <c r="V9" s="236">
        <f t="shared" ref="V9:V72" si="4">F9*K9</f>
        <v>0</v>
      </c>
      <c r="W9" s="236">
        <f t="shared" ref="W9:W72" si="5">F9*L9</f>
        <v>0</v>
      </c>
      <c r="X9" s="236">
        <f>R9+S9+T9+U9-V9-W9</f>
        <v>84</v>
      </c>
      <c r="Y9" s="238">
        <f t="shared" ref="Y9:Y72" si="6">M9*F9</f>
        <v>84</v>
      </c>
      <c r="Z9" s="238">
        <f t="shared" ref="Z9:Z72" si="7">Y9-X9</f>
        <v>0</v>
      </c>
    </row>
    <row r="10" spans="1:26" ht="45" x14ac:dyDescent="0.25">
      <c r="A10" s="247" t="s">
        <v>27</v>
      </c>
      <c r="B10" s="228" t="s">
        <v>2472</v>
      </c>
      <c r="C10" s="217" t="s">
        <v>2258</v>
      </c>
      <c r="D10" s="217"/>
      <c r="E10" s="198">
        <v>661.2</v>
      </c>
      <c r="F10" s="248">
        <v>661.2</v>
      </c>
      <c r="G10" s="230" t="s">
        <v>33</v>
      </c>
      <c r="H10" s="231">
        <v>0</v>
      </c>
      <c r="I10" s="232">
        <v>0</v>
      </c>
      <c r="J10" s="232">
        <v>0</v>
      </c>
      <c r="K10" s="232">
        <v>0</v>
      </c>
      <c r="L10" s="233">
        <v>0</v>
      </c>
      <c r="M10" s="232">
        <f t="shared" si="0"/>
        <v>0</v>
      </c>
      <c r="N10" s="234">
        <v>0</v>
      </c>
      <c r="O10" s="232">
        <f t="shared" si="1"/>
        <v>0</v>
      </c>
      <c r="P10" s="235"/>
      <c r="Q10" s="216"/>
      <c r="R10" s="236">
        <f>H10*E10</f>
        <v>0</v>
      </c>
      <c r="S10" s="237">
        <v>0</v>
      </c>
      <c r="T10" s="236">
        <f t="shared" si="2"/>
        <v>0</v>
      </c>
      <c r="U10" s="236">
        <f t="shared" si="3"/>
        <v>0</v>
      </c>
      <c r="V10" s="236">
        <f t="shared" si="4"/>
        <v>0</v>
      </c>
      <c r="W10" s="236">
        <f t="shared" si="5"/>
        <v>0</v>
      </c>
      <c r="X10" s="236">
        <f>R10+S10+T10+U10-V10-W10</f>
        <v>0</v>
      </c>
      <c r="Y10" s="238">
        <f t="shared" si="6"/>
        <v>0</v>
      </c>
      <c r="Z10" s="238">
        <f t="shared" si="7"/>
        <v>0</v>
      </c>
    </row>
    <row r="11" spans="1:26" ht="30" x14ac:dyDescent="0.25">
      <c r="A11" s="191"/>
      <c r="B11" s="486" t="s">
        <v>3201</v>
      </c>
      <c r="C11" s="193" t="s">
        <v>3186</v>
      </c>
      <c r="D11" s="500" t="s">
        <v>3259</v>
      </c>
      <c r="E11" s="194"/>
      <c r="F11" s="229">
        <v>190.24</v>
      </c>
      <c r="G11" s="230" t="s">
        <v>33</v>
      </c>
      <c r="H11" s="231">
        <v>0</v>
      </c>
      <c r="I11" s="232">
        <v>2</v>
      </c>
      <c r="J11" s="232">
        <v>0</v>
      </c>
      <c r="K11" s="232">
        <v>2</v>
      </c>
      <c r="L11" s="233">
        <v>0</v>
      </c>
      <c r="M11" s="232">
        <f t="shared" si="0"/>
        <v>0</v>
      </c>
      <c r="N11" s="234">
        <v>0</v>
      </c>
      <c r="O11" s="232">
        <f t="shared" si="1"/>
        <v>0</v>
      </c>
      <c r="P11" s="235"/>
      <c r="Q11" s="216"/>
      <c r="R11" s="236"/>
      <c r="S11" s="237"/>
      <c r="T11" s="236">
        <f t="shared" si="2"/>
        <v>380.48</v>
      </c>
      <c r="U11" s="236">
        <f t="shared" si="3"/>
        <v>0</v>
      </c>
      <c r="V11" s="236">
        <f t="shared" si="4"/>
        <v>380.48</v>
      </c>
      <c r="W11" s="236">
        <f t="shared" si="5"/>
        <v>0</v>
      </c>
      <c r="X11" s="236"/>
      <c r="Y11" s="238">
        <f t="shared" si="6"/>
        <v>0</v>
      </c>
      <c r="Z11" s="238">
        <f t="shared" si="7"/>
        <v>0</v>
      </c>
    </row>
    <row r="12" spans="1:26" ht="30" x14ac:dyDescent="0.25">
      <c r="A12" s="191" t="s">
        <v>27</v>
      </c>
      <c r="B12" s="228" t="s">
        <v>163</v>
      </c>
      <c r="C12" s="193" t="s">
        <v>164</v>
      </c>
      <c r="D12" s="193"/>
      <c r="E12" s="194">
        <v>93.96</v>
      </c>
      <c r="F12" s="229">
        <v>93.96</v>
      </c>
      <c r="G12" s="230" t="s">
        <v>33</v>
      </c>
      <c r="H12" s="231">
        <v>0</v>
      </c>
      <c r="I12" s="251">
        <v>0</v>
      </c>
      <c r="J12" s="232">
        <v>0</v>
      </c>
      <c r="K12" s="232">
        <v>0</v>
      </c>
      <c r="L12" s="233">
        <v>0</v>
      </c>
      <c r="M12" s="232">
        <f t="shared" si="0"/>
        <v>0</v>
      </c>
      <c r="N12" s="234">
        <v>0</v>
      </c>
      <c r="O12" s="232">
        <f t="shared" si="1"/>
        <v>0</v>
      </c>
      <c r="P12" s="235"/>
      <c r="Q12" s="216"/>
      <c r="R12" s="236">
        <f t="shared" ref="R12:R43" si="8">H12*E12</f>
        <v>0</v>
      </c>
      <c r="S12" s="237">
        <v>0</v>
      </c>
      <c r="T12" s="236">
        <f t="shared" si="2"/>
        <v>0</v>
      </c>
      <c r="U12" s="236">
        <f t="shared" si="3"/>
        <v>0</v>
      </c>
      <c r="V12" s="236">
        <f t="shared" si="4"/>
        <v>0</v>
      </c>
      <c r="W12" s="236">
        <f t="shared" si="5"/>
        <v>0</v>
      </c>
      <c r="X12" s="236">
        <f>R12+S12+T12+U12-V12-W12</f>
        <v>0</v>
      </c>
      <c r="Y12" s="238">
        <f t="shared" si="6"/>
        <v>0</v>
      </c>
      <c r="Z12" s="238">
        <f t="shared" si="7"/>
        <v>0</v>
      </c>
    </row>
    <row r="13" spans="1:26" ht="45" x14ac:dyDescent="0.25">
      <c r="A13" s="191" t="s">
        <v>27</v>
      </c>
      <c r="B13" s="228" t="s">
        <v>167</v>
      </c>
      <c r="C13" s="193" t="s">
        <v>168</v>
      </c>
      <c r="D13" s="193"/>
      <c r="E13" s="194">
        <v>487.2</v>
      </c>
      <c r="F13" s="229">
        <v>487.2</v>
      </c>
      <c r="G13" s="230" t="s">
        <v>33</v>
      </c>
      <c r="H13" s="231">
        <v>19</v>
      </c>
      <c r="I13" s="251">
        <v>0</v>
      </c>
      <c r="J13" s="232">
        <v>0</v>
      </c>
      <c r="K13" s="232">
        <v>0</v>
      </c>
      <c r="L13" s="233">
        <v>0</v>
      </c>
      <c r="M13" s="232">
        <f t="shared" si="0"/>
        <v>19</v>
      </c>
      <c r="N13" s="234">
        <v>19</v>
      </c>
      <c r="O13" s="232">
        <f t="shared" si="1"/>
        <v>0</v>
      </c>
      <c r="P13" s="235"/>
      <c r="Q13" s="216"/>
      <c r="R13" s="236">
        <f t="shared" si="8"/>
        <v>9256.7999999999993</v>
      </c>
      <c r="S13" s="237">
        <v>0</v>
      </c>
      <c r="T13" s="236">
        <f t="shared" si="2"/>
        <v>0</v>
      </c>
      <c r="U13" s="236">
        <f t="shared" si="3"/>
        <v>0</v>
      </c>
      <c r="V13" s="236">
        <f t="shared" si="4"/>
        <v>0</v>
      </c>
      <c r="W13" s="236">
        <f t="shared" si="5"/>
        <v>0</v>
      </c>
      <c r="X13" s="236">
        <f>R13+S13+T13+U13-V13-W13</f>
        <v>9256.7999999999993</v>
      </c>
      <c r="Y13" s="238">
        <f t="shared" si="6"/>
        <v>9256.7999999999993</v>
      </c>
      <c r="Z13" s="238">
        <f t="shared" si="7"/>
        <v>0</v>
      </c>
    </row>
    <row r="14" spans="1:26" ht="45" x14ac:dyDescent="0.25">
      <c r="A14" s="191" t="s">
        <v>27</v>
      </c>
      <c r="B14" s="228" t="s">
        <v>134</v>
      </c>
      <c r="C14" s="193" t="s">
        <v>135</v>
      </c>
      <c r="D14" s="193"/>
      <c r="E14" s="194">
        <v>713.4</v>
      </c>
      <c r="F14" s="229">
        <v>713.4</v>
      </c>
      <c r="G14" s="230" t="s">
        <v>33</v>
      </c>
      <c r="H14" s="231">
        <v>16</v>
      </c>
      <c r="I14" s="251">
        <v>0</v>
      </c>
      <c r="J14" s="232">
        <v>0</v>
      </c>
      <c r="K14" s="232">
        <v>0</v>
      </c>
      <c r="L14" s="233">
        <v>0</v>
      </c>
      <c r="M14" s="232">
        <f t="shared" si="0"/>
        <v>16</v>
      </c>
      <c r="N14" s="234">
        <v>16</v>
      </c>
      <c r="O14" s="232">
        <f t="shared" si="1"/>
        <v>0</v>
      </c>
      <c r="P14" s="235"/>
      <c r="Q14" s="216"/>
      <c r="R14" s="236">
        <f t="shared" si="8"/>
        <v>11414.4</v>
      </c>
      <c r="S14" s="237">
        <v>0</v>
      </c>
      <c r="T14" s="236">
        <f t="shared" si="2"/>
        <v>0</v>
      </c>
      <c r="U14" s="236">
        <f t="shared" si="3"/>
        <v>0</v>
      </c>
      <c r="V14" s="236">
        <f t="shared" si="4"/>
        <v>0</v>
      </c>
      <c r="W14" s="236">
        <f t="shared" si="5"/>
        <v>0</v>
      </c>
      <c r="X14" s="236">
        <f>R14+S14+T14+U14-V14-W14</f>
        <v>11414.4</v>
      </c>
      <c r="Y14" s="238">
        <f t="shared" si="6"/>
        <v>11414.4</v>
      </c>
      <c r="Z14" s="238">
        <f t="shared" si="7"/>
        <v>0</v>
      </c>
    </row>
    <row r="15" spans="1:26" ht="30" x14ac:dyDescent="0.25">
      <c r="A15" s="191"/>
      <c r="B15" s="486" t="s">
        <v>3246</v>
      </c>
      <c r="C15" s="193" t="s">
        <v>3194</v>
      </c>
      <c r="D15" s="193" t="s">
        <v>2658</v>
      </c>
      <c r="E15" s="194">
        <v>0</v>
      </c>
      <c r="F15" s="229">
        <v>145</v>
      </c>
      <c r="G15" s="230" t="s">
        <v>3190</v>
      </c>
      <c r="H15" s="231">
        <v>0</v>
      </c>
      <c r="I15" s="232">
        <v>5</v>
      </c>
      <c r="J15" s="232">
        <v>0</v>
      </c>
      <c r="K15" s="232">
        <v>5</v>
      </c>
      <c r="L15" s="233">
        <v>0</v>
      </c>
      <c r="M15" s="232">
        <f t="shared" si="0"/>
        <v>0</v>
      </c>
      <c r="N15" s="234">
        <v>0</v>
      </c>
      <c r="O15" s="232">
        <f t="shared" si="1"/>
        <v>0</v>
      </c>
      <c r="P15" s="235"/>
      <c r="Q15" s="216"/>
      <c r="R15" s="236">
        <f t="shared" si="8"/>
        <v>0</v>
      </c>
      <c r="S15" s="237"/>
      <c r="T15" s="236">
        <f t="shared" si="2"/>
        <v>725</v>
      </c>
      <c r="U15" s="236">
        <f t="shared" si="3"/>
        <v>0</v>
      </c>
      <c r="V15" s="236">
        <f t="shared" si="4"/>
        <v>725</v>
      </c>
      <c r="W15" s="236">
        <f t="shared" si="5"/>
        <v>0</v>
      </c>
      <c r="X15" s="236"/>
      <c r="Y15" s="238">
        <f t="shared" si="6"/>
        <v>0</v>
      </c>
      <c r="Z15" s="238">
        <f t="shared" si="7"/>
        <v>0</v>
      </c>
    </row>
    <row r="16" spans="1:26" ht="18" x14ac:dyDescent="0.25">
      <c r="A16" s="191" t="s">
        <v>27</v>
      </c>
      <c r="B16" s="228" t="s">
        <v>155</v>
      </c>
      <c r="C16" s="193" t="s">
        <v>156</v>
      </c>
      <c r="D16" s="193"/>
      <c r="E16" s="194">
        <v>95.2</v>
      </c>
      <c r="F16" s="229">
        <v>95.2</v>
      </c>
      <c r="G16" s="230" t="s">
        <v>33</v>
      </c>
      <c r="H16" s="231">
        <v>0</v>
      </c>
      <c r="I16" s="251">
        <v>0</v>
      </c>
      <c r="J16" s="232">
        <v>0</v>
      </c>
      <c r="K16" s="232">
        <v>0</v>
      </c>
      <c r="L16" s="233">
        <v>0</v>
      </c>
      <c r="M16" s="232">
        <f t="shared" si="0"/>
        <v>0</v>
      </c>
      <c r="N16" s="234">
        <v>0</v>
      </c>
      <c r="O16" s="232">
        <f t="shared" si="1"/>
        <v>0</v>
      </c>
      <c r="P16" s="235"/>
      <c r="Q16" s="216"/>
      <c r="R16" s="236">
        <f t="shared" si="8"/>
        <v>0</v>
      </c>
      <c r="S16" s="237">
        <v>0</v>
      </c>
      <c r="T16" s="236">
        <f t="shared" si="2"/>
        <v>0</v>
      </c>
      <c r="U16" s="236">
        <f t="shared" si="3"/>
        <v>0</v>
      </c>
      <c r="V16" s="236">
        <f t="shared" si="4"/>
        <v>0</v>
      </c>
      <c r="W16" s="236">
        <f t="shared" si="5"/>
        <v>0</v>
      </c>
      <c r="X16" s="236">
        <f t="shared" ref="X16:X25" si="9">R16+S16+T16+U16-V16-W16</f>
        <v>0</v>
      </c>
      <c r="Y16" s="238">
        <f t="shared" si="6"/>
        <v>0</v>
      </c>
      <c r="Z16" s="238">
        <f t="shared" si="7"/>
        <v>0</v>
      </c>
    </row>
    <row r="17" spans="1:26" ht="30" x14ac:dyDescent="0.25">
      <c r="A17" s="191" t="s">
        <v>27</v>
      </c>
      <c r="B17" s="228" t="s">
        <v>160</v>
      </c>
      <c r="C17" s="193" t="s">
        <v>161</v>
      </c>
      <c r="D17" s="193"/>
      <c r="E17" s="194">
        <v>30</v>
      </c>
      <c r="F17" s="229">
        <v>30</v>
      </c>
      <c r="G17" s="230" t="s">
        <v>33</v>
      </c>
      <c r="H17" s="231">
        <v>0</v>
      </c>
      <c r="I17" s="251">
        <v>0</v>
      </c>
      <c r="J17" s="232">
        <v>0</v>
      </c>
      <c r="K17" s="232">
        <v>0</v>
      </c>
      <c r="L17" s="233">
        <v>0</v>
      </c>
      <c r="M17" s="232">
        <f t="shared" si="0"/>
        <v>0</v>
      </c>
      <c r="N17" s="234">
        <v>0</v>
      </c>
      <c r="O17" s="232">
        <f t="shared" si="1"/>
        <v>0</v>
      </c>
      <c r="P17" s="240"/>
      <c r="Q17" s="216"/>
      <c r="R17" s="236">
        <f t="shared" si="8"/>
        <v>0</v>
      </c>
      <c r="S17" s="237">
        <v>0</v>
      </c>
      <c r="T17" s="236">
        <f t="shared" si="2"/>
        <v>0</v>
      </c>
      <c r="U17" s="236">
        <f t="shared" si="3"/>
        <v>0</v>
      </c>
      <c r="V17" s="236">
        <f t="shared" si="4"/>
        <v>0</v>
      </c>
      <c r="W17" s="236">
        <f t="shared" si="5"/>
        <v>0</v>
      </c>
      <c r="X17" s="236">
        <f t="shared" si="9"/>
        <v>0</v>
      </c>
      <c r="Y17" s="238">
        <f t="shared" si="6"/>
        <v>0</v>
      </c>
      <c r="Z17" s="238">
        <f t="shared" si="7"/>
        <v>0</v>
      </c>
    </row>
    <row r="18" spans="1:26" ht="30" x14ac:dyDescent="0.25">
      <c r="A18" s="296" t="s">
        <v>1298</v>
      </c>
      <c r="B18" s="483" t="s">
        <v>3236</v>
      </c>
      <c r="C18" s="439" t="s">
        <v>2523</v>
      </c>
      <c r="D18" s="499" t="s">
        <v>2644</v>
      </c>
      <c r="E18" s="324"/>
      <c r="F18" s="325">
        <v>188</v>
      </c>
      <c r="G18" s="316" t="s">
        <v>33</v>
      </c>
      <c r="H18" s="232">
        <v>0</v>
      </c>
      <c r="I18" s="251">
        <v>1</v>
      </c>
      <c r="J18" s="251">
        <v>0</v>
      </c>
      <c r="K18" s="251">
        <v>1</v>
      </c>
      <c r="L18" s="318">
        <v>0</v>
      </c>
      <c r="M18" s="232">
        <f t="shared" si="0"/>
        <v>0</v>
      </c>
      <c r="N18" s="252">
        <v>0</v>
      </c>
      <c r="O18" s="232">
        <f t="shared" si="1"/>
        <v>0</v>
      </c>
      <c r="P18" s="341"/>
      <c r="R18" s="236">
        <f t="shared" si="8"/>
        <v>0</v>
      </c>
      <c r="S18" s="237">
        <v>0</v>
      </c>
      <c r="T18" s="236">
        <f t="shared" si="2"/>
        <v>188</v>
      </c>
      <c r="U18" s="236">
        <f t="shared" si="3"/>
        <v>0</v>
      </c>
      <c r="V18" s="236">
        <f t="shared" si="4"/>
        <v>188</v>
      </c>
      <c r="W18" s="236">
        <f t="shared" si="5"/>
        <v>0</v>
      </c>
      <c r="X18" s="236">
        <f t="shared" si="9"/>
        <v>0</v>
      </c>
      <c r="Y18" s="238">
        <f t="shared" si="6"/>
        <v>0</v>
      </c>
      <c r="Z18" s="238">
        <f t="shared" si="7"/>
        <v>0</v>
      </c>
    </row>
    <row r="19" spans="1:26" x14ac:dyDescent="0.25">
      <c r="A19" s="296"/>
      <c r="B19" s="483" t="s">
        <v>3235</v>
      </c>
      <c r="C19" s="439" t="s">
        <v>3174</v>
      </c>
      <c r="D19" s="443" t="s">
        <v>2661</v>
      </c>
      <c r="E19" s="324">
        <v>0</v>
      </c>
      <c r="F19" s="325">
        <v>161.24</v>
      </c>
      <c r="G19" s="316" t="s">
        <v>76</v>
      </c>
      <c r="H19" s="251">
        <v>0</v>
      </c>
      <c r="I19" s="251">
        <v>20</v>
      </c>
      <c r="J19" s="251">
        <v>0</v>
      </c>
      <c r="K19" s="251">
        <v>20</v>
      </c>
      <c r="L19" s="318">
        <v>0</v>
      </c>
      <c r="M19" s="232">
        <f t="shared" si="0"/>
        <v>0</v>
      </c>
      <c r="N19" s="252">
        <v>0</v>
      </c>
      <c r="O19" s="232">
        <f t="shared" si="1"/>
        <v>0</v>
      </c>
      <c r="P19" s="341"/>
      <c r="R19" s="236">
        <f t="shared" si="8"/>
        <v>0</v>
      </c>
      <c r="S19" s="237">
        <v>0</v>
      </c>
      <c r="T19" s="236">
        <f t="shared" si="2"/>
        <v>3224.8</v>
      </c>
      <c r="U19" s="236">
        <f t="shared" si="3"/>
        <v>0</v>
      </c>
      <c r="V19" s="236">
        <f t="shared" si="4"/>
        <v>3224.8</v>
      </c>
      <c r="W19" s="236">
        <f t="shared" si="5"/>
        <v>0</v>
      </c>
      <c r="X19" s="236">
        <f t="shared" si="9"/>
        <v>0</v>
      </c>
      <c r="Y19" s="238">
        <f t="shared" si="6"/>
        <v>0</v>
      </c>
      <c r="Z19" s="238">
        <f t="shared" si="7"/>
        <v>0</v>
      </c>
    </row>
    <row r="20" spans="1:26" ht="30" x14ac:dyDescent="0.25">
      <c r="A20" s="191" t="s">
        <v>27</v>
      </c>
      <c r="B20" s="228" t="s">
        <v>126</v>
      </c>
      <c r="C20" s="193" t="s">
        <v>127</v>
      </c>
      <c r="D20" s="193"/>
      <c r="E20" s="194">
        <v>58</v>
      </c>
      <c r="F20" s="229">
        <v>58</v>
      </c>
      <c r="G20" s="230" t="s">
        <v>33</v>
      </c>
      <c r="H20" s="231">
        <v>0</v>
      </c>
      <c r="I20" s="251">
        <v>0</v>
      </c>
      <c r="J20" s="232">
        <v>0</v>
      </c>
      <c r="K20" s="232">
        <v>0</v>
      </c>
      <c r="L20" s="233">
        <v>0</v>
      </c>
      <c r="M20" s="232">
        <f t="shared" si="0"/>
        <v>0</v>
      </c>
      <c r="N20" s="234">
        <v>0</v>
      </c>
      <c r="O20" s="232">
        <f t="shared" si="1"/>
        <v>0</v>
      </c>
      <c r="P20" s="239"/>
      <c r="Q20" s="216"/>
      <c r="R20" s="236">
        <f t="shared" si="8"/>
        <v>0</v>
      </c>
      <c r="S20" s="237">
        <v>0</v>
      </c>
      <c r="T20" s="236">
        <f t="shared" si="2"/>
        <v>0</v>
      </c>
      <c r="U20" s="236">
        <f t="shared" si="3"/>
        <v>0</v>
      </c>
      <c r="V20" s="236">
        <f t="shared" si="4"/>
        <v>0</v>
      </c>
      <c r="W20" s="236">
        <f t="shared" si="5"/>
        <v>0</v>
      </c>
      <c r="X20" s="236">
        <f t="shared" si="9"/>
        <v>0</v>
      </c>
      <c r="Y20" s="238">
        <f t="shared" si="6"/>
        <v>0</v>
      </c>
      <c r="Z20" s="238">
        <f t="shared" si="7"/>
        <v>0</v>
      </c>
    </row>
    <row r="21" spans="1:26" ht="30" x14ac:dyDescent="0.25">
      <c r="A21" s="191" t="s">
        <v>27</v>
      </c>
      <c r="B21" s="228" t="s">
        <v>74</v>
      </c>
      <c r="C21" s="193" t="s">
        <v>75</v>
      </c>
      <c r="D21" s="193"/>
      <c r="E21" s="194">
        <v>114.06</v>
      </c>
      <c r="F21" s="229">
        <v>114.06</v>
      </c>
      <c r="G21" s="230" t="s">
        <v>76</v>
      </c>
      <c r="H21" s="231">
        <v>0</v>
      </c>
      <c r="I21" s="251">
        <v>0</v>
      </c>
      <c r="J21" s="232">
        <v>0</v>
      </c>
      <c r="K21" s="232">
        <v>0</v>
      </c>
      <c r="L21" s="233">
        <v>0</v>
      </c>
      <c r="M21" s="232">
        <f t="shared" si="0"/>
        <v>0</v>
      </c>
      <c r="N21" s="234">
        <v>0</v>
      </c>
      <c r="O21" s="232">
        <f t="shared" si="1"/>
        <v>0</v>
      </c>
      <c r="P21" s="239"/>
      <c r="Q21" s="216"/>
      <c r="R21" s="236">
        <f t="shared" si="8"/>
        <v>0</v>
      </c>
      <c r="S21" s="237">
        <v>0</v>
      </c>
      <c r="T21" s="236">
        <f t="shared" si="2"/>
        <v>0</v>
      </c>
      <c r="U21" s="236">
        <f t="shared" si="3"/>
        <v>0</v>
      </c>
      <c r="V21" s="236">
        <f t="shared" si="4"/>
        <v>0</v>
      </c>
      <c r="W21" s="236">
        <f t="shared" si="5"/>
        <v>0</v>
      </c>
      <c r="X21" s="236">
        <f t="shared" si="9"/>
        <v>0</v>
      </c>
      <c r="Y21" s="238">
        <f t="shared" si="6"/>
        <v>0</v>
      </c>
      <c r="Z21" s="238">
        <f t="shared" si="7"/>
        <v>0</v>
      </c>
    </row>
    <row r="22" spans="1:26" ht="30" x14ac:dyDescent="0.25">
      <c r="A22" s="191" t="s">
        <v>27</v>
      </c>
      <c r="B22" s="228" t="s">
        <v>31</v>
      </c>
      <c r="C22" s="193" t="s">
        <v>32</v>
      </c>
      <c r="D22" s="193"/>
      <c r="E22" s="194">
        <v>60.32</v>
      </c>
      <c r="F22" s="229">
        <v>60.32</v>
      </c>
      <c r="G22" s="230" t="s">
        <v>33</v>
      </c>
      <c r="H22" s="231">
        <v>0</v>
      </c>
      <c r="I22" s="232">
        <v>0</v>
      </c>
      <c r="J22" s="232">
        <v>0</v>
      </c>
      <c r="K22" s="232">
        <v>0</v>
      </c>
      <c r="L22" s="233">
        <v>0</v>
      </c>
      <c r="M22" s="232">
        <f t="shared" si="0"/>
        <v>0</v>
      </c>
      <c r="N22" s="234">
        <v>0</v>
      </c>
      <c r="O22" s="232">
        <f t="shared" si="1"/>
        <v>0</v>
      </c>
      <c r="P22" s="235"/>
      <c r="Q22" s="216"/>
      <c r="R22" s="236">
        <f t="shared" si="8"/>
        <v>0</v>
      </c>
      <c r="S22" s="237">
        <v>0</v>
      </c>
      <c r="T22" s="236">
        <f t="shared" si="2"/>
        <v>0</v>
      </c>
      <c r="U22" s="236">
        <f t="shared" si="3"/>
        <v>0</v>
      </c>
      <c r="V22" s="236">
        <f t="shared" si="4"/>
        <v>0</v>
      </c>
      <c r="W22" s="236">
        <f t="shared" si="5"/>
        <v>0</v>
      </c>
      <c r="X22" s="236">
        <f t="shared" si="9"/>
        <v>0</v>
      </c>
      <c r="Y22" s="238">
        <f t="shared" si="6"/>
        <v>0</v>
      </c>
      <c r="Z22" s="238">
        <f t="shared" si="7"/>
        <v>0</v>
      </c>
    </row>
    <row r="23" spans="1:26" ht="30" x14ac:dyDescent="0.25">
      <c r="A23" s="191" t="s">
        <v>27</v>
      </c>
      <c r="B23" s="228" t="s">
        <v>64</v>
      </c>
      <c r="C23" s="193" t="s">
        <v>65</v>
      </c>
      <c r="D23" s="193"/>
      <c r="E23" s="194">
        <v>217.53</v>
      </c>
      <c r="F23" s="229">
        <v>217.53</v>
      </c>
      <c r="G23" s="230" t="s">
        <v>33</v>
      </c>
      <c r="H23" s="231">
        <v>1</v>
      </c>
      <c r="I23" s="232">
        <v>0</v>
      </c>
      <c r="J23" s="232">
        <v>0</v>
      </c>
      <c r="K23" s="232">
        <v>0</v>
      </c>
      <c r="L23" s="233">
        <v>0</v>
      </c>
      <c r="M23" s="232">
        <f t="shared" si="0"/>
        <v>1</v>
      </c>
      <c r="N23" s="234">
        <v>1</v>
      </c>
      <c r="O23" s="232">
        <f t="shared" si="1"/>
        <v>0</v>
      </c>
      <c r="P23" s="239"/>
      <c r="Q23" s="216"/>
      <c r="R23" s="236">
        <f t="shared" si="8"/>
        <v>217.53</v>
      </c>
      <c r="S23" s="237">
        <v>0</v>
      </c>
      <c r="T23" s="236">
        <f t="shared" si="2"/>
        <v>0</v>
      </c>
      <c r="U23" s="236">
        <f t="shared" si="3"/>
        <v>0</v>
      </c>
      <c r="V23" s="236">
        <f t="shared" si="4"/>
        <v>0</v>
      </c>
      <c r="W23" s="236">
        <f t="shared" si="5"/>
        <v>0</v>
      </c>
      <c r="X23" s="236">
        <f t="shared" si="9"/>
        <v>217.53</v>
      </c>
      <c r="Y23" s="238">
        <f t="shared" si="6"/>
        <v>217.53</v>
      </c>
      <c r="Z23" s="238">
        <f t="shared" si="7"/>
        <v>0</v>
      </c>
    </row>
    <row r="24" spans="1:26" ht="18" x14ac:dyDescent="0.25">
      <c r="A24" s="191" t="s">
        <v>27</v>
      </c>
      <c r="B24" s="228" t="s">
        <v>42</v>
      </c>
      <c r="C24" s="193" t="s">
        <v>43</v>
      </c>
      <c r="D24" s="193"/>
      <c r="E24" s="194">
        <v>233.16</v>
      </c>
      <c r="F24" s="229">
        <v>233.16</v>
      </c>
      <c r="G24" s="230" t="s">
        <v>33</v>
      </c>
      <c r="H24" s="231">
        <v>2</v>
      </c>
      <c r="I24" s="232">
        <v>0</v>
      </c>
      <c r="J24" s="232">
        <v>0</v>
      </c>
      <c r="K24" s="232">
        <v>0</v>
      </c>
      <c r="L24" s="233">
        <v>0</v>
      </c>
      <c r="M24" s="232">
        <f t="shared" si="0"/>
        <v>2</v>
      </c>
      <c r="N24" s="234">
        <v>2</v>
      </c>
      <c r="O24" s="232">
        <f t="shared" si="1"/>
        <v>0</v>
      </c>
      <c r="P24" s="240"/>
      <c r="Q24" s="216"/>
      <c r="R24" s="236">
        <f t="shared" si="8"/>
        <v>466.32</v>
      </c>
      <c r="S24" s="237">
        <v>0</v>
      </c>
      <c r="T24" s="236">
        <f t="shared" si="2"/>
        <v>0</v>
      </c>
      <c r="U24" s="236">
        <f t="shared" si="3"/>
        <v>0</v>
      </c>
      <c r="V24" s="236">
        <f t="shared" si="4"/>
        <v>0</v>
      </c>
      <c r="W24" s="236">
        <f t="shared" si="5"/>
        <v>0</v>
      </c>
      <c r="X24" s="236">
        <f t="shared" si="9"/>
        <v>466.32</v>
      </c>
      <c r="Y24" s="238">
        <f t="shared" si="6"/>
        <v>466.32</v>
      </c>
      <c r="Z24" s="238">
        <f t="shared" si="7"/>
        <v>0</v>
      </c>
    </row>
    <row r="25" spans="1:26" ht="30" x14ac:dyDescent="0.25">
      <c r="A25" s="191" t="s">
        <v>27</v>
      </c>
      <c r="B25" s="228" t="s">
        <v>94</v>
      </c>
      <c r="C25" s="193" t="s">
        <v>95</v>
      </c>
      <c r="D25" s="193"/>
      <c r="E25" s="194">
        <v>1</v>
      </c>
      <c r="F25" s="229">
        <v>1</v>
      </c>
      <c r="G25" s="230" t="s">
        <v>33</v>
      </c>
      <c r="H25" s="231">
        <v>0</v>
      </c>
      <c r="I25" s="251">
        <v>0</v>
      </c>
      <c r="J25" s="232">
        <v>0</v>
      </c>
      <c r="K25" s="232">
        <v>0</v>
      </c>
      <c r="L25" s="233">
        <v>0</v>
      </c>
      <c r="M25" s="232">
        <f t="shared" si="0"/>
        <v>0</v>
      </c>
      <c r="N25" s="234">
        <v>0</v>
      </c>
      <c r="O25" s="232">
        <f t="shared" si="1"/>
        <v>0</v>
      </c>
      <c r="P25" s="239"/>
      <c r="Q25" s="216"/>
      <c r="R25" s="236">
        <f t="shared" si="8"/>
        <v>0</v>
      </c>
      <c r="S25" s="237">
        <v>0</v>
      </c>
      <c r="T25" s="236">
        <f t="shared" si="2"/>
        <v>0</v>
      </c>
      <c r="U25" s="236">
        <f t="shared" si="3"/>
        <v>0</v>
      </c>
      <c r="V25" s="236">
        <f t="shared" si="4"/>
        <v>0</v>
      </c>
      <c r="W25" s="236">
        <f t="shared" si="5"/>
        <v>0</v>
      </c>
      <c r="X25" s="236">
        <f t="shared" si="9"/>
        <v>0</v>
      </c>
      <c r="Y25" s="238">
        <f t="shared" si="6"/>
        <v>0</v>
      </c>
      <c r="Z25" s="238">
        <f t="shared" si="7"/>
        <v>0</v>
      </c>
    </row>
    <row r="26" spans="1:26" ht="30" x14ac:dyDescent="0.25">
      <c r="A26" s="191"/>
      <c r="B26" s="486" t="s">
        <v>3260</v>
      </c>
      <c r="C26" s="193" t="s">
        <v>3180</v>
      </c>
      <c r="D26" s="443" t="s">
        <v>2658</v>
      </c>
      <c r="E26" s="194">
        <v>0</v>
      </c>
      <c r="F26" s="229">
        <v>63.8</v>
      </c>
      <c r="G26" s="230" t="s">
        <v>33</v>
      </c>
      <c r="H26" s="231">
        <v>0</v>
      </c>
      <c r="I26" s="232">
        <v>2</v>
      </c>
      <c r="J26" s="232">
        <v>0</v>
      </c>
      <c r="K26" s="232">
        <v>2</v>
      </c>
      <c r="L26" s="233">
        <v>0</v>
      </c>
      <c r="M26" s="232">
        <f t="shared" si="0"/>
        <v>0</v>
      </c>
      <c r="N26" s="234">
        <v>0</v>
      </c>
      <c r="O26" s="232">
        <f t="shared" si="1"/>
        <v>0</v>
      </c>
      <c r="P26" s="235"/>
      <c r="Q26" s="216"/>
      <c r="R26" s="236">
        <f t="shared" si="8"/>
        <v>0</v>
      </c>
      <c r="S26" s="237"/>
      <c r="T26" s="236">
        <f t="shared" si="2"/>
        <v>127.6</v>
      </c>
      <c r="U26" s="236">
        <f t="shared" si="3"/>
        <v>0</v>
      </c>
      <c r="V26" s="236">
        <f t="shared" si="4"/>
        <v>127.6</v>
      </c>
      <c r="W26" s="236">
        <f t="shared" si="5"/>
        <v>0</v>
      </c>
      <c r="X26" s="236"/>
      <c r="Y26" s="238">
        <f t="shared" si="6"/>
        <v>0</v>
      </c>
      <c r="Z26" s="238">
        <f t="shared" si="7"/>
        <v>0</v>
      </c>
    </row>
    <row r="27" spans="1:26" ht="30" x14ac:dyDescent="0.25">
      <c r="A27" s="191" t="s">
        <v>27</v>
      </c>
      <c r="B27" s="228" t="s">
        <v>34</v>
      </c>
      <c r="C27" s="202" t="s">
        <v>35</v>
      </c>
      <c r="D27" s="443" t="s">
        <v>2658</v>
      </c>
      <c r="E27" s="203">
        <v>90.48</v>
      </c>
      <c r="F27" s="250">
        <v>97.44</v>
      </c>
      <c r="G27" s="316" t="s">
        <v>33</v>
      </c>
      <c r="H27" s="317">
        <v>0</v>
      </c>
      <c r="I27" s="251">
        <v>12</v>
      </c>
      <c r="J27" s="251">
        <v>0</v>
      </c>
      <c r="K27" s="251">
        <v>9</v>
      </c>
      <c r="L27" s="233">
        <v>0</v>
      </c>
      <c r="M27" s="232">
        <f t="shared" si="0"/>
        <v>3</v>
      </c>
      <c r="N27" s="252">
        <v>3</v>
      </c>
      <c r="O27" s="232">
        <f t="shared" si="1"/>
        <v>0</v>
      </c>
      <c r="P27" s="501"/>
      <c r="Q27" s="216"/>
      <c r="R27" s="236">
        <f t="shared" si="8"/>
        <v>0</v>
      </c>
      <c r="S27" s="237">
        <v>0</v>
      </c>
      <c r="T27" s="236">
        <f t="shared" si="2"/>
        <v>1169.28</v>
      </c>
      <c r="U27" s="236">
        <f t="shared" si="3"/>
        <v>0</v>
      </c>
      <c r="V27" s="236">
        <f t="shared" si="4"/>
        <v>876.96</v>
      </c>
      <c r="W27" s="236">
        <f t="shared" si="5"/>
        <v>0</v>
      </c>
      <c r="X27" s="236">
        <f t="shared" ref="X27:X58" si="10">R27+S27+T27+U27-V27-W27</f>
        <v>292.31999999999994</v>
      </c>
      <c r="Y27" s="238">
        <f t="shared" si="6"/>
        <v>292.32</v>
      </c>
      <c r="Z27" s="238">
        <f t="shared" si="7"/>
        <v>0</v>
      </c>
    </row>
    <row r="28" spans="1:26" ht="30" x14ac:dyDescent="0.25">
      <c r="A28" s="191" t="s">
        <v>27</v>
      </c>
      <c r="B28" s="228" t="s">
        <v>173</v>
      </c>
      <c r="C28" s="193" t="s">
        <v>174</v>
      </c>
      <c r="D28" s="193"/>
      <c r="E28" s="194">
        <v>113.1</v>
      </c>
      <c r="F28" s="229">
        <v>113.1</v>
      </c>
      <c r="G28" s="230" t="s">
        <v>33</v>
      </c>
      <c r="H28" s="231">
        <v>0</v>
      </c>
      <c r="I28" s="251">
        <v>0</v>
      </c>
      <c r="J28" s="232">
        <v>0</v>
      </c>
      <c r="K28" s="232">
        <v>0</v>
      </c>
      <c r="L28" s="233">
        <v>0</v>
      </c>
      <c r="M28" s="232">
        <f t="shared" si="0"/>
        <v>0</v>
      </c>
      <c r="N28" s="234">
        <v>0</v>
      </c>
      <c r="O28" s="232">
        <f t="shared" si="1"/>
        <v>0</v>
      </c>
      <c r="P28" s="235"/>
      <c r="Q28" s="216"/>
      <c r="R28" s="236">
        <f t="shared" si="8"/>
        <v>0</v>
      </c>
      <c r="S28" s="237">
        <v>0</v>
      </c>
      <c r="T28" s="236">
        <f t="shared" si="2"/>
        <v>0</v>
      </c>
      <c r="U28" s="236">
        <f t="shared" si="3"/>
        <v>0</v>
      </c>
      <c r="V28" s="236">
        <f t="shared" si="4"/>
        <v>0</v>
      </c>
      <c r="W28" s="236">
        <f t="shared" si="5"/>
        <v>0</v>
      </c>
      <c r="X28" s="236">
        <f t="shared" si="10"/>
        <v>0</v>
      </c>
      <c r="Y28" s="238">
        <f t="shared" si="6"/>
        <v>0</v>
      </c>
      <c r="Z28" s="238">
        <f t="shared" si="7"/>
        <v>0</v>
      </c>
    </row>
    <row r="29" spans="1:26" ht="18" x14ac:dyDescent="0.25">
      <c r="A29" s="191" t="s">
        <v>27</v>
      </c>
      <c r="B29" s="228" t="s">
        <v>169</v>
      </c>
      <c r="C29" s="193" t="s">
        <v>170</v>
      </c>
      <c r="D29" s="193"/>
      <c r="E29" s="194">
        <v>68.44</v>
      </c>
      <c r="F29" s="229">
        <v>68.44</v>
      </c>
      <c r="G29" s="230" t="s">
        <v>33</v>
      </c>
      <c r="H29" s="231">
        <v>142</v>
      </c>
      <c r="I29" s="251">
        <v>0</v>
      </c>
      <c r="J29" s="232">
        <v>0</v>
      </c>
      <c r="K29" s="232">
        <v>0</v>
      </c>
      <c r="L29" s="233">
        <v>0</v>
      </c>
      <c r="M29" s="232">
        <f t="shared" si="0"/>
        <v>142</v>
      </c>
      <c r="N29" s="234">
        <v>142</v>
      </c>
      <c r="O29" s="232">
        <f t="shared" si="1"/>
        <v>0</v>
      </c>
      <c r="P29" s="239"/>
      <c r="Q29" s="216"/>
      <c r="R29" s="236">
        <f t="shared" si="8"/>
        <v>9718.48</v>
      </c>
      <c r="S29" s="237">
        <v>0</v>
      </c>
      <c r="T29" s="236">
        <f t="shared" si="2"/>
        <v>0</v>
      </c>
      <c r="U29" s="236">
        <f t="shared" si="3"/>
        <v>0</v>
      </c>
      <c r="V29" s="236">
        <f t="shared" si="4"/>
        <v>0</v>
      </c>
      <c r="W29" s="236">
        <f t="shared" si="5"/>
        <v>0</v>
      </c>
      <c r="X29" s="236">
        <f t="shared" si="10"/>
        <v>9718.48</v>
      </c>
      <c r="Y29" s="238">
        <f t="shared" si="6"/>
        <v>9718.48</v>
      </c>
      <c r="Z29" s="238">
        <f t="shared" si="7"/>
        <v>0</v>
      </c>
    </row>
    <row r="30" spans="1:26" ht="18" x14ac:dyDescent="0.25">
      <c r="A30" s="191" t="s">
        <v>27</v>
      </c>
      <c r="B30" s="228" t="s">
        <v>128</v>
      </c>
      <c r="C30" s="193" t="s">
        <v>129</v>
      </c>
      <c r="D30" s="193"/>
      <c r="E30" s="194">
        <v>110</v>
      </c>
      <c r="F30" s="229">
        <v>110</v>
      </c>
      <c r="G30" s="230" t="s">
        <v>76</v>
      </c>
      <c r="H30" s="231">
        <v>0</v>
      </c>
      <c r="I30" s="251">
        <v>0</v>
      </c>
      <c r="J30" s="232">
        <v>0</v>
      </c>
      <c r="K30" s="232">
        <v>0</v>
      </c>
      <c r="L30" s="233">
        <v>0</v>
      </c>
      <c r="M30" s="232">
        <f t="shared" si="0"/>
        <v>0</v>
      </c>
      <c r="N30" s="234">
        <v>0</v>
      </c>
      <c r="O30" s="232">
        <f t="shared" si="1"/>
        <v>0</v>
      </c>
      <c r="P30" s="235"/>
      <c r="Q30" s="216"/>
      <c r="R30" s="236">
        <f t="shared" si="8"/>
        <v>0</v>
      </c>
      <c r="S30" s="237">
        <v>0</v>
      </c>
      <c r="T30" s="236">
        <f t="shared" si="2"/>
        <v>0</v>
      </c>
      <c r="U30" s="236">
        <f t="shared" si="3"/>
        <v>0</v>
      </c>
      <c r="V30" s="236">
        <f t="shared" si="4"/>
        <v>0</v>
      </c>
      <c r="W30" s="236">
        <f t="shared" si="5"/>
        <v>0</v>
      </c>
      <c r="X30" s="236">
        <f t="shared" si="10"/>
        <v>0</v>
      </c>
      <c r="Y30" s="238">
        <f t="shared" si="6"/>
        <v>0</v>
      </c>
      <c r="Z30" s="238">
        <f t="shared" si="7"/>
        <v>0</v>
      </c>
    </row>
    <row r="31" spans="1:26" ht="30" x14ac:dyDescent="0.25">
      <c r="A31" s="191" t="s">
        <v>27</v>
      </c>
      <c r="B31" s="228" t="s">
        <v>92</v>
      </c>
      <c r="C31" s="193" t="s">
        <v>93</v>
      </c>
      <c r="D31" s="193"/>
      <c r="E31" s="194">
        <v>243.9</v>
      </c>
      <c r="F31" s="229">
        <v>243.9</v>
      </c>
      <c r="G31" s="230" t="s">
        <v>53</v>
      </c>
      <c r="H31" s="231">
        <v>0</v>
      </c>
      <c r="I31" s="251">
        <v>0</v>
      </c>
      <c r="J31" s="232">
        <v>0</v>
      </c>
      <c r="K31" s="232">
        <v>0</v>
      </c>
      <c r="L31" s="233">
        <v>0</v>
      </c>
      <c r="M31" s="232">
        <f t="shared" si="0"/>
        <v>0</v>
      </c>
      <c r="N31" s="234">
        <v>0</v>
      </c>
      <c r="O31" s="232">
        <f t="shared" si="1"/>
        <v>0</v>
      </c>
      <c r="P31" s="239"/>
      <c r="Q31" s="216"/>
      <c r="R31" s="236">
        <f t="shared" si="8"/>
        <v>0</v>
      </c>
      <c r="S31" s="237">
        <v>0</v>
      </c>
      <c r="T31" s="236">
        <f t="shared" si="2"/>
        <v>0</v>
      </c>
      <c r="U31" s="236">
        <f t="shared" si="3"/>
        <v>0</v>
      </c>
      <c r="V31" s="236">
        <f t="shared" si="4"/>
        <v>0</v>
      </c>
      <c r="W31" s="236">
        <f t="shared" si="5"/>
        <v>0</v>
      </c>
      <c r="X31" s="236">
        <f t="shared" si="10"/>
        <v>0</v>
      </c>
      <c r="Y31" s="238">
        <f t="shared" si="6"/>
        <v>0</v>
      </c>
      <c r="Z31" s="238">
        <f t="shared" si="7"/>
        <v>0</v>
      </c>
    </row>
    <row r="32" spans="1:26" ht="18" x14ac:dyDescent="0.25">
      <c r="A32" s="191" t="s">
        <v>27</v>
      </c>
      <c r="B32" s="228" t="s">
        <v>58</v>
      </c>
      <c r="C32" s="193" t="s">
        <v>59</v>
      </c>
      <c r="D32" s="193"/>
      <c r="E32" s="194">
        <v>225</v>
      </c>
      <c r="F32" s="229">
        <v>225</v>
      </c>
      <c r="G32" s="230" t="s">
        <v>53</v>
      </c>
      <c r="H32" s="231">
        <v>0</v>
      </c>
      <c r="I32" s="232">
        <v>0</v>
      </c>
      <c r="J32" s="232">
        <v>0</v>
      </c>
      <c r="K32" s="232">
        <v>0</v>
      </c>
      <c r="L32" s="233">
        <v>0</v>
      </c>
      <c r="M32" s="232">
        <f t="shared" si="0"/>
        <v>0</v>
      </c>
      <c r="N32" s="234">
        <v>0</v>
      </c>
      <c r="O32" s="232">
        <f t="shared" si="1"/>
        <v>0</v>
      </c>
      <c r="P32" s="239"/>
      <c r="Q32" s="216"/>
      <c r="R32" s="236">
        <f t="shared" si="8"/>
        <v>0</v>
      </c>
      <c r="S32" s="237">
        <v>0</v>
      </c>
      <c r="T32" s="236">
        <f t="shared" si="2"/>
        <v>0</v>
      </c>
      <c r="U32" s="236">
        <f t="shared" si="3"/>
        <v>0</v>
      </c>
      <c r="V32" s="236">
        <f t="shared" si="4"/>
        <v>0</v>
      </c>
      <c r="W32" s="236">
        <f t="shared" si="5"/>
        <v>0</v>
      </c>
      <c r="X32" s="236">
        <f t="shared" si="10"/>
        <v>0</v>
      </c>
      <c r="Y32" s="238">
        <f t="shared" si="6"/>
        <v>0</v>
      </c>
      <c r="Z32" s="238">
        <f t="shared" si="7"/>
        <v>0</v>
      </c>
    </row>
    <row r="33" spans="1:26" ht="30" x14ac:dyDescent="0.25">
      <c r="A33" s="191" t="s">
        <v>27</v>
      </c>
      <c r="B33" s="228" t="s">
        <v>88</v>
      </c>
      <c r="C33" s="193" t="s">
        <v>89</v>
      </c>
      <c r="D33" s="193"/>
      <c r="E33" s="194">
        <v>139</v>
      </c>
      <c r="F33" s="229">
        <v>139</v>
      </c>
      <c r="G33" s="230" t="s">
        <v>53</v>
      </c>
      <c r="H33" s="231">
        <v>0</v>
      </c>
      <c r="I33" s="251">
        <v>0</v>
      </c>
      <c r="J33" s="232">
        <v>0</v>
      </c>
      <c r="K33" s="232">
        <v>0</v>
      </c>
      <c r="L33" s="233">
        <v>0</v>
      </c>
      <c r="M33" s="232">
        <f t="shared" si="0"/>
        <v>0</v>
      </c>
      <c r="N33" s="234">
        <v>0</v>
      </c>
      <c r="O33" s="232">
        <f t="shared" si="1"/>
        <v>0</v>
      </c>
      <c r="P33" s="239"/>
      <c r="Q33" s="216"/>
      <c r="R33" s="236">
        <f t="shared" si="8"/>
        <v>0</v>
      </c>
      <c r="S33" s="237">
        <v>0</v>
      </c>
      <c r="T33" s="236">
        <f t="shared" si="2"/>
        <v>0</v>
      </c>
      <c r="U33" s="236">
        <f t="shared" si="3"/>
        <v>0</v>
      </c>
      <c r="V33" s="236">
        <f t="shared" si="4"/>
        <v>0</v>
      </c>
      <c r="W33" s="236">
        <f t="shared" si="5"/>
        <v>0</v>
      </c>
      <c r="X33" s="236">
        <f t="shared" si="10"/>
        <v>0</v>
      </c>
      <c r="Y33" s="238">
        <f t="shared" si="6"/>
        <v>0</v>
      </c>
      <c r="Z33" s="238">
        <f t="shared" si="7"/>
        <v>0</v>
      </c>
    </row>
    <row r="34" spans="1:26" ht="30" x14ac:dyDescent="0.25">
      <c r="A34" s="191" t="s">
        <v>27</v>
      </c>
      <c r="B34" s="228" t="s">
        <v>77</v>
      </c>
      <c r="C34" s="193" t="s">
        <v>78</v>
      </c>
      <c r="D34" s="193"/>
      <c r="E34" s="194">
        <v>118.9</v>
      </c>
      <c r="F34" s="229">
        <v>118.9</v>
      </c>
      <c r="G34" s="230" t="s">
        <v>33</v>
      </c>
      <c r="H34" s="231">
        <v>31</v>
      </c>
      <c r="I34" s="251">
        <v>0</v>
      </c>
      <c r="J34" s="232">
        <v>0</v>
      </c>
      <c r="K34" s="232">
        <v>0</v>
      </c>
      <c r="L34" s="233">
        <v>0</v>
      </c>
      <c r="M34" s="232">
        <f t="shared" si="0"/>
        <v>31</v>
      </c>
      <c r="N34" s="234">
        <v>31</v>
      </c>
      <c r="O34" s="232">
        <f t="shared" si="1"/>
        <v>0</v>
      </c>
      <c r="P34" s="275"/>
      <c r="Q34" s="216"/>
      <c r="R34" s="236">
        <f t="shared" si="8"/>
        <v>3685.9</v>
      </c>
      <c r="S34" s="237">
        <v>0</v>
      </c>
      <c r="T34" s="236">
        <f t="shared" si="2"/>
        <v>0</v>
      </c>
      <c r="U34" s="236">
        <f t="shared" si="3"/>
        <v>0</v>
      </c>
      <c r="V34" s="236">
        <f t="shared" si="4"/>
        <v>0</v>
      </c>
      <c r="W34" s="236">
        <f t="shared" si="5"/>
        <v>0</v>
      </c>
      <c r="X34" s="236">
        <f t="shared" si="10"/>
        <v>3685.9</v>
      </c>
      <c r="Y34" s="238">
        <f t="shared" si="6"/>
        <v>3685.9</v>
      </c>
      <c r="Z34" s="238">
        <f t="shared" si="7"/>
        <v>0</v>
      </c>
    </row>
    <row r="35" spans="1:26" ht="30" x14ac:dyDescent="0.25">
      <c r="A35" s="191" t="s">
        <v>27</v>
      </c>
      <c r="B35" s="228" t="s">
        <v>49</v>
      </c>
      <c r="C35" s="193" t="s">
        <v>50</v>
      </c>
      <c r="D35" s="193"/>
      <c r="E35" s="194">
        <v>261</v>
      </c>
      <c r="F35" s="229">
        <v>261</v>
      </c>
      <c r="G35" s="230" t="s">
        <v>33</v>
      </c>
      <c r="H35" s="231">
        <v>0</v>
      </c>
      <c r="I35" s="232">
        <v>0</v>
      </c>
      <c r="J35" s="232">
        <v>0</v>
      </c>
      <c r="K35" s="232">
        <v>0</v>
      </c>
      <c r="L35" s="233">
        <v>0</v>
      </c>
      <c r="M35" s="232">
        <f t="shared" si="0"/>
        <v>0</v>
      </c>
      <c r="N35" s="234">
        <v>0</v>
      </c>
      <c r="O35" s="232">
        <f t="shared" si="1"/>
        <v>0</v>
      </c>
      <c r="P35" s="239"/>
      <c r="Q35" s="216"/>
      <c r="R35" s="236">
        <f t="shared" si="8"/>
        <v>0</v>
      </c>
      <c r="S35" s="237">
        <v>0</v>
      </c>
      <c r="T35" s="236">
        <f t="shared" si="2"/>
        <v>0</v>
      </c>
      <c r="U35" s="236">
        <f t="shared" si="3"/>
        <v>0</v>
      </c>
      <c r="V35" s="236">
        <f t="shared" si="4"/>
        <v>0</v>
      </c>
      <c r="W35" s="236">
        <f t="shared" si="5"/>
        <v>0</v>
      </c>
      <c r="X35" s="236">
        <f t="shared" si="10"/>
        <v>0</v>
      </c>
      <c r="Y35" s="238">
        <f t="shared" si="6"/>
        <v>0</v>
      </c>
      <c r="Z35" s="238">
        <f t="shared" si="7"/>
        <v>0</v>
      </c>
    </row>
    <row r="36" spans="1:26" ht="18" x14ac:dyDescent="0.25">
      <c r="A36" s="191" t="s">
        <v>27</v>
      </c>
      <c r="B36" s="228" t="s">
        <v>38</v>
      </c>
      <c r="C36" s="193" t="s">
        <v>39</v>
      </c>
      <c r="D36" s="443" t="s">
        <v>2658</v>
      </c>
      <c r="E36" s="194">
        <v>66.12</v>
      </c>
      <c r="F36" s="229">
        <v>66.12</v>
      </c>
      <c r="G36" s="230" t="s">
        <v>33</v>
      </c>
      <c r="H36" s="231">
        <v>15</v>
      </c>
      <c r="I36" s="232">
        <v>3</v>
      </c>
      <c r="J36" s="232">
        <v>0</v>
      </c>
      <c r="K36" s="232">
        <v>4</v>
      </c>
      <c r="L36" s="233">
        <v>0</v>
      </c>
      <c r="M36" s="232">
        <f t="shared" si="0"/>
        <v>14</v>
      </c>
      <c r="N36" s="234">
        <v>14</v>
      </c>
      <c r="O36" s="232">
        <f t="shared" si="1"/>
        <v>0</v>
      </c>
      <c r="P36" s="235"/>
      <c r="Q36" s="216"/>
      <c r="R36" s="236">
        <f t="shared" si="8"/>
        <v>991.80000000000007</v>
      </c>
      <c r="S36" s="237">
        <v>0</v>
      </c>
      <c r="T36" s="236">
        <f t="shared" si="2"/>
        <v>198.36</v>
      </c>
      <c r="U36" s="236">
        <f t="shared" si="3"/>
        <v>0</v>
      </c>
      <c r="V36" s="236">
        <f t="shared" si="4"/>
        <v>264.48</v>
      </c>
      <c r="W36" s="236">
        <f t="shared" si="5"/>
        <v>0</v>
      </c>
      <c r="X36" s="236">
        <f t="shared" si="10"/>
        <v>925.68000000000006</v>
      </c>
      <c r="Y36" s="238">
        <f t="shared" si="6"/>
        <v>925.68000000000006</v>
      </c>
      <c r="Z36" s="238">
        <f t="shared" si="7"/>
        <v>0</v>
      </c>
    </row>
    <row r="37" spans="1:26" ht="30" x14ac:dyDescent="0.25">
      <c r="A37" s="191" t="s">
        <v>27</v>
      </c>
      <c r="B37" s="228" t="s">
        <v>187</v>
      </c>
      <c r="C37" s="193" t="s">
        <v>188</v>
      </c>
      <c r="D37" s="193"/>
      <c r="E37" s="198">
        <v>60</v>
      </c>
      <c r="F37" s="248">
        <v>60</v>
      </c>
      <c r="G37" s="230" t="s">
        <v>53</v>
      </c>
      <c r="H37" s="231">
        <v>2</v>
      </c>
      <c r="I37" s="232">
        <v>0</v>
      </c>
      <c r="J37" s="232">
        <v>0</v>
      </c>
      <c r="K37" s="232">
        <v>0</v>
      </c>
      <c r="L37" s="233">
        <v>0</v>
      </c>
      <c r="M37" s="232">
        <f t="shared" si="0"/>
        <v>2</v>
      </c>
      <c r="N37" s="234">
        <v>2</v>
      </c>
      <c r="O37" s="232">
        <f t="shared" si="1"/>
        <v>0</v>
      </c>
      <c r="P37" s="275"/>
      <c r="Q37" s="216"/>
      <c r="R37" s="236">
        <f t="shared" si="8"/>
        <v>120</v>
      </c>
      <c r="S37" s="237">
        <v>0</v>
      </c>
      <c r="T37" s="236">
        <f t="shared" si="2"/>
        <v>0</v>
      </c>
      <c r="U37" s="236">
        <f t="shared" si="3"/>
        <v>0</v>
      </c>
      <c r="V37" s="236">
        <f t="shared" si="4"/>
        <v>0</v>
      </c>
      <c r="W37" s="236">
        <f t="shared" si="5"/>
        <v>0</v>
      </c>
      <c r="X37" s="236">
        <f t="shared" si="10"/>
        <v>120</v>
      </c>
      <c r="Y37" s="238">
        <f t="shared" si="6"/>
        <v>120</v>
      </c>
      <c r="Z37" s="238">
        <f t="shared" si="7"/>
        <v>0</v>
      </c>
    </row>
    <row r="38" spans="1:26" ht="18" x14ac:dyDescent="0.25">
      <c r="A38" s="191" t="s">
        <v>1298</v>
      </c>
      <c r="B38" s="228" t="s">
        <v>1354</v>
      </c>
      <c r="C38" s="202" t="s">
        <v>1355</v>
      </c>
      <c r="D38" s="443" t="s">
        <v>2648</v>
      </c>
      <c r="E38" s="203">
        <v>67.87</v>
      </c>
      <c r="F38" s="250">
        <v>115</v>
      </c>
      <c r="G38" s="316" t="s">
        <v>33</v>
      </c>
      <c r="H38" s="317">
        <v>0</v>
      </c>
      <c r="I38" s="251">
        <v>1</v>
      </c>
      <c r="J38" s="251">
        <v>0</v>
      </c>
      <c r="K38" s="251">
        <v>1</v>
      </c>
      <c r="L38" s="318">
        <v>0</v>
      </c>
      <c r="M38" s="232">
        <f t="shared" si="0"/>
        <v>0</v>
      </c>
      <c r="N38" s="252">
        <v>0</v>
      </c>
      <c r="O38" s="232">
        <f t="shared" si="1"/>
        <v>0</v>
      </c>
      <c r="P38" s="502"/>
      <c r="Q38" s="216"/>
      <c r="R38" s="236">
        <f t="shared" si="8"/>
        <v>0</v>
      </c>
      <c r="S38" s="237">
        <v>0</v>
      </c>
      <c r="T38" s="236">
        <f t="shared" si="2"/>
        <v>115</v>
      </c>
      <c r="U38" s="236">
        <f t="shared" si="3"/>
        <v>0</v>
      </c>
      <c r="V38" s="236">
        <f t="shared" si="4"/>
        <v>115</v>
      </c>
      <c r="W38" s="236">
        <f t="shared" si="5"/>
        <v>0</v>
      </c>
      <c r="X38" s="236">
        <f t="shared" si="10"/>
        <v>0</v>
      </c>
      <c r="Y38" s="238">
        <f t="shared" si="6"/>
        <v>0</v>
      </c>
      <c r="Z38" s="238">
        <f t="shared" si="7"/>
        <v>0</v>
      </c>
    </row>
    <row r="39" spans="1:26" ht="18" x14ac:dyDescent="0.25">
      <c r="A39" s="191" t="s">
        <v>27</v>
      </c>
      <c r="B39" s="228" t="s">
        <v>40</v>
      </c>
      <c r="C39" s="202" t="s">
        <v>41</v>
      </c>
      <c r="D39" s="443" t="s">
        <v>2658</v>
      </c>
      <c r="E39" s="203">
        <v>42.73</v>
      </c>
      <c r="F39" s="250">
        <v>55.58</v>
      </c>
      <c r="G39" s="316" t="s">
        <v>33</v>
      </c>
      <c r="H39" s="317">
        <v>227</v>
      </c>
      <c r="I39" s="251">
        <v>372</v>
      </c>
      <c r="J39" s="251">
        <v>0</v>
      </c>
      <c r="K39" s="251">
        <v>352</v>
      </c>
      <c r="L39" s="318">
        <v>0</v>
      </c>
      <c r="M39" s="232">
        <f t="shared" si="0"/>
        <v>247</v>
      </c>
      <c r="N39" s="252">
        <v>247</v>
      </c>
      <c r="O39" s="232">
        <f t="shared" si="1"/>
        <v>0</v>
      </c>
      <c r="P39" s="503"/>
      <c r="Q39" s="216"/>
      <c r="R39" s="236">
        <f t="shared" si="8"/>
        <v>9699.7099999999991</v>
      </c>
      <c r="S39" s="237">
        <v>2916.95</v>
      </c>
      <c r="T39" s="236">
        <f t="shared" si="2"/>
        <v>20675.759999999998</v>
      </c>
      <c r="U39" s="236">
        <f t="shared" si="3"/>
        <v>0</v>
      </c>
      <c r="V39" s="236">
        <f t="shared" si="4"/>
        <v>19564.16</v>
      </c>
      <c r="W39" s="236">
        <f t="shared" si="5"/>
        <v>0</v>
      </c>
      <c r="X39" s="236">
        <f t="shared" si="10"/>
        <v>13728.259999999998</v>
      </c>
      <c r="Y39" s="238">
        <f t="shared" si="6"/>
        <v>13728.26</v>
      </c>
      <c r="Z39" s="238">
        <f t="shared" si="7"/>
        <v>0</v>
      </c>
    </row>
    <row r="40" spans="1:26" ht="18" x14ac:dyDescent="0.25">
      <c r="A40" s="191" t="s">
        <v>189</v>
      </c>
      <c r="B40" s="228" t="s">
        <v>192</v>
      </c>
      <c r="C40" s="202" t="s">
        <v>193</v>
      </c>
      <c r="D40" s="443" t="s">
        <v>2658</v>
      </c>
      <c r="E40" s="203">
        <v>33.64</v>
      </c>
      <c r="F40" s="250">
        <v>33.64</v>
      </c>
      <c r="G40" s="316" t="s">
        <v>76</v>
      </c>
      <c r="H40" s="317">
        <v>0</v>
      </c>
      <c r="I40" s="251">
        <v>90</v>
      </c>
      <c r="J40" s="251">
        <v>0</v>
      </c>
      <c r="K40" s="251">
        <v>50</v>
      </c>
      <c r="L40" s="318">
        <v>0</v>
      </c>
      <c r="M40" s="232">
        <f t="shared" si="0"/>
        <v>40</v>
      </c>
      <c r="N40" s="252">
        <v>40</v>
      </c>
      <c r="O40" s="232">
        <f t="shared" si="1"/>
        <v>0</v>
      </c>
      <c r="P40" s="501"/>
      <c r="Q40" s="216"/>
      <c r="R40" s="236">
        <f t="shared" si="8"/>
        <v>0</v>
      </c>
      <c r="S40" s="237">
        <v>0</v>
      </c>
      <c r="T40" s="236">
        <f t="shared" si="2"/>
        <v>3027.6</v>
      </c>
      <c r="U40" s="236">
        <f t="shared" si="3"/>
        <v>0</v>
      </c>
      <c r="V40" s="236">
        <f t="shared" si="4"/>
        <v>1682</v>
      </c>
      <c r="W40" s="236">
        <f t="shared" si="5"/>
        <v>0</v>
      </c>
      <c r="X40" s="236">
        <f t="shared" si="10"/>
        <v>1345.6</v>
      </c>
      <c r="Y40" s="238">
        <f t="shared" si="6"/>
        <v>1345.6</v>
      </c>
      <c r="Z40" s="238">
        <f t="shared" si="7"/>
        <v>0</v>
      </c>
    </row>
    <row r="41" spans="1:26" ht="30" x14ac:dyDescent="0.25">
      <c r="A41" s="191" t="s">
        <v>27</v>
      </c>
      <c r="B41" s="228" t="s">
        <v>177</v>
      </c>
      <c r="C41" s="193" t="s">
        <v>178</v>
      </c>
      <c r="D41" s="193"/>
      <c r="E41" s="194">
        <v>133.4</v>
      </c>
      <c r="F41" s="229">
        <v>133.4</v>
      </c>
      <c r="G41" s="230" t="s">
        <v>33</v>
      </c>
      <c r="H41" s="231">
        <v>0</v>
      </c>
      <c r="I41" s="251">
        <v>0</v>
      </c>
      <c r="J41" s="232">
        <v>0</v>
      </c>
      <c r="K41" s="232">
        <v>0</v>
      </c>
      <c r="L41" s="233">
        <v>0</v>
      </c>
      <c r="M41" s="232">
        <f t="shared" si="0"/>
        <v>0</v>
      </c>
      <c r="N41" s="234">
        <v>0</v>
      </c>
      <c r="O41" s="232">
        <f t="shared" ref="O41:O72" si="11">N41-M41</f>
        <v>0</v>
      </c>
      <c r="P41" s="239"/>
      <c r="Q41" s="216"/>
      <c r="R41" s="236">
        <f t="shared" si="8"/>
        <v>0</v>
      </c>
      <c r="S41" s="237">
        <v>0</v>
      </c>
      <c r="T41" s="236">
        <f t="shared" si="2"/>
        <v>0</v>
      </c>
      <c r="U41" s="236">
        <f t="shared" si="3"/>
        <v>0</v>
      </c>
      <c r="V41" s="236">
        <f t="shared" si="4"/>
        <v>0</v>
      </c>
      <c r="W41" s="236">
        <f t="shared" si="5"/>
        <v>0</v>
      </c>
      <c r="X41" s="236">
        <f t="shared" si="10"/>
        <v>0</v>
      </c>
      <c r="Y41" s="238">
        <f t="shared" si="6"/>
        <v>0</v>
      </c>
      <c r="Z41" s="238">
        <f t="shared" si="7"/>
        <v>0</v>
      </c>
    </row>
    <row r="42" spans="1:26" ht="18" x14ac:dyDescent="0.25">
      <c r="A42" s="191" t="s">
        <v>189</v>
      </c>
      <c r="B42" s="228" t="s">
        <v>194</v>
      </c>
      <c r="C42" s="202" t="s">
        <v>195</v>
      </c>
      <c r="D42" s="443" t="s">
        <v>2658</v>
      </c>
      <c r="E42" s="203">
        <v>39.44</v>
      </c>
      <c r="F42" s="250">
        <v>39.44</v>
      </c>
      <c r="G42" s="316" t="s">
        <v>76</v>
      </c>
      <c r="H42" s="317">
        <v>0</v>
      </c>
      <c r="I42" s="251">
        <v>140</v>
      </c>
      <c r="J42" s="251">
        <v>0</v>
      </c>
      <c r="K42" s="251">
        <v>70</v>
      </c>
      <c r="L42" s="318">
        <v>0</v>
      </c>
      <c r="M42" s="232">
        <f t="shared" si="0"/>
        <v>70</v>
      </c>
      <c r="N42" s="252">
        <v>70</v>
      </c>
      <c r="O42" s="232">
        <f t="shared" si="11"/>
        <v>0</v>
      </c>
      <c r="P42" s="503"/>
      <c r="Q42" s="216"/>
      <c r="R42" s="236">
        <f t="shared" si="8"/>
        <v>0</v>
      </c>
      <c r="S42" s="237">
        <v>0</v>
      </c>
      <c r="T42" s="236">
        <f t="shared" si="2"/>
        <v>5521.5999999999995</v>
      </c>
      <c r="U42" s="236">
        <f t="shared" si="3"/>
        <v>0</v>
      </c>
      <c r="V42" s="236">
        <f t="shared" si="4"/>
        <v>2760.7999999999997</v>
      </c>
      <c r="W42" s="236">
        <f t="shared" si="5"/>
        <v>0</v>
      </c>
      <c r="X42" s="236">
        <f t="shared" si="10"/>
        <v>2760.7999999999997</v>
      </c>
      <c r="Y42" s="238">
        <f t="shared" si="6"/>
        <v>2760.7999999999997</v>
      </c>
      <c r="Z42" s="238">
        <f t="shared" si="7"/>
        <v>0</v>
      </c>
    </row>
    <row r="43" spans="1:26" ht="18" x14ac:dyDescent="0.25">
      <c r="A43" s="191" t="s">
        <v>27</v>
      </c>
      <c r="B43" s="228" t="s">
        <v>51</v>
      </c>
      <c r="C43" s="193" t="s">
        <v>52</v>
      </c>
      <c r="D43" s="443" t="s">
        <v>2658</v>
      </c>
      <c r="E43" s="194">
        <v>79.459999999999994</v>
      </c>
      <c r="F43" s="229">
        <v>80.040000000000006</v>
      </c>
      <c r="G43" s="230" t="s">
        <v>53</v>
      </c>
      <c r="H43" s="231">
        <v>0</v>
      </c>
      <c r="I43" s="232">
        <v>11</v>
      </c>
      <c r="J43" s="232">
        <v>0</v>
      </c>
      <c r="K43" s="232">
        <v>11</v>
      </c>
      <c r="L43" s="233">
        <v>0</v>
      </c>
      <c r="M43" s="232">
        <f t="shared" si="0"/>
        <v>0</v>
      </c>
      <c r="N43" s="234">
        <v>0</v>
      </c>
      <c r="O43" s="232">
        <f t="shared" si="11"/>
        <v>0</v>
      </c>
      <c r="P43" s="239"/>
      <c r="Q43" s="216"/>
      <c r="R43" s="236">
        <f t="shared" si="8"/>
        <v>0</v>
      </c>
      <c r="S43" s="237">
        <v>0</v>
      </c>
      <c r="T43" s="236">
        <f t="shared" si="2"/>
        <v>880.44</v>
      </c>
      <c r="U43" s="236">
        <f t="shared" si="3"/>
        <v>0</v>
      </c>
      <c r="V43" s="236">
        <f t="shared" si="4"/>
        <v>880.44</v>
      </c>
      <c r="W43" s="236">
        <f t="shared" si="5"/>
        <v>0</v>
      </c>
      <c r="X43" s="236">
        <f t="shared" si="10"/>
        <v>0</v>
      </c>
      <c r="Y43" s="238">
        <f t="shared" si="6"/>
        <v>0</v>
      </c>
      <c r="Z43" s="238">
        <f t="shared" si="7"/>
        <v>0</v>
      </c>
    </row>
    <row r="44" spans="1:26" ht="18" x14ac:dyDescent="0.25">
      <c r="A44" s="191" t="s">
        <v>27</v>
      </c>
      <c r="B44" s="228" t="s">
        <v>157</v>
      </c>
      <c r="C44" s="193" t="s">
        <v>158</v>
      </c>
      <c r="D44" s="193"/>
      <c r="E44" s="194">
        <v>60.32</v>
      </c>
      <c r="F44" s="229">
        <v>60.32</v>
      </c>
      <c r="G44" s="230" t="s">
        <v>159</v>
      </c>
      <c r="H44" s="231">
        <v>5</v>
      </c>
      <c r="I44" s="251">
        <v>0</v>
      </c>
      <c r="J44" s="232">
        <v>0</v>
      </c>
      <c r="K44" s="232">
        <v>0</v>
      </c>
      <c r="L44" s="233">
        <v>0</v>
      </c>
      <c r="M44" s="232">
        <f t="shared" si="0"/>
        <v>5</v>
      </c>
      <c r="N44" s="234">
        <v>5</v>
      </c>
      <c r="O44" s="232">
        <f t="shared" si="11"/>
        <v>0</v>
      </c>
      <c r="P44" s="239"/>
      <c r="Q44" s="216"/>
      <c r="R44" s="236">
        <f t="shared" ref="R44:R75" si="12">H44*E44</f>
        <v>301.60000000000002</v>
      </c>
      <c r="S44" s="237">
        <v>0</v>
      </c>
      <c r="T44" s="236">
        <f t="shared" si="2"/>
        <v>0</v>
      </c>
      <c r="U44" s="236">
        <f t="shared" si="3"/>
        <v>0</v>
      </c>
      <c r="V44" s="236">
        <f t="shared" si="4"/>
        <v>0</v>
      </c>
      <c r="W44" s="236">
        <f t="shared" si="5"/>
        <v>0</v>
      </c>
      <c r="X44" s="236">
        <f t="shared" si="10"/>
        <v>301.60000000000002</v>
      </c>
      <c r="Y44" s="238">
        <f t="shared" si="6"/>
        <v>301.60000000000002</v>
      </c>
      <c r="Z44" s="238">
        <f t="shared" si="7"/>
        <v>0</v>
      </c>
    </row>
    <row r="45" spans="1:26" ht="18" x14ac:dyDescent="0.25">
      <c r="A45" s="191" t="s">
        <v>27</v>
      </c>
      <c r="B45" s="228" t="s">
        <v>153</v>
      </c>
      <c r="C45" s="193" t="s">
        <v>154</v>
      </c>
      <c r="D45" s="193"/>
      <c r="E45" s="194">
        <v>127.6</v>
      </c>
      <c r="F45" s="229">
        <v>127.6</v>
      </c>
      <c r="G45" s="230" t="s">
        <v>33</v>
      </c>
      <c r="H45" s="231">
        <v>22</v>
      </c>
      <c r="I45" s="251">
        <v>0</v>
      </c>
      <c r="J45" s="232">
        <v>0</v>
      </c>
      <c r="K45" s="232">
        <v>0</v>
      </c>
      <c r="L45" s="233">
        <v>0</v>
      </c>
      <c r="M45" s="232">
        <f t="shared" si="0"/>
        <v>22</v>
      </c>
      <c r="N45" s="234">
        <v>22</v>
      </c>
      <c r="O45" s="232">
        <f t="shared" si="11"/>
        <v>0</v>
      </c>
      <c r="P45" s="239"/>
      <c r="Q45" s="216"/>
      <c r="R45" s="236">
        <f t="shared" si="12"/>
        <v>2807.2</v>
      </c>
      <c r="S45" s="237">
        <v>0</v>
      </c>
      <c r="T45" s="236">
        <f t="shared" si="2"/>
        <v>0</v>
      </c>
      <c r="U45" s="236">
        <f t="shared" si="3"/>
        <v>0</v>
      </c>
      <c r="V45" s="236">
        <f t="shared" si="4"/>
        <v>0</v>
      </c>
      <c r="W45" s="236">
        <f t="shared" si="5"/>
        <v>0</v>
      </c>
      <c r="X45" s="236">
        <f t="shared" si="10"/>
        <v>2807.2</v>
      </c>
      <c r="Y45" s="238">
        <f t="shared" si="6"/>
        <v>2807.2</v>
      </c>
      <c r="Z45" s="238">
        <f t="shared" si="7"/>
        <v>0</v>
      </c>
    </row>
    <row r="46" spans="1:26" ht="18" x14ac:dyDescent="0.25">
      <c r="A46" s="191" t="s">
        <v>27</v>
      </c>
      <c r="B46" s="228" t="s">
        <v>54</v>
      </c>
      <c r="C46" s="202" t="s">
        <v>55</v>
      </c>
      <c r="D46" s="443" t="s">
        <v>2658</v>
      </c>
      <c r="E46" s="203">
        <v>80.040000000000006</v>
      </c>
      <c r="F46" s="250">
        <v>80.040000000000006</v>
      </c>
      <c r="G46" s="316" t="s">
        <v>53</v>
      </c>
      <c r="H46" s="317">
        <v>17</v>
      </c>
      <c r="I46" s="232">
        <v>162</v>
      </c>
      <c r="J46" s="232">
        <v>0</v>
      </c>
      <c r="K46" s="232">
        <v>59</v>
      </c>
      <c r="L46" s="318">
        <v>0</v>
      </c>
      <c r="M46" s="232">
        <f t="shared" si="0"/>
        <v>120</v>
      </c>
      <c r="N46" s="252">
        <v>120</v>
      </c>
      <c r="O46" s="232">
        <f t="shared" si="11"/>
        <v>0</v>
      </c>
      <c r="P46" s="501"/>
      <c r="Q46" s="216"/>
      <c r="R46" s="236">
        <f t="shared" si="12"/>
        <v>1360.68</v>
      </c>
      <c r="S46" s="237">
        <v>0</v>
      </c>
      <c r="T46" s="236">
        <f t="shared" si="2"/>
        <v>12966.480000000001</v>
      </c>
      <c r="U46" s="236">
        <f t="shared" si="3"/>
        <v>0</v>
      </c>
      <c r="V46" s="236">
        <f t="shared" si="4"/>
        <v>4722.3600000000006</v>
      </c>
      <c r="W46" s="236">
        <f t="shared" si="5"/>
        <v>0</v>
      </c>
      <c r="X46" s="236">
        <f t="shared" si="10"/>
        <v>9604.8000000000011</v>
      </c>
      <c r="Y46" s="238">
        <f t="shared" si="6"/>
        <v>9604.8000000000011</v>
      </c>
      <c r="Z46" s="238">
        <f t="shared" si="7"/>
        <v>0</v>
      </c>
    </row>
    <row r="47" spans="1:26" ht="18" x14ac:dyDescent="0.25">
      <c r="A47" s="191" t="s">
        <v>27</v>
      </c>
      <c r="B47" s="228" t="s">
        <v>149</v>
      </c>
      <c r="C47" s="193" t="s">
        <v>150</v>
      </c>
      <c r="D47" s="193"/>
      <c r="E47" s="194">
        <v>0</v>
      </c>
      <c r="F47" s="229">
        <v>0</v>
      </c>
      <c r="G47" s="230" t="s">
        <v>33</v>
      </c>
      <c r="H47" s="231">
        <v>0</v>
      </c>
      <c r="I47" s="251">
        <v>0</v>
      </c>
      <c r="J47" s="232">
        <v>0</v>
      </c>
      <c r="K47" s="232">
        <v>0</v>
      </c>
      <c r="L47" s="233">
        <v>0</v>
      </c>
      <c r="M47" s="232">
        <f t="shared" si="0"/>
        <v>0</v>
      </c>
      <c r="N47" s="234">
        <v>0</v>
      </c>
      <c r="O47" s="232">
        <f t="shared" si="11"/>
        <v>0</v>
      </c>
      <c r="P47" s="235"/>
      <c r="Q47" s="216"/>
      <c r="R47" s="236">
        <f t="shared" si="12"/>
        <v>0</v>
      </c>
      <c r="S47" s="237">
        <v>0</v>
      </c>
      <c r="T47" s="236">
        <f t="shared" si="2"/>
        <v>0</v>
      </c>
      <c r="U47" s="236">
        <f t="shared" si="3"/>
        <v>0</v>
      </c>
      <c r="V47" s="236">
        <f t="shared" si="4"/>
        <v>0</v>
      </c>
      <c r="W47" s="236">
        <f t="shared" si="5"/>
        <v>0</v>
      </c>
      <c r="X47" s="236">
        <f t="shared" si="10"/>
        <v>0</v>
      </c>
      <c r="Y47" s="238">
        <f t="shared" si="6"/>
        <v>0</v>
      </c>
      <c r="Z47" s="238">
        <f t="shared" si="7"/>
        <v>0</v>
      </c>
    </row>
    <row r="48" spans="1:26" ht="18" x14ac:dyDescent="0.25">
      <c r="A48" s="191" t="s">
        <v>27</v>
      </c>
      <c r="B48" s="228" t="s">
        <v>147</v>
      </c>
      <c r="C48" s="193" t="s">
        <v>148</v>
      </c>
      <c r="D48" s="193"/>
      <c r="E48" s="194">
        <v>0</v>
      </c>
      <c r="F48" s="229">
        <v>0</v>
      </c>
      <c r="G48" s="230" t="s">
        <v>33</v>
      </c>
      <c r="H48" s="231">
        <v>0</v>
      </c>
      <c r="I48" s="251">
        <v>0</v>
      </c>
      <c r="J48" s="232">
        <v>0</v>
      </c>
      <c r="K48" s="232">
        <v>0</v>
      </c>
      <c r="L48" s="233">
        <v>0</v>
      </c>
      <c r="M48" s="232">
        <f t="shared" si="0"/>
        <v>0</v>
      </c>
      <c r="N48" s="234">
        <v>0</v>
      </c>
      <c r="O48" s="232">
        <f t="shared" si="11"/>
        <v>0</v>
      </c>
      <c r="P48" s="235"/>
      <c r="Q48" s="216"/>
      <c r="R48" s="236">
        <f t="shared" si="12"/>
        <v>0</v>
      </c>
      <c r="S48" s="237">
        <v>0</v>
      </c>
      <c r="T48" s="236">
        <f t="shared" si="2"/>
        <v>0</v>
      </c>
      <c r="U48" s="236">
        <f t="shared" si="3"/>
        <v>0</v>
      </c>
      <c r="V48" s="236">
        <f t="shared" si="4"/>
        <v>0</v>
      </c>
      <c r="W48" s="236">
        <f t="shared" si="5"/>
        <v>0</v>
      </c>
      <c r="X48" s="236">
        <f t="shared" si="10"/>
        <v>0</v>
      </c>
      <c r="Y48" s="238">
        <f t="shared" si="6"/>
        <v>0</v>
      </c>
      <c r="Z48" s="238">
        <f t="shared" si="7"/>
        <v>0</v>
      </c>
    </row>
    <row r="49" spans="1:26" ht="18" x14ac:dyDescent="0.25">
      <c r="A49" s="191" t="s">
        <v>27</v>
      </c>
      <c r="B49" s="228" t="s">
        <v>56</v>
      </c>
      <c r="C49" s="202" t="s">
        <v>57</v>
      </c>
      <c r="D49" s="443" t="s">
        <v>2658</v>
      </c>
      <c r="E49" s="203">
        <v>79.459999999999994</v>
      </c>
      <c r="F49" s="250">
        <v>80.040000000000006</v>
      </c>
      <c r="G49" s="316" t="s">
        <v>53</v>
      </c>
      <c r="H49" s="317">
        <v>15</v>
      </c>
      <c r="I49" s="232">
        <v>86</v>
      </c>
      <c r="J49" s="232">
        <v>0</v>
      </c>
      <c r="K49" s="232">
        <v>65</v>
      </c>
      <c r="L49" s="318">
        <v>0</v>
      </c>
      <c r="M49" s="232">
        <f t="shared" si="0"/>
        <v>36</v>
      </c>
      <c r="N49" s="252">
        <v>36</v>
      </c>
      <c r="O49" s="232">
        <f t="shared" si="11"/>
        <v>0</v>
      </c>
      <c r="P49" s="503"/>
      <c r="Q49" s="216"/>
      <c r="R49" s="236">
        <f t="shared" si="12"/>
        <v>1191.8999999999999</v>
      </c>
      <c r="S49" s="237">
        <v>8.6999999999999993</v>
      </c>
      <c r="T49" s="236">
        <f t="shared" si="2"/>
        <v>6883.4400000000005</v>
      </c>
      <c r="U49" s="236">
        <f t="shared" si="3"/>
        <v>0</v>
      </c>
      <c r="V49" s="236">
        <f t="shared" si="4"/>
        <v>5202.6000000000004</v>
      </c>
      <c r="W49" s="236">
        <f t="shared" si="5"/>
        <v>0</v>
      </c>
      <c r="X49" s="236">
        <f t="shared" si="10"/>
        <v>2881.4400000000005</v>
      </c>
      <c r="Y49" s="238">
        <f t="shared" si="6"/>
        <v>2881.44</v>
      </c>
      <c r="Z49" s="238">
        <f t="shared" si="7"/>
        <v>0</v>
      </c>
    </row>
    <row r="50" spans="1:26" ht="18" x14ac:dyDescent="0.25">
      <c r="A50" s="191" t="s">
        <v>27</v>
      </c>
      <c r="B50" s="228" t="s">
        <v>140</v>
      </c>
      <c r="C50" s="193" t="s">
        <v>141</v>
      </c>
      <c r="D50" s="193"/>
      <c r="E50" s="194">
        <v>320.16000000000003</v>
      </c>
      <c r="F50" s="229">
        <v>320.16000000000003</v>
      </c>
      <c r="G50" s="230" t="s">
        <v>142</v>
      </c>
      <c r="H50" s="231">
        <v>0</v>
      </c>
      <c r="I50" s="251">
        <v>0</v>
      </c>
      <c r="J50" s="232">
        <v>0</v>
      </c>
      <c r="K50" s="232">
        <v>0</v>
      </c>
      <c r="L50" s="233">
        <v>0</v>
      </c>
      <c r="M50" s="232">
        <f t="shared" si="0"/>
        <v>0</v>
      </c>
      <c r="N50" s="234">
        <v>0</v>
      </c>
      <c r="O50" s="232">
        <f t="shared" si="11"/>
        <v>0</v>
      </c>
      <c r="P50" s="240"/>
      <c r="Q50" s="216"/>
      <c r="R50" s="236">
        <f t="shared" si="12"/>
        <v>0</v>
      </c>
      <c r="S50" s="237">
        <v>0</v>
      </c>
      <c r="T50" s="236">
        <f t="shared" si="2"/>
        <v>0</v>
      </c>
      <c r="U50" s="236">
        <f t="shared" si="3"/>
        <v>0</v>
      </c>
      <c r="V50" s="236">
        <f t="shared" si="4"/>
        <v>0</v>
      </c>
      <c r="W50" s="236">
        <f t="shared" si="5"/>
        <v>0</v>
      </c>
      <c r="X50" s="236">
        <f t="shared" si="10"/>
        <v>0</v>
      </c>
      <c r="Y50" s="238">
        <f t="shared" si="6"/>
        <v>0</v>
      </c>
      <c r="Z50" s="238">
        <f t="shared" si="7"/>
        <v>0</v>
      </c>
    </row>
    <row r="51" spans="1:26" ht="18" x14ac:dyDescent="0.25">
      <c r="A51" s="191" t="s">
        <v>27</v>
      </c>
      <c r="B51" s="228" t="s">
        <v>138</v>
      </c>
      <c r="C51" s="193" t="s">
        <v>139</v>
      </c>
      <c r="D51" s="193"/>
      <c r="E51" s="194">
        <v>57.77</v>
      </c>
      <c r="F51" s="229">
        <v>57.77</v>
      </c>
      <c r="G51" s="230" t="s">
        <v>76</v>
      </c>
      <c r="H51" s="231">
        <v>0</v>
      </c>
      <c r="I51" s="251">
        <v>0</v>
      </c>
      <c r="J51" s="232">
        <v>0</v>
      </c>
      <c r="K51" s="232">
        <v>0</v>
      </c>
      <c r="L51" s="233">
        <v>0</v>
      </c>
      <c r="M51" s="232">
        <f t="shared" si="0"/>
        <v>0</v>
      </c>
      <c r="N51" s="234">
        <v>0</v>
      </c>
      <c r="O51" s="232">
        <f t="shared" si="11"/>
        <v>0</v>
      </c>
      <c r="P51" s="239"/>
      <c r="Q51" s="216"/>
      <c r="R51" s="236">
        <f t="shared" si="12"/>
        <v>0</v>
      </c>
      <c r="S51" s="237">
        <v>0</v>
      </c>
      <c r="T51" s="236">
        <f t="shared" si="2"/>
        <v>0</v>
      </c>
      <c r="U51" s="236">
        <f t="shared" si="3"/>
        <v>0</v>
      </c>
      <c r="V51" s="236">
        <f t="shared" si="4"/>
        <v>0</v>
      </c>
      <c r="W51" s="236">
        <f t="shared" si="5"/>
        <v>0</v>
      </c>
      <c r="X51" s="236">
        <f t="shared" si="10"/>
        <v>0</v>
      </c>
      <c r="Y51" s="238">
        <f t="shared" si="6"/>
        <v>0</v>
      </c>
      <c r="Z51" s="238">
        <f t="shared" si="7"/>
        <v>0</v>
      </c>
    </row>
    <row r="52" spans="1:26" ht="18" x14ac:dyDescent="0.25">
      <c r="A52" s="191" t="s">
        <v>27</v>
      </c>
      <c r="B52" s="228" t="s">
        <v>136</v>
      </c>
      <c r="C52" s="193" t="s">
        <v>137</v>
      </c>
      <c r="D52" s="193"/>
      <c r="E52" s="194">
        <v>0</v>
      </c>
      <c r="F52" s="229">
        <v>0</v>
      </c>
      <c r="G52" s="230" t="s">
        <v>76</v>
      </c>
      <c r="H52" s="231">
        <v>0</v>
      </c>
      <c r="I52" s="251">
        <v>0</v>
      </c>
      <c r="J52" s="232">
        <v>0</v>
      </c>
      <c r="K52" s="232">
        <v>0</v>
      </c>
      <c r="L52" s="233">
        <v>0</v>
      </c>
      <c r="M52" s="232">
        <f t="shared" si="0"/>
        <v>0</v>
      </c>
      <c r="N52" s="234">
        <v>0</v>
      </c>
      <c r="O52" s="232">
        <f t="shared" si="11"/>
        <v>0</v>
      </c>
      <c r="P52" s="239"/>
      <c r="Q52" s="216"/>
      <c r="R52" s="236">
        <f t="shared" si="12"/>
        <v>0</v>
      </c>
      <c r="S52" s="237">
        <v>0</v>
      </c>
      <c r="T52" s="236">
        <f t="shared" si="2"/>
        <v>0</v>
      </c>
      <c r="U52" s="236">
        <f t="shared" si="3"/>
        <v>0</v>
      </c>
      <c r="V52" s="236">
        <f t="shared" si="4"/>
        <v>0</v>
      </c>
      <c r="W52" s="236">
        <f t="shared" si="5"/>
        <v>0</v>
      </c>
      <c r="X52" s="236">
        <f t="shared" si="10"/>
        <v>0</v>
      </c>
      <c r="Y52" s="238">
        <f t="shared" si="6"/>
        <v>0</v>
      </c>
      <c r="Z52" s="238">
        <f t="shared" si="7"/>
        <v>0</v>
      </c>
    </row>
    <row r="53" spans="1:26" ht="18" x14ac:dyDescent="0.25">
      <c r="A53" s="191" t="s">
        <v>27</v>
      </c>
      <c r="B53" s="228" t="s">
        <v>60</v>
      </c>
      <c r="C53" s="193" t="s">
        <v>61</v>
      </c>
      <c r="D53" s="500" t="s">
        <v>2658</v>
      </c>
      <c r="E53" s="194">
        <v>132.82</v>
      </c>
      <c r="F53" s="229">
        <v>234.9</v>
      </c>
      <c r="G53" s="230" t="s">
        <v>33</v>
      </c>
      <c r="H53" s="231">
        <v>7</v>
      </c>
      <c r="I53" s="232">
        <v>2</v>
      </c>
      <c r="J53" s="232">
        <v>0</v>
      </c>
      <c r="K53" s="232">
        <v>2</v>
      </c>
      <c r="L53" s="233">
        <v>0</v>
      </c>
      <c r="M53" s="232">
        <f t="shared" si="0"/>
        <v>7</v>
      </c>
      <c r="N53" s="234">
        <v>7</v>
      </c>
      <c r="O53" s="232">
        <f t="shared" si="11"/>
        <v>0</v>
      </c>
      <c r="P53" s="275"/>
      <c r="Q53" s="216"/>
      <c r="R53" s="236">
        <f t="shared" si="12"/>
        <v>929.74</v>
      </c>
      <c r="S53" s="237">
        <v>714.56</v>
      </c>
      <c r="T53" s="236">
        <f t="shared" si="2"/>
        <v>469.8</v>
      </c>
      <c r="U53" s="236">
        <f t="shared" si="3"/>
        <v>0</v>
      </c>
      <c r="V53" s="236">
        <f t="shared" si="4"/>
        <v>469.8</v>
      </c>
      <c r="W53" s="236">
        <f t="shared" si="5"/>
        <v>0</v>
      </c>
      <c r="X53" s="236">
        <f t="shared" si="10"/>
        <v>1644.3</v>
      </c>
      <c r="Y53" s="238">
        <f t="shared" si="6"/>
        <v>1644.3</v>
      </c>
      <c r="Z53" s="238">
        <f t="shared" si="7"/>
        <v>0</v>
      </c>
    </row>
    <row r="54" spans="1:26" ht="30" x14ac:dyDescent="0.25">
      <c r="A54" s="296"/>
      <c r="B54" s="483" t="s">
        <v>3243</v>
      </c>
      <c r="C54" s="439" t="s">
        <v>3162</v>
      </c>
      <c r="D54" s="499" t="s">
        <v>3163</v>
      </c>
      <c r="E54" s="324"/>
      <c r="F54" s="325">
        <v>4234</v>
      </c>
      <c r="G54" s="316" t="s">
        <v>33</v>
      </c>
      <c r="H54" s="251">
        <v>0</v>
      </c>
      <c r="I54" s="251">
        <v>1</v>
      </c>
      <c r="J54" s="251">
        <v>0</v>
      </c>
      <c r="K54" s="251">
        <v>0</v>
      </c>
      <c r="L54" s="318">
        <v>0</v>
      </c>
      <c r="M54" s="232">
        <f t="shared" si="0"/>
        <v>1</v>
      </c>
      <c r="N54" s="252">
        <v>0</v>
      </c>
      <c r="O54" s="232">
        <f t="shared" si="11"/>
        <v>-1</v>
      </c>
      <c r="P54" s="251"/>
      <c r="R54" s="236">
        <f t="shared" si="12"/>
        <v>0</v>
      </c>
      <c r="S54" s="237">
        <v>0</v>
      </c>
      <c r="T54" s="236">
        <f t="shared" si="2"/>
        <v>4234</v>
      </c>
      <c r="U54" s="236">
        <f t="shared" si="3"/>
        <v>0</v>
      </c>
      <c r="V54" s="236">
        <f t="shared" si="4"/>
        <v>0</v>
      </c>
      <c r="W54" s="236">
        <f t="shared" si="5"/>
        <v>0</v>
      </c>
      <c r="X54" s="236">
        <f t="shared" si="10"/>
        <v>4234</v>
      </c>
      <c r="Y54" s="238">
        <f t="shared" si="6"/>
        <v>4234</v>
      </c>
      <c r="Z54" s="238">
        <f t="shared" si="7"/>
        <v>0</v>
      </c>
    </row>
    <row r="55" spans="1:26" ht="18" x14ac:dyDescent="0.25">
      <c r="A55" s="191" t="s">
        <v>27</v>
      </c>
      <c r="B55" s="228" t="s">
        <v>122</v>
      </c>
      <c r="C55" s="193" t="s">
        <v>123</v>
      </c>
      <c r="D55" s="193"/>
      <c r="E55" s="194">
        <v>62.06</v>
      </c>
      <c r="F55" s="229">
        <v>62.06</v>
      </c>
      <c r="G55" s="230" t="s">
        <v>33</v>
      </c>
      <c r="H55" s="231">
        <v>0</v>
      </c>
      <c r="I55" s="251">
        <v>0</v>
      </c>
      <c r="J55" s="232">
        <v>0</v>
      </c>
      <c r="K55" s="232">
        <v>0</v>
      </c>
      <c r="L55" s="233">
        <v>0</v>
      </c>
      <c r="M55" s="232">
        <f t="shared" si="0"/>
        <v>0</v>
      </c>
      <c r="N55" s="234">
        <v>0</v>
      </c>
      <c r="O55" s="232">
        <f t="shared" si="11"/>
        <v>0</v>
      </c>
      <c r="P55" s="239"/>
      <c r="Q55" s="216"/>
      <c r="R55" s="236">
        <f t="shared" si="12"/>
        <v>0</v>
      </c>
      <c r="S55" s="237">
        <v>0</v>
      </c>
      <c r="T55" s="236">
        <f t="shared" si="2"/>
        <v>0</v>
      </c>
      <c r="U55" s="236">
        <f t="shared" si="3"/>
        <v>0</v>
      </c>
      <c r="V55" s="236">
        <f t="shared" si="4"/>
        <v>0</v>
      </c>
      <c r="W55" s="236">
        <f t="shared" si="5"/>
        <v>0</v>
      </c>
      <c r="X55" s="236">
        <f t="shared" si="10"/>
        <v>0</v>
      </c>
      <c r="Y55" s="238">
        <f t="shared" si="6"/>
        <v>0</v>
      </c>
      <c r="Z55" s="238">
        <f t="shared" si="7"/>
        <v>0</v>
      </c>
    </row>
    <row r="56" spans="1:26" ht="18" x14ac:dyDescent="0.25">
      <c r="A56" s="191" t="s">
        <v>27</v>
      </c>
      <c r="B56" s="228" t="s">
        <v>62</v>
      </c>
      <c r="C56" s="193" t="s">
        <v>63</v>
      </c>
      <c r="D56" s="443" t="s">
        <v>2658</v>
      </c>
      <c r="E56" s="194">
        <v>37.700000000000003</v>
      </c>
      <c r="F56" s="229">
        <v>37.700000000000003</v>
      </c>
      <c r="G56" s="230" t="s">
        <v>33</v>
      </c>
      <c r="H56" s="231">
        <v>18</v>
      </c>
      <c r="I56" s="232">
        <v>3</v>
      </c>
      <c r="J56" s="232">
        <v>0</v>
      </c>
      <c r="K56" s="232">
        <v>3</v>
      </c>
      <c r="L56" s="233">
        <v>0</v>
      </c>
      <c r="M56" s="232">
        <f t="shared" si="0"/>
        <v>18</v>
      </c>
      <c r="N56" s="234">
        <v>18</v>
      </c>
      <c r="O56" s="232">
        <f t="shared" si="11"/>
        <v>0</v>
      </c>
      <c r="P56" s="275"/>
      <c r="Q56" s="216"/>
      <c r="R56" s="236">
        <f t="shared" si="12"/>
        <v>678.6</v>
      </c>
      <c r="S56" s="237">
        <v>0</v>
      </c>
      <c r="T56" s="236">
        <f t="shared" si="2"/>
        <v>113.10000000000001</v>
      </c>
      <c r="U56" s="236">
        <f t="shared" si="3"/>
        <v>0</v>
      </c>
      <c r="V56" s="236">
        <f t="shared" si="4"/>
        <v>113.10000000000001</v>
      </c>
      <c r="W56" s="236">
        <f t="shared" si="5"/>
        <v>0</v>
      </c>
      <c r="X56" s="236">
        <f t="shared" si="10"/>
        <v>678.6</v>
      </c>
      <c r="Y56" s="238">
        <f t="shared" si="6"/>
        <v>678.6</v>
      </c>
      <c r="Z56" s="238">
        <f t="shared" si="7"/>
        <v>0</v>
      </c>
    </row>
    <row r="57" spans="1:26" x14ac:dyDescent="0.25">
      <c r="A57" s="191" t="s">
        <v>1423</v>
      </c>
      <c r="B57" s="228" t="s">
        <v>1934</v>
      </c>
      <c r="C57" s="202" t="s">
        <v>1935</v>
      </c>
      <c r="D57" s="443" t="s">
        <v>2655</v>
      </c>
      <c r="E57" s="203">
        <v>27</v>
      </c>
      <c r="F57" s="250">
        <v>45.24</v>
      </c>
      <c r="G57" s="316" t="s">
        <v>33</v>
      </c>
      <c r="H57" s="317">
        <v>0</v>
      </c>
      <c r="I57" s="251">
        <v>2</v>
      </c>
      <c r="J57" s="251">
        <v>0</v>
      </c>
      <c r="K57" s="251">
        <v>0</v>
      </c>
      <c r="L57" s="318">
        <v>0</v>
      </c>
      <c r="M57" s="232">
        <f t="shared" si="0"/>
        <v>2</v>
      </c>
      <c r="N57" s="252">
        <v>2</v>
      </c>
      <c r="O57" s="232">
        <f t="shared" si="11"/>
        <v>0</v>
      </c>
      <c r="P57" s="339"/>
      <c r="Q57" s="216"/>
      <c r="R57" s="236">
        <f t="shared" si="12"/>
        <v>0</v>
      </c>
      <c r="S57" s="237">
        <v>0</v>
      </c>
      <c r="T57" s="236">
        <f t="shared" si="2"/>
        <v>90.48</v>
      </c>
      <c r="U57" s="236">
        <f t="shared" si="3"/>
        <v>0</v>
      </c>
      <c r="V57" s="236">
        <f t="shared" si="4"/>
        <v>0</v>
      </c>
      <c r="W57" s="236">
        <f t="shared" si="5"/>
        <v>0</v>
      </c>
      <c r="X57" s="236">
        <f t="shared" si="10"/>
        <v>90.48</v>
      </c>
      <c r="Y57" s="238">
        <f t="shared" si="6"/>
        <v>90.48</v>
      </c>
      <c r="Z57" s="238">
        <f t="shared" si="7"/>
        <v>0</v>
      </c>
    </row>
    <row r="58" spans="1:26" ht="30" x14ac:dyDescent="0.25">
      <c r="A58" s="191" t="s">
        <v>1423</v>
      </c>
      <c r="B58" s="228" t="s">
        <v>1946</v>
      </c>
      <c r="C58" s="202" t="s">
        <v>1947</v>
      </c>
      <c r="D58" s="443" t="s">
        <v>2655</v>
      </c>
      <c r="E58" s="203">
        <v>30.16</v>
      </c>
      <c r="F58" s="250">
        <v>29</v>
      </c>
      <c r="G58" s="316" t="s">
        <v>33</v>
      </c>
      <c r="H58" s="317">
        <v>36</v>
      </c>
      <c r="I58" s="251">
        <v>2</v>
      </c>
      <c r="J58" s="251">
        <v>0</v>
      </c>
      <c r="K58" s="251">
        <v>5</v>
      </c>
      <c r="L58" s="318">
        <v>0</v>
      </c>
      <c r="M58" s="232">
        <f t="shared" si="0"/>
        <v>33</v>
      </c>
      <c r="N58" s="252">
        <v>33</v>
      </c>
      <c r="O58" s="232">
        <f t="shared" si="11"/>
        <v>0</v>
      </c>
      <c r="P58" s="501" t="s">
        <v>2631</v>
      </c>
      <c r="Q58" s="216"/>
      <c r="R58" s="236">
        <f t="shared" si="12"/>
        <v>1085.76</v>
      </c>
      <c r="S58" s="237">
        <v>-41.76</v>
      </c>
      <c r="T58" s="236">
        <f t="shared" si="2"/>
        <v>58</v>
      </c>
      <c r="U58" s="236">
        <f t="shared" si="3"/>
        <v>0</v>
      </c>
      <c r="V58" s="236">
        <f t="shared" si="4"/>
        <v>145</v>
      </c>
      <c r="W58" s="236">
        <f t="shared" si="5"/>
        <v>0</v>
      </c>
      <c r="X58" s="236">
        <f t="shared" si="10"/>
        <v>957</v>
      </c>
      <c r="Y58" s="238">
        <f t="shared" si="6"/>
        <v>957</v>
      </c>
      <c r="Z58" s="238">
        <f t="shared" si="7"/>
        <v>0</v>
      </c>
    </row>
    <row r="59" spans="1:26" ht="30" x14ac:dyDescent="0.25">
      <c r="A59" s="191" t="s">
        <v>27</v>
      </c>
      <c r="B59" s="228" t="s">
        <v>112</v>
      </c>
      <c r="C59" s="193" t="s">
        <v>113</v>
      </c>
      <c r="D59" s="193"/>
      <c r="E59" s="194">
        <v>309.14</v>
      </c>
      <c r="F59" s="229">
        <v>309.14</v>
      </c>
      <c r="G59" s="230" t="s">
        <v>33</v>
      </c>
      <c r="H59" s="231">
        <v>121</v>
      </c>
      <c r="I59" s="251">
        <v>0</v>
      </c>
      <c r="J59" s="232">
        <v>0</v>
      </c>
      <c r="K59" s="232">
        <v>1</v>
      </c>
      <c r="L59" s="233">
        <v>0</v>
      </c>
      <c r="M59" s="232">
        <f t="shared" si="0"/>
        <v>120</v>
      </c>
      <c r="N59" s="234">
        <v>120</v>
      </c>
      <c r="O59" s="232">
        <f t="shared" si="11"/>
        <v>0</v>
      </c>
      <c r="P59" s="239"/>
      <c r="Q59" s="216"/>
      <c r="R59" s="236">
        <f t="shared" si="12"/>
        <v>37405.939999999995</v>
      </c>
      <c r="S59" s="237">
        <v>0</v>
      </c>
      <c r="T59" s="236">
        <f t="shared" si="2"/>
        <v>0</v>
      </c>
      <c r="U59" s="236">
        <f t="shared" si="3"/>
        <v>0</v>
      </c>
      <c r="V59" s="236">
        <f t="shared" si="4"/>
        <v>309.14</v>
      </c>
      <c r="W59" s="236">
        <f t="shared" si="5"/>
        <v>0</v>
      </c>
      <c r="X59" s="236">
        <f t="shared" ref="X59:X91" si="13">R59+S59+T59+U59-V59-W59</f>
        <v>37096.799999999996</v>
      </c>
      <c r="Y59" s="238">
        <f t="shared" si="6"/>
        <v>37096.799999999996</v>
      </c>
      <c r="Z59" s="238">
        <f t="shared" si="7"/>
        <v>0</v>
      </c>
    </row>
    <row r="60" spans="1:26" ht="18" x14ac:dyDescent="0.25">
      <c r="A60" s="191" t="s">
        <v>1298</v>
      </c>
      <c r="B60" s="228" t="s">
        <v>1364</v>
      </c>
      <c r="C60" s="202" t="s">
        <v>1365</v>
      </c>
      <c r="D60" s="443" t="s">
        <v>2643</v>
      </c>
      <c r="E60" s="203">
        <v>45</v>
      </c>
      <c r="F60" s="250">
        <v>60</v>
      </c>
      <c r="G60" s="316" t="s">
        <v>33</v>
      </c>
      <c r="H60" s="317">
        <v>3</v>
      </c>
      <c r="I60" s="251">
        <v>4</v>
      </c>
      <c r="J60" s="251">
        <v>0</v>
      </c>
      <c r="K60" s="251">
        <v>4</v>
      </c>
      <c r="L60" s="318">
        <v>0</v>
      </c>
      <c r="M60" s="232">
        <f t="shared" si="0"/>
        <v>3</v>
      </c>
      <c r="N60" s="252">
        <v>3</v>
      </c>
      <c r="O60" s="232">
        <f t="shared" si="11"/>
        <v>0</v>
      </c>
      <c r="P60" s="502"/>
      <c r="Q60" s="216"/>
      <c r="R60" s="236">
        <f t="shared" si="12"/>
        <v>135</v>
      </c>
      <c r="S60" s="237">
        <v>45</v>
      </c>
      <c r="T60" s="236">
        <f t="shared" si="2"/>
        <v>240</v>
      </c>
      <c r="U60" s="236">
        <f t="shared" si="3"/>
        <v>0</v>
      </c>
      <c r="V60" s="236">
        <f t="shared" si="4"/>
        <v>240</v>
      </c>
      <c r="W60" s="236">
        <f t="shared" si="5"/>
        <v>0</v>
      </c>
      <c r="X60" s="236">
        <f t="shared" si="13"/>
        <v>180</v>
      </c>
      <c r="Y60" s="238">
        <f t="shared" si="6"/>
        <v>180</v>
      </c>
      <c r="Z60" s="238">
        <f t="shared" si="7"/>
        <v>0</v>
      </c>
    </row>
    <row r="61" spans="1:26" ht="18" x14ac:dyDescent="0.25">
      <c r="A61" s="296" t="s">
        <v>1053</v>
      </c>
      <c r="B61" s="483" t="s">
        <v>3207</v>
      </c>
      <c r="C61" s="439" t="s">
        <v>2653</v>
      </c>
      <c r="D61" s="499" t="s">
        <v>2652</v>
      </c>
      <c r="E61" s="324">
        <v>0</v>
      </c>
      <c r="F61" s="325">
        <v>30.954999999999998</v>
      </c>
      <c r="G61" s="316" t="s">
        <v>1368</v>
      </c>
      <c r="H61" s="251">
        <v>0</v>
      </c>
      <c r="I61" s="251">
        <v>600</v>
      </c>
      <c r="J61" s="251">
        <v>0</v>
      </c>
      <c r="K61" s="251">
        <v>0</v>
      </c>
      <c r="L61" s="318">
        <v>0</v>
      </c>
      <c r="M61" s="232">
        <f t="shared" si="0"/>
        <v>600</v>
      </c>
      <c r="N61" s="252">
        <v>600</v>
      </c>
      <c r="O61" s="232">
        <f t="shared" si="11"/>
        <v>0</v>
      </c>
      <c r="P61" s="341"/>
      <c r="R61" s="236">
        <f t="shared" si="12"/>
        <v>0</v>
      </c>
      <c r="S61" s="237">
        <v>0</v>
      </c>
      <c r="T61" s="236">
        <f t="shared" si="2"/>
        <v>18573</v>
      </c>
      <c r="U61" s="236">
        <f t="shared" si="3"/>
        <v>0</v>
      </c>
      <c r="V61" s="236">
        <f t="shared" si="4"/>
        <v>0</v>
      </c>
      <c r="W61" s="236">
        <f t="shared" si="5"/>
        <v>0</v>
      </c>
      <c r="X61" s="236">
        <f t="shared" si="13"/>
        <v>18573</v>
      </c>
      <c r="Y61" s="238">
        <f t="shared" si="6"/>
        <v>18573</v>
      </c>
      <c r="Z61" s="238">
        <f t="shared" si="7"/>
        <v>0</v>
      </c>
    </row>
    <row r="62" spans="1:26" ht="18" x14ac:dyDescent="0.25">
      <c r="A62" s="191" t="s">
        <v>1053</v>
      </c>
      <c r="B62" s="228" t="s">
        <v>1090</v>
      </c>
      <c r="C62" s="202" t="s">
        <v>1091</v>
      </c>
      <c r="D62" s="443" t="s">
        <v>2652</v>
      </c>
      <c r="E62" s="203">
        <v>26.39</v>
      </c>
      <c r="F62" s="250">
        <v>19.190000000000001</v>
      </c>
      <c r="G62" s="316" t="s">
        <v>33</v>
      </c>
      <c r="H62" s="317">
        <v>10</v>
      </c>
      <c r="I62" s="251">
        <v>600</v>
      </c>
      <c r="J62" s="251">
        <v>0</v>
      </c>
      <c r="K62" s="251">
        <v>0</v>
      </c>
      <c r="L62" s="318">
        <v>0</v>
      </c>
      <c r="M62" s="232">
        <f t="shared" si="0"/>
        <v>610</v>
      </c>
      <c r="N62" s="252">
        <v>610</v>
      </c>
      <c r="O62" s="232">
        <f t="shared" si="11"/>
        <v>0</v>
      </c>
      <c r="P62" s="339"/>
      <c r="Q62" s="216"/>
      <c r="R62" s="236">
        <f t="shared" si="12"/>
        <v>263.89999999999998</v>
      </c>
      <c r="S62" s="237">
        <v>-72</v>
      </c>
      <c r="T62" s="236">
        <f t="shared" si="2"/>
        <v>11514</v>
      </c>
      <c r="U62" s="236">
        <f t="shared" si="3"/>
        <v>0</v>
      </c>
      <c r="V62" s="236">
        <f t="shared" si="4"/>
        <v>0</v>
      </c>
      <c r="W62" s="236">
        <f t="shared" si="5"/>
        <v>0</v>
      </c>
      <c r="X62" s="236">
        <f t="shared" si="13"/>
        <v>11705.9</v>
      </c>
      <c r="Y62" s="238">
        <f t="shared" si="6"/>
        <v>11705.900000000001</v>
      </c>
      <c r="Z62" s="238">
        <f t="shared" si="7"/>
        <v>0</v>
      </c>
    </row>
    <row r="63" spans="1:26" ht="30" x14ac:dyDescent="0.25">
      <c r="A63" s="296" t="s">
        <v>1053</v>
      </c>
      <c r="B63" s="483" t="s">
        <v>3208</v>
      </c>
      <c r="C63" s="439" t="s">
        <v>2329</v>
      </c>
      <c r="D63" s="499" t="s">
        <v>2652</v>
      </c>
      <c r="E63" s="324">
        <v>0</v>
      </c>
      <c r="F63" s="325">
        <v>251.4</v>
      </c>
      <c r="G63" s="316" t="s">
        <v>33</v>
      </c>
      <c r="H63" s="251">
        <v>0</v>
      </c>
      <c r="I63" s="251">
        <v>2</v>
      </c>
      <c r="J63" s="251">
        <v>0</v>
      </c>
      <c r="K63" s="251">
        <v>0</v>
      </c>
      <c r="L63" s="318">
        <v>0</v>
      </c>
      <c r="M63" s="232">
        <f t="shared" si="0"/>
        <v>2</v>
      </c>
      <c r="N63" s="252">
        <v>2</v>
      </c>
      <c r="O63" s="232">
        <f t="shared" si="11"/>
        <v>0</v>
      </c>
      <c r="P63" s="504"/>
      <c r="R63" s="236">
        <f t="shared" si="12"/>
        <v>0</v>
      </c>
      <c r="S63" s="237">
        <v>0</v>
      </c>
      <c r="T63" s="236">
        <f t="shared" si="2"/>
        <v>502.8</v>
      </c>
      <c r="U63" s="236">
        <f t="shared" si="3"/>
        <v>0</v>
      </c>
      <c r="V63" s="236">
        <f t="shared" si="4"/>
        <v>0</v>
      </c>
      <c r="W63" s="236">
        <f t="shared" si="5"/>
        <v>0</v>
      </c>
      <c r="X63" s="236">
        <f t="shared" si="13"/>
        <v>502.8</v>
      </c>
      <c r="Y63" s="238">
        <f t="shared" si="6"/>
        <v>502.8</v>
      </c>
      <c r="Z63" s="238">
        <f t="shared" si="7"/>
        <v>0</v>
      </c>
    </row>
    <row r="64" spans="1:26" ht="30" x14ac:dyDescent="0.25">
      <c r="A64" s="191" t="s">
        <v>27</v>
      </c>
      <c r="B64" s="228" t="s">
        <v>102</v>
      </c>
      <c r="C64" s="193" t="s">
        <v>103</v>
      </c>
      <c r="D64" s="193"/>
      <c r="E64" s="194">
        <v>67.86</v>
      </c>
      <c r="F64" s="229">
        <v>67.86</v>
      </c>
      <c r="G64" s="230" t="s">
        <v>33</v>
      </c>
      <c r="H64" s="231">
        <v>11</v>
      </c>
      <c r="I64" s="251">
        <v>0</v>
      </c>
      <c r="J64" s="232">
        <v>0</v>
      </c>
      <c r="K64" s="232">
        <v>0</v>
      </c>
      <c r="L64" s="233">
        <v>0</v>
      </c>
      <c r="M64" s="232">
        <f t="shared" si="0"/>
        <v>11</v>
      </c>
      <c r="N64" s="234">
        <v>11</v>
      </c>
      <c r="O64" s="232">
        <f t="shared" si="11"/>
        <v>0</v>
      </c>
      <c r="P64" s="243"/>
      <c r="Q64" s="216"/>
      <c r="R64" s="236">
        <f t="shared" si="12"/>
        <v>746.46</v>
      </c>
      <c r="S64" s="237">
        <v>0</v>
      </c>
      <c r="T64" s="236">
        <f t="shared" si="2"/>
        <v>0</v>
      </c>
      <c r="U64" s="236">
        <f t="shared" si="3"/>
        <v>0</v>
      </c>
      <c r="V64" s="236">
        <f t="shared" si="4"/>
        <v>0</v>
      </c>
      <c r="W64" s="236">
        <f t="shared" si="5"/>
        <v>0</v>
      </c>
      <c r="X64" s="236">
        <f t="shared" si="13"/>
        <v>746.46</v>
      </c>
      <c r="Y64" s="238">
        <f t="shared" si="6"/>
        <v>746.46</v>
      </c>
      <c r="Z64" s="238">
        <f t="shared" si="7"/>
        <v>0</v>
      </c>
    </row>
    <row r="65" spans="1:26" ht="30" x14ac:dyDescent="0.25">
      <c r="A65" s="191" t="s">
        <v>27</v>
      </c>
      <c r="B65" s="228" t="s">
        <v>100</v>
      </c>
      <c r="C65" s="193" t="s">
        <v>101</v>
      </c>
      <c r="D65" s="193"/>
      <c r="E65" s="194">
        <v>0</v>
      </c>
      <c r="F65" s="229">
        <v>0</v>
      </c>
      <c r="G65" s="230" t="s">
        <v>33</v>
      </c>
      <c r="H65" s="231">
        <v>0</v>
      </c>
      <c r="I65" s="251">
        <v>0</v>
      </c>
      <c r="J65" s="232">
        <v>0</v>
      </c>
      <c r="K65" s="232">
        <v>0</v>
      </c>
      <c r="L65" s="233">
        <v>0</v>
      </c>
      <c r="M65" s="232">
        <f t="shared" si="0"/>
        <v>0</v>
      </c>
      <c r="N65" s="234">
        <v>0</v>
      </c>
      <c r="O65" s="232">
        <f t="shared" si="11"/>
        <v>0</v>
      </c>
      <c r="P65" s="243"/>
      <c r="Q65" s="216"/>
      <c r="R65" s="236">
        <f t="shared" si="12"/>
        <v>0</v>
      </c>
      <c r="S65" s="237">
        <v>0</v>
      </c>
      <c r="T65" s="236">
        <f t="shared" si="2"/>
        <v>0</v>
      </c>
      <c r="U65" s="236">
        <f t="shared" si="3"/>
        <v>0</v>
      </c>
      <c r="V65" s="236">
        <f t="shared" si="4"/>
        <v>0</v>
      </c>
      <c r="W65" s="236">
        <f t="shared" si="5"/>
        <v>0</v>
      </c>
      <c r="X65" s="236">
        <f t="shared" si="13"/>
        <v>0</v>
      </c>
      <c r="Y65" s="238">
        <f t="shared" si="6"/>
        <v>0</v>
      </c>
      <c r="Z65" s="238">
        <f t="shared" si="7"/>
        <v>0</v>
      </c>
    </row>
    <row r="66" spans="1:26" ht="18" x14ac:dyDescent="0.25">
      <c r="A66" s="191" t="s">
        <v>674</v>
      </c>
      <c r="B66" s="228" t="s">
        <v>739</v>
      </c>
      <c r="C66" s="202" t="s">
        <v>740</v>
      </c>
      <c r="D66" s="443" t="s">
        <v>2654</v>
      </c>
      <c r="E66" s="203">
        <v>0</v>
      </c>
      <c r="F66" s="250">
        <v>349.97</v>
      </c>
      <c r="G66" s="316" t="s">
        <v>33</v>
      </c>
      <c r="H66" s="317">
        <v>0</v>
      </c>
      <c r="I66" s="251">
        <v>100</v>
      </c>
      <c r="J66" s="251">
        <v>0</v>
      </c>
      <c r="K66" s="251">
        <v>4</v>
      </c>
      <c r="L66" s="318">
        <v>0</v>
      </c>
      <c r="M66" s="232">
        <f t="shared" si="0"/>
        <v>96</v>
      </c>
      <c r="N66" s="252">
        <v>96</v>
      </c>
      <c r="O66" s="232">
        <f t="shared" si="11"/>
        <v>0</v>
      </c>
      <c r="P66" s="320"/>
      <c r="Q66" s="216"/>
      <c r="R66" s="236">
        <f t="shared" si="12"/>
        <v>0</v>
      </c>
      <c r="S66" s="237">
        <v>0</v>
      </c>
      <c r="T66" s="236">
        <f t="shared" si="2"/>
        <v>34997</v>
      </c>
      <c r="U66" s="236">
        <f t="shared" si="3"/>
        <v>0</v>
      </c>
      <c r="V66" s="236">
        <f t="shared" si="4"/>
        <v>1399.88</v>
      </c>
      <c r="W66" s="236">
        <f t="shared" si="5"/>
        <v>0</v>
      </c>
      <c r="X66" s="236">
        <f t="shared" si="13"/>
        <v>33597.120000000003</v>
      </c>
      <c r="Y66" s="238">
        <f t="shared" si="6"/>
        <v>33597.120000000003</v>
      </c>
      <c r="Z66" s="238">
        <f t="shared" si="7"/>
        <v>0</v>
      </c>
    </row>
    <row r="67" spans="1:26" ht="30" x14ac:dyDescent="0.25">
      <c r="A67" s="191" t="s">
        <v>1423</v>
      </c>
      <c r="B67" s="228" t="s">
        <v>1952</v>
      </c>
      <c r="C67" s="202" t="s">
        <v>1953</v>
      </c>
      <c r="D67" s="443" t="s">
        <v>2655</v>
      </c>
      <c r="E67" s="203">
        <v>16.010000000000002</v>
      </c>
      <c r="F67" s="250">
        <v>197.2</v>
      </c>
      <c r="G67" s="316" t="s">
        <v>33</v>
      </c>
      <c r="H67" s="317">
        <v>0</v>
      </c>
      <c r="I67" s="251">
        <v>1</v>
      </c>
      <c r="J67" s="251">
        <v>0</v>
      </c>
      <c r="K67" s="251">
        <v>0</v>
      </c>
      <c r="L67" s="318">
        <v>0</v>
      </c>
      <c r="M67" s="232">
        <f t="shared" si="0"/>
        <v>1</v>
      </c>
      <c r="N67" s="252">
        <v>1</v>
      </c>
      <c r="O67" s="232">
        <f t="shared" si="11"/>
        <v>0</v>
      </c>
      <c r="P67" s="320"/>
      <c r="Q67" s="216"/>
      <c r="R67" s="236">
        <f t="shared" si="12"/>
        <v>0</v>
      </c>
      <c r="S67" s="237">
        <v>0</v>
      </c>
      <c r="T67" s="236">
        <f t="shared" si="2"/>
        <v>197.2</v>
      </c>
      <c r="U67" s="236">
        <f t="shared" si="3"/>
        <v>0</v>
      </c>
      <c r="V67" s="236">
        <f t="shared" si="4"/>
        <v>0</v>
      </c>
      <c r="W67" s="236">
        <f t="shared" si="5"/>
        <v>0</v>
      </c>
      <c r="X67" s="236">
        <f t="shared" si="13"/>
        <v>197.2</v>
      </c>
      <c r="Y67" s="238">
        <f t="shared" si="6"/>
        <v>197.2</v>
      </c>
      <c r="Z67" s="238">
        <f t="shared" si="7"/>
        <v>0</v>
      </c>
    </row>
    <row r="68" spans="1:26" ht="45" x14ac:dyDescent="0.25">
      <c r="A68" s="296" t="s">
        <v>1053</v>
      </c>
      <c r="B68" s="483" t="s">
        <v>3209</v>
      </c>
      <c r="C68" s="439" t="s">
        <v>2505</v>
      </c>
      <c r="D68" s="499" t="s">
        <v>2652</v>
      </c>
      <c r="E68" s="324">
        <v>0</v>
      </c>
      <c r="F68" s="325">
        <v>292.81</v>
      </c>
      <c r="G68" s="316" t="s">
        <v>33</v>
      </c>
      <c r="H68" s="251">
        <v>0</v>
      </c>
      <c r="I68" s="251">
        <v>3</v>
      </c>
      <c r="J68" s="251">
        <v>0</v>
      </c>
      <c r="K68" s="251">
        <v>0</v>
      </c>
      <c r="L68" s="318">
        <v>0</v>
      </c>
      <c r="M68" s="232">
        <f t="shared" si="0"/>
        <v>3</v>
      </c>
      <c r="N68" s="252">
        <v>3</v>
      </c>
      <c r="O68" s="232">
        <f t="shared" si="11"/>
        <v>0</v>
      </c>
      <c r="P68" s="504"/>
      <c r="R68" s="236">
        <f t="shared" si="12"/>
        <v>0</v>
      </c>
      <c r="S68" s="237">
        <v>0</v>
      </c>
      <c r="T68" s="236">
        <f t="shared" si="2"/>
        <v>878.43000000000006</v>
      </c>
      <c r="U68" s="236">
        <f t="shared" si="3"/>
        <v>0</v>
      </c>
      <c r="V68" s="236">
        <f t="shared" si="4"/>
        <v>0</v>
      </c>
      <c r="W68" s="236">
        <f t="shared" si="5"/>
        <v>0</v>
      </c>
      <c r="X68" s="236">
        <f t="shared" si="13"/>
        <v>878.43000000000006</v>
      </c>
      <c r="Y68" s="238">
        <f t="shared" si="6"/>
        <v>878.43000000000006</v>
      </c>
      <c r="Z68" s="238">
        <f t="shared" si="7"/>
        <v>0</v>
      </c>
    </row>
    <row r="69" spans="1:26" ht="30" x14ac:dyDescent="0.25">
      <c r="A69" s="191" t="s">
        <v>27</v>
      </c>
      <c r="B69" s="228" t="s">
        <v>86</v>
      </c>
      <c r="C69" s="193" t="s">
        <v>87</v>
      </c>
      <c r="D69" s="193"/>
      <c r="E69" s="194">
        <v>0</v>
      </c>
      <c r="F69" s="229">
        <v>0</v>
      </c>
      <c r="G69" s="230" t="s">
        <v>33</v>
      </c>
      <c r="H69" s="231">
        <v>0</v>
      </c>
      <c r="I69" s="251">
        <v>0</v>
      </c>
      <c r="J69" s="232">
        <v>0</v>
      </c>
      <c r="K69" s="232">
        <v>0</v>
      </c>
      <c r="L69" s="233">
        <v>0</v>
      </c>
      <c r="M69" s="232">
        <f t="shared" si="0"/>
        <v>0</v>
      </c>
      <c r="N69" s="234">
        <v>0</v>
      </c>
      <c r="O69" s="232">
        <f t="shared" si="11"/>
        <v>0</v>
      </c>
      <c r="P69" s="242"/>
      <c r="Q69" s="216"/>
      <c r="R69" s="236">
        <f t="shared" si="12"/>
        <v>0</v>
      </c>
      <c r="S69" s="237">
        <v>0</v>
      </c>
      <c r="T69" s="236">
        <f t="shared" si="2"/>
        <v>0</v>
      </c>
      <c r="U69" s="236">
        <f t="shared" si="3"/>
        <v>0</v>
      </c>
      <c r="V69" s="236">
        <f t="shared" si="4"/>
        <v>0</v>
      </c>
      <c r="W69" s="236">
        <f t="shared" si="5"/>
        <v>0</v>
      </c>
      <c r="X69" s="236">
        <f t="shared" si="13"/>
        <v>0</v>
      </c>
      <c r="Y69" s="238">
        <f t="shared" si="6"/>
        <v>0</v>
      </c>
      <c r="Z69" s="238">
        <f t="shared" si="7"/>
        <v>0</v>
      </c>
    </row>
    <row r="70" spans="1:26" ht="30" x14ac:dyDescent="0.25">
      <c r="A70" s="196" t="s">
        <v>27</v>
      </c>
      <c r="B70" s="245" t="s">
        <v>68</v>
      </c>
      <c r="C70" s="327" t="s">
        <v>69</v>
      </c>
      <c r="D70" s="455" t="s">
        <v>2658</v>
      </c>
      <c r="E70" s="328">
        <v>142.68</v>
      </c>
      <c r="F70" s="329">
        <v>118.32</v>
      </c>
      <c r="G70" s="330" t="s">
        <v>33</v>
      </c>
      <c r="H70" s="456">
        <v>5</v>
      </c>
      <c r="I70" s="251">
        <v>1</v>
      </c>
      <c r="J70" s="251">
        <v>0</v>
      </c>
      <c r="K70" s="251">
        <v>0</v>
      </c>
      <c r="L70" s="318">
        <v>0</v>
      </c>
      <c r="M70" s="232">
        <f t="shared" si="0"/>
        <v>6</v>
      </c>
      <c r="N70" s="252">
        <v>5</v>
      </c>
      <c r="O70" s="232">
        <f t="shared" si="11"/>
        <v>-1</v>
      </c>
      <c r="P70" s="322" t="s">
        <v>3176</v>
      </c>
      <c r="Q70" s="225"/>
      <c r="R70" s="236">
        <f t="shared" si="12"/>
        <v>713.40000000000009</v>
      </c>
      <c r="S70" s="237">
        <v>-121.8</v>
      </c>
      <c r="T70" s="236">
        <f t="shared" si="2"/>
        <v>118.32</v>
      </c>
      <c r="U70" s="236">
        <f t="shared" si="3"/>
        <v>0</v>
      </c>
      <c r="V70" s="236">
        <f t="shared" si="4"/>
        <v>0</v>
      </c>
      <c r="W70" s="236">
        <f t="shared" si="5"/>
        <v>0</v>
      </c>
      <c r="X70" s="236">
        <f t="shared" si="13"/>
        <v>709.92000000000007</v>
      </c>
      <c r="Y70" s="238">
        <f t="shared" si="6"/>
        <v>709.92</v>
      </c>
      <c r="Z70" s="238">
        <f t="shared" si="7"/>
        <v>0</v>
      </c>
    </row>
    <row r="71" spans="1:26" ht="30" x14ac:dyDescent="0.25">
      <c r="A71" s="191" t="s">
        <v>27</v>
      </c>
      <c r="B71" s="228" t="s">
        <v>79</v>
      </c>
      <c r="C71" s="193" t="s">
        <v>80</v>
      </c>
      <c r="D71" s="443" t="s">
        <v>2658</v>
      </c>
      <c r="E71" s="194">
        <v>842.16</v>
      </c>
      <c r="F71" s="194">
        <v>842.16</v>
      </c>
      <c r="G71" s="230" t="s">
        <v>33</v>
      </c>
      <c r="H71" s="231">
        <v>9</v>
      </c>
      <c r="I71" s="251">
        <v>0</v>
      </c>
      <c r="J71" s="232">
        <v>0</v>
      </c>
      <c r="K71" s="232">
        <v>0</v>
      </c>
      <c r="L71" s="233">
        <v>0</v>
      </c>
      <c r="M71" s="232">
        <f t="shared" si="0"/>
        <v>9</v>
      </c>
      <c r="N71" s="234">
        <v>9</v>
      </c>
      <c r="O71" s="232">
        <f t="shared" si="11"/>
        <v>0</v>
      </c>
      <c r="P71" s="249"/>
      <c r="Q71" s="216"/>
      <c r="R71" s="236">
        <f t="shared" si="12"/>
        <v>7579.44</v>
      </c>
      <c r="S71" s="237">
        <v>0</v>
      </c>
      <c r="T71" s="236">
        <f t="shared" si="2"/>
        <v>0</v>
      </c>
      <c r="U71" s="236">
        <f t="shared" si="3"/>
        <v>0</v>
      </c>
      <c r="V71" s="236">
        <f t="shared" si="4"/>
        <v>0</v>
      </c>
      <c r="W71" s="236">
        <f t="shared" si="5"/>
        <v>0</v>
      </c>
      <c r="X71" s="236">
        <f t="shared" si="13"/>
        <v>7579.44</v>
      </c>
      <c r="Y71" s="238">
        <f t="shared" si="6"/>
        <v>7579.44</v>
      </c>
      <c r="Z71" s="238">
        <f t="shared" si="7"/>
        <v>0</v>
      </c>
    </row>
    <row r="72" spans="1:26" ht="30" x14ac:dyDescent="0.25">
      <c r="A72" s="191" t="s">
        <v>1739</v>
      </c>
      <c r="B72" s="228" t="s">
        <v>1764</v>
      </c>
      <c r="C72" s="202" t="s">
        <v>1765</v>
      </c>
      <c r="D72" s="443" t="s">
        <v>2658</v>
      </c>
      <c r="E72" s="203">
        <v>96.86</v>
      </c>
      <c r="F72" s="250">
        <v>120.06</v>
      </c>
      <c r="G72" s="316" t="s">
        <v>33</v>
      </c>
      <c r="H72" s="317">
        <v>0</v>
      </c>
      <c r="I72" s="251">
        <v>5</v>
      </c>
      <c r="J72" s="251">
        <v>0</v>
      </c>
      <c r="K72" s="251">
        <v>3</v>
      </c>
      <c r="L72" s="318">
        <v>0</v>
      </c>
      <c r="M72" s="232">
        <f t="shared" si="0"/>
        <v>2</v>
      </c>
      <c r="N72" s="252">
        <v>0</v>
      </c>
      <c r="O72" s="232">
        <f t="shared" si="11"/>
        <v>-2</v>
      </c>
      <c r="P72" s="322" t="s">
        <v>3176</v>
      </c>
      <c r="Q72" s="216"/>
      <c r="R72" s="236">
        <f t="shared" si="12"/>
        <v>0</v>
      </c>
      <c r="S72" s="237">
        <v>0</v>
      </c>
      <c r="T72" s="236">
        <f t="shared" si="2"/>
        <v>600.29999999999995</v>
      </c>
      <c r="U72" s="236">
        <f t="shared" si="3"/>
        <v>0</v>
      </c>
      <c r="V72" s="236">
        <f t="shared" si="4"/>
        <v>360.18</v>
      </c>
      <c r="W72" s="236">
        <f t="shared" si="5"/>
        <v>0</v>
      </c>
      <c r="X72" s="236">
        <f t="shared" si="13"/>
        <v>240.11999999999995</v>
      </c>
      <c r="Y72" s="238">
        <f t="shared" si="6"/>
        <v>240.12</v>
      </c>
      <c r="Z72" s="238">
        <f t="shared" si="7"/>
        <v>0</v>
      </c>
    </row>
    <row r="73" spans="1:26" ht="18" x14ac:dyDescent="0.25">
      <c r="A73" s="191" t="s">
        <v>27</v>
      </c>
      <c r="B73" s="228" t="s">
        <v>70</v>
      </c>
      <c r="C73" s="193" t="s">
        <v>71</v>
      </c>
      <c r="D73" s="193"/>
      <c r="E73" s="194">
        <v>98.6</v>
      </c>
      <c r="F73" s="229">
        <v>98.6</v>
      </c>
      <c r="G73" s="230" t="s">
        <v>33</v>
      </c>
      <c r="H73" s="231">
        <v>1</v>
      </c>
      <c r="I73" s="232">
        <v>0</v>
      </c>
      <c r="J73" s="232">
        <v>0</v>
      </c>
      <c r="K73" s="232">
        <v>1</v>
      </c>
      <c r="L73" s="233">
        <v>0</v>
      </c>
      <c r="M73" s="232">
        <f t="shared" ref="M73:M137" si="14">H73+I73+J73-K73-L73</f>
        <v>0</v>
      </c>
      <c r="N73" s="234">
        <v>0</v>
      </c>
      <c r="O73" s="232">
        <f t="shared" ref="O73:O99" si="15">N73-M73</f>
        <v>0</v>
      </c>
      <c r="P73" s="242"/>
      <c r="Q73" s="216"/>
      <c r="R73" s="236">
        <f t="shared" si="12"/>
        <v>98.6</v>
      </c>
      <c r="S73" s="237">
        <v>0</v>
      </c>
      <c r="T73" s="236">
        <f t="shared" ref="T73:T137" si="16">I73*F73</f>
        <v>0</v>
      </c>
      <c r="U73" s="236">
        <f t="shared" ref="U73:U137" si="17">F73*J73</f>
        <v>0</v>
      </c>
      <c r="V73" s="236">
        <f t="shared" ref="V73:V137" si="18">F73*K73</f>
        <v>98.6</v>
      </c>
      <c r="W73" s="236">
        <f t="shared" ref="W73:W137" si="19">F73*L73</f>
        <v>0</v>
      </c>
      <c r="X73" s="236">
        <f t="shared" si="13"/>
        <v>0</v>
      </c>
      <c r="Y73" s="238">
        <f t="shared" ref="Y73:Y137" si="20">M73*F73</f>
        <v>0</v>
      </c>
      <c r="Z73" s="238">
        <f t="shared" ref="Z73:Z137" si="21">Y73-X73</f>
        <v>0</v>
      </c>
    </row>
    <row r="74" spans="1:26" ht="30" x14ac:dyDescent="0.25">
      <c r="A74" s="296" t="s">
        <v>27</v>
      </c>
      <c r="B74" s="486" t="s">
        <v>3200</v>
      </c>
      <c r="C74" s="439" t="s">
        <v>2497</v>
      </c>
      <c r="D74" s="499" t="s">
        <v>2658</v>
      </c>
      <c r="E74" s="324"/>
      <c r="F74" s="325">
        <v>31.32</v>
      </c>
      <c r="G74" s="316" t="s">
        <v>33</v>
      </c>
      <c r="H74" s="251">
        <v>0</v>
      </c>
      <c r="I74" s="251">
        <v>1</v>
      </c>
      <c r="J74" s="251">
        <v>0</v>
      </c>
      <c r="K74" s="251">
        <v>0</v>
      </c>
      <c r="L74" s="318">
        <v>0</v>
      </c>
      <c r="M74" s="232">
        <f t="shared" si="14"/>
        <v>1</v>
      </c>
      <c r="N74" s="252">
        <v>1</v>
      </c>
      <c r="O74" s="232">
        <f t="shared" si="15"/>
        <v>0</v>
      </c>
      <c r="P74" s="504"/>
      <c r="R74" s="236">
        <f t="shared" si="12"/>
        <v>0</v>
      </c>
      <c r="S74" s="237">
        <v>0</v>
      </c>
      <c r="T74" s="236">
        <f t="shared" si="16"/>
        <v>31.32</v>
      </c>
      <c r="U74" s="236">
        <f t="shared" si="17"/>
        <v>0</v>
      </c>
      <c r="V74" s="236">
        <f t="shared" si="18"/>
        <v>0</v>
      </c>
      <c r="W74" s="236">
        <f t="shared" si="19"/>
        <v>0</v>
      </c>
      <c r="X74" s="236">
        <f t="shared" si="13"/>
        <v>31.32</v>
      </c>
      <c r="Y74" s="238">
        <f t="shared" si="20"/>
        <v>31.32</v>
      </c>
      <c r="Z74" s="238">
        <f t="shared" si="21"/>
        <v>0</v>
      </c>
    </row>
    <row r="75" spans="1:26" ht="30" x14ac:dyDescent="0.25">
      <c r="A75" s="191" t="s">
        <v>27</v>
      </c>
      <c r="B75" s="228" t="s">
        <v>66</v>
      </c>
      <c r="C75" s="193" t="s">
        <v>67</v>
      </c>
      <c r="D75" s="193"/>
      <c r="E75" s="194">
        <v>226.78</v>
      </c>
      <c r="F75" s="229">
        <v>226.78</v>
      </c>
      <c r="G75" s="230" t="s">
        <v>33</v>
      </c>
      <c r="H75" s="231">
        <v>13</v>
      </c>
      <c r="I75" s="232">
        <v>0</v>
      </c>
      <c r="J75" s="232">
        <v>0</v>
      </c>
      <c r="K75" s="232">
        <v>0</v>
      </c>
      <c r="L75" s="233">
        <v>0</v>
      </c>
      <c r="M75" s="232">
        <f t="shared" si="14"/>
        <v>13</v>
      </c>
      <c r="N75" s="234">
        <v>13</v>
      </c>
      <c r="O75" s="232">
        <f t="shared" si="15"/>
        <v>0</v>
      </c>
      <c r="P75" s="242"/>
      <c r="Q75" s="216"/>
      <c r="R75" s="236">
        <f t="shared" si="12"/>
        <v>2948.14</v>
      </c>
      <c r="S75" s="237">
        <v>0</v>
      </c>
      <c r="T75" s="236">
        <f t="shared" si="16"/>
        <v>0</v>
      </c>
      <c r="U75" s="236">
        <f t="shared" si="17"/>
        <v>0</v>
      </c>
      <c r="V75" s="236">
        <f t="shared" si="18"/>
        <v>0</v>
      </c>
      <c r="W75" s="236">
        <f t="shared" si="19"/>
        <v>0</v>
      </c>
      <c r="X75" s="236">
        <f t="shared" si="13"/>
        <v>2948.14</v>
      </c>
      <c r="Y75" s="238">
        <f t="shared" si="20"/>
        <v>2948.14</v>
      </c>
      <c r="Z75" s="238">
        <f t="shared" si="21"/>
        <v>0</v>
      </c>
    </row>
    <row r="76" spans="1:26" ht="18" x14ac:dyDescent="0.25">
      <c r="A76" s="191" t="s">
        <v>27</v>
      </c>
      <c r="B76" s="228" t="s">
        <v>72</v>
      </c>
      <c r="C76" s="202" t="s">
        <v>73</v>
      </c>
      <c r="D76" s="443" t="s">
        <v>2658</v>
      </c>
      <c r="E76" s="203">
        <v>59.74</v>
      </c>
      <c r="F76" s="250">
        <v>55.68</v>
      </c>
      <c r="G76" s="316" t="s">
        <v>33</v>
      </c>
      <c r="H76" s="317">
        <v>30</v>
      </c>
      <c r="I76" s="251">
        <v>13</v>
      </c>
      <c r="J76" s="251">
        <v>0</v>
      </c>
      <c r="K76" s="251">
        <v>7</v>
      </c>
      <c r="L76" s="318">
        <v>0</v>
      </c>
      <c r="M76" s="232">
        <f t="shared" si="14"/>
        <v>36</v>
      </c>
      <c r="N76" s="252">
        <v>36</v>
      </c>
      <c r="O76" s="232">
        <f t="shared" si="15"/>
        <v>0</v>
      </c>
      <c r="P76" s="321"/>
      <c r="Q76" s="216"/>
      <c r="R76" s="236">
        <f t="shared" ref="R76:R99" si="22">H76*E76</f>
        <v>1792.2</v>
      </c>
      <c r="S76" s="237">
        <v>-121.8</v>
      </c>
      <c r="T76" s="236">
        <f t="shared" si="16"/>
        <v>723.84</v>
      </c>
      <c r="U76" s="236">
        <f t="shared" si="17"/>
        <v>0</v>
      </c>
      <c r="V76" s="236">
        <f t="shared" si="18"/>
        <v>389.76</v>
      </c>
      <c r="W76" s="236">
        <f t="shared" si="19"/>
        <v>0</v>
      </c>
      <c r="X76" s="236">
        <f t="shared" si="13"/>
        <v>2004.4800000000002</v>
      </c>
      <c r="Y76" s="238">
        <f t="shared" si="20"/>
        <v>2004.48</v>
      </c>
      <c r="Z76" s="238">
        <f t="shared" si="21"/>
        <v>0</v>
      </c>
    </row>
    <row r="77" spans="1:26" ht="34.5" customHeight="1" x14ac:dyDescent="0.25">
      <c r="A77" s="296" t="s">
        <v>674</v>
      </c>
      <c r="B77" s="483" t="s">
        <v>3224</v>
      </c>
      <c r="C77" s="439" t="s">
        <v>2493</v>
      </c>
      <c r="D77" s="499" t="s">
        <v>2654</v>
      </c>
      <c r="E77" s="324">
        <v>0</v>
      </c>
      <c r="F77" s="325">
        <v>376.64</v>
      </c>
      <c r="G77" s="316" t="s">
        <v>33</v>
      </c>
      <c r="H77" s="251">
        <v>0</v>
      </c>
      <c r="I77" s="251">
        <v>10</v>
      </c>
      <c r="J77" s="251">
        <v>0</v>
      </c>
      <c r="K77" s="251">
        <v>0</v>
      </c>
      <c r="L77" s="318">
        <v>0</v>
      </c>
      <c r="M77" s="232">
        <f t="shared" si="14"/>
        <v>10</v>
      </c>
      <c r="N77" s="252">
        <v>10</v>
      </c>
      <c r="O77" s="232">
        <f t="shared" si="15"/>
        <v>0</v>
      </c>
      <c r="P77" s="504"/>
      <c r="R77" s="236">
        <f t="shared" si="22"/>
        <v>0</v>
      </c>
      <c r="S77" s="237">
        <v>0</v>
      </c>
      <c r="T77" s="236">
        <f t="shared" si="16"/>
        <v>3766.3999999999996</v>
      </c>
      <c r="U77" s="236">
        <f t="shared" si="17"/>
        <v>0</v>
      </c>
      <c r="V77" s="236">
        <f t="shared" si="18"/>
        <v>0</v>
      </c>
      <c r="W77" s="236">
        <f t="shared" si="19"/>
        <v>0</v>
      </c>
      <c r="X77" s="236">
        <f t="shared" si="13"/>
        <v>3766.3999999999996</v>
      </c>
      <c r="Y77" s="238">
        <f t="shared" si="20"/>
        <v>3766.3999999999996</v>
      </c>
      <c r="Z77" s="238">
        <f t="shared" si="21"/>
        <v>0</v>
      </c>
    </row>
    <row r="78" spans="1:26" ht="45" x14ac:dyDescent="0.25">
      <c r="A78" s="191" t="s">
        <v>228</v>
      </c>
      <c r="B78" s="228" t="s">
        <v>261</v>
      </c>
      <c r="C78" s="202" t="s">
        <v>262</v>
      </c>
      <c r="D78" s="443" t="s">
        <v>2650</v>
      </c>
      <c r="E78" s="203">
        <v>165</v>
      </c>
      <c r="F78" s="250">
        <v>139</v>
      </c>
      <c r="G78" s="316" t="s">
        <v>33</v>
      </c>
      <c r="H78" s="317">
        <v>0</v>
      </c>
      <c r="I78" s="251">
        <v>2</v>
      </c>
      <c r="J78" s="251">
        <v>0</v>
      </c>
      <c r="K78" s="251">
        <v>2</v>
      </c>
      <c r="L78" s="318">
        <v>0</v>
      </c>
      <c r="M78" s="232">
        <f t="shared" si="14"/>
        <v>0</v>
      </c>
      <c r="N78" s="252">
        <v>0</v>
      </c>
      <c r="O78" s="232">
        <f t="shared" si="15"/>
        <v>0</v>
      </c>
      <c r="P78" s="320"/>
      <c r="Q78" s="216"/>
      <c r="R78" s="236">
        <f t="shared" si="22"/>
        <v>0</v>
      </c>
      <c r="S78" s="237">
        <v>0</v>
      </c>
      <c r="T78" s="236">
        <f t="shared" si="16"/>
        <v>278</v>
      </c>
      <c r="U78" s="236">
        <f t="shared" si="17"/>
        <v>0</v>
      </c>
      <c r="V78" s="236">
        <f t="shared" si="18"/>
        <v>278</v>
      </c>
      <c r="W78" s="236">
        <f t="shared" si="19"/>
        <v>0</v>
      </c>
      <c r="X78" s="236">
        <f t="shared" si="13"/>
        <v>0</v>
      </c>
      <c r="Y78" s="238">
        <f t="shared" si="20"/>
        <v>0</v>
      </c>
      <c r="Z78" s="238">
        <f t="shared" si="21"/>
        <v>0</v>
      </c>
    </row>
    <row r="79" spans="1:26" ht="30" x14ac:dyDescent="0.25">
      <c r="A79" s="191"/>
      <c r="B79" s="228" t="s">
        <v>3265</v>
      </c>
      <c r="C79" s="202" t="s">
        <v>3262</v>
      </c>
      <c r="D79" s="443" t="s">
        <v>2541</v>
      </c>
      <c r="E79" s="203"/>
      <c r="F79" s="250">
        <v>40.79</v>
      </c>
      <c r="G79" s="316"/>
      <c r="H79" s="317">
        <v>0</v>
      </c>
      <c r="I79" s="251">
        <v>28</v>
      </c>
      <c r="J79" s="251"/>
      <c r="K79" s="251">
        <v>28</v>
      </c>
      <c r="L79" s="318">
        <v>0</v>
      </c>
      <c r="M79" s="232">
        <f t="shared" si="14"/>
        <v>0</v>
      </c>
      <c r="N79" s="252">
        <v>0</v>
      </c>
      <c r="O79" s="232">
        <f t="shared" si="15"/>
        <v>0</v>
      </c>
      <c r="P79" s="320"/>
      <c r="Q79" s="216"/>
      <c r="R79" s="236"/>
      <c r="S79" s="237"/>
      <c r="T79" s="236">
        <f t="shared" si="16"/>
        <v>1142.1199999999999</v>
      </c>
      <c r="U79" s="236"/>
      <c r="V79" s="236">
        <f t="shared" si="18"/>
        <v>1142.1199999999999</v>
      </c>
      <c r="W79" s="236">
        <f t="shared" si="19"/>
        <v>0</v>
      </c>
      <c r="X79" s="236"/>
      <c r="Y79" s="238"/>
      <c r="Z79" s="238"/>
    </row>
    <row r="80" spans="1:26" ht="30" x14ac:dyDescent="0.25">
      <c r="A80" s="247"/>
      <c r="B80" s="228" t="s">
        <v>2487</v>
      </c>
      <c r="C80" s="323" t="s">
        <v>2202</v>
      </c>
      <c r="D80" s="505" t="s">
        <v>2654</v>
      </c>
      <c r="E80" s="324">
        <v>18</v>
      </c>
      <c r="F80" s="325">
        <v>21.6</v>
      </c>
      <c r="G80" s="316" t="s">
        <v>33</v>
      </c>
      <c r="H80" s="317">
        <v>0</v>
      </c>
      <c r="I80" s="251">
        <v>3</v>
      </c>
      <c r="J80" s="251">
        <v>0</v>
      </c>
      <c r="K80" s="251">
        <v>0</v>
      </c>
      <c r="L80" s="318">
        <v>0</v>
      </c>
      <c r="M80" s="232">
        <f t="shared" si="14"/>
        <v>3</v>
      </c>
      <c r="N80" s="252">
        <v>3</v>
      </c>
      <c r="O80" s="232">
        <f t="shared" si="15"/>
        <v>0</v>
      </c>
      <c r="P80" s="321" t="s">
        <v>2335</v>
      </c>
      <c r="Q80" s="216"/>
      <c r="R80" s="236">
        <f t="shared" si="22"/>
        <v>0</v>
      </c>
      <c r="S80" s="237">
        <v>0</v>
      </c>
      <c r="T80" s="236">
        <f t="shared" si="16"/>
        <v>64.800000000000011</v>
      </c>
      <c r="U80" s="236">
        <f t="shared" si="17"/>
        <v>0</v>
      </c>
      <c r="V80" s="236">
        <f t="shared" si="18"/>
        <v>0</v>
      </c>
      <c r="W80" s="236">
        <f t="shared" si="19"/>
        <v>0</v>
      </c>
      <c r="X80" s="236">
        <f t="shared" si="13"/>
        <v>64.800000000000011</v>
      </c>
      <c r="Y80" s="238">
        <f t="shared" si="20"/>
        <v>64.800000000000011</v>
      </c>
      <c r="Z80" s="238">
        <f t="shared" si="21"/>
        <v>0</v>
      </c>
    </row>
    <row r="81" spans="1:26" ht="30" x14ac:dyDescent="0.25">
      <c r="A81" s="191" t="s">
        <v>27</v>
      </c>
      <c r="B81" s="228" t="s">
        <v>47</v>
      </c>
      <c r="C81" s="193" t="s">
        <v>48</v>
      </c>
      <c r="D81" s="193"/>
      <c r="E81" s="194">
        <v>0</v>
      </c>
      <c r="F81" s="229">
        <v>0</v>
      </c>
      <c r="G81" s="230" t="s">
        <v>33</v>
      </c>
      <c r="H81" s="231">
        <v>0</v>
      </c>
      <c r="I81" s="232">
        <v>0</v>
      </c>
      <c r="J81" s="232">
        <v>0</v>
      </c>
      <c r="K81" s="232">
        <v>0</v>
      </c>
      <c r="L81" s="233">
        <v>0</v>
      </c>
      <c r="M81" s="232">
        <f t="shared" si="14"/>
        <v>0</v>
      </c>
      <c r="N81" s="234">
        <v>0</v>
      </c>
      <c r="O81" s="232">
        <f t="shared" si="15"/>
        <v>0</v>
      </c>
      <c r="P81" s="246"/>
      <c r="Q81" s="216"/>
      <c r="R81" s="236">
        <f t="shared" si="22"/>
        <v>0</v>
      </c>
      <c r="S81" s="237">
        <v>0</v>
      </c>
      <c r="T81" s="236">
        <f t="shared" si="16"/>
        <v>0</v>
      </c>
      <c r="U81" s="236">
        <f t="shared" si="17"/>
        <v>0</v>
      </c>
      <c r="V81" s="236">
        <f t="shared" si="18"/>
        <v>0</v>
      </c>
      <c r="W81" s="236">
        <f t="shared" si="19"/>
        <v>0</v>
      </c>
      <c r="X81" s="236">
        <f t="shared" si="13"/>
        <v>0</v>
      </c>
      <c r="Y81" s="238">
        <f t="shared" si="20"/>
        <v>0</v>
      </c>
      <c r="Z81" s="238">
        <f t="shared" si="21"/>
        <v>0</v>
      </c>
    </row>
    <row r="82" spans="1:26" ht="30" x14ac:dyDescent="0.25">
      <c r="A82" s="191" t="s">
        <v>27</v>
      </c>
      <c r="B82" s="228" t="s">
        <v>45</v>
      </c>
      <c r="C82" s="193" t="s">
        <v>46</v>
      </c>
      <c r="D82" s="193"/>
      <c r="E82" s="194">
        <v>0</v>
      </c>
      <c r="F82" s="229">
        <v>0</v>
      </c>
      <c r="G82" s="230" t="s">
        <v>33</v>
      </c>
      <c r="H82" s="231">
        <v>0</v>
      </c>
      <c r="I82" s="232">
        <v>0</v>
      </c>
      <c r="J82" s="232">
        <v>0</v>
      </c>
      <c r="K82" s="232">
        <v>0</v>
      </c>
      <c r="L82" s="233">
        <v>0</v>
      </c>
      <c r="M82" s="232">
        <f t="shared" si="14"/>
        <v>0</v>
      </c>
      <c r="N82" s="234">
        <v>0</v>
      </c>
      <c r="O82" s="232">
        <f t="shared" si="15"/>
        <v>0</v>
      </c>
      <c r="P82" s="246"/>
      <c r="Q82" s="216"/>
      <c r="R82" s="236">
        <f t="shared" si="22"/>
        <v>0</v>
      </c>
      <c r="S82" s="237">
        <v>0</v>
      </c>
      <c r="T82" s="236">
        <f t="shared" si="16"/>
        <v>0</v>
      </c>
      <c r="U82" s="236">
        <f t="shared" si="17"/>
        <v>0</v>
      </c>
      <c r="V82" s="236">
        <f t="shared" si="18"/>
        <v>0</v>
      </c>
      <c r="W82" s="236">
        <f t="shared" si="19"/>
        <v>0</v>
      </c>
      <c r="X82" s="236">
        <f t="shared" si="13"/>
        <v>0</v>
      </c>
      <c r="Y82" s="238">
        <f t="shared" si="20"/>
        <v>0</v>
      </c>
      <c r="Z82" s="238">
        <f t="shared" si="21"/>
        <v>0</v>
      </c>
    </row>
    <row r="83" spans="1:26" ht="30" x14ac:dyDescent="0.25">
      <c r="A83" s="191" t="s">
        <v>1053</v>
      </c>
      <c r="B83" s="228" t="s">
        <v>1116</v>
      </c>
      <c r="C83" s="202" t="s">
        <v>1117</v>
      </c>
      <c r="D83" s="443" t="s">
        <v>2541</v>
      </c>
      <c r="E83" s="203"/>
      <c r="F83" s="250">
        <v>648.99</v>
      </c>
      <c r="G83" s="316" t="s">
        <v>33</v>
      </c>
      <c r="H83" s="338">
        <v>0</v>
      </c>
      <c r="I83" s="251">
        <v>2</v>
      </c>
      <c r="J83" s="251">
        <v>0</v>
      </c>
      <c r="K83" s="251">
        <v>2</v>
      </c>
      <c r="L83" s="318">
        <v>0</v>
      </c>
      <c r="M83" s="232">
        <f t="shared" si="14"/>
        <v>0</v>
      </c>
      <c r="N83" s="252">
        <v>0</v>
      </c>
      <c r="O83" s="232">
        <f t="shared" si="15"/>
        <v>0</v>
      </c>
      <c r="P83" s="322"/>
      <c r="Q83" s="216"/>
      <c r="R83" s="236">
        <f t="shared" si="22"/>
        <v>0</v>
      </c>
      <c r="S83" s="237">
        <v>0</v>
      </c>
      <c r="T83" s="236">
        <f t="shared" si="16"/>
        <v>1297.98</v>
      </c>
      <c r="U83" s="236">
        <f t="shared" si="17"/>
        <v>0</v>
      </c>
      <c r="V83" s="236">
        <f t="shared" si="18"/>
        <v>1297.98</v>
      </c>
      <c r="W83" s="236">
        <f t="shared" si="19"/>
        <v>0</v>
      </c>
      <c r="X83" s="236">
        <f t="shared" si="13"/>
        <v>0</v>
      </c>
      <c r="Y83" s="238">
        <f t="shared" si="20"/>
        <v>0</v>
      </c>
      <c r="Z83" s="238">
        <f t="shared" si="21"/>
        <v>0</v>
      </c>
    </row>
    <row r="84" spans="1:26" ht="30" x14ac:dyDescent="0.25">
      <c r="A84" s="191" t="s">
        <v>228</v>
      </c>
      <c r="B84" s="228" t="s">
        <v>263</v>
      </c>
      <c r="C84" s="202" t="s">
        <v>264</v>
      </c>
      <c r="D84" s="443" t="s">
        <v>2649</v>
      </c>
      <c r="E84" s="203">
        <v>87.58</v>
      </c>
      <c r="F84" s="250">
        <v>58</v>
      </c>
      <c r="G84" s="316" t="s">
        <v>33</v>
      </c>
      <c r="H84" s="317">
        <v>0</v>
      </c>
      <c r="I84" s="251">
        <v>2</v>
      </c>
      <c r="J84" s="251">
        <v>0</v>
      </c>
      <c r="K84" s="251">
        <v>2</v>
      </c>
      <c r="L84" s="318">
        <v>0</v>
      </c>
      <c r="M84" s="232">
        <f t="shared" si="14"/>
        <v>0</v>
      </c>
      <c r="N84" s="252">
        <v>0</v>
      </c>
      <c r="O84" s="232">
        <f t="shared" si="15"/>
        <v>0</v>
      </c>
      <c r="P84" s="322"/>
      <c r="Q84" s="216"/>
      <c r="R84" s="236">
        <f t="shared" si="22"/>
        <v>0</v>
      </c>
      <c r="S84" s="237">
        <v>0</v>
      </c>
      <c r="T84" s="236">
        <f t="shared" si="16"/>
        <v>116</v>
      </c>
      <c r="U84" s="236">
        <f t="shared" si="17"/>
        <v>0</v>
      </c>
      <c r="V84" s="236">
        <f t="shared" si="18"/>
        <v>116</v>
      </c>
      <c r="W84" s="236">
        <f t="shared" si="19"/>
        <v>0</v>
      </c>
      <c r="X84" s="236">
        <f t="shared" si="13"/>
        <v>0</v>
      </c>
      <c r="Y84" s="238">
        <f t="shared" si="20"/>
        <v>0</v>
      </c>
      <c r="Z84" s="238">
        <f t="shared" si="21"/>
        <v>0</v>
      </c>
    </row>
    <row r="85" spans="1:26" ht="18" x14ac:dyDescent="0.25">
      <c r="A85" s="191" t="s">
        <v>27</v>
      </c>
      <c r="B85" s="228" t="s">
        <v>36</v>
      </c>
      <c r="C85" s="193" t="s">
        <v>37</v>
      </c>
      <c r="D85" s="193"/>
      <c r="E85" s="194">
        <v>20.88</v>
      </c>
      <c r="F85" s="229">
        <v>20.88</v>
      </c>
      <c r="G85" s="230" t="s">
        <v>33</v>
      </c>
      <c r="H85" s="231">
        <v>0</v>
      </c>
      <c r="I85" s="232">
        <v>0</v>
      </c>
      <c r="J85" s="232">
        <v>0</v>
      </c>
      <c r="K85" s="232">
        <v>0</v>
      </c>
      <c r="L85" s="233">
        <v>0</v>
      </c>
      <c r="M85" s="232">
        <f t="shared" si="14"/>
        <v>0</v>
      </c>
      <c r="N85" s="234">
        <v>0</v>
      </c>
      <c r="O85" s="232">
        <f t="shared" si="15"/>
        <v>0</v>
      </c>
      <c r="P85" s="243"/>
      <c r="Q85" s="216"/>
      <c r="R85" s="236">
        <f t="shared" si="22"/>
        <v>0</v>
      </c>
      <c r="S85" s="237">
        <v>0</v>
      </c>
      <c r="T85" s="236">
        <f t="shared" si="16"/>
        <v>0</v>
      </c>
      <c r="U85" s="236">
        <f t="shared" si="17"/>
        <v>0</v>
      </c>
      <c r="V85" s="236">
        <f t="shared" si="18"/>
        <v>0</v>
      </c>
      <c r="W85" s="236">
        <f t="shared" si="19"/>
        <v>0</v>
      </c>
      <c r="X85" s="236">
        <f t="shared" si="13"/>
        <v>0</v>
      </c>
      <c r="Y85" s="238">
        <f t="shared" si="20"/>
        <v>0</v>
      </c>
      <c r="Z85" s="238">
        <f t="shared" si="21"/>
        <v>0</v>
      </c>
    </row>
    <row r="86" spans="1:26" ht="45" x14ac:dyDescent="0.25">
      <c r="A86" s="296" t="s">
        <v>1540</v>
      </c>
      <c r="B86" s="483" t="s">
        <v>3233</v>
      </c>
      <c r="C86" s="439" t="s">
        <v>2234</v>
      </c>
      <c r="D86" s="443" t="s">
        <v>2661</v>
      </c>
      <c r="E86" s="324">
        <v>483.72</v>
      </c>
      <c r="F86" s="325">
        <v>483.72</v>
      </c>
      <c r="G86" s="316" t="s">
        <v>159</v>
      </c>
      <c r="H86" s="251">
        <v>1</v>
      </c>
      <c r="I86" s="251">
        <v>1</v>
      </c>
      <c r="J86" s="251">
        <v>0</v>
      </c>
      <c r="K86" s="251">
        <v>1</v>
      </c>
      <c r="L86" s="318">
        <v>0</v>
      </c>
      <c r="M86" s="232">
        <f t="shared" si="14"/>
        <v>1</v>
      </c>
      <c r="N86" s="252">
        <v>1</v>
      </c>
      <c r="O86" s="232">
        <f t="shared" si="15"/>
        <v>0</v>
      </c>
      <c r="P86" s="504"/>
      <c r="R86" s="236">
        <f t="shared" si="22"/>
        <v>483.72</v>
      </c>
      <c r="S86" s="237">
        <v>0</v>
      </c>
      <c r="T86" s="236">
        <f t="shared" si="16"/>
        <v>483.72</v>
      </c>
      <c r="U86" s="236">
        <f t="shared" si="17"/>
        <v>0</v>
      </c>
      <c r="V86" s="236">
        <f t="shared" si="18"/>
        <v>483.72</v>
      </c>
      <c r="W86" s="236">
        <f t="shared" si="19"/>
        <v>0</v>
      </c>
      <c r="X86" s="236">
        <f t="shared" si="13"/>
        <v>483.72</v>
      </c>
      <c r="Y86" s="238">
        <f t="shared" si="20"/>
        <v>483.72</v>
      </c>
      <c r="Z86" s="238">
        <f t="shared" si="21"/>
        <v>0</v>
      </c>
    </row>
    <row r="87" spans="1:26" ht="18" x14ac:dyDescent="0.25">
      <c r="A87" s="191" t="s">
        <v>27</v>
      </c>
      <c r="B87" s="228" t="s">
        <v>28</v>
      </c>
      <c r="C87" s="193" t="s">
        <v>29</v>
      </c>
      <c r="D87" s="193"/>
      <c r="E87" s="194">
        <v>114.84</v>
      </c>
      <c r="F87" s="229">
        <v>114.84</v>
      </c>
      <c r="G87" s="230" t="s">
        <v>30</v>
      </c>
      <c r="H87" s="231">
        <v>11</v>
      </c>
      <c r="I87" s="232">
        <v>0</v>
      </c>
      <c r="J87" s="232">
        <v>0</v>
      </c>
      <c r="K87" s="232">
        <v>0</v>
      </c>
      <c r="L87" s="233">
        <v>0</v>
      </c>
      <c r="M87" s="232">
        <f t="shared" si="14"/>
        <v>11</v>
      </c>
      <c r="N87" s="234">
        <v>11</v>
      </c>
      <c r="O87" s="232">
        <f t="shared" si="15"/>
        <v>0</v>
      </c>
      <c r="P87" s="242"/>
      <c r="Q87" s="216"/>
      <c r="R87" s="236">
        <f t="shared" si="22"/>
        <v>1263.24</v>
      </c>
      <c r="S87" s="237">
        <v>0</v>
      </c>
      <c r="T87" s="236">
        <f t="shared" si="16"/>
        <v>0</v>
      </c>
      <c r="U87" s="236">
        <f t="shared" si="17"/>
        <v>0</v>
      </c>
      <c r="V87" s="236">
        <f t="shared" si="18"/>
        <v>0</v>
      </c>
      <c r="W87" s="236">
        <f t="shared" si="19"/>
        <v>0</v>
      </c>
      <c r="X87" s="236">
        <f t="shared" si="13"/>
        <v>1263.24</v>
      </c>
      <c r="Y87" s="238">
        <f t="shared" si="20"/>
        <v>1263.24</v>
      </c>
      <c r="Z87" s="238">
        <f t="shared" si="21"/>
        <v>0</v>
      </c>
    </row>
    <row r="88" spans="1:26" ht="30" x14ac:dyDescent="0.25">
      <c r="A88" s="191" t="s">
        <v>189</v>
      </c>
      <c r="B88" s="228" t="s">
        <v>190</v>
      </c>
      <c r="C88" s="193" t="s">
        <v>191</v>
      </c>
      <c r="D88" s="193"/>
      <c r="E88" s="194">
        <v>15.4975</v>
      </c>
      <c r="F88" s="229">
        <v>15.4975</v>
      </c>
      <c r="G88" s="230" t="s">
        <v>76</v>
      </c>
      <c r="H88" s="231">
        <v>13</v>
      </c>
      <c r="I88" s="232">
        <v>0</v>
      </c>
      <c r="J88" s="232">
        <v>0</v>
      </c>
      <c r="K88" s="232">
        <v>0</v>
      </c>
      <c r="L88" s="233">
        <v>0</v>
      </c>
      <c r="M88" s="232">
        <f t="shared" si="14"/>
        <v>13</v>
      </c>
      <c r="N88" s="234">
        <v>13</v>
      </c>
      <c r="O88" s="232">
        <f t="shared" si="15"/>
        <v>0</v>
      </c>
      <c r="P88" s="243"/>
      <c r="Q88" s="216"/>
      <c r="R88" s="236">
        <f t="shared" si="22"/>
        <v>201.4675</v>
      </c>
      <c r="S88" s="237">
        <v>0</v>
      </c>
      <c r="T88" s="236">
        <f t="shared" si="16"/>
        <v>0</v>
      </c>
      <c r="U88" s="236">
        <f t="shared" si="17"/>
        <v>0</v>
      </c>
      <c r="V88" s="236">
        <f t="shared" si="18"/>
        <v>0</v>
      </c>
      <c r="W88" s="236">
        <f t="shared" si="19"/>
        <v>0</v>
      </c>
      <c r="X88" s="236">
        <f t="shared" si="13"/>
        <v>201.4675</v>
      </c>
      <c r="Y88" s="238">
        <f t="shared" si="20"/>
        <v>201.4675</v>
      </c>
      <c r="Z88" s="238">
        <f t="shared" si="21"/>
        <v>0</v>
      </c>
    </row>
    <row r="89" spans="1:26" ht="18" x14ac:dyDescent="0.25">
      <c r="A89" s="191" t="s">
        <v>189</v>
      </c>
      <c r="B89" s="228" t="s">
        <v>196</v>
      </c>
      <c r="C89" s="202" t="s">
        <v>197</v>
      </c>
      <c r="D89" s="443" t="s">
        <v>2661</v>
      </c>
      <c r="E89" s="203">
        <v>19.14</v>
      </c>
      <c r="F89" s="250">
        <v>19.14</v>
      </c>
      <c r="G89" s="316" t="s">
        <v>76</v>
      </c>
      <c r="H89" s="317">
        <v>1492</v>
      </c>
      <c r="I89" s="251">
        <f>400+110</f>
        <v>510</v>
      </c>
      <c r="J89" s="251">
        <v>0</v>
      </c>
      <c r="K89" s="251">
        <f>600+110</f>
        <v>710</v>
      </c>
      <c r="L89" s="318">
        <v>0</v>
      </c>
      <c r="M89" s="232">
        <f t="shared" si="14"/>
        <v>1292</v>
      </c>
      <c r="N89" s="252">
        <v>952</v>
      </c>
      <c r="O89" s="232">
        <f t="shared" si="15"/>
        <v>-340</v>
      </c>
      <c r="P89" s="319"/>
      <c r="Q89" s="216"/>
      <c r="R89" s="236">
        <f t="shared" si="22"/>
        <v>28556.880000000001</v>
      </c>
      <c r="S89" s="237"/>
      <c r="T89" s="236">
        <f t="shared" si="16"/>
        <v>9761.4</v>
      </c>
      <c r="U89" s="236">
        <f t="shared" si="17"/>
        <v>0</v>
      </c>
      <c r="V89" s="236">
        <f t="shared" si="18"/>
        <v>13589.4</v>
      </c>
      <c r="W89" s="236">
        <f t="shared" si="19"/>
        <v>0</v>
      </c>
      <c r="X89" s="236">
        <f t="shared" si="13"/>
        <v>24728.879999999997</v>
      </c>
      <c r="Y89" s="238">
        <f t="shared" si="20"/>
        <v>24728.880000000001</v>
      </c>
      <c r="Z89" s="238">
        <f t="shared" si="21"/>
        <v>0</v>
      </c>
    </row>
    <row r="90" spans="1:26" ht="30" x14ac:dyDescent="0.25">
      <c r="A90" s="296" t="s">
        <v>1053</v>
      </c>
      <c r="B90" s="483" t="s">
        <v>3210</v>
      </c>
      <c r="C90" s="439" t="s">
        <v>2593</v>
      </c>
      <c r="D90" s="499" t="s">
        <v>2652</v>
      </c>
      <c r="E90" s="324">
        <v>0</v>
      </c>
      <c r="F90" s="325">
        <v>135.6</v>
      </c>
      <c r="G90" s="316" t="s">
        <v>33</v>
      </c>
      <c r="H90" s="251">
        <v>0</v>
      </c>
      <c r="I90" s="251">
        <v>7</v>
      </c>
      <c r="J90" s="251">
        <v>0</v>
      </c>
      <c r="K90" s="251">
        <v>0</v>
      </c>
      <c r="L90" s="318">
        <v>0</v>
      </c>
      <c r="M90" s="232">
        <f t="shared" si="14"/>
        <v>7</v>
      </c>
      <c r="N90" s="252">
        <v>7</v>
      </c>
      <c r="O90" s="232">
        <f t="shared" si="15"/>
        <v>0</v>
      </c>
      <c r="P90" s="504"/>
      <c r="R90" s="236">
        <f t="shared" si="22"/>
        <v>0</v>
      </c>
      <c r="S90" s="237">
        <v>0</v>
      </c>
      <c r="T90" s="236">
        <f t="shared" si="16"/>
        <v>949.19999999999993</v>
      </c>
      <c r="U90" s="236">
        <f t="shared" si="17"/>
        <v>0</v>
      </c>
      <c r="V90" s="236">
        <f t="shared" si="18"/>
        <v>0</v>
      </c>
      <c r="W90" s="236">
        <f t="shared" si="19"/>
        <v>0</v>
      </c>
      <c r="X90" s="236">
        <f t="shared" si="13"/>
        <v>949.19999999999993</v>
      </c>
      <c r="Y90" s="238">
        <f t="shared" si="20"/>
        <v>949.19999999999993</v>
      </c>
      <c r="Z90" s="238">
        <f t="shared" si="21"/>
        <v>0</v>
      </c>
    </row>
    <row r="91" spans="1:26" ht="30" x14ac:dyDescent="0.25">
      <c r="A91" s="296" t="s">
        <v>228</v>
      </c>
      <c r="B91" s="483" t="s">
        <v>3197</v>
      </c>
      <c r="C91" s="439" t="s">
        <v>2515</v>
      </c>
      <c r="D91" s="443" t="s">
        <v>2642</v>
      </c>
      <c r="E91" s="324">
        <v>0</v>
      </c>
      <c r="F91" s="325">
        <v>8.24</v>
      </c>
      <c r="G91" s="316" t="s">
        <v>33</v>
      </c>
      <c r="H91" s="251">
        <v>0</v>
      </c>
      <c r="I91" s="251">
        <v>1</v>
      </c>
      <c r="J91" s="251">
        <v>0</v>
      </c>
      <c r="K91" s="251">
        <v>1</v>
      </c>
      <c r="L91" s="318">
        <v>0</v>
      </c>
      <c r="M91" s="232">
        <f t="shared" si="14"/>
        <v>0</v>
      </c>
      <c r="N91" s="252">
        <v>0</v>
      </c>
      <c r="O91" s="232">
        <f t="shared" si="15"/>
        <v>0</v>
      </c>
      <c r="P91" s="504"/>
      <c r="R91" s="236">
        <f t="shared" si="22"/>
        <v>0</v>
      </c>
      <c r="S91" s="237">
        <v>0</v>
      </c>
      <c r="T91" s="236">
        <f t="shared" si="16"/>
        <v>8.24</v>
      </c>
      <c r="U91" s="236">
        <f t="shared" si="17"/>
        <v>0</v>
      </c>
      <c r="V91" s="236">
        <f t="shared" si="18"/>
        <v>8.24</v>
      </c>
      <c r="W91" s="236">
        <f t="shared" si="19"/>
        <v>0</v>
      </c>
      <c r="X91" s="236">
        <f t="shared" si="13"/>
        <v>0</v>
      </c>
      <c r="Y91" s="238">
        <f t="shared" si="20"/>
        <v>0</v>
      </c>
      <c r="Z91" s="238">
        <f t="shared" si="21"/>
        <v>0</v>
      </c>
    </row>
    <row r="92" spans="1:26" ht="30" x14ac:dyDescent="0.25">
      <c r="A92" s="191" t="s">
        <v>189</v>
      </c>
      <c r="B92" s="228" t="s">
        <v>214</v>
      </c>
      <c r="C92" s="193" t="s">
        <v>215</v>
      </c>
      <c r="D92" s="193"/>
      <c r="E92" s="194">
        <v>85.42</v>
      </c>
      <c r="F92" s="229">
        <v>85.42</v>
      </c>
      <c r="G92" s="230" t="s">
        <v>33</v>
      </c>
      <c r="H92" s="231">
        <v>0</v>
      </c>
      <c r="I92" s="251">
        <v>0</v>
      </c>
      <c r="J92" s="232">
        <v>0</v>
      </c>
      <c r="K92" s="232">
        <v>0</v>
      </c>
      <c r="L92" s="233">
        <v>0</v>
      </c>
      <c r="M92" s="232">
        <f t="shared" si="14"/>
        <v>0</v>
      </c>
      <c r="N92" s="234">
        <v>0</v>
      </c>
      <c r="O92" s="232">
        <f t="shared" si="15"/>
        <v>0</v>
      </c>
      <c r="P92" s="243"/>
      <c r="Q92" s="216"/>
      <c r="R92" s="236">
        <f t="shared" si="22"/>
        <v>0</v>
      </c>
      <c r="S92" s="237">
        <v>0</v>
      </c>
      <c r="T92" s="236">
        <f t="shared" si="16"/>
        <v>0</v>
      </c>
      <c r="U92" s="236">
        <f t="shared" si="17"/>
        <v>0</v>
      </c>
      <c r="V92" s="236">
        <f t="shared" si="18"/>
        <v>0</v>
      </c>
      <c r="W92" s="236">
        <f t="shared" si="19"/>
        <v>0</v>
      </c>
      <c r="X92" s="236">
        <f t="shared" ref="X92:X99" si="23">R92+S92+T92+U92-V92-W92</f>
        <v>0</v>
      </c>
      <c r="Y92" s="238">
        <f t="shared" si="20"/>
        <v>0</v>
      </c>
      <c r="Z92" s="238">
        <f t="shared" si="21"/>
        <v>0</v>
      </c>
    </row>
    <row r="93" spans="1:26" ht="18" x14ac:dyDescent="0.25">
      <c r="A93" s="191" t="s">
        <v>189</v>
      </c>
      <c r="B93" s="228" t="s">
        <v>210</v>
      </c>
      <c r="C93" s="193" t="s">
        <v>211</v>
      </c>
      <c r="D93" s="193"/>
      <c r="E93" s="194">
        <v>34.799999999999997</v>
      </c>
      <c r="F93" s="229">
        <v>34.799999999999997</v>
      </c>
      <c r="G93" s="230" t="s">
        <v>76</v>
      </c>
      <c r="H93" s="231">
        <v>0</v>
      </c>
      <c r="I93" s="251">
        <v>0</v>
      </c>
      <c r="J93" s="232">
        <v>0</v>
      </c>
      <c r="K93" s="232">
        <v>0</v>
      </c>
      <c r="L93" s="233">
        <v>0</v>
      </c>
      <c r="M93" s="232">
        <f t="shared" si="14"/>
        <v>0</v>
      </c>
      <c r="N93" s="234">
        <v>0</v>
      </c>
      <c r="O93" s="232">
        <f t="shared" si="15"/>
        <v>0</v>
      </c>
      <c r="P93" s="243"/>
      <c r="Q93" s="216"/>
      <c r="R93" s="236">
        <f t="shared" si="22"/>
        <v>0</v>
      </c>
      <c r="S93" s="237">
        <v>0</v>
      </c>
      <c r="T93" s="236">
        <f t="shared" si="16"/>
        <v>0</v>
      </c>
      <c r="U93" s="236">
        <f t="shared" si="17"/>
        <v>0</v>
      </c>
      <c r="V93" s="236">
        <f t="shared" si="18"/>
        <v>0</v>
      </c>
      <c r="W93" s="236">
        <f t="shared" si="19"/>
        <v>0</v>
      </c>
      <c r="X93" s="236">
        <f t="shared" si="23"/>
        <v>0</v>
      </c>
      <c r="Y93" s="238">
        <f t="shared" si="20"/>
        <v>0</v>
      </c>
      <c r="Z93" s="238">
        <f t="shared" si="21"/>
        <v>0</v>
      </c>
    </row>
    <row r="94" spans="1:26" ht="30" x14ac:dyDescent="0.25">
      <c r="A94" s="296" t="s">
        <v>1053</v>
      </c>
      <c r="B94" s="483" t="s">
        <v>3211</v>
      </c>
      <c r="C94" s="439" t="s">
        <v>2592</v>
      </c>
      <c r="D94" s="499" t="s">
        <v>2652</v>
      </c>
      <c r="E94" s="324">
        <v>0</v>
      </c>
      <c r="F94" s="325">
        <v>19.27</v>
      </c>
      <c r="G94" s="316" t="s">
        <v>33</v>
      </c>
      <c r="H94" s="251">
        <v>0</v>
      </c>
      <c r="I94" s="251">
        <v>20</v>
      </c>
      <c r="J94" s="251">
        <v>0</v>
      </c>
      <c r="K94" s="251">
        <v>0</v>
      </c>
      <c r="L94" s="318">
        <v>0</v>
      </c>
      <c r="M94" s="232">
        <f t="shared" si="14"/>
        <v>20</v>
      </c>
      <c r="N94" s="252">
        <v>20</v>
      </c>
      <c r="O94" s="232">
        <f t="shared" si="15"/>
        <v>0</v>
      </c>
      <c r="P94" s="504"/>
      <c r="R94" s="236">
        <f t="shared" si="22"/>
        <v>0</v>
      </c>
      <c r="S94" s="237">
        <v>0</v>
      </c>
      <c r="T94" s="236">
        <f t="shared" si="16"/>
        <v>385.4</v>
      </c>
      <c r="U94" s="236">
        <f t="shared" si="17"/>
        <v>0</v>
      </c>
      <c r="V94" s="236">
        <f t="shared" si="18"/>
        <v>0</v>
      </c>
      <c r="W94" s="236">
        <f t="shared" si="19"/>
        <v>0</v>
      </c>
      <c r="X94" s="236">
        <f t="shared" si="23"/>
        <v>385.4</v>
      </c>
      <c r="Y94" s="238">
        <f t="shared" si="20"/>
        <v>385.4</v>
      </c>
      <c r="Z94" s="238">
        <f t="shared" si="21"/>
        <v>0</v>
      </c>
    </row>
    <row r="95" spans="1:26" ht="45" x14ac:dyDescent="0.25">
      <c r="A95" s="296" t="s">
        <v>228</v>
      </c>
      <c r="B95" s="483" t="s">
        <v>3244</v>
      </c>
      <c r="C95" s="439" t="s">
        <v>2514</v>
      </c>
      <c r="D95" s="443" t="s">
        <v>2642</v>
      </c>
      <c r="E95" s="324">
        <v>0</v>
      </c>
      <c r="F95" s="325">
        <v>37.86</v>
      </c>
      <c r="G95" s="316" t="s">
        <v>33</v>
      </c>
      <c r="H95" s="251">
        <v>0</v>
      </c>
      <c r="I95" s="251">
        <v>1</v>
      </c>
      <c r="J95" s="251">
        <v>0</v>
      </c>
      <c r="K95" s="251">
        <v>1</v>
      </c>
      <c r="L95" s="318">
        <v>0</v>
      </c>
      <c r="M95" s="232">
        <f t="shared" si="14"/>
        <v>0</v>
      </c>
      <c r="N95" s="252">
        <v>0</v>
      </c>
      <c r="O95" s="232">
        <f t="shared" si="15"/>
        <v>0</v>
      </c>
      <c r="P95" s="504"/>
      <c r="R95" s="236">
        <f t="shared" si="22"/>
        <v>0</v>
      </c>
      <c r="S95" s="237">
        <v>0</v>
      </c>
      <c r="T95" s="236">
        <f t="shared" si="16"/>
        <v>37.86</v>
      </c>
      <c r="U95" s="236">
        <f t="shared" si="17"/>
        <v>0</v>
      </c>
      <c r="V95" s="236">
        <f t="shared" si="18"/>
        <v>37.86</v>
      </c>
      <c r="W95" s="236">
        <f t="shared" si="19"/>
        <v>0</v>
      </c>
      <c r="X95" s="236">
        <f t="shared" si="23"/>
        <v>0</v>
      </c>
      <c r="Y95" s="238">
        <f t="shared" si="20"/>
        <v>0</v>
      </c>
      <c r="Z95" s="238">
        <f t="shared" si="21"/>
        <v>0</v>
      </c>
    </row>
    <row r="96" spans="1:26" ht="18" x14ac:dyDescent="0.25">
      <c r="A96" s="191" t="s">
        <v>189</v>
      </c>
      <c r="B96" s="228" t="s">
        <v>222</v>
      </c>
      <c r="C96" s="193" t="s">
        <v>223</v>
      </c>
      <c r="D96" s="193"/>
      <c r="E96" s="194">
        <v>10.72</v>
      </c>
      <c r="F96" s="229">
        <v>10.72</v>
      </c>
      <c r="G96" s="230" t="s">
        <v>33</v>
      </c>
      <c r="H96" s="231">
        <v>40</v>
      </c>
      <c r="I96" s="251">
        <v>0</v>
      </c>
      <c r="J96" s="232">
        <v>0</v>
      </c>
      <c r="K96" s="232">
        <v>20</v>
      </c>
      <c r="L96" s="233">
        <v>0</v>
      </c>
      <c r="M96" s="232">
        <f t="shared" si="14"/>
        <v>20</v>
      </c>
      <c r="N96" s="234">
        <v>20</v>
      </c>
      <c r="O96" s="232">
        <f t="shared" si="15"/>
        <v>0</v>
      </c>
      <c r="P96" s="243"/>
      <c r="Q96" s="216"/>
      <c r="R96" s="236">
        <f t="shared" si="22"/>
        <v>428.8</v>
      </c>
      <c r="S96" s="237">
        <v>0</v>
      </c>
      <c r="T96" s="236">
        <f t="shared" si="16"/>
        <v>0</v>
      </c>
      <c r="U96" s="236">
        <f t="shared" si="17"/>
        <v>0</v>
      </c>
      <c r="V96" s="236">
        <f t="shared" si="18"/>
        <v>214.4</v>
      </c>
      <c r="W96" s="236">
        <f t="shared" si="19"/>
        <v>0</v>
      </c>
      <c r="X96" s="236">
        <f t="shared" si="23"/>
        <v>214.4</v>
      </c>
      <c r="Y96" s="238">
        <f t="shared" si="20"/>
        <v>214.4</v>
      </c>
      <c r="Z96" s="238">
        <f t="shared" si="21"/>
        <v>0</v>
      </c>
    </row>
    <row r="97" spans="1:26" ht="30" x14ac:dyDescent="0.25">
      <c r="A97" s="296" t="s">
        <v>674</v>
      </c>
      <c r="B97" s="483" t="s">
        <v>3212</v>
      </c>
      <c r="C97" s="439" t="s">
        <v>2306</v>
      </c>
      <c r="D97" s="499" t="s">
        <v>2652</v>
      </c>
      <c r="E97" s="324">
        <v>0</v>
      </c>
      <c r="F97" s="325">
        <v>18</v>
      </c>
      <c r="G97" s="316" t="s">
        <v>33</v>
      </c>
      <c r="H97" s="251">
        <v>0</v>
      </c>
      <c r="I97" s="251">
        <v>15</v>
      </c>
      <c r="J97" s="251">
        <v>0</v>
      </c>
      <c r="K97" s="251">
        <v>0</v>
      </c>
      <c r="L97" s="318">
        <v>0</v>
      </c>
      <c r="M97" s="232">
        <f t="shared" si="14"/>
        <v>15</v>
      </c>
      <c r="N97" s="252">
        <v>15</v>
      </c>
      <c r="O97" s="232">
        <f t="shared" si="15"/>
        <v>0</v>
      </c>
      <c r="P97" s="504"/>
      <c r="R97" s="236">
        <f t="shared" si="22"/>
        <v>0</v>
      </c>
      <c r="S97" s="237">
        <v>0</v>
      </c>
      <c r="T97" s="236">
        <f t="shared" si="16"/>
        <v>270</v>
      </c>
      <c r="U97" s="236">
        <f t="shared" si="17"/>
        <v>0</v>
      </c>
      <c r="V97" s="236">
        <f t="shared" si="18"/>
        <v>0</v>
      </c>
      <c r="W97" s="236">
        <f t="shared" si="19"/>
        <v>0</v>
      </c>
      <c r="X97" s="236">
        <f t="shared" si="23"/>
        <v>270</v>
      </c>
      <c r="Y97" s="238">
        <f t="shared" si="20"/>
        <v>270</v>
      </c>
      <c r="Z97" s="238">
        <f t="shared" si="21"/>
        <v>0</v>
      </c>
    </row>
    <row r="98" spans="1:26" ht="18" x14ac:dyDescent="0.25">
      <c r="A98" s="191" t="s">
        <v>228</v>
      </c>
      <c r="B98" s="228" t="s">
        <v>386</v>
      </c>
      <c r="C98" s="202" t="s">
        <v>387</v>
      </c>
      <c r="D98" s="443" t="s">
        <v>2654</v>
      </c>
      <c r="E98" s="203">
        <v>3.48</v>
      </c>
      <c r="F98" s="326">
        <v>22.11</v>
      </c>
      <c r="G98" s="316" t="s">
        <v>33</v>
      </c>
      <c r="H98" s="317">
        <v>1</v>
      </c>
      <c r="I98" s="251">
        <v>6</v>
      </c>
      <c r="J98" s="251">
        <v>0</v>
      </c>
      <c r="K98" s="251">
        <v>0</v>
      </c>
      <c r="L98" s="318">
        <v>0</v>
      </c>
      <c r="M98" s="232">
        <f t="shared" si="14"/>
        <v>7</v>
      </c>
      <c r="N98" s="252">
        <v>7</v>
      </c>
      <c r="O98" s="232">
        <f t="shared" si="15"/>
        <v>0</v>
      </c>
      <c r="P98" s="320"/>
      <c r="Q98" s="216"/>
      <c r="R98" s="236">
        <f t="shared" si="22"/>
        <v>3.48</v>
      </c>
      <c r="S98" s="237">
        <v>18.63</v>
      </c>
      <c r="T98" s="236">
        <f t="shared" si="16"/>
        <v>132.66</v>
      </c>
      <c r="U98" s="236">
        <f t="shared" si="17"/>
        <v>0</v>
      </c>
      <c r="V98" s="236">
        <f t="shared" si="18"/>
        <v>0</v>
      </c>
      <c r="W98" s="236">
        <f t="shared" si="19"/>
        <v>0</v>
      </c>
      <c r="X98" s="236">
        <f t="shared" si="23"/>
        <v>154.76999999999998</v>
      </c>
      <c r="Y98" s="238">
        <f t="shared" si="20"/>
        <v>154.76999999999998</v>
      </c>
      <c r="Z98" s="238">
        <f t="shared" si="21"/>
        <v>0</v>
      </c>
    </row>
    <row r="99" spans="1:26" ht="18" x14ac:dyDescent="0.25">
      <c r="A99" s="191" t="s">
        <v>189</v>
      </c>
      <c r="B99" s="228" t="s">
        <v>198</v>
      </c>
      <c r="C99" s="202" t="s">
        <v>199</v>
      </c>
      <c r="D99" s="443" t="s">
        <v>2658</v>
      </c>
      <c r="E99" s="203">
        <v>75.98</v>
      </c>
      <c r="F99" s="250">
        <v>75.98</v>
      </c>
      <c r="G99" s="316" t="s">
        <v>76</v>
      </c>
      <c r="H99" s="317">
        <v>0</v>
      </c>
      <c r="I99" s="251">
        <v>80</v>
      </c>
      <c r="J99" s="251">
        <v>0</v>
      </c>
      <c r="K99" s="251">
        <v>22</v>
      </c>
      <c r="L99" s="318">
        <v>0</v>
      </c>
      <c r="M99" s="232">
        <f t="shared" si="14"/>
        <v>58</v>
      </c>
      <c r="N99" s="252">
        <v>58</v>
      </c>
      <c r="O99" s="232">
        <f t="shared" si="15"/>
        <v>0</v>
      </c>
      <c r="P99" s="319"/>
      <c r="Q99" s="216"/>
      <c r="R99" s="236">
        <f t="shared" si="22"/>
        <v>0</v>
      </c>
      <c r="S99" s="237">
        <v>0</v>
      </c>
      <c r="T99" s="236">
        <f t="shared" si="16"/>
        <v>6078.4000000000005</v>
      </c>
      <c r="U99" s="236">
        <f t="shared" si="17"/>
        <v>0</v>
      </c>
      <c r="V99" s="236">
        <f t="shared" si="18"/>
        <v>1671.5600000000002</v>
      </c>
      <c r="W99" s="236">
        <f t="shared" si="19"/>
        <v>0</v>
      </c>
      <c r="X99" s="236">
        <f t="shared" si="23"/>
        <v>4406.84</v>
      </c>
      <c r="Y99" s="238">
        <f t="shared" si="20"/>
        <v>4406.84</v>
      </c>
      <c r="Z99" s="238">
        <f t="shared" si="21"/>
        <v>0</v>
      </c>
    </row>
    <row r="100" spans="1:26" ht="30" x14ac:dyDescent="0.25">
      <c r="A100" s="191"/>
      <c r="B100" s="486" t="s">
        <v>3248</v>
      </c>
      <c r="C100" s="193" t="s">
        <v>3181</v>
      </c>
      <c r="D100" s="443" t="s">
        <v>2658</v>
      </c>
      <c r="E100" s="194"/>
      <c r="F100" s="229">
        <v>203</v>
      </c>
      <c r="G100" s="230" t="s">
        <v>33</v>
      </c>
      <c r="H100" s="231">
        <v>0</v>
      </c>
      <c r="I100" s="251">
        <v>4</v>
      </c>
      <c r="J100" s="232">
        <v>0</v>
      </c>
      <c r="K100" s="232">
        <v>4</v>
      </c>
      <c r="L100" s="233">
        <v>0</v>
      </c>
      <c r="M100" s="232">
        <f t="shared" si="14"/>
        <v>0</v>
      </c>
      <c r="N100" s="234">
        <v>0</v>
      </c>
      <c r="O100" s="232">
        <v>0</v>
      </c>
      <c r="P100" s="242"/>
      <c r="Q100" s="216"/>
      <c r="R100" s="236"/>
      <c r="S100" s="237"/>
      <c r="T100" s="236">
        <f t="shared" si="16"/>
        <v>812</v>
      </c>
      <c r="U100" s="236">
        <f t="shared" si="17"/>
        <v>0</v>
      </c>
      <c r="V100" s="236">
        <f t="shared" si="18"/>
        <v>812</v>
      </c>
      <c r="W100" s="236">
        <f t="shared" si="19"/>
        <v>0</v>
      </c>
      <c r="X100" s="236"/>
      <c r="Y100" s="238">
        <f t="shared" si="20"/>
        <v>0</v>
      </c>
      <c r="Z100" s="238">
        <f t="shared" si="21"/>
        <v>0</v>
      </c>
    </row>
    <row r="101" spans="1:26" ht="18" x14ac:dyDescent="0.25">
      <c r="A101" s="191" t="s">
        <v>189</v>
      </c>
      <c r="B101" s="228" t="s">
        <v>206</v>
      </c>
      <c r="C101" s="193" t="s">
        <v>207</v>
      </c>
      <c r="D101" s="193"/>
      <c r="E101" s="194">
        <v>0</v>
      </c>
      <c r="F101" s="229">
        <v>0</v>
      </c>
      <c r="G101" s="230" t="s">
        <v>76</v>
      </c>
      <c r="H101" s="231">
        <v>0</v>
      </c>
      <c r="I101" s="251">
        <v>0</v>
      </c>
      <c r="J101" s="232">
        <v>0</v>
      </c>
      <c r="K101" s="232">
        <v>0</v>
      </c>
      <c r="L101" s="233">
        <v>0</v>
      </c>
      <c r="M101" s="232">
        <f t="shared" si="14"/>
        <v>0</v>
      </c>
      <c r="N101" s="234">
        <v>0</v>
      </c>
      <c r="O101" s="232">
        <f t="shared" ref="O101:O164" si="24">N101-M101</f>
        <v>0</v>
      </c>
      <c r="P101" s="243"/>
      <c r="Q101" s="216"/>
      <c r="R101" s="236">
        <f>H101*E101</f>
        <v>0</v>
      </c>
      <c r="S101" s="237">
        <v>0</v>
      </c>
      <c r="T101" s="236">
        <f t="shared" si="16"/>
        <v>0</v>
      </c>
      <c r="U101" s="236">
        <f t="shared" si="17"/>
        <v>0</v>
      </c>
      <c r="V101" s="236">
        <f t="shared" si="18"/>
        <v>0</v>
      </c>
      <c r="W101" s="236">
        <f t="shared" si="19"/>
        <v>0</v>
      </c>
      <c r="X101" s="236">
        <f>R101+S101+T101+U101-V101-W101</f>
        <v>0</v>
      </c>
      <c r="Y101" s="238">
        <f t="shared" si="20"/>
        <v>0</v>
      </c>
      <c r="Z101" s="238">
        <f t="shared" si="21"/>
        <v>0</v>
      </c>
    </row>
    <row r="102" spans="1:26" ht="18" x14ac:dyDescent="0.25">
      <c r="A102" s="191" t="s">
        <v>189</v>
      </c>
      <c r="B102" s="228" t="s">
        <v>204</v>
      </c>
      <c r="C102" s="193" t="s">
        <v>205</v>
      </c>
      <c r="D102" s="193"/>
      <c r="E102" s="194">
        <v>0</v>
      </c>
      <c r="F102" s="229">
        <v>0</v>
      </c>
      <c r="G102" s="230" t="s">
        <v>76</v>
      </c>
      <c r="H102" s="231">
        <v>0</v>
      </c>
      <c r="I102" s="251">
        <v>0</v>
      </c>
      <c r="J102" s="232">
        <v>0</v>
      </c>
      <c r="K102" s="232">
        <v>0</v>
      </c>
      <c r="L102" s="233">
        <v>0</v>
      </c>
      <c r="M102" s="232">
        <f t="shared" si="14"/>
        <v>0</v>
      </c>
      <c r="N102" s="234">
        <v>0</v>
      </c>
      <c r="O102" s="232">
        <f t="shared" si="24"/>
        <v>0</v>
      </c>
      <c r="P102" s="242"/>
      <c r="Q102" s="216"/>
      <c r="R102" s="236">
        <f>H102*E102</f>
        <v>0</v>
      </c>
      <c r="S102" s="237">
        <v>0</v>
      </c>
      <c r="T102" s="236">
        <f t="shared" si="16"/>
        <v>0</v>
      </c>
      <c r="U102" s="236">
        <f t="shared" si="17"/>
        <v>0</v>
      </c>
      <c r="V102" s="236">
        <f t="shared" si="18"/>
        <v>0</v>
      </c>
      <c r="W102" s="236">
        <f t="shared" si="19"/>
        <v>0</v>
      </c>
      <c r="X102" s="236">
        <f>R102+S102+T102+U102-V102-W102</f>
        <v>0</v>
      </c>
      <c r="Y102" s="238">
        <f t="shared" si="20"/>
        <v>0</v>
      </c>
      <c r="Z102" s="238">
        <f t="shared" si="21"/>
        <v>0</v>
      </c>
    </row>
    <row r="103" spans="1:26" ht="30" x14ac:dyDescent="0.25">
      <c r="A103" s="191" t="s">
        <v>189</v>
      </c>
      <c r="B103" s="228" t="s">
        <v>202</v>
      </c>
      <c r="C103" s="193" t="s">
        <v>203</v>
      </c>
      <c r="D103" s="193"/>
      <c r="E103" s="194">
        <v>99.6</v>
      </c>
      <c r="F103" s="194">
        <v>99.6</v>
      </c>
      <c r="G103" s="230" t="s">
        <v>76</v>
      </c>
      <c r="H103" s="231">
        <v>18</v>
      </c>
      <c r="I103" s="251">
        <v>0</v>
      </c>
      <c r="J103" s="232">
        <v>0</v>
      </c>
      <c r="K103" s="232">
        <v>0</v>
      </c>
      <c r="L103" s="233">
        <v>0</v>
      </c>
      <c r="M103" s="232">
        <f t="shared" si="14"/>
        <v>18</v>
      </c>
      <c r="N103" s="234">
        <v>18</v>
      </c>
      <c r="O103" s="232">
        <f t="shared" si="24"/>
        <v>0</v>
      </c>
      <c r="P103" s="242"/>
      <c r="Q103" s="216"/>
      <c r="R103" s="236">
        <f>H103*E103</f>
        <v>1792.8</v>
      </c>
      <c r="S103" s="237">
        <v>0</v>
      </c>
      <c r="T103" s="236">
        <f t="shared" si="16"/>
        <v>0</v>
      </c>
      <c r="U103" s="236">
        <f t="shared" si="17"/>
        <v>0</v>
      </c>
      <c r="V103" s="236">
        <f t="shared" si="18"/>
        <v>0</v>
      </c>
      <c r="W103" s="236">
        <f t="shared" si="19"/>
        <v>0</v>
      </c>
      <c r="X103" s="236">
        <f>R103+S103+T103+U103-V103-W103</f>
        <v>1792.8</v>
      </c>
      <c r="Y103" s="238">
        <f t="shared" si="20"/>
        <v>1792.8</v>
      </c>
      <c r="Z103" s="238">
        <f t="shared" si="21"/>
        <v>0</v>
      </c>
    </row>
    <row r="104" spans="1:26" ht="30" x14ac:dyDescent="0.25">
      <c r="A104" s="191" t="s">
        <v>189</v>
      </c>
      <c r="B104" s="228" t="s">
        <v>200</v>
      </c>
      <c r="C104" s="193" t="s">
        <v>201</v>
      </c>
      <c r="D104" s="193"/>
      <c r="E104" s="194">
        <v>86.49</v>
      </c>
      <c r="F104" s="229">
        <v>86.49</v>
      </c>
      <c r="G104" s="230" t="s">
        <v>76</v>
      </c>
      <c r="H104" s="231">
        <v>0</v>
      </c>
      <c r="I104" s="251">
        <v>0</v>
      </c>
      <c r="J104" s="232">
        <v>0</v>
      </c>
      <c r="K104" s="232">
        <v>0</v>
      </c>
      <c r="L104" s="233">
        <v>0</v>
      </c>
      <c r="M104" s="232">
        <f t="shared" si="14"/>
        <v>0</v>
      </c>
      <c r="N104" s="234">
        <v>0</v>
      </c>
      <c r="O104" s="232">
        <f t="shared" si="24"/>
        <v>0</v>
      </c>
      <c r="P104" s="242"/>
      <c r="Q104" s="216"/>
      <c r="R104" s="236">
        <f>H104*E104</f>
        <v>0</v>
      </c>
      <c r="S104" s="237">
        <v>0</v>
      </c>
      <c r="T104" s="236">
        <f t="shared" si="16"/>
        <v>0</v>
      </c>
      <c r="U104" s="236">
        <f t="shared" si="17"/>
        <v>0</v>
      </c>
      <c r="V104" s="236">
        <f t="shared" si="18"/>
        <v>0</v>
      </c>
      <c r="W104" s="236">
        <f t="shared" si="19"/>
        <v>0</v>
      </c>
      <c r="X104" s="236">
        <f>R104+S104+T104+U104-V104-W104</f>
        <v>0</v>
      </c>
      <c r="Y104" s="238">
        <f t="shared" si="20"/>
        <v>0</v>
      </c>
      <c r="Z104" s="238">
        <f t="shared" si="21"/>
        <v>0</v>
      </c>
    </row>
    <row r="105" spans="1:26" ht="30" x14ac:dyDescent="0.25">
      <c r="A105" s="191"/>
      <c r="B105" s="486" t="s">
        <v>3247</v>
      </c>
      <c r="C105" s="193" t="s">
        <v>3187</v>
      </c>
      <c r="D105" s="443" t="s">
        <v>2658</v>
      </c>
      <c r="E105" s="194"/>
      <c r="F105" s="229">
        <v>103.24</v>
      </c>
      <c r="G105" s="230" t="s">
        <v>33</v>
      </c>
      <c r="H105" s="231">
        <v>0</v>
      </c>
      <c r="I105" s="251">
        <v>2</v>
      </c>
      <c r="J105" s="232">
        <v>0</v>
      </c>
      <c r="K105" s="232">
        <v>2</v>
      </c>
      <c r="L105" s="233">
        <v>0</v>
      </c>
      <c r="M105" s="232">
        <f t="shared" si="14"/>
        <v>0</v>
      </c>
      <c r="N105" s="234">
        <v>0</v>
      </c>
      <c r="O105" s="232">
        <f t="shared" si="24"/>
        <v>0</v>
      </c>
      <c r="P105" s="242"/>
      <c r="Q105" s="216"/>
      <c r="R105" s="236"/>
      <c r="S105" s="237"/>
      <c r="T105" s="236">
        <f t="shared" si="16"/>
        <v>206.48</v>
      </c>
      <c r="U105" s="236">
        <f t="shared" si="17"/>
        <v>0</v>
      </c>
      <c r="V105" s="236">
        <f t="shared" si="18"/>
        <v>206.48</v>
      </c>
      <c r="W105" s="236">
        <f t="shared" si="19"/>
        <v>0</v>
      </c>
      <c r="X105" s="236"/>
      <c r="Y105" s="238">
        <f t="shared" si="20"/>
        <v>0</v>
      </c>
      <c r="Z105" s="238">
        <f t="shared" si="21"/>
        <v>0</v>
      </c>
    </row>
    <row r="106" spans="1:26" ht="18" x14ac:dyDescent="0.25">
      <c r="A106" s="191" t="s">
        <v>27</v>
      </c>
      <c r="B106" s="228" t="s">
        <v>82</v>
      </c>
      <c r="C106" s="202" t="s">
        <v>83</v>
      </c>
      <c r="D106" s="443" t="s">
        <v>2658</v>
      </c>
      <c r="E106" s="203">
        <v>573.04</v>
      </c>
      <c r="F106" s="250">
        <v>541.72</v>
      </c>
      <c r="G106" s="316" t="s">
        <v>33</v>
      </c>
      <c r="H106" s="317">
        <v>1</v>
      </c>
      <c r="I106" s="251">
        <v>7</v>
      </c>
      <c r="J106" s="251">
        <v>0</v>
      </c>
      <c r="K106" s="251">
        <v>6</v>
      </c>
      <c r="L106" s="318">
        <v>0</v>
      </c>
      <c r="M106" s="232">
        <f t="shared" si="14"/>
        <v>2</v>
      </c>
      <c r="N106" s="252">
        <v>1</v>
      </c>
      <c r="O106" s="232">
        <f t="shared" si="24"/>
        <v>-1</v>
      </c>
      <c r="P106" s="319"/>
      <c r="Q106" s="225"/>
      <c r="R106" s="236">
        <f t="shared" ref="R106:R117" si="25">H106*E106</f>
        <v>573.04</v>
      </c>
      <c r="S106" s="237">
        <v>-31.32</v>
      </c>
      <c r="T106" s="236">
        <f t="shared" si="16"/>
        <v>3792.04</v>
      </c>
      <c r="U106" s="236">
        <f t="shared" si="17"/>
        <v>0</v>
      </c>
      <c r="V106" s="236">
        <f t="shared" si="18"/>
        <v>3250.32</v>
      </c>
      <c r="W106" s="236">
        <f t="shared" si="19"/>
        <v>0</v>
      </c>
      <c r="X106" s="236">
        <f t="shared" ref="X106:X117" si="26">R106+S106+T106+U106-V106-W106</f>
        <v>1083.44</v>
      </c>
      <c r="Y106" s="238">
        <f t="shared" si="20"/>
        <v>1083.44</v>
      </c>
      <c r="Z106" s="238">
        <f t="shared" si="21"/>
        <v>0</v>
      </c>
    </row>
    <row r="107" spans="1:26" ht="30" x14ac:dyDescent="0.25">
      <c r="A107" s="191" t="s">
        <v>27</v>
      </c>
      <c r="B107" s="228" t="s">
        <v>84</v>
      </c>
      <c r="C107" s="202" t="s">
        <v>85</v>
      </c>
      <c r="D107" s="443" t="s">
        <v>2658</v>
      </c>
      <c r="E107" s="203">
        <v>842.16</v>
      </c>
      <c r="F107" s="250">
        <v>842.16</v>
      </c>
      <c r="G107" s="316" t="s">
        <v>33</v>
      </c>
      <c r="H107" s="317">
        <v>5</v>
      </c>
      <c r="I107" s="251">
        <v>3</v>
      </c>
      <c r="J107" s="251">
        <v>0</v>
      </c>
      <c r="K107" s="251">
        <v>2</v>
      </c>
      <c r="L107" s="318">
        <v>0</v>
      </c>
      <c r="M107" s="232">
        <f t="shared" si="14"/>
        <v>6</v>
      </c>
      <c r="N107" s="252">
        <v>6</v>
      </c>
      <c r="O107" s="232">
        <f t="shared" si="24"/>
        <v>0</v>
      </c>
      <c r="P107" s="322"/>
      <c r="Q107" s="216"/>
      <c r="R107" s="236">
        <f t="shared" si="25"/>
        <v>4210.8</v>
      </c>
      <c r="S107" s="237">
        <v>0</v>
      </c>
      <c r="T107" s="236">
        <f t="shared" si="16"/>
        <v>2526.48</v>
      </c>
      <c r="U107" s="236">
        <f t="shared" si="17"/>
        <v>0</v>
      </c>
      <c r="V107" s="236">
        <f t="shared" si="18"/>
        <v>1684.32</v>
      </c>
      <c r="W107" s="236">
        <f t="shared" si="19"/>
        <v>0</v>
      </c>
      <c r="X107" s="236">
        <f t="shared" si="26"/>
        <v>5052.9600000000009</v>
      </c>
      <c r="Y107" s="238">
        <f t="shared" si="20"/>
        <v>5052.96</v>
      </c>
      <c r="Z107" s="238">
        <f t="shared" si="21"/>
        <v>0</v>
      </c>
    </row>
    <row r="108" spans="1:26" ht="18" x14ac:dyDescent="0.25">
      <c r="A108" s="191" t="s">
        <v>27</v>
      </c>
      <c r="B108" s="228" t="s">
        <v>90</v>
      </c>
      <c r="C108" s="202" t="s">
        <v>91</v>
      </c>
      <c r="D108" s="443" t="s">
        <v>2658</v>
      </c>
      <c r="E108" s="203">
        <v>81.78</v>
      </c>
      <c r="F108" s="250">
        <v>82.36</v>
      </c>
      <c r="G108" s="316" t="s">
        <v>53</v>
      </c>
      <c r="H108" s="317">
        <v>225</v>
      </c>
      <c r="I108" s="251">
        <v>70</v>
      </c>
      <c r="J108" s="251">
        <v>0</v>
      </c>
      <c r="K108" s="251">
        <v>63</v>
      </c>
      <c r="L108" s="318">
        <v>0</v>
      </c>
      <c r="M108" s="232">
        <f t="shared" si="14"/>
        <v>232</v>
      </c>
      <c r="N108" s="252">
        <v>232</v>
      </c>
      <c r="O108" s="232">
        <f t="shared" si="24"/>
        <v>0</v>
      </c>
      <c r="P108" s="321"/>
      <c r="Q108" s="216"/>
      <c r="R108" s="236">
        <f t="shared" si="25"/>
        <v>18400.5</v>
      </c>
      <c r="S108" s="237">
        <v>130.5</v>
      </c>
      <c r="T108" s="236">
        <f t="shared" si="16"/>
        <v>5765.2</v>
      </c>
      <c r="U108" s="236">
        <f t="shared" si="17"/>
        <v>0</v>
      </c>
      <c r="V108" s="236">
        <f t="shared" si="18"/>
        <v>5188.68</v>
      </c>
      <c r="W108" s="236">
        <f t="shared" si="19"/>
        <v>0</v>
      </c>
      <c r="X108" s="236">
        <f t="shared" si="26"/>
        <v>19107.52</v>
      </c>
      <c r="Y108" s="238">
        <f t="shared" si="20"/>
        <v>19107.52</v>
      </c>
      <c r="Z108" s="238">
        <f t="shared" si="21"/>
        <v>0</v>
      </c>
    </row>
    <row r="109" spans="1:26" ht="45" x14ac:dyDescent="0.25">
      <c r="A109" s="191" t="s">
        <v>228</v>
      </c>
      <c r="B109" s="228" t="s">
        <v>420</v>
      </c>
      <c r="C109" s="193" t="s">
        <v>421</v>
      </c>
      <c r="D109" s="193"/>
      <c r="E109" s="194">
        <v>39</v>
      </c>
      <c r="F109" s="229">
        <v>39</v>
      </c>
      <c r="G109" s="232" t="s">
        <v>33</v>
      </c>
      <c r="H109" s="231">
        <v>0</v>
      </c>
      <c r="I109" s="251">
        <v>0</v>
      </c>
      <c r="J109" s="232">
        <v>0</v>
      </c>
      <c r="K109" s="232">
        <v>0</v>
      </c>
      <c r="L109" s="233">
        <v>0</v>
      </c>
      <c r="M109" s="232">
        <f t="shared" si="14"/>
        <v>0</v>
      </c>
      <c r="N109" s="234">
        <v>0</v>
      </c>
      <c r="O109" s="232">
        <f t="shared" si="24"/>
        <v>0</v>
      </c>
      <c r="P109" s="243"/>
      <c r="Q109" s="241"/>
      <c r="R109" s="236">
        <f t="shared" si="25"/>
        <v>0</v>
      </c>
      <c r="S109" s="237">
        <v>0</v>
      </c>
      <c r="T109" s="236">
        <f t="shared" si="16"/>
        <v>0</v>
      </c>
      <c r="U109" s="236">
        <f t="shared" si="17"/>
        <v>0</v>
      </c>
      <c r="V109" s="236">
        <f t="shared" si="18"/>
        <v>0</v>
      </c>
      <c r="W109" s="236">
        <f t="shared" si="19"/>
        <v>0</v>
      </c>
      <c r="X109" s="236">
        <f t="shared" si="26"/>
        <v>0</v>
      </c>
      <c r="Y109" s="238">
        <f t="shared" si="20"/>
        <v>0</v>
      </c>
      <c r="Z109" s="238">
        <f t="shared" si="21"/>
        <v>0</v>
      </c>
    </row>
    <row r="110" spans="1:26" ht="30" x14ac:dyDescent="0.25">
      <c r="A110" s="191" t="s">
        <v>228</v>
      </c>
      <c r="B110" s="228" t="s">
        <v>655</v>
      </c>
      <c r="C110" s="193" t="s">
        <v>656</v>
      </c>
      <c r="D110" s="193"/>
      <c r="E110" s="194">
        <v>56</v>
      </c>
      <c r="F110" s="229">
        <v>56</v>
      </c>
      <c r="G110" s="230" t="s">
        <v>33</v>
      </c>
      <c r="H110" s="231">
        <v>0</v>
      </c>
      <c r="I110" s="232">
        <v>0</v>
      </c>
      <c r="J110" s="232">
        <v>0</v>
      </c>
      <c r="K110" s="232">
        <v>0</v>
      </c>
      <c r="L110" s="233">
        <v>0</v>
      </c>
      <c r="M110" s="232">
        <f t="shared" si="14"/>
        <v>0</v>
      </c>
      <c r="N110" s="234">
        <v>0</v>
      </c>
      <c r="O110" s="232">
        <f t="shared" si="24"/>
        <v>0</v>
      </c>
      <c r="P110" s="242"/>
      <c r="Q110" s="216"/>
      <c r="R110" s="236">
        <f t="shared" si="25"/>
        <v>0</v>
      </c>
      <c r="S110" s="237">
        <v>0</v>
      </c>
      <c r="T110" s="236">
        <f t="shared" si="16"/>
        <v>0</v>
      </c>
      <c r="U110" s="236">
        <f t="shared" si="17"/>
        <v>0</v>
      </c>
      <c r="V110" s="236">
        <f t="shared" si="18"/>
        <v>0</v>
      </c>
      <c r="W110" s="236">
        <f t="shared" si="19"/>
        <v>0</v>
      </c>
      <c r="X110" s="236">
        <f t="shared" si="26"/>
        <v>0</v>
      </c>
      <c r="Y110" s="238">
        <f t="shared" si="20"/>
        <v>0</v>
      </c>
      <c r="Z110" s="238">
        <f t="shared" si="21"/>
        <v>0</v>
      </c>
    </row>
    <row r="111" spans="1:26" ht="18" x14ac:dyDescent="0.25">
      <c r="A111" s="191" t="s">
        <v>228</v>
      </c>
      <c r="B111" s="228" t="s">
        <v>440</v>
      </c>
      <c r="C111" s="202" t="s">
        <v>441</v>
      </c>
      <c r="D111" s="443" t="s">
        <v>2660</v>
      </c>
      <c r="E111" s="203">
        <v>69.989999999999995</v>
      </c>
      <c r="F111" s="203">
        <v>69.989999999999995</v>
      </c>
      <c r="G111" s="316" t="s">
        <v>33</v>
      </c>
      <c r="H111" s="317">
        <v>0</v>
      </c>
      <c r="I111" s="251">
        <v>0</v>
      </c>
      <c r="J111" s="251">
        <v>0</v>
      </c>
      <c r="K111" s="251">
        <v>0</v>
      </c>
      <c r="L111" s="318">
        <v>0</v>
      </c>
      <c r="M111" s="232">
        <f t="shared" si="14"/>
        <v>0</v>
      </c>
      <c r="N111" s="252">
        <v>2</v>
      </c>
      <c r="O111" s="232">
        <f t="shared" si="24"/>
        <v>2</v>
      </c>
      <c r="P111" s="322"/>
      <c r="Q111" s="216"/>
      <c r="R111" s="236">
        <f t="shared" si="25"/>
        <v>0</v>
      </c>
      <c r="S111" s="237">
        <v>0</v>
      </c>
      <c r="T111" s="236">
        <f t="shared" si="16"/>
        <v>0</v>
      </c>
      <c r="U111" s="236">
        <f t="shared" si="17"/>
        <v>0</v>
      </c>
      <c r="V111" s="236">
        <f t="shared" si="18"/>
        <v>0</v>
      </c>
      <c r="W111" s="236">
        <f t="shared" si="19"/>
        <v>0</v>
      </c>
      <c r="X111" s="236">
        <f t="shared" si="26"/>
        <v>0</v>
      </c>
      <c r="Y111" s="238">
        <f t="shared" si="20"/>
        <v>0</v>
      </c>
      <c r="Z111" s="238">
        <f t="shared" si="21"/>
        <v>0</v>
      </c>
    </row>
    <row r="112" spans="1:26" ht="45" x14ac:dyDescent="0.25">
      <c r="A112" s="191" t="s">
        <v>228</v>
      </c>
      <c r="B112" s="228" t="s">
        <v>632</v>
      </c>
      <c r="C112" s="193" t="s">
        <v>633</v>
      </c>
      <c r="D112" s="193"/>
      <c r="E112" s="194">
        <v>177.48</v>
      </c>
      <c r="F112" s="229">
        <v>177.48</v>
      </c>
      <c r="G112" s="230" t="s">
        <v>33</v>
      </c>
      <c r="H112" s="231">
        <v>6</v>
      </c>
      <c r="I112" s="232">
        <v>0</v>
      </c>
      <c r="J112" s="232">
        <v>0</v>
      </c>
      <c r="K112" s="232">
        <v>1</v>
      </c>
      <c r="L112" s="233">
        <v>0</v>
      </c>
      <c r="M112" s="232">
        <f t="shared" si="14"/>
        <v>5</v>
      </c>
      <c r="N112" s="234">
        <v>5</v>
      </c>
      <c r="O112" s="232">
        <f t="shared" si="24"/>
        <v>0</v>
      </c>
      <c r="P112" s="242"/>
      <c r="Q112" s="216"/>
      <c r="R112" s="236">
        <f t="shared" si="25"/>
        <v>1064.8799999999999</v>
      </c>
      <c r="S112" s="237">
        <v>0</v>
      </c>
      <c r="T112" s="236">
        <f t="shared" si="16"/>
        <v>0</v>
      </c>
      <c r="U112" s="236">
        <f t="shared" si="17"/>
        <v>0</v>
      </c>
      <c r="V112" s="236">
        <f t="shared" si="18"/>
        <v>177.48</v>
      </c>
      <c r="W112" s="236">
        <f t="shared" si="19"/>
        <v>0</v>
      </c>
      <c r="X112" s="236">
        <f t="shared" si="26"/>
        <v>887.39999999999986</v>
      </c>
      <c r="Y112" s="238">
        <f t="shared" si="20"/>
        <v>887.4</v>
      </c>
      <c r="Z112" s="238">
        <f t="shared" si="21"/>
        <v>0</v>
      </c>
    </row>
    <row r="113" spans="1:26" ht="30" x14ac:dyDescent="0.25">
      <c r="A113" s="191" t="s">
        <v>228</v>
      </c>
      <c r="B113" s="228" t="s">
        <v>648</v>
      </c>
      <c r="C113" s="193" t="s">
        <v>647</v>
      </c>
      <c r="D113" s="193"/>
      <c r="E113" s="194">
        <v>56</v>
      </c>
      <c r="F113" s="229">
        <v>56</v>
      </c>
      <c r="G113" s="230" t="s">
        <v>33</v>
      </c>
      <c r="H113" s="231">
        <v>0</v>
      </c>
      <c r="I113" s="232">
        <v>0</v>
      </c>
      <c r="J113" s="232">
        <v>0</v>
      </c>
      <c r="K113" s="232">
        <v>0</v>
      </c>
      <c r="L113" s="233">
        <v>0</v>
      </c>
      <c r="M113" s="232">
        <f t="shared" si="14"/>
        <v>0</v>
      </c>
      <c r="N113" s="234">
        <v>0</v>
      </c>
      <c r="O113" s="232">
        <f t="shared" si="24"/>
        <v>0</v>
      </c>
      <c r="P113" s="242"/>
      <c r="Q113" s="216"/>
      <c r="R113" s="236">
        <f t="shared" si="25"/>
        <v>0</v>
      </c>
      <c r="S113" s="237">
        <v>0</v>
      </c>
      <c r="T113" s="236">
        <f t="shared" si="16"/>
        <v>0</v>
      </c>
      <c r="U113" s="236">
        <f t="shared" si="17"/>
        <v>0</v>
      </c>
      <c r="V113" s="236">
        <f t="shared" si="18"/>
        <v>0</v>
      </c>
      <c r="W113" s="236">
        <f t="shared" si="19"/>
        <v>0</v>
      </c>
      <c r="X113" s="236">
        <f t="shared" si="26"/>
        <v>0</v>
      </c>
      <c r="Y113" s="238">
        <f t="shared" si="20"/>
        <v>0</v>
      </c>
      <c r="Z113" s="238">
        <f t="shared" si="21"/>
        <v>0</v>
      </c>
    </row>
    <row r="114" spans="1:26" ht="30" x14ac:dyDescent="0.25">
      <c r="A114" s="191" t="s">
        <v>228</v>
      </c>
      <c r="B114" s="228" t="s">
        <v>626</v>
      </c>
      <c r="C114" s="193" t="s">
        <v>627</v>
      </c>
      <c r="D114" s="193"/>
      <c r="E114" s="194">
        <v>150</v>
      </c>
      <c r="F114" s="229">
        <v>150</v>
      </c>
      <c r="G114" s="230" t="s">
        <v>33</v>
      </c>
      <c r="H114" s="231">
        <v>0</v>
      </c>
      <c r="I114" s="232">
        <v>0</v>
      </c>
      <c r="J114" s="232">
        <v>0</v>
      </c>
      <c r="K114" s="232">
        <v>0</v>
      </c>
      <c r="L114" s="233">
        <v>0</v>
      </c>
      <c r="M114" s="232">
        <f t="shared" si="14"/>
        <v>0</v>
      </c>
      <c r="N114" s="234">
        <v>0</v>
      </c>
      <c r="O114" s="232">
        <f t="shared" si="24"/>
        <v>0</v>
      </c>
      <c r="P114" s="242"/>
      <c r="Q114" s="216"/>
      <c r="R114" s="236">
        <f t="shared" si="25"/>
        <v>0</v>
      </c>
      <c r="S114" s="237">
        <v>0</v>
      </c>
      <c r="T114" s="236">
        <f t="shared" si="16"/>
        <v>0</v>
      </c>
      <c r="U114" s="236">
        <f t="shared" si="17"/>
        <v>0</v>
      </c>
      <c r="V114" s="236">
        <f t="shared" si="18"/>
        <v>0</v>
      </c>
      <c r="W114" s="236">
        <f t="shared" si="19"/>
        <v>0</v>
      </c>
      <c r="X114" s="236">
        <f t="shared" si="26"/>
        <v>0</v>
      </c>
      <c r="Y114" s="238">
        <f t="shared" si="20"/>
        <v>0</v>
      </c>
      <c r="Z114" s="238">
        <f t="shared" si="21"/>
        <v>0</v>
      </c>
    </row>
    <row r="115" spans="1:26" ht="30" x14ac:dyDescent="0.25">
      <c r="A115" s="191" t="s">
        <v>228</v>
      </c>
      <c r="B115" s="228" t="s">
        <v>630</v>
      </c>
      <c r="C115" s="193" t="s">
        <v>631</v>
      </c>
      <c r="D115" s="193"/>
      <c r="E115" s="194">
        <v>568.4</v>
      </c>
      <c r="F115" s="229">
        <v>568.4</v>
      </c>
      <c r="G115" s="230" t="s">
        <v>33</v>
      </c>
      <c r="H115" s="231">
        <v>1</v>
      </c>
      <c r="I115" s="232">
        <v>0</v>
      </c>
      <c r="J115" s="232">
        <v>0</v>
      </c>
      <c r="K115" s="232">
        <v>0</v>
      </c>
      <c r="L115" s="233">
        <v>0</v>
      </c>
      <c r="M115" s="232">
        <f t="shared" si="14"/>
        <v>1</v>
      </c>
      <c r="N115" s="234">
        <v>1</v>
      </c>
      <c r="O115" s="232">
        <f t="shared" si="24"/>
        <v>0</v>
      </c>
      <c r="P115" s="242"/>
      <c r="Q115" s="216"/>
      <c r="R115" s="236">
        <f t="shared" si="25"/>
        <v>568.4</v>
      </c>
      <c r="S115" s="237">
        <v>0</v>
      </c>
      <c r="T115" s="236">
        <f t="shared" si="16"/>
        <v>0</v>
      </c>
      <c r="U115" s="236">
        <f t="shared" si="17"/>
        <v>0</v>
      </c>
      <c r="V115" s="236">
        <f t="shared" si="18"/>
        <v>0</v>
      </c>
      <c r="W115" s="236">
        <f t="shared" si="19"/>
        <v>0</v>
      </c>
      <c r="X115" s="236">
        <f t="shared" si="26"/>
        <v>568.4</v>
      </c>
      <c r="Y115" s="238">
        <f t="shared" si="20"/>
        <v>568.4</v>
      </c>
      <c r="Z115" s="238">
        <f t="shared" si="21"/>
        <v>0</v>
      </c>
    </row>
    <row r="116" spans="1:26" ht="30" x14ac:dyDescent="0.25">
      <c r="A116" s="191" t="s">
        <v>228</v>
      </c>
      <c r="B116" s="228" t="s">
        <v>634</v>
      </c>
      <c r="C116" s="193" t="s">
        <v>635</v>
      </c>
      <c r="D116" s="193"/>
      <c r="E116" s="194">
        <v>7946</v>
      </c>
      <c r="F116" s="229">
        <v>7946</v>
      </c>
      <c r="G116" s="230" t="s">
        <v>33</v>
      </c>
      <c r="H116" s="231">
        <v>1</v>
      </c>
      <c r="I116" s="232">
        <v>0</v>
      </c>
      <c r="J116" s="232">
        <v>0</v>
      </c>
      <c r="K116" s="232">
        <v>0</v>
      </c>
      <c r="L116" s="233">
        <v>0</v>
      </c>
      <c r="M116" s="232">
        <f t="shared" si="14"/>
        <v>1</v>
      </c>
      <c r="N116" s="234">
        <v>1</v>
      </c>
      <c r="O116" s="232">
        <f t="shared" si="24"/>
        <v>0</v>
      </c>
      <c r="P116" s="242"/>
      <c r="Q116" s="216"/>
      <c r="R116" s="236">
        <f t="shared" si="25"/>
        <v>7946</v>
      </c>
      <c r="S116" s="237">
        <v>0</v>
      </c>
      <c r="T116" s="236">
        <f t="shared" si="16"/>
        <v>0</v>
      </c>
      <c r="U116" s="236">
        <f t="shared" si="17"/>
        <v>0</v>
      </c>
      <c r="V116" s="236">
        <f t="shared" si="18"/>
        <v>0</v>
      </c>
      <c r="W116" s="236">
        <f t="shared" si="19"/>
        <v>0</v>
      </c>
      <c r="X116" s="236">
        <f t="shared" si="26"/>
        <v>7946</v>
      </c>
      <c r="Y116" s="238">
        <f t="shared" si="20"/>
        <v>7946</v>
      </c>
      <c r="Z116" s="238">
        <f t="shared" si="21"/>
        <v>0</v>
      </c>
    </row>
    <row r="117" spans="1:26" ht="30" x14ac:dyDescent="0.25">
      <c r="A117" s="191" t="s">
        <v>228</v>
      </c>
      <c r="B117" s="228" t="s">
        <v>1426</v>
      </c>
      <c r="C117" s="193" t="s">
        <v>1427</v>
      </c>
      <c r="D117" s="193"/>
      <c r="E117" s="194">
        <v>102.5</v>
      </c>
      <c r="F117" s="229">
        <v>102.5</v>
      </c>
      <c r="G117" s="230" t="s">
        <v>33</v>
      </c>
      <c r="H117" s="231">
        <v>0</v>
      </c>
      <c r="I117" s="232">
        <v>0</v>
      </c>
      <c r="J117" s="232">
        <v>0</v>
      </c>
      <c r="K117" s="232">
        <v>0</v>
      </c>
      <c r="L117" s="233">
        <v>0</v>
      </c>
      <c r="M117" s="232">
        <f t="shared" si="14"/>
        <v>0</v>
      </c>
      <c r="N117" s="234">
        <v>0</v>
      </c>
      <c r="O117" s="232">
        <f t="shared" si="24"/>
        <v>0</v>
      </c>
      <c r="P117" s="242"/>
      <c r="Q117" s="216"/>
      <c r="R117" s="236">
        <f t="shared" si="25"/>
        <v>0</v>
      </c>
      <c r="S117" s="237">
        <v>0</v>
      </c>
      <c r="T117" s="236">
        <f t="shared" si="16"/>
        <v>0</v>
      </c>
      <c r="U117" s="236">
        <f t="shared" si="17"/>
        <v>0</v>
      </c>
      <c r="V117" s="236">
        <f t="shared" si="18"/>
        <v>0</v>
      </c>
      <c r="W117" s="236">
        <f t="shared" si="19"/>
        <v>0</v>
      </c>
      <c r="X117" s="236">
        <f t="shared" si="26"/>
        <v>0</v>
      </c>
      <c r="Y117" s="238">
        <f t="shared" si="20"/>
        <v>0</v>
      </c>
      <c r="Z117" s="238">
        <f t="shared" si="21"/>
        <v>0</v>
      </c>
    </row>
    <row r="118" spans="1:26" ht="30" x14ac:dyDescent="0.25">
      <c r="A118" s="191"/>
      <c r="B118" s="486" t="s">
        <v>3249</v>
      </c>
      <c r="C118" s="193" t="s">
        <v>3185</v>
      </c>
      <c r="D118" s="443" t="s">
        <v>2658</v>
      </c>
      <c r="E118" s="194"/>
      <c r="F118" s="229">
        <v>140.94</v>
      </c>
      <c r="G118" s="230" t="s">
        <v>33</v>
      </c>
      <c r="H118" s="231">
        <v>0</v>
      </c>
      <c r="I118" s="251">
        <v>1</v>
      </c>
      <c r="J118" s="232">
        <v>0</v>
      </c>
      <c r="K118" s="232">
        <v>1</v>
      </c>
      <c r="L118" s="233">
        <v>0</v>
      </c>
      <c r="M118" s="232">
        <f t="shared" si="14"/>
        <v>0</v>
      </c>
      <c r="N118" s="234">
        <v>0</v>
      </c>
      <c r="O118" s="232">
        <f t="shared" si="24"/>
        <v>0</v>
      </c>
      <c r="P118" s="242"/>
      <c r="Q118" s="216"/>
      <c r="R118" s="236"/>
      <c r="S118" s="237"/>
      <c r="T118" s="236">
        <f t="shared" si="16"/>
        <v>140.94</v>
      </c>
      <c r="U118" s="236">
        <f t="shared" si="17"/>
        <v>0</v>
      </c>
      <c r="V118" s="236">
        <f t="shared" si="18"/>
        <v>140.94</v>
      </c>
      <c r="W118" s="236">
        <f t="shared" si="19"/>
        <v>0</v>
      </c>
      <c r="X118" s="236"/>
      <c r="Y118" s="238">
        <f t="shared" si="20"/>
        <v>0</v>
      </c>
      <c r="Z118" s="238">
        <f t="shared" si="21"/>
        <v>0</v>
      </c>
    </row>
    <row r="119" spans="1:26" ht="30" x14ac:dyDescent="0.25">
      <c r="A119" s="191" t="s">
        <v>228</v>
      </c>
      <c r="B119" s="228" t="s">
        <v>636</v>
      </c>
      <c r="C119" s="193" t="s">
        <v>637</v>
      </c>
      <c r="D119" s="193"/>
      <c r="E119" s="194">
        <v>2291</v>
      </c>
      <c r="F119" s="229">
        <v>2291</v>
      </c>
      <c r="G119" s="230" t="s">
        <v>33</v>
      </c>
      <c r="H119" s="231">
        <v>0</v>
      </c>
      <c r="I119" s="232">
        <v>0</v>
      </c>
      <c r="J119" s="232">
        <v>0</v>
      </c>
      <c r="K119" s="232">
        <v>0</v>
      </c>
      <c r="L119" s="233">
        <v>0</v>
      </c>
      <c r="M119" s="232">
        <f t="shared" si="14"/>
        <v>0</v>
      </c>
      <c r="N119" s="234">
        <v>0</v>
      </c>
      <c r="O119" s="232">
        <f t="shared" si="24"/>
        <v>0</v>
      </c>
      <c r="P119" s="242"/>
      <c r="Q119" s="216"/>
      <c r="R119" s="236">
        <f t="shared" ref="R119:R150" si="27">H119*E119</f>
        <v>0</v>
      </c>
      <c r="S119" s="237">
        <v>0</v>
      </c>
      <c r="T119" s="236">
        <f t="shared" si="16"/>
        <v>0</v>
      </c>
      <c r="U119" s="236">
        <f t="shared" si="17"/>
        <v>0</v>
      </c>
      <c r="V119" s="236">
        <f t="shared" si="18"/>
        <v>0</v>
      </c>
      <c r="W119" s="236">
        <f t="shared" si="19"/>
        <v>0</v>
      </c>
      <c r="X119" s="236">
        <f t="shared" ref="X119:X150" si="28">R119+S119+T119+U119-V119-W119</f>
        <v>0</v>
      </c>
      <c r="Y119" s="238">
        <f t="shared" si="20"/>
        <v>0</v>
      </c>
      <c r="Z119" s="238">
        <f t="shared" si="21"/>
        <v>0</v>
      </c>
    </row>
    <row r="120" spans="1:26" ht="30" x14ac:dyDescent="0.25">
      <c r="A120" s="191" t="s">
        <v>228</v>
      </c>
      <c r="B120" s="228" t="s">
        <v>518</v>
      </c>
      <c r="C120" s="193" t="s">
        <v>519</v>
      </c>
      <c r="D120" s="193"/>
      <c r="E120" s="194">
        <v>21.11</v>
      </c>
      <c r="F120" s="229">
        <v>21.11</v>
      </c>
      <c r="G120" s="230" t="s">
        <v>33</v>
      </c>
      <c r="H120" s="231">
        <v>0</v>
      </c>
      <c r="I120" s="251">
        <v>0</v>
      </c>
      <c r="J120" s="232">
        <v>0</v>
      </c>
      <c r="K120" s="232">
        <v>0</v>
      </c>
      <c r="L120" s="233">
        <v>0</v>
      </c>
      <c r="M120" s="232">
        <f t="shared" si="14"/>
        <v>0</v>
      </c>
      <c r="N120" s="234">
        <v>0</v>
      </c>
      <c r="O120" s="232">
        <f t="shared" si="24"/>
        <v>0</v>
      </c>
      <c r="P120" s="243"/>
      <c r="Q120" s="216"/>
      <c r="R120" s="236">
        <f t="shared" si="27"/>
        <v>0</v>
      </c>
      <c r="S120" s="237">
        <v>0</v>
      </c>
      <c r="T120" s="236">
        <f t="shared" si="16"/>
        <v>0</v>
      </c>
      <c r="U120" s="236">
        <f t="shared" si="17"/>
        <v>0</v>
      </c>
      <c r="V120" s="236">
        <f t="shared" si="18"/>
        <v>0</v>
      </c>
      <c r="W120" s="236">
        <f t="shared" si="19"/>
        <v>0</v>
      </c>
      <c r="X120" s="236">
        <f t="shared" si="28"/>
        <v>0</v>
      </c>
      <c r="Y120" s="238">
        <f t="shared" si="20"/>
        <v>0</v>
      </c>
      <c r="Z120" s="238">
        <f t="shared" si="21"/>
        <v>0</v>
      </c>
    </row>
    <row r="121" spans="1:26" ht="30" x14ac:dyDescent="0.25">
      <c r="A121" s="191" t="s">
        <v>228</v>
      </c>
      <c r="B121" s="228" t="s">
        <v>649</v>
      </c>
      <c r="C121" s="193" t="s">
        <v>650</v>
      </c>
      <c r="D121" s="193"/>
      <c r="E121" s="194">
        <v>222.95</v>
      </c>
      <c r="F121" s="229">
        <v>222.95</v>
      </c>
      <c r="G121" s="230" t="s">
        <v>33</v>
      </c>
      <c r="H121" s="231">
        <v>0</v>
      </c>
      <c r="I121" s="232">
        <v>0</v>
      </c>
      <c r="J121" s="232">
        <v>0</v>
      </c>
      <c r="K121" s="232">
        <v>0</v>
      </c>
      <c r="L121" s="233">
        <v>0</v>
      </c>
      <c r="M121" s="232">
        <f t="shared" si="14"/>
        <v>0</v>
      </c>
      <c r="N121" s="234">
        <v>0</v>
      </c>
      <c r="O121" s="232">
        <f t="shared" si="24"/>
        <v>0</v>
      </c>
      <c r="P121" s="242"/>
      <c r="Q121" s="216"/>
      <c r="R121" s="236">
        <f t="shared" si="27"/>
        <v>0</v>
      </c>
      <c r="S121" s="237">
        <v>0</v>
      </c>
      <c r="T121" s="236">
        <f t="shared" si="16"/>
        <v>0</v>
      </c>
      <c r="U121" s="236">
        <f t="shared" si="17"/>
        <v>0</v>
      </c>
      <c r="V121" s="236">
        <f t="shared" si="18"/>
        <v>0</v>
      </c>
      <c r="W121" s="236">
        <f t="shared" si="19"/>
        <v>0</v>
      </c>
      <c r="X121" s="236">
        <f t="shared" si="28"/>
        <v>0</v>
      </c>
      <c r="Y121" s="238">
        <f t="shared" si="20"/>
        <v>0</v>
      </c>
      <c r="Z121" s="238">
        <f t="shared" si="21"/>
        <v>0</v>
      </c>
    </row>
    <row r="122" spans="1:26" ht="18" x14ac:dyDescent="0.25">
      <c r="A122" s="191" t="s">
        <v>228</v>
      </c>
      <c r="B122" s="228" t="s">
        <v>406</v>
      </c>
      <c r="C122" s="193" t="s">
        <v>407</v>
      </c>
      <c r="D122" s="193"/>
      <c r="E122" s="194">
        <v>359.6</v>
      </c>
      <c r="F122" s="229">
        <v>359.6</v>
      </c>
      <c r="G122" s="230" t="s">
        <v>33</v>
      </c>
      <c r="H122" s="231">
        <v>7</v>
      </c>
      <c r="I122" s="251">
        <v>0</v>
      </c>
      <c r="J122" s="232">
        <v>0</v>
      </c>
      <c r="K122" s="232">
        <v>0</v>
      </c>
      <c r="L122" s="233">
        <v>0</v>
      </c>
      <c r="M122" s="232">
        <f t="shared" si="14"/>
        <v>7</v>
      </c>
      <c r="N122" s="234">
        <v>7</v>
      </c>
      <c r="O122" s="232">
        <f t="shared" si="24"/>
        <v>0</v>
      </c>
      <c r="P122" s="242"/>
      <c r="Q122" s="216"/>
      <c r="R122" s="236">
        <f t="shared" si="27"/>
        <v>2517.2000000000003</v>
      </c>
      <c r="S122" s="237">
        <v>0</v>
      </c>
      <c r="T122" s="236">
        <f t="shared" si="16"/>
        <v>0</v>
      </c>
      <c r="U122" s="236">
        <f t="shared" si="17"/>
        <v>0</v>
      </c>
      <c r="V122" s="236">
        <f t="shared" si="18"/>
        <v>0</v>
      </c>
      <c r="W122" s="236">
        <f t="shared" si="19"/>
        <v>0</v>
      </c>
      <c r="X122" s="236">
        <f t="shared" si="28"/>
        <v>2517.2000000000003</v>
      </c>
      <c r="Y122" s="238">
        <f t="shared" si="20"/>
        <v>2517.2000000000003</v>
      </c>
      <c r="Z122" s="238">
        <f t="shared" si="21"/>
        <v>0</v>
      </c>
    </row>
    <row r="123" spans="1:26" ht="30" x14ac:dyDescent="0.25">
      <c r="A123" s="191" t="s">
        <v>228</v>
      </c>
      <c r="B123" s="228" t="s">
        <v>408</v>
      </c>
      <c r="C123" s="193" t="s">
        <v>409</v>
      </c>
      <c r="D123" s="193"/>
      <c r="E123" s="194">
        <v>61</v>
      </c>
      <c r="F123" s="229">
        <v>61</v>
      </c>
      <c r="G123" s="230" t="s">
        <v>33</v>
      </c>
      <c r="H123" s="231">
        <v>2</v>
      </c>
      <c r="I123" s="251">
        <v>0</v>
      </c>
      <c r="J123" s="232">
        <v>0</v>
      </c>
      <c r="K123" s="232">
        <v>0</v>
      </c>
      <c r="L123" s="233">
        <v>0</v>
      </c>
      <c r="M123" s="232">
        <f t="shared" si="14"/>
        <v>2</v>
      </c>
      <c r="N123" s="234">
        <v>2</v>
      </c>
      <c r="O123" s="232">
        <f t="shared" si="24"/>
        <v>0</v>
      </c>
      <c r="P123" s="242"/>
      <c r="Q123" s="216"/>
      <c r="R123" s="236">
        <f t="shared" si="27"/>
        <v>122</v>
      </c>
      <c r="S123" s="237">
        <v>0</v>
      </c>
      <c r="T123" s="236">
        <f t="shared" si="16"/>
        <v>0</v>
      </c>
      <c r="U123" s="236">
        <f t="shared" si="17"/>
        <v>0</v>
      </c>
      <c r="V123" s="236">
        <f t="shared" si="18"/>
        <v>0</v>
      </c>
      <c r="W123" s="236">
        <f t="shared" si="19"/>
        <v>0</v>
      </c>
      <c r="X123" s="236">
        <f t="shared" si="28"/>
        <v>122</v>
      </c>
      <c r="Y123" s="238">
        <f t="shared" si="20"/>
        <v>122</v>
      </c>
      <c r="Z123" s="238">
        <f t="shared" si="21"/>
        <v>0</v>
      </c>
    </row>
    <row r="124" spans="1:26" ht="30" x14ac:dyDescent="0.25">
      <c r="A124" s="191" t="s">
        <v>228</v>
      </c>
      <c r="B124" s="228" t="s">
        <v>1432</v>
      </c>
      <c r="C124" s="193" t="s">
        <v>1433</v>
      </c>
      <c r="D124" s="193"/>
      <c r="E124" s="194">
        <v>6380</v>
      </c>
      <c r="F124" s="229">
        <v>6380</v>
      </c>
      <c r="G124" s="230" t="s">
        <v>33</v>
      </c>
      <c r="H124" s="231">
        <v>0</v>
      </c>
      <c r="I124" s="232">
        <v>0</v>
      </c>
      <c r="J124" s="232">
        <v>0</v>
      </c>
      <c r="K124" s="232">
        <v>0</v>
      </c>
      <c r="L124" s="233">
        <v>0</v>
      </c>
      <c r="M124" s="232">
        <f t="shared" si="14"/>
        <v>0</v>
      </c>
      <c r="N124" s="234">
        <v>0</v>
      </c>
      <c r="O124" s="232">
        <f t="shared" si="24"/>
        <v>0</v>
      </c>
      <c r="P124" s="266"/>
      <c r="Q124" s="216"/>
      <c r="R124" s="236">
        <f t="shared" si="27"/>
        <v>0</v>
      </c>
      <c r="S124" s="237">
        <v>0</v>
      </c>
      <c r="T124" s="236">
        <f t="shared" si="16"/>
        <v>0</v>
      </c>
      <c r="U124" s="236">
        <f t="shared" si="17"/>
        <v>0</v>
      </c>
      <c r="V124" s="236">
        <f t="shared" si="18"/>
        <v>0</v>
      </c>
      <c r="W124" s="236">
        <f t="shared" si="19"/>
        <v>0</v>
      </c>
      <c r="X124" s="236">
        <f t="shared" si="28"/>
        <v>0</v>
      </c>
      <c r="Y124" s="238">
        <f t="shared" si="20"/>
        <v>0</v>
      </c>
      <c r="Z124" s="238">
        <f t="shared" si="21"/>
        <v>0</v>
      </c>
    </row>
    <row r="125" spans="1:26" ht="30" x14ac:dyDescent="0.25">
      <c r="A125" s="191" t="s">
        <v>228</v>
      </c>
      <c r="B125" s="228" t="s">
        <v>1430</v>
      </c>
      <c r="C125" s="193" t="s">
        <v>1431</v>
      </c>
      <c r="D125" s="193"/>
      <c r="E125" s="194">
        <v>333.72</v>
      </c>
      <c r="F125" s="229">
        <v>333.72</v>
      </c>
      <c r="G125" s="230" t="s">
        <v>33</v>
      </c>
      <c r="H125" s="231">
        <v>0</v>
      </c>
      <c r="I125" s="232">
        <v>0</v>
      </c>
      <c r="J125" s="232">
        <v>0</v>
      </c>
      <c r="K125" s="232">
        <v>0</v>
      </c>
      <c r="L125" s="233">
        <v>0</v>
      </c>
      <c r="M125" s="232">
        <f t="shared" si="14"/>
        <v>0</v>
      </c>
      <c r="N125" s="234">
        <v>0</v>
      </c>
      <c r="O125" s="232">
        <f t="shared" si="24"/>
        <v>0</v>
      </c>
      <c r="P125" s="242"/>
      <c r="Q125" s="216"/>
      <c r="R125" s="236">
        <f t="shared" si="27"/>
        <v>0</v>
      </c>
      <c r="S125" s="237">
        <v>0</v>
      </c>
      <c r="T125" s="236">
        <f t="shared" si="16"/>
        <v>0</v>
      </c>
      <c r="U125" s="236">
        <f t="shared" si="17"/>
        <v>0</v>
      </c>
      <c r="V125" s="236">
        <f t="shared" si="18"/>
        <v>0</v>
      </c>
      <c r="W125" s="236">
        <f t="shared" si="19"/>
        <v>0</v>
      </c>
      <c r="X125" s="236">
        <f t="shared" si="28"/>
        <v>0</v>
      </c>
      <c r="Y125" s="238">
        <f t="shared" si="20"/>
        <v>0</v>
      </c>
      <c r="Z125" s="238">
        <f t="shared" si="21"/>
        <v>0</v>
      </c>
    </row>
    <row r="126" spans="1:26" ht="45" x14ac:dyDescent="0.25">
      <c r="A126" s="191" t="s">
        <v>228</v>
      </c>
      <c r="B126" s="228" t="s">
        <v>468</v>
      </c>
      <c r="C126" s="193" t="s">
        <v>469</v>
      </c>
      <c r="D126" s="193"/>
      <c r="E126" s="194">
        <v>3455.71</v>
      </c>
      <c r="F126" s="229">
        <v>3455.71</v>
      </c>
      <c r="G126" s="230" t="s">
        <v>33</v>
      </c>
      <c r="H126" s="231">
        <v>0</v>
      </c>
      <c r="I126" s="251">
        <v>0</v>
      </c>
      <c r="J126" s="232">
        <v>0</v>
      </c>
      <c r="K126" s="232">
        <v>0</v>
      </c>
      <c r="L126" s="233">
        <v>0</v>
      </c>
      <c r="M126" s="232">
        <f t="shared" si="14"/>
        <v>0</v>
      </c>
      <c r="N126" s="234">
        <v>0</v>
      </c>
      <c r="O126" s="232">
        <f t="shared" si="24"/>
        <v>0</v>
      </c>
      <c r="P126" s="243"/>
      <c r="Q126" s="216"/>
      <c r="R126" s="236">
        <f t="shared" si="27"/>
        <v>0</v>
      </c>
      <c r="S126" s="237">
        <v>0</v>
      </c>
      <c r="T126" s="236">
        <f t="shared" si="16"/>
        <v>0</v>
      </c>
      <c r="U126" s="236">
        <f t="shared" si="17"/>
        <v>0</v>
      </c>
      <c r="V126" s="236">
        <f t="shared" si="18"/>
        <v>0</v>
      </c>
      <c r="W126" s="236">
        <f t="shared" si="19"/>
        <v>0</v>
      </c>
      <c r="X126" s="236">
        <f t="shared" si="28"/>
        <v>0</v>
      </c>
      <c r="Y126" s="238">
        <f t="shared" si="20"/>
        <v>0</v>
      </c>
      <c r="Z126" s="238">
        <f t="shared" si="21"/>
        <v>0</v>
      </c>
    </row>
    <row r="127" spans="1:26" ht="30" x14ac:dyDescent="0.25">
      <c r="A127" s="191" t="s">
        <v>228</v>
      </c>
      <c r="B127" s="228" t="s">
        <v>442</v>
      </c>
      <c r="C127" s="193" t="s">
        <v>443</v>
      </c>
      <c r="D127" s="193"/>
      <c r="E127" s="194">
        <v>130.52000000000001</v>
      </c>
      <c r="F127" s="229">
        <v>130.52000000000001</v>
      </c>
      <c r="G127" s="230" t="s">
        <v>33</v>
      </c>
      <c r="H127" s="231">
        <v>0</v>
      </c>
      <c r="I127" s="251">
        <v>0</v>
      </c>
      <c r="J127" s="232">
        <v>0</v>
      </c>
      <c r="K127" s="232">
        <v>0</v>
      </c>
      <c r="L127" s="233">
        <v>0</v>
      </c>
      <c r="M127" s="232">
        <f t="shared" si="14"/>
        <v>0</v>
      </c>
      <c r="N127" s="234">
        <v>0</v>
      </c>
      <c r="O127" s="232">
        <f t="shared" si="24"/>
        <v>0</v>
      </c>
      <c r="P127" s="242"/>
      <c r="Q127" s="216"/>
      <c r="R127" s="236">
        <f t="shared" si="27"/>
        <v>0</v>
      </c>
      <c r="S127" s="237">
        <v>0</v>
      </c>
      <c r="T127" s="236">
        <f t="shared" si="16"/>
        <v>0</v>
      </c>
      <c r="U127" s="236">
        <f t="shared" si="17"/>
        <v>0</v>
      </c>
      <c r="V127" s="236">
        <f t="shared" si="18"/>
        <v>0</v>
      </c>
      <c r="W127" s="236">
        <f t="shared" si="19"/>
        <v>0</v>
      </c>
      <c r="X127" s="236">
        <f t="shared" si="28"/>
        <v>0</v>
      </c>
      <c r="Y127" s="238">
        <f t="shared" si="20"/>
        <v>0</v>
      </c>
      <c r="Z127" s="238">
        <f t="shared" si="21"/>
        <v>0</v>
      </c>
    </row>
    <row r="128" spans="1:26" ht="30" x14ac:dyDescent="0.25">
      <c r="A128" s="191" t="s">
        <v>228</v>
      </c>
      <c r="B128" s="228" t="s">
        <v>596</v>
      </c>
      <c r="C128" s="193" t="s">
        <v>597</v>
      </c>
      <c r="D128" s="285"/>
      <c r="E128" s="194">
        <v>147.9</v>
      </c>
      <c r="F128" s="229">
        <v>147.9</v>
      </c>
      <c r="G128" s="230" t="s">
        <v>33</v>
      </c>
      <c r="H128" s="231">
        <v>0</v>
      </c>
      <c r="I128" s="251">
        <v>0</v>
      </c>
      <c r="J128" s="232">
        <v>0</v>
      </c>
      <c r="K128" s="232">
        <v>0</v>
      </c>
      <c r="L128" s="233">
        <v>0</v>
      </c>
      <c r="M128" s="232">
        <f t="shared" si="14"/>
        <v>0</v>
      </c>
      <c r="N128" s="234">
        <v>0</v>
      </c>
      <c r="O128" s="232">
        <f t="shared" si="24"/>
        <v>0</v>
      </c>
      <c r="P128" s="243"/>
      <c r="Q128" s="216"/>
      <c r="R128" s="236">
        <f t="shared" si="27"/>
        <v>0</v>
      </c>
      <c r="S128" s="237">
        <v>0</v>
      </c>
      <c r="T128" s="236">
        <f t="shared" si="16"/>
        <v>0</v>
      </c>
      <c r="U128" s="236">
        <f t="shared" si="17"/>
        <v>0</v>
      </c>
      <c r="V128" s="236">
        <f t="shared" si="18"/>
        <v>0</v>
      </c>
      <c r="W128" s="236">
        <f t="shared" si="19"/>
        <v>0</v>
      </c>
      <c r="X128" s="236">
        <f t="shared" si="28"/>
        <v>0</v>
      </c>
      <c r="Y128" s="238">
        <f t="shared" si="20"/>
        <v>0</v>
      </c>
      <c r="Z128" s="238">
        <f t="shared" si="21"/>
        <v>0</v>
      </c>
    </row>
    <row r="129" spans="1:26" ht="30" x14ac:dyDescent="0.25">
      <c r="A129" s="191" t="s">
        <v>228</v>
      </c>
      <c r="B129" s="228" t="s">
        <v>454</v>
      </c>
      <c r="C129" s="193" t="s">
        <v>455</v>
      </c>
      <c r="D129" s="193"/>
      <c r="E129" s="194">
        <v>440.8</v>
      </c>
      <c r="F129" s="229">
        <v>440.8</v>
      </c>
      <c r="G129" s="230" t="s">
        <v>33</v>
      </c>
      <c r="H129" s="231">
        <v>0</v>
      </c>
      <c r="I129" s="251">
        <v>0</v>
      </c>
      <c r="J129" s="232">
        <v>0</v>
      </c>
      <c r="K129" s="232">
        <v>0</v>
      </c>
      <c r="L129" s="233">
        <v>0</v>
      </c>
      <c r="M129" s="232">
        <f t="shared" si="14"/>
        <v>0</v>
      </c>
      <c r="N129" s="234">
        <v>0</v>
      </c>
      <c r="O129" s="232">
        <f t="shared" si="24"/>
        <v>0</v>
      </c>
      <c r="P129" s="243"/>
      <c r="Q129" s="216"/>
      <c r="R129" s="236">
        <f t="shared" si="27"/>
        <v>0</v>
      </c>
      <c r="S129" s="237">
        <v>0</v>
      </c>
      <c r="T129" s="236">
        <f t="shared" si="16"/>
        <v>0</v>
      </c>
      <c r="U129" s="236">
        <f t="shared" si="17"/>
        <v>0</v>
      </c>
      <c r="V129" s="236">
        <f t="shared" si="18"/>
        <v>0</v>
      </c>
      <c r="W129" s="236">
        <f t="shared" si="19"/>
        <v>0</v>
      </c>
      <c r="X129" s="236">
        <f t="shared" si="28"/>
        <v>0</v>
      </c>
      <c r="Y129" s="238">
        <f t="shared" si="20"/>
        <v>0</v>
      </c>
      <c r="Z129" s="238">
        <f t="shared" si="21"/>
        <v>0</v>
      </c>
    </row>
    <row r="130" spans="1:26" ht="30" x14ac:dyDescent="0.25">
      <c r="A130" s="191" t="s">
        <v>228</v>
      </c>
      <c r="B130" s="228" t="s">
        <v>456</v>
      </c>
      <c r="C130" s="193" t="s">
        <v>457</v>
      </c>
      <c r="D130" s="193"/>
      <c r="E130" s="194">
        <v>22.63</v>
      </c>
      <c r="F130" s="229">
        <v>22.63</v>
      </c>
      <c r="G130" s="230" t="s">
        <v>33</v>
      </c>
      <c r="H130" s="231">
        <v>0</v>
      </c>
      <c r="I130" s="251">
        <v>0</v>
      </c>
      <c r="J130" s="232">
        <v>0</v>
      </c>
      <c r="K130" s="232">
        <v>0</v>
      </c>
      <c r="L130" s="233">
        <v>0</v>
      </c>
      <c r="M130" s="232">
        <f t="shared" si="14"/>
        <v>0</v>
      </c>
      <c r="N130" s="234">
        <v>0</v>
      </c>
      <c r="O130" s="232">
        <f t="shared" si="24"/>
        <v>0</v>
      </c>
      <c r="P130" s="243"/>
      <c r="Q130" s="216"/>
      <c r="R130" s="236">
        <f t="shared" si="27"/>
        <v>0</v>
      </c>
      <c r="S130" s="237">
        <v>0</v>
      </c>
      <c r="T130" s="236">
        <f t="shared" si="16"/>
        <v>0</v>
      </c>
      <c r="U130" s="236">
        <f t="shared" si="17"/>
        <v>0</v>
      </c>
      <c r="V130" s="236">
        <f t="shared" si="18"/>
        <v>0</v>
      </c>
      <c r="W130" s="236">
        <f t="shared" si="19"/>
        <v>0</v>
      </c>
      <c r="X130" s="236">
        <f t="shared" si="28"/>
        <v>0</v>
      </c>
      <c r="Y130" s="238">
        <f t="shared" si="20"/>
        <v>0</v>
      </c>
      <c r="Z130" s="238">
        <f t="shared" si="21"/>
        <v>0</v>
      </c>
    </row>
    <row r="131" spans="1:26" ht="30" x14ac:dyDescent="0.25">
      <c r="A131" s="191" t="s">
        <v>228</v>
      </c>
      <c r="B131" s="228" t="s">
        <v>526</v>
      </c>
      <c r="C131" s="193" t="s">
        <v>527</v>
      </c>
      <c r="D131" s="193"/>
      <c r="E131" s="194">
        <v>0</v>
      </c>
      <c r="F131" s="229">
        <v>0</v>
      </c>
      <c r="G131" s="230" t="s">
        <v>33</v>
      </c>
      <c r="H131" s="231">
        <v>1</v>
      </c>
      <c r="I131" s="251">
        <v>0</v>
      </c>
      <c r="J131" s="232">
        <v>0</v>
      </c>
      <c r="K131" s="232">
        <v>0</v>
      </c>
      <c r="L131" s="233">
        <v>0</v>
      </c>
      <c r="M131" s="232">
        <f t="shared" si="14"/>
        <v>1</v>
      </c>
      <c r="N131" s="234">
        <v>1</v>
      </c>
      <c r="O131" s="232">
        <f t="shared" si="24"/>
        <v>0</v>
      </c>
      <c r="P131" s="242"/>
      <c r="Q131" s="216"/>
      <c r="R131" s="236">
        <f t="shared" si="27"/>
        <v>0</v>
      </c>
      <c r="S131" s="237">
        <v>0</v>
      </c>
      <c r="T131" s="236">
        <f t="shared" si="16"/>
        <v>0</v>
      </c>
      <c r="U131" s="236">
        <f t="shared" si="17"/>
        <v>0</v>
      </c>
      <c r="V131" s="236">
        <f t="shared" si="18"/>
        <v>0</v>
      </c>
      <c r="W131" s="236">
        <f t="shared" si="19"/>
        <v>0</v>
      </c>
      <c r="X131" s="236">
        <f t="shared" si="28"/>
        <v>0</v>
      </c>
      <c r="Y131" s="238">
        <f t="shared" si="20"/>
        <v>0</v>
      </c>
      <c r="Z131" s="238">
        <f t="shared" si="21"/>
        <v>0</v>
      </c>
    </row>
    <row r="132" spans="1:26" ht="18" x14ac:dyDescent="0.25">
      <c r="A132" s="191" t="s">
        <v>228</v>
      </c>
      <c r="B132" s="228" t="s">
        <v>438</v>
      </c>
      <c r="C132" s="193" t="s">
        <v>439</v>
      </c>
      <c r="D132" s="193"/>
      <c r="E132" s="194">
        <v>1</v>
      </c>
      <c r="F132" s="229">
        <v>1</v>
      </c>
      <c r="G132" s="230" t="s">
        <v>33</v>
      </c>
      <c r="H132" s="231">
        <v>0</v>
      </c>
      <c r="I132" s="251">
        <v>0</v>
      </c>
      <c r="J132" s="232">
        <v>0</v>
      </c>
      <c r="K132" s="232">
        <v>0</v>
      </c>
      <c r="L132" s="233">
        <v>0</v>
      </c>
      <c r="M132" s="232">
        <f t="shared" si="14"/>
        <v>0</v>
      </c>
      <c r="N132" s="234">
        <v>0</v>
      </c>
      <c r="O132" s="232">
        <f t="shared" si="24"/>
        <v>0</v>
      </c>
      <c r="P132" s="242"/>
      <c r="Q132" s="216"/>
      <c r="R132" s="236">
        <f t="shared" si="27"/>
        <v>0</v>
      </c>
      <c r="S132" s="237">
        <v>0</v>
      </c>
      <c r="T132" s="236">
        <f t="shared" si="16"/>
        <v>0</v>
      </c>
      <c r="U132" s="236">
        <f t="shared" si="17"/>
        <v>0</v>
      </c>
      <c r="V132" s="236">
        <f t="shared" si="18"/>
        <v>0</v>
      </c>
      <c r="W132" s="236">
        <f t="shared" si="19"/>
        <v>0</v>
      </c>
      <c r="X132" s="236">
        <f t="shared" si="28"/>
        <v>0</v>
      </c>
      <c r="Y132" s="238">
        <f t="shared" si="20"/>
        <v>0</v>
      </c>
      <c r="Z132" s="238">
        <f t="shared" si="21"/>
        <v>0</v>
      </c>
    </row>
    <row r="133" spans="1:26" ht="30" x14ac:dyDescent="0.25">
      <c r="A133" s="191" t="s">
        <v>228</v>
      </c>
      <c r="B133" s="228" t="s">
        <v>624</v>
      </c>
      <c r="C133" s="193" t="s">
        <v>625</v>
      </c>
      <c r="D133" s="193"/>
      <c r="E133" s="194">
        <v>500</v>
      </c>
      <c r="F133" s="229">
        <v>500</v>
      </c>
      <c r="G133" s="230" t="s">
        <v>33</v>
      </c>
      <c r="H133" s="231">
        <v>0</v>
      </c>
      <c r="I133" s="232">
        <v>0</v>
      </c>
      <c r="J133" s="232">
        <v>0</v>
      </c>
      <c r="K133" s="232">
        <v>0</v>
      </c>
      <c r="L133" s="233">
        <v>0</v>
      </c>
      <c r="M133" s="232">
        <f t="shared" si="14"/>
        <v>0</v>
      </c>
      <c r="N133" s="234">
        <v>0</v>
      </c>
      <c r="O133" s="232">
        <f t="shared" si="24"/>
        <v>0</v>
      </c>
      <c r="P133" s="242"/>
      <c r="Q133" s="216"/>
      <c r="R133" s="236">
        <f t="shared" si="27"/>
        <v>0</v>
      </c>
      <c r="S133" s="237">
        <v>0</v>
      </c>
      <c r="T133" s="236">
        <f t="shared" si="16"/>
        <v>0</v>
      </c>
      <c r="U133" s="236">
        <f t="shared" si="17"/>
        <v>0</v>
      </c>
      <c r="V133" s="236">
        <f t="shared" si="18"/>
        <v>0</v>
      </c>
      <c r="W133" s="236">
        <f t="shared" si="19"/>
        <v>0</v>
      </c>
      <c r="X133" s="236">
        <f t="shared" si="28"/>
        <v>0</v>
      </c>
      <c r="Y133" s="238">
        <f t="shared" si="20"/>
        <v>0</v>
      </c>
      <c r="Z133" s="238">
        <f t="shared" si="21"/>
        <v>0</v>
      </c>
    </row>
    <row r="134" spans="1:26" ht="30" x14ac:dyDescent="0.25">
      <c r="A134" s="191" t="s">
        <v>228</v>
      </c>
      <c r="B134" s="228" t="s">
        <v>460</v>
      </c>
      <c r="C134" s="193" t="s">
        <v>461</v>
      </c>
      <c r="D134" s="193"/>
      <c r="E134" s="194">
        <v>663.07</v>
      </c>
      <c r="F134" s="229">
        <v>663.07</v>
      </c>
      <c r="G134" s="230" t="s">
        <v>33</v>
      </c>
      <c r="H134" s="231">
        <v>0</v>
      </c>
      <c r="I134" s="251">
        <v>0</v>
      </c>
      <c r="J134" s="232">
        <v>0</v>
      </c>
      <c r="K134" s="232">
        <v>0</v>
      </c>
      <c r="L134" s="233">
        <v>0</v>
      </c>
      <c r="M134" s="232">
        <f t="shared" si="14"/>
        <v>0</v>
      </c>
      <c r="N134" s="234">
        <v>0</v>
      </c>
      <c r="O134" s="232">
        <f t="shared" si="24"/>
        <v>0</v>
      </c>
      <c r="P134" s="242"/>
      <c r="Q134" s="216"/>
      <c r="R134" s="236">
        <f t="shared" si="27"/>
        <v>0</v>
      </c>
      <c r="S134" s="237">
        <v>0</v>
      </c>
      <c r="T134" s="236">
        <f t="shared" si="16"/>
        <v>0</v>
      </c>
      <c r="U134" s="236">
        <f t="shared" si="17"/>
        <v>0</v>
      </c>
      <c r="V134" s="236">
        <f t="shared" si="18"/>
        <v>0</v>
      </c>
      <c r="W134" s="236">
        <f t="shared" si="19"/>
        <v>0</v>
      </c>
      <c r="X134" s="236">
        <f t="shared" si="28"/>
        <v>0</v>
      </c>
      <c r="Y134" s="238">
        <f t="shared" si="20"/>
        <v>0</v>
      </c>
      <c r="Z134" s="238">
        <f t="shared" si="21"/>
        <v>0</v>
      </c>
    </row>
    <row r="135" spans="1:26" ht="30" x14ac:dyDescent="0.25">
      <c r="A135" s="191" t="s">
        <v>228</v>
      </c>
      <c r="B135" s="228" t="s">
        <v>400</v>
      </c>
      <c r="C135" s="193" t="s">
        <v>401</v>
      </c>
      <c r="D135" s="193"/>
      <c r="E135" s="194">
        <v>977.94</v>
      </c>
      <c r="F135" s="229">
        <v>977.94</v>
      </c>
      <c r="G135" s="230" t="s">
        <v>33</v>
      </c>
      <c r="H135" s="231">
        <v>0</v>
      </c>
      <c r="I135" s="251">
        <v>0</v>
      </c>
      <c r="J135" s="232">
        <v>0</v>
      </c>
      <c r="K135" s="232">
        <v>0</v>
      </c>
      <c r="L135" s="233">
        <v>0</v>
      </c>
      <c r="M135" s="232">
        <f t="shared" si="14"/>
        <v>0</v>
      </c>
      <c r="N135" s="234">
        <v>0</v>
      </c>
      <c r="O135" s="232">
        <f t="shared" si="24"/>
        <v>0</v>
      </c>
      <c r="P135" s="243"/>
      <c r="Q135" s="216"/>
      <c r="R135" s="236">
        <f t="shared" si="27"/>
        <v>0</v>
      </c>
      <c r="S135" s="237">
        <v>0</v>
      </c>
      <c r="T135" s="236">
        <f t="shared" si="16"/>
        <v>0</v>
      </c>
      <c r="U135" s="236">
        <f t="shared" si="17"/>
        <v>0</v>
      </c>
      <c r="V135" s="236">
        <f t="shared" si="18"/>
        <v>0</v>
      </c>
      <c r="W135" s="236">
        <f t="shared" si="19"/>
        <v>0</v>
      </c>
      <c r="X135" s="236">
        <f t="shared" si="28"/>
        <v>0</v>
      </c>
      <c r="Y135" s="238">
        <f t="shared" si="20"/>
        <v>0</v>
      </c>
      <c r="Z135" s="238">
        <f t="shared" si="21"/>
        <v>0</v>
      </c>
    </row>
    <row r="136" spans="1:26" ht="45" x14ac:dyDescent="0.25">
      <c r="A136" s="191" t="s">
        <v>228</v>
      </c>
      <c r="B136" s="228" t="s">
        <v>398</v>
      </c>
      <c r="C136" s="193" t="s">
        <v>399</v>
      </c>
      <c r="D136" s="193"/>
      <c r="E136" s="194">
        <v>960.61</v>
      </c>
      <c r="F136" s="229">
        <v>960.61</v>
      </c>
      <c r="G136" s="230" t="s">
        <v>33</v>
      </c>
      <c r="H136" s="231">
        <v>0</v>
      </c>
      <c r="I136" s="251">
        <v>0</v>
      </c>
      <c r="J136" s="232">
        <v>0</v>
      </c>
      <c r="K136" s="232">
        <v>0</v>
      </c>
      <c r="L136" s="233">
        <v>0</v>
      </c>
      <c r="M136" s="232">
        <f t="shared" si="14"/>
        <v>0</v>
      </c>
      <c r="N136" s="234">
        <v>0</v>
      </c>
      <c r="O136" s="232">
        <f t="shared" si="24"/>
        <v>0</v>
      </c>
      <c r="P136" s="243"/>
      <c r="Q136" s="216"/>
      <c r="R136" s="236">
        <f t="shared" si="27"/>
        <v>0</v>
      </c>
      <c r="S136" s="237">
        <v>0</v>
      </c>
      <c r="T136" s="236">
        <f t="shared" si="16"/>
        <v>0</v>
      </c>
      <c r="U136" s="236">
        <f t="shared" si="17"/>
        <v>0</v>
      </c>
      <c r="V136" s="236">
        <f t="shared" si="18"/>
        <v>0</v>
      </c>
      <c r="W136" s="236">
        <f t="shared" si="19"/>
        <v>0</v>
      </c>
      <c r="X136" s="236">
        <f t="shared" si="28"/>
        <v>0</v>
      </c>
      <c r="Y136" s="238">
        <f t="shared" si="20"/>
        <v>0</v>
      </c>
      <c r="Z136" s="238">
        <f t="shared" si="21"/>
        <v>0</v>
      </c>
    </row>
    <row r="137" spans="1:26" ht="30" x14ac:dyDescent="0.25">
      <c r="A137" s="191" t="s">
        <v>228</v>
      </c>
      <c r="B137" s="228" t="s">
        <v>251</v>
      </c>
      <c r="C137" s="193" t="s">
        <v>252</v>
      </c>
      <c r="D137" s="193"/>
      <c r="E137" s="194">
        <v>181.89</v>
      </c>
      <c r="F137" s="229">
        <v>181.89</v>
      </c>
      <c r="G137" s="230" t="s">
        <v>33</v>
      </c>
      <c r="H137" s="231">
        <v>0</v>
      </c>
      <c r="I137" s="232">
        <v>0</v>
      </c>
      <c r="J137" s="232">
        <v>0</v>
      </c>
      <c r="K137" s="232">
        <v>0</v>
      </c>
      <c r="L137" s="233">
        <v>0</v>
      </c>
      <c r="M137" s="232">
        <f t="shared" si="14"/>
        <v>0</v>
      </c>
      <c r="N137" s="234">
        <v>0</v>
      </c>
      <c r="O137" s="232">
        <f t="shared" si="24"/>
        <v>0</v>
      </c>
      <c r="P137" s="242"/>
      <c r="Q137" s="216"/>
      <c r="R137" s="236">
        <f t="shared" si="27"/>
        <v>0</v>
      </c>
      <c r="S137" s="237">
        <v>0</v>
      </c>
      <c r="T137" s="236">
        <f t="shared" si="16"/>
        <v>0</v>
      </c>
      <c r="U137" s="236">
        <f t="shared" si="17"/>
        <v>0</v>
      </c>
      <c r="V137" s="236">
        <f t="shared" si="18"/>
        <v>0</v>
      </c>
      <c r="W137" s="236">
        <f t="shared" si="19"/>
        <v>0</v>
      </c>
      <c r="X137" s="236">
        <f t="shared" si="28"/>
        <v>0</v>
      </c>
      <c r="Y137" s="238">
        <f t="shared" si="20"/>
        <v>0</v>
      </c>
      <c r="Z137" s="238">
        <f t="shared" si="21"/>
        <v>0</v>
      </c>
    </row>
    <row r="138" spans="1:26" ht="30" x14ac:dyDescent="0.25">
      <c r="A138" s="191" t="s">
        <v>228</v>
      </c>
      <c r="B138" s="228" t="s">
        <v>243</v>
      </c>
      <c r="C138" s="193" t="s">
        <v>244</v>
      </c>
      <c r="D138" s="193"/>
      <c r="E138" s="194">
        <v>128.71</v>
      </c>
      <c r="F138" s="229">
        <v>128.71</v>
      </c>
      <c r="G138" s="230" t="s">
        <v>33</v>
      </c>
      <c r="H138" s="231">
        <v>0</v>
      </c>
      <c r="I138" s="232">
        <v>0</v>
      </c>
      <c r="J138" s="232">
        <v>0</v>
      </c>
      <c r="K138" s="232">
        <v>0</v>
      </c>
      <c r="L138" s="233">
        <v>0</v>
      </c>
      <c r="M138" s="232">
        <f t="shared" ref="M138:M201" si="29">H138+I138+J138-K138-L138</f>
        <v>0</v>
      </c>
      <c r="N138" s="234">
        <v>0</v>
      </c>
      <c r="O138" s="232">
        <f t="shared" si="24"/>
        <v>0</v>
      </c>
      <c r="P138" s="243"/>
      <c r="Q138" s="216"/>
      <c r="R138" s="236">
        <f t="shared" si="27"/>
        <v>0</v>
      </c>
      <c r="S138" s="237">
        <v>0</v>
      </c>
      <c r="T138" s="236">
        <f t="shared" ref="T138:T201" si="30">I138*F138</f>
        <v>0</v>
      </c>
      <c r="U138" s="236">
        <f t="shared" ref="U138:U201" si="31">F138*J138</f>
        <v>0</v>
      </c>
      <c r="V138" s="236">
        <f t="shared" ref="V138:V201" si="32">F138*K138</f>
        <v>0</v>
      </c>
      <c r="W138" s="236">
        <f t="shared" ref="W138:W201" si="33">F138*L138</f>
        <v>0</v>
      </c>
      <c r="X138" s="236">
        <f t="shared" si="28"/>
        <v>0</v>
      </c>
      <c r="Y138" s="238">
        <f t="shared" ref="Y138:Y201" si="34">M138*F138</f>
        <v>0</v>
      </c>
      <c r="Z138" s="238">
        <f t="shared" ref="Z138:Z201" si="35">Y138-X138</f>
        <v>0</v>
      </c>
    </row>
    <row r="139" spans="1:26" ht="30" x14ac:dyDescent="0.25">
      <c r="A139" s="191" t="s">
        <v>228</v>
      </c>
      <c r="B139" s="228" t="s">
        <v>448</v>
      </c>
      <c r="C139" s="193" t="s">
        <v>449</v>
      </c>
      <c r="D139" s="193"/>
      <c r="E139" s="194">
        <v>1753.92</v>
      </c>
      <c r="F139" s="229">
        <v>1753.92</v>
      </c>
      <c r="G139" s="230" t="s">
        <v>33</v>
      </c>
      <c r="H139" s="231">
        <v>2</v>
      </c>
      <c r="I139" s="251">
        <v>0</v>
      </c>
      <c r="J139" s="232">
        <v>0</v>
      </c>
      <c r="K139" s="232">
        <v>0</v>
      </c>
      <c r="L139" s="233">
        <v>0</v>
      </c>
      <c r="M139" s="232">
        <f t="shared" si="29"/>
        <v>2</v>
      </c>
      <c r="N139" s="234">
        <v>2</v>
      </c>
      <c r="O139" s="232">
        <f t="shared" si="24"/>
        <v>0</v>
      </c>
      <c r="P139" s="242"/>
      <c r="Q139" s="216"/>
      <c r="R139" s="236">
        <f t="shared" si="27"/>
        <v>3507.84</v>
      </c>
      <c r="S139" s="237">
        <v>0</v>
      </c>
      <c r="T139" s="236">
        <f t="shared" si="30"/>
        <v>0</v>
      </c>
      <c r="U139" s="236">
        <f t="shared" si="31"/>
        <v>0</v>
      </c>
      <c r="V139" s="236">
        <f t="shared" si="32"/>
        <v>0</v>
      </c>
      <c r="W139" s="236">
        <f t="shared" si="33"/>
        <v>0</v>
      </c>
      <c r="X139" s="236">
        <f t="shared" si="28"/>
        <v>3507.84</v>
      </c>
      <c r="Y139" s="238">
        <f t="shared" si="34"/>
        <v>3507.84</v>
      </c>
      <c r="Z139" s="238">
        <f t="shared" si="35"/>
        <v>0</v>
      </c>
    </row>
    <row r="140" spans="1:26" ht="30" x14ac:dyDescent="0.25">
      <c r="A140" s="191" t="s">
        <v>228</v>
      </c>
      <c r="B140" s="228" t="s">
        <v>354</v>
      </c>
      <c r="C140" s="193" t="s">
        <v>355</v>
      </c>
      <c r="D140" s="193"/>
      <c r="E140" s="194">
        <v>237.41</v>
      </c>
      <c r="F140" s="229">
        <v>237.41</v>
      </c>
      <c r="G140" s="230" t="s">
        <v>33</v>
      </c>
      <c r="H140" s="231">
        <v>4</v>
      </c>
      <c r="I140" s="251">
        <v>0</v>
      </c>
      <c r="J140" s="232">
        <v>0</v>
      </c>
      <c r="K140" s="232">
        <v>0</v>
      </c>
      <c r="L140" s="233">
        <v>0</v>
      </c>
      <c r="M140" s="232">
        <f t="shared" si="29"/>
        <v>4</v>
      </c>
      <c r="N140" s="234">
        <v>4</v>
      </c>
      <c r="O140" s="232">
        <f t="shared" si="24"/>
        <v>0</v>
      </c>
      <c r="P140" s="243"/>
      <c r="Q140" s="216"/>
      <c r="R140" s="236">
        <f t="shared" si="27"/>
        <v>949.64</v>
      </c>
      <c r="S140" s="237">
        <v>0</v>
      </c>
      <c r="T140" s="236">
        <f t="shared" si="30"/>
        <v>0</v>
      </c>
      <c r="U140" s="236">
        <f t="shared" si="31"/>
        <v>0</v>
      </c>
      <c r="V140" s="236">
        <f t="shared" si="32"/>
        <v>0</v>
      </c>
      <c r="W140" s="236">
        <f t="shared" si="33"/>
        <v>0</v>
      </c>
      <c r="X140" s="236">
        <f t="shared" si="28"/>
        <v>949.64</v>
      </c>
      <c r="Y140" s="238">
        <f t="shared" si="34"/>
        <v>949.64</v>
      </c>
      <c r="Z140" s="238">
        <f t="shared" si="35"/>
        <v>0</v>
      </c>
    </row>
    <row r="141" spans="1:26" ht="45" x14ac:dyDescent="0.25">
      <c r="A141" s="191" t="s">
        <v>228</v>
      </c>
      <c r="B141" s="228" t="s">
        <v>414</v>
      </c>
      <c r="C141" s="193" t="s">
        <v>415</v>
      </c>
      <c r="D141" s="193"/>
      <c r="E141" s="194">
        <v>348.43</v>
      </c>
      <c r="F141" s="229">
        <v>348.43</v>
      </c>
      <c r="G141" s="230" t="s">
        <v>33</v>
      </c>
      <c r="H141" s="231">
        <v>0</v>
      </c>
      <c r="I141" s="251">
        <v>0</v>
      </c>
      <c r="J141" s="232">
        <v>0</v>
      </c>
      <c r="K141" s="232">
        <v>0</v>
      </c>
      <c r="L141" s="233">
        <v>0</v>
      </c>
      <c r="M141" s="232">
        <f t="shared" si="29"/>
        <v>0</v>
      </c>
      <c r="N141" s="234">
        <v>0</v>
      </c>
      <c r="O141" s="232">
        <f t="shared" si="24"/>
        <v>0</v>
      </c>
      <c r="P141" s="242"/>
      <c r="Q141" s="216"/>
      <c r="R141" s="236">
        <f t="shared" si="27"/>
        <v>0</v>
      </c>
      <c r="S141" s="237">
        <v>0</v>
      </c>
      <c r="T141" s="236">
        <f t="shared" si="30"/>
        <v>0</v>
      </c>
      <c r="U141" s="236">
        <f t="shared" si="31"/>
        <v>0</v>
      </c>
      <c r="V141" s="236">
        <f t="shared" si="32"/>
        <v>0</v>
      </c>
      <c r="W141" s="236">
        <f t="shared" si="33"/>
        <v>0</v>
      </c>
      <c r="X141" s="236">
        <f t="shared" si="28"/>
        <v>0</v>
      </c>
      <c r="Y141" s="238">
        <f t="shared" si="34"/>
        <v>0</v>
      </c>
      <c r="Z141" s="238">
        <f t="shared" si="35"/>
        <v>0</v>
      </c>
    </row>
    <row r="142" spans="1:26" ht="45" x14ac:dyDescent="0.25">
      <c r="A142" s="191" t="s">
        <v>228</v>
      </c>
      <c r="B142" s="228" t="s">
        <v>416</v>
      </c>
      <c r="C142" s="193" t="s">
        <v>417</v>
      </c>
      <c r="D142" s="193"/>
      <c r="E142" s="194">
        <v>917.21</v>
      </c>
      <c r="F142" s="229">
        <v>917.21</v>
      </c>
      <c r="G142" s="230" t="s">
        <v>33</v>
      </c>
      <c r="H142" s="231">
        <v>0</v>
      </c>
      <c r="I142" s="251">
        <v>0</v>
      </c>
      <c r="J142" s="232">
        <v>0</v>
      </c>
      <c r="K142" s="232">
        <v>0</v>
      </c>
      <c r="L142" s="233">
        <v>0</v>
      </c>
      <c r="M142" s="232">
        <f t="shared" si="29"/>
        <v>0</v>
      </c>
      <c r="N142" s="234">
        <v>0</v>
      </c>
      <c r="O142" s="232">
        <f t="shared" si="24"/>
        <v>0</v>
      </c>
      <c r="P142" s="242"/>
      <c r="Q142" s="216"/>
      <c r="R142" s="236">
        <f t="shared" si="27"/>
        <v>0</v>
      </c>
      <c r="S142" s="237">
        <v>0</v>
      </c>
      <c r="T142" s="236">
        <f t="shared" si="30"/>
        <v>0</v>
      </c>
      <c r="U142" s="236">
        <f t="shared" si="31"/>
        <v>0</v>
      </c>
      <c r="V142" s="236">
        <f t="shared" si="32"/>
        <v>0</v>
      </c>
      <c r="W142" s="236">
        <f t="shared" si="33"/>
        <v>0</v>
      </c>
      <c r="X142" s="236">
        <f t="shared" si="28"/>
        <v>0</v>
      </c>
      <c r="Y142" s="238">
        <f t="shared" si="34"/>
        <v>0</v>
      </c>
      <c r="Z142" s="238">
        <f t="shared" si="35"/>
        <v>0</v>
      </c>
    </row>
    <row r="143" spans="1:26" ht="30" x14ac:dyDescent="0.25">
      <c r="A143" s="191" t="s">
        <v>228</v>
      </c>
      <c r="B143" s="228" t="s">
        <v>424</v>
      </c>
      <c r="C143" s="193" t="s">
        <v>425</v>
      </c>
      <c r="D143" s="193"/>
      <c r="E143" s="194">
        <v>99</v>
      </c>
      <c r="F143" s="229">
        <v>99</v>
      </c>
      <c r="G143" s="230" t="s">
        <v>33</v>
      </c>
      <c r="H143" s="231">
        <v>0</v>
      </c>
      <c r="I143" s="251">
        <v>0</v>
      </c>
      <c r="J143" s="232">
        <v>0</v>
      </c>
      <c r="K143" s="232">
        <v>0</v>
      </c>
      <c r="L143" s="233">
        <v>0</v>
      </c>
      <c r="M143" s="232">
        <f t="shared" si="29"/>
        <v>0</v>
      </c>
      <c r="N143" s="234">
        <v>0</v>
      </c>
      <c r="O143" s="232">
        <f t="shared" si="24"/>
        <v>0</v>
      </c>
      <c r="P143" s="242"/>
      <c r="Q143" s="216"/>
      <c r="R143" s="236">
        <f t="shared" si="27"/>
        <v>0</v>
      </c>
      <c r="S143" s="237">
        <v>0</v>
      </c>
      <c r="T143" s="236">
        <f t="shared" si="30"/>
        <v>0</v>
      </c>
      <c r="U143" s="236">
        <f t="shared" si="31"/>
        <v>0</v>
      </c>
      <c r="V143" s="236">
        <f t="shared" si="32"/>
        <v>0</v>
      </c>
      <c r="W143" s="236">
        <f t="shared" si="33"/>
        <v>0</v>
      </c>
      <c r="X143" s="236">
        <f t="shared" si="28"/>
        <v>0</v>
      </c>
      <c r="Y143" s="238">
        <f t="shared" si="34"/>
        <v>0</v>
      </c>
      <c r="Z143" s="238">
        <f t="shared" si="35"/>
        <v>0</v>
      </c>
    </row>
    <row r="144" spans="1:26" ht="30" x14ac:dyDescent="0.25">
      <c r="A144" s="191" t="s">
        <v>228</v>
      </c>
      <c r="B144" s="228" t="s">
        <v>508</v>
      </c>
      <c r="C144" s="193" t="s">
        <v>509</v>
      </c>
      <c r="D144" s="193"/>
      <c r="E144" s="194">
        <v>61.02</v>
      </c>
      <c r="F144" s="229">
        <v>61.02</v>
      </c>
      <c r="G144" s="230" t="s">
        <v>33</v>
      </c>
      <c r="H144" s="231">
        <v>2</v>
      </c>
      <c r="I144" s="251">
        <v>0</v>
      </c>
      <c r="J144" s="232">
        <v>0</v>
      </c>
      <c r="K144" s="232">
        <v>0</v>
      </c>
      <c r="L144" s="233">
        <v>0</v>
      </c>
      <c r="M144" s="232">
        <f t="shared" si="29"/>
        <v>2</v>
      </c>
      <c r="N144" s="234">
        <v>2</v>
      </c>
      <c r="O144" s="232">
        <f t="shared" si="24"/>
        <v>0</v>
      </c>
      <c r="P144" s="243"/>
      <c r="Q144" s="216"/>
      <c r="R144" s="236">
        <f t="shared" si="27"/>
        <v>122.04</v>
      </c>
      <c r="S144" s="237">
        <v>0</v>
      </c>
      <c r="T144" s="236">
        <f t="shared" si="30"/>
        <v>0</v>
      </c>
      <c r="U144" s="236">
        <f t="shared" si="31"/>
        <v>0</v>
      </c>
      <c r="V144" s="236">
        <f t="shared" si="32"/>
        <v>0</v>
      </c>
      <c r="W144" s="236">
        <f t="shared" si="33"/>
        <v>0</v>
      </c>
      <c r="X144" s="236">
        <f t="shared" si="28"/>
        <v>122.04</v>
      </c>
      <c r="Y144" s="238">
        <f t="shared" si="34"/>
        <v>122.04</v>
      </c>
      <c r="Z144" s="238">
        <f t="shared" si="35"/>
        <v>0</v>
      </c>
    </row>
    <row r="145" spans="1:26" ht="18" x14ac:dyDescent="0.25">
      <c r="A145" s="191" t="s">
        <v>228</v>
      </c>
      <c r="B145" s="228" t="s">
        <v>444</v>
      </c>
      <c r="C145" s="193" t="s">
        <v>445</v>
      </c>
      <c r="D145" s="193"/>
      <c r="E145" s="194">
        <v>115.2</v>
      </c>
      <c r="F145" s="229">
        <v>115.2</v>
      </c>
      <c r="G145" s="230" t="s">
        <v>33</v>
      </c>
      <c r="H145" s="231">
        <v>5</v>
      </c>
      <c r="I145" s="251">
        <v>0</v>
      </c>
      <c r="J145" s="232">
        <v>0</v>
      </c>
      <c r="K145" s="232">
        <v>0</v>
      </c>
      <c r="L145" s="233">
        <v>0</v>
      </c>
      <c r="M145" s="232">
        <f t="shared" si="29"/>
        <v>5</v>
      </c>
      <c r="N145" s="234">
        <v>5</v>
      </c>
      <c r="O145" s="232">
        <f t="shared" si="24"/>
        <v>0</v>
      </c>
      <c r="P145" s="242"/>
      <c r="Q145" s="216"/>
      <c r="R145" s="236">
        <f t="shared" si="27"/>
        <v>576</v>
      </c>
      <c r="S145" s="237">
        <v>0</v>
      </c>
      <c r="T145" s="236">
        <f t="shared" si="30"/>
        <v>0</v>
      </c>
      <c r="U145" s="236">
        <f t="shared" si="31"/>
        <v>0</v>
      </c>
      <c r="V145" s="236">
        <f t="shared" si="32"/>
        <v>0</v>
      </c>
      <c r="W145" s="236">
        <f t="shared" si="33"/>
        <v>0</v>
      </c>
      <c r="X145" s="236">
        <f t="shared" si="28"/>
        <v>576</v>
      </c>
      <c r="Y145" s="238">
        <f t="shared" si="34"/>
        <v>576</v>
      </c>
      <c r="Z145" s="238">
        <f t="shared" si="35"/>
        <v>0</v>
      </c>
    </row>
    <row r="146" spans="1:26" ht="30" x14ac:dyDescent="0.25">
      <c r="A146" s="191" t="s">
        <v>228</v>
      </c>
      <c r="B146" s="228" t="s">
        <v>436</v>
      </c>
      <c r="C146" s="193" t="s">
        <v>437</v>
      </c>
      <c r="D146" s="193"/>
      <c r="E146" s="194">
        <v>37.909999999999997</v>
      </c>
      <c r="F146" s="229">
        <v>37.909999999999997</v>
      </c>
      <c r="G146" s="230" t="s">
        <v>33</v>
      </c>
      <c r="H146" s="231">
        <v>0</v>
      </c>
      <c r="I146" s="251">
        <v>0</v>
      </c>
      <c r="J146" s="232">
        <v>0</v>
      </c>
      <c r="K146" s="232">
        <v>0</v>
      </c>
      <c r="L146" s="233">
        <v>0</v>
      </c>
      <c r="M146" s="232">
        <f t="shared" si="29"/>
        <v>0</v>
      </c>
      <c r="N146" s="234">
        <v>0</v>
      </c>
      <c r="O146" s="232">
        <f t="shared" si="24"/>
        <v>0</v>
      </c>
      <c r="P146" s="243"/>
      <c r="Q146" s="216"/>
      <c r="R146" s="236">
        <f t="shared" si="27"/>
        <v>0</v>
      </c>
      <c r="S146" s="237">
        <v>0</v>
      </c>
      <c r="T146" s="236">
        <f t="shared" si="30"/>
        <v>0</v>
      </c>
      <c r="U146" s="236">
        <f t="shared" si="31"/>
        <v>0</v>
      </c>
      <c r="V146" s="236">
        <f t="shared" si="32"/>
        <v>0</v>
      </c>
      <c r="W146" s="236">
        <f t="shared" si="33"/>
        <v>0</v>
      </c>
      <c r="X146" s="236">
        <f t="shared" si="28"/>
        <v>0</v>
      </c>
      <c r="Y146" s="238">
        <f t="shared" si="34"/>
        <v>0</v>
      </c>
      <c r="Z146" s="238">
        <f t="shared" si="35"/>
        <v>0</v>
      </c>
    </row>
    <row r="147" spans="1:26" ht="45" x14ac:dyDescent="0.25">
      <c r="A147" s="191" t="s">
        <v>228</v>
      </c>
      <c r="B147" s="228" t="s">
        <v>534</v>
      </c>
      <c r="C147" s="193" t="s">
        <v>535</v>
      </c>
      <c r="D147" s="193"/>
      <c r="E147" s="194">
        <v>346.03</v>
      </c>
      <c r="F147" s="229">
        <v>346.03</v>
      </c>
      <c r="G147" s="230" t="s">
        <v>33</v>
      </c>
      <c r="H147" s="231">
        <v>3</v>
      </c>
      <c r="I147" s="251">
        <v>0</v>
      </c>
      <c r="J147" s="232">
        <v>0</v>
      </c>
      <c r="K147" s="232">
        <v>0</v>
      </c>
      <c r="L147" s="233">
        <v>0</v>
      </c>
      <c r="M147" s="232">
        <f t="shared" si="29"/>
        <v>3</v>
      </c>
      <c r="N147" s="234">
        <v>3</v>
      </c>
      <c r="O147" s="232">
        <f t="shared" si="24"/>
        <v>0</v>
      </c>
      <c r="P147" s="243"/>
      <c r="Q147" s="216"/>
      <c r="R147" s="236">
        <f t="shared" si="27"/>
        <v>1038.0899999999999</v>
      </c>
      <c r="S147" s="237">
        <v>0</v>
      </c>
      <c r="T147" s="236">
        <f t="shared" si="30"/>
        <v>0</v>
      </c>
      <c r="U147" s="236">
        <f t="shared" si="31"/>
        <v>0</v>
      </c>
      <c r="V147" s="236">
        <f t="shared" si="32"/>
        <v>0</v>
      </c>
      <c r="W147" s="236">
        <f t="shared" si="33"/>
        <v>0</v>
      </c>
      <c r="X147" s="236">
        <f t="shared" si="28"/>
        <v>1038.0899999999999</v>
      </c>
      <c r="Y147" s="238">
        <f t="shared" si="34"/>
        <v>1038.0899999999999</v>
      </c>
      <c r="Z147" s="238">
        <f t="shared" si="35"/>
        <v>0</v>
      </c>
    </row>
    <row r="148" spans="1:26" ht="45" x14ac:dyDescent="0.25">
      <c r="A148" s="191" t="s">
        <v>228</v>
      </c>
      <c r="B148" s="228" t="s">
        <v>418</v>
      </c>
      <c r="C148" s="193" t="s">
        <v>419</v>
      </c>
      <c r="D148" s="193"/>
      <c r="E148" s="194">
        <v>663.07</v>
      </c>
      <c r="F148" s="229">
        <v>663.07</v>
      </c>
      <c r="G148" s="230" t="s">
        <v>33</v>
      </c>
      <c r="H148" s="231">
        <v>0</v>
      </c>
      <c r="I148" s="251">
        <v>0</v>
      </c>
      <c r="J148" s="232">
        <v>0</v>
      </c>
      <c r="K148" s="232">
        <v>0</v>
      </c>
      <c r="L148" s="233">
        <v>0</v>
      </c>
      <c r="M148" s="232">
        <f t="shared" si="29"/>
        <v>0</v>
      </c>
      <c r="N148" s="234">
        <v>0</v>
      </c>
      <c r="O148" s="232">
        <f t="shared" si="24"/>
        <v>0</v>
      </c>
      <c r="P148" s="246"/>
      <c r="Q148" s="216"/>
      <c r="R148" s="236">
        <f t="shared" si="27"/>
        <v>0</v>
      </c>
      <c r="S148" s="237">
        <v>0</v>
      </c>
      <c r="T148" s="236">
        <f t="shared" si="30"/>
        <v>0</v>
      </c>
      <c r="U148" s="236">
        <f t="shared" si="31"/>
        <v>0</v>
      </c>
      <c r="V148" s="236">
        <f t="shared" si="32"/>
        <v>0</v>
      </c>
      <c r="W148" s="236">
        <f t="shared" si="33"/>
        <v>0</v>
      </c>
      <c r="X148" s="236">
        <f t="shared" si="28"/>
        <v>0</v>
      </c>
      <c r="Y148" s="238">
        <f t="shared" si="34"/>
        <v>0</v>
      </c>
      <c r="Z148" s="238">
        <f t="shared" si="35"/>
        <v>0</v>
      </c>
    </row>
    <row r="149" spans="1:26" ht="30" x14ac:dyDescent="0.25">
      <c r="A149" s="191" t="s">
        <v>228</v>
      </c>
      <c r="B149" s="228" t="s">
        <v>430</v>
      </c>
      <c r="C149" s="193" t="s">
        <v>431</v>
      </c>
      <c r="D149" s="193"/>
      <c r="E149" s="194">
        <v>400.84</v>
      </c>
      <c r="F149" s="229">
        <v>400.84</v>
      </c>
      <c r="G149" s="230" t="s">
        <v>33</v>
      </c>
      <c r="H149" s="231">
        <v>0</v>
      </c>
      <c r="I149" s="251">
        <v>0</v>
      </c>
      <c r="J149" s="232">
        <v>0</v>
      </c>
      <c r="K149" s="232">
        <v>0</v>
      </c>
      <c r="L149" s="233">
        <v>0</v>
      </c>
      <c r="M149" s="232">
        <f t="shared" si="29"/>
        <v>0</v>
      </c>
      <c r="N149" s="234">
        <v>0</v>
      </c>
      <c r="O149" s="232">
        <f t="shared" si="24"/>
        <v>0</v>
      </c>
      <c r="P149" s="243"/>
      <c r="Q149" s="225"/>
      <c r="R149" s="236">
        <f t="shared" si="27"/>
        <v>0</v>
      </c>
      <c r="S149" s="237">
        <v>0</v>
      </c>
      <c r="T149" s="236">
        <f t="shared" si="30"/>
        <v>0</v>
      </c>
      <c r="U149" s="236">
        <f t="shared" si="31"/>
        <v>0</v>
      </c>
      <c r="V149" s="236">
        <f t="shared" si="32"/>
        <v>0</v>
      </c>
      <c r="W149" s="236">
        <f t="shared" si="33"/>
        <v>0</v>
      </c>
      <c r="X149" s="236">
        <f t="shared" si="28"/>
        <v>0</v>
      </c>
      <c r="Y149" s="238">
        <f t="shared" si="34"/>
        <v>0</v>
      </c>
      <c r="Z149" s="238">
        <f t="shared" si="35"/>
        <v>0</v>
      </c>
    </row>
    <row r="150" spans="1:26" ht="30" x14ac:dyDescent="0.25">
      <c r="A150" s="191" t="s">
        <v>228</v>
      </c>
      <c r="B150" s="228" t="s">
        <v>464</v>
      </c>
      <c r="C150" s="193" t="s">
        <v>465</v>
      </c>
      <c r="D150" s="193"/>
      <c r="E150" s="194">
        <v>225.04</v>
      </c>
      <c r="F150" s="229">
        <v>225.04</v>
      </c>
      <c r="G150" s="230" t="s">
        <v>33</v>
      </c>
      <c r="H150" s="231">
        <v>0</v>
      </c>
      <c r="I150" s="251">
        <v>0</v>
      </c>
      <c r="J150" s="232">
        <v>0</v>
      </c>
      <c r="K150" s="232">
        <v>0</v>
      </c>
      <c r="L150" s="233">
        <v>0</v>
      </c>
      <c r="M150" s="232">
        <f t="shared" si="29"/>
        <v>0</v>
      </c>
      <c r="N150" s="234">
        <v>0</v>
      </c>
      <c r="O150" s="232">
        <f t="shared" si="24"/>
        <v>0</v>
      </c>
      <c r="P150" s="243"/>
      <c r="Q150" s="216"/>
      <c r="R150" s="236">
        <f t="shared" si="27"/>
        <v>0</v>
      </c>
      <c r="S150" s="237">
        <v>0</v>
      </c>
      <c r="T150" s="236">
        <f t="shared" si="30"/>
        <v>0</v>
      </c>
      <c r="U150" s="236">
        <f t="shared" si="31"/>
        <v>0</v>
      </c>
      <c r="V150" s="236">
        <f t="shared" si="32"/>
        <v>0</v>
      </c>
      <c r="W150" s="236">
        <f t="shared" si="33"/>
        <v>0</v>
      </c>
      <c r="X150" s="236">
        <f t="shared" si="28"/>
        <v>0</v>
      </c>
      <c r="Y150" s="238">
        <f t="shared" si="34"/>
        <v>0</v>
      </c>
      <c r="Z150" s="238">
        <f t="shared" si="35"/>
        <v>0</v>
      </c>
    </row>
    <row r="151" spans="1:26" ht="30" x14ac:dyDescent="0.25">
      <c r="A151" s="191" t="s">
        <v>228</v>
      </c>
      <c r="B151" s="228" t="s">
        <v>462</v>
      </c>
      <c r="C151" s="193" t="s">
        <v>463</v>
      </c>
      <c r="D151" s="193"/>
      <c r="E151" s="205">
        <v>299</v>
      </c>
      <c r="F151" s="255">
        <v>299</v>
      </c>
      <c r="G151" s="230" t="s">
        <v>33</v>
      </c>
      <c r="H151" s="231">
        <v>0</v>
      </c>
      <c r="I151" s="251">
        <v>0</v>
      </c>
      <c r="J151" s="232">
        <v>0</v>
      </c>
      <c r="K151" s="232">
        <v>0</v>
      </c>
      <c r="L151" s="233">
        <v>0</v>
      </c>
      <c r="M151" s="232">
        <f t="shared" si="29"/>
        <v>0</v>
      </c>
      <c r="N151" s="234">
        <v>0</v>
      </c>
      <c r="O151" s="232">
        <f t="shared" si="24"/>
        <v>0</v>
      </c>
      <c r="P151" s="243"/>
      <c r="Q151" s="216"/>
      <c r="R151" s="236">
        <f t="shared" ref="R151:R180" si="36">H151*E151</f>
        <v>0</v>
      </c>
      <c r="S151" s="237">
        <v>0</v>
      </c>
      <c r="T151" s="236">
        <f t="shared" si="30"/>
        <v>0</v>
      </c>
      <c r="U151" s="236">
        <f t="shared" si="31"/>
        <v>0</v>
      </c>
      <c r="V151" s="236">
        <f t="shared" si="32"/>
        <v>0</v>
      </c>
      <c r="W151" s="236">
        <f t="shared" si="33"/>
        <v>0</v>
      </c>
      <c r="X151" s="236">
        <f t="shared" ref="X151:X180" si="37">R151+S151+T151+U151-V151-W151</f>
        <v>0</v>
      </c>
      <c r="Y151" s="238">
        <f t="shared" si="34"/>
        <v>0</v>
      </c>
      <c r="Z151" s="238">
        <f t="shared" si="35"/>
        <v>0</v>
      </c>
    </row>
    <row r="152" spans="1:26" ht="18" x14ac:dyDescent="0.25">
      <c r="A152" s="191" t="s">
        <v>228</v>
      </c>
      <c r="B152" s="228" t="s">
        <v>1424</v>
      </c>
      <c r="C152" s="193" t="s">
        <v>1425</v>
      </c>
      <c r="D152" s="193"/>
      <c r="E152" s="194">
        <v>85</v>
      </c>
      <c r="F152" s="229">
        <v>85</v>
      </c>
      <c r="G152" s="230" t="s">
        <v>33</v>
      </c>
      <c r="H152" s="231">
        <v>0</v>
      </c>
      <c r="I152" s="232">
        <v>0</v>
      </c>
      <c r="J152" s="232">
        <v>0</v>
      </c>
      <c r="K152" s="232">
        <v>0</v>
      </c>
      <c r="L152" s="233">
        <v>0</v>
      </c>
      <c r="M152" s="232">
        <f t="shared" si="29"/>
        <v>0</v>
      </c>
      <c r="N152" s="234">
        <v>0</v>
      </c>
      <c r="O152" s="232">
        <f t="shared" si="24"/>
        <v>0</v>
      </c>
      <c r="P152" s="242"/>
      <c r="Q152" s="216"/>
      <c r="R152" s="236">
        <f t="shared" si="36"/>
        <v>0</v>
      </c>
      <c r="S152" s="237">
        <v>0</v>
      </c>
      <c r="T152" s="236">
        <f t="shared" si="30"/>
        <v>0</v>
      </c>
      <c r="U152" s="236">
        <f t="shared" si="31"/>
        <v>0</v>
      </c>
      <c r="V152" s="236">
        <f t="shared" si="32"/>
        <v>0</v>
      </c>
      <c r="W152" s="236">
        <f t="shared" si="33"/>
        <v>0</v>
      </c>
      <c r="X152" s="236">
        <f t="shared" si="37"/>
        <v>0</v>
      </c>
      <c r="Y152" s="238">
        <f t="shared" si="34"/>
        <v>0</v>
      </c>
      <c r="Z152" s="238">
        <f t="shared" si="35"/>
        <v>0</v>
      </c>
    </row>
    <row r="153" spans="1:26" ht="18" x14ac:dyDescent="0.25">
      <c r="A153" s="191" t="s">
        <v>228</v>
      </c>
      <c r="B153" s="228" t="s">
        <v>651</v>
      </c>
      <c r="C153" s="193" t="s">
        <v>652</v>
      </c>
      <c r="D153" s="193"/>
      <c r="E153" s="194">
        <v>164.95</v>
      </c>
      <c r="F153" s="229">
        <v>164.95</v>
      </c>
      <c r="G153" s="230" t="s">
        <v>33</v>
      </c>
      <c r="H153" s="231">
        <v>0</v>
      </c>
      <c r="I153" s="232">
        <v>0</v>
      </c>
      <c r="J153" s="232">
        <v>0</v>
      </c>
      <c r="K153" s="232">
        <v>0</v>
      </c>
      <c r="L153" s="233">
        <v>0</v>
      </c>
      <c r="M153" s="232">
        <f t="shared" si="29"/>
        <v>0</v>
      </c>
      <c r="N153" s="234">
        <v>0</v>
      </c>
      <c r="O153" s="232">
        <f t="shared" si="24"/>
        <v>0</v>
      </c>
      <c r="P153" s="242"/>
      <c r="Q153" s="216"/>
      <c r="R153" s="236">
        <f t="shared" si="36"/>
        <v>0</v>
      </c>
      <c r="S153" s="237">
        <v>0</v>
      </c>
      <c r="T153" s="236">
        <f t="shared" si="30"/>
        <v>0</v>
      </c>
      <c r="U153" s="236">
        <f t="shared" si="31"/>
        <v>0</v>
      </c>
      <c r="V153" s="236">
        <f t="shared" si="32"/>
        <v>0</v>
      </c>
      <c r="W153" s="236">
        <f t="shared" si="33"/>
        <v>0</v>
      </c>
      <c r="X153" s="236">
        <f t="shared" si="37"/>
        <v>0</v>
      </c>
      <c r="Y153" s="238">
        <f t="shared" si="34"/>
        <v>0</v>
      </c>
      <c r="Z153" s="238">
        <f t="shared" si="35"/>
        <v>0</v>
      </c>
    </row>
    <row r="154" spans="1:26" ht="30" x14ac:dyDescent="0.25">
      <c r="A154" s="191" t="s">
        <v>228</v>
      </c>
      <c r="B154" s="228" t="s">
        <v>642</v>
      </c>
      <c r="C154" s="193" t="s">
        <v>643</v>
      </c>
      <c r="D154" s="193"/>
      <c r="E154" s="194">
        <v>460</v>
      </c>
      <c r="F154" s="229">
        <v>460</v>
      </c>
      <c r="G154" s="230" t="s">
        <v>33</v>
      </c>
      <c r="H154" s="231">
        <v>0</v>
      </c>
      <c r="I154" s="232">
        <v>0</v>
      </c>
      <c r="J154" s="232">
        <v>0</v>
      </c>
      <c r="K154" s="232">
        <v>0</v>
      </c>
      <c r="L154" s="233">
        <v>0</v>
      </c>
      <c r="M154" s="232">
        <f t="shared" si="29"/>
        <v>0</v>
      </c>
      <c r="N154" s="234">
        <v>0</v>
      </c>
      <c r="O154" s="232">
        <f t="shared" si="24"/>
        <v>0</v>
      </c>
      <c r="P154" s="242"/>
      <c r="Q154" s="273"/>
      <c r="R154" s="236">
        <f t="shared" si="36"/>
        <v>0</v>
      </c>
      <c r="S154" s="237">
        <v>0</v>
      </c>
      <c r="T154" s="236">
        <f t="shared" si="30"/>
        <v>0</v>
      </c>
      <c r="U154" s="236">
        <f t="shared" si="31"/>
        <v>0</v>
      </c>
      <c r="V154" s="236">
        <f t="shared" si="32"/>
        <v>0</v>
      </c>
      <c r="W154" s="236">
        <f t="shared" si="33"/>
        <v>0</v>
      </c>
      <c r="X154" s="236">
        <f t="shared" si="37"/>
        <v>0</v>
      </c>
      <c r="Y154" s="238">
        <f t="shared" si="34"/>
        <v>0</v>
      </c>
      <c r="Z154" s="238">
        <f t="shared" si="35"/>
        <v>0</v>
      </c>
    </row>
    <row r="155" spans="1:26" ht="18" x14ac:dyDescent="0.25">
      <c r="A155" s="191" t="s">
        <v>228</v>
      </c>
      <c r="B155" s="228" t="s">
        <v>516</v>
      </c>
      <c r="C155" s="193" t="s">
        <v>517</v>
      </c>
      <c r="D155" s="193"/>
      <c r="E155" s="205">
        <v>2.5099999999999998</v>
      </c>
      <c r="F155" s="255">
        <v>2.5099999999999998</v>
      </c>
      <c r="G155" s="230" t="s">
        <v>33</v>
      </c>
      <c r="H155" s="231">
        <v>0</v>
      </c>
      <c r="I155" s="251">
        <v>0</v>
      </c>
      <c r="J155" s="232">
        <v>0</v>
      </c>
      <c r="K155" s="232">
        <v>0</v>
      </c>
      <c r="L155" s="233">
        <v>0</v>
      </c>
      <c r="M155" s="232">
        <f t="shared" si="29"/>
        <v>0</v>
      </c>
      <c r="N155" s="234">
        <v>0</v>
      </c>
      <c r="O155" s="232">
        <f t="shared" si="24"/>
        <v>0</v>
      </c>
      <c r="P155" s="243"/>
      <c r="Q155" s="216"/>
      <c r="R155" s="236">
        <f t="shared" si="36"/>
        <v>0</v>
      </c>
      <c r="S155" s="237">
        <v>0</v>
      </c>
      <c r="T155" s="236">
        <f t="shared" si="30"/>
        <v>0</v>
      </c>
      <c r="U155" s="236">
        <f t="shared" si="31"/>
        <v>0</v>
      </c>
      <c r="V155" s="236">
        <f t="shared" si="32"/>
        <v>0</v>
      </c>
      <c r="W155" s="236">
        <f t="shared" si="33"/>
        <v>0</v>
      </c>
      <c r="X155" s="236">
        <f t="shared" si="37"/>
        <v>0</v>
      </c>
      <c r="Y155" s="238">
        <f t="shared" si="34"/>
        <v>0</v>
      </c>
      <c r="Z155" s="238">
        <f t="shared" si="35"/>
        <v>0</v>
      </c>
    </row>
    <row r="156" spans="1:26" ht="30" x14ac:dyDescent="0.25">
      <c r="A156" s="191" t="s">
        <v>228</v>
      </c>
      <c r="B156" s="228" t="s">
        <v>502</v>
      </c>
      <c r="C156" s="193" t="s">
        <v>503</v>
      </c>
      <c r="D156" s="193"/>
      <c r="E156" s="194">
        <v>16</v>
      </c>
      <c r="F156" s="229">
        <v>16</v>
      </c>
      <c r="G156" s="230" t="s">
        <v>33</v>
      </c>
      <c r="H156" s="231">
        <v>0</v>
      </c>
      <c r="I156" s="251">
        <v>0</v>
      </c>
      <c r="J156" s="232">
        <v>0</v>
      </c>
      <c r="K156" s="232">
        <v>0</v>
      </c>
      <c r="L156" s="233">
        <v>0</v>
      </c>
      <c r="M156" s="232">
        <f t="shared" si="29"/>
        <v>0</v>
      </c>
      <c r="N156" s="234">
        <v>0</v>
      </c>
      <c r="O156" s="232">
        <f t="shared" si="24"/>
        <v>0</v>
      </c>
      <c r="P156" s="243"/>
      <c r="Q156" s="216"/>
      <c r="R156" s="236">
        <f t="shared" si="36"/>
        <v>0</v>
      </c>
      <c r="S156" s="237">
        <v>0</v>
      </c>
      <c r="T156" s="236">
        <f t="shared" si="30"/>
        <v>0</v>
      </c>
      <c r="U156" s="236">
        <f t="shared" si="31"/>
        <v>0</v>
      </c>
      <c r="V156" s="236">
        <f t="shared" si="32"/>
        <v>0</v>
      </c>
      <c r="W156" s="236">
        <f t="shared" si="33"/>
        <v>0</v>
      </c>
      <c r="X156" s="236">
        <f t="shared" si="37"/>
        <v>0</v>
      </c>
      <c r="Y156" s="238">
        <f t="shared" si="34"/>
        <v>0</v>
      </c>
      <c r="Z156" s="238">
        <f t="shared" si="35"/>
        <v>0</v>
      </c>
    </row>
    <row r="157" spans="1:26" ht="30" x14ac:dyDescent="0.25">
      <c r="A157" s="191" t="s">
        <v>228</v>
      </c>
      <c r="B157" s="228" t="s">
        <v>452</v>
      </c>
      <c r="C157" s="193" t="s">
        <v>453</v>
      </c>
      <c r="D157" s="193"/>
      <c r="E157" s="194">
        <v>103.91</v>
      </c>
      <c r="F157" s="229">
        <v>103.91</v>
      </c>
      <c r="G157" s="230" t="s">
        <v>33</v>
      </c>
      <c r="H157" s="231">
        <v>7</v>
      </c>
      <c r="I157" s="251">
        <v>0</v>
      </c>
      <c r="J157" s="232">
        <v>0</v>
      </c>
      <c r="K157" s="232">
        <v>0</v>
      </c>
      <c r="L157" s="233">
        <v>0</v>
      </c>
      <c r="M157" s="232">
        <f t="shared" si="29"/>
        <v>7</v>
      </c>
      <c r="N157" s="234">
        <v>7</v>
      </c>
      <c r="O157" s="232">
        <f t="shared" si="24"/>
        <v>0</v>
      </c>
      <c r="P157" s="243"/>
      <c r="Q157" s="216"/>
      <c r="R157" s="236">
        <f t="shared" si="36"/>
        <v>727.37</v>
      </c>
      <c r="S157" s="237">
        <v>0</v>
      </c>
      <c r="T157" s="236">
        <f t="shared" si="30"/>
        <v>0</v>
      </c>
      <c r="U157" s="236">
        <f t="shared" si="31"/>
        <v>0</v>
      </c>
      <c r="V157" s="236">
        <f t="shared" si="32"/>
        <v>0</v>
      </c>
      <c r="W157" s="236">
        <f t="shared" si="33"/>
        <v>0</v>
      </c>
      <c r="X157" s="236">
        <f t="shared" si="37"/>
        <v>727.37</v>
      </c>
      <c r="Y157" s="238">
        <f t="shared" si="34"/>
        <v>727.37</v>
      </c>
      <c r="Z157" s="238">
        <f t="shared" si="35"/>
        <v>0</v>
      </c>
    </row>
    <row r="158" spans="1:26" ht="45" x14ac:dyDescent="0.25">
      <c r="A158" s="191" t="s">
        <v>228</v>
      </c>
      <c r="B158" s="228" t="s">
        <v>450</v>
      </c>
      <c r="C158" s="193" t="s">
        <v>451</v>
      </c>
      <c r="D158" s="193"/>
      <c r="E158" s="205">
        <v>53</v>
      </c>
      <c r="F158" s="255">
        <v>53</v>
      </c>
      <c r="G158" s="230" t="s">
        <v>33</v>
      </c>
      <c r="H158" s="231">
        <v>0</v>
      </c>
      <c r="I158" s="251">
        <v>0</v>
      </c>
      <c r="J158" s="232">
        <v>0</v>
      </c>
      <c r="K158" s="232">
        <v>0</v>
      </c>
      <c r="L158" s="233">
        <v>0</v>
      </c>
      <c r="M158" s="232">
        <f t="shared" si="29"/>
        <v>0</v>
      </c>
      <c r="N158" s="234">
        <v>0</v>
      </c>
      <c r="O158" s="232">
        <f t="shared" si="24"/>
        <v>0</v>
      </c>
      <c r="P158" s="242"/>
      <c r="Q158" s="216"/>
      <c r="R158" s="236">
        <f t="shared" si="36"/>
        <v>0</v>
      </c>
      <c r="S158" s="237">
        <v>0</v>
      </c>
      <c r="T158" s="236">
        <f t="shared" si="30"/>
        <v>0</v>
      </c>
      <c r="U158" s="236">
        <f t="shared" si="31"/>
        <v>0</v>
      </c>
      <c r="V158" s="236">
        <f t="shared" si="32"/>
        <v>0</v>
      </c>
      <c r="W158" s="236">
        <f t="shared" si="33"/>
        <v>0</v>
      </c>
      <c r="X158" s="236">
        <f t="shared" si="37"/>
        <v>0</v>
      </c>
      <c r="Y158" s="238">
        <f t="shared" si="34"/>
        <v>0</v>
      </c>
      <c r="Z158" s="238">
        <f t="shared" si="35"/>
        <v>0</v>
      </c>
    </row>
    <row r="159" spans="1:26" ht="30" x14ac:dyDescent="0.25">
      <c r="A159" s="191" t="s">
        <v>228</v>
      </c>
      <c r="B159" s="228" t="s">
        <v>434</v>
      </c>
      <c r="C159" s="193" t="s">
        <v>435</v>
      </c>
      <c r="D159" s="193"/>
      <c r="E159" s="194">
        <v>41.2</v>
      </c>
      <c r="F159" s="229">
        <v>41.2</v>
      </c>
      <c r="G159" s="230" t="s">
        <v>33</v>
      </c>
      <c r="H159" s="231">
        <v>10</v>
      </c>
      <c r="I159" s="251">
        <v>0</v>
      </c>
      <c r="J159" s="232">
        <v>0</v>
      </c>
      <c r="K159" s="232">
        <v>0</v>
      </c>
      <c r="L159" s="233">
        <v>0</v>
      </c>
      <c r="M159" s="232">
        <f t="shared" si="29"/>
        <v>10</v>
      </c>
      <c r="N159" s="234">
        <v>10</v>
      </c>
      <c r="O159" s="232">
        <f t="shared" si="24"/>
        <v>0</v>
      </c>
      <c r="P159" s="242"/>
      <c r="Q159" s="216"/>
      <c r="R159" s="236">
        <f t="shared" si="36"/>
        <v>412</v>
      </c>
      <c r="S159" s="237">
        <v>0</v>
      </c>
      <c r="T159" s="236">
        <f t="shared" si="30"/>
        <v>0</v>
      </c>
      <c r="U159" s="236">
        <f t="shared" si="31"/>
        <v>0</v>
      </c>
      <c r="V159" s="236">
        <f t="shared" si="32"/>
        <v>0</v>
      </c>
      <c r="W159" s="236">
        <f t="shared" si="33"/>
        <v>0</v>
      </c>
      <c r="X159" s="236">
        <f t="shared" si="37"/>
        <v>412</v>
      </c>
      <c r="Y159" s="238">
        <f t="shared" si="34"/>
        <v>412</v>
      </c>
      <c r="Z159" s="238">
        <f t="shared" si="35"/>
        <v>0</v>
      </c>
    </row>
    <row r="160" spans="1:26" ht="30" x14ac:dyDescent="0.25">
      <c r="A160" s="191" t="s">
        <v>228</v>
      </c>
      <c r="B160" s="228" t="s">
        <v>432</v>
      </c>
      <c r="C160" s="193" t="s">
        <v>433</v>
      </c>
      <c r="D160" s="193"/>
      <c r="E160" s="194">
        <v>18.809999999999999</v>
      </c>
      <c r="F160" s="229">
        <v>18.809999999999999</v>
      </c>
      <c r="G160" s="230" t="s">
        <v>33</v>
      </c>
      <c r="H160" s="231">
        <v>8</v>
      </c>
      <c r="I160" s="251">
        <v>0</v>
      </c>
      <c r="J160" s="232">
        <v>0</v>
      </c>
      <c r="K160" s="232">
        <v>0</v>
      </c>
      <c r="L160" s="233">
        <v>0</v>
      </c>
      <c r="M160" s="232">
        <f t="shared" si="29"/>
        <v>8</v>
      </c>
      <c r="N160" s="234">
        <v>8</v>
      </c>
      <c r="O160" s="232">
        <f t="shared" si="24"/>
        <v>0</v>
      </c>
      <c r="P160" s="242"/>
      <c r="Q160" s="216"/>
      <c r="R160" s="236">
        <f t="shared" si="36"/>
        <v>150.47999999999999</v>
      </c>
      <c r="S160" s="237">
        <v>0</v>
      </c>
      <c r="T160" s="236">
        <f t="shared" si="30"/>
        <v>0</v>
      </c>
      <c r="U160" s="236">
        <f t="shared" si="31"/>
        <v>0</v>
      </c>
      <c r="V160" s="236">
        <f t="shared" si="32"/>
        <v>0</v>
      </c>
      <c r="W160" s="236">
        <f t="shared" si="33"/>
        <v>0</v>
      </c>
      <c r="X160" s="236">
        <f t="shared" si="37"/>
        <v>150.47999999999999</v>
      </c>
      <c r="Y160" s="238">
        <f t="shared" si="34"/>
        <v>150.47999999999999</v>
      </c>
      <c r="Z160" s="238">
        <f t="shared" si="35"/>
        <v>0</v>
      </c>
    </row>
    <row r="161" spans="1:26" ht="30" x14ac:dyDescent="0.25">
      <c r="A161" s="191" t="s">
        <v>228</v>
      </c>
      <c r="B161" s="228" t="s">
        <v>428</v>
      </c>
      <c r="C161" s="193" t="s">
        <v>429</v>
      </c>
      <c r="D161" s="193"/>
      <c r="E161" s="194">
        <v>98.95</v>
      </c>
      <c r="F161" s="229">
        <v>98.95</v>
      </c>
      <c r="G161" s="230" t="s">
        <v>33</v>
      </c>
      <c r="H161" s="231">
        <v>0</v>
      </c>
      <c r="I161" s="251">
        <v>0</v>
      </c>
      <c r="J161" s="232">
        <v>0</v>
      </c>
      <c r="K161" s="232">
        <v>0</v>
      </c>
      <c r="L161" s="233">
        <v>0</v>
      </c>
      <c r="M161" s="232">
        <f t="shared" si="29"/>
        <v>0</v>
      </c>
      <c r="N161" s="234">
        <v>0</v>
      </c>
      <c r="O161" s="232">
        <f t="shared" si="24"/>
        <v>0</v>
      </c>
      <c r="P161" s="242"/>
      <c r="Q161" s="216"/>
      <c r="R161" s="236">
        <f t="shared" si="36"/>
        <v>0</v>
      </c>
      <c r="S161" s="237">
        <v>0</v>
      </c>
      <c r="T161" s="236">
        <f t="shared" si="30"/>
        <v>0</v>
      </c>
      <c r="U161" s="236">
        <f t="shared" si="31"/>
        <v>0</v>
      </c>
      <c r="V161" s="236">
        <f t="shared" si="32"/>
        <v>0</v>
      </c>
      <c r="W161" s="236">
        <f t="shared" si="33"/>
        <v>0</v>
      </c>
      <c r="X161" s="236">
        <f t="shared" si="37"/>
        <v>0</v>
      </c>
      <c r="Y161" s="238">
        <f t="shared" si="34"/>
        <v>0</v>
      </c>
      <c r="Z161" s="238">
        <f t="shared" si="35"/>
        <v>0</v>
      </c>
    </row>
    <row r="162" spans="1:26" ht="18" x14ac:dyDescent="0.25">
      <c r="A162" s="191" t="s">
        <v>228</v>
      </c>
      <c r="B162" s="228" t="s">
        <v>422</v>
      </c>
      <c r="C162" s="193" t="s">
        <v>423</v>
      </c>
      <c r="D162" s="193"/>
      <c r="E162" s="194">
        <v>0</v>
      </c>
      <c r="F162" s="229">
        <v>0</v>
      </c>
      <c r="G162" s="230" t="s">
        <v>33</v>
      </c>
      <c r="H162" s="231">
        <v>0</v>
      </c>
      <c r="I162" s="251">
        <v>0</v>
      </c>
      <c r="J162" s="232">
        <v>0</v>
      </c>
      <c r="K162" s="232">
        <v>0</v>
      </c>
      <c r="L162" s="233">
        <v>0</v>
      </c>
      <c r="M162" s="232">
        <f t="shared" si="29"/>
        <v>0</v>
      </c>
      <c r="N162" s="234">
        <v>0</v>
      </c>
      <c r="O162" s="232">
        <f t="shared" si="24"/>
        <v>0</v>
      </c>
      <c r="P162" s="243"/>
      <c r="Q162" s="216"/>
      <c r="R162" s="236">
        <f t="shared" si="36"/>
        <v>0</v>
      </c>
      <c r="S162" s="237">
        <v>0</v>
      </c>
      <c r="T162" s="236">
        <f t="shared" si="30"/>
        <v>0</v>
      </c>
      <c r="U162" s="236">
        <f t="shared" si="31"/>
        <v>0</v>
      </c>
      <c r="V162" s="236">
        <f t="shared" si="32"/>
        <v>0</v>
      </c>
      <c r="W162" s="236">
        <f t="shared" si="33"/>
        <v>0</v>
      </c>
      <c r="X162" s="236">
        <f t="shared" si="37"/>
        <v>0</v>
      </c>
      <c r="Y162" s="238">
        <f t="shared" si="34"/>
        <v>0</v>
      </c>
      <c r="Z162" s="238">
        <f t="shared" si="35"/>
        <v>0</v>
      </c>
    </row>
    <row r="163" spans="1:26" ht="30" x14ac:dyDescent="0.25">
      <c r="A163" s="191" t="s">
        <v>228</v>
      </c>
      <c r="B163" s="228" t="s">
        <v>352</v>
      </c>
      <c r="C163" s="193" t="s">
        <v>353</v>
      </c>
      <c r="D163" s="193"/>
      <c r="E163" s="194">
        <v>44.46</v>
      </c>
      <c r="F163" s="229">
        <v>44.46</v>
      </c>
      <c r="G163" s="230" t="s">
        <v>33</v>
      </c>
      <c r="H163" s="231">
        <v>8</v>
      </c>
      <c r="I163" s="251">
        <v>0</v>
      </c>
      <c r="J163" s="232">
        <v>0</v>
      </c>
      <c r="K163" s="232">
        <v>0</v>
      </c>
      <c r="L163" s="233">
        <v>0</v>
      </c>
      <c r="M163" s="232">
        <f t="shared" si="29"/>
        <v>8</v>
      </c>
      <c r="N163" s="234">
        <v>8</v>
      </c>
      <c r="O163" s="232">
        <f t="shared" si="24"/>
        <v>0</v>
      </c>
      <c r="P163" s="243"/>
      <c r="Q163" s="216"/>
      <c r="R163" s="236">
        <f t="shared" si="36"/>
        <v>355.68</v>
      </c>
      <c r="S163" s="237">
        <v>0</v>
      </c>
      <c r="T163" s="236">
        <f t="shared" si="30"/>
        <v>0</v>
      </c>
      <c r="U163" s="236">
        <f t="shared" si="31"/>
        <v>0</v>
      </c>
      <c r="V163" s="236">
        <f t="shared" si="32"/>
        <v>0</v>
      </c>
      <c r="W163" s="236">
        <f t="shared" si="33"/>
        <v>0</v>
      </c>
      <c r="X163" s="236">
        <f t="shared" si="37"/>
        <v>355.68</v>
      </c>
      <c r="Y163" s="238">
        <f t="shared" si="34"/>
        <v>355.68</v>
      </c>
      <c r="Z163" s="238">
        <f t="shared" si="35"/>
        <v>0</v>
      </c>
    </row>
    <row r="164" spans="1:26" ht="30" x14ac:dyDescent="0.25">
      <c r="A164" s="191" t="s">
        <v>228</v>
      </c>
      <c r="B164" s="228" t="s">
        <v>350</v>
      </c>
      <c r="C164" s="193" t="s">
        <v>351</v>
      </c>
      <c r="D164" s="193"/>
      <c r="E164" s="194">
        <v>80.91</v>
      </c>
      <c r="F164" s="229">
        <v>80.91</v>
      </c>
      <c r="G164" s="230" t="s">
        <v>33</v>
      </c>
      <c r="H164" s="231">
        <v>0</v>
      </c>
      <c r="I164" s="251">
        <v>0</v>
      </c>
      <c r="J164" s="232">
        <v>0</v>
      </c>
      <c r="K164" s="232">
        <v>0</v>
      </c>
      <c r="L164" s="233">
        <v>0</v>
      </c>
      <c r="M164" s="232">
        <f t="shared" si="29"/>
        <v>0</v>
      </c>
      <c r="N164" s="234">
        <v>0</v>
      </c>
      <c r="O164" s="232">
        <f t="shared" si="24"/>
        <v>0</v>
      </c>
      <c r="P164" s="243"/>
      <c r="Q164" s="216"/>
      <c r="R164" s="236">
        <f t="shared" si="36"/>
        <v>0</v>
      </c>
      <c r="S164" s="237">
        <v>0</v>
      </c>
      <c r="T164" s="236">
        <f t="shared" si="30"/>
        <v>0</v>
      </c>
      <c r="U164" s="236">
        <f t="shared" si="31"/>
        <v>0</v>
      </c>
      <c r="V164" s="236">
        <f t="shared" si="32"/>
        <v>0</v>
      </c>
      <c r="W164" s="236">
        <f t="shared" si="33"/>
        <v>0</v>
      </c>
      <c r="X164" s="236">
        <f t="shared" si="37"/>
        <v>0</v>
      </c>
      <c r="Y164" s="238">
        <f t="shared" si="34"/>
        <v>0</v>
      </c>
      <c r="Z164" s="238">
        <f t="shared" si="35"/>
        <v>0</v>
      </c>
    </row>
    <row r="165" spans="1:26" ht="30" x14ac:dyDescent="0.25">
      <c r="A165" s="191" t="s">
        <v>228</v>
      </c>
      <c r="B165" s="228" t="s">
        <v>348</v>
      </c>
      <c r="C165" s="193" t="s">
        <v>349</v>
      </c>
      <c r="D165" s="193"/>
      <c r="E165" s="194">
        <v>135.05000000000001</v>
      </c>
      <c r="F165" s="229">
        <v>135.05000000000001</v>
      </c>
      <c r="G165" s="230" t="s">
        <v>33</v>
      </c>
      <c r="H165" s="231">
        <v>3</v>
      </c>
      <c r="I165" s="251">
        <v>0</v>
      </c>
      <c r="J165" s="232">
        <v>0</v>
      </c>
      <c r="K165" s="232">
        <v>0</v>
      </c>
      <c r="L165" s="233">
        <v>0</v>
      </c>
      <c r="M165" s="232">
        <f t="shared" si="29"/>
        <v>3</v>
      </c>
      <c r="N165" s="234">
        <v>3</v>
      </c>
      <c r="O165" s="232">
        <f t="shared" ref="O165:O228" si="38">N165-M165</f>
        <v>0</v>
      </c>
      <c r="P165" s="243"/>
      <c r="Q165" s="216"/>
      <c r="R165" s="236">
        <f t="shared" si="36"/>
        <v>405.15000000000003</v>
      </c>
      <c r="S165" s="237">
        <v>0</v>
      </c>
      <c r="T165" s="236">
        <f t="shared" si="30"/>
        <v>0</v>
      </c>
      <c r="U165" s="236">
        <f t="shared" si="31"/>
        <v>0</v>
      </c>
      <c r="V165" s="236">
        <f t="shared" si="32"/>
        <v>0</v>
      </c>
      <c r="W165" s="236">
        <f t="shared" si="33"/>
        <v>0</v>
      </c>
      <c r="X165" s="236">
        <f t="shared" si="37"/>
        <v>405.15000000000003</v>
      </c>
      <c r="Y165" s="238">
        <f t="shared" si="34"/>
        <v>405.15000000000003</v>
      </c>
      <c r="Z165" s="238">
        <f t="shared" si="35"/>
        <v>0</v>
      </c>
    </row>
    <row r="166" spans="1:26" ht="18" x14ac:dyDescent="0.25">
      <c r="A166" s="191" t="s">
        <v>228</v>
      </c>
      <c r="B166" s="228" t="s">
        <v>1561</v>
      </c>
      <c r="C166" s="193" t="s">
        <v>1562</v>
      </c>
      <c r="D166" s="193"/>
      <c r="E166" s="194">
        <v>897.84</v>
      </c>
      <c r="F166" s="229">
        <v>897.84</v>
      </c>
      <c r="G166" s="230" t="s">
        <v>33</v>
      </c>
      <c r="H166" s="231">
        <v>1</v>
      </c>
      <c r="I166" s="232">
        <v>0</v>
      </c>
      <c r="J166" s="232">
        <v>0</v>
      </c>
      <c r="K166" s="232">
        <v>0</v>
      </c>
      <c r="L166" s="233">
        <v>0</v>
      </c>
      <c r="M166" s="232">
        <f t="shared" si="29"/>
        <v>1</v>
      </c>
      <c r="N166" s="234">
        <v>1</v>
      </c>
      <c r="O166" s="232">
        <f t="shared" si="38"/>
        <v>0</v>
      </c>
      <c r="P166" s="243"/>
      <c r="Q166" s="216"/>
      <c r="R166" s="236">
        <f t="shared" si="36"/>
        <v>897.84</v>
      </c>
      <c r="S166" s="237">
        <v>0</v>
      </c>
      <c r="T166" s="236">
        <f t="shared" si="30"/>
        <v>0</v>
      </c>
      <c r="U166" s="236">
        <f t="shared" si="31"/>
        <v>0</v>
      </c>
      <c r="V166" s="236">
        <f t="shared" si="32"/>
        <v>0</v>
      </c>
      <c r="W166" s="236">
        <f t="shared" si="33"/>
        <v>0</v>
      </c>
      <c r="X166" s="236">
        <f t="shared" si="37"/>
        <v>897.84</v>
      </c>
      <c r="Y166" s="238">
        <f t="shared" si="34"/>
        <v>897.84</v>
      </c>
      <c r="Z166" s="238">
        <f t="shared" si="35"/>
        <v>0</v>
      </c>
    </row>
    <row r="167" spans="1:26" ht="18" x14ac:dyDescent="0.25">
      <c r="A167" s="191" t="s">
        <v>228</v>
      </c>
      <c r="B167" s="228" t="s">
        <v>247</v>
      </c>
      <c r="C167" s="193" t="s">
        <v>248</v>
      </c>
      <c r="D167" s="193"/>
      <c r="E167" s="194">
        <v>111.09</v>
      </c>
      <c r="F167" s="229">
        <v>111.09</v>
      </c>
      <c r="G167" s="230" t="s">
        <v>33</v>
      </c>
      <c r="H167" s="231">
        <v>0</v>
      </c>
      <c r="I167" s="232">
        <v>0</v>
      </c>
      <c r="J167" s="232">
        <v>0</v>
      </c>
      <c r="K167" s="232">
        <v>0</v>
      </c>
      <c r="L167" s="233">
        <v>0</v>
      </c>
      <c r="M167" s="232">
        <f t="shared" si="29"/>
        <v>0</v>
      </c>
      <c r="N167" s="234">
        <v>0</v>
      </c>
      <c r="O167" s="232">
        <f t="shared" si="38"/>
        <v>0</v>
      </c>
      <c r="P167" s="242"/>
      <c r="Q167" s="216"/>
      <c r="R167" s="236">
        <f t="shared" si="36"/>
        <v>0</v>
      </c>
      <c r="S167" s="237">
        <v>0</v>
      </c>
      <c r="T167" s="236">
        <f t="shared" si="30"/>
        <v>0</v>
      </c>
      <c r="U167" s="236">
        <f t="shared" si="31"/>
        <v>0</v>
      </c>
      <c r="V167" s="236">
        <f t="shared" si="32"/>
        <v>0</v>
      </c>
      <c r="W167" s="236">
        <f t="shared" si="33"/>
        <v>0</v>
      </c>
      <c r="X167" s="236">
        <f t="shared" si="37"/>
        <v>0</v>
      </c>
      <c r="Y167" s="238">
        <f t="shared" si="34"/>
        <v>0</v>
      </c>
      <c r="Z167" s="238">
        <f t="shared" si="35"/>
        <v>0</v>
      </c>
    </row>
    <row r="168" spans="1:26" ht="30" x14ac:dyDescent="0.25">
      <c r="A168" s="191" t="s">
        <v>228</v>
      </c>
      <c r="B168" s="228" t="s">
        <v>536</v>
      </c>
      <c r="C168" s="193" t="s">
        <v>537</v>
      </c>
      <c r="D168" s="193"/>
      <c r="E168" s="194">
        <v>0</v>
      </c>
      <c r="F168" s="229">
        <v>0</v>
      </c>
      <c r="G168" s="230" t="s">
        <v>33</v>
      </c>
      <c r="H168" s="231">
        <v>0</v>
      </c>
      <c r="I168" s="251">
        <v>0</v>
      </c>
      <c r="J168" s="232">
        <v>0</v>
      </c>
      <c r="K168" s="232">
        <v>0</v>
      </c>
      <c r="L168" s="233">
        <v>0</v>
      </c>
      <c r="M168" s="232">
        <f t="shared" si="29"/>
        <v>0</v>
      </c>
      <c r="N168" s="234">
        <v>0</v>
      </c>
      <c r="O168" s="232">
        <f t="shared" si="38"/>
        <v>0</v>
      </c>
      <c r="P168" s="243"/>
      <c r="Q168" s="216"/>
      <c r="R168" s="236">
        <f t="shared" si="36"/>
        <v>0</v>
      </c>
      <c r="S168" s="237">
        <v>0</v>
      </c>
      <c r="T168" s="236">
        <f t="shared" si="30"/>
        <v>0</v>
      </c>
      <c r="U168" s="236">
        <f t="shared" si="31"/>
        <v>0</v>
      </c>
      <c r="V168" s="236">
        <f t="shared" si="32"/>
        <v>0</v>
      </c>
      <c r="W168" s="236">
        <f t="shared" si="33"/>
        <v>0</v>
      </c>
      <c r="X168" s="236">
        <f t="shared" si="37"/>
        <v>0</v>
      </c>
      <c r="Y168" s="238">
        <f t="shared" si="34"/>
        <v>0</v>
      </c>
      <c r="Z168" s="238">
        <f t="shared" si="35"/>
        <v>0</v>
      </c>
    </row>
    <row r="169" spans="1:26" ht="18" x14ac:dyDescent="0.25">
      <c r="A169" s="191" t="s">
        <v>228</v>
      </c>
      <c r="B169" s="228" t="s">
        <v>446</v>
      </c>
      <c r="C169" s="193" t="s">
        <v>447</v>
      </c>
      <c r="D169" s="193"/>
      <c r="E169" s="194">
        <v>69.83</v>
      </c>
      <c r="F169" s="229">
        <v>69.83</v>
      </c>
      <c r="G169" s="230" t="s">
        <v>33</v>
      </c>
      <c r="H169" s="231">
        <v>0</v>
      </c>
      <c r="I169" s="251">
        <v>0</v>
      </c>
      <c r="J169" s="232">
        <v>0</v>
      </c>
      <c r="K169" s="232">
        <v>0</v>
      </c>
      <c r="L169" s="233">
        <v>0</v>
      </c>
      <c r="M169" s="232">
        <f t="shared" si="29"/>
        <v>0</v>
      </c>
      <c r="N169" s="234">
        <v>0</v>
      </c>
      <c r="O169" s="232">
        <f t="shared" si="38"/>
        <v>0</v>
      </c>
      <c r="P169" s="242"/>
      <c r="Q169" s="216"/>
      <c r="R169" s="236">
        <f t="shared" si="36"/>
        <v>0</v>
      </c>
      <c r="S169" s="237">
        <v>0</v>
      </c>
      <c r="T169" s="236">
        <f t="shared" si="30"/>
        <v>0</v>
      </c>
      <c r="U169" s="236">
        <f t="shared" si="31"/>
        <v>0</v>
      </c>
      <c r="V169" s="236">
        <f t="shared" si="32"/>
        <v>0</v>
      </c>
      <c r="W169" s="236">
        <f t="shared" si="33"/>
        <v>0</v>
      </c>
      <c r="X169" s="236">
        <f t="shared" si="37"/>
        <v>0</v>
      </c>
      <c r="Y169" s="238">
        <f t="shared" si="34"/>
        <v>0</v>
      </c>
      <c r="Z169" s="238">
        <f t="shared" si="35"/>
        <v>0</v>
      </c>
    </row>
    <row r="170" spans="1:26" ht="30" x14ac:dyDescent="0.25">
      <c r="A170" s="196" t="s">
        <v>27</v>
      </c>
      <c r="B170" s="245" t="s">
        <v>96</v>
      </c>
      <c r="C170" s="327" t="s">
        <v>97</v>
      </c>
      <c r="D170" s="443" t="s">
        <v>2658</v>
      </c>
      <c r="E170" s="328">
        <v>121.8</v>
      </c>
      <c r="F170" s="329">
        <v>129.91999999999999</v>
      </c>
      <c r="G170" s="330" t="s">
        <v>33</v>
      </c>
      <c r="H170" s="317">
        <v>0</v>
      </c>
      <c r="I170" s="251">
        <v>23</v>
      </c>
      <c r="J170" s="251">
        <v>0</v>
      </c>
      <c r="K170" s="251">
        <v>11</v>
      </c>
      <c r="L170" s="318">
        <v>0</v>
      </c>
      <c r="M170" s="232">
        <f t="shared" si="29"/>
        <v>12</v>
      </c>
      <c r="N170" s="252">
        <v>12</v>
      </c>
      <c r="O170" s="232">
        <f t="shared" si="38"/>
        <v>0</v>
      </c>
      <c r="P170" s="319"/>
      <c r="Q170" s="225"/>
      <c r="R170" s="236">
        <f t="shared" si="36"/>
        <v>0</v>
      </c>
      <c r="S170" s="237">
        <v>0</v>
      </c>
      <c r="T170" s="236">
        <f t="shared" si="30"/>
        <v>2988.16</v>
      </c>
      <c r="U170" s="236">
        <f t="shared" si="31"/>
        <v>0</v>
      </c>
      <c r="V170" s="236">
        <f t="shared" si="32"/>
        <v>1429.12</v>
      </c>
      <c r="W170" s="236">
        <f t="shared" si="33"/>
        <v>0</v>
      </c>
      <c r="X170" s="236">
        <f t="shared" si="37"/>
        <v>1559.04</v>
      </c>
      <c r="Y170" s="238">
        <f t="shared" si="34"/>
        <v>1559.04</v>
      </c>
      <c r="Z170" s="238">
        <f t="shared" si="35"/>
        <v>0</v>
      </c>
    </row>
    <row r="171" spans="1:26" ht="30" x14ac:dyDescent="0.25">
      <c r="A171" s="191" t="s">
        <v>228</v>
      </c>
      <c r="B171" s="228" t="s">
        <v>392</v>
      </c>
      <c r="C171" s="193" t="s">
        <v>393</v>
      </c>
      <c r="D171" s="193"/>
      <c r="E171" s="194">
        <v>10.19</v>
      </c>
      <c r="F171" s="229">
        <v>10.19</v>
      </c>
      <c r="G171" s="232" t="s">
        <v>33</v>
      </c>
      <c r="H171" s="231">
        <v>0</v>
      </c>
      <c r="I171" s="251">
        <v>0</v>
      </c>
      <c r="J171" s="232">
        <v>0</v>
      </c>
      <c r="K171" s="232">
        <v>0</v>
      </c>
      <c r="L171" s="233">
        <v>0</v>
      </c>
      <c r="M171" s="232">
        <f t="shared" si="29"/>
        <v>0</v>
      </c>
      <c r="N171" s="234">
        <v>0</v>
      </c>
      <c r="O171" s="232">
        <f t="shared" si="38"/>
        <v>0</v>
      </c>
      <c r="P171" s="243"/>
      <c r="Q171" s="241"/>
      <c r="R171" s="236">
        <f t="shared" si="36"/>
        <v>0</v>
      </c>
      <c r="S171" s="237">
        <v>0</v>
      </c>
      <c r="T171" s="236">
        <f t="shared" si="30"/>
        <v>0</v>
      </c>
      <c r="U171" s="236">
        <f t="shared" si="31"/>
        <v>0</v>
      </c>
      <c r="V171" s="236">
        <f t="shared" si="32"/>
        <v>0</v>
      </c>
      <c r="W171" s="236">
        <f t="shared" si="33"/>
        <v>0</v>
      </c>
      <c r="X171" s="236">
        <f t="shared" si="37"/>
        <v>0</v>
      </c>
      <c r="Y171" s="238">
        <f t="shared" si="34"/>
        <v>0</v>
      </c>
      <c r="Z171" s="238">
        <f t="shared" si="35"/>
        <v>0</v>
      </c>
    </row>
    <row r="172" spans="1:26" ht="45" x14ac:dyDescent="0.25">
      <c r="A172" s="191" t="s">
        <v>228</v>
      </c>
      <c r="B172" s="228" t="s">
        <v>396</v>
      </c>
      <c r="C172" s="193" t="s">
        <v>397</v>
      </c>
      <c r="D172" s="193"/>
      <c r="E172" s="194">
        <v>6</v>
      </c>
      <c r="F172" s="229">
        <v>6</v>
      </c>
      <c r="G172" s="230" t="s">
        <v>33</v>
      </c>
      <c r="H172" s="231">
        <v>0</v>
      </c>
      <c r="I172" s="251">
        <v>0</v>
      </c>
      <c r="J172" s="232">
        <v>0</v>
      </c>
      <c r="K172" s="232">
        <v>0</v>
      </c>
      <c r="L172" s="233">
        <v>0</v>
      </c>
      <c r="M172" s="232">
        <f t="shared" si="29"/>
        <v>0</v>
      </c>
      <c r="N172" s="234">
        <v>0</v>
      </c>
      <c r="O172" s="232">
        <f t="shared" si="38"/>
        <v>0</v>
      </c>
      <c r="P172" s="242"/>
      <c r="Q172" s="216"/>
      <c r="R172" s="236">
        <f t="shared" si="36"/>
        <v>0</v>
      </c>
      <c r="S172" s="237">
        <v>0</v>
      </c>
      <c r="T172" s="236">
        <f t="shared" si="30"/>
        <v>0</v>
      </c>
      <c r="U172" s="236">
        <f t="shared" si="31"/>
        <v>0</v>
      </c>
      <c r="V172" s="236">
        <f t="shared" si="32"/>
        <v>0</v>
      </c>
      <c r="W172" s="236">
        <f t="shared" si="33"/>
        <v>0</v>
      </c>
      <c r="X172" s="236">
        <f t="shared" si="37"/>
        <v>0</v>
      </c>
      <c r="Y172" s="238">
        <f t="shared" si="34"/>
        <v>0</v>
      </c>
      <c r="Z172" s="238">
        <f t="shared" si="35"/>
        <v>0</v>
      </c>
    </row>
    <row r="173" spans="1:26" ht="45" x14ac:dyDescent="0.25">
      <c r="A173" s="191" t="s">
        <v>228</v>
      </c>
      <c r="B173" s="228" t="s">
        <v>394</v>
      </c>
      <c r="C173" s="193" t="s">
        <v>395</v>
      </c>
      <c r="D173" s="193"/>
      <c r="E173" s="194">
        <v>6</v>
      </c>
      <c r="F173" s="229">
        <v>6</v>
      </c>
      <c r="G173" s="230" t="s">
        <v>33</v>
      </c>
      <c r="H173" s="231">
        <v>0</v>
      </c>
      <c r="I173" s="251">
        <v>0</v>
      </c>
      <c r="J173" s="232">
        <v>0</v>
      </c>
      <c r="K173" s="232">
        <v>0</v>
      </c>
      <c r="L173" s="233">
        <v>0</v>
      </c>
      <c r="M173" s="232">
        <f t="shared" si="29"/>
        <v>0</v>
      </c>
      <c r="N173" s="234">
        <v>0</v>
      </c>
      <c r="O173" s="232">
        <f t="shared" si="38"/>
        <v>0</v>
      </c>
      <c r="P173" s="242"/>
      <c r="Q173" s="216"/>
      <c r="R173" s="236">
        <f t="shared" si="36"/>
        <v>0</v>
      </c>
      <c r="S173" s="237">
        <v>0</v>
      </c>
      <c r="T173" s="236">
        <f t="shared" si="30"/>
        <v>0</v>
      </c>
      <c r="U173" s="236">
        <f t="shared" si="31"/>
        <v>0</v>
      </c>
      <c r="V173" s="236">
        <f t="shared" si="32"/>
        <v>0</v>
      </c>
      <c r="W173" s="236">
        <f t="shared" si="33"/>
        <v>0</v>
      </c>
      <c r="X173" s="236">
        <f t="shared" si="37"/>
        <v>0</v>
      </c>
      <c r="Y173" s="238">
        <f t="shared" si="34"/>
        <v>0</v>
      </c>
      <c r="Z173" s="238">
        <f t="shared" si="35"/>
        <v>0</v>
      </c>
    </row>
    <row r="174" spans="1:26" ht="30" x14ac:dyDescent="0.25">
      <c r="A174" s="191" t="s">
        <v>228</v>
      </c>
      <c r="B174" s="228" t="s">
        <v>404</v>
      </c>
      <c r="C174" s="193" t="s">
        <v>405</v>
      </c>
      <c r="D174" s="193"/>
      <c r="E174" s="194">
        <v>81.2</v>
      </c>
      <c r="F174" s="229">
        <v>81.2</v>
      </c>
      <c r="G174" s="230" t="s">
        <v>33</v>
      </c>
      <c r="H174" s="231">
        <v>2</v>
      </c>
      <c r="I174" s="251">
        <v>0</v>
      </c>
      <c r="J174" s="232">
        <v>0</v>
      </c>
      <c r="K174" s="232">
        <v>0</v>
      </c>
      <c r="L174" s="233">
        <v>0</v>
      </c>
      <c r="M174" s="232">
        <f t="shared" si="29"/>
        <v>2</v>
      </c>
      <c r="N174" s="234">
        <v>2</v>
      </c>
      <c r="O174" s="232">
        <f t="shared" si="38"/>
        <v>0</v>
      </c>
      <c r="P174" s="242"/>
      <c r="Q174" s="216"/>
      <c r="R174" s="236">
        <f t="shared" si="36"/>
        <v>162.4</v>
      </c>
      <c r="S174" s="237">
        <v>0</v>
      </c>
      <c r="T174" s="236">
        <f t="shared" si="30"/>
        <v>0</v>
      </c>
      <c r="U174" s="236">
        <f t="shared" si="31"/>
        <v>0</v>
      </c>
      <c r="V174" s="236">
        <f t="shared" si="32"/>
        <v>0</v>
      </c>
      <c r="W174" s="236">
        <f t="shared" si="33"/>
        <v>0</v>
      </c>
      <c r="X174" s="236">
        <f t="shared" si="37"/>
        <v>162.4</v>
      </c>
      <c r="Y174" s="238">
        <f t="shared" si="34"/>
        <v>162.4</v>
      </c>
      <c r="Z174" s="238">
        <f t="shared" si="35"/>
        <v>0</v>
      </c>
    </row>
    <row r="175" spans="1:26" ht="45" x14ac:dyDescent="0.25">
      <c r="A175" s="191" t="s">
        <v>228</v>
      </c>
      <c r="B175" s="228" t="s">
        <v>249</v>
      </c>
      <c r="C175" s="193" t="s">
        <v>250</v>
      </c>
      <c r="D175" s="193"/>
      <c r="E175" s="194">
        <v>230</v>
      </c>
      <c r="F175" s="229">
        <v>230</v>
      </c>
      <c r="G175" s="230" t="s">
        <v>33</v>
      </c>
      <c r="H175" s="231">
        <v>1</v>
      </c>
      <c r="I175" s="232">
        <v>0</v>
      </c>
      <c r="J175" s="232">
        <v>0</v>
      </c>
      <c r="K175" s="232">
        <v>0</v>
      </c>
      <c r="L175" s="233">
        <v>0</v>
      </c>
      <c r="M175" s="232">
        <f t="shared" si="29"/>
        <v>1</v>
      </c>
      <c r="N175" s="234">
        <v>1</v>
      </c>
      <c r="O175" s="232">
        <f t="shared" si="38"/>
        <v>0</v>
      </c>
      <c r="P175" s="243"/>
      <c r="Q175" s="216"/>
      <c r="R175" s="236">
        <f t="shared" si="36"/>
        <v>230</v>
      </c>
      <c r="S175" s="237">
        <v>0</v>
      </c>
      <c r="T175" s="236">
        <f t="shared" si="30"/>
        <v>0</v>
      </c>
      <c r="U175" s="236">
        <f t="shared" si="31"/>
        <v>0</v>
      </c>
      <c r="V175" s="236">
        <f t="shared" si="32"/>
        <v>0</v>
      </c>
      <c r="W175" s="236">
        <f t="shared" si="33"/>
        <v>0</v>
      </c>
      <c r="X175" s="236">
        <f t="shared" si="37"/>
        <v>230</v>
      </c>
      <c r="Y175" s="238">
        <f t="shared" si="34"/>
        <v>230</v>
      </c>
      <c r="Z175" s="238">
        <f t="shared" si="35"/>
        <v>0</v>
      </c>
    </row>
    <row r="176" spans="1:26" ht="30" x14ac:dyDescent="0.25">
      <c r="A176" s="191" t="s">
        <v>228</v>
      </c>
      <c r="B176" s="228" t="s">
        <v>412</v>
      </c>
      <c r="C176" s="193" t="s">
        <v>413</v>
      </c>
      <c r="D176" s="193"/>
      <c r="E176" s="194">
        <v>353.8</v>
      </c>
      <c r="F176" s="229">
        <v>353.8</v>
      </c>
      <c r="G176" s="230" t="s">
        <v>33</v>
      </c>
      <c r="H176" s="231">
        <v>1</v>
      </c>
      <c r="I176" s="251">
        <v>0</v>
      </c>
      <c r="J176" s="232">
        <v>0</v>
      </c>
      <c r="K176" s="232">
        <v>0</v>
      </c>
      <c r="L176" s="233">
        <v>0</v>
      </c>
      <c r="M176" s="232">
        <f t="shared" si="29"/>
        <v>1</v>
      </c>
      <c r="N176" s="234">
        <v>1</v>
      </c>
      <c r="O176" s="232">
        <f t="shared" si="38"/>
        <v>0</v>
      </c>
      <c r="P176" s="242"/>
      <c r="Q176" s="216"/>
      <c r="R176" s="236">
        <f t="shared" si="36"/>
        <v>353.8</v>
      </c>
      <c r="S176" s="237">
        <v>0</v>
      </c>
      <c r="T176" s="236">
        <f t="shared" si="30"/>
        <v>0</v>
      </c>
      <c r="U176" s="236">
        <f t="shared" si="31"/>
        <v>0</v>
      </c>
      <c r="V176" s="236">
        <f t="shared" si="32"/>
        <v>0</v>
      </c>
      <c r="W176" s="236">
        <f t="shared" si="33"/>
        <v>0</v>
      </c>
      <c r="X176" s="236">
        <f t="shared" si="37"/>
        <v>353.8</v>
      </c>
      <c r="Y176" s="238">
        <f t="shared" si="34"/>
        <v>353.8</v>
      </c>
      <c r="Z176" s="238">
        <f t="shared" si="35"/>
        <v>0</v>
      </c>
    </row>
    <row r="177" spans="1:26" ht="30" x14ac:dyDescent="0.25">
      <c r="A177" s="191" t="s">
        <v>228</v>
      </c>
      <c r="B177" s="228" t="s">
        <v>410</v>
      </c>
      <c r="C177" s="193" t="s">
        <v>411</v>
      </c>
      <c r="D177" s="193"/>
      <c r="E177" s="194">
        <v>174</v>
      </c>
      <c r="F177" s="229">
        <v>174</v>
      </c>
      <c r="G177" s="230" t="s">
        <v>33</v>
      </c>
      <c r="H177" s="231">
        <v>1</v>
      </c>
      <c r="I177" s="251">
        <v>0</v>
      </c>
      <c r="J177" s="232">
        <v>0</v>
      </c>
      <c r="K177" s="232">
        <v>0</v>
      </c>
      <c r="L177" s="233">
        <v>0</v>
      </c>
      <c r="M177" s="232">
        <f t="shared" si="29"/>
        <v>1</v>
      </c>
      <c r="N177" s="234">
        <v>1</v>
      </c>
      <c r="O177" s="232">
        <f t="shared" si="38"/>
        <v>0</v>
      </c>
      <c r="P177" s="242"/>
      <c r="Q177" s="216"/>
      <c r="R177" s="236">
        <f t="shared" si="36"/>
        <v>174</v>
      </c>
      <c r="S177" s="237">
        <v>0</v>
      </c>
      <c r="T177" s="236">
        <f t="shared" si="30"/>
        <v>0</v>
      </c>
      <c r="U177" s="236">
        <f t="shared" si="31"/>
        <v>0</v>
      </c>
      <c r="V177" s="236">
        <f t="shared" si="32"/>
        <v>0</v>
      </c>
      <c r="W177" s="236">
        <f t="shared" si="33"/>
        <v>0</v>
      </c>
      <c r="X177" s="236">
        <f t="shared" si="37"/>
        <v>174</v>
      </c>
      <c r="Y177" s="238">
        <f t="shared" si="34"/>
        <v>174</v>
      </c>
      <c r="Z177" s="238">
        <f t="shared" si="35"/>
        <v>0</v>
      </c>
    </row>
    <row r="178" spans="1:26" ht="30" x14ac:dyDescent="0.25">
      <c r="A178" s="191" t="s">
        <v>228</v>
      </c>
      <c r="B178" s="228" t="s">
        <v>245</v>
      </c>
      <c r="C178" s="193" t="s">
        <v>246</v>
      </c>
      <c r="D178" s="193"/>
      <c r="E178" s="194">
        <v>359.6</v>
      </c>
      <c r="F178" s="229">
        <v>359.6</v>
      </c>
      <c r="G178" s="230" t="s">
        <v>33</v>
      </c>
      <c r="H178" s="231">
        <v>1</v>
      </c>
      <c r="I178" s="232">
        <v>0</v>
      </c>
      <c r="J178" s="232">
        <v>0</v>
      </c>
      <c r="K178" s="232">
        <v>0</v>
      </c>
      <c r="L178" s="233">
        <v>0</v>
      </c>
      <c r="M178" s="232">
        <f t="shared" si="29"/>
        <v>1</v>
      </c>
      <c r="N178" s="234">
        <v>1</v>
      </c>
      <c r="O178" s="232">
        <f t="shared" si="38"/>
        <v>0</v>
      </c>
      <c r="P178" s="243"/>
      <c r="Q178" s="216"/>
      <c r="R178" s="236">
        <f t="shared" si="36"/>
        <v>359.6</v>
      </c>
      <c r="S178" s="237">
        <v>0</v>
      </c>
      <c r="T178" s="236">
        <f t="shared" si="30"/>
        <v>0</v>
      </c>
      <c r="U178" s="236">
        <f t="shared" si="31"/>
        <v>0</v>
      </c>
      <c r="V178" s="236">
        <f t="shared" si="32"/>
        <v>0</v>
      </c>
      <c r="W178" s="236">
        <f t="shared" si="33"/>
        <v>0</v>
      </c>
      <c r="X178" s="236">
        <f t="shared" si="37"/>
        <v>359.6</v>
      </c>
      <c r="Y178" s="238">
        <f t="shared" si="34"/>
        <v>359.6</v>
      </c>
      <c r="Z178" s="238">
        <f t="shared" si="35"/>
        <v>0</v>
      </c>
    </row>
    <row r="179" spans="1:26" ht="30" x14ac:dyDescent="0.25">
      <c r="A179" s="191" t="s">
        <v>228</v>
      </c>
      <c r="B179" s="228" t="s">
        <v>604</v>
      </c>
      <c r="C179" s="193" t="s">
        <v>605</v>
      </c>
      <c r="D179" s="193"/>
      <c r="E179" s="194">
        <v>1595</v>
      </c>
      <c r="F179" s="229">
        <v>1595</v>
      </c>
      <c r="G179" s="230" t="s">
        <v>33</v>
      </c>
      <c r="H179" s="231">
        <v>2</v>
      </c>
      <c r="I179" s="232">
        <v>0</v>
      </c>
      <c r="J179" s="232">
        <v>0</v>
      </c>
      <c r="K179" s="232">
        <v>0</v>
      </c>
      <c r="L179" s="233">
        <v>0</v>
      </c>
      <c r="M179" s="232">
        <f t="shared" si="29"/>
        <v>2</v>
      </c>
      <c r="N179" s="234">
        <v>2</v>
      </c>
      <c r="O179" s="232">
        <f t="shared" si="38"/>
        <v>0</v>
      </c>
      <c r="P179" s="243"/>
      <c r="Q179" s="216"/>
      <c r="R179" s="236">
        <f t="shared" si="36"/>
        <v>3190</v>
      </c>
      <c r="S179" s="237">
        <v>0</v>
      </c>
      <c r="T179" s="236">
        <f t="shared" si="30"/>
        <v>0</v>
      </c>
      <c r="U179" s="236">
        <f t="shared" si="31"/>
        <v>0</v>
      </c>
      <c r="V179" s="236">
        <f t="shared" si="32"/>
        <v>0</v>
      </c>
      <c r="W179" s="236">
        <f t="shared" si="33"/>
        <v>0</v>
      </c>
      <c r="X179" s="236">
        <f t="shared" si="37"/>
        <v>3190</v>
      </c>
      <c r="Y179" s="238">
        <f t="shared" si="34"/>
        <v>3190</v>
      </c>
      <c r="Z179" s="238">
        <f t="shared" si="35"/>
        <v>0</v>
      </c>
    </row>
    <row r="180" spans="1:26" ht="30" x14ac:dyDescent="0.25">
      <c r="A180" s="191" t="s">
        <v>228</v>
      </c>
      <c r="B180" s="228" t="s">
        <v>570</v>
      </c>
      <c r="C180" s="193" t="s">
        <v>571</v>
      </c>
      <c r="D180" s="193"/>
      <c r="E180" s="194">
        <v>1461.6</v>
      </c>
      <c r="F180" s="229">
        <v>1461.6</v>
      </c>
      <c r="G180" s="230" t="s">
        <v>33</v>
      </c>
      <c r="H180" s="231">
        <v>1</v>
      </c>
      <c r="I180" s="251">
        <v>0</v>
      </c>
      <c r="J180" s="232">
        <v>0</v>
      </c>
      <c r="K180" s="232">
        <v>0</v>
      </c>
      <c r="L180" s="233">
        <v>0</v>
      </c>
      <c r="M180" s="232">
        <f t="shared" si="29"/>
        <v>1</v>
      </c>
      <c r="N180" s="234">
        <v>1</v>
      </c>
      <c r="O180" s="232">
        <f t="shared" si="38"/>
        <v>0</v>
      </c>
      <c r="P180" s="243"/>
      <c r="Q180" s="216"/>
      <c r="R180" s="236">
        <f t="shared" si="36"/>
        <v>1461.6</v>
      </c>
      <c r="S180" s="237">
        <v>0</v>
      </c>
      <c r="T180" s="236">
        <f t="shared" si="30"/>
        <v>0</v>
      </c>
      <c r="U180" s="236">
        <f t="shared" si="31"/>
        <v>0</v>
      </c>
      <c r="V180" s="236">
        <f t="shared" si="32"/>
        <v>0</v>
      </c>
      <c r="W180" s="236">
        <f t="shared" si="33"/>
        <v>0</v>
      </c>
      <c r="X180" s="236">
        <f t="shared" si="37"/>
        <v>1461.6</v>
      </c>
      <c r="Y180" s="238">
        <f t="shared" si="34"/>
        <v>1461.6</v>
      </c>
      <c r="Z180" s="238">
        <f t="shared" si="35"/>
        <v>0</v>
      </c>
    </row>
    <row r="181" spans="1:26" ht="30" x14ac:dyDescent="0.25">
      <c r="A181" s="191"/>
      <c r="B181" s="486" t="s">
        <v>3250</v>
      </c>
      <c r="C181" s="193" t="s">
        <v>3182</v>
      </c>
      <c r="D181" s="443" t="s">
        <v>2658</v>
      </c>
      <c r="E181" s="194"/>
      <c r="F181" s="229">
        <v>104.4</v>
      </c>
      <c r="G181" s="230" t="s">
        <v>33</v>
      </c>
      <c r="H181" s="231">
        <v>0</v>
      </c>
      <c r="I181" s="251">
        <v>4</v>
      </c>
      <c r="J181" s="232">
        <v>0</v>
      </c>
      <c r="K181" s="232">
        <v>4</v>
      </c>
      <c r="L181" s="233">
        <v>0</v>
      </c>
      <c r="M181" s="232">
        <f t="shared" si="29"/>
        <v>0</v>
      </c>
      <c r="N181" s="234">
        <v>0</v>
      </c>
      <c r="O181" s="232">
        <f t="shared" si="38"/>
        <v>0</v>
      </c>
      <c r="P181" s="242"/>
      <c r="Q181" s="216"/>
      <c r="R181" s="236"/>
      <c r="S181" s="237"/>
      <c r="T181" s="236">
        <f t="shared" si="30"/>
        <v>417.6</v>
      </c>
      <c r="U181" s="236">
        <f t="shared" si="31"/>
        <v>0</v>
      </c>
      <c r="V181" s="236">
        <f t="shared" si="32"/>
        <v>417.6</v>
      </c>
      <c r="W181" s="236">
        <f t="shared" si="33"/>
        <v>0</v>
      </c>
      <c r="X181" s="236"/>
      <c r="Y181" s="238">
        <f t="shared" si="34"/>
        <v>0</v>
      </c>
      <c r="Z181" s="238">
        <f t="shared" si="35"/>
        <v>0</v>
      </c>
    </row>
    <row r="182" spans="1:26" ht="30" x14ac:dyDescent="0.25">
      <c r="A182" s="191" t="s">
        <v>228</v>
      </c>
      <c r="B182" s="228" t="s">
        <v>592</v>
      </c>
      <c r="C182" s="193" t="s">
        <v>593</v>
      </c>
      <c r="D182" s="193"/>
      <c r="E182" s="194">
        <v>1624</v>
      </c>
      <c r="F182" s="229">
        <v>1624</v>
      </c>
      <c r="G182" s="230" t="s">
        <v>33</v>
      </c>
      <c r="H182" s="231">
        <v>0</v>
      </c>
      <c r="I182" s="251">
        <v>0</v>
      </c>
      <c r="J182" s="232">
        <v>0</v>
      </c>
      <c r="K182" s="232">
        <v>0</v>
      </c>
      <c r="L182" s="233">
        <v>0</v>
      </c>
      <c r="M182" s="232">
        <f t="shared" si="29"/>
        <v>0</v>
      </c>
      <c r="N182" s="234">
        <v>0</v>
      </c>
      <c r="O182" s="232">
        <f t="shared" si="38"/>
        <v>0</v>
      </c>
      <c r="P182" s="243"/>
      <c r="Q182" s="216"/>
      <c r="R182" s="236">
        <f t="shared" ref="R182:R245" si="39">H182*E182</f>
        <v>0</v>
      </c>
      <c r="S182" s="237">
        <v>0</v>
      </c>
      <c r="T182" s="236">
        <f t="shared" si="30"/>
        <v>0</v>
      </c>
      <c r="U182" s="236">
        <f t="shared" si="31"/>
        <v>0</v>
      </c>
      <c r="V182" s="236">
        <f t="shared" si="32"/>
        <v>0</v>
      </c>
      <c r="W182" s="236">
        <f t="shared" si="33"/>
        <v>0</v>
      </c>
      <c r="X182" s="236">
        <f t="shared" ref="X182:X245" si="40">R182+S182+T182+U182-V182-W182</f>
        <v>0</v>
      </c>
      <c r="Y182" s="238">
        <f t="shared" si="34"/>
        <v>0</v>
      </c>
      <c r="Z182" s="238">
        <f t="shared" si="35"/>
        <v>0</v>
      </c>
    </row>
    <row r="183" spans="1:26" ht="18" x14ac:dyDescent="0.25">
      <c r="A183" s="191" t="s">
        <v>228</v>
      </c>
      <c r="B183" s="228" t="s">
        <v>269</v>
      </c>
      <c r="C183" s="193" t="s">
        <v>270</v>
      </c>
      <c r="D183" s="193"/>
      <c r="E183" s="194">
        <v>2470.8000000000002</v>
      </c>
      <c r="F183" s="229">
        <v>2470.8000000000002</v>
      </c>
      <c r="G183" s="230" t="s">
        <v>33</v>
      </c>
      <c r="H183" s="231">
        <v>1</v>
      </c>
      <c r="I183" s="251">
        <v>0</v>
      </c>
      <c r="J183" s="232">
        <v>0</v>
      </c>
      <c r="K183" s="232">
        <v>0</v>
      </c>
      <c r="L183" s="233">
        <v>0</v>
      </c>
      <c r="M183" s="232">
        <f t="shared" si="29"/>
        <v>1</v>
      </c>
      <c r="N183" s="234">
        <v>1</v>
      </c>
      <c r="O183" s="232">
        <f t="shared" si="38"/>
        <v>0</v>
      </c>
      <c r="P183" s="243"/>
      <c r="Q183" s="216"/>
      <c r="R183" s="236">
        <f t="shared" si="39"/>
        <v>2470.8000000000002</v>
      </c>
      <c r="S183" s="237">
        <v>0</v>
      </c>
      <c r="T183" s="236">
        <f t="shared" si="30"/>
        <v>0</v>
      </c>
      <c r="U183" s="236">
        <f t="shared" si="31"/>
        <v>0</v>
      </c>
      <c r="V183" s="236">
        <f t="shared" si="32"/>
        <v>0</v>
      </c>
      <c r="W183" s="236">
        <f t="shared" si="33"/>
        <v>0</v>
      </c>
      <c r="X183" s="236">
        <f t="shared" si="40"/>
        <v>2470.8000000000002</v>
      </c>
      <c r="Y183" s="238">
        <f t="shared" si="34"/>
        <v>2470.8000000000002</v>
      </c>
      <c r="Z183" s="238">
        <f t="shared" si="35"/>
        <v>0</v>
      </c>
    </row>
    <row r="184" spans="1:26" ht="45" x14ac:dyDescent="0.25">
      <c r="A184" s="191" t="s">
        <v>228</v>
      </c>
      <c r="B184" s="228" t="s">
        <v>590</v>
      </c>
      <c r="C184" s="193" t="s">
        <v>591</v>
      </c>
      <c r="D184" s="193"/>
      <c r="E184" s="194">
        <v>591.6</v>
      </c>
      <c r="F184" s="229">
        <v>591.6</v>
      </c>
      <c r="G184" s="230" t="s">
        <v>33</v>
      </c>
      <c r="H184" s="231">
        <v>2</v>
      </c>
      <c r="I184" s="251">
        <v>0</v>
      </c>
      <c r="J184" s="232">
        <v>0</v>
      </c>
      <c r="K184" s="232">
        <v>0</v>
      </c>
      <c r="L184" s="233">
        <v>0</v>
      </c>
      <c r="M184" s="232">
        <f t="shared" si="29"/>
        <v>2</v>
      </c>
      <c r="N184" s="234">
        <v>2</v>
      </c>
      <c r="O184" s="232">
        <f t="shared" si="38"/>
        <v>0</v>
      </c>
      <c r="P184" s="243"/>
      <c r="Q184" s="216"/>
      <c r="R184" s="236">
        <f t="shared" si="39"/>
        <v>1183.2</v>
      </c>
      <c r="S184" s="237">
        <v>0</v>
      </c>
      <c r="T184" s="236">
        <f t="shared" si="30"/>
        <v>0</v>
      </c>
      <c r="U184" s="236">
        <f t="shared" si="31"/>
        <v>0</v>
      </c>
      <c r="V184" s="236">
        <f t="shared" si="32"/>
        <v>0</v>
      </c>
      <c r="W184" s="236">
        <f t="shared" si="33"/>
        <v>0</v>
      </c>
      <c r="X184" s="236">
        <f t="shared" si="40"/>
        <v>1183.2</v>
      </c>
      <c r="Y184" s="238">
        <f t="shared" si="34"/>
        <v>1183.2</v>
      </c>
      <c r="Z184" s="238">
        <f t="shared" si="35"/>
        <v>0</v>
      </c>
    </row>
    <row r="185" spans="1:26" ht="30" x14ac:dyDescent="0.25">
      <c r="A185" s="191" t="s">
        <v>228</v>
      </c>
      <c r="B185" s="228" t="s">
        <v>402</v>
      </c>
      <c r="C185" s="193" t="s">
        <v>403</v>
      </c>
      <c r="D185" s="193"/>
      <c r="E185" s="205">
        <v>6.61</v>
      </c>
      <c r="F185" s="255">
        <v>6.61</v>
      </c>
      <c r="G185" s="230" t="s">
        <v>33</v>
      </c>
      <c r="H185" s="231">
        <v>1</v>
      </c>
      <c r="I185" s="251">
        <v>0</v>
      </c>
      <c r="J185" s="232">
        <v>0</v>
      </c>
      <c r="K185" s="232">
        <v>0</v>
      </c>
      <c r="L185" s="233">
        <v>0</v>
      </c>
      <c r="M185" s="232">
        <f t="shared" si="29"/>
        <v>1</v>
      </c>
      <c r="N185" s="234">
        <v>1</v>
      </c>
      <c r="O185" s="232">
        <f t="shared" si="38"/>
        <v>0</v>
      </c>
      <c r="P185" s="243"/>
      <c r="Q185" s="216"/>
      <c r="R185" s="236">
        <f t="shared" si="39"/>
        <v>6.61</v>
      </c>
      <c r="S185" s="237">
        <v>0</v>
      </c>
      <c r="T185" s="236">
        <f t="shared" si="30"/>
        <v>0</v>
      </c>
      <c r="U185" s="236">
        <f t="shared" si="31"/>
        <v>0</v>
      </c>
      <c r="V185" s="236">
        <f t="shared" si="32"/>
        <v>0</v>
      </c>
      <c r="W185" s="236">
        <f t="shared" si="33"/>
        <v>0</v>
      </c>
      <c r="X185" s="236">
        <f t="shared" si="40"/>
        <v>6.61</v>
      </c>
      <c r="Y185" s="238">
        <f t="shared" si="34"/>
        <v>6.61</v>
      </c>
      <c r="Z185" s="238">
        <f t="shared" si="35"/>
        <v>0</v>
      </c>
    </row>
    <row r="186" spans="1:26" ht="18" x14ac:dyDescent="0.25">
      <c r="A186" s="191" t="s">
        <v>228</v>
      </c>
      <c r="B186" s="228" t="s">
        <v>668</v>
      </c>
      <c r="C186" s="193" t="s">
        <v>669</v>
      </c>
      <c r="D186" s="193"/>
      <c r="E186" s="194">
        <v>190</v>
      </c>
      <c r="F186" s="229">
        <v>190</v>
      </c>
      <c r="G186" s="230" t="s">
        <v>33</v>
      </c>
      <c r="H186" s="231">
        <v>1</v>
      </c>
      <c r="I186" s="251">
        <v>0</v>
      </c>
      <c r="J186" s="232">
        <v>0</v>
      </c>
      <c r="K186" s="232">
        <v>0</v>
      </c>
      <c r="L186" s="233">
        <v>0</v>
      </c>
      <c r="M186" s="232">
        <f t="shared" si="29"/>
        <v>1</v>
      </c>
      <c r="N186" s="234">
        <v>1</v>
      </c>
      <c r="O186" s="232">
        <f t="shared" si="38"/>
        <v>0</v>
      </c>
      <c r="P186" s="243"/>
      <c r="Q186" s="216"/>
      <c r="R186" s="236">
        <f t="shared" si="39"/>
        <v>190</v>
      </c>
      <c r="S186" s="237">
        <v>0</v>
      </c>
      <c r="T186" s="236">
        <f t="shared" si="30"/>
        <v>0</v>
      </c>
      <c r="U186" s="236">
        <f t="shared" si="31"/>
        <v>0</v>
      </c>
      <c r="V186" s="236">
        <f t="shared" si="32"/>
        <v>0</v>
      </c>
      <c r="W186" s="236">
        <f t="shared" si="33"/>
        <v>0</v>
      </c>
      <c r="X186" s="236">
        <f t="shared" si="40"/>
        <v>190</v>
      </c>
      <c r="Y186" s="238">
        <f t="shared" si="34"/>
        <v>190</v>
      </c>
      <c r="Z186" s="238">
        <f t="shared" si="35"/>
        <v>0</v>
      </c>
    </row>
    <row r="187" spans="1:26" ht="30" x14ac:dyDescent="0.25">
      <c r="A187" s="191" t="s">
        <v>228</v>
      </c>
      <c r="B187" s="228" t="s">
        <v>566</v>
      </c>
      <c r="C187" s="193" t="s">
        <v>567</v>
      </c>
      <c r="D187" s="193"/>
      <c r="E187" s="194">
        <v>0.36</v>
      </c>
      <c r="F187" s="229">
        <v>0.36</v>
      </c>
      <c r="G187" s="230" t="s">
        <v>33</v>
      </c>
      <c r="H187" s="231">
        <v>0</v>
      </c>
      <c r="I187" s="251">
        <v>0</v>
      </c>
      <c r="J187" s="232">
        <v>0</v>
      </c>
      <c r="K187" s="232">
        <v>0</v>
      </c>
      <c r="L187" s="233">
        <v>0</v>
      </c>
      <c r="M187" s="232">
        <f t="shared" si="29"/>
        <v>0</v>
      </c>
      <c r="N187" s="234">
        <v>0</v>
      </c>
      <c r="O187" s="232">
        <f t="shared" si="38"/>
        <v>0</v>
      </c>
      <c r="P187" s="242"/>
      <c r="Q187" s="216"/>
      <c r="R187" s="236">
        <f t="shared" si="39"/>
        <v>0</v>
      </c>
      <c r="S187" s="237">
        <v>0</v>
      </c>
      <c r="T187" s="236">
        <f t="shared" si="30"/>
        <v>0</v>
      </c>
      <c r="U187" s="236">
        <f t="shared" si="31"/>
        <v>0</v>
      </c>
      <c r="V187" s="236">
        <f t="shared" si="32"/>
        <v>0</v>
      </c>
      <c r="W187" s="236">
        <f t="shared" si="33"/>
        <v>0</v>
      </c>
      <c r="X187" s="236">
        <f t="shared" si="40"/>
        <v>0</v>
      </c>
      <c r="Y187" s="238">
        <f t="shared" si="34"/>
        <v>0</v>
      </c>
      <c r="Z187" s="238">
        <f t="shared" si="35"/>
        <v>0</v>
      </c>
    </row>
    <row r="188" spans="1:26" ht="18" x14ac:dyDescent="0.25">
      <c r="A188" s="191" t="s">
        <v>228</v>
      </c>
      <c r="B188" s="228" t="s">
        <v>546</v>
      </c>
      <c r="C188" s="193" t="s">
        <v>547</v>
      </c>
      <c r="D188" s="193"/>
      <c r="E188" s="194">
        <v>18</v>
      </c>
      <c r="F188" s="229">
        <v>18</v>
      </c>
      <c r="G188" s="230" t="s">
        <v>33</v>
      </c>
      <c r="H188" s="231">
        <v>1</v>
      </c>
      <c r="I188" s="251">
        <v>0</v>
      </c>
      <c r="J188" s="232">
        <v>0</v>
      </c>
      <c r="K188" s="232">
        <v>0</v>
      </c>
      <c r="L188" s="233">
        <v>0</v>
      </c>
      <c r="M188" s="232">
        <f t="shared" si="29"/>
        <v>1</v>
      </c>
      <c r="N188" s="234">
        <v>1</v>
      </c>
      <c r="O188" s="232">
        <f t="shared" si="38"/>
        <v>0</v>
      </c>
      <c r="P188" s="243"/>
      <c r="Q188" s="216"/>
      <c r="R188" s="236">
        <f t="shared" si="39"/>
        <v>18</v>
      </c>
      <c r="S188" s="237">
        <v>0</v>
      </c>
      <c r="T188" s="236">
        <f t="shared" si="30"/>
        <v>0</v>
      </c>
      <c r="U188" s="236">
        <f t="shared" si="31"/>
        <v>0</v>
      </c>
      <c r="V188" s="236">
        <f t="shared" si="32"/>
        <v>0</v>
      </c>
      <c r="W188" s="236">
        <f t="shared" si="33"/>
        <v>0</v>
      </c>
      <c r="X188" s="236">
        <f t="shared" si="40"/>
        <v>18</v>
      </c>
      <c r="Y188" s="238">
        <f t="shared" si="34"/>
        <v>18</v>
      </c>
      <c r="Z188" s="238">
        <f t="shared" si="35"/>
        <v>0</v>
      </c>
    </row>
    <row r="189" spans="1:26" ht="18" x14ac:dyDescent="0.25">
      <c r="A189" s="191" t="s">
        <v>228</v>
      </c>
      <c r="B189" s="228" t="s">
        <v>239</v>
      </c>
      <c r="C189" s="193" t="s">
        <v>240</v>
      </c>
      <c r="D189" s="193"/>
      <c r="E189" s="194">
        <v>3.5</v>
      </c>
      <c r="F189" s="229">
        <v>3.5</v>
      </c>
      <c r="G189" s="230" t="s">
        <v>33</v>
      </c>
      <c r="H189" s="231">
        <v>1</v>
      </c>
      <c r="I189" s="232">
        <v>0</v>
      </c>
      <c r="J189" s="232">
        <v>0</v>
      </c>
      <c r="K189" s="232">
        <v>0</v>
      </c>
      <c r="L189" s="233">
        <v>0</v>
      </c>
      <c r="M189" s="232">
        <f t="shared" si="29"/>
        <v>1</v>
      </c>
      <c r="N189" s="234">
        <v>1</v>
      </c>
      <c r="O189" s="232">
        <f t="shared" si="38"/>
        <v>0</v>
      </c>
      <c r="P189" s="243"/>
      <c r="Q189" s="216"/>
      <c r="R189" s="236">
        <f t="shared" si="39"/>
        <v>3.5</v>
      </c>
      <c r="S189" s="237">
        <v>0</v>
      </c>
      <c r="T189" s="236">
        <f t="shared" si="30"/>
        <v>0</v>
      </c>
      <c r="U189" s="236">
        <f t="shared" si="31"/>
        <v>0</v>
      </c>
      <c r="V189" s="236">
        <f t="shared" si="32"/>
        <v>0</v>
      </c>
      <c r="W189" s="236">
        <f t="shared" si="33"/>
        <v>0</v>
      </c>
      <c r="X189" s="236">
        <f t="shared" si="40"/>
        <v>3.5</v>
      </c>
      <c r="Y189" s="238">
        <f t="shared" si="34"/>
        <v>3.5</v>
      </c>
      <c r="Z189" s="238">
        <f t="shared" si="35"/>
        <v>0</v>
      </c>
    </row>
    <row r="190" spans="1:26" ht="18" x14ac:dyDescent="0.25">
      <c r="A190" s="191" t="s">
        <v>228</v>
      </c>
      <c r="B190" s="228" t="s">
        <v>374</v>
      </c>
      <c r="C190" s="193" t="s">
        <v>375</v>
      </c>
      <c r="D190" s="193"/>
      <c r="E190" s="194">
        <v>8.5</v>
      </c>
      <c r="F190" s="229">
        <v>8.5</v>
      </c>
      <c r="G190" s="230" t="s">
        <v>33</v>
      </c>
      <c r="H190" s="231">
        <v>0</v>
      </c>
      <c r="I190" s="251">
        <v>0</v>
      </c>
      <c r="J190" s="232">
        <v>0</v>
      </c>
      <c r="K190" s="232">
        <v>0</v>
      </c>
      <c r="L190" s="233">
        <v>0</v>
      </c>
      <c r="M190" s="232">
        <f t="shared" si="29"/>
        <v>0</v>
      </c>
      <c r="N190" s="234">
        <v>0</v>
      </c>
      <c r="O190" s="232">
        <f t="shared" si="38"/>
        <v>0</v>
      </c>
      <c r="P190" s="243"/>
      <c r="Q190" s="216"/>
      <c r="R190" s="236">
        <f t="shared" si="39"/>
        <v>0</v>
      </c>
      <c r="S190" s="237">
        <v>0</v>
      </c>
      <c r="T190" s="236">
        <f t="shared" si="30"/>
        <v>0</v>
      </c>
      <c r="U190" s="236">
        <f t="shared" si="31"/>
        <v>0</v>
      </c>
      <c r="V190" s="236">
        <f t="shared" si="32"/>
        <v>0</v>
      </c>
      <c r="W190" s="236">
        <f t="shared" si="33"/>
        <v>0</v>
      </c>
      <c r="X190" s="236">
        <f t="shared" si="40"/>
        <v>0</v>
      </c>
      <c r="Y190" s="238">
        <f t="shared" si="34"/>
        <v>0</v>
      </c>
      <c r="Z190" s="238">
        <f t="shared" si="35"/>
        <v>0</v>
      </c>
    </row>
    <row r="191" spans="1:26" ht="30" x14ac:dyDescent="0.25">
      <c r="A191" s="191" t="s">
        <v>228</v>
      </c>
      <c r="B191" s="228" t="s">
        <v>610</v>
      </c>
      <c r="C191" s="193" t="s">
        <v>611</v>
      </c>
      <c r="D191" s="193"/>
      <c r="E191" s="194">
        <v>15.2</v>
      </c>
      <c r="F191" s="229">
        <v>15.2</v>
      </c>
      <c r="G191" s="230" t="s">
        <v>33</v>
      </c>
      <c r="H191" s="231">
        <v>0</v>
      </c>
      <c r="I191" s="232">
        <v>0</v>
      </c>
      <c r="J191" s="232">
        <v>0</v>
      </c>
      <c r="K191" s="232">
        <v>0</v>
      </c>
      <c r="L191" s="233">
        <v>0</v>
      </c>
      <c r="M191" s="232">
        <f t="shared" si="29"/>
        <v>0</v>
      </c>
      <c r="N191" s="234">
        <v>0</v>
      </c>
      <c r="O191" s="232">
        <f t="shared" si="38"/>
        <v>0</v>
      </c>
      <c r="P191" s="243"/>
      <c r="Q191" s="216"/>
      <c r="R191" s="236">
        <f t="shared" si="39"/>
        <v>0</v>
      </c>
      <c r="S191" s="237">
        <v>0</v>
      </c>
      <c r="T191" s="236">
        <f t="shared" si="30"/>
        <v>0</v>
      </c>
      <c r="U191" s="236">
        <f t="shared" si="31"/>
        <v>0</v>
      </c>
      <c r="V191" s="236">
        <f t="shared" si="32"/>
        <v>0</v>
      </c>
      <c r="W191" s="236">
        <f t="shared" si="33"/>
        <v>0</v>
      </c>
      <c r="X191" s="236">
        <f t="shared" si="40"/>
        <v>0</v>
      </c>
      <c r="Y191" s="238">
        <f t="shared" si="34"/>
        <v>0</v>
      </c>
      <c r="Z191" s="238">
        <f t="shared" si="35"/>
        <v>0</v>
      </c>
    </row>
    <row r="192" spans="1:26" ht="30" x14ac:dyDescent="0.25">
      <c r="A192" s="191" t="s">
        <v>228</v>
      </c>
      <c r="B192" s="228" t="s">
        <v>646</v>
      </c>
      <c r="C192" s="193" t="s">
        <v>647</v>
      </c>
      <c r="D192" s="193"/>
      <c r="E192" s="194">
        <v>56</v>
      </c>
      <c r="F192" s="229">
        <v>56</v>
      </c>
      <c r="G192" s="230" t="s">
        <v>33</v>
      </c>
      <c r="H192" s="231">
        <v>0</v>
      </c>
      <c r="I192" s="232">
        <v>0</v>
      </c>
      <c r="J192" s="232">
        <v>0</v>
      </c>
      <c r="K192" s="232">
        <v>0</v>
      </c>
      <c r="L192" s="233">
        <v>0</v>
      </c>
      <c r="M192" s="232">
        <f t="shared" si="29"/>
        <v>0</v>
      </c>
      <c r="N192" s="234">
        <v>0</v>
      </c>
      <c r="O192" s="232">
        <f t="shared" si="38"/>
        <v>0</v>
      </c>
      <c r="P192" s="242"/>
      <c r="Q192" s="216"/>
      <c r="R192" s="236">
        <f t="shared" si="39"/>
        <v>0</v>
      </c>
      <c r="S192" s="237">
        <v>0</v>
      </c>
      <c r="T192" s="236">
        <f t="shared" si="30"/>
        <v>0</v>
      </c>
      <c r="U192" s="236">
        <f t="shared" si="31"/>
        <v>0</v>
      </c>
      <c r="V192" s="236">
        <f t="shared" si="32"/>
        <v>0</v>
      </c>
      <c r="W192" s="236">
        <f t="shared" si="33"/>
        <v>0</v>
      </c>
      <c r="X192" s="236">
        <f t="shared" si="40"/>
        <v>0</v>
      </c>
      <c r="Y192" s="238">
        <f t="shared" si="34"/>
        <v>0</v>
      </c>
      <c r="Z192" s="238">
        <f t="shared" si="35"/>
        <v>0</v>
      </c>
    </row>
    <row r="193" spans="1:26" ht="45" x14ac:dyDescent="0.25">
      <c r="A193" s="191" t="s">
        <v>27</v>
      </c>
      <c r="B193" s="228" t="s">
        <v>98</v>
      </c>
      <c r="C193" s="202" t="s">
        <v>99</v>
      </c>
      <c r="D193" s="443" t="s">
        <v>2658</v>
      </c>
      <c r="E193" s="203">
        <v>104.4</v>
      </c>
      <c r="F193" s="250">
        <v>129.91999999999999</v>
      </c>
      <c r="G193" s="316" t="s">
        <v>33</v>
      </c>
      <c r="H193" s="317">
        <v>108</v>
      </c>
      <c r="I193" s="251">
        <v>10</v>
      </c>
      <c r="J193" s="251">
        <v>0</v>
      </c>
      <c r="K193" s="251">
        <v>7</v>
      </c>
      <c r="L193" s="318">
        <v>0</v>
      </c>
      <c r="M193" s="232">
        <f t="shared" si="29"/>
        <v>111</v>
      </c>
      <c r="N193" s="252">
        <v>111</v>
      </c>
      <c r="O193" s="232">
        <f t="shared" si="38"/>
        <v>0</v>
      </c>
      <c r="P193" s="322"/>
      <c r="Q193" s="216"/>
      <c r="R193" s="236">
        <f t="shared" si="39"/>
        <v>11275.2</v>
      </c>
      <c r="S193" s="237">
        <v>2756.16</v>
      </c>
      <c r="T193" s="236">
        <f t="shared" si="30"/>
        <v>1299.1999999999998</v>
      </c>
      <c r="U193" s="236">
        <f t="shared" si="31"/>
        <v>0</v>
      </c>
      <c r="V193" s="236">
        <f t="shared" si="32"/>
        <v>909.43999999999994</v>
      </c>
      <c r="W193" s="236">
        <f t="shared" si="33"/>
        <v>0</v>
      </c>
      <c r="X193" s="236">
        <f t="shared" si="40"/>
        <v>14421.12</v>
      </c>
      <c r="Y193" s="238">
        <f t="shared" si="34"/>
        <v>14421.119999999999</v>
      </c>
      <c r="Z193" s="238">
        <f t="shared" si="35"/>
        <v>0</v>
      </c>
    </row>
    <row r="194" spans="1:26" ht="30" x14ac:dyDescent="0.25">
      <c r="A194" s="191" t="s">
        <v>228</v>
      </c>
      <c r="B194" s="228" t="s">
        <v>368</v>
      </c>
      <c r="C194" s="193" t="s">
        <v>369</v>
      </c>
      <c r="D194" s="193"/>
      <c r="E194" s="194">
        <v>28</v>
      </c>
      <c r="F194" s="229">
        <v>28</v>
      </c>
      <c r="G194" s="230" t="s">
        <v>33</v>
      </c>
      <c r="H194" s="231">
        <v>2</v>
      </c>
      <c r="I194" s="251">
        <v>0</v>
      </c>
      <c r="J194" s="232">
        <v>0</v>
      </c>
      <c r="K194" s="232">
        <v>0</v>
      </c>
      <c r="L194" s="233">
        <v>0</v>
      </c>
      <c r="M194" s="232">
        <f t="shared" si="29"/>
        <v>2</v>
      </c>
      <c r="N194" s="234">
        <v>2</v>
      </c>
      <c r="O194" s="232">
        <f t="shared" si="38"/>
        <v>0</v>
      </c>
      <c r="P194" s="243"/>
      <c r="Q194" s="216"/>
      <c r="R194" s="236">
        <f t="shared" si="39"/>
        <v>56</v>
      </c>
      <c r="S194" s="237">
        <v>0</v>
      </c>
      <c r="T194" s="236">
        <f t="shared" si="30"/>
        <v>0</v>
      </c>
      <c r="U194" s="236">
        <f t="shared" si="31"/>
        <v>0</v>
      </c>
      <c r="V194" s="236">
        <f t="shared" si="32"/>
        <v>0</v>
      </c>
      <c r="W194" s="236">
        <f t="shared" si="33"/>
        <v>0</v>
      </c>
      <c r="X194" s="236">
        <f t="shared" si="40"/>
        <v>56</v>
      </c>
      <c r="Y194" s="238">
        <f t="shared" si="34"/>
        <v>56</v>
      </c>
      <c r="Z194" s="238">
        <f t="shared" si="35"/>
        <v>0</v>
      </c>
    </row>
    <row r="195" spans="1:26" ht="18" x14ac:dyDescent="0.25">
      <c r="A195" s="191" t="s">
        <v>228</v>
      </c>
      <c r="B195" s="228" t="s">
        <v>320</v>
      </c>
      <c r="C195" s="193" t="s">
        <v>321</v>
      </c>
      <c r="D195" s="193"/>
      <c r="E195" s="194">
        <v>114.91</v>
      </c>
      <c r="F195" s="229">
        <v>114.91</v>
      </c>
      <c r="G195" s="230" t="s">
        <v>33</v>
      </c>
      <c r="H195" s="231">
        <v>0</v>
      </c>
      <c r="I195" s="251">
        <v>0</v>
      </c>
      <c r="J195" s="232">
        <v>0</v>
      </c>
      <c r="K195" s="232">
        <v>0</v>
      </c>
      <c r="L195" s="233">
        <v>0</v>
      </c>
      <c r="M195" s="232">
        <f t="shared" si="29"/>
        <v>0</v>
      </c>
      <c r="N195" s="234">
        <v>0</v>
      </c>
      <c r="O195" s="232">
        <f t="shared" si="38"/>
        <v>0</v>
      </c>
      <c r="P195" s="243"/>
      <c r="Q195" s="216"/>
      <c r="R195" s="236">
        <f t="shared" si="39"/>
        <v>0</v>
      </c>
      <c r="S195" s="237">
        <v>0</v>
      </c>
      <c r="T195" s="236">
        <f t="shared" si="30"/>
        <v>0</v>
      </c>
      <c r="U195" s="236">
        <f t="shared" si="31"/>
        <v>0</v>
      </c>
      <c r="V195" s="236">
        <f t="shared" si="32"/>
        <v>0</v>
      </c>
      <c r="W195" s="236">
        <f t="shared" si="33"/>
        <v>0</v>
      </c>
      <c r="X195" s="236">
        <f t="shared" si="40"/>
        <v>0</v>
      </c>
      <c r="Y195" s="238">
        <f t="shared" si="34"/>
        <v>0</v>
      </c>
      <c r="Z195" s="238">
        <f t="shared" si="35"/>
        <v>0</v>
      </c>
    </row>
    <row r="196" spans="1:26" ht="30" x14ac:dyDescent="0.25">
      <c r="A196" s="191" t="s">
        <v>228</v>
      </c>
      <c r="B196" s="228" t="s">
        <v>586</v>
      </c>
      <c r="C196" s="193" t="s">
        <v>587</v>
      </c>
      <c r="D196" s="193"/>
      <c r="E196" s="194">
        <v>114.91000000000001</v>
      </c>
      <c r="F196" s="229">
        <v>114.91000000000001</v>
      </c>
      <c r="G196" s="230" t="s">
        <v>33</v>
      </c>
      <c r="H196" s="231">
        <v>0</v>
      </c>
      <c r="I196" s="251">
        <v>0</v>
      </c>
      <c r="J196" s="232">
        <v>0</v>
      </c>
      <c r="K196" s="232">
        <v>0</v>
      </c>
      <c r="L196" s="233">
        <v>0</v>
      </c>
      <c r="M196" s="232">
        <f t="shared" si="29"/>
        <v>0</v>
      </c>
      <c r="N196" s="234">
        <v>0</v>
      </c>
      <c r="O196" s="232">
        <f t="shared" si="38"/>
        <v>0</v>
      </c>
      <c r="P196" s="242"/>
      <c r="Q196" s="216"/>
      <c r="R196" s="236">
        <f t="shared" si="39"/>
        <v>0</v>
      </c>
      <c r="S196" s="237">
        <v>0</v>
      </c>
      <c r="T196" s="236">
        <f t="shared" si="30"/>
        <v>0</v>
      </c>
      <c r="U196" s="236">
        <f t="shared" si="31"/>
        <v>0</v>
      </c>
      <c r="V196" s="236">
        <f t="shared" si="32"/>
        <v>0</v>
      </c>
      <c r="W196" s="236">
        <f t="shared" si="33"/>
        <v>0</v>
      </c>
      <c r="X196" s="236">
        <f t="shared" si="40"/>
        <v>0</v>
      </c>
      <c r="Y196" s="238">
        <f t="shared" si="34"/>
        <v>0</v>
      </c>
      <c r="Z196" s="238">
        <f t="shared" si="35"/>
        <v>0</v>
      </c>
    </row>
    <row r="197" spans="1:26" ht="30" x14ac:dyDescent="0.25">
      <c r="A197" s="191" t="s">
        <v>228</v>
      </c>
      <c r="B197" s="228" t="s">
        <v>376</v>
      </c>
      <c r="C197" s="193" t="s">
        <v>377</v>
      </c>
      <c r="D197" s="193"/>
      <c r="E197" s="194">
        <v>40</v>
      </c>
      <c r="F197" s="229">
        <v>40</v>
      </c>
      <c r="G197" s="230" t="s">
        <v>33</v>
      </c>
      <c r="H197" s="231">
        <v>0</v>
      </c>
      <c r="I197" s="251">
        <v>0</v>
      </c>
      <c r="J197" s="232">
        <v>0</v>
      </c>
      <c r="K197" s="232">
        <v>0</v>
      </c>
      <c r="L197" s="233">
        <v>0</v>
      </c>
      <c r="M197" s="232">
        <f t="shared" si="29"/>
        <v>0</v>
      </c>
      <c r="N197" s="234">
        <v>0</v>
      </c>
      <c r="O197" s="232">
        <f t="shared" si="38"/>
        <v>0</v>
      </c>
      <c r="P197" s="243"/>
      <c r="Q197" s="216"/>
      <c r="R197" s="236">
        <f t="shared" si="39"/>
        <v>0</v>
      </c>
      <c r="S197" s="237">
        <v>0</v>
      </c>
      <c r="T197" s="236">
        <f t="shared" si="30"/>
        <v>0</v>
      </c>
      <c r="U197" s="236">
        <f t="shared" si="31"/>
        <v>0</v>
      </c>
      <c r="V197" s="236">
        <f t="shared" si="32"/>
        <v>0</v>
      </c>
      <c r="W197" s="236">
        <f t="shared" si="33"/>
        <v>0</v>
      </c>
      <c r="X197" s="236">
        <f t="shared" si="40"/>
        <v>0</v>
      </c>
      <c r="Y197" s="238">
        <f t="shared" si="34"/>
        <v>0</v>
      </c>
      <c r="Z197" s="238">
        <f t="shared" si="35"/>
        <v>0</v>
      </c>
    </row>
    <row r="198" spans="1:26" ht="30" x14ac:dyDescent="0.25">
      <c r="A198" s="191" t="s">
        <v>228</v>
      </c>
      <c r="B198" s="228" t="s">
        <v>358</v>
      </c>
      <c r="C198" s="193" t="s">
        <v>359</v>
      </c>
      <c r="D198" s="193"/>
      <c r="E198" s="194">
        <v>210</v>
      </c>
      <c r="F198" s="229">
        <v>210</v>
      </c>
      <c r="G198" s="230" t="s">
        <v>33</v>
      </c>
      <c r="H198" s="231">
        <v>0</v>
      </c>
      <c r="I198" s="251">
        <v>0</v>
      </c>
      <c r="J198" s="232">
        <v>0</v>
      </c>
      <c r="K198" s="232">
        <v>0</v>
      </c>
      <c r="L198" s="233">
        <v>0</v>
      </c>
      <c r="M198" s="232">
        <f t="shared" si="29"/>
        <v>0</v>
      </c>
      <c r="N198" s="234">
        <v>0</v>
      </c>
      <c r="O198" s="232">
        <f t="shared" si="38"/>
        <v>0</v>
      </c>
      <c r="P198" s="243"/>
      <c r="Q198" s="216"/>
      <c r="R198" s="236">
        <f t="shared" si="39"/>
        <v>0</v>
      </c>
      <c r="S198" s="237">
        <v>0</v>
      </c>
      <c r="T198" s="236">
        <f t="shared" si="30"/>
        <v>0</v>
      </c>
      <c r="U198" s="236">
        <f t="shared" si="31"/>
        <v>0</v>
      </c>
      <c r="V198" s="236">
        <f t="shared" si="32"/>
        <v>0</v>
      </c>
      <c r="W198" s="236">
        <f t="shared" si="33"/>
        <v>0</v>
      </c>
      <c r="X198" s="236">
        <f t="shared" si="40"/>
        <v>0</v>
      </c>
      <c r="Y198" s="238">
        <f t="shared" si="34"/>
        <v>0</v>
      </c>
      <c r="Z198" s="238">
        <f t="shared" si="35"/>
        <v>0</v>
      </c>
    </row>
    <row r="199" spans="1:26" ht="30" x14ac:dyDescent="0.25">
      <c r="A199" s="191" t="s">
        <v>228</v>
      </c>
      <c r="B199" s="228" t="s">
        <v>356</v>
      </c>
      <c r="C199" s="193" t="s">
        <v>357</v>
      </c>
      <c r="D199" s="193"/>
      <c r="E199" s="194">
        <v>190</v>
      </c>
      <c r="F199" s="229">
        <v>190</v>
      </c>
      <c r="G199" s="230" t="s">
        <v>33</v>
      </c>
      <c r="H199" s="231">
        <v>0</v>
      </c>
      <c r="I199" s="251">
        <v>0</v>
      </c>
      <c r="J199" s="232">
        <v>0</v>
      </c>
      <c r="K199" s="232">
        <v>0</v>
      </c>
      <c r="L199" s="233">
        <v>0</v>
      </c>
      <c r="M199" s="232">
        <f t="shared" si="29"/>
        <v>0</v>
      </c>
      <c r="N199" s="234">
        <v>0</v>
      </c>
      <c r="O199" s="232">
        <f t="shared" si="38"/>
        <v>0</v>
      </c>
      <c r="P199" s="243"/>
      <c r="Q199" s="216"/>
      <c r="R199" s="236">
        <f t="shared" si="39"/>
        <v>0</v>
      </c>
      <c r="S199" s="237">
        <v>0</v>
      </c>
      <c r="T199" s="236">
        <f t="shared" si="30"/>
        <v>0</v>
      </c>
      <c r="U199" s="236">
        <f t="shared" si="31"/>
        <v>0</v>
      </c>
      <c r="V199" s="236">
        <f t="shared" si="32"/>
        <v>0</v>
      </c>
      <c r="W199" s="236">
        <f t="shared" si="33"/>
        <v>0</v>
      </c>
      <c r="X199" s="236">
        <f t="shared" si="40"/>
        <v>0</v>
      </c>
      <c r="Y199" s="238">
        <f t="shared" si="34"/>
        <v>0</v>
      </c>
      <c r="Z199" s="238">
        <f t="shared" si="35"/>
        <v>0</v>
      </c>
    </row>
    <row r="200" spans="1:26" ht="18" x14ac:dyDescent="0.25">
      <c r="A200" s="191" t="s">
        <v>228</v>
      </c>
      <c r="B200" s="228" t="s">
        <v>628</v>
      </c>
      <c r="C200" s="193" t="s">
        <v>629</v>
      </c>
      <c r="D200" s="193"/>
      <c r="E200" s="194">
        <v>235</v>
      </c>
      <c r="F200" s="229">
        <v>235</v>
      </c>
      <c r="G200" s="230" t="s">
        <v>33</v>
      </c>
      <c r="H200" s="231">
        <v>0</v>
      </c>
      <c r="I200" s="232">
        <v>0</v>
      </c>
      <c r="J200" s="232">
        <v>0</v>
      </c>
      <c r="K200" s="232">
        <v>0</v>
      </c>
      <c r="L200" s="233">
        <v>0</v>
      </c>
      <c r="M200" s="232">
        <f t="shared" si="29"/>
        <v>0</v>
      </c>
      <c r="N200" s="234">
        <v>0</v>
      </c>
      <c r="O200" s="232">
        <f t="shared" si="38"/>
        <v>0</v>
      </c>
      <c r="P200" s="242"/>
      <c r="Q200" s="216"/>
      <c r="R200" s="236">
        <f t="shared" si="39"/>
        <v>0</v>
      </c>
      <c r="S200" s="237">
        <v>0</v>
      </c>
      <c r="T200" s="236">
        <f t="shared" si="30"/>
        <v>0</v>
      </c>
      <c r="U200" s="236">
        <f t="shared" si="31"/>
        <v>0</v>
      </c>
      <c r="V200" s="236">
        <f t="shared" si="32"/>
        <v>0</v>
      </c>
      <c r="W200" s="236">
        <f t="shared" si="33"/>
        <v>0</v>
      </c>
      <c r="X200" s="236">
        <f t="shared" si="40"/>
        <v>0</v>
      </c>
      <c r="Y200" s="238">
        <f t="shared" si="34"/>
        <v>0</v>
      </c>
      <c r="Z200" s="238">
        <f t="shared" si="35"/>
        <v>0</v>
      </c>
    </row>
    <row r="201" spans="1:26" ht="30" x14ac:dyDescent="0.25">
      <c r="A201" s="191" t="s">
        <v>228</v>
      </c>
      <c r="B201" s="228" t="s">
        <v>346</v>
      </c>
      <c r="C201" s="193" t="s">
        <v>347</v>
      </c>
      <c r="D201" s="193"/>
      <c r="E201" s="194">
        <v>27</v>
      </c>
      <c r="F201" s="229">
        <v>27</v>
      </c>
      <c r="G201" s="230" t="s">
        <v>33</v>
      </c>
      <c r="H201" s="231">
        <v>0</v>
      </c>
      <c r="I201" s="251">
        <v>0</v>
      </c>
      <c r="J201" s="232">
        <v>0</v>
      </c>
      <c r="K201" s="232">
        <v>0</v>
      </c>
      <c r="L201" s="233">
        <v>0</v>
      </c>
      <c r="M201" s="232">
        <f t="shared" si="29"/>
        <v>0</v>
      </c>
      <c r="N201" s="234">
        <v>0</v>
      </c>
      <c r="O201" s="232">
        <f t="shared" si="38"/>
        <v>0</v>
      </c>
      <c r="P201" s="243"/>
      <c r="Q201" s="216"/>
      <c r="R201" s="236">
        <f t="shared" si="39"/>
        <v>0</v>
      </c>
      <c r="S201" s="237">
        <v>0</v>
      </c>
      <c r="T201" s="236">
        <f t="shared" si="30"/>
        <v>0</v>
      </c>
      <c r="U201" s="236">
        <f t="shared" si="31"/>
        <v>0</v>
      </c>
      <c r="V201" s="236">
        <f t="shared" si="32"/>
        <v>0</v>
      </c>
      <c r="W201" s="236">
        <f t="shared" si="33"/>
        <v>0</v>
      </c>
      <c r="X201" s="236">
        <f t="shared" si="40"/>
        <v>0</v>
      </c>
      <c r="Y201" s="238">
        <f t="shared" si="34"/>
        <v>0</v>
      </c>
      <c r="Z201" s="238">
        <f t="shared" si="35"/>
        <v>0</v>
      </c>
    </row>
    <row r="202" spans="1:26" ht="18" x14ac:dyDescent="0.25">
      <c r="A202" s="191" t="s">
        <v>228</v>
      </c>
      <c r="B202" s="228" t="s">
        <v>606</v>
      </c>
      <c r="C202" s="193" t="s">
        <v>607</v>
      </c>
      <c r="D202" s="193"/>
      <c r="E202" s="194">
        <v>90</v>
      </c>
      <c r="F202" s="229">
        <v>90</v>
      </c>
      <c r="G202" s="230" t="s">
        <v>33</v>
      </c>
      <c r="H202" s="231">
        <v>0</v>
      </c>
      <c r="I202" s="232">
        <v>0</v>
      </c>
      <c r="J202" s="232">
        <v>0</v>
      </c>
      <c r="K202" s="232">
        <v>0</v>
      </c>
      <c r="L202" s="233">
        <v>0</v>
      </c>
      <c r="M202" s="232">
        <f t="shared" ref="M202:M265" si="41">H202+I202+J202-K202-L202</f>
        <v>0</v>
      </c>
      <c r="N202" s="234">
        <v>0</v>
      </c>
      <c r="O202" s="232">
        <f t="shared" si="38"/>
        <v>0</v>
      </c>
      <c r="P202" s="243"/>
      <c r="Q202" s="216"/>
      <c r="R202" s="236">
        <f t="shared" si="39"/>
        <v>0</v>
      </c>
      <c r="S202" s="237">
        <v>0</v>
      </c>
      <c r="T202" s="236">
        <f t="shared" ref="T202:T265" si="42">I202*F202</f>
        <v>0</v>
      </c>
      <c r="U202" s="236">
        <f t="shared" ref="U202:U265" si="43">F202*J202</f>
        <v>0</v>
      </c>
      <c r="V202" s="236">
        <f t="shared" ref="V202:V265" si="44">F202*K202</f>
        <v>0</v>
      </c>
      <c r="W202" s="236">
        <f t="shared" ref="W202:W265" si="45">F202*L202</f>
        <v>0</v>
      </c>
      <c r="X202" s="236">
        <f t="shared" si="40"/>
        <v>0</v>
      </c>
      <c r="Y202" s="238">
        <f t="shared" ref="Y202:Y265" si="46">M202*F202</f>
        <v>0</v>
      </c>
      <c r="Z202" s="238">
        <f t="shared" ref="Z202:Z265" si="47">Y202-X202</f>
        <v>0</v>
      </c>
    </row>
    <row r="203" spans="1:26" ht="18" x14ac:dyDescent="0.25">
      <c r="A203" s="191" t="s">
        <v>228</v>
      </c>
      <c r="B203" s="228" t="s">
        <v>378</v>
      </c>
      <c r="C203" s="193" t="s">
        <v>379</v>
      </c>
      <c r="D203" s="193"/>
      <c r="E203" s="194">
        <v>9</v>
      </c>
      <c r="F203" s="229">
        <v>9</v>
      </c>
      <c r="G203" s="230" t="s">
        <v>33</v>
      </c>
      <c r="H203" s="231">
        <v>0</v>
      </c>
      <c r="I203" s="251">
        <v>0</v>
      </c>
      <c r="J203" s="232">
        <v>0</v>
      </c>
      <c r="K203" s="232">
        <v>0</v>
      </c>
      <c r="L203" s="233">
        <v>0</v>
      </c>
      <c r="M203" s="232">
        <f t="shared" si="41"/>
        <v>0</v>
      </c>
      <c r="N203" s="234">
        <v>0</v>
      </c>
      <c r="O203" s="232">
        <f t="shared" si="38"/>
        <v>0</v>
      </c>
      <c r="P203" s="243"/>
      <c r="Q203" s="216"/>
      <c r="R203" s="236">
        <f t="shared" si="39"/>
        <v>0</v>
      </c>
      <c r="S203" s="237">
        <v>0</v>
      </c>
      <c r="T203" s="236">
        <f t="shared" si="42"/>
        <v>0</v>
      </c>
      <c r="U203" s="236">
        <f t="shared" si="43"/>
        <v>0</v>
      </c>
      <c r="V203" s="236">
        <f t="shared" si="44"/>
        <v>0</v>
      </c>
      <c r="W203" s="236">
        <f t="shared" si="45"/>
        <v>0</v>
      </c>
      <c r="X203" s="236">
        <f t="shared" si="40"/>
        <v>0</v>
      </c>
      <c r="Y203" s="238">
        <f t="shared" si="46"/>
        <v>0</v>
      </c>
      <c r="Z203" s="238">
        <f t="shared" si="47"/>
        <v>0</v>
      </c>
    </row>
    <row r="204" spans="1:26" ht="30" x14ac:dyDescent="0.25">
      <c r="A204" s="191" t="s">
        <v>228</v>
      </c>
      <c r="B204" s="228" t="s">
        <v>342</v>
      </c>
      <c r="C204" s="193" t="s">
        <v>343</v>
      </c>
      <c r="D204" s="193"/>
      <c r="E204" s="194">
        <v>30.16</v>
      </c>
      <c r="F204" s="229">
        <v>30.16</v>
      </c>
      <c r="G204" s="230" t="s">
        <v>33</v>
      </c>
      <c r="H204" s="231">
        <v>7</v>
      </c>
      <c r="I204" s="251">
        <v>0</v>
      </c>
      <c r="J204" s="232">
        <v>0</v>
      </c>
      <c r="K204" s="232">
        <v>1</v>
      </c>
      <c r="L204" s="233">
        <v>0</v>
      </c>
      <c r="M204" s="232">
        <f t="shared" si="41"/>
        <v>6</v>
      </c>
      <c r="N204" s="234">
        <v>6</v>
      </c>
      <c r="O204" s="232">
        <f t="shared" si="38"/>
        <v>0</v>
      </c>
      <c r="P204" s="242"/>
      <c r="Q204" s="216"/>
      <c r="R204" s="236">
        <f t="shared" si="39"/>
        <v>211.12</v>
      </c>
      <c r="S204" s="237">
        <v>0</v>
      </c>
      <c r="T204" s="236">
        <f t="shared" si="42"/>
        <v>0</v>
      </c>
      <c r="U204" s="236">
        <f t="shared" si="43"/>
        <v>0</v>
      </c>
      <c r="V204" s="236">
        <f t="shared" si="44"/>
        <v>30.16</v>
      </c>
      <c r="W204" s="236">
        <f t="shared" si="45"/>
        <v>0</v>
      </c>
      <c r="X204" s="236">
        <f t="shared" si="40"/>
        <v>180.96</v>
      </c>
      <c r="Y204" s="238">
        <f t="shared" si="46"/>
        <v>180.96</v>
      </c>
      <c r="Z204" s="238">
        <f t="shared" si="47"/>
        <v>0</v>
      </c>
    </row>
    <row r="205" spans="1:26" ht="30" x14ac:dyDescent="0.25">
      <c r="A205" s="191" t="s">
        <v>228</v>
      </c>
      <c r="B205" s="228" t="s">
        <v>332</v>
      </c>
      <c r="C205" s="193" t="s">
        <v>333</v>
      </c>
      <c r="D205" s="193"/>
      <c r="E205" s="194">
        <v>4</v>
      </c>
      <c r="F205" s="229">
        <v>4</v>
      </c>
      <c r="G205" s="230" t="s">
        <v>33</v>
      </c>
      <c r="H205" s="231">
        <v>5</v>
      </c>
      <c r="I205" s="251">
        <v>0</v>
      </c>
      <c r="J205" s="232">
        <v>0</v>
      </c>
      <c r="K205" s="232">
        <v>0</v>
      </c>
      <c r="L205" s="233">
        <v>0</v>
      </c>
      <c r="M205" s="232">
        <f t="shared" si="41"/>
        <v>5</v>
      </c>
      <c r="N205" s="234">
        <v>5</v>
      </c>
      <c r="O205" s="232">
        <f t="shared" si="38"/>
        <v>0</v>
      </c>
      <c r="P205" s="243"/>
      <c r="Q205" s="216"/>
      <c r="R205" s="236">
        <f t="shared" si="39"/>
        <v>20</v>
      </c>
      <c r="S205" s="237">
        <v>0</v>
      </c>
      <c r="T205" s="236">
        <f t="shared" si="42"/>
        <v>0</v>
      </c>
      <c r="U205" s="236">
        <f t="shared" si="43"/>
        <v>0</v>
      </c>
      <c r="V205" s="236">
        <f t="shared" si="44"/>
        <v>0</v>
      </c>
      <c r="W205" s="236">
        <f t="shared" si="45"/>
        <v>0</v>
      </c>
      <c r="X205" s="236">
        <f t="shared" si="40"/>
        <v>20</v>
      </c>
      <c r="Y205" s="238">
        <f t="shared" si="46"/>
        <v>20</v>
      </c>
      <c r="Z205" s="238">
        <f t="shared" si="47"/>
        <v>0</v>
      </c>
    </row>
    <row r="206" spans="1:26" ht="18" x14ac:dyDescent="0.25">
      <c r="A206" s="191" t="s">
        <v>228</v>
      </c>
      <c r="B206" s="228" t="s">
        <v>291</v>
      </c>
      <c r="C206" s="193" t="s">
        <v>292</v>
      </c>
      <c r="D206" s="193"/>
      <c r="E206" s="194">
        <v>7</v>
      </c>
      <c r="F206" s="229">
        <v>7</v>
      </c>
      <c r="G206" s="230" t="s">
        <v>33</v>
      </c>
      <c r="H206" s="231">
        <v>0</v>
      </c>
      <c r="I206" s="251">
        <v>0</v>
      </c>
      <c r="J206" s="232">
        <v>0</v>
      </c>
      <c r="K206" s="232">
        <v>0</v>
      </c>
      <c r="L206" s="233">
        <v>0</v>
      </c>
      <c r="M206" s="232">
        <f t="shared" si="41"/>
        <v>0</v>
      </c>
      <c r="N206" s="234">
        <v>0</v>
      </c>
      <c r="O206" s="232">
        <f t="shared" si="38"/>
        <v>0</v>
      </c>
      <c r="P206" s="243"/>
      <c r="Q206" s="216"/>
      <c r="R206" s="236">
        <f t="shared" si="39"/>
        <v>0</v>
      </c>
      <c r="S206" s="237">
        <v>0</v>
      </c>
      <c r="T206" s="236">
        <f t="shared" si="42"/>
        <v>0</v>
      </c>
      <c r="U206" s="236">
        <f t="shared" si="43"/>
        <v>0</v>
      </c>
      <c r="V206" s="236">
        <f t="shared" si="44"/>
        <v>0</v>
      </c>
      <c r="W206" s="236">
        <f t="shared" si="45"/>
        <v>0</v>
      </c>
      <c r="X206" s="236">
        <f t="shared" si="40"/>
        <v>0</v>
      </c>
      <c r="Y206" s="238">
        <f t="shared" si="46"/>
        <v>0</v>
      </c>
      <c r="Z206" s="238">
        <f t="shared" si="47"/>
        <v>0</v>
      </c>
    </row>
    <row r="207" spans="1:26" ht="18" x14ac:dyDescent="0.25">
      <c r="A207" s="191" t="s">
        <v>228</v>
      </c>
      <c r="B207" s="228" t="s">
        <v>289</v>
      </c>
      <c r="C207" s="193" t="s">
        <v>290</v>
      </c>
      <c r="D207" s="193"/>
      <c r="E207" s="194">
        <v>5</v>
      </c>
      <c r="F207" s="229">
        <v>5</v>
      </c>
      <c r="G207" s="230" t="s">
        <v>33</v>
      </c>
      <c r="H207" s="231">
        <v>1</v>
      </c>
      <c r="I207" s="251">
        <v>0</v>
      </c>
      <c r="J207" s="232">
        <v>0</v>
      </c>
      <c r="K207" s="232">
        <v>0</v>
      </c>
      <c r="L207" s="233">
        <v>0</v>
      </c>
      <c r="M207" s="232">
        <f t="shared" si="41"/>
        <v>1</v>
      </c>
      <c r="N207" s="234">
        <v>1</v>
      </c>
      <c r="O207" s="232">
        <f t="shared" si="38"/>
        <v>0</v>
      </c>
      <c r="P207" s="243"/>
      <c r="Q207" s="216"/>
      <c r="R207" s="236">
        <f t="shared" si="39"/>
        <v>5</v>
      </c>
      <c r="S207" s="237">
        <v>0</v>
      </c>
      <c r="T207" s="236">
        <f t="shared" si="42"/>
        <v>0</v>
      </c>
      <c r="U207" s="236">
        <f t="shared" si="43"/>
        <v>0</v>
      </c>
      <c r="V207" s="236">
        <f t="shared" si="44"/>
        <v>0</v>
      </c>
      <c r="W207" s="236">
        <f t="shared" si="45"/>
        <v>0</v>
      </c>
      <c r="X207" s="236">
        <f t="shared" si="40"/>
        <v>5</v>
      </c>
      <c r="Y207" s="238">
        <f t="shared" si="46"/>
        <v>5</v>
      </c>
      <c r="Z207" s="238">
        <f t="shared" si="47"/>
        <v>0</v>
      </c>
    </row>
    <row r="208" spans="1:26" ht="30" x14ac:dyDescent="0.25">
      <c r="A208" s="191" t="s">
        <v>228</v>
      </c>
      <c r="B208" s="228" t="s">
        <v>287</v>
      </c>
      <c r="C208" s="193" t="s">
        <v>288</v>
      </c>
      <c r="D208" s="193"/>
      <c r="E208" s="194">
        <v>29</v>
      </c>
      <c r="F208" s="229">
        <v>29</v>
      </c>
      <c r="G208" s="230" t="s">
        <v>33</v>
      </c>
      <c r="H208" s="231">
        <v>0</v>
      </c>
      <c r="I208" s="251">
        <v>0</v>
      </c>
      <c r="J208" s="232">
        <v>0</v>
      </c>
      <c r="K208" s="232">
        <v>0</v>
      </c>
      <c r="L208" s="233">
        <v>0</v>
      </c>
      <c r="M208" s="232">
        <f t="shared" si="41"/>
        <v>0</v>
      </c>
      <c r="N208" s="234">
        <v>0</v>
      </c>
      <c r="O208" s="232">
        <f t="shared" si="38"/>
        <v>0</v>
      </c>
      <c r="P208" s="243"/>
      <c r="Q208" s="216"/>
      <c r="R208" s="236">
        <f t="shared" si="39"/>
        <v>0</v>
      </c>
      <c r="S208" s="237">
        <v>0</v>
      </c>
      <c r="T208" s="236">
        <f t="shared" si="42"/>
        <v>0</v>
      </c>
      <c r="U208" s="236">
        <f t="shared" si="43"/>
        <v>0</v>
      </c>
      <c r="V208" s="236">
        <f t="shared" si="44"/>
        <v>0</v>
      </c>
      <c r="W208" s="236">
        <f t="shared" si="45"/>
        <v>0</v>
      </c>
      <c r="X208" s="236">
        <f t="shared" si="40"/>
        <v>0</v>
      </c>
      <c r="Y208" s="238">
        <f t="shared" si="46"/>
        <v>0</v>
      </c>
      <c r="Z208" s="238">
        <f t="shared" si="47"/>
        <v>0</v>
      </c>
    </row>
    <row r="209" spans="1:26" ht="30" x14ac:dyDescent="0.25">
      <c r="A209" s="191" t="s">
        <v>228</v>
      </c>
      <c r="B209" s="228" t="s">
        <v>257</v>
      </c>
      <c r="C209" s="193" t="s">
        <v>258</v>
      </c>
      <c r="D209" s="193"/>
      <c r="E209" s="194">
        <v>220.01</v>
      </c>
      <c r="F209" s="229">
        <v>220.01</v>
      </c>
      <c r="G209" s="230" t="s">
        <v>33</v>
      </c>
      <c r="H209" s="231">
        <v>0</v>
      </c>
      <c r="I209" s="232">
        <v>0</v>
      </c>
      <c r="J209" s="232">
        <v>0</v>
      </c>
      <c r="K209" s="232">
        <v>0</v>
      </c>
      <c r="L209" s="233">
        <v>0</v>
      </c>
      <c r="M209" s="232">
        <f t="shared" si="41"/>
        <v>0</v>
      </c>
      <c r="N209" s="234">
        <v>0</v>
      </c>
      <c r="O209" s="232">
        <f t="shared" si="38"/>
        <v>0</v>
      </c>
      <c r="P209" s="243"/>
      <c r="Q209" s="216"/>
      <c r="R209" s="236">
        <f t="shared" si="39"/>
        <v>0</v>
      </c>
      <c r="S209" s="237">
        <v>0</v>
      </c>
      <c r="T209" s="236">
        <f t="shared" si="42"/>
        <v>0</v>
      </c>
      <c r="U209" s="236">
        <f t="shared" si="43"/>
        <v>0</v>
      </c>
      <c r="V209" s="236">
        <f t="shared" si="44"/>
        <v>0</v>
      </c>
      <c r="W209" s="236">
        <f t="shared" si="45"/>
        <v>0</v>
      </c>
      <c r="X209" s="236">
        <f t="shared" si="40"/>
        <v>0</v>
      </c>
      <c r="Y209" s="238">
        <f t="shared" si="46"/>
        <v>0</v>
      </c>
      <c r="Z209" s="238">
        <f t="shared" si="47"/>
        <v>0</v>
      </c>
    </row>
    <row r="210" spans="1:26" ht="30" x14ac:dyDescent="0.25">
      <c r="A210" s="191" t="s">
        <v>228</v>
      </c>
      <c r="B210" s="228" t="s">
        <v>235</v>
      </c>
      <c r="C210" s="193" t="s">
        <v>236</v>
      </c>
      <c r="D210" s="193"/>
      <c r="E210" s="194">
        <v>4</v>
      </c>
      <c r="F210" s="229">
        <v>4</v>
      </c>
      <c r="G210" s="230" t="s">
        <v>33</v>
      </c>
      <c r="H210" s="231">
        <v>0</v>
      </c>
      <c r="I210" s="232">
        <v>0</v>
      </c>
      <c r="J210" s="232">
        <v>0</v>
      </c>
      <c r="K210" s="232">
        <v>0</v>
      </c>
      <c r="L210" s="233">
        <v>0</v>
      </c>
      <c r="M210" s="232">
        <f t="shared" si="41"/>
        <v>0</v>
      </c>
      <c r="N210" s="234">
        <v>0</v>
      </c>
      <c r="O210" s="232">
        <f t="shared" si="38"/>
        <v>0</v>
      </c>
      <c r="P210" s="242"/>
      <c r="Q210" s="216"/>
      <c r="R210" s="236">
        <f t="shared" si="39"/>
        <v>0</v>
      </c>
      <c r="S210" s="237">
        <v>0</v>
      </c>
      <c r="T210" s="236">
        <f t="shared" si="42"/>
        <v>0</v>
      </c>
      <c r="U210" s="236">
        <f t="shared" si="43"/>
        <v>0</v>
      </c>
      <c r="V210" s="236">
        <f t="shared" si="44"/>
        <v>0</v>
      </c>
      <c r="W210" s="236">
        <f t="shared" si="45"/>
        <v>0</v>
      </c>
      <c r="X210" s="236">
        <f t="shared" si="40"/>
        <v>0</v>
      </c>
      <c r="Y210" s="238">
        <f t="shared" si="46"/>
        <v>0</v>
      </c>
      <c r="Z210" s="238">
        <f t="shared" si="47"/>
        <v>0</v>
      </c>
    </row>
    <row r="211" spans="1:26" ht="30" x14ac:dyDescent="0.25">
      <c r="A211" s="191" t="s">
        <v>228</v>
      </c>
      <c r="B211" s="228" t="s">
        <v>231</v>
      </c>
      <c r="C211" s="193" t="s">
        <v>232</v>
      </c>
      <c r="D211" s="193"/>
      <c r="E211" s="194">
        <v>20.99</v>
      </c>
      <c r="F211" s="229">
        <v>20.99</v>
      </c>
      <c r="G211" s="230" t="s">
        <v>33</v>
      </c>
      <c r="H211" s="231">
        <v>0</v>
      </c>
      <c r="I211" s="232">
        <v>0</v>
      </c>
      <c r="J211" s="232">
        <v>0</v>
      </c>
      <c r="K211" s="232">
        <v>0</v>
      </c>
      <c r="L211" s="233">
        <v>0</v>
      </c>
      <c r="M211" s="232">
        <f t="shared" si="41"/>
        <v>0</v>
      </c>
      <c r="N211" s="234">
        <v>0</v>
      </c>
      <c r="O211" s="232">
        <f t="shared" si="38"/>
        <v>0</v>
      </c>
      <c r="P211" s="243"/>
      <c r="Q211" s="216"/>
      <c r="R211" s="236">
        <f t="shared" si="39"/>
        <v>0</v>
      </c>
      <c r="S211" s="237">
        <v>0</v>
      </c>
      <c r="T211" s="236">
        <f t="shared" si="42"/>
        <v>0</v>
      </c>
      <c r="U211" s="236">
        <f t="shared" si="43"/>
        <v>0</v>
      </c>
      <c r="V211" s="236">
        <f t="shared" si="44"/>
        <v>0</v>
      </c>
      <c r="W211" s="236">
        <f t="shared" si="45"/>
        <v>0</v>
      </c>
      <c r="X211" s="236">
        <f t="shared" si="40"/>
        <v>0</v>
      </c>
      <c r="Y211" s="238">
        <f t="shared" si="46"/>
        <v>0</v>
      </c>
      <c r="Z211" s="238">
        <f t="shared" si="47"/>
        <v>0</v>
      </c>
    </row>
    <row r="212" spans="1:26" ht="30" x14ac:dyDescent="0.25">
      <c r="A212" s="191" t="s">
        <v>228</v>
      </c>
      <c r="B212" s="228" t="s">
        <v>608</v>
      </c>
      <c r="C212" s="193" t="s">
        <v>609</v>
      </c>
      <c r="D212" s="193"/>
      <c r="E212" s="194">
        <v>11.16</v>
      </c>
      <c r="F212" s="229">
        <v>11.16</v>
      </c>
      <c r="G212" s="230" t="s">
        <v>33</v>
      </c>
      <c r="H212" s="231">
        <v>0</v>
      </c>
      <c r="I212" s="232">
        <v>0</v>
      </c>
      <c r="J212" s="232">
        <v>0</v>
      </c>
      <c r="K212" s="232">
        <v>0</v>
      </c>
      <c r="L212" s="233">
        <v>0</v>
      </c>
      <c r="M212" s="232">
        <f t="shared" si="41"/>
        <v>0</v>
      </c>
      <c r="N212" s="234">
        <v>0</v>
      </c>
      <c r="O212" s="232">
        <f t="shared" si="38"/>
        <v>0</v>
      </c>
      <c r="P212" s="243"/>
      <c r="Q212" s="216"/>
      <c r="R212" s="236">
        <f t="shared" si="39"/>
        <v>0</v>
      </c>
      <c r="S212" s="237">
        <v>0</v>
      </c>
      <c r="T212" s="236">
        <f t="shared" si="42"/>
        <v>0</v>
      </c>
      <c r="U212" s="236">
        <f t="shared" si="43"/>
        <v>0</v>
      </c>
      <c r="V212" s="236">
        <f t="shared" si="44"/>
        <v>0</v>
      </c>
      <c r="W212" s="236">
        <f t="shared" si="45"/>
        <v>0</v>
      </c>
      <c r="X212" s="236">
        <f t="shared" si="40"/>
        <v>0</v>
      </c>
      <c r="Y212" s="238">
        <f t="shared" si="46"/>
        <v>0</v>
      </c>
      <c r="Z212" s="238">
        <f t="shared" si="47"/>
        <v>0</v>
      </c>
    </row>
    <row r="213" spans="1:26" ht="18" x14ac:dyDescent="0.25">
      <c r="A213" s="191" t="s">
        <v>228</v>
      </c>
      <c r="B213" s="228" t="s">
        <v>303</v>
      </c>
      <c r="C213" s="193" t="s">
        <v>304</v>
      </c>
      <c r="D213" s="193"/>
      <c r="E213" s="194">
        <v>24</v>
      </c>
      <c r="F213" s="229">
        <v>24</v>
      </c>
      <c r="G213" s="230" t="s">
        <v>33</v>
      </c>
      <c r="H213" s="231">
        <v>0</v>
      </c>
      <c r="I213" s="251">
        <v>0</v>
      </c>
      <c r="J213" s="232">
        <v>0</v>
      </c>
      <c r="K213" s="232">
        <v>0</v>
      </c>
      <c r="L213" s="233">
        <v>0</v>
      </c>
      <c r="M213" s="232">
        <f t="shared" si="41"/>
        <v>0</v>
      </c>
      <c r="N213" s="234">
        <v>0</v>
      </c>
      <c r="O213" s="232">
        <f t="shared" si="38"/>
        <v>0</v>
      </c>
      <c r="P213" s="243"/>
      <c r="Q213" s="216"/>
      <c r="R213" s="236">
        <f t="shared" si="39"/>
        <v>0</v>
      </c>
      <c r="S213" s="237">
        <v>0</v>
      </c>
      <c r="T213" s="236">
        <f t="shared" si="42"/>
        <v>0</v>
      </c>
      <c r="U213" s="236">
        <f t="shared" si="43"/>
        <v>0</v>
      </c>
      <c r="V213" s="236">
        <f t="shared" si="44"/>
        <v>0</v>
      </c>
      <c r="W213" s="236">
        <f t="shared" si="45"/>
        <v>0</v>
      </c>
      <c r="X213" s="236">
        <f t="shared" si="40"/>
        <v>0</v>
      </c>
      <c r="Y213" s="238">
        <f t="shared" si="46"/>
        <v>0</v>
      </c>
      <c r="Z213" s="238">
        <f t="shared" si="47"/>
        <v>0</v>
      </c>
    </row>
    <row r="214" spans="1:26" ht="45" x14ac:dyDescent="0.25">
      <c r="A214" s="191" t="s">
        <v>228</v>
      </c>
      <c r="B214" s="228" t="s">
        <v>556</v>
      </c>
      <c r="C214" s="193" t="s">
        <v>557</v>
      </c>
      <c r="D214" s="193"/>
      <c r="E214" s="194">
        <v>11.48</v>
      </c>
      <c r="F214" s="229">
        <v>11.48</v>
      </c>
      <c r="G214" s="230" t="s">
        <v>33</v>
      </c>
      <c r="H214" s="231">
        <v>0</v>
      </c>
      <c r="I214" s="251">
        <v>0</v>
      </c>
      <c r="J214" s="232">
        <v>0</v>
      </c>
      <c r="K214" s="232">
        <v>0</v>
      </c>
      <c r="L214" s="233">
        <v>0</v>
      </c>
      <c r="M214" s="232">
        <f t="shared" si="41"/>
        <v>0</v>
      </c>
      <c r="N214" s="234">
        <v>0</v>
      </c>
      <c r="O214" s="232">
        <f t="shared" si="38"/>
        <v>0</v>
      </c>
      <c r="P214" s="242"/>
      <c r="Q214" s="216"/>
      <c r="R214" s="236">
        <f t="shared" si="39"/>
        <v>0</v>
      </c>
      <c r="S214" s="237">
        <v>0</v>
      </c>
      <c r="T214" s="236">
        <f t="shared" si="42"/>
        <v>0</v>
      </c>
      <c r="U214" s="236">
        <f t="shared" si="43"/>
        <v>0</v>
      </c>
      <c r="V214" s="236">
        <f t="shared" si="44"/>
        <v>0</v>
      </c>
      <c r="W214" s="236">
        <f t="shared" si="45"/>
        <v>0</v>
      </c>
      <c r="X214" s="236">
        <f t="shared" si="40"/>
        <v>0</v>
      </c>
      <c r="Y214" s="238">
        <f t="shared" si="46"/>
        <v>0</v>
      </c>
      <c r="Z214" s="238">
        <f t="shared" si="47"/>
        <v>0</v>
      </c>
    </row>
    <row r="215" spans="1:26" ht="30" x14ac:dyDescent="0.25">
      <c r="A215" s="191" t="s">
        <v>228</v>
      </c>
      <c r="B215" s="228" t="s">
        <v>520</v>
      </c>
      <c r="C215" s="193" t="s">
        <v>521</v>
      </c>
      <c r="D215" s="193"/>
      <c r="E215" s="205">
        <v>10</v>
      </c>
      <c r="F215" s="255">
        <v>10</v>
      </c>
      <c r="G215" s="230" t="s">
        <v>33</v>
      </c>
      <c r="H215" s="231">
        <v>2</v>
      </c>
      <c r="I215" s="251">
        <v>0</v>
      </c>
      <c r="J215" s="232">
        <v>0</v>
      </c>
      <c r="K215" s="232">
        <v>0</v>
      </c>
      <c r="L215" s="233">
        <v>0</v>
      </c>
      <c r="M215" s="232">
        <f t="shared" si="41"/>
        <v>2</v>
      </c>
      <c r="N215" s="234">
        <v>2</v>
      </c>
      <c r="O215" s="232">
        <f t="shared" si="38"/>
        <v>0</v>
      </c>
      <c r="P215" s="243"/>
      <c r="Q215" s="216"/>
      <c r="R215" s="236">
        <f t="shared" si="39"/>
        <v>20</v>
      </c>
      <c r="S215" s="237">
        <v>0</v>
      </c>
      <c r="T215" s="236">
        <f t="shared" si="42"/>
        <v>0</v>
      </c>
      <c r="U215" s="236">
        <f t="shared" si="43"/>
        <v>0</v>
      </c>
      <c r="V215" s="236">
        <f t="shared" si="44"/>
        <v>0</v>
      </c>
      <c r="W215" s="236">
        <f t="shared" si="45"/>
        <v>0</v>
      </c>
      <c r="X215" s="236">
        <f t="shared" si="40"/>
        <v>20</v>
      </c>
      <c r="Y215" s="238">
        <f t="shared" si="46"/>
        <v>20</v>
      </c>
      <c r="Z215" s="238">
        <f t="shared" si="47"/>
        <v>0</v>
      </c>
    </row>
    <row r="216" spans="1:26" ht="30" x14ac:dyDescent="0.25">
      <c r="A216" s="191" t="s">
        <v>228</v>
      </c>
      <c r="B216" s="228" t="s">
        <v>295</v>
      </c>
      <c r="C216" s="193" t="s">
        <v>296</v>
      </c>
      <c r="D216" s="193"/>
      <c r="E216" s="194">
        <v>28.68</v>
      </c>
      <c r="F216" s="229">
        <v>28.68</v>
      </c>
      <c r="G216" s="230" t="s">
        <v>33</v>
      </c>
      <c r="H216" s="231">
        <v>0</v>
      </c>
      <c r="I216" s="251">
        <v>0</v>
      </c>
      <c r="J216" s="232">
        <v>0</v>
      </c>
      <c r="K216" s="232">
        <v>0</v>
      </c>
      <c r="L216" s="233">
        <v>0</v>
      </c>
      <c r="M216" s="232">
        <f t="shared" si="41"/>
        <v>0</v>
      </c>
      <c r="N216" s="234">
        <v>0</v>
      </c>
      <c r="O216" s="232">
        <f t="shared" si="38"/>
        <v>0</v>
      </c>
      <c r="P216" s="243"/>
      <c r="Q216" s="216"/>
      <c r="R216" s="236">
        <f t="shared" si="39"/>
        <v>0</v>
      </c>
      <c r="S216" s="237">
        <v>0</v>
      </c>
      <c r="T216" s="236">
        <f t="shared" si="42"/>
        <v>0</v>
      </c>
      <c r="U216" s="236">
        <f t="shared" si="43"/>
        <v>0</v>
      </c>
      <c r="V216" s="236">
        <f t="shared" si="44"/>
        <v>0</v>
      </c>
      <c r="W216" s="236">
        <f t="shared" si="45"/>
        <v>0</v>
      </c>
      <c r="X216" s="236">
        <f t="shared" si="40"/>
        <v>0</v>
      </c>
      <c r="Y216" s="238">
        <f t="shared" si="46"/>
        <v>0</v>
      </c>
      <c r="Z216" s="238">
        <f t="shared" si="47"/>
        <v>0</v>
      </c>
    </row>
    <row r="217" spans="1:26" ht="30" x14ac:dyDescent="0.25">
      <c r="A217" s="296"/>
      <c r="B217" s="483" t="s">
        <v>3239</v>
      </c>
      <c r="C217" s="439" t="s">
        <v>3171</v>
      </c>
      <c r="D217" s="499" t="s">
        <v>3173</v>
      </c>
      <c r="E217" s="324"/>
      <c r="F217" s="325">
        <v>208.8</v>
      </c>
      <c r="G217" s="316" t="s">
        <v>33</v>
      </c>
      <c r="H217" s="251">
        <v>0</v>
      </c>
      <c r="I217" s="251">
        <v>4</v>
      </c>
      <c r="J217" s="251">
        <v>0</v>
      </c>
      <c r="K217" s="251">
        <v>0</v>
      </c>
      <c r="L217" s="318">
        <v>0</v>
      </c>
      <c r="M217" s="232">
        <f t="shared" si="41"/>
        <v>4</v>
      </c>
      <c r="N217" s="252">
        <v>0</v>
      </c>
      <c r="O217" s="232">
        <f t="shared" si="38"/>
        <v>-4</v>
      </c>
      <c r="P217" s="252"/>
      <c r="R217" s="236">
        <f t="shared" si="39"/>
        <v>0</v>
      </c>
      <c r="S217" s="237">
        <v>0</v>
      </c>
      <c r="T217" s="236">
        <f t="shared" si="42"/>
        <v>835.2</v>
      </c>
      <c r="U217" s="236">
        <f t="shared" si="43"/>
        <v>0</v>
      </c>
      <c r="V217" s="236">
        <f t="shared" si="44"/>
        <v>0</v>
      </c>
      <c r="W217" s="236">
        <f t="shared" si="45"/>
        <v>0</v>
      </c>
      <c r="X217" s="236">
        <f t="shared" si="40"/>
        <v>835.2</v>
      </c>
      <c r="Y217" s="238">
        <f t="shared" si="46"/>
        <v>835.2</v>
      </c>
      <c r="Z217" s="238">
        <f t="shared" si="47"/>
        <v>0</v>
      </c>
    </row>
    <row r="218" spans="1:26" ht="30" x14ac:dyDescent="0.25">
      <c r="A218" s="191" t="s">
        <v>228</v>
      </c>
      <c r="B218" s="228" t="s">
        <v>618</v>
      </c>
      <c r="C218" s="193" t="s">
        <v>619</v>
      </c>
      <c r="D218" s="193"/>
      <c r="E218" s="194">
        <v>122.88</v>
      </c>
      <c r="F218" s="229">
        <v>122.88</v>
      </c>
      <c r="G218" s="230" t="s">
        <v>33</v>
      </c>
      <c r="H218" s="231">
        <v>0</v>
      </c>
      <c r="I218" s="232">
        <v>0</v>
      </c>
      <c r="J218" s="232">
        <v>0</v>
      </c>
      <c r="K218" s="232">
        <v>0</v>
      </c>
      <c r="L218" s="233">
        <v>0</v>
      </c>
      <c r="M218" s="232">
        <f t="shared" si="41"/>
        <v>0</v>
      </c>
      <c r="N218" s="234">
        <v>0</v>
      </c>
      <c r="O218" s="232">
        <f t="shared" si="38"/>
        <v>0</v>
      </c>
      <c r="P218" s="243"/>
      <c r="Q218" s="216"/>
      <c r="R218" s="236">
        <f t="shared" si="39"/>
        <v>0</v>
      </c>
      <c r="S218" s="237">
        <v>0</v>
      </c>
      <c r="T218" s="236">
        <f t="shared" si="42"/>
        <v>0</v>
      </c>
      <c r="U218" s="236">
        <f t="shared" si="43"/>
        <v>0</v>
      </c>
      <c r="V218" s="236">
        <f t="shared" si="44"/>
        <v>0</v>
      </c>
      <c r="W218" s="236">
        <f t="shared" si="45"/>
        <v>0</v>
      </c>
      <c r="X218" s="236">
        <f t="shared" si="40"/>
        <v>0</v>
      </c>
      <c r="Y218" s="238">
        <f t="shared" si="46"/>
        <v>0</v>
      </c>
      <c r="Z218" s="238">
        <f t="shared" si="47"/>
        <v>0</v>
      </c>
    </row>
    <row r="219" spans="1:26" ht="18" x14ac:dyDescent="0.25">
      <c r="A219" s="191" t="s">
        <v>228</v>
      </c>
      <c r="B219" s="228" t="s">
        <v>616</v>
      </c>
      <c r="C219" s="193" t="s">
        <v>617</v>
      </c>
      <c r="D219" s="193"/>
      <c r="E219" s="194">
        <v>145</v>
      </c>
      <c r="F219" s="229">
        <v>145</v>
      </c>
      <c r="G219" s="230" t="s">
        <v>33</v>
      </c>
      <c r="H219" s="231">
        <v>0</v>
      </c>
      <c r="I219" s="232">
        <v>0</v>
      </c>
      <c r="J219" s="232">
        <v>0</v>
      </c>
      <c r="K219" s="232">
        <v>0</v>
      </c>
      <c r="L219" s="233">
        <v>0</v>
      </c>
      <c r="M219" s="232">
        <f t="shared" si="41"/>
        <v>0</v>
      </c>
      <c r="N219" s="234">
        <v>0</v>
      </c>
      <c r="O219" s="232">
        <f t="shared" si="38"/>
        <v>0</v>
      </c>
      <c r="P219" s="243"/>
      <c r="Q219" s="216"/>
      <c r="R219" s="236">
        <f t="shared" si="39"/>
        <v>0</v>
      </c>
      <c r="S219" s="237">
        <v>0</v>
      </c>
      <c r="T219" s="236">
        <f t="shared" si="42"/>
        <v>0</v>
      </c>
      <c r="U219" s="236">
        <f t="shared" si="43"/>
        <v>0</v>
      </c>
      <c r="V219" s="236">
        <f t="shared" si="44"/>
        <v>0</v>
      </c>
      <c r="W219" s="236">
        <f t="shared" si="45"/>
        <v>0</v>
      </c>
      <c r="X219" s="236">
        <f t="shared" si="40"/>
        <v>0</v>
      </c>
      <c r="Y219" s="238">
        <f t="shared" si="46"/>
        <v>0</v>
      </c>
      <c r="Z219" s="238">
        <f t="shared" si="47"/>
        <v>0</v>
      </c>
    </row>
    <row r="220" spans="1:26" ht="18" x14ac:dyDescent="0.25">
      <c r="A220" s="191" t="s">
        <v>228</v>
      </c>
      <c r="B220" s="228" t="s">
        <v>612</v>
      </c>
      <c r="C220" s="193" t="s">
        <v>613</v>
      </c>
      <c r="D220" s="193"/>
      <c r="E220" s="194">
        <v>556.79999999999995</v>
      </c>
      <c r="F220" s="229">
        <v>556.79999999999995</v>
      </c>
      <c r="G220" s="230" t="s">
        <v>33</v>
      </c>
      <c r="H220" s="231">
        <v>0</v>
      </c>
      <c r="I220" s="232">
        <v>0</v>
      </c>
      <c r="J220" s="232">
        <v>0</v>
      </c>
      <c r="K220" s="232">
        <v>0</v>
      </c>
      <c r="L220" s="233">
        <v>0</v>
      </c>
      <c r="M220" s="232">
        <f t="shared" si="41"/>
        <v>0</v>
      </c>
      <c r="N220" s="234">
        <v>0</v>
      </c>
      <c r="O220" s="232">
        <f t="shared" si="38"/>
        <v>0</v>
      </c>
      <c r="P220" s="243"/>
      <c r="Q220" s="216"/>
      <c r="R220" s="236">
        <f t="shared" si="39"/>
        <v>0</v>
      </c>
      <c r="S220" s="237">
        <v>0</v>
      </c>
      <c r="T220" s="236">
        <f t="shared" si="42"/>
        <v>0</v>
      </c>
      <c r="U220" s="236">
        <f t="shared" si="43"/>
        <v>0</v>
      </c>
      <c r="V220" s="236">
        <f t="shared" si="44"/>
        <v>0</v>
      </c>
      <c r="W220" s="236">
        <f t="shared" si="45"/>
        <v>0</v>
      </c>
      <c r="X220" s="236">
        <f t="shared" si="40"/>
        <v>0</v>
      </c>
      <c r="Y220" s="238">
        <f t="shared" si="46"/>
        <v>0</v>
      </c>
      <c r="Z220" s="238">
        <f t="shared" si="47"/>
        <v>0</v>
      </c>
    </row>
    <row r="221" spans="1:26" ht="18" x14ac:dyDescent="0.25">
      <c r="A221" s="191" t="s">
        <v>228</v>
      </c>
      <c r="B221" s="228" t="s">
        <v>552</v>
      </c>
      <c r="C221" s="193" t="s">
        <v>553</v>
      </c>
      <c r="D221" s="193"/>
      <c r="E221" s="194">
        <v>8.89</v>
      </c>
      <c r="F221" s="229">
        <v>8.89</v>
      </c>
      <c r="G221" s="230" t="s">
        <v>33</v>
      </c>
      <c r="H221" s="231">
        <v>21</v>
      </c>
      <c r="I221" s="251">
        <v>0</v>
      </c>
      <c r="J221" s="232">
        <v>0</v>
      </c>
      <c r="K221" s="232">
        <v>0</v>
      </c>
      <c r="L221" s="233">
        <v>0</v>
      </c>
      <c r="M221" s="232">
        <f t="shared" si="41"/>
        <v>21</v>
      </c>
      <c r="N221" s="234">
        <v>21</v>
      </c>
      <c r="O221" s="232">
        <f t="shared" si="38"/>
        <v>0</v>
      </c>
      <c r="P221" s="242"/>
      <c r="Q221" s="216"/>
      <c r="R221" s="236">
        <f t="shared" si="39"/>
        <v>186.69</v>
      </c>
      <c r="S221" s="237">
        <v>0</v>
      </c>
      <c r="T221" s="236">
        <f t="shared" si="42"/>
        <v>0</v>
      </c>
      <c r="U221" s="236">
        <f t="shared" si="43"/>
        <v>0</v>
      </c>
      <c r="V221" s="236">
        <f t="shared" si="44"/>
        <v>0</v>
      </c>
      <c r="W221" s="236">
        <f t="shared" si="45"/>
        <v>0</v>
      </c>
      <c r="X221" s="236">
        <f t="shared" si="40"/>
        <v>186.69</v>
      </c>
      <c r="Y221" s="238">
        <f t="shared" si="46"/>
        <v>186.69</v>
      </c>
      <c r="Z221" s="238">
        <f t="shared" si="47"/>
        <v>0</v>
      </c>
    </row>
    <row r="222" spans="1:26" ht="18" x14ac:dyDescent="0.25">
      <c r="A222" s="191" t="s">
        <v>228</v>
      </c>
      <c r="B222" s="228" t="s">
        <v>550</v>
      </c>
      <c r="C222" s="193" t="s">
        <v>551</v>
      </c>
      <c r="D222" s="193"/>
      <c r="E222" s="194">
        <v>22.79</v>
      </c>
      <c r="F222" s="229">
        <v>22.79</v>
      </c>
      <c r="G222" s="230" t="s">
        <v>33</v>
      </c>
      <c r="H222" s="231">
        <v>0</v>
      </c>
      <c r="I222" s="251">
        <v>0</v>
      </c>
      <c r="J222" s="232">
        <v>0</v>
      </c>
      <c r="K222" s="232">
        <v>0</v>
      </c>
      <c r="L222" s="233">
        <v>0</v>
      </c>
      <c r="M222" s="232">
        <f t="shared" si="41"/>
        <v>0</v>
      </c>
      <c r="N222" s="234">
        <v>0</v>
      </c>
      <c r="O222" s="232">
        <f t="shared" si="38"/>
        <v>0</v>
      </c>
      <c r="P222" s="243"/>
      <c r="Q222" s="216"/>
      <c r="R222" s="236">
        <f t="shared" si="39"/>
        <v>0</v>
      </c>
      <c r="S222" s="237">
        <v>0</v>
      </c>
      <c r="T222" s="236">
        <f t="shared" si="42"/>
        <v>0</v>
      </c>
      <c r="U222" s="236">
        <f t="shared" si="43"/>
        <v>0</v>
      </c>
      <c r="V222" s="236">
        <f t="shared" si="44"/>
        <v>0</v>
      </c>
      <c r="W222" s="236">
        <f t="shared" si="45"/>
        <v>0</v>
      </c>
      <c r="X222" s="236">
        <f t="shared" si="40"/>
        <v>0</v>
      </c>
      <c r="Y222" s="238">
        <f t="shared" si="46"/>
        <v>0</v>
      </c>
      <c r="Z222" s="238">
        <f t="shared" si="47"/>
        <v>0</v>
      </c>
    </row>
    <row r="223" spans="1:26" ht="18" x14ac:dyDescent="0.25">
      <c r="A223" s="191" t="s">
        <v>228</v>
      </c>
      <c r="B223" s="228" t="s">
        <v>548</v>
      </c>
      <c r="C223" s="193" t="s">
        <v>549</v>
      </c>
      <c r="D223" s="193"/>
      <c r="E223" s="194">
        <v>102.31</v>
      </c>
      <c r="F223" s="229">
        <v>102.31</v>
      </c>
      <c r="G223" s="230" t="s">
        <v>33</v>
      </c>
      <c r="H223" s="231">
        <v>1</v>
      </c>
      <c r="I223" s="251">
        <v>0</v>
      </c>
      <c r="J223" s="232">
        <v>0</v>
      </c>
      <c r="K223" s="232">
        <v>0</v>
      </c>
      <c r="L223" s="233">
        <v>0</v>
      </c>
      <c r="M223" s="232">
        <f t="shared" si="41"/>
        <v>1</v>
      </c>
      <c r="N223" s="234">
        <v>1</v>
      </c>
      <c r="O223" s="232">
        <f t="shared" si="38"/>
        <v>0</v>
      </c>
      <c r="P223" s="243"/>
      <c r="Q223" s="216"/>
      <c r="R223" s="236">
        <f t="shared" si="39"/>
        <v>102.31</v>
      </c>
      <c r="S223" s="237">
        <v>0</v>
      </c>
      <c r="T223" s="236">
        <f t="shared" si="42"/>
        <v>0</v>
      </c>
      <c r="U223" s="236">
        <f t="shared" si="43"/>
        <v>0</v>
      </c>
      <c r="V223" s="236">
        <f t="shared" si="44"/>
        <v>0</v>
      </c>
      <c r="W223" s="236">
        <f t="shared" si="45"/>
        <v>0</v>
      </c>
      <c r="X223" s="236">
        <f t="shared" si="40"/>
        <v>102.31</v>
      </c>
      <c r="Y223" s="238">
        <f t="shared" si="46"/>
        <v>102.31</v>
      </c>
      <c r="Z223" s="238">
        <f t="shared" si="47"/>
        <v>0</v>
      </c>
    </row>
    <row r="224" spans="1:26" ht="18" x14ac:dyDescent="0.25">
      <c r="A224" s="191" t="s">
        <v>228</v>
      </c>
      <c r="B224" s="228" t="s">
        <v>532</v>
      </c>
      <c r="C224" s="193" t="s">
        <v>533</v>
      </c>
      <c r="D224" s="193"/>
      <c r="E224" s="194">
        <v>3.92</v>
      </c>
      <c r="F224" s="229">
        <v>3.92</v>
      </c>
      <c r="G224" s="230" t="s">
        <v>33</v>
      </c>
      <c r="H224" s="231">
        <v>4</v>
      </c>
      <c r="I224" s="251">
        <v>0</v>
      </c>
      <c r="J224" s="232">
        <v>0</v>
      </c>
      <c r="K224" s="232">
        <v>0</v>
      </c>
      <c r="L224" s="233">
        <v>0</v>
      </c>
      <c r="M224" s="232">
        <f t="shared" si="41"/>
        <v>4</v>
      </c>
      <c r="N224" s="234">
        <v>4</v>
      </c>
      <c r="O224" s="232">
        <f t="shared" si="38"/>
        <v>0</v>
      </c>
      <c r="P224" s="242"/>
      <c r="Q224" s="216"/>
      <c r="R224" s="236">
        <f t="shared" si="39"/>
        <v>15.68</v>
      </c>
      <c r="S224" s="237">
        <v>0</v>
      </c>
      <c r="T224" s="236">
        <f t="shared" si="42"/>
        <v>0</v>
      </c>
      <c r="U224" s="236">
        <f t="shared" si="43"/>
        <v>0</v>
      </c>
      <c r="V224" s="236">
        <f t="shared" si="44"/>
        <v>0</v>
      </c>
      <c r="W224" s="236">
        <f t="shared" si="45"/>
        <v>0</v>
      </c>
      <c r="X224" s="236">
        <f t="shared" si="40"/>
        <v>15.68</v>
      </c>
      <c r="Y224" s="238">
        <f t="shared" si="46"/>
        <v>15.68</v>
      </c>
      <c r="Z224" s="238">
        <f t="shared" si="47"/>
        <v>0</v>
      </c>
    </row>
    <row r="225" spans="1:26" ht="18" x14ac:dyDescent="0.25">
      <c r="A225" s="191" t="s">
        <v>228</v>
      </c>
      <c r="B225" s="228" t="s">
        <v>530</v>
      </c>
      <c r="C225" s="193" t="s">
        <v>531</v>
      </c>
      <c r="D225" s="193"/>
      <c r="E225" s="194">
        <v>22.58</v>
      </c>
      <c r="F225" s="229">
        <v>22.58</v>
      </c>
      <c r="G225" s="230" t="s">
        <v>33</v>
      </c>
      <c r="H225" s="231">
        <v>1</v>
      </c>
      <c r="I225" s="251">
        <v>0</v>
      </c>
      <c r="J225" s="232">
        <v>0</v>
      </c>
      <c r="K225" s="232">
        <v>0</v>
      </c>
      <c r="L225" s="233">
        <v>0</v>
      </c>
      <c r="M225" s="232">
        <f t="shared" si="41"/>
        <v>1</v>
      </c>
      <c r="N225" s="234">
        <v>1</v>
      </c>
      <c r="O225" s="232">
        <f t="shared" si="38"/>
        <v>0</v>
      </c>
      <c r="P225" s="243"/>
      <c r="Q225" s="216"/>
      <c r="R225" s="236">
        <f t="shared" si="39"/>
        <v>22.58</v>
      </c>
      <c r="S225" s="237">
        <v>0</v>
      </c>
      <c r="T225" s="236">
        <f t="shared" si="42"/>
        <v>0</v>
      </c>
      <c r="U225" s="236">
        <f t="shared" si="43"/>
        <v>0</v>
      </c>
      <c r="V225" s="236">
        <f t="shared" si="44"/>
        <v>0</v>
      </c>
      <c r="W225" s="236">
        <f t="shared" si="45"/>
        <v>0</v>
      </c>
      <c r="X225" s="236">
        <f t="shared" si="40"/>
        <v>22.58</v>
      </c>
      <c r="Y225" s="238">
        <f t="shared" si="46"/>
        <v>22.58</v>
      </c>
      <c r="Z225" s="238">
        <f t="shared" si="47"/>
        <v>0</v>
      </c>
    </row>
    <row r="226" spans="1:26" ht="18" x14ac:dyDescent="0.25">
      <c r="A226" s="191" t="s">
        <v>228</v>
      </c>
      <c r="B226" s="228" t="s">
        <v>528</v>
      </c>
      <c r="C226" s="193" t="s">
        <v>529</v>
      </c>
      <c r="D226" s="193"/>
      <c r="E226" s="194">
        <v>8.6199999999999992</v>
      </c>
      <c r="F226" s="229">
        <v>8.6199999999999992</v>
      </c>
      <c r="G226" s="230" t="s">
        <v>33</v>
      </c>
      <c r="H226" s="231">
        <v>1</v>
      </c>
      <c r="I226" s="251">
        <v>0</v>
      </c>
      <c r="J226" s="232">
        <v>0</v>
      </c>
      <c r="K226" s="232">
        <v>0</v>
      </c>
      <c r="L226" s="233">
        <v>0</v>
      </c>
      <c r="M226" s="232">
        <f t="shared" si="41"/>
        <v>1</v>
      </c>
      <c r="N226" s="234">
        <v>1</v>
      </c>
      <c r="O226" s="232">
        <f t="shared" si="38"/>
        <v>0</v>
      </c>
      <c r="P226" s="243"/>
      <c r="Q226" s="216"/>
      <c r="R226" s="236">
        <f t="shared" si="39"/>
        <v>8.6199999999999992</v>
      </c>
      <c r="S226" s="237">
        <v>0</v>
      </c>
      <c r="T226" s="236">
        <f t="shared" si="42"/>
        <v>0</v>
      </c>
      <c r="U226" s="236">
        <f t="shared" si="43"/>
        <v>0</v>
      </c>
      <c r="V226" s="236">
        <f t="shared" si="44"/>
        <v>0</v>
      </c>
      <c r="W226" s="236">
        <f t="shared" si="45"/>
        <v>0</v>
      </c>
      <c r="X226" s="236">
        <f t="shared" si="40"/>
        <v>8.6199999999999992</v>
      </c>
      <c r="Y226" s="238">
        <f t="shared" si="46"/>
        <v>8.6199999999999992</v>
      </c>
      <c r="Z226" s="238">
        <f t="shared" si="47"/>
        <v>0</v>
      </c>
    </row>
    <row r="227" spans="1:26" ht="18" x14ac:dyDescent="0.25">
      <c r="A227" s="191" t="s">
        <v>228</v>
      </c>
      <c r="B227" s="228" t="s">
        <v>388</v>
      </c>
      <c r="C227" s="193" t="s">
        <v>389</v>
      </c>
      <c r="D227" s="193"/>
      <c r="E227" s="194">
        <v>10</v>
      </c>
      <c r="F227" s="229">
        <v>10</v>
      </c>
      <c r="G227" s="230" t="s">
        <v>33</v>
      </c>
      <c r="H227" s="231">
        <v>20</v>
      </c>
      <c r="I227" s="251">
        <v>0</v>
      </c>
      <c r="J227" s="232">
        <v>0</v>
      </c>
      <c r="K227" s="232">
        <v>0</v>
      </c>
      <c r="L227" s="233">
        <v>0</v>
      </c>
      <c r="M227" s="232">
        <f t="shared" si="41"/>
        <v>20</v>
      </c>
      <c r="N227" s="234">
        <v>20</v>
      </c>
      <c r="O227" s="232">
        <f t="shared" si="38"/>
        <v>0</v>
      </c>
      <c r="P227" s="243"/>
      <c r="Q227" s="216"/>
      <c r="R227" s="236">
        <f t="shared" si="39"/>
        <v>200</v>
      </c>
      <c r="S227" s="237">
        <v>0</v>
      </c>
      <c r="T227" s="236">
        <f t="shared" si="42"/>
        <v>0</v>
      </c>
      <c r="U227" s="236">
        <f t="shared" si="43"/>
        <v>0</v>
      </c>
      <c r="V227" s="236">
        <f t="shared" si="44"/>
        <v>0</v>
      </c>
      <c r="W227" s="236">
        <f t="shared" si="45"/>
        <v>0</v>
      </c>
      <c r="X227" s="236">
        <f t="shared" si="40"/>
        <v>200</v>
      </c>
      <c r="Y227" s="238">
        <f t="shared" si="46"/>
        <v>200</v>
      </c>
      <c r="Z227" s="238">
        <f t="shared" si="47"/>
        <v>0</v>
      </c>
    </row>
    <row r="228" spans="1:26" ht="18" x14ac:dyDescent="0.25">
      <c r="A228" s="191" t="s">
        <v>228</v>
      </c>
      <c r="B228" s="228" t="s">
        <v>382</v>
      </c>
      <c r="C228" s="193" t="s">
        <v>383</v>
      </c>
      <c r="D228" s="193"/>
      <c r="E228" s="194">
        <v>7.13</v>
      </c>
      <c r="F228" s="229">
        <v>7.13</v>
      </c>
      <c r="G228" s="230" t="s">
        <v>33</v>
      </c>
      <c r="H228" s="231">
        <v>0</v>
      </c>
      <c r="I228" s="251">
        <v>0</v>
      </c>
      <c r="J228" s="232">
        <v>0</v>
      </c>
      <c r="K228" s="232">
        <v>0</v>
      </c>
      <c r="L228" s="233">
        <v>0</v>
      </c>
      <c r="M228" s="232">
        <f t="shared" si="41"/>
        <v>0</v>
      </c>
      <c r="N228" s="234">
        <v>0</v>
      </c>
      <c r="O228" s="232">
        <f t="shared" si="38"/>
        <v>0</v>
      </c>
      <c r="P228" s="242"/>
      <c r="Q228" s="216"/>
      <c r="R228" s="236">
        <f t="shared" si="39"/>
        <v>0</v>
      </c>
      <c r="S228" s="237">
        <v>0</v>
      </c>
      <c r="T228" s="236">
        <f t="shared" si="42"/>
        <v>0</v>
      </c>
      <c r="U228" s="236">
        <f t="shared" si="43"/>
        <v>0</v>
      </c>
      <c r="V228" s="236">
        <f t="shared" si="44"/>
        <v>0</v>
      </c>
      <c r="W228" s="236">
        <f t="shared" si="45"/>
        <v>0</v>
      </c>
      <c r="X228" s="236">
        <f t="shared" si="40"/>
        <v>0</v>
      </c>
      <c r="Y228" s="238">
        <f t="shared" si="46"/>
        <v>0</v>
      </c>
      <c r="Z228" s="238">
        <f t="shared" si="47"/>
        <v>0</v>
      </c>
    </row>
    <row r="229" spans="1:26" ht="18" x14ac:dyDescent="0.25">
      <c r="A229" s="191" t="s">
        <v>228</v>
      </c>
      <c r="B229" s="228" t="s">
        <v>384</v>
      </c>
      <c r="C229" s="193" t="s">
        <v>385</v>
      </c>
      <c r="D229" s="193"/>
      <c r="E229" s="194">
        <v>3.56</v>
      </c>
      <c r="F229" s="229">
        <v>3.56</v>
      </c>
      <c r="G229" s="230" t="s">
        <v>33</v>
      </c>
      <c r="H229" s="231">
        <v>22</v>
      </c>
      <c r="I229" s="251">
        <v>0</v>
      </c>
      <c r="J229" s="232">
        <v>0</v>
      </c>
      <c r="K229" s="232">
        <v>0</v>
      </c>
      <c r="L229" s="233">
        <v>0</v>
      </c>
      <c r="M229" s="232">
        <f t="shared" si="41"/>
        <v>22</v>
      </c>
      <c r="N229" s="234">
        <v>22</v>
      </c>
      <c r="O229" s="232">
        <f t="shared" ref="O229:O292" si="48">N229-M229</f>
        <v>0</v>
      </c>
      <c r="P229" s="243"/>
      <c r="Q229" s="216"/>
      <c r="R229" s="236">
        <f t="shared" si="39"/>
        <v>78.320000000000007</v>
      </c>
      <c r="S229" s="237">
        <v>0</v>
      </c>
      <c r="T229" s="236">
        <f t="shared" si="42"/>
        <v>0</v>
      </c>
      <c r="U229" s="236">
        <f t="shared" si="43"/>
        <v>0</v>
      </c>
      <c r="V229" s="236">
        <f t="shared" si="44"/>
        <v>0</v>
      </c>
      <c r="W229" s="236">
        <f t="shared" si="45"/>
        <v>0</v>
      </c>
      <c r="X229" s="236">
        <f t="shared" si="40"/>
        <v>78.320000000000007</v>
      </c>
      <c r="Y229" s="238">
        <f t="shared" si="46"/>
        <v>78.320000000000007</v>
      </c>
      <c r="Z229" s="238">
        <f t="shared" si="47"/>
        <v>0</v>
      </c>
    </row>
    <row r="230" spans="1:26" ht="18" x14ac:dyDescent="0.25">
      <c r="A230" s="191" t="s">
        <v>228</v>
      </c>
      <c r="B230" s="228" t="s">
        <v>380</v>
      </c>
      <c r="C230" s="193" t="s">
        <v>381</v>
      </c>
      <c r="D230" s="193"/>
      <c r="E230" s="194">
        <v>2.58</v>
      </c>
      <c r="F230" s="229">
        <v>2.58</v>
      </c>
      <c r="G230" s="230" t="s">
        <v>33</v>
      </c>
      <c r="H230" s="231">
        <v>10</v>
      </c>
      <c r="I230" s="251">
        <v>0</v>
      </c>
      <c r="J230" s="232">
        <v>0</v>
      </c>
      <c r="K230" s="232">
        <v>1</v>
      </c>
      <c r="L230" s="233">
        <v>0</v>
      </c>
      <c r="M230" s="232">
        <f t="shared" si="41"/>
        <v>9</v>
      </c>
      <c r="N230" s="234">
        <v>9</v>
      </c>
      <c r="O230" s="232">
        <f t="shared" si="48"/>
        <v>0</v>
      </c>
      <c r="P230" s="242"/>
      <c r="Q230" s="216"/>
      <c r="R230" s="236">
        <f t="shared" si="39"/>
        <v>25.8</v>
      </c>
      <c r="S230" s="237">
        <v>0</v>
      </c>
      <c r="T230" s="236">
        <f t="shared" si="42"/>
        <v>0</v>
      </c>
      <c r="U230" s="236">
        <f t="shared" si="43"/>
        <v>0</v>
      </c>
      <c r="V230" s="236">
        <f t="shared" si="44"/>
        <v>2.58</v>
      </c>
      <c r="W230" s="236">
        <f t="shared" si="45"/>
        <v>0</v>
      </c>
      <c r="X230" s="236">
        <f t="shared" si="40"/>
        <v>23.22</v>
      </c>
      <c r="Y230" s="238">
        <f t="shared" si="46"/>
        <v>23.22</v>
      </c>
      <c r="Z230" s="238">
        <f t="shared" si="47"/>
        <v>0</v>
      </c>
    </row>
    <row r="231" spans="1:26" ht="30" x14ac:dyDescent="0.25">
      <c r="A231" s="191" t="s">
        <v>228</v>
      </c>
      <c r="B231" s="228" t="s">
        <v>370</v>
      </c>
      <c r="C231" s="193" t="s">
        <v>371</v>
      </c>
      <c r="D231" s="193"/>
      <c r="E231" s="194">
        <v>59.9</v>
      </c>
      <c r="F231" s="229">
        <v>59.9</v>
      </c>
      <c r="G231" s="230" t="s">
        <v>33</v>
      </c>
      <c r="H231" s="231">
        <v>1</v>
      </c>
      <c r="I231" s="251">
        <v>0</v>
      </c>
      <c r="J231" s="232">
        <v>0</v>
      </c>
      <c r="K231" s="232">
        <v>0</v>
      </c>
      <c r="L231" s="233">
        <v>0</v>
      </c>
      <c r="M231" s="232">
        <f t="shared" si="41"/>
        <v>1</v>
      </c>
      <c r="N231" s="234">
        <v>1</v>
      </c>
      <c r="O231" s="232">
        <f t="shared" si="48"/>
        <v>0</v>
      </c>
      <c r="P231" s="243"/>
      <c r="Q231" s="216"/>
      <c r="R231" s="236">
        <f t="shared" si="39"/>
        <v>59.9</v>
      </c>
      <c r="S231" s="237">
        <v>0</v>
      </c>
      <c r="T231" s="236">
        <f t="shared" si="42"/>
        <v>0</v>
      </c>
      <c r="U231" s="236">
        <f t="shared" si="43"/>
        <v>0</v>
      </c>
      <c r="V231" s="236">
        <f t="shared" si="44"/>
        <v>0</v>
      </c>
      <c r="W231" s="236">
        <f t="shared" si="45"/>
        <v>0</v>
      </c>
      <c r="X231" s="236">
        <f t="shared" si="40"/>
        <v>59.9</v>
      </c>
      <c r="Y231" s="238">
        <f t="shared" si="46"/>
        <v>59.9</v>
      </c>
      <c r="Z231" s="238">
        <f t="shared" si="47"/>
        <v>0</v>
      </c>
    </row>
    <row r="232" spans="1:26" ht="30" x14ac:dyDescent="0.25">
      <c r="A232" s="191" t="s">
        <v>228</v>
      </c>
      <c r="B232" s="228" t="s">
        <v>340</v>
      </c>
      <c r="C232" s="193" t="s">
        <v>341</v>
      </c>
      <c r="D232" s="193"/>
      <c r="E232" s="194">
        <v>8.75</v>
      </c>
      <c r="F232" s="229">
        <v>8.75</v>
      </c>
      <c r="G232" s="230" t="s">
        <v>33</v>
      </c>
      <c r="H232" s="231">
        <v>0</v>
      </c>
      <c r="I232" s="251">
        <v>0</v>
      </c>
      <c r="J232" s="232">
        <v>0</v>
      </c>
      <c r="K232" s="232">
        <v>0</v>
      </c>
      <c r="L232" s="233">
        <v>0</v>
      </c>
      <c r="M232" s="232">
        <f t="shared" si="41"/>
        <v>0</v>
      </c>
      <c r="N232" s="234">
        <v>0</v>
      </c>
      <c r="O232" s="232">
        <f t="shared" si="48"/>
        <v>0</v>
      </c>
      <c r="P232" s="243"/>
      <c r="Q232" s="216"/>
      <c r="R232" s="236">
        <f t="shared" si="39"/>
        <v>0</v>
      </c>
      <c r="S232" s="237">
        <v>0</v>
      </c>
      <c r="T232" s="236">
        <f t="shared" si="42"/>
        <v>0</v>
      </c>
      <c r="U232" s="236">
        <f t="shared" si="43"/>
        <v>0</v>
      </c>
      <c r="V232" s="236">
        <f t="shared" si="44"/>
        <v>0</v>
      </c>
      <c r="W232" s="236">
        <f t="shared" si="45"/>
        <v>0</v>
      </c>
      <c r="X232" s="236">
        <f t="shared" si="40"/>
        <v>0</v>
      </c>
      <c r="Y232" s="238">
        <f t="shared" si="46"/>
        <v>0</v>
      </c>
      <c r="Z232" s="238">
        <f t="shared" si="47"/>
        <v>0</v>
      </c>
    </row>
    <row r="233" spans="1:26" ht="30" x14ac:dyDescent="0.25">
      <c r="A233" s="191" t="s">
        <v>228</v>
      </c>
      <c r="B233" s="228" t="s">
        <v>338</v>
      </c>
      <c r="C233" s="193" t="s">
        <v>339</v>
      </c>
      <c r="D233" s="193"/>
      <c r="E233" s="194">
        <v>10.97</v>
      </c>
      <c r="F233" s="229">
        <v>10.97</v>
      </c>
      <c r="G233" s="230" t="s">
        <v>33</v>
      </c>
      <c r="H233" s="231">
        <v>14</v>
      </c>
      <c r="I233" s="251">
        <v>0</v>
      </c>
      <c r="J233" s="232">
        <v>0</v>
      </c>
      <c r="K233" s="232">
        <v>0</v>
      </c>
      <c r="L233" s="233">
        <v>0</v>
      </c>
      <c r="M233" s="232">
        <f t="shared" si="41"/>
        <v>14</v>
      </c>
      <c r="N233" s="234">
        <v>14</v>
      </c>
      <c r="O233" s="232">
        <f t="shared" si="48"/>
        <v>0</v>
      </c>
      <c r="P233" s="243"/>
      <c r="Q233" s="216"/>
      <c r="R233" s="236">
        <f t="shared" si="39"/>
        <v>153.58000000000001</v>
      </c>
      <c r="S233" s="237">
        <v>0</v>
      </c>
      <c r="T233" s="236">
        <f t="shared" si="42"/>
        <v>0</v>
      </c>
      <c r="U233" s="236">
        <f t="shared" si="43"/>
        <v>0</v>
      </c>
      <c r="V233" s="236">
        <f t="shared" si="44"/>
        <v>0</v>
      </c>
      <c r="W233" s="236">
        <f t="shared" si="45"/>
        <v>0</v>
      </c>
      <c r="X233" s="236">
        <f t="shared" si="40"/>
        <v>153.58000000000001</v>
      </c>
      <c r="Y233" s="238">
        <f t="shared" si="46"/>
        <v>153.58000000000001</v>
      </c>
      <c r="Z233" s="238">
        <f t="shared" si="47"/>
        <v>0</v>
      </c>
    </row>
    <row r="234" spans="1:26" ht="30" x14ac:dyDescent="0.25">
      <c r="A234" s="191" t="s">
        <v>228</v>
      </c>
      <c r="B234" s="228" t="s">
        <v>336</v>
      </c>
      <c r="C234" s="193" t="s">
        <v>337</v>
      </c>
      <c r="D234" s="193"/>
      <c r="E234" s="194">
        <v>17</v>
      </c>
      <c r="F234" s="229">
        <v>17</v>
      </c>
      <c r="G234" s="230" t="s">
        <v>33</v>
      </c>
      <c r="H234" s="231">
        <v>0</v>
      </c>
      <c r="I234" s="251">
        <v>0</v>
      </c>
      <c r="J234" s="232">
        <v>0</v>
      </c>
      <c r="K234" s="232">
        <v>0</v>
      </c>
      <c r="L234" s="233">
        <v>0</v>
      </c>
      <c r="M234" s="232">
        <f t="shared" si="41"/>
        <v>0</v>
      </c>
      <c r="N234" s="234">
        <v>0</v>
      </c>
      <c r="O234" s="232">
        <f t="shared" si="48"/>
        <v>0</v>
      </c>
      <c r="P234" s="243"/>
      <c r="Q234" s="216"/>
      <c r="R234" s="236">
        <f t="shared" si="39"/>
        <v>0</v>
      </c>
      <c r="S234" s="237">
        <v>0</v>
      </c>
      <c r="T234" s="236">
        <f t="shared" si="42"/>
        <v>0</v>
      </c>
      <c r="U234" s="236">
        <f t="shared" si="43"/>
        <v>0</v>
      </c>
      <c r="V234" s="236">
        <f t="shared" si="44"/>
        <v>0</v>
      </c>
      <c r="W234" s="236">
        <f t="shared" si="45"/>
        <v>0</v>
      </c>
      <c r="X234" s="236">
        <f t="shared" si="40"/>
        <v>0</v>
      </c>
      <c r="Y234" s="238">
        <f t="shared" si="46"/>
        <v>0</v>
      </c>
      <c r="Z234" s="238">
        <f t="shared" si="47"/>
        <v>0</v>
      </c>
    </row>
    <row r="235" spans="1:26" ht="30" x14ac:dyDescent="0.25">
      <c r="A235" s="191" t="s">
        <v>228</v>
      </c>
      <c r="B235" s="228" t="s">
        <v>334</v>
      </c>
      <c r="C235" s="193" t="s">
        <v>335</v>
      </c>
      <c r="D235" s="193"/>
      <c r="E235" s="194">
        <v>3</v>
      </c>
      <c r="F235" s="229">
        <v>3</v>
      </c>
      <c r="G235" s="230" t="s">
        <v>33</v>
      </c>
      <c r="H235" s="231">
        <v>0</v>
      </c>
      <c r="I235" s="251">
        <v>0</v>
      </c>
      <c r="J235" s="232">
        <v>0</v>
      </c>
      <c r="K235" s="232">
        <v>0</v>
      </c>
      <c r="L235" s="233">
        <v>0</v>
      </c>
      <c r="M235" s="232">
        <f t="shared" si="41"/>
        <v>0</v>
      </c>
      <c r="N235" s="234">
        <v>0</v>
      </c>
      <c r="O235" s="232">
        <f t="shared" si="48"/>
        <v>0</v>
      </c>
      <c r="P235" s="243"/>
      <c r="Q235" s="216"/>
      <c r="R235" s="236">
        <f t="shared" si="39"/>
        <v>0</v>
      </c>
      <c r="S235" s="237">
        <v>0</v>
      </c>
      <c r="T235" s="236">
        <f t="shared" si="42"/>
        <v>0</v>
      </c>
      <c r="U235" s="236">
        <f t="shared" si="43"/>
        <v>0</v>
      </c>
      <c r="V235" s="236">
        <f t="shared" si="44"/>
        <v>0</v>
      </c>
      <c r="W235" s="236">
        <f t="shared" si="45"/>
        <v>0</v>
      </c>
      <c r="X235" s="236">
        <f t="shared" si="40"/>
        <v>0</v>
      </c>
      <c r="Y235" s="238">
        <f t="shared" si="46"/>
        <v>0</v>
      </c>
      <c r="Z235" s="238">
        <f t="shared" si="47"/>
        <v>0</v>
      </c>
    </row>
    <row r="236" spans="1:26" ht="30" x14ac:dyDescent="0.25">
      <c r="A236" s="191" t="s">
        <v>228</v>
      </c>
      <c r="B236" s="228" t="s">
        <v>330</v>
      </c>
      <c r="C236" s="193" t="s">
        <v>331</v>
      </c>
      <c r="D236" s="193"/>
      <c r="E236" s="194">
        <v>24</v>
      </c>
      <c r="F236" s="229">
        <v>24</v>
      </c>
      <c r="G236" s="230" t="s">
        <v>33</v>
      </c>
      <c r="H236" s="231">
        <v>4</v>
      </c>
      <c r="I236" s="251">
        <v>0</v>
      </c>
      <c r="J236" s="232">
        <v>0</v>
      </c>
      <c r="K236" s="232">
        <v>0</v>
      </c>
      <c r="L236" s="233">
        <v>0</v>
      </c>
      <c r="M236" s="232">
        <f t="shared" si="41"/>
        <v>4</v>
      </c>
      <c r="N236" s="234">
        <v>4</v>
      </c>
      <c r="O236" s="232">
        <f t="shared" si="48"/>
        <v>0</v>
      </c>
      <c r="P236" s="243"/>
      <c r="Q236" s="216"/>
      <c r="R236" s="236">
        <f t="shared" si="39"/>
        <v>96</v>
      </c>
      <c r="S236" s="237">
        <v>0</v>
      </c>
      <c r="T236" s="236">
        <f t="shared" si="42"/>
        <v>0</v>
      </c>
      <c r="U236" s="236">
        <f t="shared" si="43"/>
        <v>0</v>
      </c>
      <c r="V236" s="236">
        <f t="shared" si="44"/>
        <v>0</v>
      </c>
      <c r="W236" s="236">
        <f t="shared" si="45"/>
        <v>0</v>
      </c>
      <c r="X236" s="236">
        <f t="shared" si="40"/>
        <v>96</v>
      </c>
      <c r="Y236" s="238">
        <f t="shared" si="46"/>
        <v>96</v>
      </c>
      <c r="Z236" s="238">
        <f t="shared" si="47"/>
        <v>0</v>
      </c>
    </row>
    <row r="237" spans="1:26" ht="30" x14ac:dyDescent="0.25">
      <c r="A237" s="191" t="s">
        <v>228</v>
      </c>
      <c r="B237" s="228" t="s">
        <v>328</v>
      </c>
      <c r="C237" s="193" t="s">
        <v>329</v>
      </c>
      <c r="D237" s="193"/>
      <c r="E237" s="194">
        <v>3.17</v>
      </c>
      <c r="F237" s="229">
        <v>3.17</v>
      </c>
      <c r="G237" s="230" t="s">
        <v>33</v>
      </c>
      <c r="H237" s="231">
        <v>48</v>
      </c>
      <c r="I237" s="251">
        <v>0</v>
      </c>
      <c r="J237" s="232">
        <v>0</v>
      </c>
      <c r="K237" s="232">
        <v>0</v>
      </c>
      <c r="L237" s="233">
        <v>0</v>
      </c>
      <c r="M237" s="232">
        <f t="shared" si="41"/>
        <v>48</v>
      </c>
      <c r="N237" s="234">
        <v>48</v>
      </c>
      <c r="O237" s="232">
        <f t="shared" si="48"/>
        <v>0</v>
      </c>
      <c r="P237" s="243"/>
      <c r="Q237" s="216"/>
      <c r="R237" s="236">
        <f t="shared" si="39"/>
        <v>152.16</v>
      </c>
      <c r="S237" s="237">
        <v>0</v>
      </c>
      <c r="T237" s="236">
        <f t="shared" si="42"/>
        <v>0</v>
      </c>
      <c r="U237" s="236">
        <f t="shared" si="43"/>
        <v>0</v>
      </c>
      <c r="V237" s="236">
        <f t="shared" si="44"/>
        <v>0</v>
      </c>
      <c r="W237" s="236">
        <f t="shared" si="45"/>
        <v>0</v>
      </c>
      <c r="X237" s="236">
        <f t="shared" si="40"/>
        <v>152.16</v>
      </c>
      <c r="Y237" s="238">
        <f t="shared" si="46"/>
        <v>152.16</v>
      </c>
      <c r="Z237" s="238">
        <f t="shared" si="47"/>
        <v>0</v>
      </c>
    </row>
    <row r="238" spans="1:26" ht="30" x14ac:dyDescent="0.25">
      <c r="A238" s="191" t="s">
        <v>228</v>
      </c>
      <c r="B238" s="228" t="s">
        <v>326</v>
      </c>
      <c r="C238" s="193" t="s">
        <v>327</v>
      </c>
      <c r="D238" s="193"/>
      <c r="E238" s="194">
        <v>5.62</v>
      </c>
      <c r="F238" s="229">
        <v>5.62</v>
      </c>
      <c r="G238" s="230" t="s">
        <v>33</v>
      </c>
      <c r="H238" s="231">
        <v>26</v>
      </c>
      <c r="I238" s="251">
        <v>0</v>
      </c>
      <c r="J238" s="232">
        <v>0</v>
      </c>
      <c r="K238" s="232">
        <v>0</v>
      </c>
      <c r="L238" s="233">
        <v>0</v>
      </c>
      <c r="M238" s="232">
        <f t="shared" si="41"/>
        <v>26</v>
      </c>
      <c r="N238" s="234">
        <v>26</v>
      </c>
      <c r="O238" s="232">
        <f t="shared" si="48"/>
        <v>0</v>
      </c>
      <c r="P238" s="243"/>
      <c r="Q238" s="216"/>
      <c r="R238" s="236">
        <f t="shared" si="39"/>
        <v>146.12</v>
      </c>
      <c r="S238" s="237">
        <v>0</v>
      </c>
      <c r="T238" s="236">
        <f t="shared" si="42"/>
        <v>0</v>
      </c>
      <c r="U238" s="236">
        <f t="shared" si="43"/>
        <v>0</v>
      </c>
      <c r="V238" s="236">
        <f t="shared" si="44"/>
        <v>0</v>
      </c>
      <c r="W238" s="236">
        <f t="shared" si="45"/>
        <v>0</v>
      </c>
      <c r="X238" s="236">
        <f t="shared" si="40"/>
        <v>146.12</v>
      </c>
      <c r="Y238" s="238">
        <f t="shared" si="46"/>
        <v>146.12</v>
      </c>
      <c r="Z238" s="238">
        <f t="shared" si="47"/>
        <v>0</v>
      </c>
    </row>
    <row r="239" spans="1:26" ht="0" hidden="1" customHeight="1" x14ac:dyDescent="0.25">
      <c r="A239" s="191" t="s">
        <v>1053</v>
      </c>
      <c r="B239" s="228" t="s">
        <v>1126</v>
      </c>
      <c r="C239" s="193" t="s">
        <v>1127</v>
      </c>
      <c r="D239" s="193"/>
      <c r="E239" s="194">
        <v>80</v>
      </c>
      <c r="F239" s="229">
        <v>80</v>
      </c>
      <c r="G239" s="230" t="s">
        <v>33</v>
      </c>
      <c r="H239" s="231">
        <v>0</v>
      </c>
      <c r="I239" s="232">
        <v>0</v>
      </c>
      <c r="J239" s="232">
        <v>0</v>
      </c>
      <c r="K239" s="232">
        <v>0</v>
      </c>
      <c r="L239" s="233">
        <v>0</v>
      </c>
      <c r="M239" s="232">
        <f t="shared" si="41"/>
        <v>0</v>
      </c>
      <c r="N239" s="234">
        <v>0</v>
      </c>
      <c r="O239" s="232">
        <f t="shared" si="48"/>
        <v>0</v>
      </c>
      <c r="P239" s="243"/>
      <c r="Q239" s="216"/>
      <c r="R239" s="236">
        <f t="shared" si="39"/>
        <v>0</v>
      </c>
      <c r="S239" s="237">
        <v>0</v>
      </c>
      <c r="T239" s="236">
        <f t="shared" si="42"/>
        <v>0</v>
      </c>
      <c r="U239" s="236">
        <f t="shared" si="43"/>
        <v>0</v>
      </c>
      <c r="V239" s="236">
        <f t="shared" si="44"/>
        <v>0</v>
      </c>
      <c r="W239" s="236">
        <f t="shared" si="45"/>
        <v>0</v>
      </c>
      <c r="X239" s="236">
        <f t="shared" si="40"/>
        <v>0</v>
      </c>
      <c r="Y239" s="238">
        <f t="shared" si="46"/>
        <v>0</v>
      </c>
      <c r="Z239" s="238">
        <f t="shared" si="47"/>
        <v>0</v>
      </c>
    </row>
    <row r="240" spans="1:26" ht="18" x14ac:dyDescent="0.25">
      <c r="A240" s="191" t="s">
        <v>228</v>
      </c>
      <c r="B240" s="228" t="s">
        <v>312</v>
      </c>
      <c r="C240" s="193" t="s">
        <v>313</v>
      </c>
      <c r="D240" s="193"/>
      <c r="E240" s="194">
        <v>199.62</v>
      </c>
      <c r="F240" s="229">
        <v>199.62</v>
      </c>
      <c r="G240" s="230" t="s">
        <v>33</v>
      </c>
      <c r="H240" s="231">
        <v>0</v>
      </c>
      <c r="I240" s="251">
        <v>0</v>
      </c>
      <c r="J240" s="232">
        <v>0</v>
      </c>
      <c r="K240" s="232">
        <v>0</v>
      </c>
      <c r="L240" s="233">
        <v>0</v>
      </c>
      <c r="M240" s="232">
        <f t="shared" si="41"/>
        <v>0</v>
      </c>
      <c r="N240" s="234">
        <v>0</v>
      </c>
      <c r="O240" s="232">
        <f t="shared" si="48"/>
        <v>0</v>
      </c>
      <c r="P240" s="243"/>
      <c r="Q240" s="216"/>
      <c r="R240" s="236">
        <f t="shared" si="39"/>
        <v>0</v>
      </c>
      <c r="S240" s="237">
        <v>0</v>
      </c>
      <c r="T240" s="236">
        <f t="shared" si="42"/>
        <v>0</v>
      </c>
      <c r="U240" s="236">
        <f t="shared" si="43"/>
        <v>0</v>
      </c>
      <c r="V240" s="236">
        <f t="shared" si="44"/>
        <v>0</v>
      </c>
      <c r="W240" s="236">
        <f t="shared" si="45"/>
        <v>0</v>
      </c>
      <c r="X240" s="236">
        <f t="shared" si="40"/>
        <v>0</v>
      </c>
      <c r="Y240" s="238">
        <f t="shared" si="46"/>
        <v>0</v>
      </c>
      <c r="Z240" s="238">
        <f t="shared" si="47"/>
        <v>0</v>
      </c>
    </row>
    <row r="241" spans="1:26" ht="18" x14ac:dyDescent="0.25">
      <c r="A241" s="191" t="s">
        <v>228</v>
      </c>
      <c r="B241" s="228" t="s">
        <v>301</v>
      </c>
      <c r="C241" s="193" t="s">
        <v>302</v>
      </c>
      <c r="D241" s="193"/>
      <c r="E241" s="194">
        <v>13.05</v>
      </c>
      <c r="F241" s="229">
        <v>13.05</v>
      </c>
      <c r="G241" s="230" t="s">
        <v>33</v>
      </c>
      <c r="H241" s="231">
        <v>0</v>
      </c>
      <c r="I241" s="251">
        <v>0</v>
      </c>
      <c r="J241" s="232">
        <v>0</v>
      </c>
      <c r="K241" s="232">
        <v>0</v>
      </c>
      <c r="L241" s="233">
        <v>0</v>
      </c>
      <c r="M241" s="232">
        <f t="shared" si="41"/>
        <v>0</v>
      </c>
      <c r="N241" s="234">
        <v>0</v>
      </c>
      <c r="O241" s="232">
        <f t="shared" si="48"/>
        <v>0</v>
      </c>
      <c r="P241" s="242"/>
      <c r="Q241" s="216"/>
      <c r="R241" s="236">
        <f t="shared" si="39"/>
        <v>0</v>
      </c>
      <c r="S241" s="237">
        <v>0</v>
      </c>
      <c r="T241" s="236">
        <f t="shared" si="42"/>
        <v>0</v>
      </c>
      <c r="U241" s="236">
        <f t="shared" si="43"/>
        <v>0</v>
      </c>
      <c r="V241" s="236">
        <f t="shared" si="44"/>
        <v>0</v>
      </c>
      <c r="W241" s="236">
        <f t="shared" si="45"/>
        <v>0</v>
      </c>
      <c r="X241" s="236">
        <f t="shared" si="40"/>
        <v>0</v>
      </c>
      <c r="Y241" s="238">
        <f t="shared" si="46"/>
        <v>0</v>
      </c>
      <c r="Z241" s="238">
        <f t="shared" si="47"/>
        <v>0</v>
      </c>
    </row>
    <row r="242" spans="1:26" ht="18" x14ac:dyDescent="0.25">
      <c r="A242" s="191" t="s">
        <v>228</v>
      </c>
      <c r="B242" s="228" t="s">
        <v>299</v>
      </c>
      <c r="C242" s="193" t="s">
        <v>300</v>
      </c>
      <c r="D242" s="193"/>
      <c r="E242" s="194">
        <v>3.45</v>
      </c>
      <c r="F242" s="229">
        <v>3.45</v>
      </c>
      <c r="G242" s="230" t="s">
        <v>33</v>
      </c>
      <c r="H242" s="231">
        <v>2</v>
      </c>
      <c r="I242" s="251">
        <v>0</v>
      </c>
      <c r="J242" s="232">
        <v>0</v>
      </c>
      <c r="K242" s="232">
        <v>1</v>
      </c>
      <c r="L242" s="233">
        <v>0</v>
      </c>
      <c r="M242" s="232">
        <f t="shared" si="41"/>
        <v>1</v>
      </c>
      <c r="N242" s="234">
        <v>1</v>
      </c>
      <c r="O242" s="232">
        <f t="shared" si="48"/>
        <v>0</v>
      </c>
      <c r="P242" s="242"/>
      <c r="Q242" s="216"/>
      <c r="R242" s="236">
        <f t="shared" si="39"/>
        <v>6.9</v>
      </c>
      <c r="S242" s="237">
        <v>0</v>
      </c>
      <c r="T242" s="236">
        <f t="shared" si="42"/>
        <v>0</v>
      </c>
      <c r="U242" s="236">
        <f t="shared" si="43"/>
        <v>0</v>
      </c>
      <c r="V242" s="236">
        <f t="shared" si="44"/>
        <v>3.45</v>
      </c>
      <c r="W242" s="236">
        <f t="shared" si="45"/>
        <v>0</v>
      </c>
      <c r="X242" s="236">
        <f t="shared" si="40"/>
        <v>3.45</v>
      </c>
      <c r="Y242" s="238">
        <f t="shared" si="46"/>
        <v>3.45</v>
      </c>
      <c r="Z242" s="238">
        <f t="shared" si="47"/>
        <v>0</v>
      </c>
    </row>
    <row r="243" spans="1:26" ht="26.25" customHeight="1" x14ac:dyDescent="0.25">
      <c r="A243" s="191" t="s">
        <v>228</v>
      </c>
      <c r="B243" s="228" t="s">
        <v>297</v>
      </c>
      <c r="C243" s="193" t="s">
        <v>298</v>
      </c>
      <c r="D243" s="193"/>
      <c r="E243" s="194">
        <v>5.65</v>
      </c>
      <c r="F243" s="229">
        <v>5.65</v>
      </c>
      <c r="G243" s="230" t="s">
        <v>33</v>
      </c>
      <c r="H243" s="231">
        <v>6</v>
      </c>
      <c r="I243" s="251">
        <v>0</v>
      </c>
      <c r="J243" s="232">
        <v>0</v>
      </c>
      <c r="K243" s="232">
        <v>0</v>
      </c>
      <c r="L243" s="233">
        <v>0</v>
      </c>
      <c r="M243" s="232">
        <f t="shared" si="41"/>
        <v>6</v>
      </c>
      <c r="N243" s="234">
        <v>6</v>
      </c>
      <c r="O243" s="232">
        <f t="shared" si="48"/>
        <v>0</v>
      </c>
      <c r="P243" s="242"/>
      <c r="Q243" s="216"/>
      <c r="R243" s="236">
        <f t="shared" si="39"/>
        <v>33.900000000000006</v>
      </c>
      <c r="S243" s="237">
        <v>0</v>
      </c>
      <c r="T243" s="236">
        <f t="shared" si="42"/>
        <v>0</v>
      </c>
      <c r="U243" s="236">
        <f t="shared" si="43"/>
        <v>0</v>
      </c>
      <c r="V243" s="236">
        <f t="shared" si="44"/>
        <v>0</v>
      </c>
      <c r="W243" s="236">
        <f t="shared" si="45"/>
        <v>0</v>
      </c>
      <c r="X243" s="236">
        <f t="shared" si="40"/>
        <v>33.900000000000006</v>
      </c>
      <c r="Y243" s="238">
        <f t="shared" si="46"/>
        <v>33.900000000000006</v>
      </c>
      <c r="Z243" s="238">
        <f t="shared" si="47"/>
        <v>0</v>
      </c>
    </row>
    <row r="244" spans="1:26" ht="18" x14ac:dyDescent="0.25">
      <c r="A244" s="191" t="s">
        <v>228</v>
      </c>
      <c r="B244" s="228" t="s">
        <v>293</v>
      </c>
      <c r="C244" s="193" t="s">
        <v>294</v>
      </c>
      <c r="D244" s="193"/>
      <c r="E244" s="194">
        <v>6.03</v>
      </c>
      <c r="F244" s="229">
        <v>6.03</v>
      </c>
      <c r="G244" s="230" t="s">
        <v>33</v>
      </c>
      <c r="H244" s="231">
        <v>2</v>
      </c>
      <c r="I244" s="251">
        <v>0</v>
      </c>
      <c r="J244" s="232">
        <v>0</v>
      </c>
      <c r="K244" s="232">
        <v>0</v>
      </c>
      <c r="L244" s="233">
        <v>0</v>
      </c>
      <c r="M244" s="232">
        <f t="shared" si="41"/>
        <v>2</v>
      </c>
      <c r="N244" s="234">
        <v>2</v>
      </c>
      <c r="O244" s="232">
        <f t="shared" si="48"/>
        <v>0</v>
      </c>
      <c r="P244" s="243"/>
      <c r="Q244" s="216"/>
      <c r="R244" s="236">
        <f t="shared" si="39"/>
        <v>12.06</v>
      </c>
      <c r="S244" s="237">
        <v>0</v>
      </c>
      <c r="T244" s="236">
        <f t="shared" si="42"/>
        <v>0</v>
      </c>
      <c r="U244" s="236">
        <f t="shared" si="43"/>
        <v>0</v>
      </c>
      <c r="V244" s="236">
        <f t="shared" si="44"/>
        <v>0</v>
      </c>
      <c r="W244" s="236">
        <f t="shared" si="45"/>
        <v>0</v>
      </c>
      <c r="X244" s="236">
        <f t="shared" si="40"/>
        <v>12.06</v>
      </c>
      <c r="Y244" s="238">
        <f t="shared" si="46"/>
        <v>12.06</v>
      </c>
      <c r="Z244" s="238">
        <f t="shared" si="47"/>
        <v>0</v>
      </c>
    </row>
    <row r="245" spans="1:26" ht="18" x14ac:dyDescent="0.25">
      <c r="A245" s="191" t="s">
        <v>228</v>
      </c>
      <c r="B245" s="228" t="s">
        <v>255</v>
      </c>
      <c r="C245" s="193" t="s">
        <v>256</v>
      </c>
      <c r="D245" s="193"/>
      <c r="E245" s="194">
        <v>139.72999999999999</v>
      </c>
      <c r="F245" s="229">
        <v>139.72999999999999</v>
      </c>
      <c r="G245" s="230" t="s">
        <v>33</v>
      </c>
      <c r="H245" s="231">
        <v>0</v>
      </c>
      <c r="I245" s="232">
        <v>0</v>
      </c>
      <c r="J245" s="232">
        <v>0</v>
      </c>
      <c r="K245" s="232">
        <v>0</v>
      </c>
      <c r="L245" s="233">
        <v>0</v>
      </c>
      <c r="M245" s="232">
        <f t="shared" si="41"/>
        <v>0</v>
      </c>
      <c r="N245" s="234">
        <v>0</v>
      </c>
      <c r="O245" s="232">
        <f t="shared" si="48"/>
        <v>0</v>
      </c>
      <c r="P245" s="243"/>
      <c r="Q245" s="216"/>
      <c r="R245" s="236">
        <f t="shared" si="39"/>
        <v>0</v>
      </c>
      <c r="S245" s="237">
        <v>0</v>
      </c>
      <c r="T245" s="236">
        <f t="shared" si="42"/>
        <v>0</v>
      </c>
      <c r="U245" s="236">
        <f t="shared" si="43"/>
        <v>0</v>
      </c>
      <c r="V245" s="236">
        <f t="shared" si="44"/>
        <v>0</v>
      </c>
      <c r="W245" s="236">
        <f t="shared" si="45"/>
        <v>0</v>
      </c>
      <c r="X245" s="236">
        <f t="shared" si="40"/>
        <v>0</v>
      </c>
      <c r="Y245" s="238">
        <f t="shared" si="46"/>
        <v>0</v>
      </c>
      <c r="Z245" s="238">
        <f t="shared" si="47"/>
        <v>0</v>
      </c>
    </row>
    <row r="246" spans="1:26" ht="18" x14ac:dyDescent="0.25">
      <c r="A246" s="191" t="s">
        <v>228</v>
      </c>
      <c r="B246" s="228" t="s">
        <v>253</v>
      </c>
      <c r="C246" s="193" t="s">
        <v>254</v>
      </c>
      <c r="D246" s="193"/>
      <c r="E246" s="194">
        <v>378.57</v>
      </c>
      <c r="F246" s="229">
        <v>378.57</v>
      </c>
      <c r="G246" s="230" t="s">
        <v>33</v>
      </c>
      <c r="H246" s="231">
        <v>1</v>
      </c>
      <c r="I246" s="232">
        <v>0</v>
      </c>
      <c r="J246" s="232">
        <v>0</v>
      </c>
      <c r="K246" s="232">
        <v>0</v>
      </c>
      <c r="L246" s="233">
        <v>0</v>
      </c>
      <c r="M246" s="232">
        <f t="shared" si="41"/>
        <v>1</v>
      </c>
      <c r="N246" s="234">
        <v>1</v>
      </c>
      <c r="O246" s="232">
        <f t="shared" si="48"/>
        <v>0</v>
      </c>
      <c r="P246" s="243"/>
      <c r="Q246" s="216"/>
      <c r="R246" s="236">
        <f t="shared" ref="R246:R309" si="49">H246*E246</f>
        <v>378.57</v>
      </c>
      <c r="S246" s="237">
        <v>0</v>
      </c>
      <c r="T246" s="236">
        <f t="shared" si="42"/>
        <v>0</v>
      </c>
      <c r="U246" s="236">
        <f t="shared" si="43"/>
        <v>0</v>
      </c>
      <c r="V246" s="236">
        <f t="shared" si="44"/>
        <v>0</v>
      </c>
      <c r="W246" s="236">
        <f t="shared" si="45"/>
        <v>0</v>
      </c>
      <c r="X246" s="236">
        <f t="shared" ref="X246:X309" si="50">R246+S246+T246+U246-V246-W246</f>
        <v>378.57</v>
      </c>
      <c r="Y246" s="238">
        <f t="shared" si="46"/>
        <v>378.57</v>
      </c>
      <c r="Z246" s="238">
        <f t="shared" si="47"/>
        <v>0</v>
      </c>
    </row>
    <row r="247" spans="1:26" ht="30" x14ac:dyDescent="0.25">
      <c r="A247" s="296"/>
      <c r="B247" s="483" t="s">
        <v>3240</v>
      </c>
      <c r="C247" s="439" t="s">
        <v>3170</v>
      </c>
      <c r="D247" s="499" t="s">
        <v>3173</v>
      </c>
      <c r="E247" s="324"/>
      <c r="F247" s="325">
        <v>232</v>
      </c>
      <c r="G247" s="316" t="s">
        <v>33</v>
      </c>
      <c r="H247" s="251">
        <v>0</v>
      </c>
      <c r="I247" s="251">
        <v>25</v>
      </c>
      <c r="J247" s="251">
        <v>0</v>
      </c>
      <c r="K247" s="251">
        <v>0</v>
      </c>
      <c r="L247" s="318">
        <v>0</v>
      </c>
      <c r="M247" s="232">
        <f t="shared" si="41"/>
        <v>25</v>
      </c>
      <c r="N247" s="252">
        <v>0</v>
      </c>
      <c r="O247" s="232">
        <f t="shared" si="48"/>
        <v>-25</v>
      </c>
      <c r="P247" s="252"/>
      <c r="R247" s="236">
        <f t="shared" si="49"/>
        <v>0</v>
      </c>
      <c r="S247" s="237">
        <v>0</v>
      </c>
      <c r="T247" s="236">
        <f t="shared" si="42"/>
        <v>5800</v>
      </c>
      <c r="U247" s="236">
        <f t="shared" si="43"/>
        <v>0</v>
      </c>
      <c r="V247" s="236">
        <f t="shared" si="44"/>
        <v>0</v>
      </c>
      <c r="W247" s="236">
        <f t="shared" si="45"/>
        <v>0</v>
      </c>
      <c r="X247" s="236">
        <f t="shared" si="50"/>
        <v>5800</v>
      </c>
      <c r="Y247" s="238">
        <f t="shared" si="46"/>
        <v>5800</v>
      </c>
      <c r="Z247" s="238">
        <f t="shared" si="47"/>
        <v>0</v>
      </c>
    </row>
    <row r="248" spans="1:26" ht="18" x14ac:dyDescent="0.25">
      <c r="A248" s="191" t="s">
        <v>228</v>
      </c>
      <c r="B248" s="228" t="s">
        <v>265</v>
      </c>
      <c r="C248" s="193" t="s">
        <v>266</v>
      </c>
      <c r="D248" s="193"/>
      <c r="E248" s="194">
        <v>6.96</v>
      </c>
      <c r="F248" s="229">
        <v>6.96</v>
      </c>
      <c r="G248" s="230" t="s">
        <v>33</v>
      </c>
      <c r="H248" s="231">
        <v>225</v>
      </c>
      <c r="I248" s="232">
        <v>0</v>
      </c>
      <c r="J248" s="232">
        <v>0</v>
      </c>
      <c r="K248" s="232">
        <v>0</v>
      </c>
      <c r="L248" s="233">
        <v>0</v>
      </c>
      <c r="M248" s="232">
        <f t="shared" si="41"/>
        <v>225</v>
      </c>
      <c r="N248" s="234">
        <v>225</v>
      </c>
      <c r="O248" s="232">
        <f t="shared" si="48"/>
        <v>0</v>
      </c>
      <c r="P248" s="242"/>
      <c r="Q248" s="216"/>
      <c r="R248" s="236">
        <f t="shared" si="49"/>
        <v>1566</v>
      </c>
      <c r="S248" s="237">
        <v>0</v>
      </c>
      <c r="T248" s="236">
        <f t="shared" si="42"/>
        <v>0</v>
      </c>
      <c r="U248" s="236">
        <f t="shared" si="43"/>
        <v>0</v>
      </c>
      <c r="V248" s="236">
        <f t="shared" si="44"/>
        <v>0</v>
      </c>
      <c r="W248" s="236">
        <f t="shared" si="45"/>
        <v>0</v>
      </c>
      <c r="X248" s="236">
        <f t="shared" si="50"/>
        <v>1566</v>
      </c>
      <c r="Y248" s="238">
        <f t="shared" si="46"/>
        <v>1566</v>
      </c>
      <c r="Z248" s="238">
        <f t="shared" si="47"/>
        <v>0</v>
      </c>
    </row>
    <row r="249" spans="1:26" ht="30" x14ac:dyDescent="0.25">
      <c r="A249" s="191" t="s">
        <v>228</v>
      </c>
      <c r="B249" s="228" t="s">
        <v>259</v>
      </c>
      <c r="C249" s="193" t="s">
        <v>260</v>
      </c>
      <c r="D249" s="193"/>
      <c r="E249" s="194">
        <v>356.94</v>
      </c>
      <c r="F249" s="229">
        <v>356.94</v>
      </c>
      <c r="G249" s="230" t="s">
        <v>33</v>
      </c>
      <c r="H249" s="231">
        <v>0</v>
      </c>
      <c r="I249" s="232">
        <v>0</v>
      </c>
      <c r="J249" s="232">
        <v>0</v>
      </c>
      <c r="K249" s="232">
        <v>0</v>
      </c>
      <c r="L249" s="233">
        <v>0</v>
      </c>
      <c r="M249" s="232">
        <f t="shared" si="41"/>
        <v>0</v>
      </c>
      <c r="N249" s="234">
        <v>0</v>
      </c>
      <c r="O249" s="232">
        <f t="shared" si="48"/>
        <v>0</v>
      </c>
      <c r="P249" s="242"/>
      <c r="Q249" s="216"/>
      <c r="R249" s="236">
        <f t="shared" si="49"/>
        <v>0</v>
      </c>
      <c r="S249" s="237">
        <v>0</v>
      </c>
      <c r="T249" s="236">
        <f t="shared" si="42"/>
        <v>0</v>
      </c>
      <c r="U249" s="236">
        <f t="shared" si="43"/>
        <v>0</v>
      </c>
      <c r="V249" s="236">
        <f t="shared" si="44"/>
        <v>0</v>
      </c>
      <c r="W249" s="236">
        <f t="shared" si="45"/>
        <v>0</v>
      </c>
      <c r="X249" s="236">
        <f t="shared" si="50"/>
        <v>0</v>
      </c>
      <c r="Y249" s="238">
        <f t="shared" si="46"/>
        <v>0</v>
      </c>
      <c r="Z249" s="238">
        <f t="shared" si="47"/>
        <v>0</v>
      </c>
    </row>
    <row r="250" spans="1:26" ht="30" x14ac:dyDescent="0.25">
      <c r="A250" s="191" t="s">
        <v>228</v>
      </c>
      <c r="B250" s="228" t="s">
        <v>364</v>
      </c>
      <c r="C250" s="193" t="s">
        <v>365</v>
      </c>
      <c r="D250" s="193"/>
      <c r="E250" s="194">
        <v>8</v>
      </c>
      <c r="F250" s="229">
        <v>8</v>
      </c>
      <c r="G250" s="230" t="s">
        <v>33</v>
      </c>
      <c r="H250" s="231">
        <v>0</v>
      </c>
      <c r="I250" s="251">
        <v>0</v>
      </c>
      <c r="J250" s="232">
        <v>0</v>
      </c>
      <c r="K250" s="232">
        <v>0</v>
      </c>
      <c r="L250" s="233">
        <v>0</v>
      </c>
      <c r="M250" s="232">
        <f t="shared" si="41"/>
        <v>0</v>
      </c>
      <c r="N250" s="234">
        <v>0</v>
      </c>
      <c r="O250" s="232">
        <f t="shared" si="48"/>
        <v>0</v>
      </c>
      <c r="P250" s="244" t="s">
        <v>2335</v>
      </c>
      <c r="Q250" s="216"/>
      <c r="R250" s="236">
        <f t="shared" si="49"/>
        <v>0</v>
      </c>
      <c r="S250" s="237">
        <v>0</v>
      </c>
      <c r="T250" s="236">
        <f t="shared" si="42"/>
        <v>0</v>
      </c>
      <c r="U250" s="236">
        <f t="shared" si="43"/>
        <v>0</v>
      </c>
      <c r="V250" s="236">
        <f t="shared" si="44"/>
        <v>0</v>
      </c>
      <c r="W250" s="236">
        <f t="shared" si="45"/>
        <v>0</v>
      </c>
      <c r="X250" s="236">
        <f t="shared" si="50"/>
        <v>0</v>
      </c>
      <c r="Y250" s="238">
        <f t="shared" si="46"/>
        <v>0</v>
      </c>
      <c r="Z250" s="238">
        <f t="shared" si="47"/>
        <v>0</v>
      </c>
    </row>
    <row r="251" spans="1:26" ht="30" x14ac:dyDescent="0.25">
      <c r="A251" s="191" t="s">
        <v>228</v>
      </c>
      <c r="B251" s="228" t="s">
        <v>344</v>
      </c>
      <c r="C251" s="193" t="s">
        <v>345</v>
      </c>
      <c r="D251" s="193"/>
      <c r="E251" s="194">
        <v>3</v>
      </c>
      <c r="F251" s="229">
        <v>3</v>
      </c>
      <c r="G251" s="232" t="s">
        <v>33</v>
      </c>
      <c r="H251" s="231">
        <v>0</v>
      </c>
      <c r="I251" s="251">
        <v>0</v>
      </c>
      <c r="J251" s="232">
        <v>0</v>
      </c>
      <c r="K251" s="232">
        <v>0</v>
      </c>
      <c r="L251" s="233">
        <v>0</v>
      </c>
      <c r="M251" s="232">
        <f t="shared" si="41"/>
        <v>0</v>
      </c>
      <c r="N251" s="234">
        <v>0</v>
      </c>
      <c r="O251" s="232">
        <f t="shared" si="48"/>
        <v>0</v>
      </c>
      <c r="P251" s="243"/>
      <c r="Q251" s="241"/>
      <c r="R251" s="236">
        <f t="shared" si="49"/>
        <v>0</v>
      </c>
      <c r="S251" s="237">
        <v>0</v>
      </c>
      <c r="T251" s="236">
        <f t="shared" si="42"/>
        <v>0</v>
      </c>
      <c r="U251" s="236">
        <f t="shared" si="43"/>
        <v>0</v>
      </c>
      <c r="V251" s="236">
        <f t="shared" si="44"/>
        <v>0</v>
      </c>
      <c r="W251" s="236">
        <f t="shared" si="45"/>
        <v>0</v>
      </c>
      <c r="X251" s="236">
        <f t="shared" si="50"/>
        <v>0</v>
      </c>
      <c r="Y251" s="238">
        <f t="shared" si="46"/>
        <v>0</v>
      </c>
      <c r="Z251" s="238">
        <f t="shared" si="47"/>
        <v>0</v>
      </c>
    </row>
    <row r="252" spans="1:26" ht="30" x14ac:dyDescent="0.25">
      <c r="A252" s="191" t="s">
        <v>228</v>
      </c>
      <c r="B252" s="228" t="s">
        <v>1493</v>
      </c>
      <c r="C252" s="193" t="s">
        <v>1494</v>
      </c>
      <c r="D252" s="193"/>
      <c r="E252" s="194">
        <v>214.99</v>
      </c>
      <c r="F252" s="229">
        <v>214.99</v>
      </c>
      <c r="G252" s="230" t="s">
        <v>33</v>
      </c>
      <c r="H252" s="231">
        <v>0</v>
      </c>
      <c r="I252" s="232">
        <v>0</v>
      </c>
      <c r="J252" s="232">
        <v>0</v>
      </c>
      <c r="K252" s="232">
        <v>0</v>
      </c>
      <c r="L252" s="233">
        <v>0</v>
      </c>
      <c r="M252" s="232">
        <f t="shared" si="41"/>
        <v>0</v>
      </c>
      <c r="N252" s="234">
        <v>0</v>
      </c>
      <c r="O252" s="232">
        <f t="shared" si="48"/>
        <v>0</v>
      </c>
      <c r="P252" s="266"/>
      <c r="Q252" s="216"/>
      <c r="R252" s="236">
        <f t="shared" si="49"/>
        <v>0</v>
      </c>
      <c r="S252" s="237">
        <v>0</v>
      </c>
      <c r="T252" s="236">
        <f t="shared" si="42"/>
        <v>0</v>
      </c>
      <c r="U252" s="236">
        <f t="shared" si="43"/>
        <v>0</v>
      </c>
      <c r="V252" s="236">
        <f t="shared" si="44"/>
        <v>0</v>
      </c>
      <c r="W252" s="236">
        <f t="shared" si="45"/>
        <v>0</v>
      </c>
      <c r="X252" s="236">
        <f t="shared" si="50"/>
        <v>0</v>
      </c>
      <c r="Y252" s="238">
        <f t="shared" si="46"/>
        <v>0</v>
      </c>
      <c r="Z252" s="238">
        <f t="shared" si="47"/>
        <v>0</v>
      </c>
    </row>
    <row r="253" spans="1:26" ht="30" x14ac:dyDescent="0.25">
      <c r="A253" s="191" t="s">
        <v>228</v>
      </c>
      <c r="B253" s="228" t="s">
        <v>470</v>
      </c>
      <c r="C253" s="193" t="s">
        <v>471</v>
      </c>
      <c r="D253" s="193"/>
      <c r="E253" s="194">
        <v>8.1199999999999992</v>
      </c>
      <c r="F253" s="229">
        <v>8.1199999999999992</v>
      </c>
      <c r="G253" s="230" t="s">
        <v>33</v>
      </c>
      <c r="H253" s="231">
        <v>1</v>
      </c>
      <c r="I253" s="251">
        <v>0</v>
      </c>
      <c r="J253" s="232">
        <v>0</v>
      </c>
      <c r="K253" s="232">
        <v>0</v>
      </c>
      <c r="L253" s="233">
        <v>0</v>
      </c>
      <c r="M253" s="232">
        <f t="shared" si="41"/>
        <v>1</v>
      </c>
      <c r="N253" s="234">
        <v>1</v>
      </c>
      <c r="O253" s="232">
        <f t="shared" si="48"/>
        <v>0</v>
      </c>
      <c r="P253" s="243"/>
      <c r="Q253" s="216"/>
      <c r="R253" s="236">
        <f t="shared" si="49"/>
        <v>8.1199999999999992</v>
      </c>
      <c r="S253" s="237">
        <v>0</v>
      </c>
      <c r="T253" s="236">
        <f t="shared" si="42"/>
        <v>0</v>
      </c>
      <c r="U253" s="236">
        <f t="shared" si="43"/>
        <v>0</v>
      </c>
      <c r="V253" s="236">
        <f t="shared" si="44"/>
        <v>0</v>
      </c>
      <c r="W253" s="236">
        <f t="shared" si="45"/>
        <v>0</v>
      </c>
      <c r="X253" s="236">
        <f t="shared" si="50"/>
        <v>8.1199999999999992</v>
      </c>
      <c r="Y253" s="238">
        <f t="shared" si="46"/>
        <v>8.1199999999999992</v>
      </c>
      <c r="Z253" s="238">
        <f t="shared" si="47"/>
        <v>0</v>
      </c>
    </row>
    <row r="254" spans="1:26" ht="30" x14ac:dyDescent="0.25">
      <c r="A254" s="191" t="s">
        <v>228</v>
      </c>
      <c r="B254" s="228" t="s">
        <v>522</v>
      </c>
      <c r="C254" s="193" t="s">
        <v>523</v>
      </c>
      <c r="D254" s="193"/>
      <c r="E254" s="194">
        <v>916.4</v>
      </c>
      <c r="F254" s="229">
        <v>916.4</v>
      </c>
      <c r="G254" s="230" t="s">
        <v>33</v>
      </c>
      <c r="H254" s="231">
        <v>1</v>
      </c>
      <c r="I254" s="251">
        <v>0</v>
      </c>
      <c r="J254" s="232">
        <v>0</v>
      </c>
      <c r="K254" s="232">
        <v>0</v>
      </c>
      <c r="L254" s="233">
        <v>0</v>
      </c>
      <c r="M254" s="232">
        <f t="shared" si="41"/>
        <v>1</v>
      </c>
      <c r="N254" s="234">
        <v>1</v>
      </c>
      <c r="O254" s="232">
        <f t="shared" si="48"/>
        <v>0</v>
      </c>
      <c r="P254" s="243"/>
      <c r="Q254" s="216"/>
      <c r="R254" s="236">
        <f t="shared" si="49"/>
        <v>916.4</v>
      </c>
      <c r="S254" s="237">
        <v>0</v>
      </c>
      <c r="T254" s="236">
        <f t="shared" si="42"/>
        <v>0</v>
      </c>
      <c r="U254" s="236">
        <f t="shared" si="43"/>
        <v>0</v>
      </c>
      <c r="V254" s="236">
        <f t="shared" si="44"/>
        <v>0</v>
      </c>
      <c r="W254" s="236">
        <f t="shared" si="45"/>
        <v>0</v>
      </c>
      <c r="X254" s="236">
        <f t="shared" si="50"/>
        <v>916.4</v>
      </c>
      <c r="Y254" s="238">
        <f t="shared" si="46"/>
        <v>916.4</v>
      </c>
      <c r="Z254" s="238">
        <f t="shared" si="47"/>
        <v>0</v>
      </c>
    </row>
    <row r="255" spans="1:26" ht="30" x14ac:dyDescent="0.25">
      <c r="A255" s="191" t="s">
        <v>228</v>
      </c>
      <c r="B255" s="228" t="s">
        <v>426</v>
      </c>
      <c r="C255" s="193" t="s">
        <v>427</v>
      </c>
      <c r="D255" s="193"/>
      <c r="E255" s="194">
        <v>933.8</v>
      </c>
      <c r="F255" s="229">
        <v>933.8</v>
      </c>
      <c r="G255" s="230" t="s">
        <v>33</v>
      </c>
      <c r="H255" s="231">
        <v>0</v>
      </c>
      <c r="I255" s="251">
        <v>0</v>
      </c>
      <c r="J255" s="232">
        <v>0</v>
      </c>
      <c r="K255" s="232">
        <v>0</v>
      </c>
      <c r="L255" s="233">
        <v>0</v>
      </c>
      <c r="M255" s="232">
        <f t="shared" si="41"/>
        <v>0</v>
      </c>
      <c r="N255" s="234">
        <v>0</v>
      </c>
      <c r="O255" s="232">
        <f t="shared" si="48"/>
        <v>0</v>
      </c>
      <c r="P255" s="243"/>
      <c r="Q255" s="216"/>
      <c r="R255" s="236">
        <f t="shared" si="49"/>
        <v>0</v>
      </c>
      <c r="S255" s="237">
        <v>0</v>
      </c>
      <c r="T255" s="236">
        <f t="shared" si="42"/>
        <v>0</v>
      </c>
      <c r="U255" s="236">
        <f t="shared" si="43"/>
        <v>0</v>
      </c>
      <c r="V255" s="236">
        <f t="shared" si="44"/>
        <v>0</v>
      </c>
      <c r="W255" s="236">
        <f t="shared" si="45"/>
        <v>0</v>
      </c>
      <c r="X255" s="236">
        <f t="shared" si="50"/>
        <v>0</v>
      </c>
      <c r="Y255" s="238">
        <f t="shared" si="46"/>
        <v>0</v>
      </c>
      <c r="Z255" s="238">
        <f t="shared" si="47"/>
        <v>0</v>
      </c>
    </row>
    <row r="256" spans="1:26" ht="15.75" customHeight="1" x14ac:dyDescent="0.25">
      <c r="A256" s="191" t="s">
        <v>228</v>
      </c>
      <c r="B256" s="228" t="s">
        <v>588</v>
      </c>
      <c r="C256" s="193" t="s">
        <v>589</v>
      </c>
      <c r="D256" s="193"/>
      <c r="E256" s="194">
        <v>1431.44</v>
      </c>
      <c r="F256" s="229">
        <v>1431.44</v>
      </c>
      <c r="G256" s="230" t="s">
        <v>33</v>
      </c>
      <c r="H256" s="231">
        <v>0</v>
      </c>
      <c r="I256" s="251">
        <v>0</v>
      </c>
      <c r="J256" s="232">
        <v>0</v>
      </c>
      <c r="K256" s="232">
        <v>0</v>
      </c>
      <c r="L256" s="233">
        <v>0</v>
      </c>
      <c r="M256" s="232">
        <f t="shared" si="41"/>
        <v>0</v>
      </c>
      <c r="N256" s="234">
        <v>0</v>
      </c>
      <c r="O256" s="232">
        <f t="shared" si="48"/>
        <v>0</v>
      </c>
      <c r="P256" s="243"/>
      <c r="Q256" s="216"/>
      <c r="R256" s="236">
        <f t="shared" si="49"/>
        <v>0</v>
      </c>
      <c r="S256" s="237">
        <v>0</v>
      </c>
      <c r="T256" s="236">
        <f t="shared" si="42"/>
        <v>0</v>
      </c>
      <c r="U256" s="236">
        <f t="shared" si="43"/>
        <v>0</v>
      </c>
      <c r="V256" s="236">
        <f t="shared" si="44"/>
        <v>0</v>
      </c>
      <c r="W256" s="236">
        <f t="shared" si="45"/>
        <v>0</v>
      </c>
      <c r="X256" s="236">
        <f t="shared" si="50"/>
        <v>0</v>
      </c>
      <c r="Y256" s="238">
        <f t="shared" si="46"/>
        <v>0</v>
      </c>
      <c r="Z256" s="238">
        <f t="shared" si="47"/>
        <v>0</v>
      </c>
    </row>
    <row r="257" spans="1:26" ht="30" x14ac:dyDescent="0.25">
      <c r="A257" s="191" t="s">
        <v>228</v>
      </c>
      <c r="B257" s="228" t="s">
        <v>560</v>
      </c>
      <c r="C257" s="193" t="s">
        <v>561</v>
      </c>
      <c r="D257" s="193"/>
      <c r="E257" s="194">
        <v>45.24</v>
      </c>
      <c r="F257" s="229">
        <v>45.24</v>
      </c>
      <c r="G257" s="230" t="s">
        <v>33</v>
      </c>
      <c r="H257" s="231">
        <v>0</v>
      </c>
      <c r="I257" s="251">
        <v>0</v>
      </c>
      <c r="J257" s="232">
        <v>0</v>
      </c>
      <c r="K257" s="232">
        <v>0</v>
      </c>
      <c r="L257" s="233">
        <v>0</v>
      </c>
      <c r="M257" s="232">
        <f t="shared" si="41"/>
        <v>0</v>
      </c>
      <c r="N257" s="234">
        <v>0</v>
      </c>
      <c r="O257" s="232">
        <f t="shared" si="48"/>
        <v>0</v>
      </c>
      <c r="P257" s="243"/>
      <c r="Q257" s="216"/>
      <c r="R257" s="236">
        <f t="shared" si="49"/>
        <v>0</v>
      </c>
      <c r="S257" s="237">
        <v>0</v>
      </c>
      <c r="T257" s="236">
        <f t="shared" si="42"/>
        <v>0</v>
      </c>
      <c r="U257" s="236">
        <f t="shared" si="43"/>
        <v>0</v>
      </c>
      <c r="V257" s="236">
        <f t="shared" si="44"/>
        <v>0</v>
      </c>
      <c r="W257" s="236">
        <f t="shared" si="45"/>
        <v>0</v>
      </c>
      <c r="X257" s="236">
        <f t="shared" si="50"/>
        <v>0</v>
      </c>
      <c r="Y257" s="238">
        <f t="shared" si="46"/>
        <v>0</v>
      </c>
      <c r="Z257" s="238">
        <f t="shared" si="47"/>
        <v>0</v>
      </c>
    </row>
    <row r="258" spans="1:26" ht="30" x14ac:dyDescent="0.25">
      <c r="A258" s="191" t="s">
        <v>228</v>
      </c>
      <c r="B258" s="228" t="s">
        <v>474</v>
      </c>
      <c r="C258" s="193" t="s">
        <v>475</v>
      </c>
      <c r="D258" s="193"/>
      <c r="E258" s="194">
        <v>90</v>
      </c>
      <c r="F258" s="229">
        <v>90</v>
      </c>
      <c r="G258" s="230" t="s">
        <v>33</v>
      </c>
      <c r="H258" s="231">
        <v>0</v>
      </c>
      <c r="I258" s="251">
        <v>0</v>
      </c>
      <c r="J258" s="232">
        <v>0</v>
      </c>
      <c r="K258" s="232">
        <v>0</v>
      </c>
      <c r="L258" s="233">
        <v>0</v>
      </c>
      <c r="M258" s="232">
        <f t="shared" si="41"/>
        <v>0</v>
      </c>
      <c r="N258" s="234">
        <v>0</v>
      </c>
      <c r="O258" s="232">
        <f t="shared" si="48"/>
        <v>0</v>
      </c>
      <c r="P258" s="243"/>
      <c r="Q258" s="216"/>
      <c r="R258" s="236">
        <f t="shared" si="49"/>
        <v>0</v>
      </c>
      <c r="S258" s="237">
        <v>0</v>
      </c>
      <c r="T258" s="236">
        <f t="shared" si="42"/>
        <v>0</v>
      </c>
      <c r="U258" s="236">
        <f t="shared" si="43"/>
        <v>0</v>
      </c>
      <c r="V258" s="236">
        <f t="shared" si="44"/>
        <v>0</v>
      </c>
      <c r="W258" s="236">
        <f t="shared" si="45"/>
        <v>0</v>
      </c>
      <c r="X258" s="236">
        <f t="shared" si="50"/>
        <v>0</v>
      </c>
      <c r="Y258" s="238">
        <f t="shared" si="46"/>
        <v>0</v>
      </c>
      <c r="Z258" s="238">
        <f t="shared" si="47"/>
        <v>0</v>
      </c>
    </row>
    <row r="259" spans="1:26" ht="30" x14ac:dyDescent="0.25">
      <c r="A259" s="191" t="s">
        <v>228</v>
      </c>
      <c r="B259" s="228" t="s">
        <v>277</v>
      </c>
      <c r="C259" s="193" t="s">
        <v>278</v>
      </c>
      <c r="D259" s="193"/>
      <c r="E259" s="194">
        <v>124</v>
      </c>
      <c r="F259" s="229">
        <v>124</v>
      </c>
      <c r="G259" s="230" t="s">
        <v>33</v>
      </c>
      <c r="H259" s="231">
        <v>0</v>
      </c>
      <c r="I259" s="251">
        <v>0</v>
      </c>
      <c r="J259" s="232">
        <v>0</v>
      </c>
      <c r="K259" s="232">
        <v>0</v>
      </c>
      <c r="L259" s="233">
        <v>0</v>
      </c>
      <c r="M259" s="232">
        <f t="shared" si="41"/>
        <v>0</v>
      </c>
      <c r="N259" s="234">
        <v>0</v>
      </c>
      <c r="O259" s="232">
        <f t="shared" si="48"/>
        <v>0</v>
      </c>
      <c r="P259" s="243"/>
      <c r="Q259" s="216"/>
      <c r="R259" s="236">
        <f t="shared" si="49"/>
        <v>0</v>
      </c>
      <c r="S259" s="237">
        <v>0</v>
      </c>
      <c r="T259" s="236">
        <f t="shared" si="42"/>
        <v>0</v>
      </c>
      <c r="U259" s="236">
        <f t="shared" si="43"/>
        <v>0</v>
      </c>
      <c r="V259" s="236">
        <f t="shared" si="44"/>
        <v>0</v>
      </c>
      <c r="W259" s="236">
        <f t="shared" si="45"/>
        <v>0</v>
      </c>
      <c r="X259" s="236">
        <f t="shared" si="50"/>
        <v>0</v>
      </c>
      <c r="Y259" s="238">
        <f t="shared" si="46"/>
        <v>0</v>
      </c>
      <c r="Z259" s="238">
        <f t="shared" si="47"/>
        <v>0</v>
      </c>
    </row>
    <row r="260" spans="1:26" ht="18" x14ac:dyDescent="0.25">
      <c r="A260" s="191" t="s">
        <v>228</v>
      </c>
      <c r="B260" s="228" t="s">
        <v>576</v>
      </c>
      <c r="C260" s="193" t="s">
        <v>577</v>
      </c>
      <c r="D260" s="193"/>
      <c r="E260" s="194">
        <v>38</v>
      </c>
      <c r="F260" s="229">
        <v>38</v>
      </c>
      <c r="G260" s="230" t="s">
        <v>33</v>
      </c>
      <c r="H260" s="231">
        <v>0</v>
      </c>
      <c r="I260" s="251">
        <v>0</v>
      </c>
      <c r="J260" s="232">
        <v>0</v>
      </c>
      <c r="K260" s="232">
        <v>0</v>
      </c>
      <c r="L260" s="233">
        <v>0</v>
      </c>
      <c r="M260" s="232">
        <f t="shared" si="41"/>
        <v>0</v>
      </c>
      <c r="N260" s="234">
        <v>0</v>
      </c>
      <c r="O260" s="232">
        <f t="shared" si="48"/>
        <v>0</v>
      </c>
      <c r="P260" s="243"/>
      <c r="Q260" s="216"/>
      <c r="R260" s="236">
        <f t="shared" si="49"/>
        <v>0</v>
      </c>
      <c r="S260" s="237">
        <v>0</v>
      </c>
      <c r="T260" s="236">
        <f t="shared" si="42"/>
        <v>0</v>
      </c>
      <c r="U260" s="236">
        <f t="shared" si="43"/>
        <v>0</v>
      </c>
      <c r="V260" s="236">
        <f t="shared" si="44"/>
        <v>0</v>
      </c>
      <c r="W260" s="236">
        <f t="shared" si="45"/>
        <v>0</v>
      </c>
      <c r="X260" s="236">
        <f t="shared" si="50"/>
        <v>0</v>
      </c>
      <c r="Y260" s="238">
        <f t="shared" si="46"/>
        <v>0</v>
      </c>
      <c r="Z260" s="238">
        <f t="shared" si="47"/>
        <v>0</v>
      </c>
    </row>
    <row r="261" spans="1:26" ht="18" x14ac:dyDescent="0.25">
      <c r="A261" s="191" t="s">
        <v>228</v>
      </c>
      <c r="B261" s="228" t="s">
        <v>574</v>
      </c>
      <c r="C261" s="193" t="s">
        <v>575</v>
      </c>
      <c r="D261" s="193"/>
      <c r="E261" s="194">
        <v>32</v>
      </c>
      <c r="F261" s="229">
        <v>32</v>
      </c>
      <c r="G261" s="230" t="s">
        <v>33</v>
      </c>
      <c r="H261" s="231">
        <v>4</v>
      </c>
      <c r="I261" s="251">
        <v>0</v>
      </c>
      <c r="J261" s="232">
        <v>0</v>
      </c>
      <c r="K261" s="232">
        <v>0</v>
      </c>
      <c r="L261" s="233">
        <v>0</v>
      </c>
      <c r="M261" s="232">
        <f t="shared" si="41"/>
        <v>4</v>
      </c>
      <c r="N261" s="234">
        <v>4</v>
      </c>
      <c r="O261" s="232">
        <f t="shared" si="48"/>
        <v>0</v>
      </c>
      <c r="P261" s="244"/>
      <c r="Q261" s="216"/>
      <c r="R261" s="236">
        <f t="shared" si="49"/>
        <v>128</v>
      </c>
      <c r="S261" s="237">
        <v>0</v>
      </c>
      <c r="T261" s="236">
        <f t="shared" si="42"/>
        <v>0</v>
      </c>
      <c r="U261" s="236">
        <f t="shared" si="43"/>
        <v>0</v>
      </c>
      <c r="V261" s="236">
        <f t="shared" si="44"/>
        <v>0</v>
      </c>
      <c r="W261" s="236">
        <f t="shared" si="45"/>
        <v>0</v>
      </c>
      <c r="X261" s="236">
        <f t="shared" si="50"/>
        <v>128</v>
      </c>
      <c r="Y261" s="238">
        <f t="shared" si="46"/>
        <v>128</v>
      </c>
      <c r="Z261" s="238">
        <f t="shared" si="47"/>
        <v>0</v>
      </c>
    </row>
    <row r="262" spans="1:26" ht="30" x14ac:dyDescent="0.25">
      <c r="A262" s="191" t="s">
        <v>228</v>
      </c>
      <c r="B262" s="228" t="s">
        <v>480</v>
      </c>
      <c r="C262" s="193" t="s">
        <v>481</v>
      </c>
      <c r="D262" s="193"/>
      <c r="E262" s="194">
        <v>11.99</v>
      </c>
      <c r="F262" s="229">
        <v>11.99</v>
      </c>
      <c r="G262" s="230" t="s">
        <v>33</v>
      </c>
      <c r="H262" s="231">
        <v>0</v>
      </c>
      <c r="I262" s="251">
        <v>0</v>
      </c>
      <c r="J262" s="232">
        <v>0</v>
      </c>
      <c r="K262" s="232">
        <v>0</v>
      </c>
      <c r="L262" s="233">
        <v>0</v>
      </c>
      <c r="M262" s="232">
        <f t="shared" si="41"/>
        <v>0</v>
      </c>
      <c r="N262" s="234">
        <v>0</v>
      </c>
      <c r="O262" s="232">
        <f t="shared" si="48"/>
        <v>0</v>
      </c>
      <c r="P262" s="243"/>
      <c r="Q262" s="216"/>
      <c r="R262" s="236">
        <f t="shared" si="49"/>
        <v>0</v>
      </c>
      <c r="S262" s="237">
        <v>0</v>
      </c>
      <c r="T262" s="236">
        <f t="shared" si="42"/>
        <v>0</v>
      </c>
      <c r="U262" s="236">
        <f t="shared" si="43"/>
        <v>0</v>
      </c>
      <c r="V262" s="236">
        <f t="shared" si="44"/>
        <v>0</v>
      </c>
      <c r="W262" s="236">
        <f t="shared" si="45"/>
        <v>0</v>
      </c>
      <c r="X262" s="236">
        <f t="shared" si="50"/>
        <v>0</v>
      </c>
      <c r="Y262" s="238">
        <f t="shared" si="46"/>
        <v>0</v>
      </c>
      <c r="Z262" s="238">
        <f t="shared" si="47"/>
        <v>0</v>
      </c>
    </row>
    <row r="263" spans="1:26" ht="30" x14ac:dyDescent="0.25">
      <c r="A263" s="191" t="s">
        <v>228</v>
      </c>
      <c r="B263" s="228" t="s">
        <v>484</v>
      </c>
      <c r="C263" s="193" t="s">
        <v>485</v>
      </c>
      <c r="D263" s="193"/>
      <c r="E263" s="194">
        <v>47.56</v>
      </c>
      <c r="F263" s="229">
        <v>47.56</v>
      </c>
      <c r="G263" s="230" t="s">
        <v>33</v>
      </c>
      <c r="H263" s="231">
        <v>1</v>
      </c>
      <c r="I263" s="251">
        <v>0</v>
      </c>
      <c r="J263" s="232">
        <v>0</v>
      </c>
      <c r="K263" s="232">
        <v>0</v>
      </c>
      <c r="L263" s="233">
        <v>0</v>
      </c>
      <c r="M263" s="232">
        <f t="shared" si="41"/>
        <v>1</v>
      </c>
      <c r="N263" s="234">
        <v>1</v>
      </c>
      <c r="O263" s="232">
        <f t="shared" si="48"/>
        <v>0</v>
      </c>
      <c r="P263" s="243"/>
      <c r="Q263" s="216"/>
      <c r="R263" s="236">
        <f t="shared" si="49"/>
        <v>47.56</v>
      </c>
      <c r="S263" s="237">
        <v>0</v>
      </c>
      <c r="T263" s="236">
        <f t="shared" si="42"/>
        <v>0</v>
      </c>
      <c r="U263" s="236">
        <f t="shared" si="43"/>
        <v>0</v>
      </c>
      <c r="V263" s="236">
        <f t="shared" si="44"/>
        <v>0</v>
      </c>
      <c r="W263" s="236">
        <f t="shared" si="45"/>
        <v>0</v>
      </c>
      <c r="X263" s="236">
        <f t="shared" si="50"/>
        <v>47.56</v>
      </c>
      <c r="Y263" s="238">
        <f t="shared" si="46"/>
        <v>47.56</v>
      </c>
      <c r="Z263" s="238">
        <f t="shared" si="47"/>
        <v>0</v>
      </c>
    </row>
    <row r="264" spans="1:26" ht="30" x14ac:dyDescent="0.25">
      <c r="A264" s="191" t="s">
        <v>228</v>
      </c>
      <c r="B264" s="228" t="s">
        <v>482</v>
      </c>
      <c r="C264" s="193" t="s">
        <v>483</v>
      </c>
      <c r="D264" s="193"/>
      <c r="E264" s="194">
        <v>24.36</v>
      </c>
      <c r="F264" s="229">
        <v>24.36</v>
      </c>
      <c r="G264" s="230" t="s">
        <v>33</v>
      </c>
      <c r="H264" s="231">
        <v>2</v>
      </c>
      <c r="I264" s="251">
        <v>0</v>
      </c>
      <c r="J264" s="232">
        <v>0</v>
      </c>
      <c r="K264" s="232">
        <v>0</v>
      </c>
      <c r="L264" s="233">
        <v>0</v>
      </c>
      <c r="M264" s="232">
        <f t="shared" si="41"/>
        <v>2</v>
      </c>
      <c r="N264" s="234">
        <v>2</v>
      </c>
      <c r="O264" s="232">
        <f t="shared" si="48"/>
        <v>0</v>
      </c>
      <c r="P264" s="243"/>
      <c r="Q264" s="216"/>
      <c r="R264" s="236">
        <f t="shared" si="49"/>
        <v>48.72</v>
      </c>
      <c r="S264" s="237">
        <v>0</v>
      </c>
      <c r="T264" s="236">
        <f t="shared" si="42"/>
        <v>0</v>
      </c>
      <c r="U264" s="236">
        <f t="shared" si="43"/>
        <v>0</v>
      </c>
      <c r="V264" s="236">
        <f t="shared" si="44"/>
        <v>0</v>
      </c>
      <c r="W264" s="236">
        <f t="shared" si="45"/>
        <v>0</v>
      </c>
      <c r="X264" s="236">
        <f t="shared" si="50"/>
        <v>48.72</v>
      </c>
      <c r="Y264" s="238">
        <f t="shared" si="46"/>
        <v>48.72</v>
      </c>
      <c r="Z264" s="238">
        <f t="shared" si="47"/>
        <v>0</v>
      </c>
    </row>
    <row r="265" spans="1:26" ht="30" x14ac:dyDescent="0.25">
      <c r="A265" s="191" t="s">
        <v>228</v>
      </c>
      <c r="B265" s="228" t="s">
        <v>478</v>
      </c>
      <c r="C265" s="193" t="s">
        <v>479</v>
      </c>
      <c r="D265" s="193"/>
      <c r="E265" s="194">
        <v>48</v>
      </c>
      <c r="F265" s="229">
        <v>48</v>
      </c>
      <c r="G265" s="230" t="s">
        <v>33</v>
      </c>
      <c r="H265" s="231">
        <v>0</v>
      </c>
      <c r="I265" s="251">
        <v>0</v>
      </c>
      <c r="J265" s="232">
        <v>0</v>
      </c>
      <c r="K265" s="232">
        <v>0</v>
      </c>
      <c r="L265" s="233">
        <v>0</v>
      </c>
      <c r="M265" s="232">
        <f t="shared" si="41"/>
        <v>0</v>
      </c>
      <c r="N265" s="234">
        <v>0</v>
      </c>
      <c r="O265" s="232">
        <f t="shared" si="48"/>
        <v>0</v>
      </c>
      <c r="P265" s="242"/>
      <c r="Q265" s="216"/>
      <c r="R265" s="236">
        <f t="shared" si="49"/>
        <v>0</v>
      </c>
      <c r="S265" s="237">
        <v>0</v>
      </c>
      <c r="T265" s="236">
        <f t="shared" si="42"/>
        <v>0</v>
      </c>
      <c r="U265" s="236">
        <f t="shared" si="43"/>
        <v>0</v>
      </c>
      <c r="V265" s="236">
        <f t="shared" si="44"/>
        <v>0</v>
      </c>
      <c r="W265" s="236">
        <f t="shared" si="45"/>
        <v>0</v>
      </c>
      <c r="X265" s="236">
        <f t="shared" si="50"/>
        <v>0</v>
      </c>
      <c r="Y265" s="238">
        <f t="shared" si="46"/>
        <v>0</v>
      </c>
      <c r="Z265" s="238">
        <f t="shared" si="47"/>
        <v>0</v>
      </c>
    </row>
    <row r="266" spans="1:26" ht="30" x14ac:dyDescent="0.25">
      <c r="A266" s="191" t="s">
        <v>228</v>
      </c>
      <c r="B266" s="228" t="s">
        <v>653</v>
      </c>
      <c r="C266" s="193" t="s">
        <v>654</v>
      </c>
      <c r="D266" s="193"/>
      <c r="E266" s="194">
        <v>15</v>
      </c>
      <c r="F266" s="229">
        <v>15</v>
      </c>
      <c r="G266" s="230" t="s">
        <v>33</v>
      </c>
      <c r="H266" s="231">
        <v>0</v>
      </c>
      <c r="I266" s="232">
        <v>0</v>
      </c>
      <c r="J266" s="232">
        <v>0</v>
      </c>
      <c r="K266" s="232">
        <v>0</v>
      </c>
      <c r="L266" s="233">
        <v>0</v>
      </c>
      <c r="M266" s="232">
        <f t="shared" ref="M266:M329" si="51">H266+I266+J266-K266-L266</f>
        <v>0</v>
      </c>
      <c r="N266" s="234">
        <v>0</v>
      </c>
      <c r="O266" s="232">
        <f t="shared" si="48"/>
        <v>0</v>
      </c>
      <c r="P266" s="242"/>
      <c r="Q266" s="225"/>
      <c r="R266" s="236">
        <f t="shared" si="49"/>
        <v>0</v>
      </c>
      <c r="S266" s="237">
        <v>0</v>
      </c>
      <c r="T266" s="236">
        <f t="shared" ref="T266:T329" si="52">I266*F266</f>
        <v>0</v>
      </c>
      <c r="U266" s="236">
        <f t="shared" ref="U266:U329" si="53">F266*J266</f>
        <v>0</v>
      </c>
      <c r="V266" s="236">
        <f t="shared" ref="V266:V329" si="54">F266*K266</f>
        <v>0</v>
      </c>
      <c r="W266" s="236">
        <f t="shared" ref="W266:W329" si="55">F266*L266</f>
        <v>0</v>
      </c>
      <c r="X266" s="236">
        <f t="shared" si="50"/>
        <v>0</v>
      </c>
      <c r="Y266" s="238">
        <f t="shared" ref="Y266:Y329" si="56">M266*F266</f>
        <v>0</v>
      </c>
      <c r="Z266" s="238">
        <f t="shared" ref="Z266:Z329" si="57">Y266-X266</f>
        <v>0</v>
      </c>
    </row>
    <row r="267" spans="1:26" ht="30" x14ac:dyDescent="0.25">
      <c r="A267" s="191" t="s">
        <v>228</v>
      </c>
      <c r="B267" s="228" t="s">
        <v>584</v>
      </c>
      <c r="C267" s="193" t="s">
        <v>585</v>
      </c>
      <c r="D267" s="193"/>
      <c r="E267" s="194">
        <v>829.05</v>
      </c>
      <c r="F267" s="229">
        <v>829.05</v>
      </c>
      <c r="G267" s="230" t="s">
        <v>33</v>
      </c>
      <c r="H267" s="231">
        <v>0</v>
      </c>
      <c r="I267" s="251">
        <v>0</v>
      </c>
      <c r="J267" s="232">
        <v>0</v>
      </c>
      <c r="K267" s="232">
        <v>0</v>
      </c>
      <c r="L267" s="233">
        <v>0</v>
      </c>
      <c r="M267" s="232">
        <f t="shared" si="51"/>
        <v>0</v>
      </c>
      <c r="N267" s="234">
        <v>0</v>
      </c>
      <c r="O267" s="232">
        <f t="shared" si="48"/>
        <v>0</v>
      </c>
      <c r="P267" s="242"/>
      <c r="Q267" s="216"/>
      <c r="R267" s="236">
        <f t="shared" si="49"/>
        <v>0</v>
      </c>
      <c r="S267" s="237">
        <v>0</v>
      </c>
      <c r="T267" s="236">
        <f t="shared" si="52"/>
        <v>0</v>
      </c>
      <c r="U267" s="236">
        <f t="shared" si="53"/>
        <v>0</v>
      </c>
      <c r="V267" s="236">
        <f t="shared" si="54"/>
        <v>0</v>
      </c>
      <c r="W267" s="236">
        <f t="shared" si="55"/>
        <v>0</v>
      </c>
      <c r="X267" s="236">
        <f t="shared" si="50"/>
        <v>0</v>
      </c>
      <c r="Y267" s="238">
        <f t="shared" si="56"/>
        <v>0</v>
      </c>
      <c r="Z267" s="238">
        <f t="shared" si="57"/>
        <v>0</v>
      </c>
    </row>
    <row r="268" spans="1:26" ht="30" x14ac:dyDescent="0.25">
      <c r="A268" s="191" t="s">
        <v>228</v>
      </c>
      <c r="B268" s="228" t="s">
        <v>602</v>
      </c>
      <c r="C268" s="193" t="s">
        <v>603</v>
      </c>
      <c r="D268" s="193"/>
      <c r="E268" s="194">
        <v>89.7</v>
      </c>
      <c r="F268" s="229">
        <v>89.7</v>
      </c>
      <c r="G268" s="230" t="s">
        <v>33</v>
      </c>
      <c r="H268" s="231">
        <v>0</v>
      </c>
      <c r="I268" s="232">
        <v>0</v>
      </c>
      <c r="J268" s="232">
        <v>0</v>
      </c>
      <c r="K268" s="232">
        <v>0</v>
      </c>
      <c r="L268" s="233">
        <v>0</v>
      </c>
      <c r="M268" s="232">
        <f t="shared" si="51"/>
        <v>0</v>
      </c>
      <c r="N268" s="234">
        <v>0</v>
      </c>
      <c r="O268" s="232">
        <f t="shared" si="48"/>
        <v>0</v>
      </c>
      <c r="P268" s="243"/>
      <c r="Q268" s="216"/>
      <c r="R268" s="236">
        <f t="shared" si="49"/>
        <v>0</v>
      </c>
      <c r="S268" s="237">
        <v>0</v>
      </c>
      <c r="T268" s="236">
        <f t="shared" si="52"/>
        <v>0</v>
      </c>
      <c r="U268" s="236">
        <f t="shared" si="53"/>
        <v>0</v>
      </c>
      <c r="V268" s="236">
        <f t="shared" si="54"/>
        <v>0</v>
      </c>
      <c r="W268" s="236">
        <f t="shared" si="55"/>
        <v>0</v>
      </c>
      <c r="X268" s="236">
        <f t="shared" si="50"/>
        <v>0</v>
      </c>
      <c r="Y268" s="238">
        <f t="shared" si="56"/>
        <v>0</v>
      </c>
      <c r="Z268" s="238">
        <f t="shared" si="57"/>
        <v>0</v>
      </c>
    </row>
    <row r="269" spans="1:26" ht="30" x14ac:dyDescent="0.25">
      <c r="A269" s="191" t="s">
        <v>228</v>
      </c>
      <c r="B269" s="228" t="s">
        <v>324</v>
      </c>
      <c r="C269" s="193" t="s">
        <v>325</v>
      </c>
      <c r="D269" s="193"/>
      <c r="E269" s="194">
        <v>3.5</v>
      </c>
      <c r="F269" s="229">
        <v>3.5</v>
      </c>
      <c r="G269" s="230" t="s">
        <v>33</v>
      </c>
      <c r="H269" s="231">
        <v>0</v>
      </c>
      <c r="I269" s="251">
        <v>0</v>
      </c>
      <c r="J269" s="232">
        <v>0</v>
      </c>
      <c r="K269" s="232">
        <v>0</v>
      </c>
      <c r="L269" s="233">
        <v>0</v>
      </c>
      <c r="M269" s="232">
        <f t="shared" si="51"/>
        <v>0</v>
      </c>
      <c r="N269" s="234">
        <v>0</v>
      </c>
      <c r="O269" s="232">
        <f t="shared" si="48"/>
        <v>0</v>
      </c>
      <c r="P269" s="243"/>
      <c r="Q269" s="216"/>
      <c r="R269" s="236">
        <f t="shared" si="49"/>
        <v>0</v>
      </c>
      <c r="S269" s="237">
        <v>0</v>
      </c>
      <c r="T269" s="236">
        <f t="shared" si="52"/>
        <v>0</v>
      </c>
      <c r="U269" s="236">
        <f t="shared" si="53"/>
        <v>0</v>
      </c>
      <c r="V269" s="236">
        <f t="shared" si="54"/>
        <v>0</v>
      </c>
      <c r="W269" s="236">
        <f t="shared" si="55"/>
        <v>0</v>
      </c>
      <c r="X269" s="236">
        <f t="shared" si="50"/>
        <v>0</v>
      </c>
      <c r="Y269" s="238">
        <f t="shared" si="56"/>
        <v>0</v>
      </c>
      <c r="Z269" s="238">
        <f t="shared" si="57"/>
        <v>0</v>
      </c>
    </row>
    <row r="270" spans="1:26" ht="30" x14ac:dyDescent="0.25">
      <c r="A270" s="191" t="s">
        <v>228</v>
      </c>
      <c r="B270" s="228" t="s">
        <v>640</v>
      </c>
      <c r="C270" s="193" t="s">
        <v>641</v>
      </c>
      <c r="D270" s="193"/>
      <c r="E270" s="194">
        <v>0</v>
      </c>
      <c r="F270" s="229">
        <v>0</v>
      </c>
      <c r="G270" s="230" t="s">
        <v>33</v>
      </c>
      <c r="H270" s="231">
        <v>0</v>
      </c>
      <c r="I270" s="232">
        <v>0</v>
      </c>
      <c r="J270" s="232">
        <v>0</v>
      </c>
      <c r="K270" s="232">
        <v>0</v>
      </c>
      <c r="L270" s="233">
        <v>0</v>
      </c>
      <c r="M270" s="232">
        <f t="shared" si="51"/>
        <v>0</v>
      </c>
      <c r="N270" s="234">
        <v>0</v>
      </c>
      <c r="O270" s="232">
        <f t="shared" si="48"/>
        <v>0</v>
      </c>
      <c r="P270" s="242"/>
      <c r="Q270" s="216"/>
      <c r="R270" s="236">
        <f t="shared" si="49"/>
        <v>0</v>
      </c>
      <c r="S270" s="237">
        <v>0</v>
      </c>
      <c r="T270" s="236">
        <f t="shared" si="52"/>
        <v>0</v>
      </c>
      <c r="U270" s="236">
        <f t="shared" si="53"/>
        <v>0</v>
      </c>
      <c r="V270" s="236">
        <f t="shared" si="54"/>
        <v>0</v>
      </c>
      <c r="W270" s="236">
        <f t="shared" si="55"/>
        <v>0</v>
      </c>
      <c r="X270" s="236">
        <f t="shared" si="50"/>
        <v>0</v>
      </c>
      <c r="Y270" s="238">
        <f t="shared" si="56"/>
        <v>0</v>
      </c>
      <c r="Z270" s="238">
        <f t="shared" si="57"/>
        <v>0</v>
      </c>
    </row>
    <row r="271" spans="1:26" ht="30" x14ac:dyDescent="0.25">
      <c r="A271" s="191" t="s">
        <v>228</v>
      </c>
      <c r="B271" s="228" t="s">
        <v>638</v>
      </c>
      <c r="C271" s="193" t="s">
        <v>639</v>
      </c>
      <c r="D271" s="193"/>
      <c r="E271" s="194">
        <v>0</v>
      </c>
      <c r="F271" s="229">
        <v>0</v>
      </c>
      <c r="G271" s="230" t="s">
        <v>33</v>
      </c>
      <c r="H271" s="231">
        <v>0</v>
      </c>
      <c r="I271" s="232">
        <v>0</v>
      </c>
      <c r="J271" s="232">
        <v>0</v>
      </c>
      <c r="K271" s="232">
        <v>0</v>
      </c>
      <c r="L271" s="233">
        <v>0</v>
      </c>
      <c r="M271" s="232">
        <f t="shared" si="51"/>
        <v>0</v>
      </c>
      <c r="N271" s="234">
        <v>0</v>
      </c>
      <c r="O271" s="232">
        <f t="shared" si="48"/>
        <v>0</v>
      </c>
      <c r="P271" s="242"/>
      <c r="Q271" s="216"/>
      <c r="R271" s="236">
        <f t="shared" si="49"/>
        <v>0</v>
      </c>
      <c r="S271" s="237">
        <v>0</v>
      </c>
      <c r="T271" s="236">
        <f t="shared" si="52"/>
        <v>0</v>
      </c>
      <c r="U271" s="236">
        <f t="shared" si="53"/>
        <v>0</v>
      </c>
      <c r="V271" s="236">
        <f t="shared" si="54"/>
        <v>0</v>
      </c>
      <c r="W271" s="236">
        <f t="shared" si="55"/>
        <v>0</v>
      </c>
      <c r="X271" s="236">
        <f t="shared" si="50"/>
        <v>0</v>
      </c>
      <c r="Y271" s="238">
        <f t="shared" si="56"/>
        <v>0</v>
      </c>
      <c r="Z271" s="238">
        <f t="shared" si="57"/>
        <v>0</v>
      </c>
    </row>
    <row r="272" spans="1:26" ht="30" x14ac:dyDescent="0.25">
      <c r="A272" s="191" t="s">
        <v>228</v>
      </c>
      <c r="B272" s="228" t="s">
        <v>600</v>
      </c>
      <c r="C272" s="193" t="s">
        <v>601</v>
      </c>
      <c r="D272" s="193"/>
      <c r="E272" s="194">
        <v>0</v>
      </c>
      <c r="F272" s="229">
        <v>0</v>
      </c>
      <c r="G272" s="230" t="s">
        <v>33</v>
      </c>
      <c r="H272" s="231">
        <v>0</v>
      </c>
      <c r="I272" s="232">
        <v>0</v>
      </c>
      <c r="J272" s="232">
        <v>0</v>
      </c>
      <c r="K272" s="232">
        <v>0</v>
      </c>
      <c r="L272" s="233">
        <v>0</v>
      </c>
      <c r="M272" s="232">
        <f t="shared" si="51"/>
        <v>0</v>
      </c>
      <c r="N272" s="234">
        <v>0</v>
      </c>
      <c r="O272" s="232">
        <f t="shared" si="48"/>
        <v>0</v>
      </c>
      <c r="P272" s="243"/>
      <c r="Q272" s="216"/>
      <c r="R272" s="236">
        <f t="shared" si="49"/>
        <v>0</v>
      </c>
      <c r="S272" s="237">
        <v>0</v>
      </c>
      <c r="T272" s="236">
        <f t="shared" si="52"/>
        <v>0</v>
      </c>
      <c r="U272" s="236">
        <f t="shared" si="53"/>
        <v>0</v>
      </c>
      <c r="V272" s="236">
        <f t="shared" si="54"/>
        <v>0</v>
      </c>
      <c r="W272" s="236">
        <f t="shared" si="55"/>
        <v>0</v>
      </c>
      <c r="X272" s="236">
        <f t="shared" si="50"/>
        <v>0</v>
      </c>
      <c r="Y272" s="238">
        <f t="shared" si="56"/>
        <v>0</v>
      </c>
      <c r="Z272" s="238">
        <f t="shared" si="57"/>
        <v>0</v>
      </c>
    </row>
    <row r="273" spans="1:26" ht="30" x14ac:dyDescent="0.25">
      <c r="A273" s="191" t="s">
        <v>228</v>
      </c>
      <c r="B273" s="228" t="s">
        <v>598</v>
      </c>
      <c r="C273" s="193" t="s">
        <v>599</v>
      </c>
      <c r="D273" s="193"/>
      <c r="E273" s="194">
        <v>0</v>
      </c>
      <c r="F273" s="229">
        <v>0</v>
      </c>
      <c r="G273" s="230" t="s">
        <v>33</v>
      </c>
      <c r="H273" s="231">
        <v>0</v>
      </c>
      <c r="I273" s="232">
        <v>0</v>
      </c>
      <c r="J273" s="232">
        <v>0</v>
      </c>
      <c r="K273" s="232">
        <v>0</v>
      </c>
      <c r="L273" s="233">
        <v>0</v>
      </c>
      <c r="M273" s="232">
        <f t="shared" si="51"/>
        <v>0</v>
      </c>
      <c r="N273" s="234">
        <v>0</v>
      </c>
      <c r="O273" s="232">
        <f t="shared" si="48"/>
        <v>0</v>
      </c>
      <c r="P273" s="243"/>
      <c r="Q273" s="216"/>
      <c r="R273" s="236">
        <f t="shared" si="49"/>
        <v>0</v>
      </c>
      <c r="S273" s="237">
        <v>0</v>
      </c>
      <c r="T273" s="236">
        <f t="shared" si="52"/>
        <v>0</v>
      </c>
      <c r="U273" s="236">
        <f t="shared" si="53"/>
        <v>0</v>
      </c>
      <c r="V273" s="236">
        <f t="shared" si="54"/>
        <v>0</v>
      </c>
      <c r="W273" s="236">
        <f t="shared" si="55"/>
        <v>0</v>
      </c>
      <c r="X273" s="236">
        <f t="shared" si="50"/>
        <v>0</v>
      </c>
      <c r="Y273" s="238">
        <f t="shared" si="56"/>
        <v>0</v>
      </c>
      <c r="Z273" s="238">
        <f t="shared" si="57"/>
        <v>0</v>
      </c>
    </row>
    <row r="274" spans="1:26" ht="18" x14ac:dyDescent="0.25">
      <c r="A274" s="191" t="s">
        <v>228</v>
      </c>
      <c r="B274" s="228" t="s">
        <v>267</v>
      </c>
      <c r="C274" s="193" t="s">
        <v>268</v>
      </c>
      <c r="D274" s="193"/>
      <c r="E274" s="194">
        <v>0</v>
      </c>
      <c r="F274" s="229">
        <v>0</v>
      </c>
      <c r="G274" s="230" t="s">
        <v>33</v>
      </c>
      <c r="H274" s="231">
        <v>0</v>
      </c>
      <c r="I274" s="251">
        <v>0</v>
      </c>
      <c r="J274" s="232">
        <v>0</v>
      </c>
      <c r="K274" s="232">
        <v>0</v>
      </c>
      <c r="L274" s="233">
        <v>0</v>
      </c>
      <c r="M274" s="232">
        <f t="shared" si="51"/>
        <v>0</v>
      </c>
      <c r="N274" s="234">
        <v>0</v>
      </c>
      <c r="O274" s="232">
        <f t="shared" si="48"/>
        <v>0</v>
      </c>
      <c r="P274" s="243"/>
      <c r="Q274" s="216"/>
      <c r="R274" s="236">
        <f t="shared" si="49"/>
        <v>0</v>
      </c>
      <c r="S274" s="237">
        <v>0</v>
      </c>
      <c r="T274" s="236">
        <f t="shared" si="52"/>
        <v>0</v>
      </c>
      <c r="U274" s="236">
        <f t="shared" si="53"/>
        <v>0</v>
      </c>
      <c r="V274" s="236">
        <f t="shared" si="54"/>
        <v>0</v>
      </c>
      <c r="W274" s="236">
        <f t="shared" si="55"/>
        <v>0</v>
      </c>
      <c r="X274" s="236">
        <f t="shared" si="50"/>
        <v>0</v>
      </c>
      <c r="Y274" s="238">
        <f t="shared" si="56"/>
        <v>0</v>
      </c>
      <c r="Z274" s="238">
        <f t="shared" si="57"/>
        <v>0</v>
      </c>
    </row>
    <row r="275" spans="1:26" ht="18" x14ac:dyDescent="0.25">
      <c r="A275" s="191" t="s">
        <v>228</v>
      </c>
      <c r="B275" s="228" t="s">
        <v>572</v>
      </c>
      <c r="C275" s="193" t="s">
        <v>573</v>
      </c>
      <c r="D275" s="193"/>
      <c r="E275" s="194">
        <v>0</v>
      </c>
      <c r="F275" s="229">
        <v>0</v>
      </c>
      <c r="G275" s="230" t="s">
        <v>33</v>
      </c>
      <c r="H275" s="231">
        <v>0</v>
      </c>
      <c r="I275" s="251">
        <v>0</v>
      </c>
      <c r="J275" s="232">
        <v>0</v>
      </c>
      <c r="K275" s="232">
        <v>0</v>
      </c>
      <c r="L275" s="233">
        <v>0</v>
      </c>
      <c r="M275" s="232">
        <f t="shared" si="51"/>
        <v>0</v>
      </c>
      <c r="N275" s="234">
        <v>0</v>
      </c>
      <c r="O275" s="232">
        <f t="shared" si="48"/>
        <v>0</v>
      </c>
      <c r="P275" s="243"/>
      <c r="Q275" s="216"/>
      <c r="R275" s="236">
        <f t="shared" si="49"/>
        <v>0</v>
      </c>
      <c r="S275" s="237">
        <v>0</v>
      </c>
      <c r="T275" s="236">
        <f t="shared" si="52"/>
        <v>0</v>
      </c>
      <c r="U275" s="236">
        <f t="shared" si="53"/>
        <v>0</v>
      </c>
      <c r="V275" s="236">
        <f t="shared" si="54"/>
        <v>0</v>
      </c>
      <c r="W275" s="236">
        <f t="shared" si="55"/>
        <v>0</v>
      </c>
      <c r="X275" s="236">
        <f t="shared" si="50"/>
        <v>0</v>
      </c>
      <c r="Y275" s="238">
        <f t="shared" si="56"/>
        <v>0</v>
      </c>
      <c r="Z275" s="238">
        <f t="shared" si="57"/>
        <v>0</v>
      </c>
    </row>
    <row r="276" spans="1:26" ht="18" x14ac:dyDescent="0.25">
      <c r="A276" s="191" t="s">
        <v>228</v>
      </c>
      <c r="B276" s="228" t="s">
        <v>362</v>
      </c>
      <c r="C276" s="193" t="s">
        <v>363</v>
      </c>
      <c r="D276" s="193"/>
      <c r="E276" s="194">
        <v>8</v>
      </c>
      <c r="F276" s="229">
        <v>8</v>
      </c>
      <c r="G276" s="230" t="s">
        <v>33</v>
      </c>
      <c r="H276" s="231">
        <v>0</v>
      </c>
      <c r="I276" s="251">
        <v>0</v>
      </c>
      <c r="J276" s="232">
        <v>0</v>
      </c>
      <c r="K276" s="232">
        <v>0</v>
      </c>
      <c r="L276" s="233">
        <v>0</v>
      </c>
      <c r="M276" s="232">
        <f t="shared" si="51"/>
        <v>0</v>
      </c>
      <c r="N276" s="234">
        <v>0</v>
      </c>
      <c r="O276" s="232">
        <f t="shared" si="48"/>
        <v>0</v>
      </c>
      <c r="P276" s="243"/>
      <c r="Q276" s="216"/>
      <c r="R276" s="236">
        <f t="shared" si="49"/>
        <v>0</v>
      </c>
      <c r="S276" s="237">
        <v>0</v>
      </c>
      <c r="T276" s="236">
        <f t="shared" si="52"/>
        <v>0</v>
      </c>
      <c r="U276" s="236">
        <f t="shared" si="53"/>
        <v>0</v>
      </c>
      <c r="V276" s="236">
        <f t="shared" si="54"/>
        <v>0</v>
      </c>
      <c r="W276" s="236">
        <f t="shared" si="55"/>
        <v>0</v>
      </c>
      <c r="X276" s="236">
        <f t="shared" si="50"/>
        <v>0</v>
      </c>
      <c r="Y276" s="238">
        <f t="shared" si="56"/>
        <v>0</v>
      </c>
      <c r="Z276" s="238">
        <f t="shared" si="57"/>
        <v>0</v>
      </c>
    </row>
    <row r="277" spans="1:26" ht="18" x14ac:dyDescent="0.25">
      <c r="A277" s="191" t="s">
        <v>228</v>
      </c>
      <c r="B277" s="228" t="s">
        <v>360</v>
      </c>
      <c r="C277" s="193" t="s">
        <v>361</v>
      </c>
      <c r="D277" s="193"/>
      <c r="E277" s="194">
        <v>110.97</v>
      </c>
      <c r="F277" s="229">
        <v>110.97</v>
      </c>
      <c r="G277" s="230" t="s">
        <v>33</v>
      </c>
      <c r="H277" s="231">
        <v>0</v>
      </c>
      <c r="I277" s="251">
        <v>0</v>
      </c>
      <c r="J277" s="232">
        <v>0</v>
      </c>
      <c r="K277" s="232">
        <v>0</v>
      </c>
      <c r="L277" s="233">
        <v>0</v>
      </c>
      <c r="M277" s="232">
        <f t="shared" si="51"/>
        <v>0</v>
      </c>
      <c r="N277" s="234">
        <v>0</v>
      </c>
      <c r="O277" s="232">
        <f t="shared" si="48"/>
        <v>0</v>
      </c>
      <c r="P277" s="243"/>
      <c r="Q277" s="216"/>
      <c r="R277" s="236">
        <f t="shared" si="49"/>
        <v>0</v>
      </c>
      <c r="S277" s="237">
        <v>0</v>
      </c>
      <c r="T277" s="236">
        <f t="shared" si="52"/>
        <v>0</v>
      </c>
      <c r="U277" s="236">
        <f t="shared" si="53"/>
        <v>0</v>
      </c>
      <c r="V277" s="236">
        <f t="shared" si="54"/>
        <v>0</v>
      </c>
      <c r="W277" s="236">
        <f t="shared" si="55"/>
        <v>0</v>
      </c>
      <c r="X277" s="236">
        <f t="shared" si="50"/>
        <v>0</v>
      </c>
      <c r="Y277" s="238">
        <f t="shared" si="56"/>
        <v>0</v>
      </c>
      <c r="Z277" s="238">
        <f t="shared" si="57"/>
        <v>0</v>
      </c>
    </row>
    <row r="278" spans="1:26" ht="30" x14ac:dyDescent="0.25">
      <c r="A278" s="191" t="s">
        <v>228</v>
      </c>
      <c r="B278" s="228" t="s">
        <v>1487</v>
      </c>
      <c r="C278" s="193" t="s">
        <v>1488</v>
      </c>
      <c r="D278" s="193"/>
      <c r="E278" s="194">
        <v>97.37</v>
      </c>
      <c r="F278" s="229">
        <v>97.37</v>
      </c>
      <c r="G278" s="230" t="s">
        <v>33</v>
      </c>
      <c r="H278" s="231">
        <v>0</v>
      </c>
      <c r="I278" s="232">
        <v>0</v>
      </c>
      <c r="J278" s="232">
        <v>0</v>
      </c>
      <c r="K278" s="232">
        <v>0</v>
      </c>
      <c r="L278" s="233">
        <v>0</v>
      </c>
      <c r="M278" s="232">
        <f t="shared" si="51"/>
        <v>0</v>
      </c>
      <c r="N278" s="234">
        <v>0</v>
      </c>
      <c r="O278" s="232">
        <f t="shared" si="48"/>
        <v>0</v>
      </c>
      <c r="P278" s="266"/>
      <c r="Q278" s="216"/>
      <c r="R278" s="236">
        <f t="shared" si="49"/>
        <v>0</v>
      </c>
      <c r="S278" s="237">
        <v>0</v>
      </c>
      <c r="T278" s="236">
        <f t="shared" si="52"/>
        <v>0</v>
      </c>
      <c r="U278" s="236">
        <f t="shared" si="53"/>
        <v>0</v>
      </c>
      <c r="V278" s="236">
        <f t="shared" si="54"/>
        <v>0</v>
      </c>
      <c r="W278" s="236">
        <f t="shared" si="55"/>
        <v>0</v>
      </c>
      <c r="X278" s="236">
        <f t="shared" si="50"/>
        <v>0</v>
      </c>
      <c r="Y278" s="238">
        <f t="shared" si="56"/>
        <v>0</v>
      </c>
      <c r="Z278" s="238">
        <f t="shared" si="57"/>
        <v>0</v>
      </c>
    </row>
    <row r="279" spans="1:26" ht="30" x14ac:dyDescent="0.25">
      <c r="A279" s="191" t="s">
        <v>228</v>
      </c>
      <c r="B279" s="228" t="s">
        <v>622</v>
      </c>
      <c r="C279" s="193" t="s">
        <v>623</v>
      </c>
      <c r="D279" s="193"/>
      <c r="E279" s="194">
        <v>123.06</v>
      </c>
      <c r="F279" s="229">
        <v>123.06</v>
      </c>
      <c r="G279" s="230" t="s">
        <v>33</v>
      </c>
      <c r="H279" s="231">
        <v>1</v>
      </c>
      <c r="I279" s="232">
        <v>0</v>
      </c>
      <c r="J279" s="232">
        <v>0</v>
      </c>
      <c r="K279" s="232">
        <v>0</v>
      </c>
      <c r="L279" s="233">
        <v>0</v>
      </c>
      <c r="M279" s="232">
        <f t="shared" si="51"/>
        <v>1</v>
      </c>
      <c r="N279" s="234">
        <v>1</v>
      </c>
      <c r="O279" s="232">
        <f t="shared" si="48"/>
        <v>0</v>
      </c>
      <c r="P279" s="243"/>
      <c r="Q279" s="225"/>
      <c r="R279" s="236">
        <f t="shared" si="49"/>
        <v>123.06</v>
      </c>
      <c r="S279" s="237">
        <v>0</v>
      </c>
      <c r="T279" s="236">
        <f t="shared" si="52"/>
        <v>0</v>
      </c>
      <c r="U279" s="236">
        <f t="shared" si="53"/>
        <v>0</v>
      </c>
      <c r="V279" s="236">
        <f t="shared" si="54"/>
        <v>0</v>
      </c>
      <c r="W279" s="236">
        <f t="shared" si="55"/>
        <v>0</v>
      </c>
      <c r="X279" s="236">
        <f t="shared" si="50"/>
        <v>123.06</v>
      </c>
      <c r="Y279" s="238">
        <f t="shared" si="56"/>
        <v>123.06</v>
      </c>
      <c r="Z279" s="238">
        <f t="shared" si="57"/>
        <v>0</v>
      </c>
    </row>
    <row r="280" spans="1:26" ht="30" x14ac:dyDescent="0.25">
      <c r="A280" s="191" t="s">
        <v>228</v>
      </c>
      <c r="B280" s="228" t="s">
        <v>620</v>
      </c>
      <c r="C280" s="193" t="s">
        <v>621</v>
      </c>
      <c r="D280" s="193"/>
      <c r="E280" s="194">
        <v>73.16</v>
      </c>
      <c r="F280" s="229">
        <v>73.16</v>
      </c>
      <c r="G280" s="230" t="s">
        <v>33</v>
      </c>
      <c r="H280" s="231">
        <v>3</v>
      </c>
      <c r="I280" s="232">
        <v>0</v>
      </c>
      <c r="J280" s="232">
        <v>0</v>
      </c>
      <c r="K280" s="232">
        <v>0</v>
      </c>
      <c r="L280" s="233">
        <v>0</v>
      </c>
      <c r="M280" s="232">
        <f t="shared" si="51"/>
        <v>3</v>
      </c>
      <c r="N280" s="234">
        <v>3</v>
      </c>
      <c r="O280" s="232">
        <f t="shared" si="48"/>
        <v>0</v>
      </c>
      <c r="P280" s="243"/>
      <c r="Q280" s="216"/>
      <c r="R280" s="236">
        <f t="shared" si="49"/>
        <v>219.48</v>
      </c>
      <c r="S280" s="237">
        <v>0</v>
      </c>
      <c r="T280" s="236">
        <f t="shared" si="52"/>
        <v>0</v>
      </c>
      <c r="U280" s="236">
        <f t="shared" si="53"/>
        <v>0</v>
      </c>
      <c r="V280" s="236">
        <f t="shared" si="54"/>
        <v>0</v>
      </c>
      <c r="W280" s="236">
        <f t="shared" si="55"/>
        <v>0</v>
      </c>
      <c r="X280" s="236">
        <f t="shared" si="50"/>
        <v>219.48</v>
      </c>
      <c r="Y280" s="238">
        <f t="shared" si="56"/>
        <v>219.48</v>
      </c>
      <c r="Z280" s="238">
        <f t="shared" si="57"/>
        <v>0</v>
      </c>
    </row>
    <row r="281" spans="1:26" ht="30" x14ac:dyDescent="0.25">
      <c r="A281" s="191" t="s">
        <v>228</v>
      </c>
      <c r="B281" s="228" t="s">
        <v>614</v>
      </c>
      <c r="C281" s="193" t="s">
        <v>615</v>
      </c>
      <c r="D281" s="193"/>
      <c r="E281" s="194">
        <v>800</v>
      </c>
      <c r="F281" s="229">
        <v>800</v>
      </c>
      <c r="G281" s="230" t="s">
        <v>33</v>
      </c>
      <c r="H281" s="231">
        <v>1</v>
      </c>
      <c r="I281" s="232">
        <v>0</v>
      </c>
      <c r="J281" s="232">
        <v>0</v>
      </c>
      <c r="K281" s="232">
        <v>0</v>
      </c>
      <c r="L281" s="233">
        <v>0</v>
      </c>
      <c r="M281" s="232">
        <f t="shared" si="51"/>
        <v>1</v>
      </c>
      <c r="N281" s="234">
        <v>1</v>
      </c>
      <c r="O281" s="232">
        <f t="shared" si="48"/>
        <v>0</v>
      </c>
      <c r="P281" s="243"/>
      <c r="Q281" s="216"/>
      <c r="R281" s="236">
        <f t="shared" si="49"/>
        <v>800</v>
      </c>
      <c r="S281" s="237">
        <v>0</v>
      </c>
      <c r="T281" s="236">
        <f t="shared" si="52"/>
        <v>0</v>
      </c>
      <c r="U281" s="236">
        <f t="shared" si="53"/>
        <v>0</v>
      </c>
      <c r="V281" s="236">
        <f t="shared" si="54"/>
        <v>0</v>
      </c>
      <c r="W281" s="236">
        <f t="shared" si="55"/>
        <v>0</v>
      </c>
      <c r="X281" s="236">
        <f t="shared" si="50"/>
        <v>800</v>
      </c>
      <c r="Y281" s="238">
        <f t="shared" si="56"/>
        <v>800</v>
      </c>
      <c r="Z281" s="238">
        <f t="shared" si="57"/>
        <v>0</v>
      </c>
    </row>
    <row r="282" spans="1:26" ht="18" x14ac:dyDescent="0.25">
      <c r="A282" s="191" t="s">
        <v>228</v>
      </c>
      <c r="B282" s="228" t="s">
        <v>562</v>
      </c>
      <c r="C282" s="193" t="s">
        <v>563</v>
      </c>
      <c r="D282" s="193"/>
      <c r="E282" s="194">
        <v>9.74</v>
      </c>
      <c r="F282" s="229">
        <v>9.74</v>
      </c>
      <c r="G282" s="230" t="s">
        <v>33</v>
      </c>
      <c r="H282" s="231">
        <v>1</v>
      </c>
      <c r="I282" s="251">
        <v>0</v>
      </c>
      <c r="J282" s="232">
        <v>0</v>
      </c>
      <c r="K282" s="232">
        <v>0</v>
      </c>
      <c r="L282" s="233">
        <v>0</v>
      </c>
      <c r="M282" s="232">
        <f t="shared" si="51"/>
        <v>1</v>
      </c>
      <c r="N282" s="234">
        <v>1</v>
      </c>
      <c r="O282" s="232">
        <f t="shared" si="48"/>
        <v>0</v>
      </c>
      <c r="P282" s="242"/>
      <c r="Q282" s="216"/>
      <c r="R282" s="236">
        <f t="shared" si="49"/>
        <v>9.74</v>
      </c>
      <c r="S282" s="237">
        <v>0</v>
      </c>
      <c r="T282" s="236">
        <f t="shared" si="52"/>
        <v>0</v>
      </c>
      <c r="U282" s="236">
        <f t="shared" si="53"/>
        <v>0</v>
      </c>
      <c r="V282" s="236">
        <f t="shared" si="54"/>
        <v>0</v>
      </c>
      <c r="W282" s="236">
        <f t="shared" si="55"/>
        <v>0</v>
      </c>
      <c r="X282" s="236">
        <f t="shared" si="50"/>
        <v>9.74</v>
      </c>
      <c r="Y282" s="238">
        <f t="shared" si="56"/>
        <v>9.74</v>
      </c>
      <c r="Z282" s="238">
        <f t="shared" si="57"/>
        <v>0</v>
      </c>
    </row>
    <row r="283" spans="1:26" ht="18" x14ac:dyDescent="0.25">
      <c r="A283" s="191" t="s">
        <v>228</v>
      </c>
      <c r="B283" s="228" t="s">
        <v>544</v>
      </c>
      <c r="C283" s="193" t="s">
        <v>545</v>
      </c>
      <c r="D283" s="193"/>
      <c r="E283" s="194">
        <v>93.21</v>
      </c>
      <c r="F283" s="229">
        <v>93.21</v>
      </c>
      <c r="G283" s="230" t="s">
        <v>33</v>
      </c>
      <c r="H283" s="231">
        <v>13</v>
      </c>
      <c r="I283" s="251">
        <v>0</v>
      </c>
      <c r="J283" s="232">
        <v>0</v>
      </c>
      <c r="K283" s="232">
        <v>0</v>
      </c>
      <c r="L283" s="233">
        <v>0</v>
      </c>
      <c r="M283" s="232">
        <f t="shared" si="51"/>
        <v>13</v>
      </c>
      <c r="N283" s="234">
        <v>13</v>
      </c>
      <c r="O283" s="232">
        <f t="shared" si="48"/>
        <v>0</v>
      </c>
      <c r="P283" s="243"/>
      <c r="Q283" s="216"/>
      <c r="R283" s="236">
        <f t="shared" si="49"/>
        <v>1211.73</v>
      </c>
      <c r="S283" s="237">
        <v>0</v>
      </c>
      <c r="T283" s="236">
        <f t="shared" si="52"/>
        <v>0</v>
      </c>
      <c r="U283" s="236">
        <f t="shared" si="53"/>
        <v>0</v>
      </c>
      <c r="V283" s="236">
        <f t="shared" si="54"/>
        <v>0</v>
      </c>
      <c r="W283" s="236">
        <f t="shared" si="55"/>
        <v>0</v>
      </c>
      <c r="X283" s="236">
        <f t="shared" si="50"/>
        <v>1211.73</v>
      </c>
      <c r="Y283" s="238">
        <f t="shared" si="56"/>
        <v>1211.73</v>
      </c>
      <c r="Z283" s="238">
        <f t="shared" si="57"/>
        <v>0</v>
      </c>
    </row>
    <row r="284" spans="1:26" ht="18" x14ac:dyDescent="0.25">
      <c r="A284" s="191" t="s">
        <v>228</v>
      </c>
      <c r="B284" s="228" t="s">
        <v>542</v>
      </c>
      <c r="C284" s="193" t="s">
        <v>543</v>
      </c>
      <c r="D284" s="193"/>
      <c r="E284" s="194">
        <v>26.1</v>
      </c>
      <c r="F284" s="229">
        <v>26.1</v>
      </c>
      <c r="G284" s="230" t="s">
        <v>33</v>
      </c>
      <c r="H284" s="231">
        <v>9</v>
      </c>
      <c r="I284" s="251">
        <v>0</v>
      </c>
      <c r="J284" s="232">
        <v>0</v>
      </c>
      <c r="K284" s="232">
        <v>0</v>
      </c>
      <c r="L284" s="233">
        <v>0</v>
      </c>
      <c r="M284" s="232">
        <f t="shared" si="51"/>
        <v>9</v>
      </c>
      <c r="N284" s="234">
        <v>9</v>
      </c>
      <c r="O284" s="232">
        <f t="shared" si="48"/>
        <v>0</v>
      </c>
      <c r="P284" s="243"/>
      <c r="Q284" s="216"/>
      <c r="R284" s="236">
        <f t="shared" si="49"/>
        <v>234.9</v>
      </c>
      <c r="S284" s="237">
        <v>0</v>
      </c>
      <c r="T284" s="236">
        <f t="shared" si="52"/>
        <v>0</v>
      </c>
      <c r="U284" s="236">
        <f t="shared" si="53"/>
        <v>0</v>
      </c>
      <c r="V284" s="236">
        <f t="shared" si="54"/>
        <v>0</v>
      </c>
      <c r="W284" s="236">
        <f t="shared" si="55"/>
        <v>0</v>
      </c>
      <c r="X284" s="236">
        <f t="shared" si="50"/>
        <v>234.9</v>
      </c>
      <c r="Y284" s="238">
        <f t="shared" si="56"/>
        <v>234.9</v>
      </c>
      <c r="Z284" s="238">
        <f t="shared" si="57"/>
        <v>0</v>
      </c>
    </row>
    <row r="285" spans="1:26" ht="30" x14ac:dyDescent="0.25">
      <c r="A285" s="191" t="s">
        <v>228</v>
      </c>
      <c r="B285" s="228" t="s">
        <v>540</v>
      </c>
      <c r="C285" s="193" t="s">
        <v>541</v>
      </c>
      <c r="D285" s="193"/>
      <c r="E285" s="194">
        <v>77.99839999999999</v>
      </c>
      <c r="F285" s="229">
        <v>77.99839999999999</v>
      </c>
      <c r="G285" s="230" t="s">
        <v>53</v>
      </c>
      <c r="H285" s="231">
        <v>0</v>
      </c>
      <c r="I285" s="251">
        <v>0</v>
      </c>
      <c r="J285" s="232">
        <v>0</v>
      </c>
      <c r="K285" s="232">
        <v>0</v>
      </c>
      <c r="L285" s="233">
        <v>0</v>
      </c>
      <c r="M285" s="232">
        <f t="shared" si="51"/>
        <v>0</v>
      </c>
      <c r="N285" s="234">
        <v>0</v>
      </c>
      <c r="O285" s="232">
        <f t="shared" si="48"/>
        <v>0</v>
      </c>
      <c r="P285" s="242"/>
      <c r="Q285" s="216"/>
      <c r="R285" s="236">
        <f t="shared" si="49"/>
        <v>0</v>
      </c>
      <c r="S285" s="237">
        <v>0</v>
      </c>
      <c r="T285" s="236">
        <f t="shared" si="52"/>
        <v>0</v>
      </c>
      <c r="U285" s="236">
        <f t="shared" si="53"/>
        <v>0</v>
      </c>
      <c r="V285" s="236">
        <f t="shared" si="54"/>
        <v>0</v>
      </c>
      <c r="W285" s="236">
        <f t="shared" si="55"/>
        <v>0</v>
      </c>
      <c r="X285" s="236">
        <f t="shared" si="50"/>
        <v>0</v>
      </c>
      <c r="Y285" s="238">
        <f t="shared" si="56"/>
        <v>0</v>
      </c>
      <c r="Z285" s="238">
        <f t="shared" si="57"/>
        <v>0</v>
      </c>
    </row>
    <row r="286" spans="1:26" ht="18" x14ac:dyDescent="0.25">
      <c r="A286" s="191" t="s">
        <v>228</v>
      </c>
      <c r="B286" s="228" t="s">
        <v>524</v>
      </c>
      <c r="C286" s="193" t="s">
        <v>525</v>
      </c>
      <c r="D286" s="193"/>
      <c r="E286" s="194">
        <v>6.08</v>
      </c>
      <c r="F286" s="229">
        <v>6.08</v>
      </c>
      <c r="G286" s="230" t="s">
        <v>33</v>
      </c>
      <c r="H286" s="231">
        <v>1</v>
      </c>
      <c r="I286" s="251">
        <v>0</v>
      </c>
      <c r="J286" s="232">
        <v>0</v>
      </c>
      <c r="K286" s="232">
        <v>0</v>
      </c>
      <c r="L286" s="233">
        <v>0</v>
      </c>
      <c r="M286" s="232">
        <f t="shared" si="51"/>
        <v>1</v>
      </c>
      <c r="N286" s="234">
        <v>1</v>
      </c>
      <c r="O286" s="232">
        <f t="shared" si="48"/>
        <v>0</v>
      </c>
      <c r="P286" s="243"/>
      <c r="Q286" s="216"/>
      <c r="R286" s="236">
        <f t="shared" si="49"/>
        <v>6.08</v>
      </c>
      <c r="S286" s="237">
        <v>0</v>
      </c>
      <c r="T286" s="236">
        <f t="shared" si="52"/>
        <v>0</v>
      </c>
      <c r="U286" s="236">
        <f t="shared" si="53"/>
        <v>0</v>
      </c>
      <c r="V286" s="236">
        <f t="shared" si="54"/>
        <v>0</v>
      </c>
      <c r="W286" s="236">
        <f t="shared" si="55"/>
        <v>0</v>
      </c>
      <c r="X286" s="236">
        <f t="shared" si="50"/>
        <v>6.08</v>
      </c>
      <c r="Y286" s="238">
        <f t="shared" si="56"/>
        <v>6.08</v>
      </c>
      <c r="Z286" s="238">
        <f t="shared" si="57"/>
        <v>0</v>
      </c>
    </row>
    <row r="287" spans="1:26" ht="30" x14ac:dyDescent="0.25">
      <c r="A287" s="191" t="s">
        <v>228</v>
      </c>
      <c r="B287" s="228" t="s">
        <v>488</v>
      </c>
      <c r="C287" s="193" t="s">
        <v>489</v>
      </c>
      <c r="D287" s="193"/>
      <c r="E287" s="194">
        <v>0</v>
      </c>
      <c r="F287" s="229">
        <v>0</v>
      </c>
      <c r="G287" s="230" t="s">
        <v>33</v>
      </c>
      <c r="H287" s="231">
        <v>0</v>
      </c>
      <c r="I287" s="251">
        <v>0</v>
      </c>
      <c r="J287" s="232">
        <v>0</v>
      </c>
      <c r="K287" s="232">
        <v>0</v>
      </c>
      <c r="L287" s="233">
        <v>0</v>
      </c>
      <c r="M287" s="232">
        <f t="shared" si="51"/>
        <v>0</v>
      </c>
      <c r="N287" s="234">
        <v>0</v>
      </c>
      <c r="O287" s="232">
        <f t="shared" si="48"/>
        <v>0</v>
      </c>
      <c r="P287" s="243"/>
      <c r="Q287" s="216"/>
      <c r="R287" s="236">
        <f t="shared" si="49"/>
        <v>0</v>
      </c>
      <c r="S287" s="237">
        <v>0</v>
      </c>
      <c r="T287" s="236">
        <f t="shared" si="52"/>
        <v>0</v>
      </c>
      <c r="U287" s="236">
        <f t="shared" si="53"/>
        <v>0</v>
      </c>
      <c r="V287" s="236">
        <f t="shared" si="54"/>
        <v>0</v>
      </c>
      <c r="W287" s="236">
        <f t="shared" si="55"/>
        <v>0</v>
      </c>
      <c r="X287" s="236">
        <f t="shared" si="50"/>
        <v>0</v>
      </c>
      <c r="Y287" s="238">
        <f t="shared" si="56"/>
        <v>0</v>
      </c>
      <c r="Z287" s="238">
        <f t="shared" si="57"/>
        <v>0</v>
      </c>
    </row>
    <row r="288" spans="1:26" ht="18" x14ac:dyDescent="0.25">
      <c r="A288" s="191" t="s">
        <v>228</v>
      </c>
      <c r="B288" s="228" t="s">
        <v>490</v>
      </c>
      <c r="C288" s="193" t="s">
        <v>491</v>
      </c>
      <c r="D288" s="193"/>
      <c r="E288" s="194">
        <v>0</v>
      </c>
      <c r="F288" s="229">
        <v>0</v>
      </c>
      <c r="G288" s="230" t="s">
        <v>33</v>
      </c>
      <c r="H288" s="231">
        <v>0</v>
      </c>
      <c r="I288" s="251">
        <v>0</v>
      </c>
      <c r="J288" s="232">
        <v>0</v>
      </c>
      <c r="K288" s="232">
        <v>0</v>
      </c>
      <c r="L288" s="233">
        <v>0</v>
      </c>
      <c r="M288" s="232">
        <f t="shared" si="51"/>
        <v>0</v>
      </c>
      <c r="N288" s="234">
        <v>0</v>
      </c>
      <c r="O288" s="232">
        <f t="shared" si="48"/>
        <v>0</v>
      </c>
      <c r="P288" s="243"/>
      <c r="Q288" s="216"/>
      <c r="R288" s="236">
        <f t="shared" si="49"/>
        <v>0</v>
      </c>
      <c r="S288" s="237">
        <v>0</v>
      </c>
      <c r="T288" s="236">
        <f t="shared" si="52"/>
        <v>0</v>
      </c>
      <c r="U288" s="236">
        <f t="shared" si="53"/>
        <v>0</v>
      </c>
      <c r="V288" s="236">
        <f t="shared" si="54"/>
        <v>0</v>
      </c>
      <c r="W288" s="236">
        <f t="shared" si="55"/>
        <v>0</v>
      </c>
      <c r="X288" s="236">
        <f t="shared" si="50"/>
        <v>0</v>
      </c>
      <c r="Y288" s="238">
        <f t="shared" si="56"/>
        <v>0</v>
      </c>
      <c r="Z288" s="238">
        <f t="shared" si="57"/>
        <v>0</v>
      </c>
    </row>
    <row r="289" spans="1:26" ht="30" x14ac:dyDescent="0.25">
      <c r="A289" s="191" t="s">
        <v>228</v>
      </c>
      <c r="B289" s="228" t="s">
        <v>476</v>
      </c>
      <c r="C289" s="193" t="s">
        <v>477</v>
      </c>
      <c r="D289" s="193"/>
      <c r="E289" s="194">
        <v>11.92</v>
      </c>
      <c r="F289" s="229">
        <v>11.92</v>
      </c>
      <c r="G289" s="230" t="s">
        <v>33</v>
      </c>
      <c r="H289" s="231">
        <v>0</v>
      </c>
      <c r="I289" s="251">
        <v>0</v>
      </c>
      <c r="J289" s="232">
        <v>0</v>
      </c>
      <c r="K289" s="232">
        <v>0</v>
      </c>
      <c r="L289" s="233">
        <v>0</v>
      </c>
      <c r="M289" s="232">
        <f t="shared" si="51"/>
        <v>0</v>
      </c>
      <c r="N289" s="234">
        <v>0</v>
      </c>
      <c r="O289" s="232">
        <f t="shared" si="48"/>
        <v>0</v>
      </c>
      <c r="P289" s="242"/>
      <c r="Q289" s="216"/>
      <c r="R289" s="236">
        <f t="shared" si="49"/>
        <v>0</v>
      </c>
      <c r="S289" s="237">
        <v>0</v>
      </c>
      <c r="T289" s="236">
        <f t="shared" si="52"/>
        <v>0</v>
      </c>
      <c r="U289" s="236">
        <f t="shared" si="53"/>
        <v>0</v>
      </c>
      <c r="V289" s="236">
        <f t="shared" si="54"/>
        <v>0</v>
      </c>
      <c r="W289" s="236">
        <f t="shared" si="55"/>
        <v>0</v>
      </c>
      <c r="X289" s="236">
        <f t="shared" si="50"/>
        <v>0</v>
      </c>
      <c r="Y289" s="238">
        <f t="shared" si="56"/>
        <v>0</v>
      </c>
      <c r="Z289" s="238">
        <f t="shared" si="57"/>
        <v>0</v>
      </c>
    </row>
    <row r="290" spans="1:26" ht="18" x14ac:dyDescent="0.25">
      <c r="A290" s="191" t="s">
        <v>228</v>
      </c>
      <c r="B290" s="228" t="s">
        <v>472</v>
      </c>
      <c r="C290" s="193" t="s">
        <v>473</v>
      </c>
      <c r="D290" s="193"/>
      <c r="E290" s="194">
        <v>52</v>
      </c>
      <c r="F290" s="229">
        <v>52</v>
      </c>
      <c r="G290" s="230" t="s">
        <v>33</v>
      </c>
      <c r="H290" s="231">
        <v>0</v>
      </c>
      <c r="I290" s="251">
        <v>0</v>
      </c>
      <c r="J290" s="232">
        <v>0</v>
      </c>
      <c r="K290" s="232">
        <v>0</v>
      </c>
      <c r="L290" s="233">
        <v>0</v>
      </c>
      <c r="M290" s="232">
        <f t="shared" si="51"/>
        <v>0</v>
      </c>
      <c r="N290" s="234">
        <v>0</v>
      </c>
      <c r="O290" s="232">
        <f t="shared" si="48"/>
        <v>0</v>
      </c>
      <c r="P290" s="243"/>
      <c r="Q290" s="216"/>
      <c r="R290" s="236">
        <f t="shared" si="49"/>
        <v>0</v>
      </c>
      <c r="S290" s="237">
        <v>0</v>
      </c>
      <c r="T290" s="236">
        <f t="shared" si="52"/>
        <v>0</v>
      </c>
      <c r="U290" s="236">
        <f t="shared" si="53"/>
        <v>0</v>
      </c>
      <c r="V290" s="236">
        <f t="shared" si="54"/>
        <v>0</v>
      </c>
      <c r="W290" s="236">
        <f t="shared" si="55"/>
        <v>0</v>
      </c>
      <c r="X290" s="236">
        <f t="shared" si="50"/>
        <v>0</v>
      </c>
      <c r="Y290" s="238">
        <f t="shared" si="56"/>
        <v>0</v>
      </c>
      <c r="Z290" s="238">
        <f t="shared" si="57"/>
        <v>0</v>
      </c>
    </row>
    <row r="291" spans="1:26" ht="30" x14ac:dyDescent="0.25">
      <c r="A291" s="191" t="s">
        <v>228</v>
      </c>
      <c r="B291" s="228" t="s">
        <v>372</v>
      </c>
      <c r="C291" s="193" t="s">
        <v>373</v>
      </c>
      <c r="D291" s="193"/>
      <c r="E291" s="194">
        <v>0</v>
      </c>
      <c r="F291" s="229">
        <v>0</v>
      </c>
      <c r="G291" s="230" t="s">
        <v>33</v>
      </c>
      <c r="H291" s="231">
        <v>0</v>
      </c>
      <c r="I291" s="251">
        <v>0</v>
      </c>
      <c r="J291" s="232">
        <v>0</v>
      </c>
      <c r="K291" s="232">
        <v>0</v>
      </c>
      <c r="L291" s="233">
        <v>0</v>
      </c>
      <c r="M291" s="232">
        <f t="shared" si="51"/>
        <v>0</v>
      </c>
      <c r="N291" s="234">
        <v>0</v>
      </c>
      <c r="O291" s="232">
        <f t="shared" si="48"/>
        <v>0</v>
      </c>
      <c r="P291" s="243"/>
      <c r="Q291" s="216"/>
      <c r="R291" s="236">
        <f t="shared" si="49"/>
        <v>0</v>
      </c>
      <c r="S291" s="237">
        <v>0</v>
      </c>
      <c r="T291" s="236">
        <f t="shared" si="52"/>
        <v>0</v>
      </c>
      <c r="U291" s="236">
        <f t="shared" si="53"/>
        <v>0</v>
      </c>
      <c r="V291" s="236">
        <f t="shared" si="54"/>
        <v>0</v>
      </c>
      <c r="W291" s="236">
        <f t="shared" si="55"/>
        <v>0</v>
      </c>
      <c r="X291" s="236">
        <f t="shared" si="50"/>
        <v>0</v>
      </c>
      <c r="Y291" s="238">
        <f t="shared" si="56"/>
        <v>0</v>
      </c>
      <c r="Z291" s="238">
        <f t="shared" si="57"/>
        <v>0</v>
      </c>
    </row>
    <row r="292" spans="1:26" ht="18" x14ac:dyDescent="0.25">
      <c r="A292" s="191" t="s">
        <v>228</v>
      </c>
      <c r="B292" s="228" t="s">
        <v>366</v>
      </c>
      <c r="C292" s="193" t="s">
        <v>367</v>
      </c>
      <c r="D292" s="193"/>
      <c r="E292" s="194">
        <v>24.3</v>
      </c>
      <c r="F292" s="229">
        <v>24.3</v>
      </c>
      <c r="G292" s="230" t="s">
        <v>33</v>
      </c>
      <c r="H292" s="231">
        <v>8</v>
      </c>
      <c r="I292" s="251">
        <v>0</v>
      </c>
      <c r="J292" s="232">
        <v>0</v>
      </c>
      <c r="K292" s="232">
        <v>0</v>
      </c>
      <c r="L292" s="233">
        <v>0</v>
      </c>
      <c r="M292" s="232">
        <f t="shared" si="51"/>
        <v>8</v>
      </c>
      <c r="N292" s="234">
        <v>8</v>
      </c>
      <c r="O292" s="232">
        <f t="shared" si="48"/>
        <v>0</v>
      </c>
      <c r="P292" s="243"/>
      <c r="Q292" s="216"/>
      <c r="R292" s="236">
        <f t="shared" si="49"/>
        <v>194.4</v>
      </c>
      <c r="S292" s="237">
        <v>0</v>
      </c>
      <c r="T292" s="236">
        <f t="shared" si="52"/>
        <v>0</v>
      </c>
      <c r="U292" s="236">
        <f t="shared" si="53"/>
        <v>0</v>
      </c>
      <c r="V292" s="236">
        <f t="shared" si="54"/>
        <v>0</v>
      </c>
      <c r="W292" s="236">
        <f t="shared" si="55"/>
        <v>0</v>
      </c>
      <c r="X292" s="236">
        <f t="shared" si="50"/>
        <v>194.4</v>
      </c>
      <c r="Y292" s="238">
        <f t="shared" si="56"/>
        <v>194.4</v>
      </c>
      <c r="Z292" s="238">
        <f t="shared" si="57"/>
        <v>0</v>
      </c>
    </row>
    <row r="293" spans="1:26" ht="30" x14ac:dyDescent="0.25">
      <c r="A293" s="191" t="s">
        <v>228</v>
      </c>
      <c r="B293" s="228" t="s">
        <v>322</v>
      </c>
      <c r="C293" s="193" t="s">
        <v>323</v>
      </c>
      <c r="D293" s="193"/>
      <c r="E293" s="205">
        <v>36.42</v>
      </c>
      <c r="F293" s="255">
        <v>36.42</v>
      </c>
      <c r="G293" s="256" t="s">
        <v>33</v>
      </c>
      <c r="H293" s="231">
        <v>5</v>
      </c>
      <c r="I293" s="251">
        <v>0</v>
      </c>
      <c r="J293" s="232">
        <v>0</v>
      </c>
      <c r="K293" s="232">
        <v>0</v>
      </c>
      <c r="L293" s="233">
        <v>0</v>
      </c>
      <c r="M293" s="232">
        <f t="shared" si="51"/>
        <v>5</v>
      </c>
      <c r="N293" s="234">
        <v>5</v>
      </c>
      <c r="O293" s="232">
        <f t="shared" ref="O293:O356" si="58">N293-M293</f>
        <v>0</v>
      </c>
      <c r="P293" s="243"/>
      <c r="Q293" s="216"/>
      <c r="R293" s="236">
        <f t="shared" si="49"/>
        <v>182.10000000000002</v>
      </c>
      <c r="S293" s="237">
        <v>0</v>
      </c>
      <c r="T293" s="236">
        <f t="shared" si="52"/>
        <v>0</v>
      </c>
      <c r="U293" s="236">
        <f t="shared" si="53"/>
        <v>0</v>
      </c>
      <c r="V293" s="236">
        <f t="shared" si="54"/>
        <v>0</v>
      </c>
      <c r="W293" s="236">
        <f t="shared" si="55"/>
        <v>0</v>
      </c>
      <c r="X293" s="236">
        <f t="shared" si="50"/>
        <v>182.10000000000002</v>
      </c>
      <c r="Y293" s="238">
        <f t="shared" si="56"/>
        <v>182.10000000000002</v>
      </c>
      <c r="Z293" s="238">
        <f t="shared" si="57"/>
        <v>0</v>
      </c>
    </row>
    <row r="294" spans="1:26" ht="30" x14ac:dyDescent="0.25">
      <c r="A294" s="191" t="s">
        <v>228</v>
      </c>
      <c r="B294" s="228" t="s">
        <v>318</v>
      </c>
      <c r="C294" s="193" t="s">
        <v>319</v>
      </c>
      <c r="D294" s="193"/>
      <c r="E294" s="194">
        <v>45</v>
      </c>
      <c r="F294" s="229">
        <v>45</v>
      </c>
      <c r="G294" s="230" t="s">
        <v>33</v>
      </c>
      <c r="H294" s="231">
        <v>8</v>
      </c>
      <c r="I294" s="251">
        <v>0</v>
      </c>
      <c r="J294" s="232">
        <v>0</v>
      </c>
      <c r="K294" s="232">
        <v>0</v>
      </c>
      <c r="L294" s="233">
        <v>0</v>
      </c>
      <c r="M294" s="232">
        <f t="shared" si="51"/>
        <v>8</v>
      </c>
      <c r="N294" s="234">
        <v>8</v>
      </c>
      <c r="O294" s="232">
        <f t="shared" si="58"/>
        <v>0</v>
      </c>
      <c r="P294" s="243"/>
      <c r="Q294" s="216"/>
      <c r="R294" s="236">
        <f t="shared" si="49"/>
        <v>360</v>
      </c>
      <c r="S294" s="237">
        <v>0</v>
      </c>
      <c r="T294" s="236">
        <f t="shared" si="52"/>
        <v>0</v>
      </c>
      <c r="U294" s="236">
        <f t="shared" si="53"/>
        <v>0</v>
      </c>
      <c r="V294" s="236">
        <f t="shared" si="54"/>
        <v>0</v>
      </c>
      <c r="W294" s="236">
        <f t="shared" si="55"/>
        <v>0</v>
      </c>
      <c r="X294" s="236">
        <f t="shared" si="50"/>
        <v>360</v>
      </c>
      <c r="Y294" s="238">
        <f t="shared" si="56"/>
        <v>360</v>
      </c>
      <c r="Z294" s="238">
        <f t="shared" si="57"/>
        <v>0</v>
      </c>
    </row>
    <row r="295" spans="1:26" ht="30" x14ac:dyDescent="0.25">
      <c r="A295" s="191" t="s">
        <v>228</v>
      </c>
      <c r="B295" s="228" t="s">
        <v>316</v>
      </c>
      <c r="C295" s="193" t="s">
        <v>317</v>
      </c>
      <c r="D295" s="193"/>
      <c r="E295" s="194">
        <v>79.23</v>
      </c>
      <c r="F295" s="229">
        <v>79.23</v>
      </c>
      <c r="G295" s="230" t="s">
        <v>33</v>
      </c>
      <c r="H295" s="231">
        <v>3</v>
      </c>
      <c r="I295" s="251">
        <v>0</v>
      </c>
      <c r="J295" s="232">
        <v>0</v>
      </c>
      <c r="K295" s="232">
        <v>0</v>
      </c>
      <c r="L295" s="233">
        <v>0</v>
      </c>
      <c r="M295" s="232">
        <f t="shared" si="51"/>
        <v>3</v>
      </c>
      <c r="N295" s="234">
        <v>3</v>
      </c>
      <c r="O295" s="232">
        <f t="shared" si="58"/>
        <v>0</v>
      </c>
      <c r="P295" s="243"/>
      <c r="Q295" s="216"/>
      <c r="R295" s="236">
        <f t="shared" si="49"/>
        <v>237.69</v>
      </c>
      <c r="S295" s="237">
        <v>0</v>
      </c>
      <c r="T295" s="236">
        <f t="shared" si="52"/>
        <v>0</v>
      </c>
      <c r="U295" s="236">
        <f t="shared" si="53"/>
        <v>0</v>
      </c>
      <c r="V295" s="236">
        <f t="shared" si="54"/>
        <v>0</v>
      </c>
      <c r="W295" s="236">
        <f t="shared" si="55"/>
        <v>0</v>
      </c>
      <c r="X295" s="236">
        <f t="shared" si="50"/>
        <v>237.69</v>
      </c>
      <c r="Y295" s="238">
        <f t="shared" si="56"/>
        <v>237.69</v>
      </c>
      <c r="Z295" s="238">
        <f t="shared" si="57"/>
        <v>0</v>
      </c>
    </row>
    <row r="296" spans="1:26" ht="30" x14ac:dyDescent="0.25">
      <c r="A296" s="191" t="s">
        <v>228</v>
      </c>
      <c r="B296" s="228" t="s">
        <v>314</v>
      </c>
      <c r="C296" s="193" t="s">
        <v>315</v>
      </c>
      <c r="D296" s="193"/>
      <c r="E296" s="194">
        <v>53.19</v>
      </c>
      <c r="F296" s="229">
        <v>53.19</v>
      </c>
      <c r="G296" s="230" t="s">
        <v>33</v>
      </c>
      <c r="H296" s="231">
        <v>0</v>
      </c>
      <c r="I296" s="251">
        <v>0</v>
      </c>
      <c r="J296" s="232">
        <v>0</v>
      </c>
      <c r="K296" s="232">
        <v>0</v>
      </c>
      <c r="L296" s="233">
        <v>0</v>
      </c>
      <c r="M296" s="232">
        <f t="shared" si="51"/>
        <v>0</v>
      </c>
      <c r="N296" s="234">
        <v>0</v>
      </c>
      <c r="O296" s="232">
        <f t="shared" si="58"/>
        <v>0</v>
      </c>
      <c r="P296" s="243"/>
      <c r="Q296" s="216"/>
      <c r="R296" s="236">
        <f t="shared" si="49"/>
        <v>0</v>
      </c>
      <c r="S296" s="237">
        <v>0</v>
      </c>
      <c r="T296" s="236">
        <f t="shared" si="52"/>
        <v>0</v>
      </c>
      <c r="U296" s="236">
        <f t="shared" si="53"/>
        <v>0</v>
      </c>
      <c r="V296" s="236">
        <f t="shared" si="54"/>
        <v>0</v>
      </c>
      <c r="W296" s="236">
        <f t="shared" si="55"/>
        <v>0</v>
      </c>
      <c r="X296" s="236">
        <f t="shared" si="50"/>
        <v>0</v>
      </c>
      <c r="Y296" s="238">
        <f t="shared" si="56"/>
        <v>0</v>
      </c>
      <c r="Z296" s="238">
        <f t="shared" si="57"/>
        <v>0</v>
      </c>
    </row>
    <row r="297" spans="1:26" ht="18" x14ac:dyDescent="0.25">
      <c r="A297" s="191" t="s">
        <v>228</v>
      </c>
      <c r="B297" s="228" t="s">
        <v>283</v>
      </c>
      <c r="C297" s="193" t="s">
        <v>284</v>
      </c>
      <c r="D297" s="193"/>
      <c r="E297" s="194">
        <v>0</v>
      </c>
      <c r="F297" s="229">
        <v>0</v>
      </c>
      <c r="G297" s="230" t="s">
        <v>33</v>
      </c>
      <c r="H297" s="231">
        <v>0</v>
      </c>
      <c r="I297" s="251">
        <v>0</v>
      </c>
      <c r="J297" s="232">
        <v>0</v>
      </c>
      <c r="K297" s="232">
        <v>0</v>
      </c>
      <c r="L297" s="233">
        <v>0</v>
      </c>
      <c r="M297" s="232">
        <f t="shared" si="51"/>
        <v>0</v>
      </c>
      <c r="N297" s="234">
        <v>0</v>
      </c>
      <c r="O297" s="232">
        <f t="shared" si="58"/>
        <v>0</v>
      </c>
      <c r="P297" s="243"/>
      <c r="Q297" s="216"/>
      <c r="R297" s="236">
        <f t="shared" si="49"/>
        <v>0</v>
      </c>
      <c r="S297" s="237">
        <v>0</v>
      </c>
      <c r="T297" s="236">
        <f t="shared" si="52"/>
        <v>0</v>
      </c>
      <c r="U297" s="236">
        <f t="shared" si="53"/>
        <v>0</v>
      </c>
      <c r="V297" s="236">
        <f t="shared" si="54"/>
        <v>0</v>
      </c>
      <c r="W297" s="236">
        <f t="shared" si="55"/>
        <v>0</v>
      </c>
      <c r="X297" s="236">
        <f t="shared" si="50"/>
        <v>0</v>
      </c>
      <c r="Y297" s="238">
        <f t="shared" si="56"/>
        <v>0</v>
      </c>
      <c r="Z297" s="238">
        <f t="shared" si="57"/>
        <v>0</v>
      </c>
    </row>
    <row r="298" spans="1:26" ht="18" x14ac:dyDescent="0.25">
      <c r="A298" s="191" t="s">
        <v>228</v>
      </c>
      <c r="B298" s="228" t="s">
        <v>281</v>
      </c>
      <c r="C298" s="193" t="s">
        <v>282</v>
      </c>
      <c r="D298" s="193"/>
      <c r="E298" s="194">
        <v>12</v>
      </c>
      <c r="F298" s="229">
        <v>12</v>
      </c>
      <c r="G298" s="230" t="s">
        <v>33</v>
      </c>
      <c r="H298" s="231">
        <v>6</v>
      </c>
      <c r="I298" s="251">
        <v>0</v>
      </c>
      <c r="J298" s="232">
        <v>0</v>
      </c>
      <c r="K298" s="232">
        <v>0</v>
      </c>
      <c r="L298" s="233">
        <v>0</v>
      </c>
      <c r="M298" s="232">
        <f t="shared" si="51"/>
        <v>6</v>
      </c>
      <c r="N298" s="234">
        <v>6</v>
      </c>
      <c r="O298" s="232">
        <f t="shared" si="58"/>
        <v>0</v>
      </c>
      <c r="P298" s="243"/>
      <c r="Q298" s="216"/>
      <c r="R298" s="236">
        <f t="shared" si="49"/>
        <v>72</v>
      </c>
      <c r="S298" s="237">
        <v>0</v>
      </c>
      <c r="T298" s="236">
        <f t="shared" si="52"/>
        <v>0</v>
      </c>
      <c r="U298" s="236">
        <f t="shared" si="53"/>
        <v>0</v>
      </c>
      <c r="V298" s="236">
        <f t="shared" si="54"/>
        <v>0</v>
      </c>
      <c r="W298" s="236">
        <f t="shared" si="55"/>
        <v>0</v>
      </c>
      <c r="X298" s="236">
        <f t="shared" si="50"/>
        <v>72</v>
      </c>
      <c r="Y298" s="238">
        <f t="shared" si="56"/>
        <v>72</v>
      </c>
      <c r="Z298" s="238">
        <f t="shared" si="57"/>
        <v>0</v>
      </c>
    </row>
    <row r="299" spans="1:26" ht="30" x14ac:dyDescent="0.25">
      <c r="A299" s="191" t="s">
        <v>228</v>
      </c>
      <c r="B299" s="228" t="s">
        <v>279</v>
      </c>
      <c r="C299" s="193" t="s">
        <v>280</v>
      </c>
      <c r="D299" s="193"/>
      <c r="E299" s="194">
        <v>0</v>
      </c>
      <c r="F299" s="229">
        <v>0</v>
      </c>
      <c r="G299" s="230" t="s">
        <v>33</v>
      </c>
      <c r="H299" s="231">
        <v>0</v>
      </c>
      <c r="I299" s="251">
        <v>0</v>
      </c>
      <c r="J299" s="232">
        <v>0</v>
      </c>
      <c r="K299" s="232">
        <v>0</v>
      </c>
      <c r="L299" s="233">
        <v>0</v>
      </c>
      <c r="M299" s="232">
        <f t="shared" si="51"/>
        <v>0</v>
      </c>
      <c r="N299" s="234">
        <v>0</v>
      </c>
      <c r="O299" s="232">
        <f t="shared" si="58"/>
        <v>0</v>
      </c>
      <c r="P299" s="243"/>
      <c r="Q299" s="216"/>
      <c r="R299" s="236">
        <f t="shared" si="49"/>
        <v>0</v>
      </c>
      <c r="S299" s="237">
        <v>0</v>
      </c>
      <c r="T299" s="236">
        <f t="shared" si="52"/>
        <v>0</v>
      </c>
      <c r="U299" s="236">
        <f t="shared" si="53"/>
        <v>0</v>
      </c>
      <c r="V299" s="236">
        <f t="shared" si="54"/>
        <v>0</v>
      </c>
      <c r="W299" s="236">
        <f t="shared" si="55"/>
        <v>0</v>
      </c>
      <c r="X299" s="236">
        <f t="shared" si="50"/>
        <v>0</v>
      </c>
      <c r="Y299" s="238">
        <f t="shared" si="56"/>
        <v>0</v>
      </c>
      <c r="Z299" s="238">
        <f t="shared" si="57"/>
        <v>0</v>
      </c>
    </row>
    <row r="300" spans="1:26" ht="30" x14ac:dyDescent="0.25">
      <c r="A300" s="191" t="s">
        <v>228</v>
      </c>
      <c r="B300" s="228" t="s">
        <v>275</v>
      </c>
      <c r="C300" s="193" t="s">
        <v>276</v>
      </c>
      <c r="D300" s="193"/>
      <c r="E300" s="194">
        <v>34</v>
      </c>
      <c r="F300" s="229">
        <v>34</v>
      </c>
      <c r="G300" s="230" t="s">
        <v>33</v>
      </c>
      <c r="H300" s="231">
        <v>1</v>
      </c>
      <c r="I300" s="251">
        <v>0</v>
      </c>
      <c r="J300" s="232">
        <v>0</v>
      </c>
      <c r="K300" s="232">
        <v>0</v>
      </c>
      <c r="L300" s="233">
        <v>0</v>
      </c>
      <c r="M300" s="232">
        <f t="shared" si="51"/>
        <v>1</v>
      </c>
      <c r="N300" s="234">
        <v>1</v>
      </c>
      <c r="O300" s="232">
        <f t="shared" si="58"/>
        <v>0</v>
      </c>
      <c r="P300" s="243"/>
      <c r="Q300" s="216"/>
      <c r="R300" s="236">
        <f t="shared" si="49"/>
        <v>34</v>
      </c>
      <c r="S300" s="237">
        <v>0</v>
      </c>
      <c r="T300" s="236">
        <f t="shared" si="52"/>
        <v>0</v>
      </c>
      <c r="U300" s="236">
        <f t="shared" si="53"/>
        <v>0</v>
      </c>
      <c r="V300" s="236">
        <f t="shared" si="54"/>
        <v>0</v>
      </c>
      <c r="W300" s="236">
        <f t="shared" si="55"/>
        <v>0</v>
      </c>
      <c r="X300" s="236">
        <f t="shared" si="50"/>
        <v>34</v>
      </c>
      <c r="Y300" s="238">
        <f t="shared" si="56"/>
        <v>34</v>
      </c>
      <c r="Z300" s="238">
        <f t="shared" si="57"/>
        <v>0</v>
      </c>
    </row>
    <row r="301" spans="1:26" ht="30" x14ac:dyDescent="0.25">
      <c r="A301" s="191" t="s">
        <v>228</v>
      </c>
      <c r="B301" s="228" t="s">
        <v>271</v>
      </c>
      <c r="C301" s="193" t="s">
        <v>272</v>
      </c>
      <c r="D301" s="193"/>
      <c r="E301" s="194">
        <v>21.46</v>
      </c>
      <c r="F301" s="229">
        <v>21.46</v>
      </c>
      <c r="G301" s="230" t="s">
        <v>33</v>
      </c>
      <c r="H301" s="231">
        <v>9</v>
      </c>
      <c r="I301" s="251">
        <v>0</v>
      </c>
      <c r="J301" s="232">
        <v>0</v>
      </c>
      <c r="K301" s="232">
        <v>0</v>
      </c>
      <c r="L301" s="233">
        <v>0</v>
      </c>
      <c r="M301" s="232">
        <f t="shared" si="51"/>
        <v>9</v>
      </c>
      <c r="N301" s="234">
        <v>9</v>
      </c>
      <c r="O301" s="232">
        <f t="shared" si="58"/>
        <v>0</v>
      </c>
      <c r="P301" s="243"/>
      <c r="Q301" s="216"/>
      <c r="R301" s="236">
        <f t="shared" si="49"/>
        <v>193.14000000000001</v>
      </c>
      <c r="S301" s="237">
        <v>0</v>
      </c>
      <c r="T301" s="236">
        <f t="shared" si="52"/>
        <v>0</v>
      </c>
      <c r="U301" s="236">
        <f t="shared" si="53"/>
        <v>0</v>
      </c>
      <c r="V301" s="236">
        <f t="shared" si="54"/>
        <v>0</v>
      </c>
      <c r="W301" s="236">
        <f t="shared" si="55"/>
        <v>0</v>
      </c>
      <c r="X301" s="236">
        <f t="shared" si="50"/>
        <v>193.14000000000001</v>
      </c>
      <c r="Y301" s="238">
        <f t="shared" si="56"/>
        <v>193.14000000000001</v>
      </c>
      <c r="Z301" s="238">
        <f t="shared" si="57"/>
        <v>0</v>
      </c>
    </row>
    <row r="302" spans="1:26" ht="30" x14ac:dyDescent="0.25">
      <c r="A302" s="191" t="s">
        <v>228</v>
      </c>
      <c r="B302" s="228" t="s">
        <v>273</v>
      </c>
      <c r="C302" s="193" t="s">
        <v>274</v>
      </c>
      <c r="D302" s="193"/>
      <c r="E302" s="194">
        <v>11.99</v>
      </c>
      <c r="F302" s="229">
        <v>11.99</v>
      </c>
      <c r="G302" s="230" t="s">
        <v>33</v>
      </c>
      <c r="H302" s="231">
        <v>0</v>
      </c>
      <c r="I302" s="251">
        <v>0</v>
      </c>
      <c r="J302" s="232">
        <v>0</v>
      </c>
      <c r="K302" s="232">
        <v>0</v>
      </c>
      <c r="L302" s="233">
        <v>0</v>
      </c>
      <c r="M302" s="232">
        <f t="shared" si="51"/>
        <v>0</v>
      </c>
      <c r="N302" s="234">
        <v>0</v>
      </c>
      <c r="O302" s="232">
        <f t="shared" si="58"/>
        <v>0</v>
      </c>
      <c r="P302" s="244" t="s">
        <v>2335</v>
      </c>
      <c r="Q302" s="216"/>
      <c r="R302" s="236">
        <f t="shared" si="49"/>
        <v>0</v>
      </c>
      <c r="S302" s="237">
        <v>0</v>
      </c>
      <c r="T302" s="236">
        <f t="shared" si="52"/>
        <v>0</v>
      </c>
      <c r="U302" s="236">
        <f t="shared" si="53"/>
        <v>0</v>
      </c>
      <c r="V302" s="236">
        <f t="shared" si="54"/>
        <v>0</v>
      </c>
      <c r="W302" s="236">
        <f t="shared" si="55"/>
        <v>0</v>
      </c>
      <c r="X302" s="236">
        <f t="shared" si="50"/>
        <v>0</v>
      </c>
      <c r="Y302" s="238">
        <f t="shared" si="56"/>
        <v>0</v>
      </c>
      <c r="Z302" s="238">
        <f t="shared" si="57"/>
        <v>0</v>
      </c>
    </row>
    <row r="303" spans="1:26" ht="18" x14ac:dyDescent="0.25">
      <c r="A303" s="191" t="s">
        <v>228</v>
      </c>
      <c r="B303" s="228" t="s">
        <v>229</v>
      </c>
      <c r="C303" s="193" t="s">
        <v>230</v>
      </c>
      <c r="D303" s="193"/>
      <c r="E303" s="194">
        <v>13</v>
      </c>
      <c r="F303" s="229">
        <v>13</v>
      </c>
      <c r="G303" s="230" t="s">
        <v>33</v>
      </c>
      <c r="H303" s="231">
        <v>0</v>
      </c>
      <c r="I303" s="232">
        <v>0</v>
      </c>
      <c r="J303" s="232">
        <v>0</v>
      </c>
      <c r="K303" s="232">
        <v>0</v>
      </c>
      <c r="L303" s="233">
        <v>0</v>
      </c>
      <c r="M303" s="232">
        <f t="shared" si="51"/>
        <v>0</v>
      </c>
      <c r="N303" s="234">
        <v>0</v>
      </c>
      <c r="O303" s="232">
        <f t="shared" si="58"/>
        <v>0</v>
      </c>
      <c r="P303" s="243"/>
      <c r="Q303" s="216"/>
      <c r="R303" s="236">
        <f t="shared" si="49"/>
        <v>0</v>
      </c>
      <c r="S303" s="237">
        <v>0</v>
      </c>
      <c r="T303" s="236">
        <f t="shared" si="52"/>
        <v>0</v>
      </c>
      <c r="U303" s="236">
        <f t="shared" si="53"/>
        <v>0</v>
      </c>
      <c r="V303" s="236">
        <f t="shared" si="54"/>
        <v>0</v>
      </c>
      <c r="W303" s="236">
        <f t="shared" si="55"/>
        <v>0</v>
      </c>
      <c r="X303" s="236">
        <f t="shared" si="50"/>
        <v>0</v>
      </c>
      <c r="Y303" s="238">
        <f t="shared" si="56"/>
        <v>0</v>
      </c>
      <c r="Z303" s="238">
        <f t="shared" si="57"/>
        <v>0</v>
      </c>
    </row>
    <row r="304" spans="1:26" ht="18" x14ac:dyDescent="0.25">
      <c r="A304" s="191" t="s">
        <v>228</v>
      </c>
      <c r="B304" s="228" t="s">
        <v>582</v>
      </c>
      <c r="C304" s="193" t="s">
        <v>583</v>
      </c>
      <c r="D304" s="193"/>
      <c r="E304" s="194">
        <v>214.1</v>
      </c>
      <c r="F304" s="229">
        <v>214.1</v>
      </c>
      <c r="G304" s="230" t="s">
        <v>33</v>
      </c>
      <c r="H304" s="231">
        <v>0</v>
      </c>
      <c r="I304" s="251">
        <v>0</v>
      </c>
      <c r="J304" s="232">
        <v>0</v>
      </c>
      <c r="K304" s="232">
        <v>0</v>
      </c>
      <c r="L304" s="233">
        <v>0</v>
      </c>
      <c r="M304" s="232">
        <f t="shared" si="51"/>
        <v>0</v>
      </c>
      <c r="N304" s="234">
        <v>0</v>
      </c>
      <c r="O304" s="232">
        <f t="shared" si="58"/>
        <v>0</v>
      </c>
      <c r="P304" s="242"/>
      <c r="Q304" s="216"/>
      <c r="R304" s="236">
        <f t="shared" si="49"/>
        <v>0</v>
      </c>
      <c r="S304" s="237">
        <v>0</v>
      </c>
      <c r="T304" s="236">
        <f t="shared" si="52"/>
        <v>0</v>
      </c>
      <c r="U304" s="236">
        <f t="shared" si="53"/>
        <v>0</v>
      </c>
      <c r="V304" s="236">
        <f t="shared" si="54"/>
        <v>0</v>
      </c>
      <c r="W304" s="236">
        <f t="shared" si="55"/>
        <v>0</v>
      </c>
      <c r="X304" s="236">
        <f t="shared" si="50"/>
        <v>0</v>
      </c>
      <c r="Y304" s="238">
        <f t="shared" si="56"/>
        <v>0</v>
      </c>
      <c r="Z304" s="238">
        <f t="shared" si="57"/>
        <v>0</v>
      </c>
    </row>
    <row r="305" spans="1:26" ht="18" x14ac:dyDescent="0.25">
      <c r="A305" s="191" t="s">
        <v>228</v>
      </c>
      <c r="B305" s="228" t="s">
        <v>568</v>
      </c>
      <c r="C305" s="193" t="s">
        <v>569</v>
      </c>
      <c r="D305" s="193"/>
      <c r="E305" s="194">
        <v>0</v>
      </c>
      <c r="F305" s="229">
        <v>0</v>
      </c>
      <c r="G305" s="230" t="s">
        <v>33</v>
      </c>
      <c r="H305" s="231">
        <v>0</v>
      </c>
      <c r="I305" s="251">
        <v>0</v>
      </c>
      <c r="J305" s="232">
        <v>0</v>
      </c>
      <c r="K305" s="232">
        <v>0</v>
      </c>
      <c r="L305" s="233">
        <v>0</v>
      </c>
      <c r="M305" s="232">
        <f t="shared" si="51"/>
        <v>0</v>
      </c>
      <c r="N305" s="234">
        <v>0</v>
      </c>
      <c r="O305" s="232">
        <f t="shared" si="58"/>
        <v>0</v>
      </c>
      <c r="P305" s="243"/>
      <c r="Q305" s="216"/>
      <c r="R305" s="236">
        <f t="shared" si="49"/>
        <v>0</v>
      </c>
      <c r="S305" s="237">
        <v>0</v>
      </c>
      <c r="T305" s="236">
        <f t="shared" si="52"/>
        <v>0</v>
      </c>
      <c r="U305" s="236">
        <f t="shared" si="53"/>
        <v>0</v>
      </c>
      <c r="V305" s="236">
        <f t="shared" si="54"/>
        <v>0</v>
      </c>
      <c r="W305" s="236">
        <f t="shared" si="55"/>
        <v>0</v>
      </c>
      <c r="X305" s="236">
        <f t="shared" si="50"/>
        <v>0</v>
      </c>
      <c r="Y305" s="238">
        <f t="shared" si="56"/>
        <v>0</v>
      </c>
      <c r="Z305" s="238">
        <f t="shared" si="57"/>
        <v>0</v>
      </c>
    </row>
    <row r="306" spans="1:26" ht="18" x14ac:dyDescent="0.25">
      <c r="A306" s="191" t="s">
        <v>228</v>
      </c>
      <c r="B306" s="228" t="s">
        <v>466</v>
      </c>
      <c r="C306" s="193" t="s">
        <v>467</v>
      </c>
      <c r="D306" s="193"/>
      <c r="E306" s="194">
        <v>1720</v>
      </c>
      <c r="F306" s="229">
        <v>1720</v>
      </c>
      <c r="G306" s="230" t="s">
        <v>33</v>
      </c>
      <c r="H306" s="231">
        <v>0</v>
      </c>
      <c r="I306" s="251">
        <v>0</v>
      </c>
      <c r="J306" s="232">
        <v>0</v>
      </c>
      <c r="K306" s="232">
        <v>0</v>
      </c>
      <c r="L306" s="233">
        <v>0</v>
      </c>
      <c r="M306" s="232">
        <f t="shared" si="51"/>
        <v>0</v>
      </c>
      <c r="N306" s="234">
        <v>0</v>
      </c>
      <c r="O306" s="232">
        <f t="shared" si="58"/>
        <v>0</v>
      </c>
      <c r="P306" s="243"/>
      <c r="Q306" s="216"/>
      <c r="R306" s="236">
        <f t="shared" si="49"/>
        <v>0</v>
      </c>
      <c r="S306" s="237">
        <v>0</v>
      </c>
      <c r="T306" s="236">
        <f t="shared" si="52"/>
        <v>0</v>
      </c>
      <c r="U306" s="236">
        <f t="shared" si="53"/>
        <v>0</v>
      </c>
      <c r="V306" s="236">
        <f t="shared" si="54"/>
        <v>0</v>
      </c>
      <c r="W306" s="236">
        <f t="shared" si="55"/>
        <v>0</v>
      </c>
      <c r="X306" s="236">
        <f t="shared" si="50"/>
        <v>0</v>
      </c>
      <c r="Y306" s="238">
        <f t="shared" si="56"/>
        <v>0</v>
      </c>
      <c r="Z306" s="238">
        <f t="shared" si="57"/>
        <v>0</v>
      </c>
    </row>
    <row r="307" spans="1:26" ht="30" x14ac:dyDescent="0.25">
      <c r="A307" s="191" t="s">
        <v>659</v>
      </c>
      <c r="B307" s="228" t="s">
        <v>666</v>
      </c>
      <c r="C307" s="193" t="s">
        <v>667</v>
      </c>
      <c r="D307" s="193"/>
      <c r="E307" s="194">
        <v>82.99799999999999</v>
      </c>
      <c r="F307" s="229">
        <v>82.99799999999999</v>
      </c>
      <c r="G307" s="230" t="s">
        <v>33</v>
      </c>
      <c r="H307" s="231">
        <v>0</v>
      </c>
      <c r="I307" s="251">
        <v>0</v>
      </c>
      <c r="J307" s="232">
        <v>0</v>
      </c>
      <c r="K307" s="232">
        <v>0</v>
      </c>
      <c r="L307" s="233">
        <v>0</v>
      </c>
      <c r="M307" s="232">
        <f t="shared" si="51"/>
        <v>0</v>
      </c>
      <c r="N307" s="234">
        <v>0</v>
      </c>
      <c r="O307" s="232">
        <f t="shared" si="58"/>
        <v>0</v>
      </c>
      <c r="P307" s="243"/>
      <c r="Q307" s="216"/>
      <c r="R307" s="236">
        <f t="shared" si="49"/>
        <v>0</v>
      </c>
      <c r="S307" s="237">
        <v>0</v>
      </c>
      <c r="T307" s="236">
        <f t="shared" si="52"/>
        <v>0</v>
      </c>
      <c r="U307" s="236">
        <f t="shared" si="53"/>
        <v>0</v>
      </c>
      <c r="V307" s="236">
        <f t="shared" si="54"/>
        <v>0</v>
      </c>
      <c r="W307" s="236">
        <f t="shared" si="55"/>
        <v>0</v>
      </c>
      <c r="X307" s="236">
        <f t="shared" si="50"/>
        <v>0</v>
      </c>
      <c r="Y307" s="238">
        <f t="shared" si="56"/>
        <v>0</v>
      </c>
      <c r="Z307" s="238">
        <f t="shared" si="57"/>
        <v>0</v>
      </c>
    </row>
    <row r="308" spans="1:26" ht="30" x14ac:dyDescent="0.25">
      <c r="A308" s="191" t="s">
        <v>659</v>
      </c>
      <c r="B308" s="228" t="s">
        <v>662</v>
      </c>
      <c r="C308" s="193" t="s">
        <v>663</v>
      </c>
      <c r="D308" s="193"/>
      <c r="E308" s="194">
        <v>344.52</v>
      </c>
      <c r="F308" s="229">
        <v>344.52</v>
      </c>
      <c r="G308" s="230" t="s">
        <v>33</v>
      </c>
      <c r="H308" s="231">
        <v>1</v>
      </c>
      <c r="I308" s="232">
        <v>0</v>
      </c>
      <c r="J308" s="232">
        <v>0</v>
      </c>
      <c r="K308" s="232">
        <v>0</v>
      </c>
      <c r="L308" s="233">
        <v>0</v>
      </c>
      <c r="M308" s="232">
        <f t="shared" si="51"/>
        <v>1</v>
      </c>
      <c r="N308" s="234">
        <v>1</v>
      </c>
      <c r="O308" s="232">
        <f t="shared" si="58"/>
        <v>0</v>
      </c>
      <c r="P308" s="242"/>
      <c r="Q308" s="216"/>
      <c r="R308" s="236">
        <f t="shared" si="49"/>
        <v>344.52</v>
      </c>
      <c r="S308" s="237">
        <v>0</v>
      </c>
      <c r="T308" s="236">
        <f t="shared" si="52"/>
        <v>0</v>
      </c>
      <c r="U308" s="236">
        <f t="shared" si="53"/>
        <v>0</v>
      </c>
      <c r="V308" s="236">
        <f t="shared" si="54"/>
        <v>0</v>
      </c>
      <c r="W308" s="236">
        <f t="shared" si="55"/>
        <v>0</v>
      </c>
      <c r="X308" s="236">
        <f t="shared" si="50"/>
        <v>344.52</v>
      </c>
      <c r="Y308" s="238">
        <f t="shared" si="56"/>
        <v>344.52</v>
      </c>
      <c r="Z308" s="238">
        <f t="shared" si="57"/>
        <v>0</v>
      </c>
    </row>
    <row r="309" spans="1:26" ht="30" x14ac:dyDescent="0.25">
      <c r="A309" s="191" t="s">
        <v>659</v>
      </c>
      <c r="B309" s="228" t="s">
        <v>670</v>
      </c>
      <c r="C309" s="193" t="s">
        <v>671</v>
      </c>
      <c r="D309" s="193"/>
      <c r="E309" s="194">
        <v>203</v>
      </c>
      <c r="F309" s="229">
        <v>203</v>
      </c>
      <c r="G309" s="230" t="s">
        <v>33</v>
      </c>
      <c r="H309" s="231">
        <v>2</v>
      </c>
      <c r="I309" s="251">
        <v>0</v>
      </c>
      <c r="J309" s="232">
        <v>0</v>
      </c>
      <c r="K309" s="232">
        <v>0</v>
      </c>
      <c r="L309" s="233">
        <v>0</v>
      </c>
      <c r="M309" s="232">
        <f t="shared" si="51"/>
        <v>2</v>
      </c>
      <c r="N309" s="234">
        <v>2</v>
      </c>
      <c r="O309" s="232">
        <f t="shared" si="58"/>
        <v>0</v>
      </c>
      <c r="P309" s="243"/>
      <c r="Q309" s="216"/>
      <c r="R309" s="236">
        <f t="shared" si="49"/>
        <v>406</v>
      </c>
      <c r="S309" s="237">
        <v>0</v>
      </c>
      <c r="T309" s="236">
        <f t="shared" si="52"/>
        <v>0</v>
      </c>
      <c r="U309" s="236">
        <f t="shared" si="53"/>
        <v>0</v>
      </c>
      <c r="V309" s="236">
        <f t="shared" si="54"/>
        <v>0</v>
      </c>
      <c r="W309" s="236">
        <f t="shared" si="55"/>
        <v>0</v>
      </c>
      <c r="X309" s="236">
        <f t="shared" si="50"/>
        <v>406</v>
      </c>
      <c r="Y309" s="238">
        <f t="shared" si="56"/>
        <v>406</v>
      </c>
      <c r="Z309" s="238">
        <f t="shared" si="57"/>
        <v>0</v>
      </c>
    </row>
    <row r="310" spans="1:26" ht="30" x14ac:dyDescent="0.25">
      <c r="A310" s="191" t="s">
        <v>659</v>
      </c>
      <c r="B310" s="228" t="s">
        <v>664</v>
      </c>
      <c r="C310" s="193" t="s">
        <v>665</v>
      </c>
      <c r="D310" s="193"/>
      <c r="E310" s="194">
        <v>28.27</v>
      </c>
      <c r="F310" s="229">
        <v>28.27</v>
      </c>
      <c r="G310" s="230" t="s">
        <v>33</v>
      </c>
      <c r="H310" s="231">
        <v>0</v>
      </c>
      <c r="I310" s="232">
        <v>0</v>
      </c>
      <c r="J310" s="232">
        <v>0</v>
      </c>
      <c r="K310" s="232">
        <v>0</v>
      </c>
      <c r="L310" s="233">
        <v>0</v>
      </c>
      <c r="M310" s="232">
        <f t="shared" si="51"/>
        <v>0</v>
      </c>
      <c r="N310" s="234">
        <v>0</v>
      </c>
      <c r="O310" s="232">
        <f t="shared" si="58"/>
        <v>0</v>
      </c>
      <c r="P310" s="243"/>
      <c r="Q310" s="216"/>
      <c r="R310" s="236">
        <f t="shared" ref="R310:R373" si="59">H310*E310</f>
        <v>0</v>
      </c>
      <c r="S310" s="237">
        <v>0</v>
      </c>
      <c r="T310" s="236">
        <f t="shared" si="52"/>
        <v>0</v>
      </c>
      <c r="U310" s="236">
        <f t="shared" si="53"/>
        <v>0</v>
      </c>
      <c r="V310" s="236">
        <f t="shared" si="54"/>
        <v>0</v>
      </c>
      <c r="W310" s="236">
        <f t="shared" si="55"/>
        <v>0</v>
      </c>
      <c r="X310" s="236">
        <f t="shared" ref="X310:X373" si="60">R310+S310+T310+U310-V310-W310</f>
        <v>0</v>
      </c>
      <c r="Y310" s="238">
        <f t="shared" si="56"/>
        <v>0</v>
      </c>
      <c r="Z310" s="238">
        <f t="shared" si="57"/>
        <v>0</v>
      </c>
    </row>
    <row r="311" spans="1:26" ht="30" x14ac:dyDescent="0.25">
      <c r="A311" s="191" t="s">
        <v>659</v>
      </c>
      <c r="B311" s="228" t="s">
        <v>675</v>
      </c>
      <c r="C311" s="193" t="s">
        <v>676</v>
      </c>
      <c r="D311" s="193"/>
      <c r="E311" s="194">
        <v>8</v>
      </c>
      <c r="F311" s="229">
        <v>8</v>
      </c>
      <c r="G311" s="230" t="s">
        <v>33</v>
      </c>
      <c r="H311" s="231">
        <v>0</v>
      </c>
      <c r="I311" s="251">
        <v>0</v>
      </c>
      <c r="J311" s="232">
        <v>0</v>
      </c>
      <c r="K311" s="232">
        <v>0</v>
      </c>
      <c r="L311" s="233">
        <v>0</v>
      </c>
      <c r="M311" s="232">
        <f t="shared" si="51"/>
        <v>0</v>
      </c>
      <c r="N311" s="234">
        <v>0</v>
      </c>
      <c r="O311" s="232">
        <f t="shared" si="58"/>
        <v>0</v>
      </c>
      <c r="P311" s="243"/>
      <c r="Q311" s="216"/>
      <c r="R311" s="236">
        <f t="shared" si="59"/>
        <v>0</v>
      </c>
      <c r="S311" s="237">
        <v>0</v>
      </c>
      <c r="T311" s="236">
        <f t="shared" si="52"/>
        <v>0</v>
      </c>
      <c r="U311" s="236">
        <f t="shared" si="53"/>
        <v>0</v>
      </c>
      <c r="V311" s="236">
        <f t="shared" si="54"/>
        <v>0</v>
      </c>
      <c r="W311" s="236">
        <f t="shared" si="55"/>
        <v>0</v>
      </c>
      <c r="X311" s="236">
        <f t="shared" si="60"/>
        <v>0</v>
      </c>
      <c r="Y311" s="238">
        <f t="shared" si="56"/>
        <v>0</v>
      </c>
      <c r="Z311" s="238">
        <f t="shared" si="57"/>
        <v>0</v>
      </c>
    </row>
    <row r="312" spans="1:26" ht="18" x14ac:dyDescent="0.25">
      <c r="A312" s="191" t="s">
        <v>659</v>
      </c>
      <c r="B312" s="228" t="s">
        <v>677</v>
      </c>
      <c r="C312" s="193" t="s">
        <v>678</v>
      </c>
      <c r="D312" s="193"/>
      <c r="E312" s="194">
        <v>5</v>
      </c>
      <c r="F312" s="229">
        <v>5</v>
      </c>
      <c r="G312" s="230" t="s">
        <v>33</v>
      </c>
      <c r="H312" s="231">
        <v>0</v>
      </c>
      <c r="I312" s="251">
        <v>0</v>
      </c>
      <c r="J312" s="232">
        <v>0</v>
      </c>
      <c r="K312" s="232">
        <v>0</v>
      </c>
      <c r="L312" s="233">
        <v>0</v>
      </c>
      <c r="M312" s="232">
        <f t="shared" si="51"/>
        <v>0</v>
      </c>
      <c r="N312" s="234">
        <v>0</v>
      </c>
      <c r="O312" s="232">
        <f t="shared" si="58"/>
        <v>0</v>
      </c>
      <c r="P312" s="243"/>
      <c r="Q312" s="216"/>
      <c r="R312" s="236">
        <f t="shared" si="59"/>
        <v>0</v>
      </c>
      <c r="S312" s="237">
        <v>0</v>
      </c>
      <c r="T312" s="236">
        <f t="shared" si="52"/>
        <v>0</v>
      </c>
      <c r="U312" s="236">
        <f t="shared" si="53"/>
        <v>0</v>
      </c>
      <c r="V312" s="236">
        <f t="shared" si="54"/>
        <v>0</v>
      </c>
      <c r="W312" s="236">
        <f t="shared" si="55"/>
        <v>0</v>
      </c>
      <c r="X312" s="236">
        <f t="shared" si="60"/>
        <v>0</v>
      </c>
      <c r="Y312" s="238">
        <f t="shared" si="56"/>
        <v>0</v>
      </c>
      <c r="Z312" s="238">
        <f t="shared" si="57"/>
        <v>0</v>
      </c>
    </row>
    <row r="313" spans="1:26" ht="18" x14ac:dyDescent="0.25">
      <c r="A313" s="191" t="s">
        <v>659</v>
      </c>
      <c r="B313" s="228" t="s">
        <v>765</v>
      </c>
      <c r="C313" s="193" t="s">
        <v>766</v>
      </c>
      <c r="D313" s="193"/>
      <c r="E313" s="194">
        <v>68.89</v>
      </c>
      <c r="F313" s="229">
        <v>68.89</v>
      </c>
      <c r="G313" s="230" t="s">
        <v>33</v>
      </c>
      <c r="H313" s="231">
        <v>0</v>
      </c>
      <c r="I313" s="232">
        <v>0</v>
      </c>
      <c r="J313" s="232">
        <v>0</v>
      </c>
      <c r="K313" s="232">
        <v>0</v>
      </c>
      <c r="L313" s="233">
        <v>0</v>
      </c>
      <c r="M313" s="232">
        <f t="shared" si="51"/>
        <v>0</v>
      </c>
      <c r="N313" s="234">
        <v>0</v>
      </c>
      <c r="O313" s="232">
        <f t="shared" si="58"/>
        <v>0</v>
      </c>
      <c r="P313" s="243"/>
      <c r="Q313" s="216"/>
      <c r="R313" s="236">
        <f t="shared" si="59"/>
        <v>0</v>
      </c>
      <c r="S313" s="237">
        <v>0</v>
      </c>
      <c r="T313" s="236">
        <f t="shared" si="52"/>
        <v>0</v>
      </c>
      <c r="U313" s="236">
        <f t="shared" si="53"/>
        <v>0</v>
      </c>
      <c r="V313" s="236">
        <f t="shared" si="54"/>
        <v>0</v>
      </c>
      <c r="W313" s="236">
        <f t="shared" si="55"/>
        <v>0</v>
      </c>
      <c r="X313" s="236">
        <f t="shared" si="60"/>
        <v>0</v>
      </c>
      <c r="Y313" s="238">
        <f t="shared" si="56"/>
        <v>0</v>
      </c>
      <c r="Z313" s="238">
        <f t="shared" si="57"/>
        <v>0</v>
      </c>
    </row>
    <row r="314" spans="1:26" ht="30" x14ac:dyDescent="0.25">
      <c r="A314" s="191" t="s">
        <v>659</v>
      </c>
      <c r="B314" s="228" t="s">
        <v>660</v>
      </c>
      <c r="C314" s="193" t="s">
        <v>661</v>
      </c>
      <c r="D314" s="193"/>
      <c r="E314" s="194">
        <v>93.99</v>
      </c>
      <c r="F314" s="229">
        <v>93.99</v>
      </c>
      <c r="G314" s="230" t="s">
        <v>33</v>
      </c>
      <c r="H314" s="231">
        <v>0</v>
      </c>
      <c r="I314" s="232">
        <v>0</v>
      </c>
      <c r="J314" s="232">
        <v>0</v>
      </c>
      <c r="K314" s="232">
        <v>0</v>
      </c>
      <c r="L314" s="233">
        <v>0</v>
      </c>
      <c r="M314" s="232">
        <f t="shared" si="51"/>
        <v>0</v>
      </c>
      <c r="N314" s="234">
        <v>0</v>
      </c>
      <c r="O314" s="232">
        <f t="shared" si="58"/>
        <v>0</v>
      </c>
      <c r="P314" s="243"/>
      <c r="Q314" s="216"/>
      <c r="R314" s="236">
        <f t="shared" si="59"/>
        <v>0</v>
      </c>
      <c r="S314" s="237">
        <v>0</v>
      </c>
      <c r="T314" s="236">
        <f t="shared" si="52"/>
        <v>0</v>
      </c>
      <c r="U314" s="236">
        <f t="shared" si="53"/>
        <v>0</v>
      </c>
      <c r="V314" s="236">
        <f t="shared" si="54"/>
        <v>0</v>
      </c>
      <c r="W314" s="236">
        <f t="shared" si="55"/>
        <v>0</v>
      </c>
      <c r="X314" s="236">
        <f t="shared" si="60"/>
        <v>0</v>
      </c>
      <c r="Y314" s="238">
        <f t="shared" si="56"/>
        <v>0</v>
      </c>
      <c r="Z314" s="238">
        <f t="shared" si="57"/>
        <v>0</v>
      </c>
    </row>
    <row r="315" spans="1:26" ht="18" x14ac:dyDescent="0.25">
      <c r="A315" s="191" t="s">
        <v>659</v>
      </c>
      <c r="B315" s="228" t="s">
        <v>1178</v>
      </c>
      <c r="C315" s="193" t="s">
        <v>1179</v>
      </c>
      <c r="D315" s="193"/>
      <c r="E315" s="194">
        <v>19.72</v>
      </c>
      <c r="F315" s="229">
        <v>19.72</v>
      </c>
      <c r="G315" s="230" t="s">
        <v>33</v>
      </c>
      <c r="H315" s="231">
        <v>0</v>
      </c>
      <c r="I315" s="251">
        <v>0</v>
      </c>
      <c r="J315" s="232">
        <v>0</v>
      </c>
      <c r="K315" s="232">
        <v>0</v>
      </c>
      <c r="L315" s="233">
        <v>0</v>
      </c>
      <c r="M315" s="232">
        <f t="shared" si="51"/>
        <v>0</v>
      </c>
      <c r="N315" s="234">
        <v>0</v>
      </c>
      <c r="O315" s="232">
        <f t="shared" si="58"/>
        <v>0</v>
      </c>
      <c r="P315" s="243"/>
      <c r="Q315" s="216"/>
      <c r="R315" s="236">
        <f t="shared" si="59"/>
        <v>0</v>
      </c>
      <c r="S315" s="237">
        <v>0</v>
      </c>
      <c r="T315" s="236">
        <f t="shared" si="52"/>
        <v>0</v>
      </c>
      <c r="U315" s="236">
        <f t="shared" si="53"/>
        <v>0</v>
      </c>
      <c r="V315" s="236">
        <f t="shared" si="54"/>
        <v>0</v>
      </c>
      <c r="W315" s="236">
        <f t="shared" si="55"/>
        <v>0</v>
      </c>
      <c r="X315" s="236">
        <f t="shared" si="60"/>
        <v>0</v>
      </c>
      <c r="Y315" s="238">
        <f t="shared" si="56"/>
        <v>0</v>
      </c>
      <c r="Z315" s="238">
        <f t="shared" si="57"/>
        <v>0</v>
      </c>
    </row>
    <row r="316" spans="1:26" ht="30" x14ac:dyDescent="0.25">
      <c r="A316" s="191" t="s">
        <v>2634</v>
      </c>
      <c r="B316" s="228" t="s">
        <v>644</v>
      </c>
      <c r="C316" s="193" t="s">
        <v>645</v>
      </c>
      <c r="D316" s="193"/>
      <c r="E316" s="194">
        <v>110</v>
      </c>
      <c r="F316" s="229">
        <v>110</v>
      </c>
      <c r="G316" s="230" t="s">
        <v>33</v>
      </c>
      <c r="H316" s="231">
        <v>0</v>
      </c>
      <c r="I316" s="232">
        <v>0</v>
      </c>
      <c r="J316" s="232">
        <v>0</v>
      </c>
      <c r="K316" s="232">
        <v>0</v>
      </c>
      <c r="L316" s="233">
        <v>0</v>
      </c>
      <c r="M316" s="232">
        <f t="shared" si="51"/>
        <v>0</v>
      </c>
      <c r="N316" s="234">
        <v>0</v>
      </c>
      <c r="O316" s="232">
        <f t="shared" si="58"/>
        <v>0</v>
      </c>
      <c r="P316" s="242"/>
      <c r="Q316" s="241"/>
      <c r="R316" s="236">
        <f t="shared" si="59"/>
        <v>0</v>
      </c>
      <c r="S316" s="237">
        <v>0</v>
      </c>
      <c r="T316" s="236">
        <f t="shared" si="52"/>
        <v>0</v>
      </c>
      <c r="U316" s="236">
        <f t="shared" si="53"/>
        <v>0</v>
      </c>
      <c r="V316" s="236">
        <f t="shared" si="54"/>
        <v>0</v>
      </c>
      <c r="W316" s="236">
        <f t="shared" si="55"/>
        <v>0</v>
      </c>
      <c r="X316" s="236">
        <f t="shared" si="60"/>
        <v>0</v>
      </c>
      <c r="Y316" s="238">
        <f t="shared" si="56"/>
        <v>0</v>
      </c>
      <c r="Z316" s="238">
        <f t="shared" si="57"/>
        <v>0</v>
      </c>
    </row>
    <row r="317" spans="1:26" ht="30" x14ac:dyDescent="0.25">
      <c r="A317" s="191" t="s">
        <v>2634</v>
      </c>
      <c r="B317" s="228" t="s">
        <v>510</v>
      </c>
      <c r="C317" s="193" t="s">
        <v>511</v>
      </c>
      <c r="D317" s="193"/>
      <c r="E317" s="194">
        <v>25.52</v>
      </c>
      <c r="F317" s="229">
        <v>25.52</v>
      </c>
      <c r="G317" s="230" t="s">
        <v>33</v>
      </c>
      <c r="H317" s="231">
        <v>2</v>
      </c>
      <c r="I317" s="251">
        <v>0</v>
      </c>
      <c r="J317" s="232">
        <v>0</v>
      </c>
      <c r="K317" s="232">
        <v>0</v>
      </c>
      <c r="L317" s="233">
        <v>0</v>
      </c>
      <c r="M317" s="232">
        <f t="shared" si="51"/>
        <v>2</v>
      </c>
      <c r="N317" s="234">
        <v>2</v>
      </c>
      <c r="O317" s="232">
        <f t="shared" si="58"/>
        <v>0</v>
      </c>
      <c r="P317" s="242"/>
      <c r="Q317" s="216"/>
      <c r="R317" s="236">
        <f t="shared" si="59"/>
        <v>51.04</v>
      </c>
      <c r="S317" s="237">
        <v>0</v>
      </c>
      <c r="T317" s="236">
        <f t="shared" si="52"/>
        <v>0</v>
      </c>
      <c r="U317" s="236">
        <f t="shared" si="53"/>
        <v>0</v>
      </c>
      <c r="V317" s="236">
        <f t="shared" si="54"/>
        <v>0</v>
      </c>
      <c r="W317" s="236">
        <f t="shared" si="55"/>
        <v>0</v>
      </c>
      <c r="X317" s="236">
        <f t="shared" si="60"/>
        <v>51.04</v>
      </c>
      <c r="Y317" s="238">
        <f t="shared" si="56"/>
        <v>51.04</v>
      </c>
      <c r="Z317" s="238">
        <f t="shared" si="57"/>
        <v>0</v>
      </c>
    </row>
    <row r="318" spans="1:26" ht="30" x14ac:dyDescent="0.25">
      <c r="A318" s="191" t="s">
        <v>2634</v>
      </c>
      <c r="B318" s="228" t="s">
        <v>1489</v>
      </c>
      <c r="C318" s="193" t="s">
        <v>1490</v>
      </c>
      <c r="D318" s="193"/>
      <c r="E318" s="194">
        <v>116.34</v>
      </c>
      <c r="F318" s="229">
        <v>116.34</v>
      </c>
      <c r="G318" s="230" t="s">
        <v>33</v>
      </c>
      <c r="H318" s="231">
        <v>0</v>
      </c>
      <c r="I318" s="232">
        <v>0</v>
      </c>
      <c r="J318" s="232">
        <v>0</v>
      </c>
      <c r="K318" s="232">
        <v>0</v>
      </c>
      <c r="L318" s="233">
        <v>0</v>
      </c>
      <c r="M318" s="232">
        <f t="shared" si="51"/>
        <v>0</v>
      </c>
      <c r="N318" s="234">
        <v>0</v>
      </c>
      <c r="O318" s="232">
        <f t="shared" si="58"/>
        <v>0</v>
      </c>
      <c r="P318" s="266"/>
      <c r="Q318" s="216"/>
      <c r="R318" s="236">
        <f t="shared" si="59"/>
        <v>0</v>
      </c>
      <c r="S318" s="237">
        <v>0</v>
      </c>
      <c r="T318" s="236">
        <f t="shared" si="52"/>
        <v>0</v>
      </c>
      <c r="U318" s="236">
        <f t="shared" si="53"/>
        <v>0</v>
      </c>
      <c r="V318" s="236">
        <f t="shared" si="54"/>
        <v>0</v>
      </c>
      <c r="W318" s="236">
        <f t="shared" si="55"/>
        <v>0</v>
      </c>
      <c r="X318" s="236">
        <f t="shared" si="60"/>
        <v>0</v>
      </c>
      <c r="Y318" s="238">
        <f t="shared" si="56"/>
        <v>0</v>
      </c>
      <c r="Z318" s="238">
        <f t="shared" si="57"/>
        <v>0</v>
      </c>
    </row>
    <row r="319" spans="1:26" ht="30" x14ac:dyDescent="0.25">
      <c r="A319" s="191" t="s">
        <v>2634</v>
      </c>
      <c r="B319" s="228" t="s">
        <v>1735</v>
      </c>
      <c r="C319" s="193" t="s">
        <v>1736</v>
      </c>
      <c r="D319" s="193"/>
      <c r="E319" s="194">
        <v>512.4</v>
      </c>
      <c r="F319" s="229">
        <v>512.4</v>
      </c>
      <c r="G319" s="230" t="s">
        <v>33</v>
      </c>
      <c r="H319" s="231">
        <v>1</v>
      </c>
      <c r="I319" s="232">
        <v>0</v>
      </c>
      <c r="J319" s="232">
        <v>0</v>
      </c>
      <c r="K319" s="232">
        <v>0</v>
      </c>
      <c r="L319" s="233">
        <v>0</v>
      </c>
      <c r="M319" s="232">
        <f t="shared" si="51"/>
        <v>1</v>
      </c>
      <c r="N319" s="234">
        <v>1</v>
      </c>
      <c r="O319" s="232">
        <f t="shared" si="58"/>
        <v>0</v>
      </c>
      <c r="P319" s="266"/>
      <c r="Q319" s="216"/>
      <c r="R319" s="236">
        <f t="shared" si="59"/>
        <v>512.4</v>
      </c>
      <c r="S319" s="237">
        <v>0</v>
      </c>
      <c r="T319" s="236">
        <f t="shared" si="52"/>
        <v>0</v>
      </c>
      <c r="U319" s="236">
        <f t="shared" si="53"/>
        <v>0</v>
      </c>
      <c r="V319" s="236">
        <f t="shared" si="54"/>
        <v>0</v>
      </c>
      <c r="W319" s="236">
        <f t="shared" si="55"/>
        <v>0</v>
      </c>
      <c r="X319" s="236">
        <f t="shared" si="60"/>
        <v>512.4</v>
      </c>
      <c r="Y319" s="238">
        <f t="shared" si="56"/>
        <v>512.4</v>
      </c>
      <c r="Z319" s="238">
        <f t="shared" si="57"/>
        <v>0</v>
      </c>
    </row>
    <row r="320" spans="1:26" ht="30" x14ac:dyDescent="0.25">
      <c r="A320" s="191" t="s">
        <v>2634</v>
      </c>
      <c r="B320" s="228" t="s">
        <v>564</v>
      </c>
      <c r="C320" s="193" t="s">
        <v>565</v>
      </c>
      <c r="D320" s="193"/>
      <c r="E320" s="194">
        <v>17</v>
      </c>
      <c r="F320" s="229">
        <v>17</v>
      </c>
      <c r="G320" s="230" t="s">
        <v>33</v>
      </c>
      <c r="H320" s="231">
        <v>0</v>
      </c>
      <c r="I320" s="251">
        <v>0</v>
      </c>
      <c r="J320" s="232">
        <v>0</v>
      </c>
      <c r="K320" s="232">
        <v>0</v>
      </c>
      <c r="L320" s="233">
        <v>0</v>
      </c>
      <c r="M320" s="232">
        <f t="shared" si="51"/>
        <v>0</v>
      </c>
      <c r="N320" s="234">
        <v>0</v>
      </c>
      <c r="O320" s="232">
        <f t="shared" si="58"/>
        <v>0</v>
      </c>
      <c r="P320" s="242"/>
      <c r="Q320" s="216"/>
      <c r="R320" s="236">
        <f t="shared" si="59"/>
        <v>0</v>
      </c>
      <c r="S320" s="237">
        <v>0</v>
      </c>
      <c r="T320" s="236">
        <f t="shared" si="52"/>
        <v>0</v>
      </c>
      <c r="U320" s="236">
        <f t="shared" si="53"/>
        <v>0</v>
      </c>
      <c r="V320" s="236">
        <f t="shared" si="54"/>
        <v>0</v>
      </c>
      <c r="W320" s="236">
        <f t="shared" si="55"/>
        <v>0</v>
      </c>
      <c r="X320" s="236">
        <f t="shared" si="60"/>
        <v>0</v>
      </c>
      <c r="Y320" s="238">
        <f t="shared" si="56"/>
        <v>0</v>
      </c>
      <c r="Z320" s="238">
        <f t="shared" si="57"/>
        <v>0</v>
      </c>
    </row>
    <row r="321" spans="1:26" ht="30" x14ac:dyDescent="0.25">
      <c r="A321" s="296"/>
      <c r="B321" s="483" t="s">
        <v>3237</v>
      </c>
      <c r="C321" s="439" t="s">
        <v>2645</v>
      </c>
      <c r="D321" s="499" t="s">
        <v>2646</v>
      </c>
      <c r="E321" s="324"/>
      <c r="F321" s="325">
        <v>820</v>
      </c>
      <c r="G321" s="316" t="s">
        <v>33</v>
      </c>
      <c r="H321" s="251">
        <v>0</v>
      </c>
      <c r="I321" s="251">
        <v>1</v>
      </c>
      <c r="J321" s="251">
        <v>0</v>
      </c>
      <c r="K321" s="251">
        <v>1</v>
      </c>
      <c r="L321" s="318">
        <v>0</v>
      </c>
      <c r="M321" s="232">
        <f t="shared" si="51"/>
        <v>0</v>
      </c>
      <c r="N321" s="252">
        <v>0</v>
      </c>
      <c r="O321" s="232">
        <f t="shared" si="58"/>
        <v>0</v>
      </c>
      <c r="P321" s="252"/>
      <c r="R321" s="236">
        <f t="shared" si="59"/>
        <v>0</v>
      </c>
      <c r="S321" s="237">
        <v>0</v>
      </c>
      <c r="T321" s="236">
        <f t="shared" si="52"/>
        <v>820</v>
      </c>
      <c r="U321" s="236">
        <f t="shared" si="53"/>
        <v>0</v>
      </c>
      <c r="V321" s="236">
        <f t="shared" si="54"/>
        <v>820</v>
      </c>
      <c r="W321" s="236">
        <f t="shared" si="55"/>
        <v>0</v>
      </c>
      <c r="X321" s="236">
        <f t="shared" si="60"/>
        <v>0</v>
      </c>
      <c r="Y321" s="238">
        <f t="shared" si="56"/>
        <v>0</v>
      </c>
      <c r="Z321" s="238">
        <f t="shared" si="57"/>
        <v>0</v>
      </c>
    </row>
    <row r="322" spans="1:26" ht="30" x14ac:dyDescent="0.25">
      <c r="A322" s="191" t="s">
        <v>2634</v>
      </c>
      <c r="B322" s="228" t="s">
        <v>578</v>
      </c>
      <c r="C322" s="193" t="s">
        <v>579</v>
      </c>
      <c r="D322" s="193"/>
      <c r="E322" s="194">
        <v>50.67</v>
      </c>
      <c r="F322" s="229">
        <v>50.67</v>
      </c>
      <c r="G322" s="230" t="s">
        <v>33</v>
      </c>
      <c r="H322" s="231">
        <v>0</v>
      </c>
      <c r="I322" s="251">
        <v>0</v>
      </c>
      <c r="J322" s="232">
        <v>0</v>
      </c>
      <c r="K322" s="232">
        <v>0</v>
      </c>
      <c r="L322" s="233">
        <v>0</v>
      </c>
      <c r="M322" s="232">
        <f t="shared" si="51"/>
        <v>0</v>
      </c>
      <c r="N322" s="234">
        <v>0</v>
      </c>
      <c r="O322" s="232">
        <f t="shared" si="58"/>
        <v>0</v>
      </c>
      <c r="P322" s="243"/>
      <c r="Q322" s="216"/>
      <c r="R322" s="236">
        <f t="shared" si="59"/>
        <v>0</v>
      </c>
      <c r="S322" s="237">
        <v>0</v>
      </c>
      <c r="T322" s="236">
        <f t="shared" si="52"/>
        <v>0</v>
      </c>
      <c r="U322" s="236">
        <f t="shared" si="53"/>
        <v>0</v>
      </c>
      <c r="V322" s="236">
        <f t="shared" si="54"/>
        <v>0</v>
      </c>
      <c r="W322" s="236">
        <f t="shared" si="55"/>
        <v>0</v>
      </c>
      <c r="X322" s="236">
        <f t="shared" si="60"/>
        <v>0</v>
      </c>
      <c r="Y322" s="238">
        <f t="shared" si="56"/>
        <v>0</v>
      </c>
      <c r="Z322" s="238">
        <f t="shared" si="57"/>
        <v>0</v>
      </c>
    </row>
    <row r="323" spans="1:26" ht="18" x14ac:dyDescent="0.25">
      <c r="A323" s="191" t="s">
        <v>2634</v>
      </c>
      <c r="B323" s="228" t="s">
        <v>558</v>
      </c>
      <c r="C323" s="193" t="s">
        <v>559</v>
      </c>
      <c r="D323" s="193"/>
      <c r="E323" s="194">
        <v>10.44</v>
      </c>
      <c r="F323" s="229">
        <v>10.44</v>
      </c>
      <c r="G323" s="230" t="s">
        <v>33</v>
      </c>
      <c r="H323" s="231">
        <v>0</v>
      </c>
      <c r="I323" s="251">
        <v>0</v>
      </c>
      <c r="J323" s="232">
        <v>0</v>
      </c>
      <c r="K323" s="232">
        <v>0</v>
      </c>
      <c r="L323" s="233">
        <v>0</v>
      </c>
      <c r="M323" s="232">
        <f t="shared" si="51"/>
        <v>0</v>
      </c>
      <c r="N323" s="234">
        <v>0</v>
      </c>
      <c r="O323" s="232">
        <f t="shared" si="58"/>
        <v>0</v>
      </c>
      <c r="P323" s="242"/>
      <c r="Q323" s="216"/>
      <c r="R323" s="236">
        <f t="shared" si="59"/>
        <v>0</v>
      </c>
      <c r="S323" s="237">
        <v>0</v>
      </c>
      <c r="T323" s="236">
        <f t="shared" si="52"/>
        <v>0</v>
      </c>
      <c r="U323" s="236">
        <f t="shared" si="53"/>
        <v>0</v>
      </c>
      <c r="V323" s="236">
        <f t="shared" si="54"/>
        <v>0</v>
      </c>
      <c r="W323" s="236">
        <f t="shared" si="55"/>
        <v>0</v>
      </c>
      <c r="X323" s="236">
        <f t="shared" si="60"/>
        <v>0</v>
      </c>
      <c r="Y323" s="238">
        <f t="shared" si="56"/>
        <v>0</v>
      </c>
      <c r="Z323" s="238">
        <f t="shared" si="57"/>
        <v>0</v>
      </c>
    </row>
    <row r="324" spans="1:26" ht="18" x14ac:dyDescent="0.25">
      <c r="A324" s="191" t="s">
        <v>2634</v>
      </c>
      <c r="B324" s="228" t="s">
        <v>494</v>
      </c>
      <c r="C324" s="193" t="s">
        <v>495</v>
      </c>
      <c r="D324" s="193"/>
      <c r="E324" s="194">
        <v>24.99</v>
      </c>
      <c r="F324" s="229">
        <v>24.99</v>
      </c>
      <c r="G324" s="232" t="s">
        <v>33</v>
      </c>
      <c r="H324" s="231">
        <v>0</v>
      </c>
      <c r="I324" s="251">
        <v>0</v>
      </c>
      <c r="J324" s="232"/>
      <c r="K324" s="232">
        <v>0</v>
      </c>
      <c r="L324" s="233">
        <v>0</v>
      </c>
      <c r="M324" s="232">
        <f t="shared" si="51"/>
        <v>0</v>
      </c>
      <c r="N324" s="234">
        <v>0</v>
      </c>
      <c r="O324" s="232">
        <f t="shared" si="58"/>
        <v>0</v>
      </c>
      <c r="P324" s="243"/>
      <c r="Q324" s="241"/>
      <c r="R324" s="236">
        <f t="shared" si="59"/>
        <v>0</v>
      </c>
      <c r="S324" s="237">
        <v>0</v>
      </c>
      <c r="T324" s="236">
        <f t="shared" si="52"/>
        <v>0</v>
      </c>
      <c r="U324" s="236">
        <f t="shared" si="53"/>
        <v>0</v>
      </c>
      <c r="V324" s="236">
        <f t="shared" si="54"/>
        <v>0</v>
      </c>
      <c r="W324" s="236">
        <f t="shared" si="55"/>
        <v>0</v>
      </c>
      <c r="X324" s="236">
        <f t="shared" si="60"/>
        <v>0</v>
      </c>
      <c r="Y324" s="238">
        <f t="shared" si="56"/>
        <v>0</v>
      </c>
      <c r="Z324" s="238">
        <f t="shared" si="57"/>
        <v>0</v>
      </c>
    </row>
    <row r="325" spans="1:26" ht="30" x14ac:dyDescent="0.25">
      <c r="A325" s="191" t="s">
        <v>2634</v>
      </c>
      <c r="B325" s="228" t="s">
        <v>492</v>
      </c>
      <c r="C325" s="193" t="s">
        <v>493</v>
      </c>
      <c r="D325" s="193"/>
      <c r="E325" s="194">
        <v>13</v>
      </c>
      <c r="F325" s="229">
        <v>13</v>
      </c>
      <c r="G325" s="232" t="s">
        <v>33</v>
      </c>
      <c r="H325" s="231">
        <v>0</v>
      </c>
      <c r="I325" s="251">
        <v>0</v>
      </c>
      <c r="J325" s="232">
        <v>0</v>
      </c>
      <c r="K325" s="232">
        <v>0</v>
      </c>
      <c r="L325" s="233">
        <v>0</v>
      </c>
      <c r="M325" s="232">
        <f t="shared" si="51"/>
        <v>0</v>
      </c>
      <c r="N325" s="234">
        <v>0</v>
      </c>
      <c r="O325" s="232">
        <f t="shared" si="58"/>
        <v>0</v>
      </c>
      <c r="P325" s="243"/>
      <c r="Q325" s="241"/>
      <c r="R325" s="236">
        <f t="shared" si="59"/>
        <v>0</v>
      </c>
      <c r="S325" s="237">
        <v>0</v>
      </c>
      <c r="T325" s="236">
        <f t="shared" si="52"/>
        <v>0</v>
      </c>
      <c r="U325" s="236">
        <f t="shared" si="53"/>
        <v>0</v>
      </c>
      <c r="V325" s="236">
        <f t="shared" si="54"/>
        <v>0</v>
      </c>
      <c r="W325" s="236">
        <f t="shared" si="55"/>
        <v>0</v>
      </c>
      <c r="X325" s="236">
        <f t="shared" si="60"/>
        <v>0</v>
      </c>
      <c r="Y325" s="238">
        <f t="shared" si="56"/>
        <v>0</v>
      </c>
      <c r="Z325" s="238">
        <f t="shared" si="57"/>
        <v>0</v>
      </c>
    </row>
    <row r="326" spans="1:26" ht="18" x14ac:dyDescent="0.25">
      <c r="A326" s="191" t="s">
        <v>2634</v>
      </c>
      <c r="B326" s="228" t="s">
        <v>486</v>
      </c>
      <c r="C326" s="193" t="s">
        <v>487</v>
      </c>
      <c r="D326" s="193"/>
      <c r="E326" s="194">
        <v>18</v>
      </c>
      <c r="F326" s="229">
        <v>18</v>
      </c>
      <c r="G326" s="232" t="s">
        <v>33</v>
      </c>
      <c r="H326" s="231">
        <v>0</v>
      </c>
      <c r="I326" s="251">
        <v>0</v>
      </c>
      <c r="J326" s="232">
        <v>0</v>
      </c>
      <c r="K326" s="232">
        <v>0</v>
      </c>
      <c r="L326" s="233">
        <v>0</v>
      </c>
      <c r="M326" s="232">
        <f t="shared" si="51"/>
        <v>0</v>
      </c>
      <c r="N326" s="234">
        <v>0</v>
      </c>
      <c r="O326" s="232">
        <f t="shared" si="58"/>
        <v>0</v>
      </c>
      <c r="P326" s="243"/>
      <c r="Q326" s="241"/>
      <c r="R326" s="236">
        <f t="shared" si="59"/>
        <v>0</v>
      </c>
      <c r="S326" s="237">
        <v>0</v>
      </c>
      <c r="T326" s="236">
        <f t="shared" si="52"/>
        <v>0</v>
      </c>
      <c r="U326" s="236">
        <f t="shared" si="53"/>
        <v>0</v>
      </c>
      <c r="V326" s="236">
        <f t="shared" si="54"/>
        <v>0</v>
      </c>
      <c r="W326" s="236">
        <f t="shared" si="55"/>
        <v>0</v>
      </c>
      <c r="X326" s="236">
        <f t="shared" si="60"/>
        <v>0</v>
      </c>
      <c r="Y326" s="238">
        <f t="shared" si="56"/>
        <v>0</v>
      </c>
      <c r="Z326" s="238">
        <f t="shared" si="57"/>
        <v>0</v>
      </c>
    </row>
    <row r="327" spans="1:26" ht="18" x14ac:dyDescent="0.25">
      <c r="A327" s="191" t="s">
        <v>2634</v>
      </c>
      <c r="B327" s="228" t="s">
        <v>498</v>
      </c>
      <c r="C327" s="193" t="s">
        <v>499</v>
      </c>
      <c r="D327" s="193"/>
      <c r="E327" s="194">
        <v>35.549999999999997</v>
      </c>
      <c r="F327" s="229">
        <v>35.549999999999997</v>
      </c>
      <c r="G327" s="230" t="s">
        <v>33</v>
      </c>
      <c r="H327" s="231">
        <v>0</v>
      </c>
      <c r="I327" s="251">
        <v>0</v>
      </c>
      <c r="J327" s="232">
        <v>0</v>
      </c>
      <c r="K327" s="232">
        <v>0</v>
      </c>
      <c r="L327" s="233">
        <v>0</v>
      </c>
      <c r="M327" s="232">
        <f t="shared" si="51"/>
        <v>0</v>
      </c>
      <c r="N327" s="234">
        <v>0</v>
      </c>
      <c r="O327" s="232">
        <f t="shared" si="58"/>
        <v>0</v>
      </c>
      <c r="P327" s="243"/>
      <c r="Q327" s="216"/>
      <c r="R327" s="236">
        <f t="shared" si="59"/>
        <v>0</v>
      </c>
      <c r="S327" s="237">
        <v>0</v>
      </c>
      <c r="T327" s="236">
        <f t="shared" si="52"/>
        <v>0</v>
      </c>
      <c r="U327" s="236">
        <f t="shared" si="53"/>
        <v>0</v>
      </c>
      <c r="V327" s="236">
        <f t="shared" si="54"/>
        <v>0</v>
      </c>
      <c r="W327" s="236">
        <f t="shared" si="55"/>
        <v>0</v>
      </c>
      <c r="X327" s="236">
        <f t="shared" si="60"/>
        <v>0</v>
      </c>
      <c r="Y327" s="238">
        <f t="shared" si="56"/>
        <v>0</v>
      </c>
      <c r="Z327" s="238">
        <f t="shared" si="57"/>
        <v>0</v>
      </c>
    </row>
    <row r="328" spans="1:26" ht="30" x14ac:dyDescent="0.25">
      <c r="A328" s="191" t="s">
        <v>2634</v>
      </c>
      <c r="B328" s="228" t="s">
        <v>514</v>
      </c>
      <c r="C328" s="193" t="s">
        <v>515</v>
      </c>
      <c r="D328" s="193"/>
      <c r="E328" s="194">
        <v>63.99</v>
      </c>
      <c r="F328" s="229">
        <v>63.99</v>
      </c>
      <c r="G328" s="230" t="s">
        <v>33</v>
      </c>
      <c r="H328" s="231">
        <v>0</v>
      </c>
      <c r="I328" s="251">
        <v>0</v>
      </c>
      <c r="J328" s="232">
        <v>0</v>
      </c>
      <c r="K328" s="232">
        <v>0</v>
      </c>
      <c r="L328" s="233">
        <v>0</v>
      </c>
      <c r="M328" s="232">
        <f t="shared" si="51"/>
        <v>0</v>
      </c>
      <c r="N328" s="234">
        <v>0</v>
      </c>
      <c r="O328" s="232">
        <f t="shared" si="58"/>
        <v>0</v>
      </c>
      <c r="P328" s="243"/>
      <c r="Q328" s="216"/>
      <c r="R328" s="236">
        <f t="shared" si="59"/>
        <v>0</v>
      </c>
      <c r="S328" s="237">
        <v>0</v>
      </c>
      <c r="T328" s="236">
        <f t="shared" si="52"/>
        <v>0</v>
      </c>
      <c r="U328" s="236">
        <f t="shared" si="53"/>
        <v>0</v>
      </c>
      <c r="V328" s="236">
        <f t="shared" si="54"/>
        <v>0</v>
      </c>
      <c r="W328" s="236">
        <f t="shared" si="55"/>
        <v>0</v>
      </c>
      <c r="X328" s="236">
        <f t="shared" si="60"/>
        <v>0</v>
      </c>
      <c r="Y328" s="238">
        <f t="shared" si="56"/>
        <v>0</v>
      </c>
      <c r="Z328" s="238">
        <f t="shared" si="57"/>
        <v>0</v>
      </c>
    </row>
    <row r="329" spans="1:26" ht="30" x14ac:dyDescent="0.25">
      <c r="A329" s="191" t="s">
        <v>2634</v>
      </c>
      <c r="B329" s="228" t="s">
        <v>512</v>
      </c>
      <c r="C329" s="193" t="s">
        <v>513</v>
      </c>
      <c r="D329" s="193"/>
      <c r="E329" s="194">
        <v>17.11</v>
      </c>
      <c r="F329" s="229">
        <v>17.11</v>
      </c>
      <c r="G329" s="230" t="s">
        <v>33</v>
      </c>
      <c r="H329" s="231">
        <v>0</v>
      </c>
      <c r="I329" s="251">
        <v>0</v>
      </c>
      <c r="J329" s="232">
        <v>0</v>
      </c>
      <c r="K329" s="232">
        <v>0</v>
      </c>
      <c r="L329" s="233">
        <v>0</v>
      </c>
      <c r="M329" s="232">
        <f t="shared" si="51"/>
        <v>0</v>
      </c>
      <c r="N329" s="234">
        <v>0</v>
      </c>
      <c r="O329" s="232">
        <f t="shared" si="58"/>
        <v>0</v>
      </c>
      <c r="P329" s="242"/>
      <c r="Q329" s="216"/>
      <c r="R329" s="236">
        <f t="shared" si="59"/>
        <v>0</v>
      </c>
      <c r="S329" s="237">
        <v>0</v>
      </c>
      <c r="T329" s="236">
        <f t="shared" si="52"/>
        <v>0</v>
      </c>
      <c r="U329" s="236">
        <f t="shared" si="53"/>
        <v>0</v>
      </c>
      <c r="V329" s="236">
        <f t="shared" si="54"/>
        <v>0</v>
      </c>
      <c r="W329" s="236">
        <f t="shared" si="55"/>
        <v>0</v>
      </c>
      <c r="X329" s="236">
        <f t="shared" si="60"/>
        <v>0</v>
      </c>
      <c r="Y329" s="238">
        <f t="shared" si="56"/>
        <v>0</v>
      </c>
      <c r="Z329" s="238">
        <f t="shared" si="57"/>
        <v>0</v>
      </c>
    </row>
    <row r="330" spans="1:26" ht="30" x14ac:dyDescent="0.25">
      <c r="A330" s="191" t="s">
        <v>2634</v>
      </c>
      <c r="B330" s="228" t="s">
        <v>496</v>
      </c>
      <c r="C330" s="193" t="s">
        <v>497</v>
      </c>
      <c r="D330" s="193"/>
      <c r="E330" s="194">
        <v>22.26</v>
      </c>
      <c r="F330" s="229">
        <v>22.26</v>
      </c>
      <c r="G330" s="230" t="s">
        <v>33</v>
      </c>
      <c r="H330" s="231">
        <v>0</v>
      </c>
      <c r="I330" s="251">
        <v>0</v>
      </c>
      <c r="J330" s="232">
        <v>0</v>
      </c>
      <c r="K330" s="232">
        <v>0</v>
      </c>
      <c r="L330" s="233">
        <v>0</v>
      </c>
      <c r="M330" s="232">
        <f t="shared" ref="M330:M393" si="61">H330+I330+J330-K330-L330</f>
        <v>0</v>
      </c>
      <c r="N330" s="234">
        <v>0</v>
      </c>
      <c r="O330" s="232">
        <f t="shared" si="58"/>
        <v>0</v>
      </c>
      <c r="P330" s="242"/>
      <c r="Q330" s="216"/>
      <c r="R330" s="236">
        <f t="shared" si="59"/>
        <v>0</v>
      </c>
      <c r="S330" s="237">
        <v>0</v>
      </c>
      <c r="T330" s="236">
        <f t="shared" ref="T330:T393" si="62">I330*F330</f>
        <v>0</v>
      </c>
      <c r="U330" s="236">
        <f t="shared" ref="U330:U393" si="63">F330*J330</f>
        <v>0</v>
      </c>
      <c r="V330" s="236">
        <f t="shared" ref="V330:V393" si="64">F330*K330</f>
        <v>0</v>
      </c>
      <c r="W330" s="236">
        <f t="shared" ref="W330:W393" si="65">F330*L330</f>
        <v>0</v>
      </c>
      <c r="X330" s="236">
        <f t="shared" si="60"/>
        <v>0</v>
      </c>
      <c r="Y330" s="238">
        <f t="shared" ref="Y330:Y393" si="66">M330*F330</f>
        <v>0</v>
      </c>
      <c r="Z330" s="238">
        <f t="shared" ref="Z330:Z393" si="67">Y330-X330</f>
        <v>0</v>
      </c>
    </row>
    <row r="331" spans="1:26" ht="30" x14ac:dyDescent="0.25">
      <c r="A331" s="191" t="s">
        <v>2634</v>
      </c>
      <c r="B331" s="228" t="s">
        <v>657</v>
      </c>
      <c r="C331" s="202" t="s">
        <v>658</v>
      </c>
      <c r="D331" s="443" t="s">
        <v>2660</v>
      </c>
      <c r="E331" s="203">
        <v>76</v>
      </c>
      <c r="F331" s="203">
        <v>76</v>
      </c>
      <c r="G331" s="316" t="s">
        <v>33</v>
      </c>
      <c r="H331" s="317">
        <v>0</v>
      </c>
      <c r="I331" s="251">
        <v>0</v>
      </c>
      <c r="J331" s="251">
        <v>0</v>
      </c>
      <c r="K331" s="251">
        <v>0</v>
      </c>
      <c r="L331" s="318">
        <v>0</v>
      </c>
      <c r="M331" s="232">
        <f t="shared" si="61"/>
        <v>0</v>
      </c>
      <c r="N331" s="252">
        <v>5</v>
      </c>
      <c r="O331" s="232">
        <f t="shared" si="58"/>
        <v>5</v>
      </c>
      <c r="P331" s="320" t="s">
        <v>3177</v>
      </c>
      <c r="Q331" s="216"/>
      <c r="R331" s="236">
        <f t="shared" si="59"/>
        <v>0</v>
      </c>
      <c r="S331" s="237">
        <v>0</v>
      </c>
      <c r="T331" s="236">
        <f t="shared" si="62"/>
        <v>0</v>
      </c>
      <c r="U331" s="236">
        <f t="shared" si="63"/>
        <v>0</v>
      </c>
      <c r="V331" s="236">
        <f t="shared" si="64"/>
        <v>0</v>
      </c>
      <c r="W331" s="236">
        <f t="shared" si="65"/>
        <v>0</v>
      </c>
      <c r="X331" s="236">
        <f t="shared" si="60"/>
        <v>0</v>
      </c>
      <c r="Y331" s="238">
        <f t="shared" si="66"/>
        <v>0</v>
      </c>
      <c r="Z331" s="238">
        <f t="shared" si="67"/>
        <v>0</v>
      </c>
    </row>
    <row r="332" spans="1:26" ht="18" x14ac:dyDescent="0.25">
      <c r="A332" s="191" t="s">
        <v>674</v>
      </c>
      <c r="B332" s="228" t="s">
        <v>932</v>
      </c>
      <c r="C332" s="193" t="s">
        <v>933</v>
      </c>
      <c r="D332" s="193"/>
      <c r="E332" s="194">
        <v>45</v>
      </c>
      <c r="F332" s="229">
        <v>45</v>
      </c>
      <c r="G332" s="230" t="s">
        <v>33</v>
      </c>
      <c r="H332" s="231">
        <v>0</v>
      </c>
      <c r="I332" s="251">
        <v>0</v>
      </c>
      <c r="J332" s="232">
        <v>0</v>
      </c>
      <c r="K332" s="232">
        <v>0</v>
      </c>
      <c r="L332" s="233">
        <v>0</v>
      </c>
      <c r="M332" s="232">
        <f t="shared" si="61"/>
        <v>0</v>
      </c>
      <c r="N332" s="234">
        <v>0</v>
      </c>
      <c r="O332" s="232">
        <f t="shared" si="58"/>
        <v>0</v>
      </c>
      <c r="P332" s="243"/>
      <c r="Q332" s="216"/>
      <c r="R332" s="236">
        <f t="shared" si="59"/>
        <v>0</v>
      </c>
      <c r="S332" s="237">
        <v>0</v>
      </c>
      <c r="T332" s="236">
        <f t="shared" si="62"/>
        <v>0</v>
      </c>
      <c r="U332" s="236">
        <f t="shared" si="63"/>
        <v>0</v>
      </c>
      <c r="V332" s="236">
        <f t="shared" si="64"/>
        <v>0</v>
      </c>
      <c r="W332" s="236">
        <f t="shared" si="65"/>
        <v>0</v>
      </c>
      <c r="X332" s="236">
        <f t="shared" si="60"/>
        <v>0</v>
      </c>
      <c r="Y332" s="238">
        <f t="shared" si="66"/>
        <v>0</v>
      </c>
      <c r="Z332" s="238">
        <f t="shared" si="67"/>
        <v>0</v>
      </c>
    </row>
    <row r="333" spans="1:26" ht="30" x14ac:dyDescent="0.25">
      <c r="A333" s="191" t="s">
        <v>674</v>
      </c>
      <c r="B333" s="228" t="s">
        <v>938</v>
      </c>
      <c r="C333" s="193" t="s">
        <v>939</v>
      </c>
      <c r="D333" s="193"/>
      <c r="E333" s="194">
        <v>195</v>
      </c>
      <c r="F333" s="229">
        <v>195</v>
      </c>
      <c r="G333" s="230" t="s">
        <v>33</v>
      </c>
      <c r="H333" s="231">
        <v>0</v>
      </c>
      <c r="I333" s="251">
        <v>0</v>
      </c>
      <c r="J333" s="232">
        <v>0</v>
      </c>
      <c r="K333" s="232">
        <v>0</v>
      </c>
      <c r="L333" s="233">
        <v>0</v>
      </c>
      <c r="M333" s="232">
        <f t="shared" si="61"/>
        <v>0</v>
      </c>
      <c r="N333" s="234">
        <v>0</v>
      </c>
      <c r="O333" s="232">
        <f t="shared" si="58"/>
        <v>0</v>
      </c>
      <c r="P333" s="242"/>
      <c r="Q333" s="216"/>
      <c r="R333" s="236">
        <f t="shared" si="59"/>
        <v>0</v>
      </c>
      <c r="S333" s="237">
        <v>0</v>
      </c>
      <c r="T333" s="236">
        <f t="shared" si="62"/>
        <v>0</v>
      </c>
      <c r="U333" s="236">
        <f t="shared" si="63"/>
        <v>0</v>
      </c>
      <c r="V333" s="236">
        <f t="shared" si="64"/>
        <v>0</v>
      </c>
      <c r="W333" s="236">
        <f t="shared" si="65"/>
        <v>0</v>
      </c>
      <c r="X333" s="236">
        <f t="shared" si="60"/>
        <v>0</v>
      </c>
      <c r="Y333" s="238">
        <f t="shared" si="66"/>
        <v>0</v>
      </c>
      <c r="Z333" s="238">
        <f t="shared" si="67"/>
        <v>0</v>
      </c>
    </row>
    <row r="334" spans="1:26" ht="18" x14ac:dyDescent="0.25">
      <c r="A334" s="191" t="s">
        <v>674</v>
      </c>
      <c r="B334" s="228" t="s">
        <v>966</v>
      </c>
      <c r="C334" s="193" t="s">
        <v>967</v>
      </c>
      <c r="D334" s="193"/>
      <c r="E334" s="194">
        <v>14</v>
      </c>
      <c r="F334" s="229">
        <v>14</v>
      </c>
      <c r="G334" s="230" t="s">
        <v>33</v>
      </c>
      <c r="H334" s="268">
        <v>0</v>
      </c>
      <c r="I334" s="251">
        <v>0</v>
      </c>
      <c r="J334" s="232">
        <v>0</v>
      </c>
      <c r="K334" s="232">
        <v>0</v>
      </c>
      <c r="L334" s="233">
        <v>0</v>
      </c>
      <c r="M334" s="232">
        <f t="shared" si="61"/>
        <v>0</v>
      </c>
      <c r="N334" s="234">
        <v>0</v>
      </c>
      <c r="O334" s="232">
        <f t="shared" si="58"/>
        <v>0</v>
      </c>
      <c r="P334" s="269"/>
      <c r="Q334" s="216"/>
      <c r="R334" s="236">
        <f t="shared" si="59"/>
        <v>0</v>
      </c>
      <c r="S334" s="237">
        <v>0</v>
      </c>
      <c r="T334" s="236">
        <f t="shared" si="62"/>
        <v>0</v>
      </c>
      <c r="U334" s="236">
        <f t="shared" si="63"/>
        <v>0</v>
      </c>
      <c r="V334" s="236">
        <f t="shared" si="64"/>
        <v>0</v>
      </c>
      <c r="W334" s="236">
        <f t="shared" si="65"/>
        <v>0</v>
      </c>
      <c r="X334" s="236">
        <f t="shared" si="60"/>
        <v>0</v>
      </c>
      <c r="Y334" s="238">
        <f t="shared" si="66"/>
        <v>0</v>
      </c>
      <c r="Z334" s="238">
        <f t="shared" si="67"/>
        <v>0</v>
      </c>
    </row>
    <row r="335" spans="1:26" ht="18" x14ac:dyDescent="0.25">
      <c r="A335" s="191" t="s">
        <v>674</v>
      </c>
      <c r="B335" s="228" t="s">
        <v>968</v>
      </c>
      <c r="C335" s="193" t="s">
        <v>969</v>
      </c>
      <c r="D335" s="193"/>
      <c r="E335" s="194">
        <v>14</v>
      </c>
      <c r="F335" s="229">
        <v>14</v>
      </c>
      <c r="G335" s="230" t="s">
        <v>33</v>
      </c>
      <c r="H335" s="231">
        <v>0</v>
      </c>
      <c r="I335" s="251">
        <v>0</v>
      </c>
      <c r="J335" s="232">
        <v>0</v>
      </c>
      <c r="K335" s="232">
        <v>0</v>
      </c>
      <c r="L335" s="233">
        <v>0</v>
      </c>
      <c r="M335" s="232">
        <f t="shared" si="61"/>
        <v>0</v>
      </c>
      <c r="N335" s="234">
        <v>0</v>
      </c>
      <c r="O335" s="232">
        <f t="shared" si="58"/>
        <v>0</v>
      </c>
      <c r="P335" s="243"/>
      <c r="Q335" s="216"/>
      <c r="R335" s="236">
        <f t="shared" si="59"/>
        <v>0</v>
      </c>
      <c r="S335" s="237">
        <v>0</v>
      </c>
      <c r="T335" s="236">
        <f t="shared" si="62"/>
        <v>0</v>
      </c>
      <c r="U335" s="236">
        <f t="shared" si="63"/>
        <v>0</v>
      </c>
      <c r="V335" s="236">
        <f t="shared" si="64"/>
        <v>0</v>
      </c>
      <c r="W335" s="236">
        <f t="shared" si="65"/>
        <v>0</v>
      </c>
      <c r="X335" s="236">
        <f t="shared" si="60"/>
        <v>0</v>
      </c>
      <c r="Y335" s="238">
        <f t="shared" si="66"/>
        <v>0</v>
      </c>
      <c r="Z335" s="238">
        <f t="shared" si="67"/>
        <v>0</v>
      </c>
    </row>
    <row r="336" spans="1:26" ht="45" x14ac:dyDescent="0.25">
      <c r="A336" s="191" t="s">
        <v>674</v>
      </c>
      <c r="B336" s="228" t="s">
        <v>997</v>
      </c>
      <c r="C336" s="193" t="s">
        <v>998</v>
      </c>
      <c r="D336" s="193"/>
      <c r="E336" s="194">
        <v>712.84</v>
      </c>
      <c r="F336" s="229">
        <v>712.84</v>
      </c>
      <c r="G336" s="230" t="s">
        <v>33</v>
      </c>
      <c r="H336" s="231">
        <v>0</v>
      </c>
      <c r="I336" s="251">
        <v>0</v>
      </c>
      <c r="J336" s="232">
        <v>0</v>
      </c>
      <c r="K336" s="232">
        <v>0</v>
      </c>
      <c r="L336" s="233">
        <v>0</v>
      </c>
      <c r="M336" s="232">
        <f t="shared" si="61"/>
        <v>0</v>
      </c>
      <c r="N336" s="234">
        <v>0</v>
      </c>
      <c r="O336" s="232">
        <f t="shared" si="58"/>
        <v>0</v>
      </c>
      <c r="P336" s="242"/>
      <c r="Q336" s="216"/>
      <c r="R336" s="236">
        <f t="shared" si="59"/>
        <v>0</v>
      </c>
      <c r="S336" s="237">
        <v>0</v>
      </c>
      <c r="T336" s="236">
        <f t="shared" si="62"/>
        <v>0</v>
      </c>
      <c r="U336" s="236">
        <f t="shared" si="63"/>
        <v>0</v>
      </c>
      <c r="V336" s="236">
        <f t="shared" si="64"/>
        <v>0</v>
      </c>
      <c r="W336" s="236">
        <f t="shared" si="65"/>
        <v>0</v>
      </c>
      <c r="X336" s="236">
        <f t="shared" si="60"/>
        <v>0</v>
      </c>
      <c r="Y336" s="238">
        <f t="shared" si="66"/>
        <v>0</v>
      </c>
      <c r="Z336" s="238">
        <f t="shared" si="67"/>
        <v>0</v>
      </c>
    </row>
    <row r="337" spans="1:26" ht="30" x14ac:dyDescent="0.25">
      <c r="A337" s="191" t="s">
        <v>674</v>
      </c>
      <c r="B337" s="228" t="s">
        <v>1595</v>
      </c>
      <c r="C337" s="193" t="s">
        <v>1596</v>
      </c>
      <c r="D337" s="193"/>
      <c r="E337" s="194">
        <v>150</v>
      </c>
      <c r="F337" s="229">
        <v>150</v>
      </c>
      <c r="G337" s="230" t="s">
        <v>33</v>
      </c>
      <c r="H337" s="231">
        <v>0</v>
      </c>
      <c r="I337" s="251">
        <v>0</v>
      </c>
      <c r="J337" s="232">
        <v>0</v>
      </c>
      <c r="K337" s="232">
        <v>0</v>
      </c>
      <c r="L337" s="233">
        <v>0</v>
      </c>
      <c r="M337" s="232">
        <f t="shared" si="61"/>
        <v>0</v>
      </c>
      <c r="N337" s="234">
        <v>0</v>
      </c>
      <c r="O337" s="232">
        <f t="shared" si="58"/>
        <v>0</v>
      </c>
      <c r="P337" s="243"/>
      <c r="Q337" s="216"/>
      <c r="R337" s="236">
        <f t="shared" si="59"/>
        <v>0</v>
      </c>
      <c r="S337" s="237">
        <v>0</v>
      </c>
      <c r="T337" s="236">
        <f t="shared" si="62"/>
        <v>0</v>
      </c>
      <c r="U337" s="236">
        <f t="shared" si="63"/>
        <v>0</v>
      </c>
      <c r="V337" s="236">
        <f t="shared" si="64"/>
        <v>0</v>
      </c>
      <c r="W337" s="236">
        <f t="shared" si="65"/>
        <v>0</v>
      </c>
      <c r="X337" s="236">
        <f t="shared" si="60"/>
        <v>0</v>
      </c>
      <c r="Y337" s="238">
        <f t="shared" si="66"/>
        <v>0</v>
      </c>
      <c r="Z337" s="238">
        <f t="shared" si="67"/>
        <v>0</v>
      </c>
    </row>
    <row r="338" spans="1:26" ht="30" x14ac:dyDescent="0.25">
      <c r="A338" s="191" t="s">
        <v>674</v>
      </c>
      <c r="B338" s="228" t="s">
        <v>1045</v>
      </c>
      <c r="C338" s="193" t="s">
        <v>1046</v>
      </c>
      <c r="D338" s="193"/>
      <c r="E338" s="194">
        <v>40</v>
      </c>
      <c r="F338" s="229">
        <v>40</v>
      </c>
      <c r="G338" s="230" t="s">
        <v>33</v>
      </c>
      <c r="H338" s="231">
        <v>0</v>
      </c>
      <c r="I338" s="232">
        <v>0</v>
      </c>
      <c r="J338" s="232">
        <v>0</v>
      </c>
      <c r="K338" s="232">
        <v>0</v>
      </c>
      <c r="L338" s="233">
        <v>0</v>
      </c>
      <c r="M338" s="232">
        <f t="shared" si="61"/>
        <v>0</v>
      </c>
      <c r="N338" s="234">
        <v>0</v>
      </c>
      <c r="O338" s="232">
        <f t="shared" si="58"/>
        <v>0</v>
      </c>
      <c r="P338" s="243"/>
      <c r="Q338" s="216"/>
      <c r="R338" s="236">
        <f t="shared" si="59"/>
        <v>0</v>
      </c>
      <c r="S338" s="237">
        <v>0</v>
      </c>
      <c r="T338" s="236">
        <f t="shared" si="62"/>
        <v>0</v>
      </c>
      <c r="U338" s="236">
        <f t="shared" si="63"/>
        <v>0</v>
      </c>
      <c r="V338" s="236">
        <f t="shared" si="64"/>
        <v>0</v>
      </c>
      <c r="W338" s="236">
        <f t="shared" si="65"/>
        <v>0</v>
      </c>
      <c r="X338" s="236">
        <f t="shared" si="60"/>
        <v>0</v>
      </c>
      <c r="Y338" s="238">
        <f t="shared" si="66"/>
        <v>0</v>
      </c>
      <c r="Z338" s="238">
        <f t="shared" si="67"/>
        <v>0</v>
      </c>
    </row>
    <row r="339" spans="1:26" ht="18" x14ac:dyDescent="0.25">
      <c r="A339" s="191" t="s">
        <v>674</v>
      </c>
      <c r="B339" s="228" t="s">
        <v>936</v>
      </c>
      <c r="C339" s="193" t="s">
        <v>937</v>
      </c>
      <c r="D339" s="193"/>
      <c r="E339" s="194">
        <v>23.97</v>
      </c>
      <c r="F339" s="229">
        <v>23.97</v>
      </c>
      <c r="G339" s="230" t="s">
        <v>33</v>
      </c>
      <c r="H339" s="231">
        <v>0</v>
      </c>
      <c r="I339" s="251">
        <v>0</v>
      </c>
      <c r="J339" s="232">
        <v>0</v>
      </c>
      <c r="K339" s="232">
        <v>0</v>
      </c>
      <c r="L339" s="233">
        <v>0</v>
      </c>
      <c r="M339" s="232">
        <f t="shared" si="61"/>
        <v>0</v>
      </c>
      <c r="N339" s="234">
        <v>0</v>
      </c>
      <c r="O339" s="232">
        <f t="shared" si="58"/>
        <v>0</v>
      </c>
      <c r="P339" s="242"/>
      <c r="Q339" s="216"/>
      <c r="R339" s="236">
        <f t="shared" si="59"/>
        <v>0</v>
      </c>
      <c r="S339" s="237">
        <v>0</v>
      </c>
      <c r="T339" s="236">
        <f t="shared" si="62"/>
        <v>0</v>
      </c>
      <c r="U339" s="236">
        <f t="shared" si="63"/>
        <v>0</v>
      </c>
      <c r="V339" s="236">
        <f t="shared" si="64"/>
        <v>0</v>
      </c>
      <c r="W339" s="236">
        <f t="shared" si="65"/>
        <v>0</v>
      </c>
      <c r="X339" s="236">
        <f t="shared" si="60"/>
        <v>0</v>
      </c>
      <c r="Y339" s="238">
        <f t="shared" si="66"/>
        <v>0</v>
      </c>
      <c r="Z339" s="238">
        <f t="shared" si="67"/>
        <v>0</v>
      </c>
    </row>
    <row r="340" spans="1:26" ht="18" x14ac:dyDescent="0.25">
      <c r="A340" s="191" t="s">
        <v>674</v>
      </c>
      <c r="B340" s="228" t="s">
        <v>685</v>
      </c>
      <c r="C340" s="193" t="s">
        <v>686</v>
      </c>
      <c r="D340" s="193"/>
      <c r="E340" s="194">
        <v>30.75</v>
      </c>
      <c r="F340" s="229">
        <v>30.75</v>
      </c>
      <c r="G340" s="230" t="s">
        <v>33</v>
      </c>
      <c r="H340" s="231">
        <v>7</v>
      </c>
      <c r="I340" s="232">
        <v>0</v>
      </c>
      <c r="J340" s="232">
        <v>0</v>
      </c>
      <c r="K340" s="232">
        <v>0</v>
      </c>
      <c r="L340" s="233">
        <v>0</v>
      </c>
      <c r="M340" s="232">
        <f t="shared" si="61"/>
        <v>7</v>
      </c>
      <c r="N340" s="234">
        <v>7</v>
      </c>
      <c r="O340" s="232">
        <f t="shared" si="58"/>
        <v>0</v>
      </c>
      <c r="P340" s="243"/>
      <c r="Q340" s="216"/>
      <c r="R340" s="236">
        <f t="shared" si="59"/>
        <v>215.25</v>
      </c>
      <c r="S340" s="237">
        <v>0</v>
      </c>
      <c r="T340" s="236">
        <f t="shared" si="62"/>
        <v>0</v>
      </c>
      <c r="U340" s="236">
        <f t="shared" si="63"/>
        <v>0</v>
      </c>
      <c r="V340" s="236">
        <f t="shared" si="64"/>
        <v>0</v>
      </c>
      <c r="W340" s="236">
        <f t="shared" si="65"/>
        <v>0</v>
      </c>
      <c r="X340" s="236">
        <f t="shared" si="60"/>
        <v>215.25</v>
      </c>
      <c r="Y340" s="238">
        <f t="shared" si="66"/>
        <v>215.25</v>
      </c>
      <c r="Z340" s="238">
        <f t="shared" si="67"/>
        <v>0</v>
      </c>
    </row>
    <row r="341" spans="1:26" ht="30" x14ac:dyDescent="0.25">
      <c r="A341" s="191" t="s">
        <v>674</v>
      </c>
      <c r="B341" s="228" t="s">
        <v>822</v>
      </c>
      <c r="C341" s="193" t="s">
        <v>823</v>
      </c>
      <c r="D341" s="193"/>
      <c r="E341" s="194">
        <v>152.66</v>
      </c>
      <c r="F341" s="229">
        <v>152.66</v>
      </c>
      <c r="G341" s="230" t="s">
        <v>33</v>
      </c>
      <c r="H341" s="231">
        <v>0</v>
      </c>
      <c r="I341" s="251">
        <v>0</v>
      </c>
      <c r="J341" s="232">
        <v>0</v>
      </c>
      <c r="K341" s="232">
        <v>0</v>
      </c>
      <c r="L341" s="233">
        <v>0</v>
      </c>
      <c r="M341" s="232">
        <f t="shared" si="61"/>
        <v>0</v>
      </c>
      <c r="N341" s="234">
        <v>0</v>
      </c>
      <c r="O341" s="232">
        <f t="shared" si="58"/>
        <v>0</v>
      </c>
      <c r="P341" s="243"/>
      <c r="Q341" s="216"/>
      <c r="R341" s="236">
        <f t="shared" si="59"/>
        <v>0</v>
      </c>
      <c r="S341" s="237">
        <v>0</v>
      </c>
      <c r="T341" s="236">
        <f t="shared" si="62"/>
        <v>0</v>
      </c>
      <c r="U341" s="236">
        <f t="shared" si="63"/>
        <v>0</v>
      </c>
      <c r="V341" s="236">
        <f t="shared" si="64"/>
        <v>0</v>
      </c>
      <c r="W341" s="236">
        <f t="shared" si="65"/>
        <v>0</v>
      </c>
      <c r="X341" s="236">
        <f t="shared" si="60"/>
        <v>0</v>
      </c>
      <c r="Y341" s="238">
        <f t="shared" si="66"/>
        <v>0</v>
      </c>
      <c r="Z341" s="238">
        <f t="shared" si="67"/>
        <v>0</v>
      </c>
    </row>
    <row r="342" spans="1:26" ht="30" x14ac:dyDescent="0.25">
      <c r="A342" s="191" t="s">
        <v>674</v>
      </c>
      <c r="B342" s="228" t="s">
        <v>743</v>
      </c>
      <c r="C342" s="193" t="s">
        <v>744</v>
      </c>
      <c r="D342" s="193"/>
      <c r="E342" s="194">
        <v>175</v>
      </c>
      <c r="F342" s="229">
        <v>175</v>
      </c>
      <c r="G342" s="230" t="s">
        <v>33</v>
      </c>
      <c r="H342" s="231">
        <v>0</v>
      </c>
      <c r="I342" s="232">
        <v>0</v>
      </c>
      <c r="J342" s="232">
        <v>0</v>
      </c>
      <c r="K342" s="232">
        <v>0</v>
      </c>
      <c r="L342" s="233">
        <v>0</v>
      </c>
      <c r="M342" s="232">
        <f t="shared" si="61"/>
        <v>0</v>
      </c>
      <c r="N342" s="234">
        <v>0</v>
      </c>
      <c r="O342" s="232">
        <f t="shared" si="58"/>
        <v>0</v>
      </c>
      <c r="P342" s="243"/>
      <c r="Q342" s="216"/>
      <c r="R342" s="236">
        <f t="shared" si="59"/>
        <v>0</v>
      </c>
      <c r="S342" s="237">
        <v>0</v>
      </c>
      <c r="T342" s="236">
        <f t="shared" si="62"/>
        <v>0</v>
      </c>
      <c r="U342" s="236">
        <f t="shared" si="63"/>
        <v>0</v>
      </c>
      <c r="V342" s="236">
        <f t="shared" si="64"/>
        <v>0</v>
      </c>
      <c r="W342" s="236">
        <f t="shared" si="65"/>
        <v>0</v>
      </c>
      <c r="X342" s="236">
        <f t="shared" si="60"/>
        <v>0</v>
      </c>
      <c r="Y342" s="238">
        <f t="shared" si="66"/>
        <v>0</v>
      </c>
      <c r="Z342" s="238">
        <f t="shared" si="67"/>
        <v>0</v>
      </c>
    </row>
    <row r="343" spans="1:26" ht="18" x14ac:dyDescent="0.25">
      <c r="A343" s="191" t="s">
        <v>674</v>
      </c>
      <c r="B343" s="228" t="s">
        <v>952</v>
      </c>
      <c r="C343" s="193" t="s">
        <v>953</v>
      </c>
      <c r="D343" s="193"/>
      <c r="E343" s="194">
        <v>15</v>
      </c>
      <c r="F343" s="229">
        <v>15</v>
      </c>
      <c r="G343" s="230" t="s">
        <v>33</v>
      </c>
      <c r="H343" s="231">
        <v>2</v>
      </c>
      <c r="I343" s="251">
        <v>0</v>
      </c>
      <c r="J343" s="232">
        <v>0</v>
      </c>
      <c r="K343" s="232">
        <v>0</v>
      </c>
      <c r="L343" s="233">
        <v>0</v>
      </c>
      <c r="M343" s="232">
        <f t="shared" si="61"/>
        <v>2</v>
      </c>
      <c r="N343" s="234">
        <v>2</v>
      </c>
      <c r="O343" s="232">
        <f t="shared" si="58"/>
        <v>0</v>
      </c>
      <c r="P343" s="243"/>
      <c r="Q343" s="216"/>
      <c r="R343" s="236">
        <f t="shared" si="59"/>
        <v>30</v>
      </c>
      <c r="S343" s="237">
        <v>0</v>
      </c>
      <c r="T343" s="236">
        <f t="shared" si="62"/>
        <v>0</v>
      </c>
      <c r="U343" s="236">
        <f t="shared" si="63"/>
        <v>0</v>
      </c>
      <c r="V343" s="236">
        <f t="shared" si="64"/>
        <v>0</v>
      </c>
      <c r="W343" s="236">
        <f t="shared" si="65"/>
        <v>0</v>
      </c>
      <c r="X343" s="236">
        <f t="shared" si="60"/>
        <v>30</v>
      </c>
      <c r="Y343" s="238">
        <f t="shared" si="66"/>
        <v>30</v>
      </c>
      <c r="Z343" s="238">
        <f t="shared" si="67"/>
        <v>0</v>
      </c>
    </row>
    <row r="344" spans="1:26" ht="30" x14ac:dyDescent="0.25">
      <c r="A344" s="191" t="s">
        <v>674</v>
      </c>
      <c r="B344" s="228" t="s">
        <v>930</v>
      </c>
      <c r="C344" s="193" t="s">
        <v>931</v>
      </c>
      <c r="D344" s="193"/>
      <c r="E344" s="194">
        <v>16.03</v>
      </c>
      <c r="F344" s="229">
        <v>16.03</v>
      </c>
      <c r="G344" s="230" t="s">
        <v>33</v>
      </c>
      <c r="H344" s="231">
        <v>0</v>
      </c>
      <c r="I344" s="251">
        <v>0</v>
      </c>
      <c r="J344" s="232">
        <v>0</v>
      </c>
      <c r="K344" s="232">
        <v>0</v>
      </c>
      <c r="L344" s="233">
        <v>0</v>
      </c>
      <c r="M344" s="232">
        <f t="shared" si="61"/>
        <v>0</v>
      </c>
      <c r="N344" s="234">
        <v>0</v>
      </c>
      <c r="O344" s="232">
        <f t="shared" si="58"/>
        <v>0</v>
      </c>
      <c r="P344" s="243"/>
      <c r="Q344" s="216"/>
      <c r="R344" s="236">
        <f t="shared" si="59"/>
        <v>0</v>
      </c>
      <c r="S344" s="237">
        <v>0</v>
      </c>
      <c r="T344" s="236">
        <f t="shared" si="62"/>
        <v>0</v>
      </c>
      <c r="U344" s="236">
        <f t="shared" si="63"/>
        <v>0</v>
      </c>
      <c r="V344" s="236">
        <f t="shared" si="64"/>
        <v>0</v>
      </c>
      <c r="W344" s="236">
        <f t="shared" si="65"/>
        <v>0</v>
      </c>
      <c r="X344" s="236">
        <f t="shared" si="60"/>
        <v>0</v>
      </c>
      <c r="Y344" s="238">
        <f t="shared" si="66"/>
        <v>0</v>
      </c>
      <c r="Z344" s="238">
        <f t="shared" si="67"/>
        <v>0</v>
      </c>
    </row>
    <row r="345" spans="1:26" ht="30" x14ac:dyDescent="0.25">
      <c r="A345" s="191" t="s">
        <v>674</v>
      </c>
      <c r="B345" s="228" t="s">
        <v>820</v>
      </c>
      <c r="C345" s="193" t="s">
        <v>821</v>
      </c>
      <c r="D345" s="193"/>
      <c r="E345" s="194">
        <v>385</v>
      </c>
      <c r="F345" s="229">
        <v>385</v>
      </c>
      <c r="G345" s="230" t="s">
        <v>33</v>
      </c>
      <c r="H345" s="231">
        <v>0</v>
      </c>
      <c r="I345" s="251">
        <v>0</v>
      </c>
      <c r="J345" s="232">
        <v>0</v>
      </c>
      <c r="K345" s="232">
        <v>0</v>
      </c>
      <c r="L345" s="233">
        <v>0</v>
      </c>
      <c r="M345" s="232">
        <f t="shared" si="61"/>
        <v>0</v>
      </c>
      <c r="N345" s="234">
        <v>0</v>
      </c>
      <c r="O345" s="232">
        <f t="shared" si="58"/>
        <v>0</v>
      </c>
      <c r="P345" s="243"/>
      <c r="Q345" s="216"/>
      <c r="R345" s="236">
        <f t="shared" si="59"/>
        <v>0</v>
      </c>
      <c r="S345" s="237">
        <v>0</v>
      </c>
      <c r="T345" s="236">
        <f t="shared" si="62"/>
        <v>0</v>
      </c>
      <c r="U345" s="236">
        <f t="shared" si="63"/>
        <v>0</v>
      </c>
      <c r="V345" s="236">
        <f t="shared" si="64"/>
        <v>0</v>
      </c>
      <c r="W345" s="236">
        <f t="shared" si="65"/>
        <v>0</v>
      </c>
      <c r="X345" s="236">
        <f t="shared" si="60"/>
        <v>0</v>
      </c>
      <c r="Y345" s="238">
        <f t="shared" si="66"/>
        <v>0</v>
      </c>
      <c r="Z345" s="238">
        <f t="shared" si="67"/>
        <v>0</v>
      </c>
    </row>
    <row r="346" spans="1:26" ht="30" x14ac:dyDescent="0.25">
      <c r="A346" s="191" t="s">
        <v>674</v>
      </c>
      <c r="B346" s="228" t="s">
        <v>745</v>
      </c>
      <c r="C346" s="193" t="s">
        <v>746</v>
      </c>
      <c r="D346" s="193"/>
      <c r="E346" s="194">
        <v>115</v>
      </c>
      <c r="F346" s="229">
        <v>115</v>
      </c>
      <c r="G346" s="230" t="s">
        <v>33</v>
      </c>
      <c r="H346" s="231">
        <v>0</v>
      </c>
      <c r="I346" s="232">
        <v>0</v>
      </c>
      <c r="J346" s="232">
        <v>0</v>
      </c>
      <c r="K346" s="232">
        <v>0</v>
      </c>
      <c r="L346" s="233">
        <v>0</v>
      </c>
      <c r="M346" s="232">
        <f t="shared" si="61"/>
        <v>0</v>
      </c>
      <c r="N346" s="234">
        <v>0</v>
      </c>
      <c r="O346" s="232">
        <f t="shared" si="58"/>
        <v>0</v>
      </c>
      <c r="P346" s="242"/>
      <c r="Q346" s="216"/>
      <c r="R346" s="236">
        <f t="shared" si="59"/>
        <v>0</v>
      </c>
      <c r="S346" s="237">
        <v>0</v>
      </c>
      <c r="T346" s="236">
        <f t="shared" si="62"/>
        <v>0</v>
      </c>
      <c r="U346" s="236">
        <f t="shared" si="63"/>
        <v>0</v>
      </c>
      <c r="V346" s="236">
        <f t="shared" si="64"/>
        <v>0</v>
      </c>
      <c r="W346" s="236">
        <f t="shared" si="65"/>
        <v>0</v>
      </c>
      <c r="X346" s="236">
        <f t="shared" si="60"/>
        <v>0</v>
      </c>
      <c r="Y346" s="238">
        <f t="shared" si="66"/>
        <v>0</v>
      </c>
      <c r="Z346" s="238">
        <f t="shared" si="67"/>
        <v>0</v>
      </c>
    </row>
    <row r="347" spans="1:26" ht="45" x14ac:dyDescent="0.25">
      <c r="A347" s="191" t="s">
        <v>674</v>
      </c>
      <c r="B347" s="228" t="s">
        <v>924</v>
      </c>
      <c r="C347" s="193" t="s">
        <v>925</v>
      </c>
      <c r="D347" s="193"/>
      <c r="E347" s="194">
        <v>198</v>
      </c>
      <c r="F347" s="229">
        <v>198</v>
      </c>
      <c r="G347" s="230" t="s">
        <v>33</v>
      </c>
      <c r="H347" s="231">
        <v>0</v>
      </c>
      <c r="I347" s="251">
        <v>0</v>
      </c>
      <c r="J347" s="232">
        <v>0</v>
      </c>
      <c r="K347" s="232">
        <v>0</v>
      </c>
      <c r="L347" s="233">
        <v>0</v>
      </c>
      <c r="M347" s="232">
        <f t="shared" si="61"/>
        <v>0</v>
      </c>
      <c r="N347" s="234">
        <v>0</v>
      </c>
      <c r="O347" s="232">
        <f t="shared" si="58"/>
        <v>0</v>
      </c>
      <c r="P347" s="242"/>
      <c r="Q347" s="216"/>
      <c r="R347" s="236">
        <f t="shared" si="59"/>
        <v>0</v>
      </c>
      <c r="S347" s="237">
        <v>0</v>
      </c>
      <c r="T347" s="236">
        <f t="shared" si="62"/>
        <v>0</v>
      </c>
      <c r="U347" s="236">
        <f t="shared" si="63"/>
        <v>0</v>
      </c>
      <c r="V347" s="236">
        <f t="shared" si="64"/>
        <v>0</v>
      </c>
      <c r="W347" s="236">
        <f t="shared" si="65"/>
        <v>0</v>
      </c>
      <c r="X347" s="236">
        <f t="shared" si="60"/>
        <v>0</v>
      </c>
      <c r="Y347" s="238">
        <f t="shared" si="66"/>
        <v>0</v>
      </c>
      <c r="Z347" s="238">
        <f t="shared" si="67"/>
        <v>0</v>
      </c>
    </row>
    <row r="348" spans="1:26" ht="30" x14ac:dyDescent="0.25">
      <c r="A348" s="191" t="s">
        <v>674</v>
      </c>
      <c r="B348" s="228" t="s">
        <v>926</v>
      </c>
      <c r="C348" s="193" t="s">
        <v>927</v>
      </c>
      <c r="D348" s="193"/>
      <c r="E348" s="194">
        <v>113.68</v>
      </c>
      <c r="F348" s="229">
        <v>113.68</v>
      </c>
      <c r="G348" s="230" t="s">
        <v>33</v>
      </c>
      <c r="H348" s="231">
        <v>0</v>
      </c>
      <c r="I348" s="251">
        <v>0</v>
      </c>
      <c r="J348" s="232">
        <v>0</v>
      </c>
      <c r="K348" s="232">
        <v>0</v>
      </c>
      <c r="L348" s="233">
        <v>0</v>
      </c>
      <c r="M348" s="232">
        <f t="shared" si="61"/>
        <v>0</v>
      </c>
      <c r="N348" s="234">
        <v>0</v>
      </c>
      <c r="O348" s="232">
        <f t="shared" si="58"/>
        <v>0</v>
      </c>
      <c r="P348" s="243"/>
      <c r="Q348" s="216"/>
      <c r="R348" s="236">
        <f t="shared" si="59"/>
        <v>0</v>
      </c>
      <c r="S348" s="237">
        <v>0</v>
      </c>
      <c r="T348" s="236">
        <f t="shared" si="62"/>
        <v>0</v>
      </c>
      <c r="U348" s="236">
        <f t="shared" si="63"/>
        <v>0</v>
      </c>
      <c r="V348" s="236">
        <f t="shared" si="64"/>
        <v>0</v>
      </c>
      <c r="W348" s="236">
        <f t="shared" si="65"/>
        <v>0</v>
      </c>
      <c r="X348" s="236">
        <f t="shared" si="60"/>
        <v>0</v>
      </c>
      <c r="Y348" s="238">
        <f t="shared" si="66"/>
        <v>0</v>
      </c>
      <c r="Z348" s="238">
        <f t="shared" si="67"/>
        <v>0</v>
      </c>
    </row>
    <row r="349" spans="1:26" ht="18" x14ac:dyDescent="0.25">
      <c r="A349" s="191" t="s">
        <v>674</v>
      </c>
      <c r="B349" s="228" t="s">
        <v>818</v>
      </c>
      <c r="C349" s="193" t="s">
        <v>819</v>
      </c>
      <c r="D349" s="193"/>
      <c r="E349" s="194">
        <v>0</v>
      </c>
      <c r="F349" s="229">
        <v>0</v>
      </c>
      <c r="G349" s="230" t="s">
        <v>33</v>
      </c>
      <c r="H349" s="231">
        <v>0</v>
      </c>
      <c r="I349" s="251">
        <v>0</v>
      </c>
      <c r="J349" s="232">
        <v>0</v>
      </c>
      <c r="K349" s="232">
        <v>0</v>
      </c>
      <c r="L349" s="233">
        <v>0</v>
      </c>
      <c r="M349" s="232">
        <f t="shared" si="61"/>
        <v>0</v>
      </c>
      <c r="N349" s="234">
        <v>0</v>
      </c>
      <c r="O349" s="232">
        <f t="shared" si="58"/>
        <v>0</v>
      </c>
      <c r="P349" s="243"/>
      <c r="Q349" s="216"/>
      <c r="R349" s="236">
        <f t="shared" si="59"/>
        <v>0</v>
      </c>
      <c r="S349" s="237">
        <v>0</v>
      </c>
      <c r="T349" s="236">
        <f t="shared" si="62"/>
        <v>0</v>
      </c>
      <c r="U349" s="236">
        <f t="shared" si="63"/>
        <v>0</v>
      </c>
      <c r="V349" s="236">
        <f t="shared" si="64"/>
        <v>0</v>
      </c>
      <c r="W349" s="236">
        <f t="shared" si="65"/>
        <v>0</v>
      </c>
      <c r="X349" s="236">
        <f t="shared" si="60"/>
        <v>0</v>
      </c>
      <c r="Y349" s="238">
        <f t="shared" si="66"/>
        <v>0</v>
      </c>
      <c r="Z349" s="238">
        <f t="shared" si="67"/>
        <v>0</v>
      </c>
    </row>
    <row r="350" spans="1:26" ht="18" x14ac:dyDescent="0.25">
      <c r="A350" s="191" t="s">
        <v>674</v>
      </c>
      <c r="B350" s="228" t="s">
        <v>816</v>
      </c>
      <c r="C350" s="193" t="s">
        <v>817</v>
      </c>
      <c r="D350" s="193"/>
      <c r="E350" s="194">
        <v>1504.31</v>
      </c>
      <c r="F350" s="229">
        <v>1504.31</v>
      </c>
      <c r="G350" s="230" t="s">
        <v>33</v>
      </c>
      <c r="H350" s="231">
        <v>5</v>
      </c>
      <c r="I350" s="251">
        <v>0</v>
      </c>
      <c r="J350" s="232">
        <v>0</v>
      </c>
      <c r="K350" s="232">
        <v>0</v>
      </c>
      <c r="L350" s="233">
        <v>0</v>
      </c>
      <c r="M350" s="232">
        <f t="shared" si="61"/>
        <v>5</v>
      </c>
      <c r="N350" s="234">
        <v>5</v>
      </c>
      <c r="O350" s="232">
        <f t="shared" si="58"/>
        <v>0</v>
      </c>
      <c r="P350" s="243"/>
      <c r="Q350" s="216"/>
      <c r="R350" s="236">
        <f t="shared" si="59"/>
        <v>7521.5499999999993</v>
      </c>
      <c r="S350" s="237">
        <v>0</v>
      </c>
      <c r="T350" s="236">
        <f t="shared" si="62"/>
        <v>0</v>
      </c>
      <c r="U350" s="236">
        <f t="shared" si="63"/>
        <v>0</v>
      </c>
      <c r="V350" s="236">
        <f t="shared" si="64"/>
        <v>0</v>
      </c>
      <c r="W350" s="236">
        <f t="shared" si="65"/>
        <v>0</v>
      </c>
      <c r="X350" s="236">
        <f t="shared" si="60"/>
        <v>7521.5499999999993</v>
      </c>
      <c r="Y350" s="238">
        <f t="shared" si="66"/>
        <v>7521.5499999999993</v>
      </c>
      <c r="Z350" s="238">
        <f t="shared" si="67"/>
        <v>0</v>
      </c>
    </row>
    <row r="351" spans="1:26" ht="30" x14ac:dyDescent="0.25">
      <c r="A351" s="191" t="s">
        <v>674</v>
      </c>
      <c r="B351" s="228" t="s">
        <v>833</v>
      </c>
      <c r="C351" s="193" t="s">
        <v>834</v>
      </c>
      <c r="D351" s="193"/>
      <c r="E351" s="194">
        <v>189.6</v>
      </c>
      <c r="F351" s="229">
        <v>189.6</v>
      </c>
      <c r="G351" s="230" t="s">
        <v>33</v>
      </c>
      <c r="H351" s="231">
        <v>0</v>
      </c>
      <c r="I351" s="251">
        <v>0</v>
      </c>
      <c r="J351" s="232">
        <v>0</v>
      </c>
      <c r="K351" s="232">
        <v>0</v>
      </c>
      <c r="L351" s="233">
        <v>0</v>
      </c>
      <c r="M351" s="232">
        <f t="shared" si="61"/>
        <v>0</v>
      </c>
      <c r="N351" s="234">
        <v>0</v>
      </c>
      <c r="O351" s="232">
        <f t="shared" si="58"/>
        <v>0</v>
      </c>
      <c r="P351" s="243"/>
      <c r="Q351" s="216"/>
      <c r="R351" s="236">
        <f t="shared" si="59"/>
        <v>0</v>
      </c>
      <c r="S351" s="237">
        <v>0</v>
      </c>
      <c r="T351" s="236">
        <f t="shared" si="62"/>
        <v>0</v>
      </c>
      <c r="U351" s="236">
        <f t="shared" si="63"/>
        <v>0</v>
      </c>
      <c r="V351" s="236">
        <f t="shared" si="64"/>
        <v>0</v>
      </c>
      <c r="W351" s="236">
        <f t="shared" si="65"/>
        <v>0</v>
      </c>
      <c r="X351" s="236">
        <f t="shared" si="60"/>
        <v>0</v>
      </c>
      <c r="Y351" s="238">
        <f t="shared" si="66"/>
        <v>0</v>
      </c>
      <c r="Z351" s="238">
        <f t="shared" si="67"/>
        <v>0</v>
      </c>
    </row>
    <row r="352" spans="1:26" ht="30" x14ac:dyDescent="0.25">
      <c r="A352" s="191" t="s">
        <v>674</v>
      </c>
      <c r="B352" s="228" t="s">
        <v>753</v>
      </c>
      <c r="C352" s="193" t="s">
        <v>754</v>
      </c>
      <c r="D352" s="193"/>
      <c r="E352" s="194">
        <v>695.45</v>
      </c>
      <c r="F352" s="229">
        <v>695.45</v>
      </c>
      <c r="G352" s="230" t="s">
        <v>33</v>
      </c>
      <c r="H352" s="231">
        <v>0</v>
      </c>
      <c r="I352" s="232">
        <v>0</v>
      </c>
      <c r="J352" s="232">
        <v>0</v>
      </c>
      <c r="K352" s="232">
        <v>0</v>
      </c>
      <c r="L352" s="233">
        <v>0</v>
      </c>
      <c r="M352" s="232">
        <f t="shared" si="61"/>
        <v>0</v>
      </c>
      <c r="N352" s="234">
        <v>0</v>
      </c>
      <c r="O352" s="232">
        <f t="shared" si="58"/>
        <v>0</v>
      </c>
      <c r="P352" s="243"/>
      <c r="Q352" s="216"/>
      <c r="R352" s="236">
        <f t="shared" si="59"/>
        <v>0</v>
      </c>
      <c r="S352" s="237">
        <v>0</v>
      </c>
      <c r="T352" s="236">
        <f t="shared" si="62"/>
        <v>0</v>
      </c>
      <c r="U352" s="236">
        <f t="shared" si="63"/>
        <v>0</v>
      </c>
      <c r="V352" s="236">
        <f t="shared" si="64"/>
        <v>0</v>
      </c>
      <c r="W352" s="236">
        <f t="shared" si="65"/>
        <v>0</v>
      </c>
      <c r="X352" s="236">
        <f t="shared" si="60"/>
        <v>0</v>
      </c>
      <c r="Y352" s="238">
        <f t="shared" si="66"/>
        <v>0</v>
      </c>
      <c r="Z352" s="238">
        <f t="shared" si="67"/>
        <v>0</v>
      </c>
    </row>
    <row r="353" spans="1:26" ht="30" x14ac:dyDescent="0.25">
      <c r="A353" s="191" t="s">
        <v>674</v>
      </c>
      <c r="B353" s="228" t="s">
        <v>689</v>
      </c>
      <c r="C353" s="193" t="s">
        <v>690</v>
      </c>
      <c r="D353" s="193"/>
      <c r="E353" s="194">
        <v>20.67</v>
      </c>
      <c r="F353" s="229">
        <v>20.67</v>
      </c>
      <c r="G353" s="230" t="s">
        <v>33</v>
      </c>
      <c r="H353" s="231">
        <v>0</v>
      </c>
      <c r="I353" s="232">
        <v>0</v>
      </c>
      <c r="J353" s="232">
        <v>0</v>
      </c>
      <c r="K353" s="232">
        <v>0</v>
      </c>
      <c r="L353" s="233">
        <v>0</v>
      </c>
      <c r="M353" s="232">
        <f t="shared" si="61"/>
        <v>0</v>
      </c>
      <c r="N353" s="234">
        <v>0</v>
      </c>
      <c r="O353" s="232">
        <f t="shared" si="58"/>
        <v>0</v>
      </c>
      <c r="P353" s="243"/>
      <c r="Q353" s="216"/>
      <c r="R353" s="236">
        <f t="shared" si="59"/>
        <v>0</v>
      </c>
      <c r="S353" s="237">
        <v>0</v>
      </c>
      <c r="T353" s="236">
        <f t="shared" si="62"/>
        <v>0</v>
      </c>
      <c r="U353" s="236">
        <f t="shared" si="63"/>
        <v>0</v>
      </c>
      <c r="V353" s="236">
        <f t="shared" si="64"/>
        <v>0</v>
      </c>
      <c r="W353" s="236">
        <f t="shared" si="65"/>
        <v>0</v>
      </c>
      <c r="X353" s="236">
        <f t="shared" si="60"/>
        <v>0</v>
      </c>
      <c r="Y353" s="238">
        <f t="shared" si="66"/>
        <v>0</v>
      </c>
      <c r="Z353" s="238">
        <f t="shared" si="67"/>
        <v>0</v>
      </c>
    </row>
    <row r="354" spans="1:26" ht="18" x14ac:dyDescent="0.25">
      <c r="A354" s="191" t="s">
        <v>674</v>
      </c>
      <c r="B354" s="228" t="s">
        <v>687</v>
      </c>
      <c r="C354" s="193" t="s">
        <v>688</v>
      </c>
      <c r="D354" s="193"/>
      <c r="E354" s="194">
        <v>22.5</v>
      </c>
      <c r="F354" s="229">
        <v>22.5</v>
      </c>
      <c r="G354" s="230" t="s">
        <v>33</v>
      </c>
      <c r="H354" s="231">
        <v>0</v>
      </c>
      <c r="I354" s="232">
        <v>0</v>
      </c>
      <c r="J354" s="232">
        <v>0</v>
      </c>
      <c r="K354" s="232">
        <v>0</v>
      </c>
      <c r="L354" s="233">
        <v>0</v>
      </c>
      <c r="M354" s="232">
        <f t="shared" si="61"/>
        <v>0</v>
      </c>
      <c r="N354" s="234">
        <v>0</v>
      </c>
      <c r="O354" s="232">
        <f t="shared" si="58"/>
        <v>0</v>
      </c>
      <c r="P354" s="243"/>
      <c r="Q354" s="216"/>
      <c r="R354" s="236">
        <f t="shared" si="59"/>
        <v>0</v>
      </c>
      <c r="S354" s="237">
        <v>0</v>
      </c>
      <c r="T354" s="236">
        <f t="shared" si="62"/>
        <v>0</v>
      </c>
      <c r="U354" s="236">
        <f t="shared" si="63"/>
        <v>0</v>
      </c>
      <c r="V354" s="236">
        <f t="shared" si="64"/>
        <v>0</v>
      </c>
      <c r="W354" s="236">
        <f t="shared" si="65"/>
        <v>0</v>
      </c>
      <c r="X354" s="236">
        <f t="shared" si="60"/>
        <v>0</v>
      </c>
      <c r="Y354" s="238">
        <f t="shared" si="66"/>
        <v>0</v>
      </c>
      <c r="Z354" s="238">
        <f t="shared" si="67"/>
        <v>0</v>
      </c>
    </row>
    <row r="355" spans="1:26" ht="30" x14ac:dyDescent="0.25">
      <c r="A355" s="191" t="s">
        <v>674</v>
      </c>
      <c r="B355" s="228" t="s">
        <v>922</v>
      </c>
      <c r="C355" s="193" t="s">
        <v>923</v>
      </c>
      <c r="D355" s="193"/>
      <c r="E355" s="194">
        <v>258</v>
      </c>
      <c r="F355" s="229">
        <v>258</v>
      </c>
      <c r="G355" s="230" t="s">
        <v>33</v>
      </c>
      <c r="H355" s="231">
        <v>0</v>
      </c>
      <c r="I355" s="251">
        <v>0</v>
      </c>
      <c r="J355" s="232">
        <v>0</v>
      </c>
      <c r="K355" s="232">
        <v>0</v>
      </c>
      <c r="L355" s="233">
        <v>0</v>
      </c>
      <c r="M355" s="232">
        <f t="shared" si="61"/>
        <v>0</v>
      </c>
      <c r="N355" s="234">
        <v>0</v>
      </c>
      <c r="O355" s="232">
        <f t="shared" si="58"/>
        <v>0</v>
      </c>
      <c r="P355" s="242"/>
      <c r="Q355" s="216"/>
      <c r="R355" s="236">
        <f t="shared" si="59"/>
        <v>0</v>
      </c>
      <c r="S355" s="237">
        <v>0</v>
      </c>
      <c r="T355" s="236">
        <f t="shared" si="62"/>
        <v>0</v>
      </c>
      <c r="U355" s="236">
        <f t="shared" si="63"/>
        <v>0</v>
      </c>
      <c r="V355" s="236">
        <f t="shared" si="64"/>
        <v>0</v>
      </c>
      <c r="W355" s="236">
        <f t="shared" si="65"/>
        <v>0</v>
      </c>
      <c r="X355" s="236">
        <f t="shared" si="60"/>
        <v>0</v>
      </c>
      <c r="Y355" s="238">
        <f t="shared" si="66"/>
        <v>0</v>
      </c>
      <c r="Z355" s="238">
        <f t="shared" si="67"/>
        <v>0</v>
      </c>
    </row>
    <row r="356" spans="1:26" ht="60" x14ac:dyDescent="0.25">
      <c r="A356" s="191" t="s">
        <v>674</v>
      </c>
      <c r="B356" s="228" t="s">
        <v>837</v>
      </c>
      <c r="C356" s="193" t="s">
        <v>838</v>
      </c>
      <c r="D356" s="193"/>
      <c r="E356" s="194">
        <v>88</v>
      </c>
      <c r="F356" s="229">
        <v>88</v>
      </c>
      <c r="G356" s="230" t="s">
        <v>33</v>
      </c>
      <c r="H356" s="231">
        <v>0</v>
      </c>
      <c r="I356" s="251">
        <v>0</v>
      </c>
      <c r="J356" s="232">
        <v>0</v>
      </c>
      <c r="K356" s="232">
        <v>0</v>
      </c>
      <c r="L356" s="233">
        <v>0</v>
      </c>
      <c r="M356" s="232">
        <f t="shared" si="61"/>
        <v>0</v>
      </c>
      <c r="N356" s="234">
        <v>0</v>
      </c>
      <c r="O356" s="232">
        <f t="shared" si="58"/>
        <v>0</v>
      </c>
      <c r="P356" s="243"/>
      <c r="Q356" s="216"/>
      <c r="R356" s="236">
        <f t="shared" si="59"/>
        <v>0</v>
      </c>
      <c r="S356" s="237">
        <v>0</v>
      </c>
      <c r="T356" s="236">
        <f t="shared" si="62"/>
        <v>0</v>
      </c>
      <c r="U356" s="236">
        <f t="shared" si="63"/>
        <v>0</v>
      </c>
      <c r="V356" s="236">
        <f t="shared" si="64"/>
        <v>0</v>
      </c>
      <c r="W356" s="236">
        <f t="shared" si="65"/>
        <v>0</v>
      </c>
      <c r="X356" s="236">
        <f t="shared" si="60"/>
        <v>0</v>
      </c>
      <c r="Y356" s="238">
        <f t="shared" si="66"/>
        <v>0</v>
      </c>
      <c r="Z356" s="238">
        <f t="shared" si="67"/>
        <v>0</v>
      </c>
    </row>
    <row r="357" spans="1:26" ht="30" x14ac:dyDescent="0.25">
      <c r="A357" s="191" t="s">
        <v>674</v>
      </c>
      <c r="B357" s="228" t="s">
        <v>691</v>
      </c>
      <c r="C357" s="193" t="s">
        <v>692</v>
      </c>
      <c r="D357" s="193"/>
      <c r="E357" s="194">
        <v>319</v>
      </c>
      <c r="F357" s="229">
        <v>319</v>
      </c>
      <c r="G357" s="230" t="s">
        <v>33</v>
      </c>
      <c r="H357" s="231">
        <v>0</v>
      </c>
      <c r="I357" s="232">
        <v>0</v>
      </c>
      <c r="J357" s="232">
        <v>0</v>
      </c>
      <c r="K357" s="232">
        <v>0</v>
      </c>
      <c r="L357" s="233">
        <v>0</v>
      </c>
      <c r="M357" s="232">
        <f t="shared" si="61"/>
        <v>0</v>
      </c>
      <c r="N357" s="234">
        <v>0</v>
      </c>
      <c r="O357" s="232">
        <f t="shared" ref="O357:O420" si="68">N357-M357</f>
        <v>0</v>
      </c>
      <c r="P357" s="242"/>
      <c r="Q357" s="216"/>
      <c r="R357" s="236">
        <f t="shared" si="59"/>
        <v>0</v>
      </c>
      <c r="S357" s="237">
        <v>0</v>
      </c>
      <c r="T357" s="236">
        <f t="shared" si="62"/>
        <v>0</v>
      </c>
      <c r="U357" s="236">
        <f t="shared" si="63"/>
        <v>0</v>
      </c>
      <c r="V357" s="236">
        <f t="shared" si="64"/>
        <v>0</v>
      </c>
      <c r="W357" s="236">
        <f t="shared" si="65"/>
        <v>0</v>
      </c>
      <c r="X357" s="236">
        <f t="shared" si="60"/>
        <v>0</v>
      </c>
      <c r="Y357" s="238">
        <f t="shared" si="66"/>
        <v>0</v>
      </c>
      <c r="Z357" s="238">
        <f t="shared" si="67"/>
        <v>0</v>
      </c>
    </row>
    <row r="358" spans="1:26" ht="30" x14ac:dyDescent="0.25">
      <c r="A358" s="191" t="s">
        <v>674</v>
      </c>
      <c r="B358" s="228" t="s">
        <v>850</v>
      </c>
      <c r="C358" s="193" t="s">
        <v>851</v>
      </c>
      <c r="D358" s="193"/>
      <c r="E358" s="194">
        <v>81.2</v>
      </c>
      <c r="F358" s="229">
        <v>81.2</v>
      </c>
      <c r="G358" s="230" t="s">
        <v>33</v>
      </c>
      <c r="H358" s="231">
        <v>0</v>
      </c>
      <c r="I358" s="251">
        <v>0</v>
      </c>
      <c r="J358" s="232">
        <v>0</v>
      </c>
      <c r="K358" s="232">
        <v>0</v>
      </c>
      <c r="L358" s="233">
        <v>0</v>
      </c>
      <c r="M358" s="232">
        <f t="shared" si="61"/>
        <v>0</v>
      </c>
      <c r="N358" s="234">
        <v>0</v>
      </c>
      <c r="O358" s="232">
        <f t="shared" si="68"/>
        <v>0</v>
      </c>
      <c r="P358" s="242"/>
      <c r="Q358" s="216"/>
      <c r="R358" s="236">
        <f t="shared" si="59"/>
        <v>0</v>
      </c>
      <c r="S358" s="237">
        <v>0</v>
      </c>
      <c r="T358" s="236">
        <f t="shared" si="62"/>
        <v>0</v>
      </c>
      <c r="U358" s="236">
        <f t="shared" si="63"/>
        <v>0</v>
      </c>
      <c r="V358" s="236">
        <f t="shared" si="64"/>
        <v>0</v>
      </c>
      <c r="W358" s="236">
        <f t="shared" si="65"/>
        <v>0</v>
      </c>
      <c r="X358" s="236">
        <f t="shared" si="60"/>
        <v>0</v>
      </c>
      <c r="Y358" s="238">
        <f t="shared" si="66"/>
        <v>0</v>
      </c>
      <c r="Z358" s="238">
        <f t="shared" si="67"/>
        <v>0</v>
      </c>
    </row>
    <row r="359" spans="1:26" ht="30" x14ac:dyDescent="0.25">
      <c r="A359" s="191" t="s">
        <v>674</v>
      </c>
      <c r="B359" s="228" t="s">
        <v>920</v>
      </c>
      <c r="C359" s="193" t="s">
        <v>921</v>
      </c>
      <c r="D359" s="193"/>
      <c r="E359" s="194">
        <v>242</v>
      </c>
      <c r="F359" s="229">
        <v>242</v>
      </c>
      <c r="G359" s="230" t="s">
        <v>33</v>
      </c>
      <c r="H359" s="231">
        <v>0</v>
      </c>
      <c r="I359" s="251">
        <v>0</v>
      </c>
      <c r="J359" s="232">
        <v>0</v>
      </c>
      <c r="K359" s="232">
        <v>0</v>
      </c>
      <c r="L359" s="233">
        <v>0</v>
      </c>
      <c r="M359" s="232">
        <f t="shared" si="61"/>
        <v>0</v>
      </c>
      <c r="N359" s="234">
        <v>0</v>
      </c>
      <c r="O359" s="232">
        <f t="shared" si="68"/>
        <v>0</v>
      </c>
      <c r="P359" s="243"/>
      <c r="Q359" s="216"/>
      <c r="R359" s="236">
        <f t="shared" si="59"/>
        <v>0</v>
      </c>
      <c r="S359" s="237">
        <v>0</v>
      </c>
      <c r="T359" s="236">
        <f t="shared" si="62"/>
        <v>0</v>
      </c>
      <c r="U359" s="236">
        <f t="shared" si="63"/>
        <v>0</v>
      </c>
      <c r="V359" s="236">
        <f t="shared" si="64"/>
        <v>0</v>
      </c>
      <c r="W359" s="236">
        <f t="shared" si="65"/>
        <v>0</v>
      </c>
      <c r="X359" s="236">
        <f t="shared" si="60"/>
        <v>0</v>
      </c>
      <c r="Y359" s="238">
        <f t="shared" si="66"/>
        <v>0</v>
      </c>
      <c r="Z359" s="238">
        <f t="shared" si="67"/>
        <v>0</v>
      </c>
    </row>
    <row r="360" spans="1:26" ht="18" x14ac:dyDescent="0.25">
      <c r="A360" s="191" t="s">
        <v>674</v>
      </c>
      <c r="B360" s="228" t="s">
        <v>737</v>
      </c>
      <c r="C360" s="193" t="s">
        <v>738</v>
      </c>
      <c r="D360" s="193"/>
      <c r="E360" s="194">
        <v>89</v>
      </c>
      <c r="F360" s="229">
        <v>89</v>
      </c>
      <c r="G360" s="230" t="s">
        <v>33</v>
      </c>
      <c r="H360" s="231">
        <v>0</v>
      </c>
      <c r="I360" s="232">
        <v>0</v>
      </c>
      <c r="J360" s="232">
        <v>0</v>
      </c>
      <c r="K360" s="232">
        <v>0</v>
      </c>
      <c r="L360" s="233">
        <v>0</v>
      </c>
      <c r="M360" s="232">
        <f t="shared" si="61"/>
        <v>0</v>
      </c>
      <c r="N360" s="234">
        <v>0</v>
      </c>
      <c r="O360" s="232">
        <f t="shared" si="68"/>
        <v>0</v>
      </c>
      <c r="P360" s="243"/>
      <c r="Q360" s="216"/>
      <c r="R360" s="236">
        <f t="shared" si="59"/>
        <v>0</v>
      </c>
      <c r="S360" s="237">
        <v>0</v>
      </c>
      <c r="T360" s="236">
        <f t="shared" si="62"/>
        <v>0</v>
      </c>
      <c r="U360" s="236">
        <f t="shared" si="63"/>
        <v>0</v>
      </c>
      <c r="V360" s="236">
        <f t="shared" si="64"/>
        <v>0</v>
      </c>
      <c r="W360" s="236">
        <f t="shared" si="65"/>
        <v>0</v>
      </c>
      <c r="X360" s="236">
        <f t="shared" si="60"/>
        <v>0</v>
      </c>
      <c r="Y360" s="238">
        <f t="shared" si="66"/>
        <v>0</v>
      </c>
      <c r="Z360" s="238">
        <f t="shared" si="67"/>
        <v>0</v>
      </c>
    </row>
    <row r="361" spans="1:26" ht="18" x14ac:dyDescent="0.25">
      <c r="A361" s="191" t="s">
        <v>674</v>
      </c>
      <c r="B361" s="228" t="s">
        <v>733</v>
      </c>
      <c r="C361" s="193" t="s">
        <v>734</v>
      </c>
      <c r="D361" s="193"/>
      <c r="E361" s="194">
        <v>137</v>
      </c>
      <c r="F361" s="229">
        <v>137</v>
      </c>
      <c r="G361" s="230" t="s">
        <v>33</v>
      </c>
      <c r="H361" s="231">
        <v>0</v>
      </c>
      <c r="I361" s="232">
        <v>0</v>
      </c>
      <c r="J361" s="232">
        <v>0</v>
      </c>
      <c r="K361" s="232">
        <v>0</v>
      </c>
      <c r="L361" s="233">
        <v>0</v>
      </c>
      <c r="M361" s="232">
        <f t="shared" si="61"/>
        <v>0</v>
      </c>
      <c r="N361" s="234">
        <v>0</v>
      </c>
      <c r="O361" s="232">
        <f t="shared" si="68"/>
        <v>0</v>
      </c>
      <c r="P361" s="243"/>
      <c r="Q361" s="216"/>
      <c r="R361" s="236">
        <f t="shared" si="59"/>
        <v>0</v>
      </c>
      <c r="S361" s="237">
        <v>0</v>
      </c>
      <c r="T361" s="236">
        <f t="shared" si="62"/>
        <v>0</v>
      </c>
      <c r="U361" s="236">
        <f t="shared" si="63"/>
        <v>0</v>
      </c>
      <c r="V361" s="236">
        <f t="shared" si="64"/>
        <v>0</v>
      </c>
      <c r="W361" s="236">
        <f t="shared" si="65"/>
        <v>0</v>
      </c>
      <c r="X361" s="236">
        <f t="shared" si="60"/>
        <v>0</v>
      </c>
      <c r="Y361" s="238">
        <f t="shared" si="66"/>
        <v>0</v>
      </c>
      <c r="Z361" s="238">
        <f t="shared" si="67"/>
        <v>0</v>
      </c>
    </row>
    <row r="362" spans="1:26" ht="30" x14ac:dyDescent="0.25">
      <c r="A362" s="191" t="s">
        <v>674</v>
      </c>
      <c r="B362" s="228" t="s">
        <v>731</v>
      </c>
      <c r="C362" s="193" t="s">
        <v>732</v>
      </c>
      <c r="D362" s="193"/>
      <c r="E362" s="194">
        <v>163</v>
      </c>
      <c r="F362" s="229">
        <v>163</v>
      </c>
      <c r="G362" s="230" t="s">
        <v>33</v>
      </c>
      <c r="H362" s="231">
        <v>0</v>
      </c>
      <c r="I362" s="232">
        <v>0</v>
      </c>
      <c r="J362" s="232">
        <v>0</v>
      </c>
      <c r="K362" s="232">
        <v>0</v>
      </c>
      <c r="L362" s="233">
        <v>0</v>
      </c>
      <c r="M362" s="232">
        <f t="shared" si="61"/>
        <v>0</v>
      </c>
      <c r="N362" s="234">
        <v>0</v>
      </c>
      <c r="O362" s="232">
        <f t="shared" si="68"/>
        <v>0</v>
      </c>
      <c r="P362" s="243"/>
      <c r="Q362" s="216"/>
      <c r="R362" s="236">
        <f t="shared" si="59"/>
        <v>0</v>
      </c>
      <c r="S362" s="237">
        <v>0</v>
      </c>
      <c r="T362" s="236">
        <f t="shared" si="62"/>
        <v>0</v>
      </c>
      <c r="U362" s="236">
        <f t="shared" si="63"/>
        <v>0</v>
      </c>
      <c r="V362" s="236">
        <f t="shared" si="64"/>
        <v>0</v>
      </c>
      <c r="W362" s="236">
        <f t="shared" si="65"/>
        <v>0</v>
      </c>
      <c r="X362" s="236">
        <f t="shared" si="60"/>
        <v>0</v>
      </c>
      <c r="Y362" s="238">
        <f t="shared" si="66"/>
        <v>0</v>
      </c>
      <c r="Z362" s="238">
        <f t="shared" si="67"/>
        <v>0</v>
      </c>
    </row>
    <row r="363" spans="1:26" ht="30" x14ac:dyDescent="0.25">
      <c r="A363" s="191" t="s">
        <v>674</v>
      </c>
      <c r="B363" s="228" t="s">
        <v>848</v>
      </c>
      <c r="C363" s="193" t="s">
        <v>849</v>
      </c>
      <c r="D363" s="193"/>
      <c r="E363" s="194">
        <v>75.17</v>
      </c>
      <c r="F363" s="229">
        <v>75.17</v>
      </c>
      <c r="G363" s="230" t="s">
        <v>33</v>
      </c>
      <c r="H363" s="231">
        <v>0</v>
      </c>
      <c r="I363" s="251">
        <v>0</v>
      </c>
      <c r="J363" s="232">
        <v>0</v>
      </c>
      <c r="K363" s="232">
        <v>0</v>
      </c>
      <c r="L363" s="233">
        <v>0</v>
      </c>
      <c r="M363" s="232">
        <f t="shared" si="61"/>
        <v>0</v>
      </c>
      <c r="N363" s="234">
        <v>0</v>
      </c>
      <c r="O363" s="232">
        <f t="shared" si="68"/>
        <v>0</v>
      </c>
      <c r="P363" s="243"/>
      <c r="Q363" s="216"/>
      <c r="R363" s="236">
        <f t="shared" si="59"/>
        <v>0</v>
      </c>
      <c r="S363" s="237">
        <v>0</v>
      </c>
      <c r="T363" s="236">
        <f t="shared" si="62"/>
        <v>0</v>
      </c>
      <c r="U363" s="236">
        <f t="shared" si="63"/>
        <v>0</v>
      </c>
      <c r="V363" s="236">
        <f t="shared" si="64"/>
        <v>0</v>
      </c>
      <c r="W363" s="236">
        <f t="shared" si="65"/>
        <v>0</v>
      </c>
      <c r="X363" s="236">
        <f t="shared" si="60"/>
        <v>0</v>
      </c>
      <c r="Y363" s="238">
        <f t="shared" si="66"/>
        <v>0</v>
      </c>
      <c r="Z363" s="238">
        <f t="shared" si="67"/>
        <v>0</v>
      </c>
    </row>
    <row r="364" spans="1:26" ht="18" x14ac:dyDescent="0.25">
      <c r="A364" s="191" t="s">
        <v>674</v>
      </c>
      <c r="B364" s="228" t="s">
        <v>747</v>
      </c>
      <c r="C364" s="193" t="s">
        <v>748</v>
      </c>
      <c r="D364" s="193"/>
      <c r="E364" s="194">
        <v>157.5</v>
      </c>
      <c r="F364" s="229">
        <v>157.5</v>
      </c>
      <c r="G364" s="230" t="s">
        <v>33</v>
      </c>
      <c r="H364" s="231">
        <v>0</v>
      </c>
      <c r="I364" s="232">
        <v>0</v>
      </c>
      <c r="J364" s="232">
        <v>0</v>
      </c>
      <c r="K364" s="232">
        <v>0</v>
      </c>
      <c r="L364" s="233">
        <v>0</v>
      </c>
      <c r="M364" s="232">
        <f t="shared" si="61"/>
        <v>0</v>
      </c>
      <c r="N364" s="234">
        <v>0</v>
      </c>
      <c r="O364" s="232">
        <f t="shared" si="68"/>
        <v>0</v>
      </c>
      <c r="P364" s="243"/>
      <c r="Q364" s="216"/>
      <c r="R364" s="236">
        <f t="shared" si="59"/>
        <v>0</v>
      </c>
      <c r="S364" s="237">
        <v>0</v>
      </c>
      <c r="T364" s="236">
        <f t="shared" si="62"/>
        <v>0</v>
      </c>
      <c r="U364" s="236">
        <f t="shared" si="63"/>
        <v>0</v>
      </c>
      <c r="V364" s="236">
        <f t="shared" si="64"/>
        <v>0</v>
      </c>
      <c r="W364" s="236">
        <f t="shared" si="65"/>
        <v>0</v>
      </c>
      <c r="X364" s="236">
        <f t="shared" si="60"/>
        <v>0</v>
      </c>
      <c r="Y364" s="238">
        <f t="shared" si="66"/>
        <v>0</v>
      </c>
      <c r="Z364" s="238">
        <f t="shared" si="67"/>
        <v>0</v>
      </c>
    </row>
    <row r="365" spans="1:26" ht="30" x14ac:dyDescent="0.25">
      <c r="A365" s="191" t="s">
        <v>674</v>
      </c>
      <c r="B365" s="228" t="s">
        <v>912</v>
      </c>
      <c r="C365" s="193" t="s">
        <v>913</v>
      </c>
      <c r="D365" s="193"/>
      <c r="E365" s="194">
        <v>195.21</v>
      </c>
      <c r="F365" s="229">
        <v>195.21</v>
      </c>
      <c r="G365" s="230" t="s">
        <v>33</v>
      </c>
      <c r="H365" s="231">
        <v>0</v>
      </c>
      <c r="I365" s="251">
        <v>0</v>
      </c>
      <c r="J365" s="232">
        <v>0</v>
      </c>
      <c r="K365" s="232">
        <v>0</v>
      </c>
      <c r="L365" s="233">
        <v>0</v>
      </c>
      <c r="M365" s="232">
        <f t="shared" si="61"/>
        <v>0</v>
      </c>
      <c r="N365" s="234">
        <v>0</v>
      </c>
      <c r="O365" s="232">
        <f t="shared" si="68"/>
        <v>0</v>
      </c>
      <c r="P365" s="242"/>
      <c r="Q365" s="216"/>
      <c r="R365" s="236">
        <f t="shared" si="59"/>
        <v>0</v>
      </c>
      <c r="S365" s="237">
        <v>0</v>
      </c>
      <c r="T365" s="236">
        <f t="shared" si="62"/>
        <v>0</v>
      </c>
      <c r="U365" s="236">
        <f t="shared" si="63"/>
        <v>0</v>
      </c>
      <c r="V365" s="236">
        <f t="shared" si="64"/>
        <v>0</v>
      </c>
      <c r="W365" s="236">
        <f t="shared" si="65"/>
        <v>0</v>
      </c>
      <c r="X365" s="236">
        <f t="shared" si="60"/>
        <v>0</v>
      </c>
      <c r="Y365" s="238">
        <f t="shared" si="66"/>
        <v>0</v>
      </c>
      <c r="Z365" s="238">
        <f t="shared" si="67"/>
        <v>0</v>
      </c>
    </row>
    <row r="366" spans="1:26" ht="30" x14ac:dyDescent="0.25">
      <c r="A366" s="191" t="s">
        <v>674</v>
      </c>
      <c r="B366" s="228" t="s">
        <v>852</v>
      </c>
      <c r="C366" s="193" t="s">
        <v>853</v>
      </c>
      <c r="D366" s="193"/>
      <c r="E366" s="194">
        <v>91.59</v>
      </c>
      <c r="F366" s="229">
        <v>91.59</v>
      </c>
      <c r="G366" s="230" t="s">
        <v>33</v>
      </c>
      <c r="H366" s="231">
        <v>0</v>
      </c>
      <c r="I366" s="251">
        <v>0</v>
      </c>
      <c r="J366" s="232">
        <v>0</v>
      </c>
      <c r="K366" s="232">
        <v>0</v>
      </c>
      <c r="L366" s="233">
        <v>0</v>
      </c>
      <c r="M366" s="232">
        <f t="shared" si="61"/>
        <v>0</v>
      </c>
      <c r="N366" s="234">
        <v>0</v>
      </c>
      <c r="O366" s="232">
        <f t="shared" si="68"/>
        <v>0</v>
      </c>
      <c r="P366" s="243"/>
      <c r="Q366" s="216"/>
      <c r="R366" s="236">
        <f t="shared" si="59"/>
        <v>0</v>
      </c>
      <c r="S366" s="237">
        <v>0</v>
      </c>
      <c r="T366" s="236">
        <f t="shared" si="62"/>
        <v>0</v>
      </c>
      <c r="U366" s="236">
        <f t="shared" si="63"/>
        <v>0</v>
      </c>
      <c r="V366" s="236">
        <f t="shared" si="64"/>
        <v>0</v>
      </c>
      <c r="W366" s="236">
        <f t="shared" si="65"/>
        <v>0</v>
      </c>
      <c r="X366" s="236">
        <f t="shared" si="60"/>
        <v>0</v>
      </c>
      <c r="Y366" s="238">
        <f t="shared" si="66"/>
        <v>0</v>
      </c>
      <c r="Z366" s="238">
        <f t="shared" si="67"/>
        <v>0</v>
      </c>
    </row>
    <row r="367" spans="1:26" ht="30" x14ac:dyDescent="0.25">
      <c r="A367" s="191" t="s">
        <v>674</v>
      </c>
      <c r="B367" s="228" t="s">
        <v>735</v>
      </c>
      <c r="C367" s="193" t="s">
        <v>736</v>
      </c>
      <c r="D367" s="193"/>
      <c r="E367" s="194">
        <v>322.10000000000002</v>
      </c>
      <c r="F367" s="229">
        <v>322.10000000000002</v>
      </c>
      <c r="G367" s="230" t="s">
        <v>33</v>
      </c>
      <c r="H367" s="231">
        <v>0</v>
      </c>
      <c r="I367" s="232">
        <v>0</v>
      </c>
      <c r="J367" s="232">
        <v>0</v>
      </c>
      <c r="K367" s="232">
        <v>0</v>
      </c>
      <c r="L367" s="233">
        <v>0</v>
      </c>
      <c r="M367" s="232">
        <f t="shared" si="61"/>
        <v>0</v>
      </c>
      <c r="N367" s="234">
        <v>0</v>
      </c>
      <c r="O367" s="232">
        <f t="shared" si="68"/>
        <v>0</v>
      </c>
      <c r="P367" s="242"/>
      <c r="Q367" s="216"/>
      <c r="R367" s="236">
        <f t="shared" si="59"/>
        <v>0</v>
      </c>
      <c r="S367" s="237">
        <v>0</v>
      </c>
      <c r="T367" s="236">
        <f t="shared" si="62"/>
        <v>0</v>
      </c>
      <c r="U367" s="236">
        <f t="shared" si="63"/>
        <v>0</v>
      </c>
      <c r="V367" s="236">
        <f t="shared" si="64"/>
        <v>0</v>
      </c>
      <c r="W367" s="236">
        <f t="shared" si="65"/>
        <v>0</v>
      </c>
      <c r="X367" s="236">
        <f t="shared" si="60"/>
        <v>0</v>
      </c>
      <c r="Y367" s="238">
        <f t="shared" si="66"/>
        <v>0</v>
      </c>
      <c r="Z367" s="238">
        <f t="shared" si="67"/>
        <v>0</v>
      </c>
    </row>
    <row r="368" spans="1:26" ht="18" x14ac:dyDescent="0.25">
      <c r="A368" s="191" t="s">
        <v>674</v>
      </c>
      <c r="B368" s="228" t="s">
        <v>798</v>
      </c>
      <c r="C368" s="193" t="s">
        <v>799</v>
      </c>
      <c r="D368" s="193"/>
      <c r="E368" s="194">
        <v>57.03</v>
      </c>
      <c r="F368" s="229">
        <v>57.03</v>
      </c>
      <c r="G368" s="230" t="s">
        <v>33</v>
      </c>
      <c r="H368" s="231">
        <v>3</v>
      </c>
      <c r="I368" s="251">
        <v>0</v>
      </c>
      <c r="J368" s="232">
        <v>0</v>
      </c>
      <c r="K368" s="232">
        <v>0</v>
      </c>
      <c r="L368" s="233">
        <v>0</v>
      </c>
      <c r="M368" s="232">
        <f t="shared" si="61"/>
        <v>3</v>
      </c>
      <c r="N368" s="234">
        <v>3</v>
      </c>
      <c r="O368" s="232">
        <f t="shared" si="68"/>
        <v>0</v>
      </c>
      <c r="P368" s="243"/>
      <c r="Q368" s="216"/>
      <c r="R368" s="236">
        <f t="shared" si="59"/>
        <v>171.09</v>
      </c>
      <c r="S368" s="237">
        <v>0</v>
      </c>
      <c r="T368" s="236">
        <f t="shared" si="62"/>
        <v>0</v>
      </c>
      <c r="U368" s="236">
        <f t="shared" si="63"/>
        <v>0</v>
      </c>
      <c r="V368" s="236">
        <f t="shared" si="64"/>
        <v>0</v>
      </c>
      <c r="W368" s="236">
        <f t="shared" si="65"/>
        <v>0</v>
      </c>
      <c r="X368" s="236">
        <f t="shared" si="60"/>
        <v>171.09</v>
      </c>
      <c r="Y368" s="238">
        <f t="shared" si="66"/>
        <v>171.09</v>
      </c>
      <c r="Z368" s="238">
        <f t="shared" si="67"/>
        <v>0</v>
      </c>
    </row>
    <row r="369" spans="1:26" ht="18" x14ac:dyDescent="0.25">
      <c r="A369" s="191" t="s">
        <v>674</v>
      </c>
      <c r="B369" s="228" t="s">
        <v>751</v>
      </c>
      <c r="C369" s="193" t="s">
        <v>752</v>
      </c>
      <c r="D369" s="193"/>
      <c r="E369" s="194">
        <v>162.35</v>
      </c>
      <c r="F369" s="229">
        <v>162.35</v>
      </c>
      <c r="G369" s="230" t="s">
        <v>33</v>
      </c>
      <c r="H369" s="231">
        <v>1</v>
      </c>
      <c r="I369" s="232">
        <v>0</v>
      </c>
      <c r="J369" s="232">
        <v>0</v>
      </c>
      <c r="K369" s="232">
        <v>0</v>
      </c>
      <c r="L369" s="233">
        <v>0</v>
      </c>
      <c r="M369" s="232">
        <f t="shared" si="61"/>
        <v>1</v>
      </c>
      <c r="N369" s="234">
        <v>1</v>
      </c>
      <c r="O369" s="232">
        <f t="shared" si="68"/>
        <v>0</v>
      </c>
      <c r="P369" s="243"/>
      <c r="Q369" s="216"/>
      <c r="R369" s="236">
        <f t="shared" si="59"/>
        <v>162.35</v>
      </c>
      <c r="S369" s="237">
        <v>0</v>
      </c>
      <c r="T369" s="236">
        <f t="shared" si="62"/>
        <v>0</v>
      </c>
      <c r="U369" s="236">
        <f t="shared" si="63"/>
        <v>0</v>
      </c>
      <c r="V369" s="236">
        <f t="shared" si="64"/>
        <v>0</v>
      </c>
      <c r="W369" s="236">
        <f t="shared" si="65"/>
        <v>0</v>
      </c>
      <c r="X369" s="236">
        <f t="shared" si="60"/>
        <v>162.35</v>
      </c>
      <c r="Y369" s="238">
        <f t="shared" si="66"/>
        <v>162.35</v>
      </c>
      <c r="Z369" s="238">
        <f t="shared" si="67"/>
        <v>0</v>
      </c>
    </row>
    <row r="370" spans="1:26" ht="18" x14ac:dyDescent="0.25">
      <c r="A370" s="191" t="s">
        <v>674</v>
      </c>
      <c r="B370" s="228" t="s">
        <v>749</v>
      </c>
      <c r="C370" s="193" t="s">
        <v>750</v>
      </c>
      <c r="D370" s="193"/>
      <c r="E370" s="194">
        <v>163.16999999999999</v>
      </c>
      <c r="F370" s="229">
        <v>163.16999999999999</v>
      </c>
      <c r="G370" s="230" t="s">
        <v>33</v>
      </c>
      <c r="H370" s="231">
        <v>2</v>
      </c>
      <c r="I370" s="232">
        <v>0</v>
      </c>
      <c r="J370" s="232">
        <v>0</v>
      </c>
      <c r="K370" s="232">
        <v>0</v>
      </c>
      <c r="L370" s="233">
        <v>0</v>
      </c>
      <c r="M370" s="232">
        <f t="shared" si="61"/>
        <v>2</v>
      </c>
      <c r="N370" s="234">
        <v>2</v>
      </c>
      <c r="O370" s="232">
        <f t="shared" si="68"/>
        <v>0</v>
      </c>
      <c r="P370" s="243"/>
      <c r="Q370" s="216"/>
      <c r="R370" s="236">
        <f t="shared" si="59"/>
        <v>326.33999999999997</v>
      </c>
      <c r="S370" s="237">
        <v>0</v>
      </c>
      <c r="T370" s="236">
        <f t="shared" si="62"/>
        <v>0</v>
      </c>
      <c r="U370" s="236">
        <f t="shared" si="63"/>
        <v>0</v>
      </c>
      <c r="V370" s="236">
        <f t="shared" si="64"/>
        <v>0</v>
      </c>
      <c r="W370" s="236">
        <f t="shared" si="65"/>
        <v>0</v>
      </c>
      <c r="X370" s="236">
        <f t="shared" si="60"/>
        <v>326.33999999999997</v>
      </c>
      <c r="Y370" s="238">
        <f t="shared" si="66"/>
        <v>326.33999999999997</v>
      </c>
      <c r="Z370" s="238">
        <f t="shared" si="67"/>
        <v>0</v>
      </c>
    </row>
    <row r="371" spans="1:26" ht="30" x14ac:dyDescent="0.25">
      <c r="A371" s="296"/>
      <c r="B371" s="483" t="s">
        <v>3238</v>
      </c>
      <c r="C371" s="439" t="s">
        <v>2647</v>
      </c>
      <c r="D371" s="499" t="s">
        <v>2646</v>
      </c>
      <c r="E371" s="324"/>
      <c r="F371" s="325">
        <v>115</v>
      </c>
      <c r="G371" s="316" t="s">
        <v>33</v>
      </c>
      <c r="H371" s="251">
        <v>0</v>
      </c>
      <c r="I371" s="251">
        <v>1</v>
      </c>
      <c r="J371" s="251">
        <v>0</v>
      </c>
      <c r="K371" s="251">
        <v>1</v>
      </c>
      <c r="L371" s="318">
        <v>0</v>
      </c>
      <c r="M371" s="232">
        <f t="shared" si="61"/>
        <v>0</v>
      </c>
      <c r="N371" s="252">
        <v>0</v>
      </c>
      <c r="O371" s="232">
        <f t="shared" si="68"/>
        <v>0</v>
      </c>
      <c r="P371" s="252"/>
      <c r="R371" s="236">
        <f t="shared" si="59"/>
        <v>0</v>
      </c>
      <c r="S371" s="237">
        <v>0</v>
      </c>
      <c r="T371" s="236">
        <f t="shared" si="62"/>
        <v>115</v>
      </c>
      <c r="U371" s="236">
        <f t="shared" si="63"/>
        <v>0</v>
      </c>
      <c r="V371" s="236">
        <f t="shared" si="64"/>
        <v>115</v>
      </c>
      <c r="W371" s="236">
        <f t="shared" si="65"/>
        <v>0</v>
      </c>
      <c r="X371" s="236">
        <f t="shared" si="60"/>
        <v>0</v>
      </c>
      <c r="Y371" s="238">
        <f t="shared" si="66"/>
        <v>0</v>
      </c>
      <c r="Z371" s="238">
        <f t="shared" si="67"/>
        <v>0</v>
      </c>
    </row>
    <row r="372" spans="1:26" ht="18" x14ac:dyDescent="0.25">
      <c r="A372" s="191" t="s">
        <v>674</v>
      </c>
      <c r="B372" s="228" t="s">
        <v>695</v>
      </c>
      <c r="C372" s="193" t="s">
        <v>696</v>
      </c>
      <c r="D372" s="193"/>
      <c r="E372" s="194">
        <v>1.73</v>
      </c>
      <c r="F372" s="229">
        <v>1.73</v>
      </c>
      <c r="G372" s="230" t="s">
        <v>33</v>
      </c>
      <c r="H372" s="231">
        <v>6</v>
      </c>
      <c r="I372" s="232">
        <v>0</v>
      </c>
      <c r="J372" s="232">
        <v>0</v>
      </c>
      <c r="K372" s="232">
        <v>0</v>
      </c>
      <c r="L372" s="233">
        <v>0</v>
      </c>
      <c r="M372" s="232">
        <f t="shared" si="61"/>
        <v>6</v>
      </c>
      <c r="N372" s="234">
        <v>6</v>
      </c>
      <c r="O372" s="232">
        <f t="shared" si="68"/>
        <v>0</v>
      </c>
      <c r="P372" s="242"/>
      <c r="Q372" s="216"/>
      <c r="R372" s="236">
        <f t="shared" si="59"/>
        <v>10.379999999999999</v>
      </c>
      <c r="S372" s="237">
        <v>0</v>
      </c>
      <c r="T372" s="236">
        <f t="shared" si="62"/>
        <v>0</v>
      </c>
      <c r="U372" s="236">
        <f t="shared" si="63"/>
        <v>0</v>
      </c>
      <c r="V372" s="236">
        <f t="shared" si="64"/>
        <v>0</v>
      </c>
      <c r="W372" s="236">
        <f t="shared" si="65"/>
        <v>0</v>
      </c>
      <c r="X372" s="236">
        <f t="shared" si="60"/>
        <v>10.379999999999999</v>
      </c>
      <c r="Y372" s="238">
        <f t="shared" si="66"/>
        <v>10.379999999999999</v>
      </c>
      <c r="Z372" s="238">
        <f t="shared" si="67"/>
        <v>0</v>
      </c>
    </row>
    <row r="373" spans="1:26" ht="18" x14ac:dyDescent="0.25">
      <c r="A373" s="191" t="s">
        <v>674</v>
      </c>
      <c r="B373" s="228" t="s">
        <v>693</v>
      </c>
      <c r="C373" s="202" t="s">
        <v>694</v>
      </c>
      <c r="D373" s="443" t="s">
        <v>2659</v>
      </c>
      <c r="E373" s="203">
        <v>38.369999999999997</v>
      </c>
      <c r="F373" s="203">
        <v>38.369999999999997</v>
      </c>
      <c r="G373" s="316" t="s">
        <v>33</v>
      </c>
      <c r="H373" s="317">
        <v>1</v>
      </c>
      <c r="I373" s="251">
        <v>0</v>
      </c>
      <c r="J373" s="251">
        <v>0</v>
      </c>
      <c r="K373" s="251">
        <v>1</v>
      </c>
      <c r="L373" s="318">
        <v>0</v>
      </c>
      <c r="M373" s="232">
        <f t="shared" si="61"/>
        <v>0</v>
      </c>
      <c r="N373" s="252">
        <v>6</v>
      </c>
      <c r="O373" s="232">
        <f t="shared" si="68"/>
        <v>6</v>
      </c>
      <c r="P373" s="320"/>
      <c r="Q373" s="216"/>
      <c r="R373" s="236">
        <f t="shared" si="59"/>
        <v>38.369999999999997</v>
      </c>
      <c r="S373" s="237"/>
      <c r="T373" s="236">
        <f t="shared" si="62"/>
        <v>0</v>
      </c>
      <c r="U373" s="236">
        <f t="shared" si="63"/>
        <v>0</v>
      </c>
      <c r="V373" s="236">
        <f t="shared" si="64"/>
        <v>38.369999999999997</v>
      </c>
      <c r="W373" s="236">
        <f t="shared" si="65"/>
        <v>0</v>
      </c>
      <c r="X373" s="236">
        <f t="shared" si="60"/>
        <v>0</v>
      </c>
      <c r="Y373" s="238">
        <f t="shared" si="66"/>
        <v>0</v>
      </c>
      <c r="Z373" s="238">
        <f t="shared" si="67"/>
        <v>0</v>
      </c>
    </row>
    <row r="374" spans="1:26" ht="18" x14ac:dyDescent="0.25">
      <c r="A374" s="191" t="s">
        <v>674</v>
      </c>
      <c r="B374" s="228" t="s">
        <v>703</v>
      </c>
      <c r="C374" s="193" t="s">
        <v>704</v>
      </c>
      <c r="D374" s="193"/>
      <c r="E374" s="194">
        <v>172.08</v>
      </c>
      <c r="F374" s="229">
        <v>172.08</v>
      </c>
      <c r="G374" s="230" t="s">
        <v>33</v>
      </c>
      <c r="H374" s="231">
        <v>0</v>
      </c>
      <c r="I374" s="232">
        <v>0</v>
      </c>
      <c r="J374" s="232">
        <v>0</v>
      </c>
      <c r="K374" s="232">
        <v>0</v>
      </c>
      <c r="L374" s="233">
        <v>0</v>
      </c>
      <c r="M374" s="232">
        <f t="shared" si="61"/>
        <v>0</v>
      </c>
      <c r="N374" s="234">
        <v>0</v>
      </c>
      <c r="O374" s="232">
        <f t="shared" si="68"/>
        <v>0</v>
      </c>
      <c r="P374" s="243"/>
      <c r="Q374" s="216"/>
      <c r="R374" s="236">
        <f t="shared" ref="R374:R437" si="69">H374*E374</f>
        <v>0</v>
      </c>
      <c r="S374" s="237">
        <v>0</v>
      </c>
      <c r="T374" s="236">
        <f t="shared" si="62"/>
        <v>0</v>
      </c>
      <c r="U374" s="236">
        <f t="shared" si="63"/>
        <v>0</v>
      </c>
      <c r="V374" s="236">
        <f t="shared" si="64"/>
        <v>0</v>
      </c>
      <c r="W374" s="236">
        <f t="shared" si="65"/>
        <v>0</v>
      </c>
      <c r="X374" s="236">
        <f t="shared" ref="X374:X437" si="70">R374+S374+T374+U374-V374-W374</f>
        <v>0</v>
      </c>
      <c r="Y374" s="238">
        <f t="shared" si="66"/>
        <v>0</v>
      </c>
      <c r="Z374" s="238">
        <f t="shared" si="67"/>
        <v>0</v>
      </c>
    </row>
    <row r="375" spans="1:26" ht="30" x14ac:dyDescent="0.25">
      <c r="A375" s="191" t="s">
        <v>674</v>
      </c>
      <c r="B375" s="228" t="s">
        <v>707</v>
      </c>
      <c r="C375" s="193" t="s">
        <v>708</v>
      </c>
      <c r="D375" s="193"/>
      <c r="E375" s="194">
        <v>78</v>
      </c>
      <c r="F375" s="229">
        <v>78</v>
      </c>
      <c r="G375" s="230" t="s">
        <v>33</v>
      </c>
      <c r="H375" s="231">
        <v>0</v>
      </c>
      <c r="I375" s="232">
        <v>0</v>
      </c>
      <c r="J375" s="232">
        <v>0</v>
      </c>
      <c r="K375" s="232">
        <v>0</v>
      </c>
      <c r="L375" s="233">
        <v>0</v>
      </c>
      <c r="M375" s="232">
        <f t="shared" si="61"/>
        <v>0</v>
      </c>
      <c r="N375" s="234">
        <v>0</v>
      </c>
      <c r="O375" s="232">
        <f t="shared" si="68"/>
        <v>0</v>
      </c>
      <c r="P375" s="243"/>
      <c r="Q375" s="216"/>
      <c r="R375" s="236">
        <f t="shared" si="69"/>
        <v>0</v>
      </c>
      <c r="S375" s="237">
        <v>0</v>
      </c>
      <c r="T375" s="236">
        <f t="shared" si="62"/>
        <v>0</v>
      </c>
      <c r="U375" s="236">
        <f t="shared" si="63"/>
        <v>0</v>
      </c>
      <c r="V375" s="236">
        <f t="shared" si="64"/>
        <v>0</v>
      </c>
      <c r="W375" s="236">
        <f t="shared" si="65"/>
        <v>0</v>
      </c>
      <c r="X375" s="236">
        <f t="shared" si="70"/>
        <v>0</v>
      </c>
      <c r="Y375" s="238">
        <f t="shared" si="66"/>
        <v>0</v>
      </c>
      <c r="Z375" s="238">
        <f t="shared" si="67"/>
        <v>0</v>
      </c>
    </row>
    <row r="376" spans="1:26" ht="30" x14ac:dyDescent="0.25">
      <c r="A376" s="191" t="s">
        <v>674</v>
      </c>
      <c r="B376" s="228" t="s">
        <v>705</v>
      </c>
      <c r="C376" s="193" t="s">
        <v>706</v>
      </c>
      <c r="D376" s="193"/>
      <c r="E376" s="194">
        <v>58</v>
      </c>
      <c r="F376" s="229">
        <v>58</v>
      </c>
      <c r="G376" s="230" t="s">
        <v>33</v>
      </c>
      <c r="H376" s="231">
        <v>0</v>
      </c>
      <c r="I376" s="232">
        <v>0</v>
      </c>
      <c r="J376" s="232">
        <v>0</v>
      </c>
      <c r="K376" s="232">
        <v>0</v>
      </c>
      <c r="L376" s="233">
        <v>0</v>
      </c>
      <c r="M376" s="232">
        <f t="shared" si="61"/>
        <v>0</v>
      </c>
      <c r="N376" s="234">
        <v>0</v>
      </c>
      <c r="O376" s="232">
        <f t="shared" si="68"/>
        <v>0</v>
      </c>
      <c r="P376" s="243"/>
      <c r="Q376" s="216"/>
      <c r="R376" s="236">
        <f t="shared" si="69"/>
        <v>0</v>
      </c>
      <c r="S376" s="237">
        <v>0</v>
      </c>
      <c r="T376" s="236">
        <f t="shared" si="62"/>
        <v>0</v>
      </c>
      <c r="U376" s="236">
        <f t="shared" si="63"/>
        <v>0</v>
      </c>
      <c r="V376" s="236">
        <f t="shared" si="64"/>
        <v>0</v>
      </c>
      <c r="W376" s="236">
        <f t="shared" si="65"/>
        <v>0</v>
      </c>
      <c r="X376" s="236">
        <f t="shared" si="70"/>
        <v>0</v>
      </c>
      <c r="Y376" s="238">
        <f t="shared" si="66"/>
        <v>0</v>
      </c>
      <c r="Z376" s="238">
        <f t="shared" si="67"/>
        <v>0</v>
      </c>
    </row>
    <row r="377" spans="1:26" ht="30" x14ac:dyDescent="0.25">
      <c r="A377" s="191" t="s">
        <v>674</v>
      </c>
      <c r="B377" s="228" t="s">
        <v>709</v>
      </c>
      <c r="C377" s="202" t="s">
        <v>710</v>
      </c>
      <c r="D377" s="443" t="s">
        <v>2674</v>
      </c>
      <c r="E377" s="203">
        <v>54.25</v>
      </c>
      <c r="F377" s="250">
        <v>0</v>
      </c>
      <c r="G377" s="316" t="s">
        <v>33</v>
      </c>
      <c r="H377" s="317">
        <v>0</v>
      </c>
      <c r="I377" s="251">
        <v>0</v>
      </c>
      <c r="J377" s="251">
        <v>0</v>
      </c>
      <c r="K377" s="251">
        <v>0</v>
      </c>
      <c r="L377" s="318">
        <v>0</v>
      </c>
      <c r="M377" s="232">
        <f t="shared" si="61"/>
        <v>0</v>
      </c>
      <c r="N377" s="252">
        <v>3</v>
      </c>
      <c r="O377" s="232">
        <f t="shared" si="68"/>
        <v>3</v>
      </c>
      <c r="P377" s="320"/>
      <c r="Q377" s="216"/>
      <c r="R377" s="236">
        <f t="shared" si="69"/>
        <v>0</v>
      </c>
      <c r="S377" s="237">
        <v>0</v>
      </c>
      <c r="T377" s="236">
        <f t="shared" si="62"/>
        <v>0</v>
      </c>
      <c r="U377" s="236">
        <f t="shared" si="63"/>
        <v>0</v>
      </c>
      <c r="V377" s="236">
        <f t="shared" si="64"/>
        <v>0</v>
      </c>
      <c r="W377" s="236">
        <f t="shared" si="65"/>
        <v>0</v>
      </c>
      <c r="X377" s="236">
        <f t="shared" si="70"/>
        <v>0</v>
      </c>
      <c r="Y377" s="238">
        <f t="shared" si="66"/>
        <v>0</v>
      </c>
      <c r="Z377" s="238">
        <f t="shared" si="67"/>
        <v>0</v>
      </c>
    </row>
    <row r="378" spans="1:26" ht="45" x14ac:dyDescent="0.25">
      <c r="A378" s="191" t="s">
        <v>674</v>
      </c>
      <c r="B378" s="228" t="s">
        <v>831</v>
      </c>
      <c r="C378" s="193" t="s">
        <v>832</v>
      </c>
      <c r="D378" s="193"/>
      <c r="E378" s="194">
        <v>26</v>
      </c>
      <c r="F378" s="229">
        <v>26</v>
      </c>
      <c r="G378" s="230" t="s">
        <v>33</v>
      </c>
      <c r="H378" s="231">
        <v>0</v>
      </c>
      <c r="I378" s="251">
        <v>0</v>
      </c>
      <c r="J378" s="232">
        <v>0</v>
      </c>
      <c r="K378" s="232">
        <v>0</v>
      </c>
      <c r="L378" s="233">
        <v>0</v>
      </c>
      <c r="M378" s="232">
        <f t="shared" si="61"/>
        <v>0</v>
      </c>
      <c r="N378" s="234">
        <v>0</v>
      </c>
      <c r="O378" s="232">
        <f t="shared" si="68"/>
        <v>0</v>
      </c>
      <c r="P378" s="243"/>
      <c r="Q378" s="216"/>
      <c r="R378" s="236">
        <f t="shared" si="69"/>
        <v>0</v>
      </c>
      <c r="S378" s="237">
        <v>0</v>
      </c>
      <c r="T378" s="236">
        <f t="shared" si="62"/>
        <v>0</v>
      </c>
      <c r="U378" s="236">
        <f t="shared" si="63"/>
        <v>0</v>
      </c>
      <c r="V378" s="236">
        <f t="shared" si="64"/>
        <v>0</v>
      </c>
      <c r="W378" s="236">
        <f t="shared" si="65"/>
        <v>0</v>
      </c>
      <c r="X378" s="236">
        <f t="shared" si="70"/>
        <v>0</v>
      </c>
      <c r="Y378" s="238">
        <f t="shared" si="66"/>
        <v>0</v>
      </c>
      <c r="Z378" s="238">
        <f t="shared" si="67"/>
        <v>0</v>
      </c>
    </row>
    <row r="379" spans="1:26" ht="18" x14ac:dyDescent="0.25">
      <c r="A379" s="191" t="s">
        <v>674</v>
      </c>
      <c r="B379" s="228" t="s">
        <v>681</v>
      </c>
      <c r="C379" s="193" t="s">
        <v>682</v>
      </c>
      <c r="D379" s="193"/>
      <c r="E379" s="194">
        <v>15.02</v>
      </c>
      <c r="F379" s="229">
        <v>15.02</v>
      </c>
      <c r="G379" s="230" t="s">
        <v>33</v>
      </c>
      <c r="H379" s="231">
        <v>0</v>
      </c>
      <c r="I379" s="232">
        <v>0</v>
      </c>
      <c r="J379" s="232">
        <v>0</v>
      </c>
      <c r="K379" s="232">
        <v>0</v>
      </c>
      <c r="L379" s="233">
        <v>0</v>
      </c>
      <c r="M379" s="232">
        <f t="shared" si="61"/>
        <v>0</v>
      </c>
      <c r="N379" s="234">
        <v>0</v>
      </c>
      <c r="O379" s="232">
        <f t="shared" si="68"/>
        <v>0</v>
      </c>
      <c r="P379" s="243"/>
      <c r="Q379" s="216"/>
      <c r="R379" s="236">
        <f t="shared" si="69"/>
        <v>0</v>
      </c>
      <c r="S379" s="237">
        <v>0</v>
      </c>
      <c r="T379" s="236">
        <f t="shared" si="62"/>
        <v>0</v>
      </c>
      <c r="U379" s="236">
        <f t="shared" si="63"/>
        <v>0</v>
      </c>
      <c r="V379" s="236">
        <f t="shared" si="64"/>
        <v>0</v>
      </c>
      <c r="W379" s="236">
        <f t="shared" si="65"/>
        <v>0</v>
      </c>
      <c r="X379" s="236">
        <f t="shared" si="70"/>
        <v>0</v>
      </c>
      <c r="Y379" s="238">
        <f t="shared" si="66"/>
        <v>0</v>
      </c>
      <c r="Z379" s="238">
        <f t="shared" si="67"/>
        <v>0</v>
      </c>
    </row>
    <row r="380" spans="1:26" ht="30" x14ac:dyDescent="0.25">
      <c r="A380" s="191" t="s">
        <v>674</v>
      </c>
      <c r="B380" s="228" t="s">
        <v>841</v>
      </c>
      <c r="C380" s="193" t="s">
        <v>842</v>
      </c>
      <c r="D380" s="193"/>
      <c r="E380" s="194">
        <v>8</v>
      </c>
      <c r="F380" s="229">
        <v>8</v>
      </c>
      <c r="G380" s="230" t="s">
        <v>33</v>
      </c>
      <c r="H380" s="231">
        <v>0</v>
      </c>
      <c r="I380" s="251">
        <v>0</v>
      </c>
      <c r="J380" s="232">
        <v>0</v>
      </c>
      <c r="K380" s="232">
        <v>0</v>
      </c>
      <c r="L380" s="233">
        <v>0</v>
      </c>
      <c r="M380" s="232">
        <f t="shared" si="61"/>
        <v>0</v>
      </c>
      <c r="N380" s="234">
        <v>0</v>
      </c>
      <c r="O380" s="232">
        <f t="shared" si="68"/>
        <v>0</v>
      </c>
      <c r="P380" s="243"/>
      <c r="Q380" s="216"/>
      <c r="R380" s="236">
        <f t="shared" si="69"/>
        <v>0</v>
      </c>
      <c r="S380" s="237">
        <v>0</v>
      </c>
      <c r="T380" s="236">
        <f t="shared" si="62"/>
        <v>0</v>
      </c>
      <c r="U380" s="236">
        <f t="shared" si="63"/>
        <v>0</v>
      </c>
      <c r="V380" s="236">
        <f t="shared" si="64"/>
        <v>0</v>
      </c>
      <c r="W380" s="236">
        <f t="shared" si="65"/>
        <v>0</v>
      </c>
      <c r="X380" s="236">
        <f t="shared" si="70"/>
        <v>0</v>
      </c>
      <c r="Y380" s="238">
        <f t="shared" si="66"/>
        <v>0</v>
      </c>
      <c r="Z380" s="238">
        <f t="shared" si="67"/>
        <v>0</v>
      </c>
    </row>
    <row r="381" spans="1:26" ht="30" x14ac:dyDescent="0.25">
      <c r="A381" s="191" t="s">
        <v>674</v>
      </c>
      <c r="B381" s="228" t="s">
        <v>976</v>
      </c>
      <c r="C381" s="193" t="s">
        <v>977</v>
      </c>
      <c r="D381" s="193"/>
      <c r="E381" s="194">
        <v>84.66</v>
      </c>
      <c r="F381" s="229">
        <v>84.66</v>
      </c>
      <c r="G381" s="230" t="s">
        <v>33</v>
      </c>
      <c r="H381" s="231">
        <v>1</v>
      </c>
      <c r="I381" s="251">
        <v>0</v>
      </c>
      <c r="J381" s="232">
        <v>0</v>
      </c>
      <c r="K381" s="232">
        <v>0</v>
      </c>
      <c r="L381" s="233">
        <v>0</v>
      </c>
      <c r="M381" s="232">
        <f t="shared" si="61"/>
        <v>1</v>
      </c>
      <c r="N381" s="234">
        <v>1</v>
      </c>
      <c r="O381" s="232">
        <f t="shared" si="68"/>
        <v>0</v>
      </c>
      <c r="P381" s="243"/>
      <c r="Q381" s="216"/>
      <c r="R381" s="236">
        <f t="shared" si="69"/>
        <v>84.66</v>
      </c>
      <c r="S381" s="237">
        <v>0</v>
      </c>
      <c r="T381" s="236">
        <f t="shared" si="62"/>
        <v>0</v>
      </c>
      <c r="U381" s="236">
        <f t="shared" si="63"/>
        <v>0</v>
      </c>
      <c r="V381" s="236">
        <f t="shared" si="64"/>
        <v>0</v>
      </c>
      <c r="W381" s="236">
        <f t="shared" si="65"/>
        <v>0</v>
      </c>
      <c r="X381" s="236">
        <f t="shared" si="70"/>
        <v>84.66</v>
      </c>
      <c r="Y381" s="238">
        <f t="shared" si="66"/>
        <v>84.66</v>
      </c>
      <c r="Z381" s="238">
        <f t="shared" si="67"/>
        <v>0</v>
      </c>
    </row>
    <row r="382" spans="1:26" ht="30" x14ac:dyDescent="0.25">
      <c r="A382" s="191" t="s">
        <v>674</v>
      </c>
      <c r="B382" s="228" t="s">
        <v>808</v>
      </c>
      <c r="C382" s="193" t="s">
        <v>809</v>
      </c>
      <c r="D382" s="193"/>
      <c r="E382" s="194">
        <v>31.98</v>
      </c>
      <c r="F382" s="229">
        <v>31.98</v>
      </c>
      <c r="G382" s="230" t="s">
        <v>33</v>
      </c>
      <c r="H382" s="231">
        <v>3</v>
      </c>
      <c r="I382" s="251">
        <v>0</v>
      </c>
      <c r="J382" s="232">
        <v>0</v>
      </c>
      <c r="K382" s="232">
        <v>0</v>
      </c>
      <c r="L382" s="233">
        <v>0</v>
      </c>
      <c r="M382" s="232">
        <f t="shared" si="61"/>
        <v>3</v>
      </c>
      <c r="N382" s="234">
        <v>3</v>
      </c>
      <c r="O382" s="232">
        <f t="shared" si="68"/>
        <v>0</v>
      </c>
      <c r="P382" s="243"/>
      <c r="Q382" s="216"/>
      <c r="R382" s="236">
        <f t="shared" si="69"/>
        <v>95.94</v>
      </c>
      <c r="S382" s="237">
        <v>0</v>
      </c>
      <c r="T382" s="236">
        <f t="shared" si="62"/>
        <v>0</v>
      </c>
      <c r="U382" s="236">
        <f t="shared" si="63"/>
        <v>0</v>
      </c>
      <c r="V382" s="236">
        <f t="shared" si="64"/>
        <v>0</v>
      </c>
      <c r="W382" s="236">
        <f t="shared" si="65"/>
        <v>0</v>
      </c>
      <c r="X382" s="236">
        <f t="shared" si="70"/>
        <v>95.94</v>
      </c>
      <c r="Y382" s="238">
        <f t="shared" si="66"/>
        <v>95.94</v>
      </c>
      <c r="Z382" s="238">
        <f t="shared" si="67"/>
        <v>0</v>
      </c>
    </row>
    <row r="383" spans="1:26" ht="30" x14ac:dyDescent="0.25">
      <c r="A383" s="191" t="s">
        <v>674</v>
      </c>
      <c r="B383" s="228" t="s">
        <v>719</v>
      </c>
      <c r="C383" s="193" t="s">
        <v>720</v>
      </c>
      <c r="D383" s="193"/>
      <c r="E383" s="194">
        <v>58.65</v>
      </c>
      <c r="F383" s="229">
        <v>58.65</v>
      </c>
      <c r="G383" s="230" t="s">
        <v>33</v>
      </c>
      <c r="H383" s="231">
        <v>0</v>
      </c>
      <c r="I383" s="232">
        <v>0</v>
      </c>
      <c r="J383" s="232">
        <v>0</v>
      </c>
      <c r="K383" s="232">
        <v>0</v>
      </c>
      <c r="L383" s="233">
        <v>0</v>
      </c>
      <c r="M383" s="232">
        <f t="shared" si="61"/>
        <v>0</v>
      </c>
      <c r="N383" s="234">
        <v>0</v>
      </c>
      <c r="O383" s="232">
        <f t="shared" si="68"/>
        <v>0</v>
      </c>
      <c r="P383" s="242"/>
      <c r="Q383" s="216"/>
      <c r="R383" s="236">
        <f t="shared" si="69"/>
        <v>0</v>
      </c>
      <c r="S383" s="237">
        <v>0</v>
      </c>
      <c r="T383" s="236">
        <f t="shared" si="62"/>
        <v>0</v>
      </c>
      <c r="U383" s="236">
        <f t="shared" si="63"/>
        <v>0</v>
      </c>
      <c r="V383" s="236">
        <f t="shared" si="64"/>
        <v>0</v>
      </c>
      <c r="W383" s="236">
        <f t="shared" si="65"/>
        <v>0</v>
      </c>
      <c r="X383" s="236">
        <f t="shared" si="70"/>
        <v>0</v>
      </c>
      <c r="Y383" s="238">
        <f t="shared" si="66"/>
        <v>0</v>
      </c>
      <c r="Z383" s="238">
        <f t="shared" si="67"/>
        <v>0</v>
      </c>
    </row>
    <row r="384" spans="1:26" ht="30" x14ac:dyDescent="0.25">
      <c r="A384" s="191" t="s">
        <v>674</v>
      </c>
      <c r="B384" s="228" t="s">
        <v>725</v>
      </c>
      <c r="C384" s="193" t="s">
        <v>726</v>
      </c>
      <c r="D384" s="193"/>
      <c r="E384" s="194">
        <v>84.15</v>
      </c>
      <c r="F384" s="229">
        <v>84.15</v>
      </c>
      <c r="G384" s="230" t="s">
        <v>33</v>
      </c>
      <c r="H384" s="231">
        <v>1</v>
      </c>
      <c r="I384" s="232">
        <v>0</v>
      </c>
      <c r="J384" s="232">
        <v>0</v>
      </c>
      <c r="K384" s="232">
        <v>1</v>
      </c>
      <c r="L384" s="233">
        <v>0</v>
      </c>
      <c r="M384" s="232">
        <f t="shared" si="61"/>
        <v>0</v>
      </c>
      <c r="N384" s="234">
        <v>0</v>
      </c>
      <c r="O384" s="232">
        <f t="shared" si="68"/>
        <v>0</v>
      </c>
      <c r="P384" s="242"/>
      <c r="Q384" s="216"/>
      <c r="R384" s="236">
        <f t="shared" si="69"/>
        <v>84.15</v>
      </c>
      <c r="S384" s="237">
        <v>0</v>
      </c>
      <c r="T384" s="236">
        <f t="shared" si="62"/>
        <v>0</v>
      </c>
      <c r="U384" s="236">
        <f t="shared" si="63"/>
        <v>0</v>
      </c>
      <c r="V384" s="236">
        <f t="shared" si="64"/>
        <v>84.15</v>
      </c>
      <c r="W384" s="236">
        <f t="shared" si="65"/>
        <v>0</v>
      </c>
      <c r="X384" s="236">
        <f t="shared" si="70"/>
        <v>0</v>
      </c>
      <c r="Y384" s="238">
        <f t="shared" si="66"/>
        <v>0</v>
      </c>
      <c r="Z384" s="238">
        <f t="shared" si="67"/>
        <v>0</v>
      </c>
    </row>
    <row r="385" spans="1:26" ht="30" x14ac:dyDescent="0.25">
      <c r="A385" s="191" t="s">
        <v>674</v>
      </c>
      <c r="B385" s="228" t="s">
        <v>721</v>
      </c>
      <c r="C385" s="193" t="s">
        <v>722</v>
      </c>
      <c r="D385" s="193"/>
      <c r="E385" s="194">
        <v>56.96</v>
      </c>
      <c r="F385" s="229">
        <v>56.96</v>
      </c>
      <c r="G385" s="230" t="s">
        <v>33</v>
      </c>
      <c r="H385" s="231">
        <v>0</v>
      </c>
      <c r="I385" s="232">
        <v>0</v>
      </c>
      <c r="J385" s="232">
        <v>0</v>
      </c>
      <c r="K385" s="232">
        <v>0</v>
      </c>
      <c r="L385" s="233">
        <v>0</v>
      </c>
      <c r="M385" s="232">
        <f t="shared" si="61"/>
        <v>0</v>
      </c>
      <c r="N385" s="234">
        <v>0</v>
      </c>
      <c r="O385" s="232">
        <f t="shared" si="68"/>
        <v>0</v>
      </c>
      <c r="P385" s="242"/>
      <c r="Q385" s="216"/>
      <c r="R385" s="236">
        <f t="shared" si="69"/>
        <v>0</v>
      </c>
      <c r="S385" s="237">
        <v>0</v>
      </c>
      <c r="T385" s="236">
        <f t="shared" si="62"/>
        <v>0</v>
      </c>
      <c r="U385" s="236">
        <f t="shared" si="63"/>
        <v>0</v>
      </c>
      <c r="V385" s="236">
        <f t="shared" si="64"/>
        <v>0</v>
      </c>
      <c r="W385" s="236">
        <f t="shared" si="65"/>
        <v>0</v>
      </c>
      <c r="X385" s="236">
        <f t="shared" si="70"/>
        <v>0</v>
      </c>
      <c r="Y385" s="238">
        <f t="shared" si="66"/>
        <v>0</v>
      </c>
      <c r="Z385" s="238">
        <f t="shared" si="67"/>
        <v>0</v>
      </c>
    </row>
    <row r="386" spans="1:26" ht="30" x14ac:dyDescent="0.25">
      <c r="A386" s="191" t="s">
        <v>674</v>
      </c>
      <c r="B386" s="228" t="s">
        <v>717</v>
      </c>
      <c r="C386" s="193" t="s">
        <v>718</v>
      </c>
      <c r="D386" s="193"/>
      <c r="E386" s="194">
        <v>39.96</v>
      </c>
      <c r="F386" s="229">
        <v>39.96</v>
      </c>
      <c r="G386" s="230" t="s">
        <v>33</v>
      </c>
      <c r="H386" s="231">
        <v>0</v>
      </c>
      <c r="I386" s="232">
        <v>0</v>
      </c>
      <c r="J386" s="232">
        <v>0</v>
      </c>
      <c r="K386" s="232">
        <v>0</v>
      </c>
      <c r="L386" s="233">
        <v>0</v>
      </c>
      <c r="M386" s="232">
        <f t="shared" si="61"/>
        <v>0</v>
      </c>
      <c r="N386" s="234">
        <v>0</v>
      </c>
      <c r="O386" s="232">
        <f t="shared" si="68"/>
        <v>0</v>
      </c>
      <c r="P386" s="243"/>
      <c r="Q386" s="216"/>
      <c r="R386" s="236">
        <f t="shared" si="69"/>
        <v>0</v>
      </c>
      <c r="S386" s="237">
        <v>0</v>
      </c>
      <c r="T386" s="236">
        <f t="shared" si="62"/>
        <v>0</v>
      </c>
      <c r="U386" s="236">
        <f t="shared" si="63"/>
        <v>0</v>
      </c>
      <c r="V386" s="236">
        <f t="shared" si="64"/>
        <v>0</v>
      </c>
      <c r="W386" s="236">
        <f t="shared" si="65"/>
        <v>0</v>
      </c>
      <c r="X386" s="236">
        <f t="shared" si="70"/>
        <v>0</v>
      </c>
      <c r="Y386" s="238">
        <f t="shared" si="66"/>
        <v>0</v>
      </c>
      <c r="Z386" s="238">
        <f t="shared" si="67"/>
        <v>0</v>
      </c>
    </row>
    <row r="387" spans="1:26" ht="30" x14ac:dyDescent="0.25">
      <c r="A387" s="191" t="s">
        <v>674</v>
      </c>
      <c r="B387" s="228" t="s">
        <v>713</v>
      </c>
      <c r="C387" s="193" t="s">
        <v>714</v>
      </c>
      <c r="D387" s="193"/>
      <c r="E387" s="194">
        <v>30.6</v>
      </c>
      <c r="F387" s="229">
        <v>30.6</v>
      </c>
      <c r="G387" s="230" t="s">
        <v>33</v>
      </c>
      <c r="H387" s="231">
        <v>0</v>
      </c>
      <c r="I387" s="232">
        <v>0</v>
      </c>
      <c r="J387" s="232">
        <v>0</v>
      </c>
      <c r="K387" s="232">
        <v>0</v>
      </c>
      <c r="L387" s="233">
        <v>0</v>
      </c>
      <c r="M387" s="232">
        <f t="shared" si="61"/>
        <v>0</v>
      </c>
      <c r="N387" s="234">
        <v>0</v>
      </c>
      <c r="O387" s="232">
        <f t="shared" si="68"/>
        <v>0</v>
      </c>
      <c r="P387" s="243"/>
      <c r="Q387" s="216"/>
      <c r="R387" s="236">
        <f t="shared" si="69"/>
        <v>0</v>
      </c>
      <c r="S387" s="237">
        <v>0</v>
      </c>
      <c r="T387" s="236">
        <f t="shared" si="62"/>
        <v>0</v>
      </c>
      <c r="U387" s="236">
        <f t="shared" si="63"/>
        <v>0</v>
      </c>
      <c r="V387" s="236">
        <f t="shared" si="64"/>
        <v>0</v>
      </c>
      <c r="W387" s="236">
        <f t="shared" si="65"/>
        <v>0</v>
      </c>
      <c r="X387" s="236">
        <f t="shared" si="70"/>
        <v>0</v>
      </c>
      <c r="Y387" s="238">
        <f t="shared" si="66"/>
        <v>0</v>
      </c>
      <c r="Z387" s="238">
        <f t="shared" si="67"/>
        <v>0</v>
      </c>
    </row>
    <row r="388" spans="1:26" ht="30" x14ac:dyDescent="0.25">
      <c r="A388" s="191" t="s">
        <v>674</v>
      </c>
      <c r="B388" s="228" t="s">
        <v>723</v>
      </c>
      <c r="C388" s="193" t="s">
        <v>724</v>
      </c>
      <c r="D388" s="193"/>
      <c r="E388" s="194">
        <v>75.66</v>
      </c>
      <c r="F388" s="229">
        <v>75.66</v>
      </c>
      <c r="G388" s="230" t="s">
        <v>33</v>
      </c>
      <c r="H388" s="231">
        <v>0</v>
      </c>
      <c r="I388" s="232">
        <v>0</v>
      </c>
      <c r="J388" s="232">
        <v>0</v>
      </c>
      <c r="K388" s="232">
        <v>0</v>
      </c>
      <c r="L388" s="233">
        <v>0</v>
      </c>
      <c r="M388" s="232">
        <f t="shared" si="61"/>
        <v>0</v>
      </c>
      <c r="N388" s="234">
        <v>0</v>
      </c>
      <c r="O388" s="232">
        <f t="shared" si="68"/>
        <v>0</v>
      </c>
      <c r="P388" s="242"/>
      <c r="Q388" s="216"/>
      <c r="R388" s="236">
        <f t="shared" si="69"/>
        <v>0</v>
      </c>
      <c r="S388" s="237">
        <v>0</v>
      </c>
      <c r="T388" s="236">
        <f t="shared" si="62"/>
        <v>0</v>
      </c>
      <c r="U388" s="236">
        <f t="shared" si="63"/>
        <v>0</v>
      </c>
      <c r="V388" s="236">
        <f t="shared" si="64"/>
        <v>0</v>
      </c>
      <c r="W388" s="236">
        <f t="shared" si="65"/>
        <v>0</v>
      </c>
      <c r="X388" s="236">
        <f t="shared" si="70"/>
        <v>0</v>
      </c>
      <c r="Y388" s="238">
        <f t="shared" si="66"/>
        <v>0</v>
      </c>
      <c r="Z388" s="238">
        <f t="shared" si="67"/>
        <v>0</v>
      </c>
    </row>
    <row r="389" spans="1:26" ht="30" x14ac:dyDescent="0.25">
      <c r="A389" s="191" t="s">
        <v>674</v>
      </c>
      <c r="B389" s="228" t="s">
        <v>715</v>
      </c>
      <c r="C389" s="193" t="s">
        <v>716</v>
      </c>
      <c r="D389" s="193"/>
      <c r="E389" s="194">
        <v>32.31</v>
      </c>
      <c r="F389" s="229">
        <v>32.31</v>
      </c>
      <c r="G389" s="230" t="s">
        <v>33</v>
      </c>
      <c r="H389" s="231">
        <v>0</v>
      </c>
      <c r="I389" s="232">
        <v>0</v>
      </c>
      <c r="J389" s="232">
        <v>0</v>
      </c>
      <c r="K389" s="232">
        <v>0</v>
      </c>
      <c r="L389" s="233">
        <v>0</v>
      </c>
      <c r="M389" s="232">
        <f t="shared" si="61"/>
        <v>0</v>
      </c>
      <c r="N389" s="234">
        <v>0</v>
      </c>
      <c r="O389" s="232">
        <f t="shared" si="68"/>
        <v>0</v>
      </c>
      <c r="P389" s="243"/>
      <c r="Q389" s="216"/>
      <c r="R389" s="236">
        <f t="shared" si="69"/>
        <v>0</v>
      </c>
      <c r="S389" s="237">
        <v>0</v>
      </c>
      <c r="T389" s="236">
        <f t="shared" si="62"/>
        <v>0</v>
      </c>
      <c r="U389" s="236">
        <f t="shared" si="63"/>
        <v>0</v>
      </c>
      <c r="V389" s="236">
        <f t="shared" si="64"/>
        <v>0</v>
      </c>
      <c r="W389" s="236">
        <f t="shared" si="65"/>
        <v>0</v>
      </c>
      <c r="X389" s="236">
        <f t="shared" si="70"/>
        <v>0</v>
      </c>
      <c r="Y389" s="238">
        <f t="shared" si="66"/>
        <v>0</v>
      </c>
      <c r="Z389" s="238">
        <f t="shared" si="67"/>
        <v>0</v>
      </c>
    </row>
    <row r="390" spans="1:26" ht="18" x14ac:dyDescent="0.25">
      <c r="A390" s="191" t="s">
        <v>674</v>
      </c>
      <c r="B390" s="228" t="s">
        <v>974</v>
      </c>
      <c r="C390" s="193" t="s">
        <v>975</v>
      </c>
      <c r="D390" s="193"/>
      <c r="E390" s="209">
        <v>25</v>
      </c>
      <c r="F390" s="209">
        <v>25</v>
      </c>
      <c r="G390" s="230" t="s">
        <v>33</v>
      </c>
      <c r="H390" s="231">
        <v>0</v>
      </c>
      <c r="I390" s="251">
        <v>0</v>
      </c>
      <c r="J390" s="232">
        <v>0</v>
      </c>
      <c r="K390" s="232">
        <v>0</v>
      </c>
      <c r="L390" s="233">
        <v>0</v>
      </c>
      <c r="M390" s="232">
        <f t="shared" si="61"/>
        <v>0</v>
      </c>
      <c r="N390" s="234">
        <v>0</v>
      </c>
      <c r="O390" s="232">
        <f t="shared" si="68"/>
        <v>0</v>
      </c>
      <c r="P390" s="243"/>
      <c r="Q390" s="216"/>
      <c r="R390" s="236">
        <f t="shared" si="69"/>
        <v>0</v>
      </c>
      <c r="S390" s="237">
        <v>0</v>
      </c>
      <c r="T390" s="236">
        <f t="shared" si="62"/>
        <v>0</v>
      </c>
      <c r="U390" s="236">
        <f t="shared" si="63"/>
        <v>0</v>
      </c>
      <c r="V390" s="236">
        <f t="shared" si="64"/>
        <v>0</v>
      </c>
      <c r="W390" s="236">
        <f t="shared" si="65"/>
        <v>0</v>
      </c>
      <c r="X390" s="236">
        <f t="shared" si="70"/>
        <v>0</v>
      </c>
      <c r="Y390" s="238">
        <f t="shared" si="66"/>
        <v>0</v>
      </c>
      <c r="Z390" s="238">
        <f t="shared" si="67"/>
        <v>0</v>
      </c>
    </row>
    <row r="391" spans="1:26" ht="18" x14ac:dyDescent="0.25">
      <c r="A391" s="191" t="s">
        <v>674</v>
      </c>
      <c r="B391" s="228" t="s">
        <v>972</v>
      </c>
      <c r="C391" s="193" t="s">
        <v>973</v>
      </c>
      <c r="D391" s="193"/>
      <c r="E391" s="209">
        <v>25</v>
      </c>
      <c r="F391" s="209">
        <v>25</v>
      </c>
      <c r="G391" s="230" t="s">
        <v>33</v>
      </c>
      <c r="H391" s="231">
        <v>0</v>
      </c>
      <c r="I391" s="251">
        <v>0</v>
      </c>
      <c r="J391" s="232">
        <v>0</v>
      </c>
      <c r="K391" s="232">
        <v>0</v>
      </c>
      <c r="L391" s="233">
        <v>0</v>
      </c>
      <c r="M391" s="232">
        <f t="shared" si="61"/>
        <v>0</v>
      </c>
      <c r="N391" s="234">
        <v>0</v>
      </c>
      <c r="O391" s="232">
        <f t="shared" si="68"/>
        <v>0</v>
      </c>
      <c r="P391" s="243"/>
      <c r="Q391" s="216"/>
      <c r="R391" s="236">
        <f t="shared" si="69"/>
        <v>0</v>
      </c>
      <c r="S391" s="237">
        <v>0</v>
      </c>
      <c r="T391" s="236">
        <f t="shared" si="62"/>
        <v>0</v>
      </c>
      <c r="U391" s="236">
        <f t="shared" si="63"/>
        <v>0</v>
      </c>
      <c r="V391" s="236">
        <f t="shared" si="64"/>
        <v>0</v>
      </c>
      <c r="W391" s="236">
        <f t="shared" si="65"/>
        <v>0</v>
      </c>
      <c r="X391" s="236">
        <f t="shared" si="70"/>
        <v>0</v>
      </c>
      <c r="Y391" s="238">
        <f t="shared" si="66"/>
        <v>0</v>
      </c>
      <c r="Z391" s="238">
        <f t="shared" si="67"/>
        <v>0</v>
      </c>
    </row>
    <row r="392" spans="1:26" ht="30" x14ac:dyDescent="0.25">
      <c r="A392" s="191" t="s">
        <v>674</v>
      </c>
      <c r="B392" s="228" t="s">
        <v>812</v>
      </c>
      <c r="C392" s="193" t="s">
        <v>813</v>
      </c>
      <c r="D392" s="193"/>
      <c r="E392" s="194">
        <v>70.64</v>
      </c>
      <c r="F392" s="229">
        <v>70.64</v>
      </c>
      <c r="G392" s="230" t="s">
        <v>33</v>
      </c>
      <c r="H392" s="231">
        <v>0</v>
      </c>
      <c r="I392" s="251">
        <v>0</v>
      </c>
      <c r="J392" s="232">
        <v>0</v>
      </c>
      <c r="K392" s="232">
        <v>0</v>
      </c>
      <c r="L392" s="233">
        <v>0</v>
      </c>
      <c r="M392" s="232">
        <f t="shared" si="61"/>
        <v>0</v>
      </c>
      <c r="N392" s="234">
        <v>0</v>
      </c>
      <c r="O392" s="232">
        <f t="shared" si="68"/>
        <v>0</v>
      </c>
      <c r="P392" s="243"/>
      <c r="Q392" s="216"/>
      <c r="R392" s="236">
        <f t="shared" si="69"/>
        <v>0</v>
      </c>
      <c r="S392" s="237">
        <v>0</v>
      </c>
      <c r="T392" s="236">
        <f t="shared" si="62"/>
        <v>0</v>
      </c>
      <c r="U392" s="236">
        <f t="shared" si="63"/>
        <v>0</v>
      </c>
      <c r="V392" s="236">
        <f t="shared" si="64"/>
        <v>0</v>
      </c>
      <c r="W392" s="236">
        <f t="shared" si="65"/>
        <v>0</v>
      </c>
      <c r="X392" s="236">
        <f t="shared" si="70"/>
        <v>0</v>
      </c>
      <c r="Y392" s="238">
        <f t="shared" si="66"/>
        <v>0</v>
      </c>
      <c r="Z392" s="238">
        <f t="shared" si="67"/>
        <v>0</v>
      </c>
    </row>
    <row r="393" spans="1:26" ht="18" x14ac:dyDescent="0.25">
      <c r="A393" s="191" t="s">
        <v>674</v>
      </c>
      <c r="B393" s="216" t="s">
        <v>810</v>
      </c>
      <c r="C393" s="193" t="s">
        <v>811</v>
      </c>
      <c r="D393" s="208"/>
      <c r="E393" s="206">
        <v>38.42</v>
      </c>
      <c r="F393" s="229">
        <v>38.42</v>
      </c>
      <c r="G393" s="230" t="s">
        <v>33</v>
      </c>
      <c r="H393" s="231">
        <v>0</v>
      </c>
      <c r="I393" s="251">
        <v>0</v>
      </c>
      <c r="J393" s="232">
        <v>0</v>
      </c>
      <c r="K393" s="232">
        <v>0</v>
      </c>
      <c r="L393" s="233">
        <v>0</v>
      </c>
      <c r="M393" s="232">
        <f t="shared" si="61"/>
        <v>0</v>
      </c>
      <c r="N393" s="234">
        <v>0</v>
      </c>
      <c r="O393" s="232">
        <f t="shared" si="68"/>
        <v>0</v>
      </c>
      <c r="P393" s="243"/>
      <c r="Q393" s="216"/>
      <c r="R393" s="236">
        <f t="shared" si="69"/>
        <v>0</v>
      </c>
      <c r="S393" s="237">
        <v>0</v>
      </c>
      <c r="T393" s="236">
        <f t="shared" si="62"/>
        <v>0</v>
      </c>
      <c r="U393" s="236">
        <f t="shared" si="63"/>
        <v>0</v>
      </c>
      <c r="V393" s="236">
        <f t="shared" si="64"/>
        <v>0</v>
      </c>
      <c r="W393" s="236">
        <f t="shared" si="65"/>
        <v>0</v>
      </c>
      <c r="X393" s="236">
        <f t="shared" si="70"/>
        <v>0</v>
      </c>
      <c r="Y393" s="238">
        <f t="shared" si="66"/>
        <v>0</v>
      </c>
      <c r="Z393" s="238">
        <f t="shared" si="67"/>
        <v>0</v>
      </c>
    </row>
    <row r="394" spans="1:26" ht="30" x14ac:dyDescent="0.25">
      <c r="A394" s="191" t="s">
        <v>674</v>
      </c>
      <c r="B394" s="228" t="s">
        <v>697</v>
      </c>
      <c r="C394" s="193" t="s">
        <v>698</v>
      </c>
      <c r="D394" s="193"/>
      <c r="E394" s="194">
        <v>205.32</v>
      </c>
      <c r="F394" s="229">
        <v>205.32</v>
      </c>
      <c r="G394" s="230" t="s">
        <v>53</v>
      </c>
      <c r="H394" s="231">
        <v>0</v>
      </c>
      <c r="I394" s="232">
        <v>0</v>
      </c>
      <c r="J394" s="232">
        <v>0</v>
      </c>
      <c r="K394" s="232">
        <v>0</v>
      </c>
      <c r="L394" s="233">
        <v>0</v>
      </c>
      <c r="M394" s="232">
        <f t="shared" ref="M394:M457" si="71">H394+I394+J394-K394-L394</f>
        <v>0</v>
      </c>
      <c r="N394" s="234">
        <v>0</v>
      </c>
      <c r="O394" s="232">
        <f t="shared" si="68"/>
        <v>0</v>
      </c>
      <c r="P394" s="242"/>
      <c r="Q394" s="216"/>
      <c r="R394" s="236">
        <f t="shared" si="69"/>
        <v>0</v>
      </c>
      <c r="S394" s="237">
        <v>0</v>
      </c>
      <c r="T394" s="236">
        <f t="shared" ref="T394:T457" si="72">I394*F394</f>
        <v>0</v>
      </c>
      <c r="U394" s="236">
        <f t="shared" ref="U394:U457" si="73">F394*J394</f>
        <v>0</v>
      </c>
      <c r="V394" s="236">
        <f t="shared" ref="V394:V457" si="74">F394*K394</f>
        <v>0</v>
      </c>
      <c r="W394" s="236">
        <f t="shared" ref="W394:W457" si="75">F394*L394</f>
        <v>0</v>
      </c>
      <c r="X394" s="236">
        <f t="shared" si="70"/>
        <v>0</v>
      </c>
      <c r="Y394" s="238">
        <f t="shared" ref="Y394:Y457" si="76">M394*F394</f>
        <v>0</v>
      </c>
      <c r="Z394" s="238">
        <f t="shared" ref="Z394:Z457" si="77">Y394-X394</f>
        <v>0</v>
      </c>
    </row>
    <row r="395" spans="1:26" ht="30" x14ac:dyDescent="0.25">
      <c r="A395" s="191" t="s">
        <v>674</v>
      </c>
      <c r="B395" s="228" t="s">
        <v>814</v>
      </c>
      <c r="C395" s="193" t="s">
        <v>815</v>
      </c>
      <c r="D395" s="193"/>
      <c r="E395" s="194">
        <v>61</v>
      </c>
      <c r="F395" s="229">
        <v>61</v>
      </c>
      <c r="G395" s="230" t="s">
        <v>33</v>
      </c>
      <c r="H395" s="231">
        <v>0</v>
      </c>
      <c r="I395" s="251">
        <v>0</v>
      </c>
      <c r="J395" s="232">
        <v>0</v>
      </c>
      <c r="K395" s="232">
        <v>0</v>
      </c>
      <c r="L395" s="233">
        <v>0</v>
      </c>
      <c r="M395" s="232">
        <f t="shared" si="71"/>
        <v>0</v>
      </c>
      <c r="N395" s="234">
        <v>0</v>
      </c>
      <c r="O395" s="232">
        <f t="shared" si="68"/>
        <v>0</v>
      </c>
      <c r="P395" s="243"/>
      <c r="Q395" s="216"/>
      <c r="R395" s="236">
        <f t="shared" si="69"/>
        <v>0</v>
      </c>
      <c r="S395" s="237">
        <v>0</v>
      </c>
      <c r="T395" s="236">
        <f t="shared" si="72"/>
        <v>0</v>
      </c>
      <c r="U395" s="236">
        <f t="shared" si="73"/>
        <v>0</v>
      </c>
      <c r="V395" s="236">
        <f t="shared" si="74"/>
        <v>0</v>
      </c>
      <c r="W395" s="236">
        <f t="shared" si="75"/>
        <v>0</v>
      </c>
      <c r="X395" s="236">
        <f t="shared" si="70"/>
        <v>0</v>
      </c>
      <c r="Y395" s="238">
        <f t="shared" si="76"/>
        <v>0</v>
      </c>
      <c r="Z395" s="238">
        <f t="shared" si="77"/>
        <v>0</v>
      </c>
    </row>
    <row r="396" spans="1:26" ht="18" x14ac:dyDescent="0.25">
      <c r="A396" s="191" t="s">
        <v>674</v>
      </c>
      <c r="B396" s="228" t="s">
        <v>1316</v>
      </c>
      <c r="C396" s="193" t="s">
        <v>1317</v>
      </c>
      <c r="D396" s="193"/>
      <c r="E396" s="194">
        <v>690</v>
      </c>
      <c r="F396" s="229">
        <v>690</v>
      </c>
      <c r="G396" s="230" t="s">
        <v>33</v>
      </c>
      <c r="H396" s="231">
        <v>0</v>
      </c>
      <c r="I396" s="232">
        <v>0</v>
      </c>
      <c r="J396" s="232">
        <v>0</v>
      </c>
      <c r="K396" s="232">
        <v>0</v>
      </c>
      <c r="L396" s="233">
        <v>0</v>
      </c>
      <c r="M396" s="232">
        <f t="shared" si="71"/>
        <v>0</v>
      </c>
      <c r="N396" s="234">
        <v>0</v>
      </c>
      <c r="O396" s="232">
        <f t="shared" si="68"/>
        <v>0</v>
      </c>
      <c r="P396" s="243"/>
      <c r="Q396" s="216"/>
      <c r="R396" s="236">
        <f t="shared" si="69"/>
        <v>0</v>
      </c>
      <c r="S396" s="237">
        <v>0</v>
      </c>
      <c r="T396" s="236">
        <f t="shared" si="72"/>
        <v>0</v>
      </c>
      <c r="U396" s="236">
        <f t="shared" si="73"/>
        <v>0</v>
      </c>
      <c r="V396" s="236">
        <f t="shared" si="74"/>
        <v>0</v>
      </c>
      <c r="W396" s="236">
        <f t="shared" si="75"/>
        <v>0</v>
      </c>
      <c r="X396" s="236">
        <f t="shared" si="70"/>
        <v>0</v>
      </c>
      <c r="Y396" s="238">
        <f t="shared" si="76"/>
        <v>0</v>
      </c>
      <c r="Z396" s="238">
        <f t="shared" si="77"/>
        <v>0</v>
      </c>
    </row>
    <row r="397" spans="1:26" ht="30" x14ac:dyDescent="0.25">
      <c r="A397" s="191" t="s">
        <v>674</v>
      </c>
      <c r="B397" s="228" t="s">
        <v>829</v>
      </c>
      <c r="C397" s="193" t="s">
        <v>830</v>
      </c>
      <c r="D397" s="193"/>
      <c r="E397" s="194">
        <v>136.97</v>
      </c>
      <c r="F397" s="229">
        <v>136.97</v>
      </c>
      <c r="G397" s="230" t="s">
        <v>33</v>
      </c>
      <c r="H397" s="231">
        <v>0</v>
      </c>
      <c r="I397" s="251">
        <v>0</v>
      </c>
      <c r="J397" s="232">
        <v>0</v>
      </c>
      <c r="K397" s="232">
        <v>0</v>
      </c>
      <c r="L397" s="233">
        <v>0</v>
      </c>
      <c r="M397" s="232">
        <f t="shared" si="71"/>
        <v>0</v>
      </c>
      <c r="N397" s="234">
        <v>0</v>
      </c>
      <c r="O397" s="232">
        <f t="shared" si="68"/>
        <v>0</v>
      </c>
      <c r="P397" s="242"/>
      <c r="Q397" s="216"/>
      <c r="R397" s="236">
        <f t="shared" si="69"/>
        <v>0</v>
      </c>
      <c r="S397" s="237">
        <v>0</v>
      </c>
      <c r="T397" s="236">
        <f t="shared" si="72"/>
        <v>0</v>
      </c>
      <c r="U397" s="236">
        <f t="shared" si="73"/>
        <v>0</v>
      </c>
      <c r="V397" s="236">
        <f t="shared" si="74"/>
        <v>0</v>
      </c>
      <c r="W397" s="236">
        <f t="shared" si="75"/>
        <v>0</v>
      </c>
      <c r="X397" s="236">
        <f t="shared" si="70"/>
        <v>0</v>
      </c>
      <c r="Y397" s="238">
        <f t="shared" si="76"/>
        <v>0</v>
      </c>
      <c r="Z397" s="238">
        <f t="shared" si="77"/>
        <v>0</v>
      </c>
    </row>
    <row r="398" spans="1:26" ht="18" x14ac:dyDescent="0.25">
      <c r="A398" s="191" t="s">
        <v>674</v>
      </c>
      <c r="B398" s="228" t="s">
        <v>934</v>
      </c>
      <c r="C398" s="193" t="s">
        <v>935</v>
      </c>
      <c r="D398" s="193"/>
      <c r="E398" s="194">
        <v>103.75</v>
      </c>
      <c r="F398" s="229">
        <v>103.75</v>
      </c>
      <c r="G398" s="230" t="s">
        <v>33</v>
      </c>
      <c r="H398" s="231">
        <v>0</v>
      </c>
      <c r="I398" s="251">
        <v>0</v>
      </c>
      <c r="J398" s="232">
        <v>0</v>
      </c>
      <c r="K398" s="232">
        <v>0</v>
      </c>
      <c r="L398" s="233">
        <v>0</v>
      </c>
      <c r="M398" s="232">
        <f t="shared" si="71"/>
        <v>0</v>
      </c>
      <c r="N398" s="234">
        <v>0</v>
      </c>
      <c r="O398" s="232">
        <f t="shared" si="68"/>
        <v>0</v>
      </c>
      <c r="P398" s="243"/>
      <c r="Q398" s="216"/>
      <c r="R398" s="236">
        <f t="shared" si="69"/>
        <v>0</v>
      </c>
      <c r="S398" s="237">
        <v>0</v>
      </c>
      <c r="T398" s="236">
        <f t="shared" si="72"/>
        <v>0</v>
      </c>
      <c r="U398" s="236">
        <f t="shared" si="73"/>
        <v>0</v>
      </c>
      <c r="V398" s="236">
        <f t="shared" si="74"/>
        <v>0</v>
      </c>
      <c r="W398" s="236">
        <f t="shared" si="75"/>
        <v>0</v>
      </c>
      <c r="X398" s="236">
        <f t="shared" si="70"/>
        <v>0</v>
      </c>
      <c r="Y398" s="238">
        <f t="shared" si="76"/>
        <v>0</v>
      </c>
      <c r="Z398" s="238">
        <f t="shared" si="77"/>
        <v>0</v>
      </c>
    </row>
    <row r="399" spans="1:26" ht="30" x14ac:dyDescent="0.25">
      <c r="A399" s="191" t="s">
        <v>674</v>
      </c>
      <c r="B399" s="228" t="s">
        <v>761</v>
      </c>
      <c r="C399" s="193" t="s">
        <v>762</v>
      </c>
      <c r="D399" s="193"/>
      <c r="E399" s="194">
        <v>99.01</v>
      </c>
      <c r="F399" s="229">
        <v>99.01</v>
      </c>
      <c r="G399" s="230" t="s">
        <v>33</v>
      </c>
      <c r="H399" s="231">
        <v>0</v>
      </c>
      <c r="I399" s="232">
        <v>0</v>
      </c>
      <c r="J399" s="232">
        <v>0</v>
      </c>
      <c r="K399" s="232">
        <v>0</v>
      </c>
      <c r="L399" s="233">
        <v>0</v>
      </c>
      <c r="M399" s="232">
        <f t="shared" si="71"/>
        <v>0</v>
      </c>
      <c r="N399" s="234">
        <v>0</v>
      </c>
      <c r="O399" s="232">
        <f t="shared" si="68"/>
        <v>0</v>
      </c>
      <c r="P399" s="243"/>
      <c r="Q399" s="216"/>
      <c r="R399" s="236">
        <f t="shared" si="69"/>
        <v>0</v>
      </c>
      <c r="S399" s="237">
        <v>0</v>
      </c>
      <c r="T399" s="236">
        <f t="shared" si="72"/>
        <v>0</v>
      </c>
      <c r="U399" s="236">
        <f t="shared" si="73"/>
        <v>0</v>
      </c>
      <c r="V399" s="236">
        <f t="shared" si="74"/>
        <v>0</v>
      </c>
      <c r="W399" s="236">
        <f t="shared" si="75"/>
        <v>0</v>
      </c>
      <c r="X399" s="236">
        <f t="shared" si="70"/>
        <v>0</v>
      </c>
      <c r="Y399" s="238">
        <f t="shared" si="76"/>
        <v>0</v>
      </c>
      <c r="Z399" s="238">
        <f t="shared" si="77"/>
        <v>0</v>
      </c>
    </row>
    <row r="400" spans="1:26" ht="30" x14ac:dyDescent="0.25">
      <c r="A400" s="191" t="s">
        <v>674</v>
      </c>
      <c r="B400" s="228" t="s">
        <v>759</v>
      </c>
      <c r="C400" s="193" t="s">
        <v>760</v>
      </c>
      <c r="D400" s="193"/>
      <c r="E400" s="194">
        <v>1.03</v>
      </c>
      <c r="F400" s="229">
        <v>1.03</v>
      </c>
      <c r="G400" s="230" t="s">
        <v>33</v>
      </c>
      <c r="H400" s="231">
        <v>0</v>
      </c>
      <c r="I400" s="232">
        <v>0</v>
      </c>
      <c r="J400" s="232">
        <v>0</v>
      </c>
      <c r="K400" s="232">
        <v>0</v>
      </c>
      <c r="L400" s="233">
        <v>0</v>
      </c>
      <c r="M400" s="232">
        <f t="shared" si="71"/>
        <v>0</v>
      </c>
      <c r="N400" s="234">
        <v>0</v>
      </c>
      <c r="O400" s="232">
        <f t="shared" si="68"/>
        <v>0</v>
      </c>
      <c r="P400" s="243"/>
      <c r="Q400" s="216"/>
      <c r="R400" s="236">
        <f t="shared" si="69"/>
        <v>0</v>
      </c>
      <c r="S400" s="237">
        <v>0</v>
      </c>
      <c r="T400" s="236">
        <f t="shared" si="72"/>
        <v>0</v>
      </c>
      <c r="U400" s="236">
        <f t="shared" si="73"/>
        <v>0</v>
      </c>
      <c r="V400" s="236">
        <f t="shared" si="74"/>
        <v>0</v>
      </c>
      <c r="W400" s="236">
        <f t="shared" si="75"/>
        <v>0</v>
      </c>
      <c r="X400" s="236">
        <f t="shared" si="70"/>
        <v>0</v>
      </c>
      <c r="Y400" s="238">
        <f t="shared" si="76"/>
        <v>0</v>
      </c>
      <c r="Z400" s="238">
        <f t="shared" si="77"/>
        <v>0</v>
      </c>
    </row>
    <row r="401" spans="1:26" ht="30" x14ac:dyDescent="0.25">
      <c r="A401" s="191" t="s">
        <v>674</v>
      </c>
      <c r="B401" s="228" t="s">
        <v>757</v>
      </c>
      <c r="C401" s="193" t="s">
        <v>758</v>
      </c>
      <c r="D401" s="193"/>
      <c r="E401" s="194">
        <v>0.65</v>
      </c>
      <c r="F401" s="229">
        <v>0.65</v>
      </c>
      <c r="G401" s="230" t="s">
        <v>33</v>
      </c>
      <c r="H401" s="231">
        <v>0</v>
      </c>
      <c r="I401" s="232">
        <v>0</v>
      </c>
      <c r="J401" s="232">
        <v>0</v>
      </c>
      <c r="K401" s="232">
        <v>0</v>
      </c>
      <c r="L401" s="233">
        <v>0</v>
      </c>
      <c r="M401" s="232">
        <f t="shared" si="71"/>
        <v>0</v>
      </c>
      <c r="N401" s="234">
        <v>0</v>
      </c>
      <c r="O401" s="232">
        <f t="shared" si="68"/>
        <v>0</v>
      </c>
      <c r="P401" s="242"/>
      <c r="Q401" s="216"/>
      <c r="R401" s="236">
        <f t="shared" si="69"/>
        <v>0</v>
      </c>
      <c r="S401" s="237">
        <v>0</v>
      </c>
      <c r="T401" s="236">
        <f t="shared" si="72"/>
        <v>0</v>
      </c>
      <c r="U401" s="236">
        <f t="shared" si="73"/>
        <v>0</v>
      </c>
      <c r="V401" s="236">
        <f t="shared" si="74"/>
        <v>0</v>
      </c>
      <c r="W401" s="236">
        <f t="shared" si="75"/>
        <v>0</v>
      </c>
      <c r="X401" s="236">
        <f t="shared" si="70"/>
        <v>0</v>
      </c>
      <c r="Y401" s="238">
        <f t="shared" si="76"/>
        <v>0</v>
      </c>
      <c r="Z401" s="238">
        <f t="shared" si="77"/>
        <v>0</v>
      </c>
    </row>
    <row r="402" spans="1:26" ht="30" x14ac:dyDescent="0.25">
      <c r="A402" s="191" t="s">
        <v>674</v>
      </c>
      <c r="B402" s="228" t="s">
        <v>954</v>
      </c>
      <c r="C402" s="193" t="s">
        <v>955</v>
      </c>
      <c r="D402" s="193"/>
      <c r="E402" s="194">
        <v>3298</v>
      </c>
      <c r="F402" s="229">
        <v>3298</v>
      </c>
      <c r="G402" s="230" t="s">
        <v>33</v>
      </c>
      <c r="H402" s="231">
        <v>0</v>
      </c>
      <c r="I402" s="251">
        <v>0</v>
      </c>
      <c r="J402" s="232">
        <v>0</v>
      </c>
      <c r="K402" s="232">
        <v>0</v>
      </c>
      <c r="L402" s="233">
        <v>0</v>
      </c>
      <c r="M402" s="232">
        <f t="shared" si="71"/>
        <v>0</v>
      </c>
      <c r="N402" s="234">
        <v>0</v>
      </c>
      <c r="O402" s="232">
        <f t="shared" si="68"/>
        <v>0</v>
      </c>
      <c r="P402" s="243"/>
      <c r="Q402" s="216"/>
      <c r="R402" s="236">
        <f t="shared" si="69"/>
        <v>0</v>
      </c>
      <c r="S402" s="237">
        <v>0</v>
      </c>
      <c r="T402" s="236">
        <f t="shared" si="72"/>
        <v>0</v>
      </c>
      <c r="U402" s="236">
        <f t="shared" si="73"/>
        <v>0</v>
      </c>
      <c r="V402" s="236">
        <f t="shared" si="74"/>
        <v>0</v>
      </c>
      <c r="W402" s="236">
        <f t="shared" si="75"/>
        <v>0</v>
      </c>
      <c r="X402" s="236">
        <f t="shared" si="70"/>
        <v>0</v>
      </c>
      <c r="Y402" s="238">
        <f t="shared" si="76"/>
        <v>0</v>
      </c>
      <c r="Z402" s="238">
        <f t="shared" si="77"/>
        <v>0</v>
      </c>
    </row>
    <row r="403" spans="1:26" ht="18" x14ac:dyDescent="0.25">
      <c r="A403" s="191" t="s">
        <v>674</v>
      </c>
      <c r="B403" s="228" t="s">
        <v>986</v>
      </c>
      <c r="C403" s="193" t="s">
        <v>985</v>
      </c>
      <c r="D403" s="193"/>
      <c r="E403" s="194">
        <v>0.48</v>
      </c>
      <c r="F403" s="229">
        <v>0.48</v>
      </c>
      <c r="G403" s="230" t="s">
        <v>33</v>
      </c>
      <c r="H403" s="231">
        <v>0</v>
      </c>
      <c r="I403" s="251">
        <v>0</v>
      </c>
      <c r="J403" s="232">
        <v>0</v>
      </c>
      <c r="K403" s="232">
        <v>0</v>
      </c>
      <c r="L403" s="233">
        <v>0</v>
      </c>
      <c r="M403" s="232">
        <f t="shared" si="71"/>
        <v>0</v>
      </c>
      <c r="N403" s="234">
        <v>0</v>
      </c>
      <c r="O403" s="232">
        <f t="shared" si="68"/>
        <v>0</v>
      </c>
      <c r="P403" s="242"/>
      <c r="Q403" s="216"/>
      <c r="R403" s="236">
        <f t="shared" si="69"/>
        <v>0</v>
      </c>
      <c r="S403" s="237">
        <v>0</v>
      </c>
      <c r="T403" s="236">
        <f t="shared" si="72"/>
        <v>0</v>
      </c>
      <c r="U403" s="236">
        <f t="shared" si="73"/>
        <v>0</v>
      </c>
      <c r="V403" s="236">
        <f t="shared" si="74"/>
        <v>0</v>
      </c>
      <c r="W403" s="236">
        <f t="shared" si="75"/>
        <v>0</v>
      </c>
      <c r="X403" s="236">
        <f t="shared" si="70"/>
        <v>0</v>
      </c>
      <c r="Y403" s="238">
        <f t="shared" si="76"/>
        <v>0</v>
      </c>
      <c r="Z403" s="238">
        <f t="shared" si="77"/>
        <v>0</v>
      </c>
    </row>
    <row r="404" spans="1:26" ht="30" x14ac:dyDescent="0.25">
      <c r="A404" s="191" t="s">
        <v>674</v>
      </c>
      <c r="B404" s="228" t="s">
        <v>793</v>
      </c>
      <c r="C404" s="193" t="s">
        <v>794</v>
      </c>
      <c r="D404" s="193"/>
      <c r="E404" s="194">
        <v>190</v>
      </c>
      <c r="F404" s="229">
        <v>190</v>
      </c>
      <c r="G404" s="230" t="s">
        <v>33</v>
      </c>
      <c r="H404" s="231">
        <v>0</v>
      </c>
      <c r="I404" s="251">
        <v>0</v>
      </c>
      <c r="J404" s="232">
        <v>0</v>
      </c>
      <c r="K404" s="232">
        <v>0</v>
      </c>
      <c r="L404" s="233">
        <v>0</v>
      </c>
      <c r="M404" s="232">
        <f t="shared" si="71"/>
        <v>0</v>
      </c>
      <c r="N404" s="234">
        <v>0</v>
      </c>
      <c r="O404" s="232">
        <f t="shared" si="68"/>
        <v>0</v>
      </c>
      <c r="P404" s="242"/>
      <c r="Q404" s="216"/>
      <c r="R404" s="236">
        <f t="shared" si="69"/>
        <v>0</v>
      </c>
      <c r="S404" s="237">
        <v>0</v>
      </c>
      <c r="T404" s="236">
        <f t="shared" si="72"/>
        <v>0</v>
      </c>
      <c r="U404" s="236">
        <f t="shared" si="73"/>
        <v>0</v>
      </c>
      <c r="V404" s="236">
        <f t="shared" si="74"/>
        <v>0</v>
      </c>
      <c r="W404" s="236">
        <f t="shared" si="75"/>
        <v>0</v>
      </c>
      <c r="X404" s="236">
        <f t="shared" si="70"/>
        <v>0</v>
      </c>
      <c r="Y404" s="238">
        <f t="shared" si="76"/>
        <v>0</v>
      </c>
      <c r="Z404" s="238">
        <f t="shared" si="77"/>
        <v>0</v>
      </c>
    </row>
    <row r="405" spans="1:26" ht="30" x14ac:dyDescent="0.25">
      <c r="A405" s="191" t="s">
        <v>674</v>
      </c>
      <c r="B405" s="228" t="s">
        <v>1585</v>
      </c>
      <c r="C405" s="193" t="s">
        <v>1586</v>
      </c>
      <c r="D405" s="193"/>
      <c r="E405" s="194">
        <v>43.11</v>
      </c>
      <c r="F405" s="229">
        <v>43.11</v>
      </c>
      <c r="G405" s="230" t="s">
        <v>33</v>
      </c>
      <c r="H405" s="231">
        <v>0</v>
      </c>
      <c r="I405" s="232">
        <v>0</v>
      </c>
      <c r="J405" s="232">
        <v>0</v>
      </c>
      <c r="K405" s="232">
        <v>0</v>
      </c>
      <c r="L405" s="233">
        <v>0</v>
      </c>
      <c r="M405" s="232">
        <f t="shared" si="71"/>
        <v>0</v>
      </c>
      <c r="N405" s="234">
        <v>0</v>
      </c>
      <c r="O405" s="232">
        <f t="shared" si="68"/>
        <v>0</v>
      </c>
      <c r="P405" s="242"/>
      <c r="Q405" s="216"/>
      <c r="R405" s="236">
        <f t="shared" si="69"/>
        <v>0</v>
      </c>
      <c r="S405" s="237">
        <v>0</v>
      </c>
      <c r="T405" s="236">
        <f t="shared" si="72"/>
        <v>0</v>
      </c>
      <c r="U405" s="236">
        <f t="shared" si="73"/>
        <v>0</v>
      </c>
      <c r="V405" s="236">
        <f t="shared" si="74"/>
        <v>0</v>
      </c>
      <c r="W405" s="236">
        <f t="shared" si="75"/>
        <v>0</v>
      </c>
      <c r="X405" s="236">
        <f t="shared" si="70"/>
        <v>0</v>
      </c>
      <c r="Y405" s="238">
        <f t="shared" si="76"/>
        <v>0</v>
      </c>
      <c r="Z405" s="238">
        <f t="shared" si="77"/>
        <v>0</v>
      </c>
    </row>
    <row r="406" spans="1:26" ht="18" x14ac:dyDescent="0.25">
      <c r="A406" s="191" t="s">
        <v>27</v>
      </c>
      <c r="B406" s="228" t="s">
        <v>104</v>
      </c>
      <c r="C406" s="202" t="s">
        <v>105</v>
      </c>
      <c r="D406" s="443" t="s">
        <v>2658</v>
      </c>
      <c r="E406" s="203">
        <v>24.36</v>
      </c>
      <c r="F406" s="250">
        <v>18.559999999999999</v>
      </c>
      <c r="G406" s="316" t="s">
        <v>33</v>
      </c>
      <c r="H406" s="317">
        <v>8</v>
      </c>
      <c r="I406" s="251">
        <v>11</v>
      </c>
      <c r="J406" s="251">
        <v>0</v>
      </c>
      <c r="K406" s="251">
        <v>10</v>
      </c>
      <c r="L406" s="318">
        <v>0</v>
      </c>
      <c r="M406" s="232">
        <f t="shared" si="71"/>
        <v>9</v>
      </c>
      <c r="N406" s="252">
        <v>9</v>
      </c>
      <c r="O406" s="232">
        <f t="shared" si="68"/>
        <v>0</v>
      </c>
      <c r="P406" s="321"/>
      <c r="Q406" s="216"/>
      <c r="R406" s="236">
        <f t="shared" si="69"/>
        <v>194.88</v>
      </c>
      <c r="S406" s="237">
        <v>-46.4</v>
      </c>
      <c r="T406" s="236">
        <f t="shared" si="72"/>
        <v>204.16</v>
      </c>
      <c r="U406" s="236">
        <f t="shared" si="73"/>
        <v>0</v>
      </c>
      <c r="V406" s="236">
        <f t="shared" si="74"/>
        <v>185.6</v>
      </c>
      <c r="W406" s="236">
        <f t="shared" si="75"/>
        <v>0</v>
      </c>
      <c r="X406" s="236">
        <f t="shared" si="70"/>
        <v>167.04</v>
      </c>
      <c r="Y406" s="238">
        <f t="shared" si="76"/>
        <v>167.04</v>
      </c>
      <c r="Z406" s="238">
        <f t="shared" si="77"/>
        <v>0</v>
      </c>
    </row>
    <row r="407" spans="1:26" ht="18" x14ac:dyDescent="0.25">
      <c r="A407" s="191" t="s">
        <v>674</v>
      </c>
      <c r="B407" s="228" t="s">
        <v>767</v>
      </c>
      <c r="C407" s="193" t="s">
        <v>768</v>
      </c>
      <c r="D407" s="193"/>
      <c r="E407" s="194">
        <v>102.93</v>
      </c>
      <c r="F407" s="229">
        <v>102.93</v>
      </c>
      <c r="G407" s="230" t="s">
        <v>33</v>
      </c>
      <c r="H407" s="231">
        <v>1</v>
      </c>
      <c r="I407" s="232">
        <v>0</v>
      </c>
      <c r="J407" s="232">
        <v>0</v>
      </c>
      <c r="K407" s="232">
        <v>0</v>
      </c>
      <c r="L407" s="233">
        <v>0</v>
      </c>
      <c r="M407" s="232">
        <f t="shared" si="71"/>
        <v>1</v>
      </c>
      <c r="N407" s="234">
        <v>1</v>
      </c>
      <c r="O407" s="232">
        <f t="shared" si="68"/>
        <v>0</v>
      </c>
      <c r="P407" s="243"/>
      <c r="Q407" s="216"/>
      <c r="R407" s="236">
        <f t="shared" si="69"/>
        <v>102.93</v>
      </c>
      <c r="S407" s="237">
        <v>0</v>
      </c>
      <c r="T407" s="236">
        <f t="shared" si="72"/>
        <v>0</v>
      </c>
      <c r="U407" s="236">
        <f t="shared" si="73"/>
        <v>0</v>
      </c>
      <c r="V407" s="236">
        <f t="shared" si="74"/>
        <v>0</v>
      </c>
      <c r="W407" s="236">
        <f t="shared" si="75"/>
        <v>0</v>
      </c>
      <c r="X407" s="236">
        <f t="shared" si="70"/>
        <v>102.93</v>
      </c>
      <c r="Y407" s="238">
        <f t="shared" si="76"/>
        <v>102.93</v>
      </c>
      <c r="Z407" s="238">
        <f t="shared" si="77"/>
        <v>0</v>
      </c>
    </row>
    <row r="408" spans="1:26" ht="30" x14ac:dyDescent="0.25">
      <c r="A408" s="191" t="s">
        <v>674</v>
      </c>
      <c r="B408" s="228" t="s">
        <v>755</v>
      </c>
      <c r="C408" s="193" t="s">
        <v>756</v>
      </c>
      <c r="D408" s="193"/>
      <c r="E408" s="194">
        <v>35</v>
      </c>
      <c r="F408" s="229">
        <v>35</v>
      </c>
      <c r="G408" s="230" t="s">
        <v>33</v>
      </c>
      <c r="H408" s="231">
        <v>0</v>
      </c>
      <c r="I408" s="232">
        <v>0</v>
      </c>
      <c r="J408" s="232">
        <v>0</v>
      </c>
      <c r="K408" s="232">
        <v>0</v>
      </c>
      <c r="L408" s="233">
        <v>0</v>
      </c>
      <c r="M408" s="232">
        <f t="shared" si="71"/>
        <v>0</v>
      </c>
      <c r="N408" s="234">
        <v>0</v>
      </c>
      <c r="O408" s="232">
        <f t="shared" si="68"/>
        <v>0</v>
      </c>
      <c r="P408" s="243"/>
      <c r="Q408" s="216"/>
      <c r="R408" s="236">
        <f t="shared" si="69"/>
        <v>0</v>
      </c>
      <c r="S408" s="237">
        <v>0</v>
      </c>
      <c r="T408" s="236">
        <f t="shared" si="72"/>
        <v>0</v>
      </c>
      <c r="U408" s="236">
        <f t="shared" si="73"/>
        <v>0</v>
      </c>
      <c r="V408" s="236">
        <f t="shared" si="74"/>
        <v>0</v>
      </c>
      <c r="W408" s="236">
        <f t="shared" si="75"/>
        <v>0</v>
      </c>
      <c r="X408" s="236">
        <f t="shared" si="70"/>
        <v>0</v>
      </c>
      <c r="Y408" s="238">
        <f t="shared" si="76"/>
        <v>0</v>
      </c>
      <c r="Z408" s="238">
        <f t="shared" si="77"/>
        <v>0</v>
      </c>
    </row>
    <row r="409" spans="1:26" ht="18" x14ac:dyDescent="0.25">
      <c r="A409" s="191" t="s">
        <v>27</v>
      </c>
      <c r="B409" s="228" t="s">
        <v>106</v>
      </c>
      <c r="C409" s="202" t="s">
        <v>107</v>
      </c>
      <c r="D409" s="443" t="s">
        <v>2658</v>
      </c>
      <c r="E409" s="203">
        <v>19.75</v>
      </c>
      <c r="F409" s="250">
        <v>13.34</v>
      </c>
      <c r="G409" s="316" t="s">
        <v>33</v>
      </c>
      <c r="H409" s="317">
        <v>0</v>
      </c>
      <c r="I409" s="251">
        <v>15</v>
      </c>
      <c r="J409" s="251">
        <v>0</v>
      </c>
      <c r="K409" s="251">
        <v>9</v>
      </c>
      <c r="L409" s="318">
        <v>0</v>
      </c>
      <c r="M409" s="232">
        <f t="shared" si="71"/>
        <v>6</v>
      </c>
      <c r="N409" s="252">
        <v>0</v>
      </c>
      <c r="O409" s="232">
        <f t="shared" si="68"/>
        <v>-6</v>
      </c>
      <c r="P409" s="322"/>
      <c r="Q409" s="216"/>
      <c r="R409" s="236">
        <f t="shared" si="69"/>
        <v>0</v>
      </c>
      <c r="S409" s="237">
        <v>0</v>
      </c>
      <c r="T409" s="236">
        <f t="shared" si="72"/>
        <v>200.1</v>
      </c>
      <c r="U409" s="236">
        <f t="shared" si="73"/>
        <v>0</v>
      </c>
      <c r="V409" s="236">
        <f t="shared" si="74"/>
        <v>120.06</v>
      </c>
      <c r="W409" s="236">
        <f t="shared" si="75"/>
        <v>0</v>
      </c>
      <c r="X409" s="236">
        <f t="shared" si="70"/>
        <v>80.039999999999992</v>
      </c>
      <c r="Y409" s="238">
        <f t="shared" si="76"/>
        <v>80.039999999999992</v>
      </c>
      <c r="Z409" s="238">
        <f t="shared" si="77"/>
        <v>0</v>
      </c>
    </row>
    <row r="410" spans="1:26" ht="18" x14ac:dyDescent="0.25">
      <c r="A410" s="191" t="s">
        <v>674</v>
      </c>
      <c r="B410" s="228" t="s">
        <v>978</v>
      </c>
      <c r="C410" s="193" t="s">
        <v>979</v>
      </c>
      <c r="D410" s="193"/>
      <c r="E410" s="194">
        <v>103.5</v>
      </c>
      <c r="F410" s="229">
        <v>103.5</v>
      </c>
      <c r="G410" s="230" t="s">
        <v>33</v>
      </c>
      <c r="H410" s="231">
        <v>0</v>
      </c>
      <c r="I410" s="251">
        <v>0</v>
      </c>
      <c r="J410" s="232">
        <v>0</v>
      </c>
      <c r="K410" s="232">
        <v>0</v>
      </c>
      <c r="L410" s="233">
        <v>0</v>
      </c>
      <c r="M410" s="232">
        <f t="shared" si="71"/>
        <v>0</v>
      </c>
      <c r="N410" s="234">
        <v>0</v>
      </c>
      <c r="O410" s="232">
        <f t="shared" si="68"/>
        <v>0</v>
      </c>
      <c r="P410" s="242"/>
      <c r="Q410" s="216"/>
      <c r="R410" s="236">
        <f t="shared" si="69"/>
        <v>0</v>
      </c>
      <c r="S410" s="237">
        <v>0</v>
      </c>
      <c r="T410" s="236">
        <f t="shared" si="72"/>
        <v>0</v>
      </c>
      <c r="U410" s="236">
        <f t="shared" si="73"/>
        <v>0</v>
      </c>
      <c r="V410" s="236">
        <f t="shared" si="74"/>
        <v>0</v>
      </c>
      <c r="W410" s="236">
        <f t="shared" si="75"/>
        <v>0</v>
      </c>
      <c r="X410" s="236">
        <f t="shared" si="70"/>
        <v>0</v>
      </c>
      <c r="Y410" s="238">
        <f t="shared" si="76"/>
        <v>0</v>
      </c>
      <c r="Z410" s="238">
        <f t="shared" si="77"/>
        <v>0</v>
      </c>
    </row>
    <row r="411" spans="1:26" ht="30" x14ac:dyDescent="0.25">
      <c r="A411" s="191" t="s">
        <v>674</v>
      </c>
      <c r="B411" s="228" t="s">
        <v>854</v>
      </c>
      <c r="C411" s="193" t="s">
        <v>855</v>
      </c>
      <c r="D411" s="193"/>
      <c r="E411" s="194">
        <v>34</v>
      </c>
      <c r="F411" s="229">
        <v>34</v>
      </c>
      <c r="G411" s="230" t="s">
        <v>33</v>
      </c>
      <c r="H411" s="231">
        <v>0</v>
      </c>
      <c r="I411" s="251">
        <v>0</v>
      </c>
      <c r="J411" s="232">
        <v>0</v>
      </c>
      <c r="K411" s="232">
        <v>0</v>
      </c>
      <c r="L411" s="233">
        <v>0</v>
      </c>
      <c r="M411" s="232">
        <f t="shared" si="71"/>
        <v>0</v>
      </c>
      <c r="N411" s="234">
        <v>0</v>
      </c>
      <c r="O411" s="232">
        <f t="shared" si="68"/>
        <v>0</v>
      </c>
      <c r="P411" s="243"/>
      <c r="Q411" s="216"/>
      <c r="R411" s="236">
        <f t="shared" si="69"/>
        <v>0</v>
      </c>
      <c r="S411" s="237">
        <v>0</v>
      </c>
      <c r="T411" s="236">
        <f t="shared" si="72"/>
        <v>0</v>
      </c>
      <c r="U411" s="236">
        <f t="shared" si="73"/>
        <v>0</v>
      </c>
      <c r="V411" s="236">
        <f t="shared" si="74"/>
        <v>0</v>
      </c>
      <c r="W411" s="236">
        <f t="shared" si="75"/>
        <v>0</v>
      </c>
      <c r="X411" s="236">
        <f t="shared" si="70"/>
        <v>0</v>
      </c>
      <c r="Y411" s="238">
        <f t="shared" si="76"/>
        <v>0</v>
      </c>
      <c r="Z411" s="238">
        <f t="shared" si="77"/>
        <v>0</v>
      </c>
    </row>
    <row r="412" spans="1:26" ht="30" x14ac:dyDescent="0.25">
      <c r="A412" s="191" t="s">
        <v>674</v>
      </c>
      <c r="B412" s="228" t="s">
        <v>948</v>
      </c>
      <c r="C412" s="193" t="s">
        <v>949</v>
      </c>
      <c r="D412" s="193"/>
      <c r="E412" s="194">
        <v>37.979999999999997</v>
      </c>
      <c r="F412" s="229">
        <v>37.979999999999997</v>
      </c>
      <c r="G412" s="230" t="s">
        <v>33</v>
      </c>
      <c r="H412" s="231">
        <v>0</v>
      </c>
      <c r="I412" s="251">
        <v>0</v>
      </c>
      <c r="J412" s="232">
        <v>0</v>
      </c>
      <c r="K412" s="232">
        <v>0</v>
      </c>
      <c r="L412" s="233">
        <v>0</v>
      </c>
      <c r="M412" s="232">
        <f t="shared" si="71"/>
        <v>0</v>
      </c>
      <c r="N412" s="234">
        <v>0</v>
      </c>
      <c r="O412" s="232">
        <f t="shared" si="68"/>
        <v>0</v>
      </c>
      <c r="P412" s="243"/>
      <c r="Q412" s="216"/>
      <c r="R412" s="236">
        <f t="shared" si="69"/>
        <v>0</v>
      </c>
      <c r="S412" s="237">
        <v>0</v>
      </c>
      <c r="T412" s="236">
        <f t="shared" si="72"/>
        <v>0</v>
      </c>
      <c r="U412" s="236">
        <f t="shared" si="73"/>
        <v>0</v>
      </c>
      <c r="V412" s="236">
        <f t="shared" si="74"/>
        <v>0</v>
      </c>
      <c r="W412" s="236">
        <f t="shared" si="75"/>
        <v>0</v>
      </c>
      <c r="X412" s="236">
        <f t="shared" si="70"/>
        <v>0</v>
      </c>
      <c r="Y412" s="238">
        <f t="shared" si="76"/>
        <v>0</v>
      </c>
      <c r="Z412" s="238">
        <f t="shared" si="77"/>
        <v>0</v>
      </c>
    </row>
    <row r="413" spans="1:26" ht="30" x14ac:dyDescent="0.25">
      <c r="A413" s="191" t="s">
        <v>674</v>
      </c>
      <c r="B413" s="228" t="s">
        <v>928</v>
      </c>
      <c r="C413" s="193" t="s">
        <v>929</v>
      </c>
      <c r="D413" s="193"/>
      <c r="E413" s="194">
        <v>194.88</v>
      </c>
      <c r="F413" s="229">
        <v>194.88</v>
      </c>
      <c r="G413" s="230" t="s">
        <v>76</v>
      </c>
      <c r="H413" s="231">
        <v>8</v>
      </c>
      <c r="I413" s="251">
        <v>0</v>
      </c>
      <c r="J413" s="232">
        <v>0</v>
      </c>
      <c r="K413" s="232">
        <v>0</v>
      </c>
      <c r="L413" s="233">
        <v>0</v>
      </c>
      <c r="M413" s="232">
        <f t="shared" si="71"/>
        <v>8</v>
      </c>
      <c r="N413" s="234">
        <v>8</v>
      </c>
      <c r="O413" s="232">
        <f t="shared" si="68"/>
        <v>0</v>
      </c>
      <c r="P413" s="242"/>
      <c r="Q413" s="216"/>
      <c r="R413" s="236">
        <f t="shared" si="69"/>
        <v>1559.04</v>
      </c>
      <c r="S413" s="237">
        <v>0</v>
      </c>
      <c r="T413" s="236">
        <f t="shared" si="72"/>
        <v>0</v>
      </c>
      <c r="U413" s="236">
        <f t="shared" si="73"/>
        <v>0</v>
      </c>
      <c r="V413" s="236">
        <f t="shared" si="74"/>
        <v>0</v>
      </c>
      <c r="W413" s="236">
        <f t="shared" si="75"/>
        <v>0</v>
      </c>
      <c r="X413" s="236">
        <f t="shared" si="70"/>
        <v>1559.04</v>
      </c>
      <c r="Y413" s="238">
        <f t="shared" si="76"/>
        <v>1559.04</v>
      </c>
      <c r="Z413" s="238">
        <f t="shared" si="77"/>
        <v>0</v>
      </c>
    </row>
    <row r="414" spans="1:26" ht="18" x14ac:dyDescent="0.25">
      <c r="A414" s="191" t="s">
        <v>674</v>
      </c>
      <c r="B414" s="228" t="s">
        <v>835</v>
      </c>
      <c r="C414" s="193" t="s">
        <v>836</v>
      </c>
      <c r="D414" s="193"/>
      <c r="E414" s="194">
        <v>493.7</v>
      </c>
      <c r="F414" s="229">
        <v>493.7</v>
      </c>
      <c r="G414" s="230" t="s">
        <v>53</v>
      </c>
      <c r="H414" s="231">
        <v>0</v>
      </c>
      <c r="I414" s="251">
        <v>0</v>
      </c>
      <c r="J414" s="232">
        <v>0</v>
      </c>
      <c r="K414" s="232">
        <v>0</v>
      </c>
      <c r="L414" s="233">
        <v>0</v>
      </c>
      <c r="M414" s="232">
        <f t="shared" si="71"/>
        <v>0</v>
      </c>
      <c r="N414" s="234">
        <v>0</v>
      </c>
      <c r="O414" s="232">
        <f t="shared" si="68"/>
        <v>0</v>
      </c>
      <c r="P414" s="243"/>
      <c r="Q414" s="216"/>
      <c r="R414" s="236">
        <f t="shared" si="69"/>
        <v>0</v>
      </c>
      <c r="S414" s="237">
        <v>0</v>
      </c>
      <c r="T414" s="236">
        <f t="shared" si="72"/>
        <v>0</v>
      </c>
      <c r="U414" s="236">
        <f t="shared" si="73"/>
        <v>0</v>
      </c>
      <c r="V414" s="236">
        <f t="shared" si="74"/>
        <v>0</v>
      </c>
      <c r="W414" s="236">
        <f t="shared" si="75"/>
        <v>0</v>
      </c>
      <c r="X414" s="236">
        <f t="shared" si="70"/>
        <v>0</v>
      </c>
      <c r="Y414" s="238">
        <f t="shared" si="76"/>
        <v>0</v>
      </c>
      <c r="Z414" s="238">
        <f t="shared" si="77"/>
        <v>0</v>
      </c>
    </row>
    <row r="415" spans="1:26" ht="18" x14ac:dyDescent="0.25">
      <c r="A415" s="191" t="s">
        <v>674</v>
      </c>
      <c r="B415" s="228" t="s">
        <v>699</v>
      </c>
      <c r="C415" s="193" t="s">
        <v>700</v>
      </c>
      <c r="D415" s="193"/>
      <c r="E415" s="194">
        <v>963.64</v>
      </c>
      <c r="F415" s="229">
        <v>963.64</v>
      </c>
      <c r="G415" s="230" t="s">
        <v>33</v>
      </c>
      <c r="H415" s="231">
        <v>0</v>
      </c>
      <c r="I415" s="232">
        <v>0</v>
      </c>
      <c r="J415" s="232">
        <v>0</v>
      </c>
      <c r="K415" s="232">
        <v>0</v>
      </c>
      <c r="L415" s="233">
        <v>0</v>
      </c>
      <c r="M415" s="232">
        <f t="shared" si="71"/>
        <v>0</v>
      </c>
      <c r="N415" s="234">
        <v>0</v>
      </c>
      <c r="O415" s="232">
        <f t="shared" si="68"/>
        <v>0</v>
      </c>
      <c r="P415" s="242"/>
      <c r="Q415" s="216"/>
      <c r="R415" s="236">
        <f t="shared" si="69"/>
        <v>0</v>
      </c>
      <c r="S415" s="237">
        <v>0</v>
      </c>
      <c r="T415" s="236">
        <f t="shared" si="72"/>
        <v>0</v>
      </c>
      <c r="U415" s="236">
        <f t="shared" si="73"/>
        <v>0</v>
      </c>
      <c r="V415" s="236">
        <f t="shared" si="74"/>
        <v>0</v>
      </c>
      <c r="W415" s="236">
        <f t="shared" si="75"/>
        <v>0</v>
      </c>
      <c r="X415" s="236">
        <f t="shared" si="70"/>
        <v>0</v>
      </c>
      <c r="Y415" s="238">
        <f t="shared" si="76"/>
        <v>0</v>
      </c>
      <c r="Z415" s="238">
        <f t="shared" si="77"/>
        <v>0</v>
      </c>
    </row>
    <row r="416" spans="1:26" ht="18" x14ac:dyDescent="0.25">
      <c r="A416" s="191" t="s">
        <v>674</v>
      </c>
      <c r="B416" s="228" t="s">
        <v>795</v>
      </c>
      <c r="C416" s="193" t="s">
        <v>796</v>
      </c>
      <c r="D416" s="193"/>
      <c r="E416" s="194">
        <v>134.91</v>
      </c>
      <c r="F416" s="229">
        <v>134.91</v>
      </c>
      <c r="G416" s="230" t="s">
        <v>797</v>
      </c>
      <c r="H416" s="231">
        <v>0</v>
      </c>
      <c r="I416" s="251">
        <v>0</v>
      </c>
      <c r="J416" s="232">
        <v>0</v>
      </c>
      <c r="K416" s="232">
        <v>0</v>
      </c>
      <c r="L416" s="233">
        <v>0</v>
      </c>
      <c r="M416" s="232">
        <f t="shared" si="71"/>
        <v>0</v>
      </c>
      <c r="N416" s="234">
        <v>0</v>
      </c>
      <c r="O416" s="232">
        <f t="shared" si="68"/>
        <v>0</v>
      </c>
      <c r="P416" s="242"/>
      <c r="Q416" s="216"/>
      <c r="R416" s="236">
        <f t="shared" si="69"/>
        <v>0</v>
      </c>
      <c r="S416" s="237">
        <v>0</v>
      </c>
      <c r="T416" s="236">
        <f t="shared" si="72"/>
        <v>0</v>
      </c>
      <c r="U416" s="236">
        <f t="shared" si="73"/>
        <v>0</v>
      </c>
      <c r="V416" s="236">
        <f t="shared" si="74"/>
        <v>0</v>
      </c>
      <c r="W416" s="236">
        <f t="shared" si="75"/>
        <v>0</v>
      </c>
      <c r="X416" s="236">
        <f t="shared" si="70"/>
        <v>0</v>
      </c>
      <c r="Y416" s="238">
        <f t="shared" si="76"/>
        <v>0</v>
      </c>
      <c r="Z416" s="238">
        <f t="shared" si="77"/>
        <v>0</v>
      </c>
    </row>
    <row r="417" spans="1:26" ht="18" x14ac:dyDescent="0.25">
      <c r="A417" s="191" t="s">
        <v>674</v>
      </c>
      <c r="B417" s="228" t="s">
        <v>944</v>
      </c>
      <c r="C417" s="193" t="s">
        <v>945</v>
      </c>
      <c r="D417" s="193"/>
      <c r="E417" s="194">
        <v>179.01</v>
      </c>
      <c r="F417" s="229">
        <v>179.01</v>
      </c>
      <c r="G417" s="230" t="s">
        <v>76</v>
      </c>
      <c r="H417" s="231">
        <v>0</v>
      </c>
      <c r="I417" s="251">
        <v>0</v>
      </c>
      <c r="J417" s="232">
        <v>0</v>
      </c>
      <c r="K417" s="232">
        <v>0</v>
      </c>
      <c r="L417" s="233">
        <v>0</v>
      </c>
      <c r="M417" s="232">
        <f t="shared" si="71"/>
        <v>0</v>
      </c>
      <c r="N417" s="234">
        <v>0</v>
      </c>
      <c r="O417" s="232">
        <f t="shared" si="68"/>
        <v>0</v>
      </c>
      <c r="P417" s="243"/>
      <c r="Q417" s="216"/>
      <c r="R417" s="236">
        <f t="shared" si="69"/>
        <v>0</v>
      </c>
      <c r="S417" s="237">
        <v>0</v>
      </c>
      <c r="T417" s="236">
        <f t="shared" si="72"/>
        <v>0</v>
      </c>
      <c r="U417" s="236">
        <f t="shared" si="73"/>
        <v>0</v>
      </c>
      <c r="V417" s="236">
        <f t="shared" si="74"/>
        <v>0</v>
      </c>
      <c r="W417" s="236">
        <f t="shared" si="75"/>
        <v>0</v>
      </c>
      <c r="X417" s="236">
        <f t="shared" si="70"/>
        <v>0</v>
      </c>
      <c r="Y417" s="238">
        <f t="shared" si="76"/>
        <v>0</v>
      </c>
      <c r="Z417" s="238">
        <f t="shared" si="77"/>
        <v>0</v>
      </c>
    </row>
    <row r="418" spans="1:26" ht="18" x14ac:dyDescent="0.25">
      <c r="A418" s="191" t="s">
        <v>674</v>
      </c>
      <c r="B418" s="228" t="s">
        <v>763</v>
      </c>
      <c r="C418" s="193" t="s">
        <v>764</v>
      </c>
      <c r="D418" s="193"/>
      <c r="E418" s="194">
        <v>64.989999999999995</v>
      </c>
      <c r="F418" s="229">
        <v>64.989999999999995</v>
      </c>
      <c r="G418" s="230" t="s">
        <v>33</v>
      </c>
      <c r="H418" s="231">
        <v>0</v>
      </c>
      <c r="I418" s="232">
        <v>0</v>
      </c>
      <c r="J418" s="232">
        <v>0</v>
      </c>
      <c r="K418" s="232">
        <v>0</v>
      </c>
      <c r="L418" s="233">
        <v>0</v>
      </c>
      <c r="M418" s="232">
        <f t="shared" si="71"/>
        <v>0</v>
      </c>
      <c r="N418" s="234">
        <v>0</v>
      </c>
      <c r="O418" s="232">
        <f t="shared" si="68"/>
        <v>0</v>
      </c>
      <c r="P418" s="243"/>
      <c r="Q418" s="216"/>
      <c r="R418" s="236">
        <f t="shared" si="69"/>
        <v>0</v>
      </c>
      <c r="S418" s="237">
        <v>0</v>
      </c>
      <c r="T418" s="236">
        <f t="shared" si="72"/>
        <v>0</v>
      </c>
      <c r="U418" s="236">
        <f t="shared" si="73"/>
        <v>0</v>
      </c>
      <c r="V418" s="236">
        <f t="shared" si="74"/>
        <v>0</v>
      </c>
      <c r="W418" s="236">
        <f t="shared" si="75"/>
        <v>0</v>
      </c>
      <c r="X418" s="236">
        <f t="shared" si="70"/>
        <v>0</v>
      </c>
      <c r="Y418" s="238">
        <f t="shared" si="76"/>
        <v>0</v>
      </c>
      <c r="Z418" s="238">
        <f t="shared" si="77"/>
        <v>0</v>
      </c>
    </row>
    <row r="419" spans="1:26" ht="18" x14ac:dyDescent="0.25">
      <c r="A419" s="191" t="s">
        <v>674</v>
      </c>
      <c r="B419" s="228" t="s">
        <v>856</v>
      </c>
      <c r="C419" s="193" t="s">
        <v>857</v>
      </c>
      <c r="D419" s="193"/>
      <c r="E419" s="194">
        <v>621.88</v>
      </c>
      <c r="F419" s="229">
        <v>621.88</v>
      </c>
      <c r="G419" s="230" t="s">
        <v>76</v>
      </c>
      <c r="H419" s="231">
        <v>1</v>
      </c>
      <c r="I419" s="251">
        <v>0</v>
      </c>
      <c r="J419" s="232">
        <v>0</v>
      </c>
      <c r="K419" s="232">
        <v>0</v>
      </c>
      <c r="L419" s="233">
        <v>0</v>
      </c>
      <c r="M419" s="232">
        <f t="shared" si="71"/>
        <v>1</v>
      </c>
      <c r="N419" s="234">
        <v>1</v>
      </c>
      <c r="O419" s="232">
        <f t="shared" si="68"/>
        <v>0</v>
      </c>
      <c r="P419" s="243"/>
      <c r="Q419" s="216"/>
      <c r="R419" s="236">
        <f t="shared" si="69"/>
        <v>621.88</v>
      </c>
      <c r="S419" s="237">
        <v>0</v>
      </c>
      <c r="T419" s="236">
        <f t="shared" si="72"/>
        <v>0</v>
      </c>
      <c r="U419" s="236">
        <f t="shared" si="73"/>
        <v>0</v>
      </c>
      <c r="V419" s="236">
        <f t="shared" si="74"/>
        <v>0</v>
      </c>
      <c r="W419" s="236">
        <f t="shared" si="75"/>
        <v>0</v>
      </c>
      <c r="X419" s="236">
        <f t="shared" si="70"/>
        <v>621.88</v>
      </c>
      <c r="Y419" s="238">
        <f t="shared" si="76"/>
        <v>621.88</v>
      </c>
      <c r="Z419" s="238">
        <f t="shared" si="77"/>
        <v>0</v>
      </c>
    </row>
    <row r="420" spans="1:26" ht="30" x14ac:dyDescent="0.25">
      <c r="A420" s="191" t="s">
        <v>674</v>
      </c>
      <c r="B420" s="228" t="s">
        <v>858</v>
      </c>
      <c r="C420" s="193" t="s">
        <v>859</v>
      </c>
      <c r="D420" s="193"/>
      <c r="E420" s="194">
        <v>170</v>
      </c>
      <c r="F420" s="229">
        <v>170</v>
      </c>
      <c r="G420" s="230" t="s">
        <v>33</v>
      </c>
      <c r="H420" s="231">
        <v>0</v>
      </c>
      <c r="I420" s="251">
        <v>0</v>
      </c>
      <c r="J420" s="232">
        <v>0</v>
      </c>
      <c r="K420" s="232">
        <v>0</v>
      </c>
      <c r="L420" s="233">
        <v>0</v>
      </c>
      <c r="M420" s="232">
        <f t="shared" si="71"/>
        <v>0</v>
      </c>
      <c r="N420" s="234">
        <v>0</v>
      </c>
      <c r="O420" s="232">
        <f t="shared" si="68"/>
        <v>0</v>
      </c>
      <c r="P420" s="243"/>
      <c r="Q420" s="216"/>
      <c r="R420" s="236">
        <f t="shared" si="69"/>
        <v>0</v>
      </c>
      <c r="S420" s="237">
        <v>0</v>
      </c>
      <c r="T420" s="236">
        <f t="shared" si="72"/>
        <v>0</v>
      </c>
      <c r="U420" s="236">
        <f t="shared" si="73"/>
        <v>0</v>
      </c>
      <c r="V420" s="236">
        <f t="shared" si="74"/>
        <v>0</v>
      </c>
      <c r="W420" s="236">
        <f t="shared" si="75"/>
        <v>0</v>
      </c>
      <c r="X420" s="236">
        <f t="shared" si="70"/>
        <v>0</v>
      </c>
      <c r="Y420" s="238">
        <f t="shared" si="76"/>
        <v>0</v>
      </c>
      <c r="Z420" s="238">
        <f t="shared" si="77"/>
        <v>0</v>
      </c>
    </row>
    <row r="421" spans="1:26" ht="30" x14ac:dyDescent="0.25">
      <c r="A421" s="191" t="s">
        <v>674</v>
      </c>
      <c r="B421" s="228" t="s">
        <v>860</v>
      </c>
      <c r="C421" s="193" t="s">
        <v>861</v>
      </c>
      <c r="D421" s="193"/>
      <c r="E421" s="194">
        <v>188</v>
      </c>
      <c r="F421" s="229">
        <v>188</v>
      </c>
      <c r="G421" s="230" t="s">
        <v>76</v>
      </c>
      <c r="H421" s="231">
        <v>0</v>
      </c>
      <c r="I421" s="251">
        <v>0</v>
      </c>
      <c r="J421" s="232">
        <v>0</v>
      </c>
      <c r="K421" s="232">
        <v>0</v>
      </c>
      <c r="L421" s="233">
        <v>0</v>
      </c>
      <c r="M421" s="232">
        <f t="shared" si="71"/>
        <v>0</v>
      </c>
      <c r="N421" s="234">
        <v>0</v>
      </c>
      <c r="O421" s="232">
        <f t="shared" ref="O421:O484" si="78">N421-M421</f>
        <v>0</v>
      </c>
      <c r="P421" s="243"/>
      <c r="Q421" s="216"/>
      <c r="R421" s="236">
        <f t="shared" si="69"/>
        <v>0</v>
      </c>
      <c r="S421" s="237">
        <v>0</v>
      </c>
      <c r="T421" s="236">
        <f t="shared" si="72"/>
        <v>0</v>
      </c>
      <c r="U421" s="236">
        <f t="shared" si="73"/>
        <v>0</v>
      </c>
      <c r="V421" s="236">
        <f t="shared" si="74"/>
        <v>0</v>
      </c>
      <c r="W421" s="236">
        <f t="shared" si="75"/>
        <v>0</v>
      </c>
      <c r="X421" s="236">
        <f t="shared" si="70"/>
        <v>0</v>
      </c>
      <c r="Y421" s="238">
        <f t="shared" si="76"/>
        <v>0</v>
      </c>
      <c r="Z421" s="238">
        <f t="shared" si="77"/>
        <v>0</v>
      </c>
    </row>
    <row r="422" spans="1:26" ht="30" x14ac:dyDescent="0.25">
      <c r="A422" s="191" t="s">
        <v>674</v>
      </c>
      <c r="B422" s="228" t="s">
        <v>980</v>
      </c>
      <c r="C422" s="193" t="s">
        <v>981</v>
      </c>
      <c r="D422" s="193"/>
      <c r="E422" s="194">
        <v>156.34</v>
      </c>
      <c r="F422" s="229">
        <v>156.34</v>
      </c>
      <c r="G422" s="230" t="s">
        <v>53</v>
      </c>
      <c r="H422" s="231">
        <v>0</v>
      </c>
      <c r="I422" s="251">
        <v>0</v>
      </c>
      <c r="J422" s="232">
        <v>0</v>
      </c>
      <c r="K422" s="232">
        <v>0</v>
      </c>
      <c r="L422" s="233">
        <v>0</v>
      </c>
      <c r="M422" s="232">
        <f t="shared" si="71"/>
        <v>0</v>
      </c>
      <c r="N422" s="234">
        <v>0</v>
      </c>
      <c r="O422" s="232">
        <f t="shared" si="78"/>
        <v>0</v>
      </c>
      <c r="P422" s="243"/>
      <c r="Q422" s="216"/>
      <c r="R422" s="236">
        <f t="shared" si="69"/>
        <v>0</v>
      </c>
      <c r="S422" s="237">
        <v>0</v>
      </c>
      <c r="T422" s="236">
        <f t="shared" si="72"/>
        <v>0</v>
      </c>
      <c r="U422" s="236">
        <f t="shared" si="73"/>
        <v>0</v>
      </c>
      <c r="V422" s="236">
        <f t="shared" si="74"/>
        <v>0</v>
      </c>
      <c r="W422" s="236">
        <f t="shared" si="75"/>
        <v>0</v>
      </c>
      <c r="X422" s="236">
        <f t="shared" si="70"/>
        <v>0</v>
      </c>
      <c r="Y422" s="238">
        <f t="shared" si="76"/>
        <v>0</v>
      </c>
      <c r="Z422" s="238">
        <f t="shared" si="77"/>
        <v>0</v>
      </c>
    </row>
    <row r="423" spans="1:26" ht="18" x14ac:dyDescent="0.25">
      <c r="A423" s="191" t="s">
        <v>674</v>
      </c>
      <c r="B423" s="228" t="s">
        <v>946</v>
      </c>
      <c r="C423" s="193" t="s">
        <v>947</v>
      </c>
      <c r="D423" s="193"/>
      <c r="E423" s="194">
        <v>34.479999999999997</v>
      </c>
      <c r="F423" s="229">
        <v>34.479999999999997</v>
      </c>
      <c r="G423" s="230" t="s">
        <v>33</v>
      </c>
      <c r="H423" s="231">
        <v>0</v>
      </c>
      <c r="I423" s="251">
        <v>0</v>
      </c>
      <c r="J423" s="232">
        <v>0</v>
      </c>
      <c r="K423" s="232">
        <v>0</v>
      </c>
      <c r="L423" s="233">
        <v>0</v>
      </c>
      <c r="M423" s="232">
        <f t="shared" si="71"/>
        <v>0</v>
      </c>
      <c r="N423" s="234">
        <v>0</v>
      </c>
      <c r="O423" s="232">
        <f t="shared" si="78"/>
        <v>0</v>
      </c>
      <c r="P423" s="243"/>
      <c r="Q423" s="216"/>
      <c r="R423" s="236">
        <f t="shared" si="69"/>
        <v>0</v>
      </c>
      <c r="S423" s="237">
        <v>0</v>
      </c>
      <c r="T423" s="236">
        <f t="shared" si="72"/>
        <v>0</v>
      </c>
      <c r="U423" s="236">
        <f t="shared" si="73"/>
        <v>0</v>
      </c>
      <c r="V423" s="236">
        <f t="shared" si="74"/>
        <v>0</v>
      </c>
      <c r="W423" s="236">
        <f t="shared" si="75"/>
        <v>0</v>
      </c>
      <c r="X423" s="236">
        <f t="shared" si="70"/>
        <v>0</v>
      </c>
      <c r="Y423" s="238">
        <f t="shared" si="76"/>
        <v>0</v>
      </c>
      <c r="Z423" s="238">
        <f t="shared" si="77"/>
        <v>0</v>
      </c>
    </row>
    <row r="424" spans="1:26" ht="30" x14ac:dyDescent="0.25">
      <c r="A424" s="191" t="s">
        <v>27</v>
      </c>
      <c r="B424" s="228" t="s">
        <v>108</v>
      </c>
      <c r="C424" s="202" t="s">
        <v>109</v>
      </c>
      <c r="D424" s="443" t="s">
        <v>2658</v>
      </c>
      <c r="E424" s="203">
        <v>13.34</v>
      </c>
      <c r="F424" s="250">
        <v>37.119999999999997</v>
      </c>
      <c r="G424" s="316" t="s">
        <v>33</v>
      </c>
      <c r="H424" s="317">
        <v>0</v>
      </c>
      <c r="I424" s="251">
        <v>12</v>
      </c>
      <c r="J424" s="251">
        <v>0</v>
      </c>
      <c r="K424" s="251">
        <v>11</v>
      </c>
      <c r="L424" s="318">
        <v>0</v>
      </c>
      <c r="M424" s="232">
        <f t="shared" si="71"/>
        <v>1</v>
      </c>
      <c r="N424" s="252">
        <v>1</v>
      </c>
      <c r="O424" s="232">
        <f t="shared" si="78"/>
        <v>0</v>
      </c>
      <c r="P424" s="322"/>
      <c r="Q424" s="216"/>
      <c r="R424" s="236">
        <f t="shared" si="69"/>
        <v>0</v>
      </c>
      <c r="S424" s="237">
        <v>0</v>
      </c>
      <c r="T424" s="236">
        <f t="shared" si="72"/>
        <v>445.43999999999994</v>
      </c>
      <c r="U424" s="236">
        <f t="shared" si="73"/>
        <v>0</v>
      </c>
      <c r="V424" s="236">
        <f t="shared" si="74"/>
        <v>408.32</v>
      </c>
      <c r="W424" s="236">
        <f t="shared" si="75"/>
        <v>0</v>
      </c>
      <c r="X424" s="236">
        <f t="shared" si="70"/>
        <v>37.119999999999948</v>
      </c>
      <c r="Y424" s="238">
        <f t="shared" si="76"/>
        <v>37.119999999999997</v>
      </c>
      <c r="Z424" s="238">
        <f t="shared" si="77"/>
        <v>0</v>
      </c>
    </row>
    <row r="425" spans="1:26" ht="18" x14ac:dyDescent="0.25">
      <c r="A425" s="296" t="s">
        <v>1298</v>
      </c>
      <c r="B425" s="483" t="s">
        <v>3241</v>
      </c>
      <c r="C425" s="439" t="s">
        <v>2511</v>
      </c>
      <c r="D425" s="443" t="s">
        <v>2643</v>
      </c>
      <c r="E425" s="324">
        <v>0</v>
      </c>
      <c r="F425" s="325">
        <v>40</v>
      </c>
      <c r="G425" s="316" t="s">
        <v>33</v>
      </c>
      <c r="H425" s="251">
        <v>0</v>
      </c>
      <c r="I425" s="251">
        <v>4</v>
      </c>
      <c r="J425" s="251">
        <v>0</v>
      </c>
      <c r="K425" s="251">
        <v>4</v>
      </c>
      <c r="L425" s="318">
        <v>0</v>
      </c>
      <c r="M425" s="232">
        <f t="shared" si="71"/>
        <v>0</v>
      </c>
      <c r="N425" s="252">
        <v>0</v>
      </c>
      <c r="O425" s="232">
        <f t="shared" si="78"/>
        <v>0</v>
      </c>
      <c r="P425" s="504"/>
      <c r="R425" s="236">
        <f t="shared" si="69"/>
        <v>0</v>
      </c>
      <c r="S425" s="237">
        <v>0</v>
      </c>
      <c r="T425" s="236">
        <f t="shared" si="72"/>
        <v>160</v>
      </c>
      <c r="U425" s="236">
        <f t="shared" si="73"/>
        <v>0</v>
      </c>
      <c r="V425" s="236">
        <f t="shared" si="74"/>
        <v>160</v>
      </c>
      <c r="W425" s="236">
        <f t="shared" si="75"/>
        <v>0</v>
      </c>
      <c r="X425" s="236">
        <f t="shared" si="70"/>
        <v>0</v>
      </c>
      <c r="Y425" s="238">
        <f t="shared" si="76"/>
        <v>0</v>
      </c>
      <c r="Z425" s="238">
        <f t="shared" si="77"/>
        <v>0</v>
      </c>
    </row>
    <row r="426" spans="1:26" ht="18" x14ac:dyDescent="0.25">
      <c r="A426" s="191" t="s">
        <v>1053</v>
      </c>
      <c r="B426" s="228" t="s">
        <v>1172</v>
      </c>
      <c r="C426" s="202" t="s">
        <v>1173</v>
      </c>
      <c r="D426" s="443" t="s">
        <v>2652</v>
      </c>
      <c r="E426" s="203">
        <v>49.5</v>
      </c>
      <c r="F426" s="250">
        <v>2.87</v>
      </c>
      <c r="G426" s="316" t="s">
        <v>33</v>
      </c>
      <c r="H426" s="317">
        <v>2</v>
      </c>
      <c r="I426" s="251">
        <v>10</v>
      </c>
      <c r="J426" s="251">
        <v>0</v>
      </c>
      <c r="K426" s="251">
        <v>1</v>
      </c>
      <c r="L426" s="318">
        <v>0</v>
      </c>
      <c r="M426" s="232">
        <f t="shared" si="71"/>
        <v>11</v>
      </c>
      <c r="N426" s="252">
        <v>11</v>
      </c>
      <c r="O426" s="232">
        <f t="shared" si="78"/>
        <v>0</v>
      </c>
      <c r="P426" s="320"/>
      <c r="Q426" s="216"/>
      <c r="R426" s="236">
        <f t="shared" si="69"/>
        <v>99</v>
      </c>
      <c r="S426" s="237">
        <v>-93.26</v>
      </c>
      <c r="T426" s="236">
        <f t="shared" si="72"/>
        <v>28.700000000000003</v>
      </c>
      <c r="U426" s="236">
        <f t="shared" si="73"/>
        <v>0</v>
      </c>
      <c r="V426" s="236">
        <f t="shared" si="74"/>
        <v>2.87</v>
      </c>
      <c r="W426" s="236">
        <f t="shared" si="75"/>
        <v>0</v>
      </c>
      <c r="X426" s="236">
        <f t="shared" si="70"/>
        <v>31.569999999999997</v>
      </c>
      <c r="Y426" s="238">
        <f t="shared" si="76"/>
        <v>31.57</v>
      </c>
      <c r="Z426" s="238">
        <f t="shared" si="77"/>
        <v>0</v>
      </c>
    </row>
    <row r="427" spans="1:26" ht="30" x14ac:dyDescent="0.25">
      <c r="A427" s="296"/>
      <c r="B427" s="483" t="s">
        <v>3232</v>
      </c>
      <c r="C427" s="439" t="s">
        <v>3168</v>
      </c>
      <c r="D427" s="499" t="s">
        <v>3173</v>
      </c>
      <c r="E427" s="324"/>
      <c r="F427" s="325">
        <v>1531.2</v>
      </c>
      <c r="G427" s="316" t="s">
        <v>33</v>
      </c>
      <c r="H427" s="251">
        <v>0</v>
      </c>
      <c r="I427" s="251">
        <v>2</v>
      </c>
      <c r="J427" s="251">
        <v>0</v>
      </c>
      <c r="K427" s="251">
        <v>0</v>
      </c>
      <c r="L427" s="318">
        <v>0</v>
      </c>
      <c r="M427" s="232">
        <f t="shared" si="71"/>
        <v>2</v>
      </c>
      <c r="N427" s="252">
        <v>0</v>
      </c>
      <c r="O427" s="232">
        <f t="shared" si="78"/>
        <v>-2</v>
      </c>
      <c r="P427" s="252"/>
      <c r="R427" s="236">
        <f t="shared" si="69"/>
        <v>0</v>
      </c>
      <c r="S427" s="237">
        <v>0</v>
      </c>
      <c r="T427" s="236">
        <f t="shared" si="72"/>
        <v>3062.4</v>
      </c>
      <c r="U427" s="236">
        <f t="shared" si="73"/>
        <v>0</v>
      </c>
      <c r="V427" s="236">
        <f t="shared" si="74"/>
        <v>0</v>
      </c>
      <c r="W427" s="236">
        <f t="shared" si="75"/>
        <v>0</v>
      </c>
      <c r="X427" s="236">
        <f t="shared" si="70"/>
        <v>3062.4</v>
      </c>
      <c r="Y427" s="238">
        <f t="shared" si="76"/>
        <v>3062.4</v>
      </c>
      <c r="Z427" s="238">
        <f t="shared" si="77"/>
        <v>0</v>
      </c>
    </row>
    <row r="428" spans="1:26" ht="30" x14ac:dyDescent="0.25">
      <c r="A428" s="191" t="s">
        <v>674</v>
      </c>
      <c r="B428" s="258" t="s">
        <v>787</v>
      </c>
      <c r="C428" s="193" t="s">
        <v>788</v>
      </c>
      <c r="D428" s="193"/>
      <c r="E428" s="205">
        <v>15.5</v>
      </c>
      <c r="F428" s="255">
        <v>15.5</v>
      </c>
      <c r="G428" s="230" t="s">
        <v>33</v>
      </c>
      <c r="H428" s="231">
        <v>0</v>
      </c>
      <c r="I428" s="251">
        <v>0</v>
      </c>
      <c r="J428" s="232">
        <v>0</v>
      </c>
      <c r="K428" s="232">
        <v>0</v>
      </c>
      <c r="L428" s="233">
        <v>0</v>
      </c>
      <c r="M428" s="232">
        <f t="shared" si="71"/>
        <v>0</v>
      </c>
      <c r="N428" s="234">
        <v>0</v>
      </c>
      <c r="O428" s="232">
        <f t="shared" si="78"/>
        <v>0</v>
      </c>
      <c r="P428" s="242"/>
      <c r="Q428" s="216"/>
      <c r="R428" s="236">
        <f t="shared" si="69"/>
        <v>0</v>
      </c>
      <c r="S428" s="237">
        <v>0</v>
      </c>
      <c r="T428" s="236">
        <f t="shared" si="72"/>
        <v>0</v>
      </c>
      <c r="U428" s="236">
        <f t="shared" si="73"/>
        <v>0</v>
      </c>
      <c r="V428" s="236">
        <f t="shared" si="74"/>
        <v>0</v>
      </c>
      <c r="W428" s="236">
        <f t="shared" si="75"/>
        <v>0</v>
      </c>
      <c r="X428" s="236">
        <f t="shared" si="70"/>
        <v>0</v>
      </c>
      <c r="Y428" s="238">
        <f t="shared" si="76"/>
        <v>0</v>
      </c>
      <c r="Z428" s="238">
        <f t="shared" si="77"/>
        <v>0</v>
      </c>
    </row>
    <row r="429" spans="1:26" ht="30" x14ac:dyDescent="0.25">
      <c r="A429" s="191" t="s">
        <v>674</v>
      </c>
      <c r="B429" s="228" t="s">
        <v>791</v>
      </c>
      <c r="C429" s="193" t="s">
        <v>792</v>
      </c>
      <c r="D429" s="193"/>
      <c r="E429" s="194">
        <v>70.349999999999994</v>
      </c>
      <c r="F429" s="229">
        <v>70.349999999999994</v>
      </c>
      <c r="G429" s="230" t="s">
        <v>33</v>
      </c>
      <c r="H429" s="231">
        <v>6</v>
      </c>
      <c r="I429" s="251">
        <v>0</v>
      </c>
      <c r="J429" s="232">
        <v>0</v>
      </c>
      <c r="K429" s="232">
        <v>0</v>
      </c>
      <c r="L429" s="233">
        <v>0</v>
      </c>
      <c r="M429" s="232">
        <f t="shared" si="71"/>
        <v>6</v>
      </c>
      <c r="N429" s="234">
        <v>6</v>
      </c>
      <c r="O429" s="232">
        <f t="shared" si="78"/>
        <v>0</v>
      </c>
      <c r="P429" s="243"/>
      <c r="Q429" s="216"/>
      <c r="R429" s="236">
        <f t="shared" si="69"/>
        <v>422.09999999999997</v>
      </c>
      <c r="S429" s="237">
        <v>0</v>
      </c>
      <c r="T429" s="236">
        <f t="shared" si="72"/>
        <v>0</v>
      </c>
      <c r="U429" s="236">
        <f t="shared" si="73"/>
        <v>0</v>
      </c>
      <c r="V429" s="236">
        <f t="shared" si="74"/>
        <v>0</v>
      </c>
      <c r="W429" s="236">
        <f t="shared" si="75"/>
        <v>0</v>
      </c>
      <c r="X429" s="236">
        <f t="shared" si="70"/>
        <v>422.09999999999997</v>
      </c>
      <c r="Y429" s="238">
        <f t="shared" si="76"/>
        <v>422.09999999999997</v>
      </c>
      <c r="Z429" s="238">
        <f t="shared" si="77"/>
        <v>0</v>
      </c>
    </row>
    <row r="430" spans="1:26" ht="30" x14ac:dyDescent="0.25">
      <c r="A430" s="191" t="s">
        <v>674</v>
      </c>
      <c r="B430" s="228" t="s">
        <v>789</v>
      </c>
      <c r="C430" s="193" t="s">
        <v>790</v>
      </c>
      <c r="D430" s="193"/>
      <c r="E430" s="194">
        <v>82.73</v>
      </c>
      <c r="F430" s="229">
        <v>82.73</v>
      </c>
      <c r="G430" s="230" t="s">
        <v>33</v>
      </c>
      <c r="H430" s="231">
        <v>12</v>
      </c>
      <c r="I430" s="251">
        <v>0</v>
      </c>
      <c r="J430" s="232">
        <v>0</v>
      </c>
      <c r="K430" s="232">
        <v>0</v>
      </c>
      <c r="L430" s="233">
        <v>0</v>
      </c>
      <c r="M430" s="232">
        <f t="shared" si="71"/>
        <v>12</v>
      </c>
      <c r="N430" s="234">
        <v>12</v>
      </c>
      <c r="O430" s="232">
        <f t="shared" si="78"/>
        <v>0</v>
      </c>
      <c r="P430" s="243"/>
      <c r="Q430" s="216"/>
      <c r="R430" s="236">
        <f t="shared" si="69"/>
        <v>992.76</v>
      </c>
      <c r="S430" s="237">
        <v>0</v>
      </c>
      <c r="T430" s="236">
        <f t="shared" si="72"/>
        <v>0</v>
      </c>
      <c r="U430" s="236">
        <f t="shared" si="73"/>
        <v>0</v>
      </c>
      <c r="V430" s="236">
        <f t="shared" si="74"/>
        <v>0</v>
      </c>
      <c r="W430" s="236">
        <f t="shared" si="75"/>
        <v>0</v>
      </c>
      <c r="X430" s="236">
        <f t="shared" si="70"/>
        <v>992.76</v>
      </c>
      <c r="Y430" s="238">
        <f t="shared" si="76"/>
        <v>992.76</v>
      </c>
      <c r="Z430" s="238">
        <f t="shared" si="77"/>
        <v>0</v>
      </c>
    </row>
    <row r="431" spans="1:26" ht="45" x14ac:dyDescent="0.25">
      <c r="A431" s="191" t="s">
        <v>674</v>
      </c>
      <c r="B431" s="228" t="s">
        <v>839</v>
      </c>
      <c r="C431" s="193" t="s">
        <v>840</v>
      </c>
      <c r="D431" s="193"/>
      <c r="E431" s="194">
        <v>150.80000000000001</v>
      </c>
      <c r="F431" s="229">
        <v>150.80000000000001</v>
      </c>
      <c r="G431" s="230" t="s">
        <v>33</v>
      </c>
      <c r="H431" s="231">
        <v>4</v>
      </c>
      <c r="I431" s="251">
        <v>0</v>
      </c>
      <c r="J431" s="232">
        <v>0</v>
      </c>
      <c r="K431" s="232">
        <v>0</v>
      </c>
      <c r="L431" s="233">
        <v>0</v>
      </c>
      <c r="M431" s="232">
        <f t="shared" si="71"/>
        <v>4</v>
      </c>
      <c r="N431" s="234">
        <v>4</v>
      </c>
      <c r="O431" s="232">
        <f t="shared" si="78"/>
        <v>0</v>
      </c>
      <c r="P431" s="243"/>
      <c r="Q431" s="216"/>
      <c r="R431" s="236">
        <f t="shared" si="69"/>
        <v>603.20000000000005</v>
      </c>
      <c r="S431" s="237">
        <v>0</v>
      </c>
      <c r="T431" s="236">
        <f t="shared" si="72"/>
        <v>0</v>
      </c>
      <c r="U431" s="236">
        <f t="shared" si="73"/>
        <v>0</v>
      </c>
      <c r="V431" s="236">
        <f t="shared" si="74"/>
        <v>0</v>
      </c>
      <c r="W431" s="236">
        <f t="shared" si="75"/>
        <v>0</v>
      </c>
      <c r="X431" s="236">
        <f t="shared" si="70"/>
        <v>603.20000000000005</v>
      </c>
      <c r="Y431" s="238">
        <f t="shared" si="76"/>
        <v>603.20000000000005</v>
      </c>
      <c r="Z431" s="238">
        <f t="shared" si="77"/>
        <v>0</v>
      </c>
    </row>
    <row r="432" spans="1:26" ht="18" x14ac:dyDescent="0.25">
      <c r="A432" s="191" t="s">
        <v>674</v>
      </c>
      <c r="B432" s="228" t="s">
        <v>701</v>
      </c>
      <c r="C432" s="193" t="s">
        <v>702</v>
      </c>
      <c r="D432" s="193"/>
      <c r="E432" s="194">
        <v>15</v>
      </c>
      <c r="F432" s="229">
        <v>15</v>
      </c>
      <c r="G432" s="230" t="s">
        <v>33</v>
      </c>
      <c r="H432" s="231">
        <v>0</v>
      </c>
      <c r="I432" s="232">
        <v>0</v>
      </c>
      <c r="J432" s="232">
        <v>0</v>
      </c>
      <c r="K432" s="232">
        <v>0</v>
      </c>
      <c r="L432" s="233">
        <v>0</v>
      </c>
      <c r="M432" s="232">
        <f t="shared" si="71"/>
        <v>0</v>
      </c>
      <c r="N432" s="234">
        <v>0</v>
      </c>
      <c r="O432" s="232">
        <f t="shared" si="78"/>
        <v>0</v>
      </c>
      <c r="P432" s="243"/>
      <c r="Q432" s="216"/>
      <c r="R432" s="236">
        <f t="shared" si="69"/>
        <v>0</v>
      </c>
      <c r="S432" s="237">
        <v>0</v>
      </c>
      <c r="T432" s="236">
        <f t="shared" si="72"/>
        <v>0</v>
      </c>
      <c r="U432" s="236">
        <f t="shared" si="73"/>
        <v>0</v>
      </c>
      <c r="V432" s="236">
        <f t="shared" si="74"/>
        <v>0</v>
      </c>
      <c r="W432" s="236">
        <f t="shared" si="75"/>
        <v>0</v>
      </c>
      <c r="X432" s="236">
        <f t="shared" si="70"/>
        <v>0</v>
      </c>
      <c r="Y432" s="238">
        <f t="shared" si="76"/>
        <v>0</v>
      </c>
      <c r="Z432" s="238">
        <f t="shared" si="77"/>
        <v>0</v>
      </c>
    </row>
    <row r="433" spans="1:26" ht="18" x14ac:dyDescent="0.25">
      <c r="A433" s="191" t="s">
        <v>674</v>
      </c>
      <c r="B433" s="228" t="s">
        <v>827</v>
      </c>
      <c r="C433" s="193" t="s">
        <v>828</v>
      </c>
      <c r="D433" s="193"/>
      <c r="E433" s="194">
        <v>9.5500000000000007</v>
      </c>
      <c r="F433" s="229">
        <v>9.5500000000000007</v>
      </c>
      <c r="G433" s="230" t="s">
        <v>33</v>
      </c>
      <c r="H433" s="231">
        <v>0</v>
      </c>
      <c r="I433" s="251">
        <v>0</v>
      </c>
      <c r="J433" s="232">
        <v>0</v>
      </c>
      <c r="K433" s="232">
        <v>0</v>
      </c>
      <c r="L433" s="233">
        <v>0</v>
      </c>
      <c r="M433" s="232">
        <f t="shared" si="71"/>
        <v>0</v>
      </c>
      <c r="N433" s="234">
        <v>0</v>
      </c>
      <c r="O433" s="232">
        <f t="shared" si="78"/>
        <v>0</v>
      </c>
      <c r="P433" s="242"/>
      <c r="Q433" s="216"/>
      <c r="R433" s="236">
        <f t="shared" si="69"/>
        <v>0</v>
      </c>
      <c r="S433" s="237">
        <v>0</v>
      </c>
      <c r="T433" s="236">
        <f t="shared" si="72"/>
        <v>0</v>
      </c>
      <c r="U433" s="236">
        <f t="shared" si="73"/>
        <v>0</v>
      </c>
      <c r="V433" s="236">
        <f t="shared" si="74"/>
        <v>0</v>
      </c>
      <c r="W433" s="236">
        <f t="shared" si="75"/>
        <v>0</v>
      </c>
      <c r="X433" s="236">
        <f t="shared" si="70"/>
        <v>0</v>
      </c>
      <c r="Y433" s="238">
        <f t="shared" si="76"/>
        <v>0</v>
      </c>
      <c r="Z433" s="238">
        <f t="shared" si="77"/>
        <v>0</v>
      </c>
    </row>
    <row r="434" spans="1:26" ht="30" x14ac:dyDescent="0.25">
      <c r="A434" s="191" t="s">
        <v>674</v>
      </c>
      <c r="B434" s="228" t="s">
        <v>1021</v>
      </c>
      <c r="C434" s="193" t="s">
        <v>1022</v>
      </c>
      <c r="D434" s="193"/>
      <c r="E434" s="194">
        <v>22.56</v>
      </c>
      <c r="F434" s="229">
        <v>22.56</v>
      </c>
      <c r="G434" s="230" t="s">
        <v>33</v>
      </c>
      <c r="H434" s="231">
        <v>15</v>
      </c>
      <c r="I434" s="251">
        <v>0</v>
      </c>
      <c r="J434" s="232">
        <v>0</v>
      </c>
      <c r="K434" s="232">
        <v>3</v>
      </c>
      <c r="L434" s="233">
        <v>0</v>
      </c>
      <c r="M434" s="232">
        <f t="shared" si="71"/>
        <v>12</v>
      </c>
      <c r="N434" s="234">
        <v>12</v>
      </c>
      <c r="O434" s="232">
        <f t="shared" si="78"/>
        <v>0</v>
      </c>
      <c r="P434" s="243"/>
      <c r="Q434" s="216"/>
      <c r="R434" s="236">
        <f t="shared" si="69"/>
        <v>338.4</v>
      </c>
      <c r="S434" s="237">
        <v>0</v>
      </c>
      <c r="T434" s="236">
        <f t="shared" si="72"/>
        <v>0</v>
      </c>
      <c r="U434" s="236">
        <f t="shared" si="73"/>
        <v>0</v>
      </c>
      <c r="V434" s="236">
        <f t="shared" si="74"/>
        <v>67.679999999999993</v>
      </c>
      <c r="W434" s="236">
        <f t="shared" si="75"/>
        <v>0</v>
      </c>
      <c r="X434" s="236">
        <f t="shared" si="70"/>
        <v>270.71999999999997</v>
      </c>
      <c r="Y434" s="238">
        <f t="shared" si="76"/>
        <v>270.71999999999997</v>
      </c>
      <c r="Z434" s="238">
        <f t="shared" si="77"/>
        <v>0</v>
      </c>
    </row>
    <row r="435" spans="1:26" ht="18" x14ac:dyDescent="0.25">
      <c r="A435" s="191" t="s">
        <v>674</v>
      </c>
      <c r="B435" s="228" t="s">
        <v>884</v>
      </c>
      <c r="C435" s="193" t="s">
        <v>885</v>
      </c>
      <c r="D435" s="193"/>
      <c r="E435" s="194">
        <v>0.35</v>
      </c>
      <c r="F435" s="229">
        <v>0.35</v>
      </c>
      <c r="G435" s="230" t="s">
        <v>33</v>
      </c>
      <c r="H435" s="231">
        <v>0</v>
      </c>
      <c r="I435" s="251">
        <v>0</v>
      </c>
      <c r="J435" s="232">
        <v>0</v>
      </c>
      <c r="K435" s="232">
        <v>0</v>
      </c>
      <c r="L435" s="233">
        <v>0</v>
      </c>
      <c r="M435" s="232">
        <f t="shared" si="71"/>
        <v>0</v>
      </c>
      <c r="N435" s="234">
        <v>0</v>
      </c>
      <c r="O435" s="232">
        <f t="shared" si="78"/>
        <v>0</v>
      </c>
      <c r="P435" s="242"/>
      <c r="Q435" s="216"/>
      <c r="R435" s="236">
        <f t="shared" si="69"/>
        <v>0</v>
      </c>
      <c r="S435" s="237">
        <v>0</v>
      </c>
      <c r="T435" s="236">
        <f t="shared" si="72"/>
        <v>0</v>
      </c>
      <c r="U435" s="236">
        <f t="shared" si="73"/>
        <v>0</v>
      </c>
      <c r="V435" s="236">
        <f t="shared" si="74"/>
        <v>0</v>
      </c>
      <c r="W435" s="236">
        <f t="shared" si="75"/>
        <v>0</v>
      </c>
      <c r="X435" s="236">
        <f t="shared" si="70"/>
        <v>0</v>
      </c>
      <c r="Y435" s="238">
        <f t="shared" si="76"/>
        <v>0</v>
      </c>
      <c r="Z435" s="238">
        <f t="shared" si="77"/>
        <v>0</v>
      </c>
    </row>
    <row r="436" spans="1:26" ht="30" x14ac:dyDescent="0.25">
      <c r="A436" s="191" t="s">
        <v>674</v>
      </c>
      <c r="B436" s="228" t="s">
        <v>1037</v>
      </c>
      <c r="C436" s="202" t="s">
        <v>1038</v>
      </c>
      <c r="D436" s="443" t="s">
        <v>2674</v>
      </c>
      <c r="E436" s="203">
        <v>0.81</v>
      </c>
      <c r="F436" s="250">
        <v>0</v>
      </c>
      <c r="G436" s="316" t="s">
        <v>33</v>
      </c>
      <c r="H436" s="317">
        <v>0</v>
      </c>
      <c r="I436" s="251">
        <v>0</v>
      </c>
      <c r="J436" s="251">
        <v>0</v>
      </c>
      <c r="K436" s="251">
        <v>0</v>
      </c>
      <c r="L436" s="318">
        <v>0</v>
      </c>
      <c r="M436" s="232">
        <f t="shared" si="71"/>
        <v>0</v>
      </c>
      <c r="N436" s="252">
        <v>340</v>
      </c>
      <c r="O436" s="232">
        <f t="shared" si="78"/>
        <v>340</v>
      </c>
      <c r="P436" s="320" t="s">
        <v>3177</v>
      </c>
      <c r="Q436" s="216"/>
      <c r="R436" s="236">
        <f t="shared" si="69"/>
        <v>0</v>
      </c>
      <c r="S436" s="237">
        <v>0</v>
      </c>
      <c r="T436" s="236">
        <f t="shared" si="72"/>
        <v>0</v>
      </c>
      <c r="U436" s="236">
        <f t="shared" si="73"/>
        <v>0</v>
      </c>
      <c r="V436" s="236">
        <f t="shared" si="74"/>
        <v>0</v>
      </c>
      <c r="W436" s="236">
        <f t="shared" si="75"/>
        <v>0</v>
      </c>
      <c r="X436" s="236">
        <f t="shared" si="70"/>
        <v>0</v>
      </c>
      <c r="Y436" s="238">
        <f t="shared" si="76"/>
        <v>0</v>
      </c>
      <c r="Z436" s="238">
        <f t="shared" si="77"/>
        <v>0</v>
      </c>
    </row>
    <row r="437" spans="1:26" ht="45" x14ac:dyDescent="0.25">
      <c r="A437" s="191" t="s">
        <v>674</v>
      </c>
      <c r="B437" s="228" t="s">
        <v>1007</v>
      </c>
      <c r="C437" s="193" t="s">
        <v>1008</v>
      </c>
      <c r="D437" s="193"/>
      <c r="E437" s="194">
        <v>1.35</v>
      </c>
      <c r="F437" s="229">
        <v>1.35</v>
      </c>
      <c r="G437" s="230" t="s">
        <v>33</v>
      </c>
      <c r="H437" s="231">
        <v>0</v>
      </c>
      <c r="I437" s="251">
        <v>0</v>
      </c>
      <c r="J437" s="232">
        <v>0</v>
      </c>
      <c r="K437" s="232">
        <v>0</v>
      </c>
      <c r="L437" s="233">
        <v>0</v>
      </c>
      <c r="M437" s="232">
        <f t="shared" si="71"/>
        <v>0</v>
      </c>
      <c r="N437" s="234">
        <v>0</v>
      </c>
      <c r="O437" s="232">
        <f t="shared" si="78"/>
        <v>0</v>
      </c>
      <c r="P437" s="243"/>
      <c r="Q437" s="216"/>
      <c r="R437" s="236">
        <f t="shared" si="69"/>
        <v>0</v>
      </c>
      <c r="S437" s="237">
        <v>0</v>
      </c>
      <c r="T437" s="236">
        <f t="shared" si="72"/>
        <v>0</v>
      </c>
      <c r="U437" s="236">
        <f t="shared" si="73"/>
        <v>0</v>
      </c>
      <c r="V437" s="236">
        <f t="shared" si="74"/>
        <v>0</v>
      </c>
      <c r="W437" s="236">
        <f t="shared" si="75"/>
        <v>0</v>
      </c>
      <c r="X437" s="236">
        <f t="shared" si="70"/>
        <v>0</v>
      </c>
      <c r="Y437" s="238">
        <f t="shared" si="76"/>
        <v>0</v>
      </c>
      <c r="Z437" s="238">
        <f t="shared" si="77"/>
        <v>0</v>
      </c>
    </row>
    <row r="438" spans="1:26" ht="30" x14ac:dyDescent="0.25">
      <c r="A438" s="191" t="s">
        <v>674</v>
      </c>
      <c r="B438" s="228" t="s">
        <v>679</v>
      </c>
      <c r="C438" s="193" t="s">
        <v>680</v>
      </c>
      <c r="D438" s="193"/>
      <c r="E438" s="194">
        <v>6.23</v>
      </c>
      <c r="F438" s="229">
        <v>6.23</v>
      </c>
      <c r="G438" s="230" t="s">
        <v>33</v>
      </c>
      <c r="H438" s="231">
        <v>0</v>
      </c>
      <c r="I438" s="232">
        <v>0</v>
      </c>
      <c r="J438" s="232">
        <v>0</v>
      </c>
      <c r="K438" s="232">
        <v>0</v>
      </c>
      <c r="L438" s="233">
        <v>0</v>
      </c>
      <c r="M438" s="232">
        <f t="shared" si="71"/>
        <v>0</v>
      </c>
      <c r="N438" s="234">
        <v>0</v>
      </c>
      <c r="O438" s="232">
        <f t="shared" si="78"/>
        <v>0</v>
      </c>
      <c r="P438" s="243"/>
      <c r="Q438" s="216"/>
      <c r="R438" s="236">
        <f t="shared" ref="R438:R501" si="79">H438*E438</f>
        <v>0</v>
      </c>
      <c r="S438" s="237">
        <v>0</v>
      </c>
      <c r="T438" s="236">
        <f t="shared" si="72"/>
        <v>0</v>
      </c>
      <c r="U438" s="236">
        <f t="shared" si="73"/>
        <v>0</v>
      </c>
      <c r="V438" s="236">
        <f t="shared" si="74"/>
        <v>0</v>
      </c>
      <c r="W438" s="236">
        <f t="shared" si="75"/>
        <v>0</v>
      </c>
      <c r="X438" s="236">
        <f t="shared" ref="X438:X501" si="80">R438+S438+T438+U438-V438-W438</f>
        <v>0</v>
      </c>
      <c r="Y438" s="238">
        <f t="shared" si="76"/>
        <v>0</v>
      </c>
      <c r="Z438" s="238">
        <f t="shared" si="77"/>
        <v>0</v>
      </c>
    </row>
    <row r="439" spans="1:26" ht="30" x14ac:dyDescent="0.25">
      <c r="A439" s="191" t="s">
        <v>674</v>
      </c>
      <c r="B439" s="228" t="s">
        <v>672</v>
      </c>
      <c r="C439" s="193" t="s">
        <v>673</v>
      </c>
      <c r="D439" s="193"/>
      <c r="E439" s="194">
        <v>12.12</v>
      </c>
      <c r="F439" s="229">
        <v>12.12</v>
      </c>
      <c r="G439" s="230" t="s">
        <v>33</v>
      </c>
      <c r="H439" s="231">
        <v>0</v>
      </c>
      <c r="I439" s="251">
        <v>0</v>
      </c>
      <c r="J439" s="232">
        <v>0</v>
      </c>
      <c r="K439" s="232">
        <v>0</v>
      </c>
      <c r="L439" s="233">
        <v>0</v>
      </c>
      <c r="M439" s="232">
        <f t="shared" si="71"/>
        <v>0</v>
      </c>
      <c r="N439" s="234">
        <v>0</v>
      </c>
      <c r="O439" s="232">
        <f t="shared" si="78"/>
        <v>0</v>
      </c>
      <c r="P439" s="243"/>
      <c r="Q439" s="216"/>
      <c r="R439" s="236">
        <f t="shared" si="79"/>
        <v>0</v>
      </c>
      <c r="S439" s="237">
        <v>0</v>
      </c>
      <c r="T439" s="236">
        <f t="shared" si="72"/>
        <v>0</v>
      </c>
      <c r="U439" s="236">
        <f t="shared" si="73"/>
        <v>0</v>
      </c>
      <c r="V439" s="236">
        <f t="shared" si="74"/>
        <v>0</v>
      </c>
      <c r="W439" s="236">
        <f t="shared" si="75"/>
        <v>0</v>
      </c>
      <c r="X439" s="236">
        <f t="shared" si="80"/>
        <v>0</v>
      </c>
      <c r="Y439" s="238">
        <f t="shared" si="76"/>
        <v>0</v>
      </c>
      <c r="Z439" s="238">
        <f t="shared" si="77"/>
        <v>0</v>
      </c>
    </row>
    <row r="440" spans="1:26" ht="30" x14ac:dyDescent="0.25">
      <c r="A440" s="191" t="s">
        <v>674</v>
      </c>
      <c r="B440" s="228" t="s">
        <v>950</v>
      </c>
      <c r="C440" s="193" t="s">
        <v>951</v>
      </c>
      <c r="D440" s="193"/>
      <c r="E440" s="194">
        <v>69.599999999999994</v>
      </c>
      <c r="F440" s="229">
        <v>69.599999999999994</v>
      </c>
      <c r="G440" s="230" t="s">
        <v>33</v>
      </c>
      <c r="H440" s="231">
        <v>0</v>
      </c>
      <c r="I440" s="251">
        <v>0</v>
      </c>
      <c r="J440" s="232">
        <v>0</v>
      </c>
      <c r="K440" s="232">
        <v>0</v>
      </c>
      <c r="L440" s="233">
        <v>0</v>
      </c>
      <c r="M440" s="232">
        <f t="shared" si="71"/>
        <v>0</v>
      </c>
      <c r="N440" s="234">
        <v>0</v>
      </c>
      <c r="O440" s="232">
        <f t="shared" si="78"/>
        <v>0</v>
      </c>
      <c r="P440" s="243"/>
      <c r="Q440" s="216"/>
      <c r="R440" s="236">
        <f t="shared" si="79"/>
        <v>0</v>
      </c>
      <c r="S440" s="237">
        <v>0</v>
      </c>
      <c r="T440" s="236">
        <f t="shared" si="72"/>
        <v>0</v>
      </c>
      <c r="U440" s="236">
        <f t="shared" si="73"/>
        <v>0</v>
      </c>
      <c r="V440" s="236">
        <f t="shared" si="74"/>
        <v>0</v>
      </c>
      <c r="W440" s="236">
        <f t="shared" si="75"/>
        <v>0</v>
      </c>
      <c r="X440" s="236">
        <f t="shared" si="80"/>
        <v>0</v>
      </c>
      <c r="Y440" s="238">
        <f t="shared" si="76"/>
        <v>0</v>
      </c>
      <c r="Z440" s="238">
        <f t="shared" si="77"/>
        <v>0</v>
      </c>
    </row>
    <row r="441" spans="1:26" ht="18" x14ac:dyDescent="0.25">
      <c r="A441" s="191" t="s">
        <v>674</v>
      </c>
      <c r="B441" s="228" t="s">
        <v>993</v>
      </c>
      <c r="C441" s="193" t="s">
        <v>994</v>
      </c>
      <c r="D441" s="193"/>
      <c r="E441" s="194">
        <v>27.15</v>
      </c>
      <c r="F441" s="229">
        <v>27.15</v>
      </c>
      <c r="G441" s="230" t="s">
        <v>33</v>
      </c>
      <c r="H441" s="231">
        <v>0</v>
      </c>
      <c r="I441" s="251">
        <v>0</v>
      </c>
      <c r="J441" s="232">
        <v>0</v>
      </c>
      <c r="K441" s="232">
        <v>0</v>
      </c>
      <c r="L441" s="233">
        <v>0</v>
      </c>
      <c r="M441" s="232">
        <f t="shared" si="71"/>
        <v>0</v>
      </c>
      <c r="N441" s="234">
        <v>0</v>
      </c>
      <c r="O441" s="232">
        <f t="shared" si="78"/>
        <v>0</v>
      </c>
      <c r="P441" s="243"/>
      <c r="Q441" s="216"/>
      <c r="R441" s="236">
        <f t="shared" si="79"/>
        <v>0</v>
      </c>
      <c r="S441" s="237">
        <v>0</v>
      </c>
      <c r="T441" s="236">
        <f t="shared" si="72"/>
        <v>0</v>
      </c>
      <c r="U441" s="236">
        <f t="shared" si="73"/>
        <v>0</v>
      </c>
      <c r="V441" s="236">
        <f t="shared" si="74"/>
        <v>0</v>
      </c>
      <c r="W441" s="236">
        <f t="shared" si="75"/>
        <v>0</v>
      </c>
      <c r="X441" s="236">
        <f t="shared" si="80"/>
        <v>0</v>
      </c>
      <c r="Y441" s="238">
        <f t="shared" si="76"/>
        <v>0</v>
      </c>
      <c r="Z441" s="238">
        <f t="shared" si="77"/>
        <v>0</v>
      </c>
    </row>
    <row r="442" spans="1:26" ht="30" x14ac:dyDescent="0.25">
      <c r="A442" s="191" t="s">
        <v>674</v>
      </c>
      <c r="B442" s="228" t="s">
        <v>940</v>
      </c>
      <c r="C442" s="193" t="s">
        <v>941</v>
      </c>
      <c r="D442" s="193"/>
      <c r="E442" s="194">
        <v>0.64</v>
      </c>
      <c r="F442" s="229">
        <v>0.64</v>
      </c>
      <c r="G442" s="230" t="s">
        <v>33</v>
      </c>
      <c r="H442" s="231">
        <v>0</v>
      </c>
      <c r="I442" s="251">
        <v>0</v>
      </c>
      <c r="J442" s="232">
        <v>0</v>
      </c>
      <c r="K442" s="232">
        <v>0</v>
      </c>
      <c r="L442" s="233">
        <v>0</v>
      </c>
      <c r="M442" s="232">
        <f t="shared" si="71"/>
        <v>0</v>
      </c>
      <c r="N442" s="234">
        <v>0</v>
      </c>
      <c r="O442" s="232">
        <f t="shared" si="78"/>
        <v>0</v>
      </c>
      <c r="P442" s="243"/>
      <c r="Q442" s="216"/>
      <c r="R442" s="236">
        <f t="shared" si="79"/>
        <v>0</v>
      </c>
      <c r="S442" s="237">
        <v>0</v>
      </c>
      <c r="T442" s="236">
        <f t="shared" si="72"/>
        <v>0</v>
      </c>
      <c r="U442" s="236">
        <f t="shared" si="73"/>
        <v>0</v>
      </c>
      <c r="V442" s="236">
        <f t="shared" si="74"/>
        <v>0</v>
      </c>
      <c r="W442" s="236">
        <f t="shared" si="75"/>
        <v>0</v>
      </c>
      <c r="X442" s="236">
        <f t="shared" si="80"/>
        <v>0</v>
      </c>
      <c r="Y442" s="238">
        <f t="shared" si="76"/>
        <v>0</v>
      </c>
      <c r="Z442" s="238">
        <f t="shared" si="77"/>
        <v>0</v>
      </c>
    </row>
    <row r="443" spans="1:26" ht="30" x14ac:dyDescent="0.25">
      <c r="A443" s="191" t="s">
        <v>674</v>
      </c>
      <c r="B443" s="228" t="s">
        <v>902</v>
      </c>
      <c r="C443" s="193" t="s">
        <v>903</v>
      </c>
      <c r="D443" s="193"/>
      <c r="E443" s="205">
        <v>0.32</v>
      </c>
      <c r="F443" s="255">
        <v>0.32</v>
      </c>
      <c r="G443" s="230" t="s">
        <v>33</v>
      </c>
      <c r="H443" s="231">
        <v>0</v>
      </c>
      <c r="I443" s="251">
        <v>0</v>
      </c>
      <c r="J443" s="232">
        <v>0</v>
      </c>
      <c r="K443" s="232">
        <v>0</v>
      </c>
      <c r="L443" s="233">
        <v>0</v>
      </c>
      <c r="M443" s="232">
        <f t="shared" si="71"/>
        <v>0</v>
      </c>
      <c r="N443" s="234">
        <v>0</v>
      </c>
      <c r="O443" s="232">
        <f t="shared" si="78"/>
        <v>0</v>
      </c>
      <c r="P443" s="242"/>
      <c r="Q443" s="216"/>
      <c r="R443" s="236">
        <f t="shared" si="79"/>
        <v>0</v>
      </c>
      <c r="S443" s="237">
        <v>0</v>
      </c>
      <c r="T443" s="236">
        <f t="shared" si="72"/>
        <v>0</v>
      </c>
      <c r="U443" s="236">
        <f t="shared" si="73"/>
        <v>0</v>
      </c>
      <c r="V443" s="236">
        <f t="shared" si="74"/>
        <v>0</v>
      </c>
      <c r="W443" s="236">
        <f t="shared" si="75"/>
        <v>0</v>
      </c>
      <c r="X443" s="236">
        <f t="shared" si="80"/>
        <v>0</v>
      </c>
      <c r="Y443" s="238">
        <f t="shared" si="76"/>
        <v>0</v>
      </c>
      <c r="Z443" s="238">
        <f t="shared" si="77"/>
        <v>0</v>
      </c>
    </row>
    <row r="444" spans="1:26" ht="18" x14ac:dyDescent="0.25">
      <c r="A444" s="191" t="s">
        <v>27</v>
      </c>
      <c r="B444" s="228" t="s">
        <v>110</v>
      </c>
      <c r="C444" s="202" t="s">
        <v>111</v>
      </c>
      <c r="D444" s="443" t="s">
        <v>2658</v>
      </c>
      <c r="E444" s="203">
        <v>40.6</v>
      </c>
      <c r="F444" s="250">
        <v>41.18</v>
      </c>
      <c r="G444" s="316" t="s">
        <v>33</v>
      </c>
      <c r="H444" s="317">
        <v>0</v>
      </c>
      <c r="I444" s="251">
        <v>18</v>
      </c>
      <c r="J444" s="251">
        <v>0</v>
      </c>
      <c r="K444" s="251">
        <v>13</v>
      </c>
      <c r="L444" s="318">
        <v>0</v>
      </c>
      <c r="M444" s="232">
        <f t="shared" si="71"/>
        <v>5</v>
      </c>
      <c r="N444" s="252">
        <v>5</v>
      </c>
      <c r="O444" s="232">
        <f t="shared" si="78"/>
        <v>0</v>
      </c>
      <c r="P444" s="319"/>
      <c r="Q444" s="216"/>
      <c r="R444" s="236">
        <f t="shared" si="79"/>
        <v>0</v>
      </c>
      <c r="S444" s="237">
        <v>0</v>
      </c>
      <c r="T444" s="236">
        <f t="shared" si="72"/>
        <v>741.24</v>
      </c>
      <c r="U444" s="236">
        <f t="shared" si="73"/>
        <v>0</v>
      </c>
      <c r="V444" s="236">
        <f t="shared" si="74"/>
        <v>535.34</v>
      </c>
      <c r="W444" s="236">
        <f t="shared" si="75"/>
        <v>0</v>
      </c>
      <c r="X444" s="236">
        <f t="shared" si="80"/>
        <v>205.89999999999998</v>
      </c>
      <c r="Y444" s="238">
        <f t="shared" si="76"/>
        <v>205.9</v>
      </c>
      <c r="Z444" s="238">
        <f t="shared" si="77"/>
        <v>0</v>
      </c>
    </row>
    <row r="445" spans="1:26" ht="30" x14ac:dyDescent="0.25">
      <c r="A445" s="191" t="s">
        <v>674</v>
      </c>
      <c r="B445" s="228" t="s">
        <v>1005</v>
      </c>
      <c r="C445" s="193" t="s">
        <v>1006</v>
      </c>
      <c r="D445" s="193"/>
      <c r="E445" s="194">
        <v>75.400000000000006</v>
      </c>
      <c r="F445" s="229">
        <v>75.400000000000006</v>
      </c>
      <c r="G445" s="230" t="s">
        <v>76</v>
      </c>
      <c r="H445" s="231">
        <v>14</v>
      </c>
      <c r="I445" s="251">
        <v>0</v>
      </c>
      <c r="J445" s="232">
        <v>0</v>
      </c>
      <c r="K445" s="232">
        <v>0</v>
      </c>
      <c r="L445" s="233">
        <v>0</v>
      </c>
      <c r="M445" s="232">
        <f t="shared" si="71"/>
        <v>14</v>
      </c>
      <c r="N445" s="234">
        <v>14</v>
      </c>
      <c r="O445" s="232">
        <f t="shared" si="78"/>
        <v>0</v>
      </c>
      <c r="P445" s="243"/>
      <c r="Q445" s="216"/>
      <c r="R445" s="236">
        <f t="shared" si="79"/>
        <v>1055.6000000000001</v>
      </c>
      <c r="S445" s="237">
        <v>0</v>
      </c>
      <c r="T445" s="236">
        <f t="shared" si="72"/>
        <v>0</v>
      </c>
      <c r="U445" s="236">
        <f t="shared" si="73"/>
        <v>0</v>
      </c>
      <c r="V445" s="236">
        <f t="shared" si="74"/>
        <v>0</v>
      </c>
      <c r="W445" s="236">
        <f t="shared" si="75"/>
        <v>0</v>
      </c>
      <c r="X445" s="236">
        <f t="shared" si="80"/>
        <v>1055.6000000000001</v>
      </c>
      <c r="Y445" s="238">
        <f t="shared" si="76"/>
        <v>1055.6000000000001</v>
      </c>
      <c r="Z445" s="238">
        <f t="shared" si="77"/>
        <v>0</v>
      </c>
    </row>
    <row r="446" spans="1:26" ht="30" x14ac:dyDescent="0.25">
      <c r="A446" s="191" t="s">
        <v>674</v>
      </c>
      <c r="B446" s="228" t="s">
        <v>1047</v>
      </c>
      <c r="C446" s="193" t="s">
        <v>1048</v>
      </c>
      <c r="D446" s="193"/>
      <c r="E446" s="194">
        <v>266.8</v>
      </c>
      <c r="F446" s="229">
        <v>266.8</v>
      </c>
      <c r="G446" s="230" t="s">
        <v>33</v>
      </c>
      <c r="H446" s="231">
        <v>2</v>
      </c>
      <c r="I446" s="232">
        <v>0</v>
      </c>
      <c r="J446" s="232">
        <v>0</v>
      </c>
      <c r="K446" s="232">
        <v>0</v>
      </c>
      <c r="L446" s="233">
        <v>0</v>
      </c>
      <c r="M446" s="232">
        <f t="shared" si="71"/>
        <v>2</v>
      </c>
      <c r="N446" s="234">
        <v>2</v>
      </c>
      <c r="O446" s="232">
        <f t="shared" si="78"/>
        <v>0</v>
      </c>
      <c r="P446" s="243"/>
      <c r="Q446" s="216"/>
      <c r="R446" s="236">
        <f t="shared" si="79"/>
        <v>533.6</v>
      </c>
      <c r="S446" s="237">
        <v>0</v>
      </c>
      <c r="T446" s="236">
        <f t="shared" si="72"/>
        <v>0</v>
      </c>
      <c r="U446" s="236">
        <f t="shared" si="73"/>
        <v>0</v>
      </c>
      <c r="V446" s="236">
        <f t="shared" si="74"/>
        <v>0</v>
      </c>
      <c r="W446" s="236">
        <f t="shared" si="75"/>
        <v>0</v>
      </c>
      <c r="X446" s="236">
        <f t="shared" si="80"/>
        <v>533.6</v>
      </c>
      <c r="Y446" s="238">
        <f t="shared" si="76"/>
        <v>533.6</v>
      </c>
      <c r="Z446" s="238">
        <f t="shared" si="77"/>
        <v>0</v>
      </c>
    </row>
    <row r="447" spans="1:26" ht="30" x14ac:dyDescent="0.25">
      <c r="A447" s="191" t="s">
        <v>674</v>
      </c>
      <c r="B447" s="228" t="s">
        <v>958</v>
      </c>
      <c r="C447" s="193" t="s">
        <v>959</v>
      </c>
      <c r="D447" s="193"/>
      <c r="E447" s="194">
        <v>22.04</v>
      </c>
      <c r="F447" s="229">
        <v>22.04</v>
      </c>
      <c r="G447" s="230" t="s">
        <v>33</v>
      </c>
      <c r="H447" s="231">
        <v>50</v>
      </c>
      <c r="I447" s="251">
        <v>0</v>
      </c>
      <c r="J447" s="232">
        <v>0</v>
      </c>
      <c r="K447" s="232">
        <v>0</v>
      </c>
      <c r="L447" s="233">
        <v>0</v>
      </c>
      <c r="M447" s="232">
        <f t="shared" si="71"/>
        <v>50</v>
      </c>
      <c r="N447" s="234">
        <v>50</v>
      </c>
      <c r="O447" s="232">
        <f t="shared" si="78"/>
        <v>0</v>
      </c>
      <c r="P447" s="243"/>
      <c r="Q447" s="216"/>
      <c r="R447" s="236">
        <f t="shared" si="79"/>
        <v>1102</v>
      </c>
      <c r="S447" s="237">
        <v>0</v>
      </c>
      <c r="T447" s="236">
        <f t="shared" si="72"/>
        <v>0</v>
      </c>
      <c r="U447" s="236">
        <f t="shared" si="73"/>
        <v>0</v>
      </c>
      <c r="V447" s="236">
        <f t="shared" si="74"/>
        <v>0</v>
      </c>
      <c r="W447" s="236">
        <f t="shared" si="75"/>
        <v>0</v>
      </c>
      <c r="X447" s="236">
        <f t="shared" si="80"/>
        <v>1102</v>
      </c>
      <c r="Y447" s="238">
        <f t="shared" si="76"/>
        <v>1102</v>
      </c>
      <c r="Z447" s="238">
        <f t="shared" si="77"/>
        <v>0</v>
      </c>
    </row>
    <row r="448" spans="1:26" ht="30" x14ac:dyDescent="0.25">
      <c r="A448" s="191" t="s">
        <v>674</v>
      </c>
      <c r="B448" s="228" t="s">
        <v>1041</v>
      </c>
      <c r="C448" s="193" t="s">
        <v>1042</v>
      </c>
      <c r="D448" s="193"/>
      <c r="E448" s="194">
        <v>11.6</v>
      </c>
      <c r="F448" s="229">
        <v>11.6</v>
      </c>
      <c r="G448" s="230" t="s">
        <v>33</v>
      </c>
      <c r="H448" s="231">
        <v>50</v>
      </c>
      <c r="I448" s="232">
        <v>0</v>
      </c>
      <c r="J448" s="232">
        <v>0</v>
      </c>
      <c r="K448" s="232">
        <v>0</v>
      </c>
      <c r="L448" s="233">
        <v>0</v>
      </c>
      <c r="M448" s="232">
        <f t="shared" si="71"/>
        <v>50</v>
      </c>
      <c r="N448" s="234">
        <v>50</v>
      </c>
      <c r="O448" s="232">
        <f t="shared" si="78"/>
        <v>0</v>
      </c>
      <c r="P448" s="243"/>
      <c r="Q448" s="216"/>
      <c r="R448" s="236">
        <f t="shared" si="79"/>
        <v>580</v>
      </c>
      <c r="S448" s="237">
        <v>0</v>
      </c>
      <c r="T448" s="236">
        <f t="shared" si="72"/>
        <v>0</v>
      </c>
      <c r="U448" s="236">
        <f t="shared" si="73"/>
        <v>0</v>
      </c>
      <c r="V448" s="236">
        <f t="shared" si="74"/>
        <v>0</v>
      </c>
      <c r="W448" s="236">
        <f t="shared" si="75"/>
        <v>0</v>
      </c>
      <c r="X448" s="236">
        <f t="shared" si="80"/>
        <v>580</v>
      </c>
      <c r="Y448" s="238">
        <f t="shared" si="76"/>
        <v>580</v>
      </c>
      <c r="Z448" s="238">
        <f t="shared" si="77"/>
        <v>0</v>
      </c>
    </row>
    <row r="449" spans="1:26" ht="30" x14ac:dyDescent="0.25">
      <c r="A449" s="191" t="s">
        <v>674</v>
      </c>
      <c r="B449" s="228" t="s">
        <v>1019</v>
      </c>
      <c r="C449" s="193" t="s">
        <v>1020</v>
      </c>
      <c r="D449" s="193"/>
      <c r="E449" s="194">
        <v>58</v>
      </c>
      <c r="F449" s="229">
        <v>58</v>
      </c>
      <c r="G449" s="230" t="s">
        <v>33</v>
      </c>
      <c r="H449" s="231">
        <v>50</v>
      </c>
      <c r="I449" s="251">
        <v>0</v>
      </c>
      <c r="J449" s="232">
        <v>0</v>
      </c>
      <c r="K449" s="232">
        <v>0</v>
      </c>
      <c r="L449" s="233">
        <v>0</v>
      </c>
      <c r="M449" s="232">
        <f t="shared" si="71"/>
        <v>50</v>
      </c>
      <c r="N449" s="234">
        <v>50</v>
      </c>
      <c r="O449" s="232">
        <f t="shared" si="78"/>
        <v>0</v>
      </c>
      <c r="P449" s="243"/>
      <c r="Q449" s="216"/>
      <c r="R449" s="236">
        <f t="shared" si="79"/>
        <v>2900</v>
      </c>
      <c r="S449" s="237">
        <v>0</v>
      </c>
      <c r="T449" s="236">
        <f t="shared" si="72"/>
        <v>0</v>
      </c>
      <c r="U449" s="236">
        <f t="shared" si="73"/>
        <v>0</v>
      </c>
      <c r="V449" s="236">
        <f t="shared" si="74"/>
        <v>0</v>
      </c>
      <c r="W449" s="236">
        <f t="shared" si="75"/>
        <v>0</v>
      </c>
      <c r="X449" s="236">
        <f t="shared" si="80"/>
        <v>2900</v>
      </c>
      <c r="Y449" s="238">
        <f t="shared" si="76"/>
        <v>2900</v>
      </c>
      <c r="Z449" s="238">
        <f t="shared" si="77"/>
        <v>0</v>
      </c>
    </row>
    <row r="450" spans="1:26" ht="18" x14ac:dyDescent="0.25">
      <c r="A450" s="191" t="s">
        <v>674</v>
      </c>
      <c r="B450" s="228" t="s">
        <v>1049</v>
      </c>
      <c r="C450" s="193" t="s">
        <v>1050</v>
      </c>
      <c r="D450" s="193"/>
      <c r="E450" s="194">
        <v>649.99</v>
      </c>
      <c r="F450" s="229">
        <v>649.99</v>
      </c>
      <c r="G450" s="230" t="s">
        <v>33</v>
      </c>
      <c r="H450" s="231">
        <v>1</v>
      </c>
      <c r="I450" s="232">
        <v>0</v>
      </c>
      <c r="J450" s="232">
        <v>0</v>
      </c>
      <c r="K450" s="232">
        <v>0</v>
      </c>
      <c r="L450" s="233">
        <v>0</v>
      </c>
      <c r="M450" s="232">
        <f t="shared" si="71"/>
        <v>1</v>
      </c>
      <c r="N450" s="234">
        <v>1</v>
      </c>
      <c r="O450" s="232">
        <f t="shared" si="78"/>
        <v>0</v>
      </c>
      <c r="P450" s="243"/>
      <c r="Q450" s="216"/>
      <c r="R450" s="236">
        <f t="shared" si="79"/>
        <v>649.99</v>
      </c>
      <c r="S450" s="237">
        <v>0</v>
      </c>
      <c r="T450" s="236">
        <f t="shared" si="72"/>
        <v>0</v>
      </c>
      <c r="U450" s="236">
        <f t="shared" si="73"/>
        <v>0</v>
      </c>
      <c r="V450" s="236">
        <f t="shared" si="74"/>
        <v>0</v>
      </c>
      <c r="W450" s="236">
        <f t="shared" si="75"/>
        <v>0</v>
      </c>
      <c r="X450" s="236">
        <f t="shared" si="80"/>
        <v>649.99</v>
      </c>
      <c r="Y450" s="238">
        <f t="shared" si="76"/>
        <v>649.99</v>
      </c>
      <c r="Z450" s="238">
        <f t="shared" si="77"/>
        <v>0</v>
      </c>
    </row>
    <row r="451" spans="1:26" ht="18" x14ac:dyDescent="0.25">
      <c r="A451" s="191" t="s">
        <v>674</v>
      </c>
      <c r="B451" s="228" t="s">
        <v>962</v>
      </c>
      <c r="C451" s="193" t="s">
        <v>963</v>
      </c>
      <c r="D451" s="193"/>
      <c r="E451" s="194">
        <v>2.87</v>
      </c>
      <c r="F451" s="229">
        <v>2.87</v>
      </c>
      <c r="G451" s="230" t="s">
        <v>33</v>
      </c>
      <c r="H451" s="231">
        <v>15</v>
      </c>
      <c r="I451" s="251">
        <v>0</v>
      </c>
      <c r="J451" s="232">
        <v>0</v>
      </c>
      <c r="K451" s="232">
        <v>0</v>
      </c>
      <c r="L451" s="233">
        <v>0</v>
      </c>
      <c r="M451" s="232">
        <f t="shared" si="71"/>
        <v>15</v>
      </c>
      <c r="N451" s="234">
        <v>15</v>
      </c>
      <c r="O451" s="232">
        <f t="shared" si="78"/>
        <v>0</v>
      </c>
      <c r="P451" s="242"/>
      <c r="Q451" s="216"/>
      <c r="R451" s="236">
        <f t="shared" si="79"/>
        <v>43.050000000000004</v>
      </c>
      <c r="S451" s="237">
        <v>0</v>
      </c>
      <c r="T451" s="236">
        <f t="shared" si="72"/>
        <v>0</v>
      </c>
      <c r="U451" s="236">
        <f t="shared" si="73"/>
        <v>0</v>
      </c>
      <c r="V451" s="236">
        <f t="shared" si="74"/>
        <v>0</v>
      </c>
      <c r="W451" s="236">
        <f t="shared" si="75"/>
        <v>0</v>
      </c>
      <c r="X451" s="236">
        <f t="shared" si="80"/>
        <v>43.050000000000004</v>
      </c>
      <c r="Y451" s="238">
        <f t="shared" si="76"/>
        <v>43.050000000000004</v>
      </c>
      <c r="Z451" s="238">
        <f t="shared" si="77"/>
        <v>0</v>
      </c>
    </row>
    <row r="452" spans="1:26" ht="30" x14ac:dyDescent="0.25">
      <c r="A452" s="191" t="s">
        <v>674</v>
      </c>
      <c r="B452" s="228" t="s">
        <v>1015</v>
      </c>
      <c r="C452" s="193" t="s">
        <v>1016</v>
      </c>
      <c r="D452" s="193"/>
      <c r="E452" s="194">
        <v>17.84</v>
      </c>
      <c r="F452" s="229">
        <v>17.84</v>
      </c>
      <c r="G452" s="230" t="s">
        <v>33</v>
      </c>
      <c r="H452" s="231">
        <v>8</v>
      </c>
      <c r="I452" s="251">
        <v>0</v>
      </c>
      <c r="J452" s="232">
        <v>0</v>
      </c>
      <c r="K452" s="232">
        <v>0</v>
      </c>
      <c r="L452" s="233">
        <v>0</v>
      </c>
      <c r="M452" s="232">
        <f t="shared" si="71"/>
        <v>8</v>
      </c>
      <c r="N452" s="234">
        <v>8</v>
      </c>
      <c r="O452" s="232">
        <f t="shared" si="78"/>
        <v>0</v>
      </c>
      <c r="P452" s="243"/>
      <c r="Q452" s="216"/>
      <c r="R452" s="236">
        <f t="shared" si="79"/>
        <v>142.72</v>
      </c>
      <c r="S452" s="237">
        <v>0</v>
      </c>
      <c r="T452" s="236">
        <f t="shared" si="72"/>
        <v>0</v>
      </c>
      <c r="U452" s="236">
        <f t="shared" si="73"/>
        <v>0</v>
      </c>
      <c r="V452" s="236">
        <f t="shared" si="74"/>
        <v>0</v>
      </c>
      <c r="W452" s="236">
        <f t="shared" si="75"/>
        <v>0</v>
      </c>
      <c r="X452" s="236">
        <f t="shared" si="80"/>
        <v>142.72</v>
      </c>
      <c r="Y452" s="238">
        <f t="shared" si="76"/>
        <v>142.72</v>
      </c>
      <c r="Z452" s="238">
        <f t="shared" si="77"/>
        <v>0</v>
      </c>
    </row>
    <row r="453" spans="1:26" ht="30" x14ac:dyDescent="0.25">
      <c r="A453" s="191" t="s">
        <v>674</v>
      </c>
      <c r="B453" s="228" t="s">
        <v>1033</v>
      </c>
      <c r="C453" s="193" t="s">
        <v>1034</v>
      </c>
      <c r="D453" s="193"/>
      <c r="E453" s="194">
        <v>2.39</v>
      </c>
      <c r="F453" s="229">
        <v>2.39</v>
      </c>
      <c r="G453" s="230" t="s">
        <v>33</v>
      </c>
      <c r="H453" s="231">
        <v>0</v>
      </c>
      <c r="I453" s="232">
        <v>0</v>
      </c>
      <c r="J453" s="232">
        <v>0</v>
      </c>
      <c r="K453" s="232">
        <v>0</v>
      </c>
      <c r="L453" s="233">
        <v>0</v>
      </c>
      <c r="M453" s="232">
        <f t="shared" si="71"/>
        <v>0</v>
      </c>
      <c r="N453" s="234">
        <v>0</v>
      </c>
      <c r="O453" s="232">
        <f t="shared" si="78"/>
        <v>0</v>
      </c>
      <c r="P453" s="243"/>
      <c r="Q453" s="216"/>
      <c r="R453" s="236">
        <f t="shared" si="79"/>
        <v>0</v>
      </c>
      <c r="S453" s="237">
        <v>0</v>
      </c>
      <c r="T453" s="236">
        <f t="shared" si="72"/>
        <v>0</v>
      </c>
      <c r="U453" s="236">
        <f t="shared" si="73"/>
        <v>0</v>
      </c>
      <c r="V453" s="236">
        <f t="shared" si="74"/>
        <v>0</v>
      </c>
      <c r="W453" s="236">
        <f t="shared" si="75"/>
        <v>0</v>
      </c>
      <c r="X453" s="236">
        <f t="shared" si="80"/>
        <v>0</v>
      </c>
      <c r="Y453" s="238">
        <f t="shared" si="76"/>
        <v>0</v>
      </c>
      <c r="Z453" s="238">
        <f t="shared" si="77"/>
        <v>0</v>
      </c>
    </row>
    <row r="454" spans="1:26" ht="30" x14ac:dyDescent="0.25">
      <c r="A454" s="191" t="s">
        <v>674</v>
      </c>
      <c r="B454" s="228" t="s">
        <v>1035</v>
      </c>
      <c r="C454" s="193" t="s">
        <v>1036</v>
      </c>
      <c r="D454" s="193"/>
      <c r="E454" s="194">
        <v>4.2</v>
      </c>
      <c r="F454" s="229">
        <v>4.2</v>
      </c>
      <c r="G454" s="230" t="s">
        <v>33</v>
      </c>
      <c r="H454" s="231">
        <v>15</v>
      </c>
      <c r="I454" s="232">
        <v>0</v>
      </c>
      <c r="J454" s="232">
        <v>0</v>
      </c>
      <c r="K454" s="232">
        <v>3</v>
      </c>
      <c r="L454" s="233">
        <v>0</v>
      </c>
      <c r="M454" s="232">
        <f t="shared" si="71"/>
        <v>12</v>
      </c>
      <c r="N454" s="234">
        <v>12</v>
      </c>
      <c r="O454" s="232">
        <f t="shared" si="78"/>
        <v>0</v>
      </c>
      <c r="P454" s="243"/>
      <c r="Q454" s="216"/>
      <c r="R454" s="236">
        <f t="shared" si="79"/>
        <v>63</v>
      </c>
      <c r="S454" s="237">
        <v>0</v>
      </c>
      <c r="T454" s="236">
        <f t="shared" si="72"/>
        <v>0</v>
      </c>
      <c r="U454" s="236">
        <f t="shared" si="73"/>
        <v>0</v>
      </c>
      <c r="V454" s="236">
        <f t="shared" si="74"/>
        <v>12.600000000000001</v>
      </c>
      <c r="W454" s="236">
        <f t="shared" si="75"/>
        <v>0</v>
      </c>
      <c r="X454" s="236">
        <f t="shared" si="80"/>
        <v>50.4</v>
      </c>
      <c r="Y454" s="238">
        <f t="shared" si="76"/>
        <v>50.400000000000006</v>
      </c>
      <c r="Z454" s="238">
        <f t="shared" si="77"/>
        <v>0</v>
      </c>
    </row>
    <row r="455" spans="1:26" ht="30" x14ac:dyDescent="0.25">
      <c r="A455" s="191" t="s">
        <v>674</v>
      </c>
      <c r="B455" s="228" t="s">
        <v>942</v>
      </c>
      <c r="C455" s="193" t="s">
        <v>943</v>
      </c>
      <c r="D455" s="193"/>
      <c r="E455" s="194">
        <v>0.3</v>
      </c>
      <c r="F455" s="229">
        <v>0.3</v>
      </c>
      <c r="G455" s="230" t="s">
        <v>33</v>
      </c>
      <c r="H455" s="231">
        <v>0</v>
      </c>
      <c r="I455" s="251">
        <v>0</v>
      </c>
      <c r="J455" s="232">
        <v>0</v>
      </c>
      <c r="K455" s="232">
        <v>0</v>
      </c>
      <c r="L455" s="233">
        <v>0</v>
      </c>
      <c r="M455" s="232">
        <f t="shared" si="71"/>
        <v>0</v>
      </c>
      <c r="N455" s="234">
        <v>0</v>
      </c>
      <c r="O455" s="232">
        <f t="shared" si="78"/>
        <v>0</v>
      </c>
      <c r="P455" s="243"/>
      <c r="Q455" s="216"/>
      <c r="R455" s="236">
        <f t="shared" si="79"/>
        <v>0</v>
      </c>
      <c r="S455" s="237">
        <v>0</v>
      </c>
      <c r="T455" s="236">
        <f t="shared" si="72"/>
        <v>0</v>
      </c>
      <c r="U455" s="236">
        <f t="shared" si="73"/>
        <v>0</v>
      </c>
      <c r="V455" s="236">
        <f t="shared" si="74"/>
        <v>0</v>
      </c>
      <c r="W455" s="236">
        <f t="shared" si="75"/>
        <v>0</v>
      </c>
      <c r="X455" s="236">
        <f t="shared" si="80"/>
        <v>0</v>
      </c>
      <c r="Y455" s="238">
        <f t="shared" si="76"/>
        <v>0</v>
      </c>
      <c r="Z455" s="238">
        <f t="shared" si="77"/>
        <v>0</v>
      </c>
    </row>
    <row r="456" spans="1:26" ht="18" x14ac:dyDescent="0.25">
      <c r="A456" s="191" t="s">
        <v>674</v>
      </c>
      <c r="B456" s="228" t="s">
        <v>711</v>
      </c>
      <c r="C456" s="193" t="s">
        <v>712</v>
      </c>
      <c r="D456" s="193"/>
      <c r="E456" s="194">
        <v>15</v>
      </c>
      <c r="F456" s="229">
        <v>15</v>
      </c>
      <c r="G456" s="230" t="s">
        <v>33</v>
      </c>
      <c r="H456" s="231">
        <v>0</v>
      </c>
      <c r="I456" s="232">
        <v>0</v>
      </c>
      <c r="J456" s="232">
        <v>0</v>
      </c>
      <c r="K456" s="232">
        <v>0</v>
      </c>
      <c r="L456" s="233">
        <v>0</v>
      </c>
      <c r="M456" s="232">
        <f t="shared" si="71"/>
        <v>0</v>
      </c>
      <c r="N456" s="234">
        <v>0</v>
      </c>
      <c r="O456" s="232">
        <f t="shared" si="78"/>
        <v>0</v>
      </c>
      <c r="P456" s="243"/>
      <c r="Q456" s="216"/>
      <c r="R456" s="236">
        <f t="shared" si="79"/>
        <v>0</v>
      </c>
      <c r="S456" s="237">
        <v>0</v>
      </c>
      <c r="T456" s="236">
        <f t="shared" si="72"/>
        <v>0</v>
      </c>
      <c r="U456" s="236">
        <f t="shared" si="73"/>
        <v>0</v>
      </c>
      <c r="V456" s="236">
        <f t="shared" si="74"/>
        <v>0</v>
      </c>
      <c r="W456" s="236">
        <f t="shared" si="75"/>
        <v>0</v>
      </c>
      <c r="X456" s="236">
        <f t="shared" si="80"/>
        <v>0</v>
      </c>
      <c r="Y456" s="238">
        <f t="shared" si="76"/>
        <v>0</v>
      </c>
      <c r="Z456" s="238">
        <f t="shared" si="77"/>
        <v>0</v>
      </c>
    </row>
    <row r="457" spans="1:26" ht="30" x14ac:dyDescent="0.25">
      <c r="A457" s="191" t="s">
        <v>674</v>
      </c>
      <c r="B457" s="228" t="s">
        <v>900</v>
      </c>
      <c r="C457" s="193" t="s">
        <v>901</v>
      </c>
      <c r="D457" s="193"/>
      <c r="E457" s="194">
        <v>0.7</v>
      </c>
      <c r="F457" s="229">
        <v>0.7</v>
      </c>
      <c r="G457" s="230" t="s">
        <v>33</v>
      </c>
      <c r="H457" s="231">
        <v>0</v>
      </c>
      <c r="I457" s="251">
        <v>0</v>
      </c>
      <c r="J457" s="232">
        <v>0</v>
      </c>
      <c r="K457" s="232">
        <v>0</v>
      </c>
      <c r="L457" s="233">
        <v>0</v>
      </c>
      <c r="M457" s="232">
        <f t="shared" si="71"/>
        <v>0</v>
      </c>
      <c r="N457" s="234">
        <v>0</v>
      </c>
      <c r="O457" s="232">
        <f t="shared" si="78"/>
        <v>0</v>
      </c>
      <c r="P457" s="242"/>
      <c r="Q457" s="216"/>
      <c r="R457" s="236">
        <f t="shared" si="79"/>
        <v>0</v>
      </c>
      <c r="S457" s="237">
        <v>0</v>
      </c>
      <c r="T457" s="236">
        <f t="shared" si="72"/>
        <v>0</v>
      </c>
      <c r="U457" s="236">
        <f t="shared" si="73"/>
        <v>0</v>
      </c>
      <c r="V457" s="236">
        <f t="shared" si="74"/>
        <v>0</v>
      </c>
      <c r="W457" s="236">
        <f t="shared" si="75"/>
        <v>0</v>
      </c>
      <c r="X457" s="236">
        <f t="shared" si="80"/>
        <v>0</v>
      </c>
      <c r="Y457" s="238">
        <f t="shared" si="76"/>
        <v>0</v>
      </c>
      <c r="Z457" s="238">
        <f t="shared" si="77"/>
        <v>0</v>
      </c>
    </row>
    <row r="458" spans="1:26" ht="30" x14ac:dyDescent="0.25">
      <c r="A458" s="191" t="s">
        <v>674</v>
      </c>
      <c r="B458" s="228" t="s">
        <v>898</v>
      </c>
      <c r="C458" s="193" t="s">
        <v>899</v>
      </c>
      <c r="D458" s="193"/>
      <c r="E458" s="194">
        <v>1.1100000000000001</v>
      </c>
      <c r="F458" s="229">
        <v>1.1100000000000001</v>
      </c>
      <c r="G458" s="230" t="s">
        <v>33</v>
      </c>
      <c r="H458" s="231">
        <v>0</v>
      </c>
      <c r="I458" s="251">
        <v>0</v>
      </c>
      <c r="J458" s="232">
        <v>0</v>
      </c>
      <c r="K458" s="232">
        <v>0</v>
      </c>
      <c r="L458" s="233">
        <v>0</v>
      </c>
      <c r="M458" s="232">
        <f t="shared" ref="M458:M521" si="81">H458+I458+J458-K458-L458</f>
        <v>0</v>
      </c>
      <c r="N458" s="234">
        <v>0</v>
      </c>
      <c r="O458" s="232">
        <f t="shared" si="78"/>
        <v>0</v>
      </c>
      <c r="P458" s="242"/>
      <c r="Q458" s="216"/>
      <c r="R458" s="236">
        <f t="shared" si="79"/>
        <v>0</v>
      </c>
      <c r="S458" s="237">
        <v>0</v>
      </c>
      <c r="T458" s="236">
        <f t="shared" ref="T458:T521" si="82">I458*F458</f>
        <v>0</v>
      </c>
      <c r="U458" s="236">
        <f t="shared" ref="U458:U521" si="83">F458*J458</f>
        <v>0</v>
      </c>
      <c r="V458" s="236">
        <f t="shared" ref="V458:V521" si="84">F458*K458</f>
        <v>0</v>
      </c>
      <c r="W458" s="236">
        <f t="shared" ref="W458:W521" si="85">F458*L458</f>
        <v>0</v>
      </c>
      <c r="X458" s="236">
        <f t="shared" si="80"/>
        <v>0</v>
      </c>
      <c r="Y458" s="238">
        <f t="shared" ref="Y458:Y521" si="86">M458*F458</f>
        <v>0</v>
      </c>
      <c r="Z458" s="238">
        <f t="shared" ref="Z458:Z521" si="87">Y458-X458</f>
        <v>0</v>
      </c>
    </row>
    <row r="459" spans="1:26" ht="30" x14ac:dyDescent="0.25">
      <c r="A459" s="191" t="s">
        <v>674</v>
      </c>
      <c r="B459" s="228" t="s">
        <v>866</v>
      </c>
      <c r="C459" s="193" t="s">
        <v>867</v>
      </c>
      <c r="D459" s="193"/>
      <c r="E459" s="194">
        <v>0.36</v>
      </c>
      <c r="F459" s="229">
        <v>0.36</v>
      </c>
      <c r="G459" s="230" t="s">
        <v>33</v>
      </c>
      <c r="H459" s="231">
        <v>50</v>
      </c>
      <c r="I459" s="251">
        <v>0</v>
      </c>
      <c r="J459" s="232">
        <v>0</v>
      </c>
      <c r="K459" s="232">
        <v>0</v>
      </c>
      <c r="L459" s="233">
        <v>0</v>
      </c>
      <c r="M459" s="232">
        <f t="shared" si="81"/>
        <v>50</v>
      </c>
      <c r="N459" s="234">
        <v>50</v>
      </c>
      <c r="O459" s="232">
        <f t="shared" si="78"/>
        <v>0</v>
      </c>
      <c r="P459" s="243"/>
      <c r="Q459" s="216"/>
      <c r="R459" s="236">
        <f t="shared" si="79"/>
        <v>18</v>
      </c>
      <c r="S459" s="237">
        <v>0</v>
      </c>
      <c r="T459" s="236">
        <f t="shared" si="82"/>
        <v>0</v>
      </c>
      <c r="U459" s="236">
        <f t="shared" si="83"/>
        <v>0</v>
      </c>
      <c r="V459" s="236">
        <f t="shared" si="84"/>
        <v>0</v>
      </c>
      <c r="W459" s="236">
        <f t="shared" si="85"/>
        <v>0</v>
      </c>
      <c r="X459" s="236">
        <f t="shared" si="80"/>
        <v>18</v>
      </c>
      <c r="Y459" s="238">
        <f t="shared" si="86"/>
        <v>18</v>
      </c>
      <c r="Z459" s="238">
        <f t="shared" si="87"/>
        <v>0</v>
      </c>
    </row>
    <row r="460" spans="1:26" ht="30" x14ac:dyDescent="0.25">
      <c r="A460" s="191" t="s">
        <v>674</v>
      </c>
      <c r="B460" s="228" t="s">
        <v>1031</v>
      </c>
      <c r="C460" s="208" t="s">
        <v>1032</v>
      </c>
      <c r="D460" s="208"/>
      <c r="E460" s="194">
        <v>55</v>
      </c>
      <c r="F460" s="229">
        <v>55</v>
      </c>
      <c r="G460" s="280" t="s">
        <v>33</v>
      </c>
      <c r="H460" s="231">
        <v>0</v>
      </c>
      <c r="I460" s="232">
        <v>0</v>
      </c>
      <c r="J460" s="232">
        <v>0</v>
      </c>
      <c r="K460" s="232">
        <v>0</v>
      </c>
      <c r="L460" s="233">
        <v>0</v>
      </c>
      <c r="M460" s="232">
        <f t="shared" si="81"/>
        <v>0</v>
      </c>
      <c r="N460" s="234">
        <v>0</v>
      </c>
      <c r="O460" s="232">
        <f t="shared" si="78"/>
        <v>0</v>
      </c>
      <c r="P460" s="243"/>
      <c r="Q460" s="216"/>
      <c r="R460" s="236">
        <f t="shared" si="79"/>
        <v>0</v>
      </c>
      <c r="S460" s="237">
        <v>0</v>
      </c>
      <c r="T460" s="236">
        <f t="shared" si="82"/>
        <v>0</v>
      </c>
      <c r="U460" s="236">
        <f t="shared" si="83"/>
        <v>0</v>
      </c>
      <c r="V460" s="236">
        <f t="shared" si="84"/>
        <v>0</v>
      </c>
      <c r="W460" s="236">
        <f t="shared" si="85"/>
        <v>0</v>
      </c>
      <c r="X460" s="236">
        <f t="shared" si="80"/>
        <v>0</v>
      </c>
      <c r="Y460" s="238">
        <f t="shared" si="86"/>
        <v>0</v>
      </c>
      <c r="Z460" s="238">
        <f t="shared" si="87"/>
        <v>0</v>
      </c>
    </row>
    <row r="461" spans="1:26" ht="30" x14ac:dyDescent="0.25">
      <c r="A461" s="191" t="s">
        <v>674</v>
      </c>
      <c r="B461" s="228" t="s">
        <v>904</v>
      </c>
      <c r="C461" s="193" t="s">
        <v>905</v>
      </c>
      <c r="D461" s="193"/>
      <c r="E461" s="205">
        <v>3.1</v>
      </c>
      <c r="F461" s="255">
        <v>3.1</v>
      </c>
      <c r="G461" s="230" t="s">
        <v>33</v>
      </c>
      <c r="H461" s="231">
        <v>0</v>
      </c>
      <c r="I461" s="251">
        <v>0</v>
      </c>
      <c r="J461" s="232">
        <v>0</v>
      </c>
      <c r="K461" s="232">
        <v>0</v>
      </c>
      <c r="L461" s="233">
        <v>0</v>
      </c>
      <c r="M461" s="232">
        <f t="shared" si="81"/>
        <v>0</v>
      </c>
      <c r="N461" s="234">
        <v>0</v>
      </c>
      <c r="O461" s="232">
        <f t="shared" si="78"/>
        <v>0</v>
      </c>
      <c r="P461" s="242"/>
      <c r="Q461" s="216"/>
      <c r="R461" s="236">
        <f t="shared" si="79"/>
        <v>0</v>
      </c>
      <c r="S461" s="237">
        <v>0</v>
      </c>
      <c r="T461" s="236">
        <f t="shared" si="82"/>
        <v>0</v>
      </c>
      <c r="U461" s="236">
        <f t="shared" si="83"/>
        <v>0</v>
      </c>
      <c r="V461" s="236">
        <f t="shared" si="84"/>
        <v>0</v>
      </c>
      <c r="W461" s="236">
        <f t="shared" si="85"/>
        <v>0</v>
      </c>
      <c r="X461" s="236">
        <f t="shared" si="80"/>
        <v>0</v>
      </c>
      <c r="Y461" s="238">
        <f t="shared" si="86"/>
        <v>0</v>
      </c>
      <c r="Z461" s="238">
        <f t="shared" si="87"/>
        <v>0</v>
      </c>
    </row>
    <row r="462" spans="1:26" ht="30" x14ac:dyDescent="0.25">
      <c r="A462" s="191" t="s">
        <v>674</v>
      </c>
      <c r="B462" s="228" t="s">
        <v>729</v>
      </c>
      <c r="C462" s="193" t="s">
        <v>730</v>
      </c>
      <c r="D462" s="193"/>
      <c r="E462" s="194">
        <v>40.22</v>
      </c>
      <c r="F462" s="229">
        <v>40.22</v>
      </c>
      <c r="G462" s="230" t="s">
        <v>33</v>
      </c>
      <c r="H462" s="231">
        <v>450</v>
      </c>
      <c r="I462" s="232">
        <v>0</v>
      </c>
      <c r="J462" s="232">
        <v>0</v>
      </c>
      <c r="K462" s="232">
        <v>0</v>
      </c>
      <c r="L462" s="233">
        <v>0</v>
      </c>
      <c r="M462" s="232">
        <f t="shared" si="81"/>
        <v>450</v>
      </c>
      <c r="N462" s="234">
        <v>450</v>
      </c>
      <c r="O462" s="232">
        <f t="shared" si="78"/>
        <v>0</v>
      </c>
      <c r="P462" s="243"/>
      <c r="Q462" s="216"/>
      <c r="R462" s="236">
        <f t="shared" si="79"/>
        <v>18099</v>
      </c>
      <c r="S462" s="237">
        <v>0</v>
      </c>
      <c r="T462" s="236">
        <f t="shared" si="82"/>
        <v>0</v>
      </c>
      <c r="U462" s="236">
        <f t="shared" si="83"/>
        <v>0</v>
      </c>
      <c r="V462" s="236">
        <f t="shared" si="84"/>
        <v>0</v>
      </c>
      <c r="W462" s="236">
        <f t="shared" si="85"/>
        <v>0</v>
      </c>
      <c r="X462" s="236">
        <f t="shared" si="80"/>
        <v>18099</v>
      </c>
      <c r="Y462" s="238">
        <f t="shared" si="86"/>
        <v>18099</v>
      </c>
      <c r="Z462" s="238">
        <f t="shared" si="87"/>
        <v>0</v>
      </c>
    </row>
    <row r="463" spans="1:26" ht="18" x14ac:dyDescent="0.25">
      <c r="A463" s="191" t="s">
        <v>674</v>
      </c>
      <c r="B463" s="228" t="s">
        <v>727</v>
      </c>
      <c r="C463" s="193" t="s">
        <v>728</v>
      </c>
      <c r="D463" s="193"/>
      <c r="E463" s="194">
        <v>444.34</v>
      </c>
      <c r="F463" s="229">
        <v>444.34</v>
      </c>
      <c r="G463" s="230" t="s">
        <v>33</v>
      </c>
      <c r="H463" s="231">
        <v>0</v>
      </c>
      <c r="I463" s="232">
        <v>0</v>
      </c>
      <c r="J463" s="232">
        <v>0</v>
      </c>
      <c r="K463" s="232">
        <v>0</v>
      </c>
      <c r="L463" s="233">
        <v>0</v>
      </c>
      <c r="M463" s="232">
        <f t="shared" si="81"/>
        <v>0</v>
      </c>
      <c r="N463" s="234">
        <v>0</v>
      </c>
      <c r="O463" s="232">
        <f t="shared" si="78"/>
        <v>0</v>
      </c>
      <c r="P463" s="243"/>
      <c r="Q463" s="216"/>
      <c r="R463" s="236">
        <f t="shared" si="79"/>
        <v>0</v>
      </c>
      <c r="S463" s="237">
        <v>0</v>
      </c>
      <c r="T463" s="236">
        <f t="shared" si="82"/>
        <v>0</v>
      </c>
      <c r="U463" s="236">
        <f t="shared" si="83"/>
        <v>0</v>
      </c>
      <c r="V463" s="236">
        <f t="shared" si="84"/>
        <v>0</v>
      </c>
      <c r="W463" s="236">
        <f t="shared" si="85"/>
        <v>0</v>
      </c>
      <c r="X463" s="236">
        <f t="shared" si="80"/>
        <v>0</v>
      </c>
      <c r="Y463" s="238">
        <f t="shared" si="86"/>
        <v>0</v>
      </c>
      <c r="Z463" s="238">
        <f t="shared" si="87"/>
        <v>0</v>
      </c>
    </row>
    <row r="464" spans="1:26" ht="30" x14ac:dyDescent="0.25">
      <c r="A464" s="191" t="s">
        <v>674</v>
      </c>
      <c r="B464" s="228" t="s">
        <v>888</v>
      </c>
      <c r="C464" s="193" t="s">
        <v>889</v>
      </c>
      <c r="D464" s="193"/>
      <c r="E464" s="194">
        <v>127.83</v>
      </c>
      <c r="F464" s="229">
        <v>127.83</v>
      </c>
      <c r="G464" s="230" t="s">
        <v>33</v>
      </c>
      <c r="H464" s="231">
        <v>0</v>
      </c>
      <c r="I464" s="251">
        <v>0</v>
      </c>
      <c r="J464" s="232">
        <v>0</v>
      </c>
      <c r="K464" s="232">
        <v>0</v>
      </c>
      <c r="L464" s="233">
        <v>0</v>
      </c>
      <c r="M464" s="232">
        <f t="shared" si="81"/>
        <v>0</v>
      </c>
      <c r="N464" s="234">
        <v>0</v>
      </c>
      <c r="O464" s="232">
        <f t="shared" si="78"/>
        <v>0</v>
      </c>
      <c r="P464" s="242"/>
      <c r="Q464" s="216"/>
      <c r="R464" s="236">
        <f t="shared" si="79"/>
        <v>0</v>
      </c>
      <c r="S464" s="237">
        <v>0</v>
      </c>
      <c r="T464" s="236">
        <f t="shared" si="82"/>
        <v>0</v>
      </c>
      <c r="U464" s="236">
        <f t="shared" si="83"/>
        <v>0</v>
      </c>
      <c r="V464" s="236">
        <f t="shared" si="84"/>
        <v>0</v>
      </c>
      <c r="W464" s="236">
        <f t="shared" si="85"/>
        <v>0</v>
      </c>
      <c r="X464" s="236">
        <f t="shared" si="80"/>
        <v>0</v>
      </c>
      <c r="Y464" s="238">
        <f t="shared" si="86"/>
        <v>0</v>
      </c>
      <c r="Z464" s="238">
        <f t="shared" si="87"/>
        <v>0</v>
      </c>
    </row>
    <row r="465" spans="1:26" ht="30" x14ac:dyDescent="0.25">
      <c r="A465" s="191" t="s">
        <v>674</v>
      </c>
      <c r="B465" s="228" t="s">
        <v>880</v>
      </c>
      <c r="C465" s="193" t="s">
        <v>881</v>
      </c>
      <c r="D465" s="193"/>
      <c r="E465" s="194">
        <v>0.45</v>
      </c>
      <c r="F465" s="229">
        <v>0.45</v>
      </c>
      <c r="G465" s="230" t="s">
        <v>33</v>
      </c>
      <c r="H465" s="231">
        <v>0</v>
      </c>
      <c r="I465" s="251">
        <v>0</v>
      </c>
      <c r="J465" s="232">
        <v>0</v>
      </c>
      <c r="K465" s="232">
        <v>0</v>
      </c>
      <c r="L465" s="233">
        <v>0</v>
      </c>
      <c r="M465" s="232">
        <f t="shared" si="81"/>
        <v>0</v>
      </c>
      <c r="N465" s="234">
        <v>0</v>
      </c>
      <c r="O465" s="232">
        <f t="shared" si="78"/>
        <v>0</v>
      </c>
      <c r="P465" s="243"/>
      <c r="Q465" s="216"/>
      <c r="R465" s="236">
        <f t="shared" si="79"/>
        <v>0</v>
      </c>
      <c r="S465" s="237">
        <v>0</v>
      </c>
      <c r="T465" s="236">
        <f t="shared" si="82"/>
        <v>0</v>
      </c>
      <c r="U465" s="236">
        <f t="shared" si="83"/>
        <v>0</v>
      </c>
      <c r="V465" s="236">
        <f t="shared" si="84"/>
        <v>0</v>
      </c>
      <c r="W465" s="236">
        <f t="shared" si="85"/>
        <v>0</v>
      </c>
      <c r="X465" s="236">
        <f t="shared" si="80"/>
        <v>0</v>
      </c>
      <c r="Y465" s="238">
        <f t="shared" si="86"/>
        <v>0</v>
      </c>
      <c r="Z465" s="238">
        <f t="shared" si="87"/>
        <v>0</v>
      </c>
    </row>
    <row r="466" spans="1:26" ht="30" x14ac:dyDescent="0.25">
      <c r="A466" s="191" t="s">
        <v>674</v>
      </c>
      <c r="B466" s="228" t="s">
        <v>878</v>
      </c>
      <c r="C466" s="193" t="s">
        <v>879</v>
      </c>
      <c r="D466" s="193"/>
      <c r="E466" s="194">
        <v>0.39</v>
      </c>
      <c r="F466" s="229">
        <v>0.39</v>
      </c>
      <c r="G466" s="230" t="s">
        <v>33</v>
      </c>
      <c r="H466" s="231">
        <v>0</v>
      </c>
      <c r="I466" s="251">
        <v>0</v>
      </c>
      <c r="J466" s="232">
        <v>0</v>
      </c>
      <c r="K466" s="232">
        <v>0</v>
      </c>
      <c r="L466" s="233">
        <v>0</v>
      </c>
      <c r="M466" s="232">
        <f t="shared" si="81"/>
        <v>0</v>
      </c>
      <c r="N466" s="234">
        <v>0</v>
      </c>
      <c r="O466" s="232">
        <f t="shared" si="78"/>
        <v>0</v>
      </c>
      <c r="P466" s="242"/>
      <c r="Q466" s="216"/>
      <c r="R466" s="236">
        <f t="shared" si="79"/>
        <v>0</v>
      </c>
      <c r="S466" s="237">
        <v>0</v>
      </c>
      <c r="T466" s="236">
        <f t="shared" si="82"/>
        <v>0</v>
      </c>
      <c r="U466" s="236">
        <f t="shared" si="83"/>
        <v>0</v>
      </c>
      <c r="V466" s="236">
        <f t="shared" si="84"/>
        <v>0</v>
      </c>
      <c r="W466" s="236">
        <f t="shared" si="85"/>
        <v>0</v>
      </c>
      <c r="X466" s="236">
        <f t="shared" si="80"/>
        <v>0</v>
      </c>
      <c r="Y466" s="238">
        <f t="shared" si="86"/>
        <v>0</v>
      </c>
      <c r="Z466" s="238">
        <f t="shared" si="87"/>
        <v>0</v>
      </c>
    </row>
    <row r="467" spans="1:26" ht="30" x14ac:dyDescent="0.25">
      <c r="A467" s="191" t="s">
        <v>674</v>
      </c>
      <c r="B467" s="228" t="s">
        <v>872</v>
      </c>
      <c r="C467" s="193" t="s">
        <v>873</v>
      </c>
      <c r="D467" s="193"/>
      <c r="E467" s="194">
        <v>0.3</v>
      </c>
      <c r="F467" s="229">
        <v>0.3</v>
      </c>
      <c r="G467" s="230" t="s">
        <v>33</v>
      </c>
      <c r="H467" s="231">
        <v>0</v>
      </c>
      <c r="I467" s="251">
        <v>0</v>
      </c>
      <c r="J467" s="232">
        <v>0</v>
      </c>
      <c r="K467" s="232">
        <v>0</v>
      </c>
      <c r="L467" s="233">
        <v>0</v>
      </c>
      <c r="M467" s="232">
        <f t="shared" si="81"/>
        <v>0</v>
      </c>
      <c r="N467" s="234">
        <v>0</v>
      </c>
      <c r="O467" s="232">
        <f t="shared" si="78"/>
        <v>0</v>
      </c>
      <c r="P467" s="242"/>
      <c r="Q467" s="216"/>
      <c r="R467" s="236">
        <f t="shared" si="79"/>
        <v>0</v>
      </c>
      <c r="S467" s="237">
        <v>0</v>
      </c>
      <c r="T467" s="236">
        <f t="shared" si="82"/>
        <v>0</v>
      </c>
      <c r="U467" s="236">
        <f t="shared" si="83"/>
        <v>0</v>
      </c>
      <c r="V467" s="236">
        <f t="shared" si="84"/>
        <v>0</v>
      </c>
      <c r="W467" s="236">
        <f t="shared" si="85"/>
        <v>0</v>
      </c>
      <c r="X467" s="236">
        <f t="shared" si="80"/>
        <v>0</v>
      </c>
      <c r="Y467" s="238">
        <f t="shared" si="86"/>
        <v>0</v>
      </c>
      <c r="Z467" s="238">
        <f t="shared" si="87"/>
        <v>0</v>
      </c>
    </row>
    <row r="468" spans="1:26" ht="45" x14ac:dyDescent="0.25">
      <c r="A468" s="191" t="s">
        <v>674</v>
      </c>
      <c r="B468" s="228" t="s">
        <v>1027</v>
      </c>
      <c r="C468" s="193" t="s">
        <v>1028</v>
      </c>
      <c r="D468" s="193"/>
      <c r="E468" s="194">
        <v>2.4700000000000002</v>
      </c>
      <c r="F468" s="229">
        <v>2.4700000000000002</v>
      </c>
      <c r="G468" s="230" t="s">
        <v>33</v>
      </c>
      <c r="H468" s="231">
        <v>0</v>
      </c>
      <c r="I468" s="251">
        <v>0</v>
      </c>
      <c r="J468" s="232">
        <v>0</v>
      </c>
      <c r="K468" s="232">
        <v>0</v>
      </c>
      <c r="L468" s="233">
        <v>0</v>
      </c>
      <c r="M468" s="232">
        <f t="shared" si="81"/>
        <v>0</v>
      </c>
      <c r="N468" s="234">
        <v>0</v>
      </c>
      <c r="O468" s="232">
        <f t="shared" si="78"/>
        <v>0</v>
      </c>
      <c r="P468" s="243"/>
      <c r="Q468" s="216"/>
      <c r="R468" s="236">
        <f t="shared" si="79"/>
        <v>0</v>
      </c>
      <c r="S468" s="237">
        <v>0</v>
      </c>
      <c r="T468" s="236">
        <f t="shared" si="82"/>
        <v>0</v>
      </c>
      <c r="U468" s="236">
        <f t="shared" si="83"/>
        <v>0</v>
      </c>
      <c r="V468" s="236">
        <f t="shared" si="84"/>
        <v>0</v>
      </c>
      <c r="W468" s="236">
        <f t="shared" si="85"/>
        <v>0</v>
      </c>
      <c r="X468" s="236">
        <f t="shared" si="80"/>
        <v>0</v>
      </c>
      <c r="Y468" s="238">
        <f t="shared" si="86"/>
        <v>0</v>
      </c>
      <c r="Z468" s="238">
        <f t="shared" si="87"/>
        <v>0</v>
      </c>
    </row>
    <row r="469" spans="1:26" ht="30" x14ac:dyDescent="0.25">
      <c r="A469" s="191" t="s">
        <v>674</v>
      </c>
      <c r="B469" s="228" t="s">
        <v>1017</v>
      </c>
      <c r="C469" s="193" t="s">
        <v>1018</v>
      </c>
      <c r="D469" s="193"/>
      <c r="E469" s="194">
        <v>5</v>
      </c>
      <c r="F469" s="229">
        <v>5</v>
      </c>
      <c r="G469" s="230" t="s">
        <v>33</v>
      </c>
      <c r="H469" s="231">
        <v>0</v>
      </c>
      <c r="I469" s="251">
        <v>0</v>
      </c>
      <c r="J469" s="232">
        <v>0</v>
      </c>
      <c r="K469" s="232">
        <v>0</v>
      </c>
      <c r="L469" s="233">
        <v>0</v>
      </c>
      <c r="M469" s="232">
        <f t="shared" si="81"/>
        <v>0</v>
      </c>
      <c r="N469" s="234">
        <v>0</v>
      </c>
      <c r="O469" s="232">
        <f t="shared" si="78"/>
        <v>0</v>
      </c>
      <c r="P469" s="243"/>
      <c r="Q469" s="216"/>
      <c r="R469" s="236">
        <f t="shared" si="79"/>
        <v>0</v>
      </c>
      <c r="S469" s="237">
        <v>0</v>
      </c>
      <c r="T469" s="236">
        <f t="shared" si="82"/>
        <v>0</v>
      </c>
      <c r="U469" s="236">
        <f t="shared" si="83"/>
        <v>0</v>
      </c>
      <c r="V469" s="236">
        <f t="shared" si="84"/>
        <v>0</v>
      </c>
      <c r="W469" s="236">
        <f t="shared" si="85"/>
        <v>0</v>
      </c>
      <c r="X469" s="236">
        <f t="shared" si="80"/>
        <v>0</v>
      </c>
      <c r="Y469" s="238">
        <f t="shared" si="86"/>
        <v>0</v>
      </c>
      <c r="Z469" s="238">
        <f t="shared" si="87"/>
        <v>0</v>
      </c>
    </row>
    <row r="470" spans="1:26" ht="30" x14ac:dyDescent="0.25">
      <c r="A470" s="191" t="s">
        <v>674</v>
      </c>
      <c r="B470" s="228" t="s">
        <v>1011</v>
      </c>
      <c r="C470" s="193" t="s">
        <v>1012</v>
      </c>
      <c r="D470" s="193"/>
      <c r="E470" s="194">
        <v>7</v>
      </c>
      <c r="F470" s="229">
        <v>7</v>
      </c>
      <c r="G470" s="230" t="s">
        <v>33</v>
      </c>
      <c r="H470" s="231">
        <v>0</v>
      </c>
      <c r="I470" s="251">
        <v>0</v>
      </c>
      <c r="J470" s="232">
        <v>0</v>
      </c>
      <c r="K470" s="232">
        <v>0</v>
      </c>
      <c r="L470" s="233">
        <v>0</v>
      </c>
      <c r="M470" s="232">
        <f t="shared" si="81"/>
        <v>0</v>
      </c>
      <c r="N470" s="234">
        <v>0</v>
      </c>
      <c r="O470" s="232">
        <f t="shared" si="78"/>
        <v>0</v>
      </c>
      <c r="P470" s="243"/>
      <c r="Q470" s="216"/>
      <c r="R470" s="236">
        <f t="shared" si="79"/>
        <v>0</v>
      </c>
      <c r="S470" s="237">
        <v>0</v>
      </c>
      <c r="T470" s="236">
        <f t="shared" si="82"/>
        <v>0</v>
      </c>
      <c r="U470" s="236">
        <f t="shared" si="83"/>
        <v>0</v>
      </c>
      <c r="V470" s="236">
        <f t="shared" si="84"/>
        <v>0</v>
      </c>
      <c r="W470" s="236">
        <f t="shared" si="85"/>
        <v>0</v>
      </c>
      <c r="X470" s="236">
        <f t="shared" si="80"/>
        <v>0</v>
      </c>
      <c r="Y470" s="238">
        <f t="shared" si="86"/>
        <v>0</v>
      </c>
      <c r="Z470" s="238">
        <f t="shared" si="87"/>
        <v>0</v>
      </c>
    </row>
    <row r="471" spans="1:26" ht="18" x14ac:dyDescent="0.25">
      <c r="A471" s="191" t="s">
        <v>674</v>
      </c>
      <c r="B471" s="228" t="s">
        <v>995</v>
      </c>
      <c r="C471" s="193" t="s">
        <v>996</v>
      </c>
      <c r="D471" s="193"/>
      <c r="E471" s="194">
        <v>20.399999999999999</v>
      </c>
      <c r="F471" s="229">
        <v>20.399999999999999</v>
      </c>
      <c r="G471" s="230" t="s">
        <v>33</v>
      </c>
      <c r="H471" s="231">
        <v>0</v>
      </c>
      <c r="I471" s="251">
        <v>0</v>
      </c>
      <c r="J471" s="232">
        <v>0</v>
      </c>
      <c r="K471" s="232">
        <v>0</v>
      </c>
      <c r="L471" s="233">
        <v>0</v>
      </c>
      <c r="M471" s="232">
        <f t="shared" si="81"/>
        <v>0</v>
      </c>
      <c r="N471" s="234">
        <v>0</v>
      </c>
      <c r="O471" s="232">
        <f t="shared" si="78"/>
        <v>0</v>
      </c>
      <c r="P471" s="243"/>
      <c r="Q471" s="216"/>
      <c r="R471" s="236">
        <f t="shared" si="79"/>
        <v>0</v>
      </c>
      <c r="S471" s="237">
        <v>0</v>
      </c>
      <c r="T471" s="236">
        <f t="shared" si="82"/>
        <v>0</v>
      </c>
      <c r="U471" s="236">
        <f t="shared" si="83"/>
        <v>0</v>
      </c>
      <c r="V471" s="236">
        <f t="shared" si="84"/>
        <v>0</v>
      </c>
      <c r="W471" s="236">
        <f t="shared" si="85"/>
        <v>0</v>
      </c>
      <c r="X471" s="236">
        <f t="shared" si="80"/>
        <v>0</v>
      </c>
      <c r="Y471" s="238">
        <f t="shared" si="86"/>
        <v>0</v>
      </c>
      <c r="Z471" s="238">
        <f t="shared" si="87"/>
        <v>0</v>
      </c>
    </row>
    <row r="472" spans="1:26" ht="30" x14ac:dyDescent="0.25">
      <c r="A472" s="191" t="s">
        <v>674</v>
      </c>
      <c r="B472" s="228" t="s">
        <v>876</v>
      </c>
      <c r="C472" s="193" t="s">
        <v>877</v>
      </c>
      <c r="D472" s="193"/>
      <c r="E472" s="194">
        <v>0.2</v>
      </c>
      <c r="F472" s="229">
        <v>0.2</v>
      </c>
      <c r="G472" s="230" t="s">
        <v>33</v>
      </c>
      <c r="H472" s="231">
        <v>0</v>
      </c>
      <c r="I472" s="251">
        <v>0</v>
      </c>
      <c r="J472" s="232">
        <v>0</v>
      </c>
      <c r="K472" s="232">
        <v>0</v>
      </c>
      <c r="L472" s="233">
        <v>0</v>
      </c>
      <c r="M472" s="232">
        <f t="shared" si="81"/>
        <v>0</v>
      </c>
      <c r="N472" s="234">
        <v>0</v>
      </c>
      <c r="O472" s="232">
        <f t="shared" si="78"/>
        <v>0</v>
      </c>
      <c r="P472" s="243"/>
      <c r="Q472" s="216"/>
      <c r="R472" s="236">
        <f t="shared" si="79"/>
        <v>0</v>
      </c>
      <c r="S472" s="237">
        <v>0</v>
      </c>
      <c r="T472" s="236">
        <f t="shared" si="82"/>
        <v>0</v>
      </c>
      <c r="U472" s="236">
        <f t="shared" si="83"/>
        <v>0</v>
      </c>
      <c r="V472" s="236">
        <f t="shared" si="84"/>
        <v>0</v>
      </c>
      <c r="W472" s="236">
        <f t="shared" si="85"/>
        <v>0</v>
      </c>
      <c r="X472" s="236">
        <f t="shared" si="80"/>
        <v>0</v>
      </c>
      <c r="Y472" s="238">
        <f t="shared" si="86"/>
        <v>0</v>
      </c>
      <c r="Z472" s="238">
        <f t="shared" si="87"/>
        <v>0</v>
      </c>
    </row>
    <row r="473" spans="1:26" ht="18" x14ac:dyDescent="0.25">
      <c r="A473" s="191" t="s">
        <v>674</v>
      </c>
      <c r="B473" s="228" t="s">
        <v>804</v>
      </c>
      <c r="C473" s="193" t="s">
        <v>805</v>
      </c>
      <c r="D473" s="193"/>
      <c r="E473" s="194">
        <v>47.31</v>
      </c>
      <c r="F473" s="229">
        <v>47.31</v>
      </c>
      <c r="G473" s="230" t="s">
        <v>33</v>
      </c>
      <c r="H473" s="231">
        <v>0</v>
      </c>
      <c r="I473" s="251">
        <v>0</v>
      </c>
      <c r="J473" s="232">
        <v>0</v>
      </c>
      <c r="K473" s="232">
        <v>0</v>
      </c>
      <c r="L473" s="233">
        <v>0</v>
      </c>
      <c r="M473" s="232">
        <f t="shared" si="81"/>
        <v>0</v>
      </c>
      <c r="N473" s="234">
        <v>0</v>
      </c>
      <c r="O473" s="232">
        <f t="shared" si="78"/>
        <v>0</v>
      </c>
      <c r="P473" s="243"/>
      <c r="Q473" s="216"/>
      <c r="R473" s="236">
        <f t="shared" si="79"/>
        <v>0</v>
      </c>
      <c r="S473" s="237">
        <v>0</v>
      </c>
      <c r="T473" s="236">
        <f t="shared" si="82"/>
        <v>0</v>
      </c>
      <c r="U473" s="236">
        <f t="shared" si="83"/>
        <v>0</v>
      </c>
      <c r="V473" s="236">
        <f t="shared" si="84"/>
        <v>0</v>
      </c>
      <c r="W473" s="236">
        <f t="shared" si="85"/>
        <v>0</v>
      </c>
      <c r="X473" s="236">
        <f t="shared" si="80"/>
        <v>0</v>
      </c>
      <c r="Y473" s="238">
        <f t="shared" si="86"/>
        <v>0</v>
      </c>
      <c r="Z473" s="238">
        <f t="shared" si="87"/>
        <v>0</v>
      </c>
    </row>
    <row r="474" spans="1:26" ht="18" x14ac:dyDescent="0.25">
      <c r="A474" s="191" t="s">
        <v>674</v>
      </c>
      <c r="B474" s="228" t="s">
        <v>862</v>
      </c>
      <c r="C474" s="193" t="s">
        <v>863</v>
      </c>
      <c r="D474" s="193"/>
      <c r="E474" s="194">
        <v>0.3</v>
      </c>
      <c r="F474" s="229">
        <v>0.3</v>
      </c>
      <c r="G474" s="230" t="s">
        <v>33</v>
      </c>
      <c r="H474" s="231">
        <v>0</v>
      </c>
      <c r="I474" s="251">
        <v>0</v>
      </c>
      <c r="J474" s="232">
        <v>0</v>
      </c>
      <c r="K474" s="232">
        <v>0</v>
      </c>
      <c r="L474" s="233">
        <v>0</v>
      </c>
      <c r="M474" s="232">
        <f t="shared" si="81"/>
        <v>0</v>
      </c>
      <c r="N474" s="234">
        <v>0</v>
      </c>
      <c r="O474" s="232">
        <f t="shared" si="78"/>
        <v>0</v>
      </c>
      <c r="P474" s="243"/>
      <c r="Q474" s="216"/>
      <c r="R474" s="236">
        <f t="shared" si="79"/>
        <v>0</v>
      </c>
      <c r="S474" s="237">
        <v>0</v>
      </c>
      <c r="T474" s="236">
        <f t="shared" si="82"/>
        <v>0</v>
      </c>
      <c r="U474" s="236">
        <f t="shared" si="83"/>
        <v>0</v>
      </c>
      <c r="V474" s="236">
        <f t="shared" si="84"/>
        <v>0</v>
      </c>
      <c r="W474" s="236">
        <f t="shared" si="85"/>
        <v>0</v>
      </c>
      <c r="X474" s="236">
        <f t="shared" si="80"/>
        <v>0</v>
      </c>
      <c r="Y474" s="238">
        <f t="shared" si="86"/>
        <v>0</v>
      </c>
      <c r="Z474" s="238">
        <f t="shared" si="87"/>
        <v>0</v>
      </c>
    </row>
    <row r="475" spans="1:26" ht="18" x14ac:dyDescent="0.25">
      <c r="A475" s="191" t="s">
        <v>674</v>
      </c>
      <c r="B475" s="228" t="s">
        <v>802</v>
      </c>
      <c r="C475" s="193" t="s">
        <v>803</v>
      </c>
      <c r="D475" s="193"/>
      <c r="E475" s="194">
        <v>30</v>
      </c>
      <c r="F475" s="229">
        <v>30</v>
      </c>
      <c r="G475" s="230" t="s">
        <v>33</v>
      </c>
      <c r="H475" s="231">
        <v>0</v>
      </c>
      <c r="I475" s="251">
        <v>0</v>
      </c>
      <c r="J475" s="232">
        <v>0</v>
      </c>
      <c r="K475" s="232">
        <v>0</v>
      </c>
      <c r="L475" s="233">
        <v>0</v>
      </c>
      <c r="M475" s="232">
        <f t="shared" si="81"/>
        <v>0</v>
      </c>
      <c r="N475" s="234">
        <v>0</v>
      </c>
      <c r="O475" s="232">
        <f t="shared" si="78"/>
        <v>0</v>
      </c>
      <c r="P475" s="242"/>
      <c r="Q475" s="216"/>
      <c r="R475" s="236">
        <f t="shared" si="79"/>
        <v>0</v>
      </c>
      <c r="S475" s="237">
        <v>0</v>
      </c>
      <c r="T475" s="236">
        <f t="shared" si="82"/>
        <v>0</v>
      </c>
      <c r="U475" s="236">
        <f t="shared" si="83"/>
        <v>0</v>
      </c>
      <c r="V475" s="236">
        <f t="shared" si="84"/>
        <v>0</v>
      </c>
      <c r="W475" s="236">
        <f t="shared" si="85"/>
        <v>0</v>
      </c>
      <c r="X475" s="236">
        <f t="shared" si="80"/>
        <v>0</v>
      </c>
      <c r="Y475" s="238">
        <f t="shared" si="86"/>
        <v>0</v>
      </c>
      <c r="Z475" s="238">
        <f t="shared" si="87"/>
        <v>0</v>
      </c>
    </row>
    <row r="476" spans="1:26" ht="30" x14ac:dyDescent="0.25">
      <c r="A476" s="191" t="s">
        <v>674</v>
      </c>
      <c r="B476" s="228" t="s">
        <v>683</v>
      </c>
      <c r="C476" s="193" t="s">
        <v>684</v>
      </c>
      <c r="D476" s="193"/>
      <c r="E476" s="194">
        <v>998</v>
      </c>
      <c r="F476" s="229">
        <v>998</v>
      </c>
      <c r="G476" s="230" t="s">
        <v>33</v>
      </c>
      <c r="H476" s="231">
        <v>1</v>
      </c>
      <c r="I476" s="232">
        <v>0</v>
      </c>
      <c r="J476" s="232">
        <v>0</v>
      </c>
      <c r="K476" s="232">
        <v>0</v>
      </c>
      <c r="L476" s="233">
        <v>0</v>
      </c>
      <c r="M476" s="232">
        <f t="shared" si="81"/>
        <v>1</v>
      </c>
      <c r="N476" s="234">
        <v>1</v>
      </c>
      <c r="O476" s="232">
        <f t="shared" si="78"/>
        <v>0</v>
      </c>
      <c r="P476" s="242"/>
      <c r="Q476" s="216"/>
      <c r="R476" s="236">
        <f t="shared" si="79"/>
        <v>998</v>
      </c>
      <c r="S476" s="237">
        <v>0</v>
      </c>
      <c r="T476" s="236">
        <f t="shared" si="82"/>
        <v>0</v>
      </c>
      <c r="U476" s="236">
        <f t="shared" si="83"/>
        <v>0</v>
      </c>
      <c r="V476" s="236">
        <f t="shared" si="84"/>
        <v>0</v>
      </c>
      <c r="W476" s="236">
        <f t="shared" si="85"/>
        <v>0</v>
      </c>
      <c r="X476" s="236">
        <f t="shared" si="80"/>
        <v>998</v>
      </c>
      <c r="Y476" s="238">
        <f t="shared" si="86"/>
        <v>998</v>
      </c>
      <c r="Z476" s="238">
        <f t="shared" si="87"/>
        <v>0</v>
      </c>
    </row>
    <row r="477" spans="1:26" ht="18" x14ac:dyDescent="0.25">
      <c r="A477" s="191" t="s">
        <v>674</v>
      </c>
      <c r="B477" s="228" t="s">
        <v>984</v>
      </c>
      <c r="C477" s="193" t="s">
        <v>985</v>
      </c>
      <c r="D477" s="193"/>
      <c r="E477" s="194">
        <v>0.38</v>
      </c>
      <c r="F477" s="229">
        <v>0.38</v>
      </c>
      <c r="G477" s="230" t="s">
        <v>33</v>
      </c>
      <c r="H477" s="231">
        <v>0</v>
      </c>
      <c r="I477" s="251">
        <v>0</v>
      </c>
      <c r="J477" s="232">
        <v>0</v>
      </c>
      <c r="K477" s="232">
        <v>0</v>
      </c>
      <c r="L477" s="233">
        <v>0</v>
      </c>
      <c r="M477" s="232">
        <f t="shared" si="81"/>
        <v>0</v>
      </c>
      <c r="N477" s="234">
        <v>0</v>
      </c>
      <c r="O477" s="232">
        <f t="shared" si="78"/>
        <v>0</v>
      </c>
      <c r="P477" s="242"/>
      <c r="Q477" s="216"/>
      <c r="R477" s="236">
        <f t="shared" si="79"/>
        <v>0</v>
      </c>
      <c r="S477" s="237">
        <v>0</v>
      </c>
      <c r="T477" s="236">
        <f t="shared" si="82"/>
        <v>0</v>
      </c>
      <c r="U477" s="236">
        <f t="shared" si="83"/>
        <v>0</v>
      </c>
      <c r="V477" s="236">
        <f t="shared" si="84"/>
        <v>0</v>
      </c>
      <c r="W477" s="236">
        <f t="shared" si="85"/>
        <v>0</v>
      </c>
      <c r="X477" s="236">
        <f t="shared" si="80"/>
        <v>0</v>
      </c>
      <c r="Y477" s="238">
        <f t="shared" si="86"/>
        <v>0</v>
      </c>
      <c r="Z477" s="238">
        <f t="shared" si="87"/>
        <v>0</v>
      </c>
    </row>
    <row r="478" spans="1:26" ht="18" x14ac:dyDescent="0.25">
      <c r="A478" s="191" t="s">
        <v>674</v>
      </c>
      <c r="B478" s="228" t="s">
        <v>870</v>
      </c>
      <c r="C478" s="193" t="s">
        <v>871</v>
      </c>
      <c r="D478" s="193"/>
      <c r="E478" s="194">
        <v>0.93</v>
      </c>
      <c r="F478" s="229">
        <v>0.93</v>
      </c>
      <c r="G478" s="230" t="s">
        <v>33</v>
      </c>
      <c r="H478" s="231">
        <v>0</v>
      </c>
      <c r="I478" s="251">
        <v>0</v>
      </c>
      <c r="J478" s="232">
        <v>0</v>
      </c>
      <c r="K478" s="232">
        <v>0</v>
      </c>
      <c r="L478" s="233">
        <v>0</v>
      </c>
      <c r="M478" s="232">
        <f t="shared" si="81"/>
        <v>0</v>
      </c>
      <c r="N478" s="234">
        <v>0</v>
      </c>
      <c r="O478" s="232">
        <f t="shared" si="78"/>
        <v>0</v>
      </c>
      <c r="P478" s="243"/>
      <c r="Q478" s="216"/>
      <c r="R478" s="236">
        <f t="shared" si="79"/>
        <v>0</v>
      </c>
      <c r="S478" s="237">
        <v>0</v>
      </c>
      <c r="T478" s="236">
        <f t="shared" si="82"/>
        <v>0</v>
      </c>
      <c r="U478" s="236">
        <f t="shared" si="83"/>
        <v>0</v>
      </c>
      <c r="V478" s="236">
        <f t="shared" si="84"/>
        <v>0</v>
      </c>
      <c r="W478" s="236">
        <f t="shared" si="85"/>
        <v>0</v>
      </c>
      <c r="X478" s="236">
        <f t="shared" si="80"/>
        <v>0</v>
      </c>
      <c r="Y478" s="238">
        <f t="shared" si="86"/>
        <v>0</v>
      </c>
      <c r="Z478" s="238">
        <f t="shared" si="87"/>
        <v>0</v>
      </c>
    </row>
    <row r="479" spans="1:26" ht="30" x14ac:dyDescent="0.25">
      <c r="A479" s="191" t="s">
        <v>674</v>
      </c>
      <c r="B479" s="228" t="s">
        <v>991</v>
      </c>
      <c r="C479" s="193" t="s">
        <v>992</v>
      </c>
      <c r="D479" s="193"/>
      <c r="E479" s="194">
        <v>26.97</v>
      </c>
      <c r="F479" s="229">
        <v>26.97</v>
      </c>
      <c r="G479" s="230" t="s">
        <v>33</v>
      </c>
      <c r="H479" s="231">
        <v>0</v>
      </c>
      <c r="I479" s="251">
        <v>0</v>
      </c>
      <c r="J479" s="232">
        <v>0</v>
      </c>
      <c r="K479" s="232">
        <v>0</v>
      </c>
      <c r="L479" s="233">
        <v>0</v>
      </c>
      <c r="M479" s="232">
        <f t="shared" si="81"/>
        <v>0</v>
      </c>
      <c r="N479" s="234">
        <v>0</v>
      </c>
      <c r="O479" s="232">
        <f t="shared" si="78"/>
        <v>0</v>
      </c>
      <c r="P479" s="243"/>
      <c r="Q479" s="216"/>
      <c r="R479" s="236">
        <f t="shared" si="79"/>
        <v>0</v>
      </c>
      <c r="S479" s="237">
        <v>0</v>
      </c>
      <c r="T479" s="236">
        <f t="shared" si="82"/>
        <v>0</v>
      </c>
      <c r="U479" s="236">
        <f t="shared" si="83"/>
        <v>0</v>
      </c>
      <c r="V479" s="236">
        <f t="shared" si="84"/>
        <v>0</v>
      </c>
      <c r="W479" s="236">
        <f t="shared" si="85"/>
        <v>0</v>
      </c>
      <c r="X479" s="236">
        <f t="shared" si="80"/>
        <v>0</v>
      </c>
      <c r="Y479" s="238">
        <f t="shared" si="86"/>
        <v>0</v>
      </c>
      <c r="Z479" s="238">
        <f t="shared" si="87"/>
        <v>0</v>
      </c>
    </row>
    <row r="480" spans="1:26" ht="30" x14ac:dyDescent="0.25">
      <c r="A480" s="191" t="s">
        <v>674</v>
      </c>
      <c r="B480" s="228" t="s">
        <v>874</v>
      </c>
      <c r="C480" s="193" t="s">
        <v>875</v>
      </c>
      <c r="D480" s="193"/>
      <c r="E480" s="194">
        <v>0.45</v>
      </c>
      <c r="F480" s="229">
        <v>0.45</v>
      </c>
      <c r="G480" s="230" t="s">
        <v>33</v>
      </c>
      <c r="H480" s="231">
        <v>200</v>
      </c>
      <c r="I480" s="251">
        <v>0</v>
      </c>
      <c r="J480" s="232">
        <v>0</v>
      </c>
      <c r="K480" s="232">
        <v>0</v>
      </c>
      <c r="L480" s="233">
        <v>0</v>
      </c>
      <c r="M480" s="232">
        <f t="shared" si="81"/>
        <v>200</v>
      </c>
      <c r="N480" s="234">
        <v>200</v>
      </c>
      <c r="O480" s="232">
        <f t="shared" si="78"/>
        <v>0</v>
      </c>
      <c r="P480" s="243"/>
      <c r="Q480" s="216"/>
      <c r="R480" s="236">
        <f t="shared" si="79"/>
        <v>90</v>
      </c>
      <c r="S480" s="237">
        <v>0</v>
      </c>
      <c r="T480" s="236">
        <f t="shared" si="82"/>
        <v>0</v>
      </c>
      <c r="U480" s="236">
        <f t="shared" si="83"/>
        <v>0</v>
      </c>
      <c r="V480" s="236">
        <f t="shared" si="84"/>
        <v>0</v>
      </c>
      <c r="W480" s="236">
        <f t="shared" si="85"/>
        <v>0</v>
      </c>
      <c r="X480" s="236">
        <f t="shared" si="80"/>
        <v>90</v>
      </c>
      <c r="Y480" s="238">
        <f t="shared" si="86"/>
        <v>90</v>
      </c>
      <c r="Z480" s="238">
        <f t="shared" si="87"/>
        <v>0</v>
      </c>
    </row>
    <row r="481" spans="1:26" ht="30" x14ac:dyDescent="0.25">
      <c r="A481" s="191" t="s">
        <v>674</v>
      </c>
      <c r="B481" s="228" t="s">
        <v>1023</v>
      </c>
      <c r="C481" s="193" t="s">
        <v>1024</v>
      </c>
      <c r="D481" s="193"/>
      <c r="E481" s="194">
        <v>2.76</v>
      </c>
      <c r="F481" s="229">
        <v>2.76</v>
      </c>
      <c r="G481" s="230" t="s">
        <v>33</v>
      </c>
      <c r="H481" s="231">
        <v>100</v>
      </c>
      <c r="I481" s="251">
        <v>0</v>
      </c>
      <c r="J481" s="232">
        <v>0</v>
      </c>
      <c r="K481" s="232">
        <v>0</v>
      </c>
      <c r="L481" s="233">
        <v>0</v>
      </c>
      <c r="M481" s="232">
        <f t="shared" si="81"/>
        <v>100</v>
      </c>
      <c r="N481" s="234">
        <v>100</v>
      </c>
      <c r="O481" s="232">
        <f t="shared" si="78"/>
        <v>0</v>
      </c>
      <c r="P481" s="243"/>
      <c r="Q481" s="216"/>
      <c r="R481" s="236">
        <f t="shared" si="79"/>
        <v>276</v>
      </c>
      <c r="S481" s="237">
        <v>0</v>
      </c>
      <c r="T481" s="236">
        <f t="shared" si="82"/>
        <v>0</v>
      </c>
      <c r="U481" s="236">
        <f t="shared" si="83"/>
        <v>0</v>
      </c>
      <c r="V481" s="236">
        <f t="shared" si="84"/>
        <v>0</v>
      </c>
      <c r="W481" s="236">
        <f t="shared" si="85"/>
        <v>0</v>
      </c>
      <c r="X481" s="236">
        <f t="shared" si="80"/>
        <v>276</v>
      </c>
      <c r="Y481" s="238">
        <f t="shared" si="86"/>
        <v>276</v>
      </c>
      <c r="Z481" s="238">
        <f t="shared" si="87"/>
        <v>0</v>
      </c>
    </row>
    <row r="482" spans="1:26" ht="30" x14ac:dyDescent="0.25">
      <c r="A482" s="191" t="s">
        <v>674</v>
      </c>
      <c r="B482" s="228" t="s">
        <v>1039</v>
      </c>
      <c r="C482" s="193" t="s">
        <v>1040</v>
      </c>
      <c r="D482" s="193"/>
      <c r="E482" s="194">
        <v>27</v>
      </c>
      <c r="F482" s="229">
        <v>27</v>
      </c>
      <c r="G482" s="230" t="s">
        <v>33</v>
      </c>
      <c r="H482" s="231">
        <v>0</v>
      </c>
      <c r="I482" s="232">
        <v>0</v>
      </c>
      <c r="J482" s="232">
        <v>0</v>
      </c>
      <c r="K482" s="232">
        <v>0</v>
      </c>
      <c r="L482" s="233">
        <v>0</v>
      </c>
      <c r="M482" s="232">
        <f t="shared" si="81"/>
        <v>0</v>
      </c>
      <c r="N482" s="234">
        <v>0</v>
      </c>
      <c r="O482" s="232">
        <f t="shared" si="78"/>
        <v>0</v>
      </c>
      <c r="P482" s="243"/>
      <c r="Q482" s="216"/>
      <c r="R482" s="236">
        <f t="shared" si="79"/>
        <v>0</v>
      </c>
      <c r="S482" s="237">
        <v>0</v>
      </c>
      <c r="T482" s="236">
        <f t="shared" si="82"/>
        <v>0</v>
      </c>
      <c r="U482" s="236">
        <f t="shared" si="83"/>
        <v>0</v>
      </c>
      <c r="V482" s="236">
        <f t="shared" si="84"/>
        <v>0</v>
      </c>
      <c r="W482" s="236">
        <f t="shared" si="85"/>
        <v>0</v>
      </c>
      <c r="X482" s="236">
        <f t="shared" si="80"/>
        <v>0</v>
      </c>
      <c r="Y482" s="238">
        <f t="shared" si="86"/>
        <v>0</v>
      </c>
      <c r="Z482" s="238">
        <f t="shared" si="87"/>
        <v>0</v>
      </c>
    </row>
    <row r="483" spans="1:26" ht="30" x14ac:dyDescent="0.25">
      <c r="A483" s="191" t="s">
        <v>674</v>
      </c>
      <c r="B483" s="228" t="s">
        <v>906</v>
      </c>
      <c r="C483" s="193" t="s">
        <v>907</v>
      </c>
      <c r="D483" s="193"/>
      <c r="E483" s="194">
        <v>0.36</v>
      </c>
      <c r="F483" s="229">
        <v>0.36</v>
      </c>
      <c r="G483" s="230" t="s">
        <v>33</v>
      </c>
      <c r="H483" s="231">
        <v>0</v>
      </c>
      <c r="I483" s="251">
        <v>0</v>
      </c>
      <c r="J483" s="232">
        <v>0</v>
      </c>
      <c r="K483" s="232">
        <v>0</v>
      </c>
      <c r="L483" s="233">
        <v>0</v>
      </c>
      <c r="M483" s="232">
        <f t="shared" si="81"/>
        <v>0</v>
      </c>
      <c r="N483" s="234">
        <v>0</v>
      </c>
      <c r="O483" s="232">
        <f t="shared" si="78"/>
        <v>0</v>
      </c>
      <c r="P483" s="242"/>
      <c r="Q483" s="216"/>
      <c r="R483" s="236">
        <f t="shared" si="79"/>
        <v>0</v>
      </c>
      <c r="S483" s="237">
        <v>0</v>
      </c>
      <c r="T483" s="236">
        <f t="shared" si="82"/>
        <v>0</v>
      </c>
      <c r="U483" s="236">
        <f t="shared" si="83"/>
        <v>0</v>
      </c>
      <c r="V483" s="236">
        <f t="shared" si="84"/>
        <v>0</v>
      </c>
      <c r="W483" s="236">
        <f t="shared" si="85"/>
        <v>0</v>
      </c>
      <c r="X483" s="236">
        <f t="shared" si="80"/>
        <v>0</v>
      </c>
      <c r="Y483" s="238">
        <f t="shared" si="86"/>
        <v>0</v>
      </c>
      <c r="Z483" s="238">
        <f t="shared" si="87"/>
        <v>0</v>
      </c>
    </row>
    <row r="484" spans="1:26" ht="18" x14ac:dyDescent="0.25">
      <c r="A484" s="191" t="s">
        <v>674</v>
      </c>
      <c r="B484" s="228" t="s">
        <v>1043</v>
      </c>
      <c r="C484" s="208" t="s">
        <v>1044</v>
      </c>
      <c r="D484" s="208"/>
      <c r="E484" s="194">
        <v>8.34</v>
      </c>
      <c r="F484" s="229">
        <v>8.34</v>
      </c>
      <c r="G484" s="230" t="s">
        <v>33</v>
      </c>
      <c r="H484" s="231">
        <v>4</v>
      </c>
      <c r="I484" s="232">
        <v>0</v>
      </c>
      <c r="J484" s="232">
        <v>0</v>
      </c>
      <c r="K484" s="232">
        <v>0</v>
      </c>
      <c r="L484" s="233">
        <v>0</v>
      </c>
      <c r="M484" s="232">
        <f t="shared" si="81"/>
        <v>4</v>
      </c>
      <c r="N484" s="234">
        <v>4</v>
      </c>
      <c r="O484" s="232">
        <f t="shared" si="78"/>
        <v>0</v>
      </c>
      <c r="P484" s="243"/>
      <c r="Q484" s="216"/>
      <c r="R484" s="236">
        <f t="shared" si="79"/>
        <v>33.36</v>
      </c>
      <c r="S484" s="237">
        <v>0</v>
      </c>
      <c r="T484" s="236">
        <f t="shared" si="82"/>
        <v>0</v>
      </c>
      <c r="U484" s="236">
        <f t="shared" si="83"/>
        <v>0</v>
      </c>
      <c r="V484" s="236">
        <f t="shared" si="84"/>
        <v>0</v>
      </c>
      <c r="W484" s="236">
        <f t="shared" si="85"/>
        <v>0</v>
      </c>
      <c r="X484" s="236">
        <f t="shared" si="80"/>
        <v>33.36</v>
      </c>
      <c r="Y484" s="238">
        <f t="shared" si="86"/>
        <v>33.36</v>
      </c>
      <c r="Z484" s="238">
        <f t="shared" si="87"/>
        <v>0</v>
      </c>
    </row>
    <row r="485" spans="1:26" ht="18" x14ac:dyDescent="0.25">
      <c r="A485" s="191" t="s">
        <v>674</v>
      </c>
      <c r="B485" s="228" t="s">
        <v>1029</v>
      </c>
      <c r="C485" s="193" t="s">
        <v>1030</v>
      </c>
      <c r="D485" s="193"/>
      <c r="E485" s="194">
        <v>0</v>
      </c>
      <c r="F485" s="229">
        <v>0</v>
      </c>
      <c r="G485" s="230" t="s">
        <v>33</v>
      </c>
      <c r="H485" s="231">
        <v>0</v>
      </c>
      <c r="I485" s="232">
        <v>0</v>
      </c>
      <c r="J485" s="232">
        <v>0</v>
      </c>
      <c r="K485" s="232">
        <v>0</v>
      </c>
      <c r="L485" s="233">
        <v>0</v>
      </c>
      <c r="M485" s="232">
        <f t="shared" si="81"/>
        <v>0</v>
      </c>
      <c r="N485" s="234">
        <v>0</v>
      </c>
      <c r="O485" s="232">
        <f t="shared" ref="O485:O548" si="88">N485-M485</f>
        <v>0</v>
      </c>
      <c r="P485" s="243"/>
      <c r="Q485" s="216"/>
      <c r="R485" s="236">
        <f t="shared" si="79"/>
        <v>0</v>
      </c>
      <c r="S485" s="237">
        <v>0</v>
      </c>
      <c r="T485" s="236">
        <f t="shared" si="82"/>
        <v>0</v>
      </c>
      <c r="U485" s="236">
        <f t="shared" si="83"/>
        <v>0</v>
      </c>
      <c r="V485" s="236">
        <f t="shared" si="84"/>
        <v>0</v>
      </c>
      <c r="W485" s="236">
        <f t="shared" si="85"/>
        <v>0</v>
      </c>
      <c r="X485" s="236">
        <f t="shared" si="80"/>
        <v>0</v>
      </c>
      <c r="Y485" s="238">
        <f t="shared" si="86"/>
        <v>0</v>
      </c>
      <c r="Z485" s="238">
        <f t="shared" si="87"/>
        <v>0</v>
      </c>
    </row>
    <row r="486" spans="1:26" ht="30" x14ac:dyDescent="0.25">
      <c r="A486" s="191" t="s">
        <v>674</v>
      </c>
      <c r="B486" s="228" t="s">
        <v>1025</v>
      </c>
      <c r="C486" s="193" t="s">
        <v>1026</v>
      </c>
      <c r="D486" s="193"/>
      <c r="E486" s="194">
        <v>11.67</v>
      </c>
      <c r="F486" s="229">
        <v>11.67</v>
      </c>
      <c r="G486" s="230" t="s">
        <v>33</v>
      </c>
      <c r="H486" s="231">
        <v>0</v>
      </c>
      <c r="I486" s="251">
        <v>0</v>
      </c>
      <c r="J486" s="232">
        <v>0</v>
      </c>
      <c r="K486" s="232">
        <v>0</v>
      </c>
      <c r="L486" s="233">
        <v>0</v>
      </c>
      <c r="M486" s="232">
        <f t="shared" si="81"/>
        <v>0</v>
      </c>
      <c r="N486" s="234">
        <v>0</v>
      </c>
      <c r="O486" s="232">
        <f t="shared" si="88"/>
        <v>0</v>
      </c>
      <c r="P486" s="243"/>
      <c r="Q486" s="216"/>
      <c r="R486" s="236">
        <f t="shared" si="79"/>
        <v>0</v>
      </c>
      <c r="S486" s="237">
        <v>0</v>
      </c>
      <c r="T486" s="236">
        <f t="shared" si="82"/>
        <v>0</v>
      </c>
      <c r="U486" s="236">
        <f t="shared" si="83"/>
        <v>0</v>
      </c>
      <c r="V486" s="236">
        <f t="shared" si="84"/>
        <v>0</v>
      </c>
      <c r="W486" s="236">
        <f t="shared" si="85"/>
        <v>0</v>
      </c>
      <c r="X486" s="236">
        <f t="shared" si="80"/>
        <v>0</v>
      </c>
      <c r="Y486" s="238">
        <f t="shared" si="86"/>
        <v>0</v>
      </c>
      <c r="Z486" s="238">
        <f t="shared" si="87"/>
        <v>0</v>
      </c>
    </row>
    <row r="487" spans="1:26" ht="30" x14ac:dyDescent="0.25">
      <c r="A487" s="191" t="s">
        <v>674</v>
      </c>
      <c r="B487" s="228" t="s">
        <v>1013</v>
      </c>
      <c r="C487" s="193" t="s">
        <v>1014</v>
      </c>
      <c r="D487" s="193"/>
      <c r="E487" s="194">
        <v>3.06</v>
      </c>
      <c r="F487" s="229">
        <v>3.06</v>
      </c>
      <c r="G487" s="230" t="s">
        <v>33</v>
      </c>
      <c r="H487" s="231">
        <v>0</v>
      </c>
      <c r="I487" s="251">
        <v>0</v>
      </c>
      <c r="J487" s="232">
        <v>0</v>
      </c>
      <c r="K487" s="232">
        <v>0</v>
      </c>
      <c r="L487" s="233">
        <v>0</v>
      </c>
      <c r="M487" s="232">
        <f t="shared" si="81"/>
        <v>0</v>
      </c>
      <c r="N487" s="234">
        <v>0</v>
      </c>
      <c r="O487" s="232">
        <f t="shared" si="88"/>
        <v>0</v>
      </c>
      <c r="P487" s="243"/>
      <c r="Q487" s="216"/>
      <c r="R487" s="236">
        <f t="shared" si="79"/>
        <v>0</v>
      </c>
      <c r="S487" s="237">
        <v>0</v>
      </c>
      <c r="T487" s="236">
        <f t="shared" si="82"/>
        <v>0</v>
      </c>
      <c r="U487" s="236">
        <f t="shared" si="83"/>
        <v>0</v>
      </c>
      <c r="V487" s="236">
        <f t="shared" si="84"/>
        <v>0</v>
      </c>
      <c r="W487" s="236">
        <f t="shared" si="85"/>
        <v>0</v>
      </c>
      <c r="X487" s="236">
        <f t="shared" si="80"/>
        <v>0</v>
      </c>
      <c r="Y487" s="238">
        <f t="shared" si="86"/>
        <v>0</v>
      </c>
      <c r="Z487" s="238">
        <f t="shared" si="87"/>
        <v>0</v>
      </c>
    </row>
    <row r="488" spans="1:26" ht="30" x14ac:dyDescent="0.25">
      <c r="A488" s="191" t="s">
        <v>674</v>
      </c>
      <c r="B488" s="228" t="s">
        <v>1009</v>
      </c>
      <c r="C488" s="193" t="s">
        <v>1010</v>
      </c>
      <c r="D488" s="193"/>
      <c r="E488" s="194">
        <v>5.96</v>
      </c>
      <c r="F488" s="229">
        <v>5.96</v>
      </c>
      <c r="G488" s="230" t="s">
        <v>33</v>
      </c>
      <c r="H488" s="231">
        <v>0</v>
      </c>
      <c r="I488" s="251">
        <v>0</v>
      </c>
      <c r="J488" s="232">
        <v>0</v>
      </c>
      <c r="K488" s="232">
        <v>0</v>
      </c>
      <c r="L488" s="233">
        <v>0</v>
      </c>
      <c r="M488" s="232">
        <f t="shared" si="81"/>
        <v>0</v>
      </c>
      <c r="N488" s="234">
        <v>0</v>
      </c>
      <c r="O488" s="232">
        <f t="shared" si="88"/>
        <v>0</v>
      </c>
      <c r="P488" s="243"/>
      <c r="Q488" s="216"/>
      <c r="R488" s="236">
        <f t="shared" si="79"/>
        <v>0</v>
      </c>
      <c r="S488" s="237">
        <v>0</v>
      </c>
      <c r="T488" s="236">
        <f t="shared" si="82"/>
        <v>0</v>
      </c>
      <c r="U488" s="236">
        <f t="shared" si="83"/>
        <v>0</v>
      </c>
      <c r="V488" s="236">
        <f t="shared" si="84"/>
        <v>0</v>
      </c>
      <c r="W488" s="236">
        <f t="shared" si="85"/>
        <v>0</v>
      </c>
      <c r="X488" s="236">
        <f t="shared" si="80"/>
        <v>0</v>
      </c>
      <c r="Y488" s="238">
        <f t="shared" si="86"/>
        <v>0</v>
      </c>
      <c r="Z488" s="238">
        <f t="shared" si="87"/>
        <v>0</v>
      </c>
    </row>
    <row r="489" spans="1:26" ht="18" x14ac:dyDescent="0.25">
      <c r="A489" s="191" t="s">
        <v>674</v>
      </c>
      <c r="B489" s="228" t="s">
        <v>1003</v>
      </c>
      <c r="C489" s="193" t="s">
        <v>1004</v>
      </c>
      <c r="D489" s="193"/>
      <c r="E489" s="194">
        <v>0</v>
      </c>
      <c r="F489" s="229">
        <v>0</v>
      </c>
      <c r="G489" s="230" t="s">
        <v>33</v>
      </c>
      <c r="H489" s="231">
        <v>0</v>
      </c>
      <c r="I489" s="251">
        <v>0</v>
      </c>
      <c r="J489" s="232">
        <v>0</v>
      </c>
      <c r="K489" s="232">
        <v>0</v>
      </c>
      <c r="L489" s="233">
        <v>0</v>
      </c>
      <c r="M489" s="232">
        <f t="shared" si="81"/>
        <v>0</v>
      </c>
      <c r="N489" s="234">
        <v>0</v>
      </c>
      <c r="O489" s="232">
        <f t="shared" si="88"/>
        <v>0</v>
      </c>
      <c r="P489" s="243"/>
      <c r="Q489" s="216"/>
      <c r="R489" s="236">
        <f t="shared" si="79"/>
        <v>0</v>
      </c>
      <c r="S489" s="237">
        <v>0</v>
      </c>
      <c r="T489" s="236">
        <f t="shared" si="82"/>
        <v>0</v>
      </c>
      <c r="U489" s="236">
        <f t="shared" si="83"/>
        <v>0</v>
      </c>
      <c r="V489" s="236">
        <f t="shared" si="84"/>
        <v>0</v>
      </c>
      <c r="W489" s="236">
        <f t="shared" si="85"/>
        <v>0</v>
      </c>
      <c r="X489" s="236">
        <f t="shared" si="80"/>
        <v>0</v>
      </c>
      <c r="Y489" s="238">
        <f t="shared" si="86"/>
        <v>0</v>
      </c>
      <c r="Z489" s="238">
        <f t="shared" si="87"/>
        <v>0</v>
      </c>
    </row>
    <row r="490" spans="1:26" ht="18" x14ac:dyDescent="0.25">
      <c r="A490" s="191" t="s">
        <v>674</v>
      </c>
      <c r="B490" s="228" t="s">
        <v>989</v>
      </c>
      <c r="C490" s="193" t="s">
        <v>990</v>
      </c>
      <c r="D490" s="193"/>
      <c r="E490" s="194">
        <v>10.220000000000001</v>
      </c>
      <c r="F490" s="229">
        <v>10.220000000000001</v>
      </c>
      <c r="G490" s="230" t="s">
        <v>33</v>
      </c>
      <c r="H490" s="231">
        <v>0</v>
      </c>
      <c r="I490" s="251">
        <v>0</v>
      </c>
      <c r="J490" s="232">
        <v>0</v>
      </c>
      <c r="K490" s="232">
        <v>0</v>
      </c>
      <c r="L490" s="233">
        <v>0</v>
      </c>
      <c r="M490" s="232">
        <f t="shared" si="81"/>
        <v>0</v>
      </c>
      <c r="N490" s="234">
        <v>0</v>
      </c>
      <c r="O490" s="232">
        <f t="shared" si="88"/>
        <v>0</v>
      </c>
      <c r="P490" s="243"/>
      <c r="Q490" s="216"/>
      <c r="R490" s="236">
        <f t="shared" si="79"/>
        <v>0</v>
      </c>
      <c r="S490" s="237">
        <v>0</v>
      </c>
      <c r="T490" s="236">
        <f t="shared" si="82"/>
        <v>0</v>
      </c>
      <c r="U490" s="236">
        <f t="shared" si="83"/>
        <v>0</v>
      </c>
      <c r="V490" s="236">
        <f t="shared" si="84"/>
        <v>0</v>
      </c>
      <c r="W490" s="236">
        <f t="shared" si="85"/>
        <v>0</v>
      </c>
      <c r="X490" s="236">
        <f t="shared" si="80"/>
        <v>0</v>
      </c>
      <c r="Y490" s="238">
        <f t="shared" si="86"/>
        <v>0</v>
      </c>
      <c r="Z490" s="238">
        <f t="shared" si="87"/>
        <v>0</v>
      </c>
    </row>
    <row r="491" spans="1:26" ht="18" x14ac:dyDescent="0.25">
      <c r="A491" s="191" t="s">
        <v>674</v>
      </c>
      <c r="B491" s="228" t="s">
        <v>964</v>
      </c>
      <c r="C491" s="193" t="s">
        <v>965</v>
      </c>
      <c r="D491" s="193"/>
      <c r="E491" s="194">
        <v>535.42999999999995</v>
      </c>
      <c r="F491" s="229">
        <v>535.42999999999995</v>
      </c>
      <c r="G491" s="230" t="s">
        <v>76</v>
      </c>
      <c r="H491" s="231">
        <v>0</v>
      </c>
      <c r="I491" s="251">
        <v>0</v>
      </c>
      <c r="J491" s="232">
        <v>0</v>
      </c>
      <c r="K491" s="232">
        <v>0</v>
      </c>
      <c r="L491" s="233">
        <v>0</v>
      </c>
      <c r="M491" s="232">
        <f t="shared" si="81"/>
        <v>0</v>
      </c>
      <c r="N491" s="234">
        <v>0</v>
      </c>
      <c r="O491" s="232">
        <f t="shared" si="88"/>
        <v>0</v>
      </c>
      <c r="P491" s="243"/>
      <c r="Q491" s="216"/>
      <c r="R491" s="236">
        <f t="shared" si="79"/>
        <v>0</v>
      </c>
      <c r="S491" s="237">
        <v>0</v>
      </c>
      <c r="T491" s="236">
        <f t="shared" si="82"/>
        <v>0</v>
      </c>
      <c r="U491" s="236">
        <f t="shared" si="83"/>
        <v>0</v>
      </c>
      <c r="V491" s="236">
        <f t="shared" si="84"/>
        <v>0</v>
      </c>
      <c r="W491" s="236">
        <f t="shared" si="85"/>
        <v>0</v>
      </c>
      <c r="X491" s="236">
        <f t="shared" si="80"/>
        <v>0</v>
      </c>
      <c r="Y491" s="238">
        <f t="shared" si="86"/>
        <v>0</v>
      </c>
      <c r="Z491" s="238">
        <f t="shared" si="87"/>
        <v>0</v>
      </c>
    </row>
    <row r="492" spans="1:26" ht="30" x14ac:dyDescent="0.25">
      <c r="A492" s="191" t="s">
        <v>674</v>
      </c>
      <c r="B492" s="228" t="s">
        <v>960</v>
      </c>
      <c r="C492" s="193" t="s">
        <v>961</v>
      </c>
      <c r="D492" s="193"/>
      <c r="E492" s="194">
        <v>2.82</v>
      </c>
      <c r="F492" s="229">
        <v>2.82</v>
      </c>
      <c r="G492" s="230" t="s">
        <v>33</v>
      </c>
      <c r="H492" s="231">
        <v>1</v>
      </c>
      <c r="I492" s="251">
        <v>0</v>
      </c>
      <c r="J492" s="232">
        <v>0</v>
      </c>
      <c r="K492" s="232">
        <v>0</v>
      </c>
      <c r="L492" s="233">
        <v>0</v>
      </c>
      <c r="M492" s="232">
        <f t="shared" si="81"/>
        <v>1</v>
      </c>
      <c r="N492" s="234">
        <v>1</v>
      </c>
      <c r="O492" s="232">
        <f t="shared" si="88"/>
        <v>0</v>
      </c>
      <c r="P492" s="242"/>
      <c r="Q492" s="216"/>
      <c r="R492" s="236">
        <f t="shared" si="79"/>
        <v>2.82</v>
      </c>
      <c r="S492" s="237">
        <v>0</v>
      </c>
      <c r="T492" s="236">
        <f t="shared" si="82"/>
        <v>0</v>
      </c>
      <c r="U492" s="236">
        <f t="shared" si="83"/>
        <v>0</v>
      </c>
      <c r="V492" s="236">
        <f t="shared" si="84"/>
        <v>0</v>
      </c>
      <c r="W492" s="236">
        <f t="shared" si="85"/>
        <v>0</v>
      </c>
      <c r="X492" s="236">
        <f t="shared" si="80"/>
        <v>2.82</v>
      </c>
      <c r="Y492" s="238">
        <f t="shared" si="86"/>
        <v>2.82</v>
      </c>
      <c r="Z492" s="238">
        <f t="shared" si="87"/>
        <v>0</v>
      </c>
    </row>
    <row r="493" spans="1:26" ht="18" x14ac:dyDescent="0.25">
      <c r="A493" s="191" t="s">
        <v>674</v>
      </c>
      <c r="B493" s="228" t="s">
        <v>956</v>
      </c>
      <c r="C493" s="193" t="s">
        <v>957</v>
      </c>
      <c r="D493" s="193"/>
      <c r="E493" s="194">
        <v>0</v>
      </c>
      <c r="F493" s="229">
        <v>0</v>
      </c>
      <c r="G493" s="230" t="s">
        <v>33</v>
      </c>
      <c r="H493" s="231">
        <v>0</v>
      </c>
      <c r="I493" s="251">
        <v>0</v>
      </c>
      <c r="J493" s="232">
        <v>0</v>
      </c>
      <c r="K493" s="232">
        <v>0</v>
      </c>
      <c r="L493" s="233">
        <v>0</v>
      </c>
      <c r="M493" s="232">
        <f t="shared" si="81"/>
        <v>0</v>
      </c>
      <c r="N493" s="234">
        <v>0</v>
      </c>
      <c r="O493" s="232">
        <f t="shared" si="88"/>
        <v>0</v>
      </c>
      <c r="P493" s="242"/>
      <c r="Q493" s="216"/>
      <c r="R493" s="236">
        <f t="shared" si="79"/>
        <v>0</v>
      </c>
      <c r="S493" s="237">
        <v>0</v>
      </c>
      <c r="T493" s="236">
        <f t="shared" si="82"/>
        <v>0</v>
      </c>
      <c r="U493" s="236">
        <f t="shared" si="83"/>
        <v>0</v>
      </c>
      <c r="V493" s="236">
        <f t="shared" si="84"/>
        <v>0</v>
      </c>
      <c r="W493" s="236">
        <f t="shared" si="85"/>
        <v>0</v>
      </c>
      <c r="X493" s="236">
        <f t="shared" si="80"/>
        <v>0</v>
      </c>
      <c r="Y493" s="238">
        <f t="shared" si="86"/>
        <v>0</v>
      </c>
      <c r="Z493" s="238">
        <f t="shared" si="87"/>
        <v>0</v>
      </c>
    </row>
    <row r="494" spans="1:26" ht="30" x14ac:dyDescent="0.25">
      <c r="A494" s="191" t="s">
        <v>674</v>
      </c>
      <c r="B494" s="228" t="s">
        <v>894</v>
      </c>
      <c r="C494" s="193" t="s">
        <v>895</v>
      </c>
      <c r="D494" s="193"/>
      <c r="E494" s="194">
        <v>0.7</v>
      </c>
      <c r="F494" s="229">
        <v>0.7</v>
      </c>
      <c r="G494" s="230" t="s">
        <v>33</v>
      </c>
      <c r="H494" s="231">
        <v>0</v>
      </c>
      <c r="I494" s="251">
        <v>0</v>
      </c>
      <c r="J494" s="232">
        <v>0</v>
      </c>
      <c r="K494" s="232">
        <v>0</v>
      </c>
      <c r="L494" s="233">
        <v>0</v>
      </c>
      <c r="M494" s="232">
        <f t="shared" si="81"/>
        <v>0</v>
      </c>
      <c r="N494" s="234">
        <v>0</v>
      </c>
      <c r="O494" s="232">
        <f t="shared" si="88"/>
        <v>0</v>
      </c>
      <c r="P494" s="242"/>
      <c r="Q494" s="225"/>
      <c r="R494" s="236">
        <f t="shared" si="79"/>
        <v>0</v>
      </c>
      <c r="S494" s="237">
        <v>0</v>
      </c>
      <c r="T494" s="236">
        <f t="shared" si="82"/>
        <v>0</v>
      </c>
      <c r="U494" s="236">
        <f t="shared" si="83"/>
        <v>0</v>
      </c>
      <c r="V494" s="236">
        <f t="shared" si="84"/>
        <v>0</v>
      </c>
      <c r="W494" s="236">
        <f t="shared" si="85"/>
        <v>0</v>
      </c>
      <c r="X494" s="236">
        <f t="shared" si="80"/>
        <v>0</v>
      </c>
      <c r="Y494" s="238">
        <f t="shared" si="86"/>
        <v>0</v>
      </c>
      <c r="Z494" s="238">
        <f t="shared" si="87"/>
        <v>0</v>
      </c>
    </row>
    <row r="495" spans="1:26" ht="30" x14ac:dyDescent="0.25">
      <c r="A495" s="191" t="s">
        <v>674</v>
      </c>
      <c r="B495" s="228" t="s">
        <v>892</v>
      </c>
      <c r="C495" s="193" t="s">
        <v>893</v>
      </c>
      <c r="D495" s="193"/>
      <c r="E495" s="194">
        <v>0</v>
      </c>
      <c r="F495" s="229">
        <v>0</v>
      </c>
      <c r="G495" s="230" t="s">
        <v>33</v>
      </c>
      <c r="H495" s="231">
        <v>0</v>
      </c>
      <c r="I495" s="251">
        <v>0</v>
      </c>
      <c r="J495" s="232">
        <v>0</v>
      </c>
      <c r="K495" s="232">
        <v>0</v>
      </c>
      <c r="L495" s="233">
        <v>0</v>
      </c>
      <c r="M495" s="232">
        <f t="shared" si="81"/>
        <v>0</v>
      </c>
      <c r="N495" s="234">
        <v>0</v>
      </c>
      <c r="O495" s="232">
        <f t="shared" si="88"/>
        <v>0</v>
      </c>
      <c r="P495" s="242"/>
      <c r="Q495" s="216"/>
      <c r="R495" s="236">
        <f t="shared" si="79"/>
        <v>0</v>
      </c>
      <c r="S495" s="237">
        <v>0</v>
      </c>
      <c r="T495" s="236">
        <f t="shared" si="82"/>
        <v>0</v>
      </c>
      <c r="U495" s="236">
        <f t="shared" si="83"/>
        <v>0</v>
      </c>
      <c r="V495" s="236">
        <f t="shared" si="84"/>
        <v>0</v>
      </c>
      <c r="W495" s="236">
        <f t="shared" si="85"/>
        <v>0</v>
      </c>
      <c r="X495" s="236">
        <f t="shared" si="80"/>
        <v>0</v>
      </c>
      <c r="Y495" s="238">
        <f t="shared" si="86"/>
        <v>0</v>
      </c>
      <c r="Z495" s="238">
        <f t="shared" si="87"/>
        <v>0</v>
      </c>
    </row>
    <row r="496" spans="1:26" ht="30" x14ac:dyDescent="0.25">
      <c r="A496" s="191" t="s">
        <v>674</v>
      </c>
      <c r="B496" s="228" t="s">
        <v>882</v>
      </c>
      <c r="C496" s="193" t="s">
        <v>883</v>
      </c>
      <c r="D496" s="193"/>
      <c r="E496" s="194">
        <v>0</v>
      </c>
      <c r="F496" s="229">
        <v>0</v>
      </c>
      <c r="G496" s="230" t="s">
        <v>33</v>
      </c>
      <c r="H496" s="231">
        <v>0</v>
      </c>
      <c r="I496" s="251">
        <v>0</v>
      </c>
      <c r="J496" s="232">
        <v>0</v>
      </c>
      <c r="K496" s="232">
        <v>0</v>
      </c>
      <c r="L496" s="233">
        <v>0</v>
      </c>
      <c r="M496" s="232">
        <f t="shared" si="81"/>
        <v>0</v>
      </c>
      <c r="N496" s="234">
        <v>0</v>
      </c>
      <c r="O496" s="232">
        <f t="shared" si="88"/>
        <v>0</v>
      </c>
      <c r="P496" s="243"/>
      <c r="Q496" s="216"/>
      <c r="R496" s="236">
        <f t="shared" si="79"/>
        <v>0</v>
      </c>
      <c r="S496" s="237">
        <v>0</v>
      </c>
      <c r="T496" s="236">
        <f t="shared" si="82"/>
        <v>0</v>
      </c>
      <c r="U496" s="236">
        <f t="shared" si="83"/>
        <v>0</v>
      </c>
      <c r="V496" s="236">
        <f t="shared" si="84"/>
        <v>0</v>
      </c>
      <c r="W496" s="236">
        <f t="shared" si="85"/>
        <v>0</v>
      </c>
      <c r="X496" s="236">
        <f t="shared" si="80"/>
        <v>0</v>
      </c>
      <c r="Y496" s="238">
        <f t="shared" si="86"/>
        <v>0</v>
      </c>
      <c r="Z496" s="238">
        <f t="shared" si="87"/>
        <v>0</v>
      </c>
    </row>
    <row r="497" spans="1:26" ht="30" x14ac:dyDescent="0.25">
      <c r="A497" s="191" t="s">
        <v>674</v>
      </c>
      <c r="B497" s="228" t="s">
        <v>886</v>
      </c>
      <c r="C497" s="193" t="s">
        <v>887</v>
      </c>
      <c r="D497" s="193"/>
      <c r="E497" s="194">
        <v>0.59</v>
      </c>
      <c r="F497" s="229">
        <v>0.59</v>
      </c>
      <c r="G497" s="230" t="s">
        <v>33</v>
      </c>
      <c r="H497" s="231">
        <v>0</v>
      </c>
      <c r="I497" s="251">
        <v>0</v>
      </c>
      <c r="J497" s="232">
        <v>0</v>
      </c>
      <c r="K497" s="232">
        <v>0</v>
      </c>
      <c r="L497" s="233">
        <v>0</v>
      </c>
      <c r="M497" s="232">
        <f t="shared" si="81"/>
        <v>0</v>
      </c>
      <c r="N497" s="234">
        <v>0</v>
      </c>
      <c r="O497" s="232">
        <f t="shared" si="88"/>
        <v>0</v>
      </c>
      <c r="P497" s="243"/>
      <c r="Q497" s="216"/>
      <c r="R497" s="236">
        <f t="shared" si="79"/>
        <v>0</v>
      </c>
      <c r="S497" s="237">
        <v>0</v>
      </c>
      <c r="T497" s="236">
        <f t="shared" si="82"/>
        <v>0</v>
      </c>
      <c r="U497" s="236">
        <f t="shared" si="83"/>
        <v>0</v>
      </c>
      <c r="V497" s="236">
        <f t="shared" si="84"/>
        <v>0</v>
      </c>
      <c r="W497" s="236">
        <f t="shared" si="85"/>
        <v>0</v>
      </c>
      <c r="X497" s="236">
        <f t="shared" si="80"/>
        <v>0</v>
      </c>
      <c r="Y497" s="238">
        <f t="shared" si="86"/>
        <v>0</v>
      </c>
      <c r="Z497" s="238">
        <f t="shared" si="87"/>
        <v>0</v>
      </c>
    </row>
    <row r="498" spans="1:26" ht="30" x14ac:dyDescent="0.25">
      <c r="A498" s="191" t="s">
        <v>674</v>
      </c>
      <c r="B498" s="228" t="s">
        <v>864</v>
      </c>
      <c r="C498" s="193" t="s">
        <v>865</v>
      </c>
      <c r="D498" s="193"/>
      <c r="E498" s="194">
        <v>0</v>
      </c>
      <c r="F498" s="229">
        <v>0</v>
      </c>
      <c r="G498" s="230" t="s">
        <v>33</v>
      </c>
      <c r="H498" s="231">
        <v>0</v>
      </c>
      <c r="I498" s="251">
        <v>0</v>
      </c>
      <c r="J498" s="232">
        <v>0</v>
      </c>
      <c r="K498" s="232">
        <v>0</v>
      </c>
      <c r="L498" s="233">
        <v>0</v>
      </c>
      <c r="M498" s="232">
        <f t="shared" si="81"/>
        <v>0</v>
      </c>
      <c r="N498" s="234">
        <v>0</v>
      </c>
      <c r="O498" s="232">
        <f t="shared" si="88"/>
        <v>0</v>
      </c>
      <c r="P498" s="243"/>
      <c r="Q498" s="216"/>
      <c r="R498" s="236">
        <f t="shared" si="79"/>
        <v>0</v>
      </c>
      <c r="S498" s="237">
        <v>0</v>
      </c>
      <c r="T498" s="236">
        <f t="shared" si="82"/>
        <v>0</v>
      </c>
      <c r="U498" s="236">
        <f t="shared" si="83"/>
        <v>0</v>
      </c>
      <c r="V498" s="236">
        <f t="shared" si="84"/>
        <v>0</v>
      </c>
      <c r="W498" s="236">
        <f t="shared" si="85"/>
        <v>0</v>
      </c>
      <c r="X498" s="236">
        <f t="shared" si="80"/>
        <v>0</v>
      </c>
      <c r="Y498" s="238">
        <f t="shared" si="86"/>
        <v>0</v>
      </c>
      <c r="Z498" s="238">
        <f t="shared" si="87"/>
        <v>0</v>
      </c>
    </row>
    <row r="499" spans="1:26" ht="30" x14ac:dyDescent="0.25">
      <c r="A499" s="191" t="s">
        <v>674</v>
      </c>
      <c r="B499" s="228" t="s">
        <v>868</v>
      </c>
      <c r="C499" s="193" t="s">
        <v>869</v>
      </c>
      <c r="D499" s="193"/>
      <c r="E499" s="194">
        <v>0</v>
      </c>
      <c r="F499" s="229">
        <v>0</v>
      </c>
      <c r="G499" s="230" t="s">
        <v>33</v>
      </c>
      <c r="H499" s="231">
        <v>0</v>
      </c>
      <c r="I499" s="251">
        <v>0</v>
      </c>
      <c r="J499" s="232">
        <v>0</v>
      </c>
      <c r="K499" s="232">
        <v>0</v>
      </c>
      <c r="L499" s="233">
        <v>0</v>
      </c>
      <c r="M499" s="232">
        <f t="shared" si="81"/>
        <v>0</v>
      </c>
      <c r="N499" s="234">
        <v>0</v>
      </c>
      <c r="O499" s="232">
        <f t="shared" si="88"/>
        <v>0</v>
      </c>
      <c r="P499" s="243"/>
      <c r="Q499" s="216"/>
      <c r="R499" s="236">
        <f t="shared" si="79"/>
        <v>0</v>
      </c>
      <c r="S499" s="237">
        <v>0</v>
      </c>
      <c r="T499" s="236">
        <f t="shared" si="82"/>
        <v>0</v>
      </c>
      <c r="U499" s="236">
        <f t="shared" si="83"/>
        <v>0</v>
      </c>
      <c r="V499" s="236">
        <f t="shared" si="84"/>
        <v>0</v>
      </c>
      <c r="W499" s="236">
        <f t="shared" si="85"/>
        <v>0</v>
      </c>
      <c r="X499" s="236">
        <f t="shared" si="80"/>
        <v>0</v>
      </c>
      <c r="Y499" s="238">
        <f t="shared" si="86"/>
        <v>0</v>
      </c>
      <c r="Z499" s="238">
        <f t="shared" si="87"/>
        <v>0</v>
      </c>
    </row>
    <row r="500" spans="1:26" ht="18" x14ac:dyDescent="0.25">
      <c r="A500" s="191" t="s">
        <v>674</v>
      </c>
      <c r="B500" s="228" t="s">
        <v>845</v>
      </c>
      <c r="C500" s="193" t="s">
        <v>846</v>
      </c>
      <c r="D500" s="193"/>
      <c r="E500" s="194">
        <v>43.38</v>
      </c>
      <c r="F500" s="229">
        <v>43.38</v>
      </c>
      <c r="G500" s="230" t="s">
        <v>847</v>
      </c>
      <c r="H500" s="231">
        <v>0</v>
      </c>
      <c r="I500" s="251">
        <v>0</v>
      </c>
      <c r="J500" s="232">
        <v>0</v>
      </c>
      <c r="K500" s="232">
        <v>0</v>
      </c>
      <c r="L500" s="233">
        <v>0</v>
      </c>
      <c r="M500" s="232">
        <f t="shared" si="81"/>
        <v>0</v>
      </c>
      <c r="N500" s="232">
        <v>0</v>
      </c>
      <c r="O500" s="232">
        <f t="shared" si="88"/>
        <v>0</v>
      </c>
      <c r="P500" s="242"/>
      <c r="Q500" s="216"/>
      <c r="R500" s="236">
        <f t="shared" si="79"/>
        <v>0</v>
      </c>
      <c r="S500" s="237">
        <v>0</v>
      </c>
      <c r="T500" s="236">
        <f t="shared" si="82"/>
        <v>0</v>
      </c>
      <c r="U500" s="236">
        <f t="shared" si="83"/>
        <v>0</v>
      </c>
      <c r="V500" s="236">
        <f t="shared" si="84"/>
        <v>0</v>
      </c>
      <c r="W500" s="236">
        <f t="shared" si="85"/>
        <v>0</v>
      </c>
      <c r="X500" s="236">
        <f t="shared" si="80"/>
        <v>0</v>
      </c>
      <c r="Y500" s="238">
        <f t="shared" si="86"/>
        <v>0</v>
      </c>
      <c r="Z500" s="238">
        <f t="shared" si="87"/>
        <v>0</v>
      </c>
    </row>
    <row r="501" spans="1:26" ht="18" x14ac:dyDescent="0.25">
      <c r="A501" s="211" t="s">
        <v>674</v>
      </c>
      <c r="B501" s="260" t="s">
        <v>843</v>
      </c>
      <c r="C501" s="213" t="s">
        <v>844</v>
      </c>
      <c r="D501" s="213"/>
      <c r="E501" s="214">
        <v>27.61</v>
      </c>
      <c r="F501" s="261">
        <v>27.61</v>
      </c>
      <c r="G501" s="262" t="s">
        <v>33</v>
      </c>
      <c r="H501" s="231">
        <v>2</v>
      </c>
      <c r="I501" s="251">
        <v>0</v>
      </c>
      <c r="J501" s="263">
        <v>0</v>
      </c>
      <c r="K501" s="232">
        <v>0</v>
      </c>
      <c r="L501" s="233">
        <v>0</v>
      </c>
      <c r="M501" s="232">
        <f t="shared" si="81"/>
        <v>2</v>
      </c>
      <c r="N501" s="265">
        <v>2</v>
      </c>
      <c r="O501" s="232">
        <f t="shared" si="88"/>
        <v>0</v>
      </c>
      <c r="P501" s="242"/>
      <c r="Q501" s="216"/>
      <c r="R501" s="236">
        <f t="shared" si="79"/>
        <v>55.22</v>
      </c>
      <c r="S501" s="237">
        <v>0</v>
      </c>
      <c r="T501" s="236">
        <f t="shared" si="82"/>
        <v>0</v>
      </c>
      <c r="U501" s="236">
        <f t="shared" si="83"/>
        <v>0</v>
      </c>
      <c r="V501" s="236">
        <f t="shared" si="84"/>
        <v>0</v>
      </c>
      <c r="W501" s="236">
        <f t="shared" si="85"/>
        <v>0</v>
      </c>
      <c r="X501" s="236">
        <f t="shared" si="80"/>
        <v>55.22</v>
      </c>
      <c r="Y501" s="238">
        <f t="shared" si="86"/>
        <v>55.22</v>
      </c>
      <c r="Z501" s="238">
        <f t="shared" si="87"/>
        <v>0</v>
      </c>
    </row>
    <row r="502" spans="1:26" ht="30" x14ac:dyDescent="0.25">
      <c r="A502" s="191" t="s">
        <v>674</v>
      </c>
      <c r="B502" s="228" t="s">
        <v>785</v>
      </c>
      <c r="C502" s="193" t="s">
        <v>786</v>
      </c>
      <c r="D502" s="193"/>
      <c r="E502" s="194">
        <v>193.97</v>
      </c>
      <c r="F502" s="229">
        <v>193.97</v>
      </c>
      <c r="G502" s="230" t="s">
        <v>53</v>
      </c>
      <c r="H502" s="231">
        <v>1</v>
      </c>
      <c r="I502" s="232">
        <v>0</v>
      </c>
      <c r="J502" s="232">
        <v>0</v>
      </c>
      <c r="K502" s="232">
        <v>0</v>
      </c>
      <c r="L502" s="233">
        <v>0</v>
      </c>
      <c r="M502" s="232">
        <f t="shared" si="81"/>
        <v>1</v>
      </c>
      <c r="N502" s="234">
        <v>1</v>
      </c>
      <c r="O502" s="232">
        <f t="shared" si="88"/>
        <v>0</v>
      </c>
      <c r="P502" s="243"/>
      <c r="Q502" s="216"/>
      <c r="R502" s="236">
        <f t="shared" ref="R502:R512" si="89">H502*E502</f>
        <v>193.97</v>
      </c>
      <c r="S502" s="237">
        <v>0</v>
      </c>
      <c r="T502" s="236">
        <f t="shared" si="82"/>
        <v>0</v>
      </c>
      <c r="U502" s="236">
        <f t="shared" si="83"/>
        <v>0</v>
      </c>
      <c r="V502" s="236">
        <f t="shared" si="84"/>
        <v>0</v>
      </c>
      <c r="W502" s="236">
        <f t="shared" si="85"/>
        <v>0</v>
      </c>
      <c r="X502" s="236">
        <f t="shared" ref="X502:X512" si="90">R502+S502+T502+U502-V502-W502</f>
        <v>193.97</v>
      </c>
      <c r="Y502" s="238">
        <f t="shared" si="86"/>
        <v>193.97</v>
      </c>
      <c r="Z502" s="238">
        <f t="shared" si="87"/>
        <v>0</v>
      </c>
    </row>
    <row r="503" spans="1:26" ht="30" x14ac:dyDescent="0.25">
      <c r="A503" s="191" t="s">
        <v>674</v>
      </c>
      <c r="B503" s="228" t="s">
        <v>783</v>
      </c>
      <c r="C503" s="193" t="s">
        <v>784</v>
      </c>
      <c r="D503" s="193"/>
      <c r="E503" s="194">
        <v>243.8</v>
      </c>
      <c r="F503" s="229">
        <v>243.8</v>
      </c>
      <c r="G503" s="230" t="s">
        <v>53</v>
      </c>
      <c r="H503" s="231">
        <v>1</v>
      </c>
      <c r="I503" s="232">
        <v>0</v>
      </c>
      <c r="J503" s="232">
        <v>0</v>
      </c>
      <c r="K503" s="232">
        <v>0</v>
      </c>
      <c r="L503" s="233">
        <v>0</v>
      </c>
      <c r="M503" s="232">
        <f t="shared" si="81"/>
        <v>1</v>
      </c>
      <c r="N503" s="234">
        <v>1</v>
      </c>
      <c r="O503" s="232">
        <f t="shared" si="88"/>
        <v>0</v>
      </c>
      <c r="P503" s="243"/>
      <c r="Q503" s="216"/>
      <c r="R503" s="236">
        <f t="shared" si="89"/>
        <v>243.8</v>
      </c>
      <c r="S503" s="237">
        <v>0</v>
      </c>
      <c r="T503" s="236">
        <f t="shared" si="82"/>
        <v>0</v>
      </c>
      <c r="U503" s="236">
        <f t="shared" si="83"/>
        <v>0</v>
      </c>
      <c r="V503" s="236">
        <f t="shared" si="84"/>
        <v>0</v>
      </c>
      <c r="W503" s="236">
        <f t="shared" si="85"/>
        <v>0</v>
      </c>
      <c r="X503" s="236">
        <f t="shared" si="90"/>
        <v>243.8</v>
      </c>
      <c r="Y503" s="238">
        <f t="shared" si="86"/>
        <v>243.8</v>
      </c>
      <c r="Z503" s="238">
        <f t="shared" si="87"/>
        <v>0</v>
      </c>
    </row>
    <row r="504" spans="1:26" ht="18" x14ac:dyDescent="0.25">
      <c r="A504" s="191" t="s">
        <v>674</v>
      </c>
      <c r="B504" s="228" t="s">
        <v>781</v>
      </c>
      <c r="C504" s="193" t="s">
        <v>782</v>
      </c>
      <c r="D504" s="193"/>
      <c r="E504" s="194">
        <v>194.88</v>
      </c>
      <c r="F504" s="229">
        <v>194.88</v>
      </c>
      <c r="G504" s="230" t="s">
        <v>53</v>
      </c>
      <c r="H504" s="231">
        <v>5</v>
      </c>
      <c r="I504" s="232">
        <v>0</v>
      </c>
      <c r="J504" s="232">
        <v>0</v>
      </c>
      <c r="K504" s="232">
        <v>1</v>
      </c>
      <c r="L504" s="233">
        <v>0</v>
      </c>
      <c r="M504" s="232">
        <f t="shared" si="81"/>
        <v>4</v>
      </c>
      <c r="N504" s="234">
        <v>4</v>
      </c>
      <c r="O504" s="232">
        <f t="shared" si="88"/>
        <v>0</v>
      </c>
      <c r="P504" s="243"/>
      <c r="Q504" s="216"/>
      <c r="R504" s="236">
        <f t="shared" si="89"/>
        <v>974.4</v>
      </c>
      <c r="S504" s="237">
        <v>0</v>
      </c>
      <c r="T504" s="236">
        <f t="shared" si="82"/>
        <v>0</v>
      </c>
      <c r="U504" s="236">
        <f t="shared" si="83"/>
        <v>0</v>
      </c>
      <c r="V504" s="236">
        <f t="shared" si="84"/>
        <v>194.88</v>
      </c>
      <c r="W504" s="236">
        <f t="shared" si="85"/>
        <v>0</v>
      </c>
      <c r="X504" s="236">
        <f t="shared" si="90"/>
        <v>779.52</v>
      </c>
      <c r="Y504" s="238">
        <f t="shared" si="86"/>
        <v>779.52</v>
      </c>
      <c r="Z504" s="238">
        <f t="shared" si="87"/>
        <v>0</v>
      </c>
    </row>
    <row r="505" spans="1:26" ht="30" x14ac:dyDescent="0.25">
      <c r="A505" s="191" t="s">
        <v>674</v>
      </c>
      <c r="B505" s="228" t="s">
        <v>777</v>
      </c>
      <c r="C505" s="193" t="s">
        <v>778</v>
      </c>
      <c r="D505" s="193"/>
      <c r="E505" s="194">
        <v>70.989999999999995</v>
      </c>
      <c r="F505" s="229">
        <v>70.989999999999995</v>
      </c>
      <c r="G505" s="230" t="s">
        <v>53</v>
      </c>
      <c r="H505" s="231">
        <v>0</v>
      </c>
      <c r="I505" s="232">
        <v>0</v>
      </c>
      <c r="J505" s="232">
        <v>0</v>
      </c>
      <c r="K505" s="232">
        <v>0</v>
      </c>
      <c r="L505" s="233">
        <v>0</v>
      </c>
      <c r="M505" s="232">
        <f t="shared" si="81"/>
        <v>0</v>
      </c>
      <c r="N505" s="234">
        <v>0</v>
      </c>
      <c r="O505" s="232">
        <f t="shared" si="88"/>
        <v>0</v>
      </c>
      <c r="P505" s="242"/>
      <c r="Q505" s="216"/>
      <c r="R505" s="236">
        <f t="shared" si="89"/>
        <v>0</v>
      </c>
      <c r="S505" s="237">
        <v>0</v>
      </c>
      <c r="T505" s="236">
        <f t="shared" si="82"/>
        <v>0</v>
      </c>
      <c r="U505" s="236">
        <f t="shared" si="83"/>
        <v>0</v>
      </c>
      <c r="V505" s="236">
        <f t="shared" si="84"/>
        <v>0</v>
      </c>
      <c r="W505" s="236">
        <f t="shared" si="85"/>
        <v>0</v>
      </c>
      <c r="X505" s="236">
        <f t="shared" si="90"/>
        <v>0</v>
      </c>
      <c r="Y505" s="238">
        <f t="shared" si="86"/>
        <v>0</v>
      </c>
      <c r="Z505" s="238">
        <f t="shared" si="87"/>
        <v>0</v>
      </c>
    </row>
    <row r="506" spans="1:26" ht="18" x14ac:dyDescent="0.25">
      <c r="A506" s="191" t="s">
        <v>674</v>
      </c>
      <c r="B506" s="228" t="s">
        <v>779</v>
      </c>
      <c r="C506" s="193" t="s">
        <v>780</v>
      </c>
      <c r="D506" s="193"/>
      <c r="E506" s="194">
        <v>70.989999999999995</v>
      </c>
      <c r="F506" s="229">
        <v>70.989999999999995</v>
      </c>
      <c r="G506" s="230" t="s">
        <v>53</v>
      </c>
      <c r="H506" s="231">
        <v>0</v>
      </c>
      <c r="I506" s="232">
        <v>0</v>
      </c>
      <c r="J506" s="232">
        <v>0</v>
      </c>
      <c r="K506" s="232">
        <v>0</v>
      </c>
      <c r="L506" s="233">
        <v>0</v>
      </c>
      <c r="M506" s="232">
        <f t="shared" si="81"/>
        <v>0</v>
      </c>
      <c r="N506" s="234">
        <v>0</v>
      </c>
      <c r="O506" s="232">
        <f t="shared" si="88"/>
        <v>0</v>
      </c>
      <c r="P506" s="243"/>
      <c r="Q506" s="216"/>
      <c r="R506" s="236">
        <f t="shared" si="89"/>
        <v>0</v>
      </c>
      <c r="S506" s="237">
        <v>0</v>
      </c>
      <c r="T506" s="236">
        <f t="shared" si="82"/>
        <v>0</v>
      </c>
      <c r="U506" s="236">
        <f t="shared" si="83"/>
        <v>0</v>
      </c>
      <c r="V506" s="236">
        <f t="shared" si="84"/>
        <v>0</v>
      </c>
      <c r="W506" s="236">
        <f t="shared" si="85"/>
        <v>0</v>
      </c>
      <c r="X506" s="236">
        <f t="shared" si="90"/>
        <v>0</v>
      </c>
      <c r="Y506" s="238">
        <f t="shared" si="86"/>
        <v>0</v>
      </c>
      <c r="Z506" s="238">
        <f t="shared" si="87"/>
        <v>0</v>
      </c>
    </row>
    <row r="507" spans="1:26" ht="30" x14ac:dyDescent="0.25">
      <c r="A507" s="191" t="s">
        <v>674</v>
      </c>
      <c r="B507" s="228" t="s">
        <v>775</v>
      </c>
      <c r="C507" s="193" t="s">
        <v>776</v>
      </c>
      <c r="D507" s="193"/>
      <c r="E507" s="194">
        <v>118.32</v>
      </c>
      <c r="F507" s="229">
        <v>118.32</v>
      </c>
      <c r="G507" s="230" t="s">
        <v>53</v>
      </c>
      <c r="H507" s="231">
        <v>1</v>
      </c>
      <c r="I507" s="232">
        <v>0</v>
      </c>
      <c r="J507" s="232">
        <v>0</v>
      </c>
      <c r="K507" s="232">
        <v>0</v>
      </c>
      <c r="L507" s="233">
        <v>0</v>
      </c>
      <c r="M507" s="232">
        <f t="shared" si="81"/>
        <v>1</v>
      </c>
      <c r="N507" s="234">
        <v>1</v>
      </c>
      <c r="O507" s="232">
        <f t="shared" si="88"/>
        <v>0</v>
      </c>
      <c r="P507" s="243"/>
      <c r="Q507" s="216"/>
      <c r="R507" s="236">
        <f t="shared" si="89"/>
        <v>118.32</v>
      </c>
      <c r="S507" s="237">
        <v>0</v>
      </c>
      <c r="T507" s="236">
        <f t="shared" si="82"/>
        <v>0</v>
      </c>
      <c r="U507" s="236">
        <f t="shared" si="83"/>
        <v>0</v>
      </c>
      <c r="V507" s="236">
        <f t="shared" si="84"/>
        <v>0</v>
      </c>
      <c r="W507" s="236">
        <f t="shared" si="85"/>
        <v>0</v>
      </c>
      <c r="X507" s="236">
        <f t="shared" si="90"/>
        <v>118.32</v>
      </c>
      <c r="Y507" s="238">
        <f t="shared" si="86"/>
        <v>118.32</v>
      </c>
      <c r="Z507" s="238">
        <f t="shared" si="87"/>
        <v>0</v>
      </c>
    </row>
    <row r="508" spans="1:26" ht="18" x14ac:dyDescent="0.25">
      <c r="A508" s="191" t="s">
        <v>674</v>
      </c>
      <c r="B508" s="228" t="s">
        <v>771</v>
      </c>
      <c r="C508" s="193" t="s">
        <v>772</v>
      </c>
      <c r="D508" s="193"/>
      <c r="E508" s="194">
        <v>167.62</v>
      </c>
      <c r="F508" s="229">
        <v>167.62</v>
      </c>
      <c r="G508" s="230" t="s">
        <v>53</v>
      </c>
      <c r="H508" s="231">
        <v>0</v>
      </c>
      <c r="I508" s="232">
        <v>0</v>
      </c>
      <c r="J508" s="232">
        <v>0</v>
      </c>
      <c r="K508" s="232">
        <v>0</v>
      </c>
      <c r="L508" s="233">
        <v>0</v>
      </c>
      <c r="M508" s="232">
        <f t="shared" si="81"/>
        <v>0</v>
      </c>
      <c r="N508" s="234">
        <v>0</v>
      </c>
      <c r="O508" s="232">
        <f t="shared" si="88"/>
        <v>0</v>
      </c>
      <c r="P508" s="243"/>
      <c r="Q508" s="216"/>
      <c r="R508" s="236">
        <f t="shared" si="89"/>
        <v>0</v>
      </c>
      <c r="S508" s="237">
        <v>0</v>
      </c>
      <c r="T508" s="236">
        <f t="shared" si="82"/>
        <v>0</v>
      </c>
      <c r="U508" s="236">
        <f t="shared" si="83"/>
        <v>0</v>
      </c>
      <c r="V508" s="236">
        <f t="shared" si="84"/>
        <v>0</v>
      </c>
      <c r="W508" s="236">
        <f t="shared" si="85"/>
        <v>0</v>
      </c>
      <c r="X508" s="236">
        <f t="shared" si="90"/>
        <v>0</v>
      </c>
      <c r="Y508" s="238">
        <f t="shared" si="86"/>
        <v>0</v>
      </c>
      <c r="Z508" s="238">
        <f t="shared" si="87"/>
        <v>0</v>
      </c>
    </row>
    <row r="509" spans="1:26" ht="18" x14ac:dyDescent="0.25">
      <c r="A509" s="191" t="s">
        <v>674</v>
      </c>
      <c r="B509" s="228" t="s">
        <v>773</v>
      </c>
      <c r="C509" s="193" t="s">
        <v>774</v>
      </c>
      <c r="D509" s="193"/>
      <c r="E509" s="194">
        <v>167.62</v>
      </c>
      <c r="F509" s="229">
        <v>167.62</v>
      </c>
      <c r="G509" s="230" t="s">
        <v>53</v>
      </c>
      <c r="H509" s="231">
        <v>1</v>
      </c>
      <c r="I509" s="232">
        <v>0</v>
      </c>
      <c r="J509" s="232">
        <v>0</v>
      </c>
      <c r="K509" s="232">
        <v>0</v>
      </c>
      <c r="L509" s="233">
        <v>0</v>
      </c>
      <c r="M509" s="232">
        <f t="shared" si="81"/>
        <v>1</v>
      </c>
      <c r="N509" s="234">
        <v>1</v>
      </c>
      <c r="O509" s="232">
        <f t="shared" si="88"/>
        <v>0</v>
      </c>
      <c r="P509" s="243"/>
      <c r="Q509" s="216"/>
      <c r="R509" s="236">
        <f t="shared" si="89"/>
        <v>167.62</v>
      </c>
      <c r="S509" s="237">
        <v>0</v>
      </c>
      <c r="T509" s="236">
        <f t="shared" si="82"/>
        <v>0</v>
      </c>
      <c r="U509" s="236">
        <f t="shared" si="83"/>
        <v>0</v>
      </c>
      <c r="V509" s="236">
        <f t="shared" si="84"/>
        <v>0</v>
      </c>
      <c r="W509" s="236">
        <f t="shared" si="85"/>
        <v>0</v>
      </c>
      <c r="X509" s="236">
        <f t="shared" si="90"/>
        <v>167.62</v>
      </c>
      <c r="Y509" s="238">
        <f t="shared" si="86"/>
        <v>167.62</v>
      </c>
      <c r="Z509" s="238">
        <f t="shared" si="87"/>
        <v>0</v>
      </c>
    </row>
    <row r="510" spans="1:26" ht="18" x14ac:dyDescent="0.25">
      <c r="A510" s="191" t="s">
        <v>674</v>
      </c>
      <c r="B510" s="228" t="s">
        <v>769</v>
      </c>
      <c r="C510" s="193" t="s">
        <v>770</v>
      </c>
      <c r="D510" s="193"/>
      <c r="E510" s="194">
        <v>167.62</v>
      </c>
      <c r="F510" s="229">
        <v>167.62</v>
      </c>
      <c r="G510" s="230" t="s">
        <v>53</v>
      </c>
      <c r="H510" s="231">
        <v>0</v>
      </c>
      <c r="I510" s="232">
        <v>0</v>
      </c>
      <c r="J510" s="232">
        <v>0</v>
      </c>
      <c r="K510" s="232">
        <v>0</v>
      </c>
      <c r="L510" s="233">
        <v>0</v>
      </c>
      <c r="M510" s="232">
        <f t="shared" si="81"/>
        <v>0</v>
      </c>
      <c r="N510" s="234">
        <v>0</v>
      </c>
      <c r="O510" s="232">
        <f t="shared" si="88"/>
        <v>0</v>
      </c>
      <c r="P510" s="243"/>
      <c r="Q510" s="216"/>
      <c r="R510" s="236">
        <f t="shared" si="89"/>
        <v>0</v>
      </c>
      <c r="S510" s="237">
        <v>0</v>
      </c>
      <c r="T510" s="236">
        <f t="shared" si="82"/>
        <v>0</v>
      </c>
      <c r="U510" s="236">
        <f t="shared" si="83"/>
        <v>0</v>
      </c>
      <c r="V510" s="236">
        <f t="shared" si="84"/>
        <v>0</v>
      </c>
      <c r="W510" s="236">
        <f t="shared" si="85"/>
        <v>0</v>
      </c>
      <c r="X510" s="236">
        <f t="shared" si="90"/>
        <v>0</v>
      </c>
      <c r="Y510" s="238">
        <f t="shared" si="86"/>
        <v>0</v>
      </c>
      <c r="Z510" s="238">
        <f t="shared" si="87"/>
        <v>0</v>
      </c>
    </row>
    <row r="511" spans="1:26" ht="18" x14ac:dyDescent="0.25">
      <c r="A511" s="191" t="s">
        <v>1298</v>
      </c>
      <c r="B511" s="228" t="s">
        <v>1383</v>
      </c>
      <c r="C511" s="202" t="s">
        <v>1384</v>
      </c>
      <c r="D511" s="443" t="s">
        <v>2650</v>
      </c>
      <c r="E511" s="203">
        <v>38.880000000000003</v>
      </c>
      <c r="F511" s="250">
        <v>48</v>
      </c>
      <c r="G511" s="316" t="s">
        <v>33</v>
      </c>
      <c r="H511" s="317">
        <v>0</v>
      </c>
      <c r="I511" s="251">
        <v>2</v>
      </c>
      <c r="J511" s="251">
        <v>0</v>
      </c>
      <c r="K511" s="251">
        <v>2</v>
      </c>
      <c r="L511" s="318">
        <v>0</v>
      </c>
      <c r="M511" s="232">
        <f t="shared" si="81"/>
        <v>0</v>
      </c>
      <c r="N511" s="252">
        <v>0</v>
      </c>
      <c r="O511" s="232">
        <f t="shared" si="88"/>
        <v>0</v>
      </c>
      <c r="P511" s="322"/>
      <c r="Q511" s="216"/>
      <c r="R511" s="236">
        <f t="shared" si="89"/>
        <v>0</v>
      </c>
      <c r="S511" s="237">
        <v>0</v>
      </c>
      <c r="T511" s="236">
        <f t="shared" si="82"/>
        <v>96</v>
      </c>
      <c r="U511" s="236">
        <f t="shared" si="83"/>
        <v>0</v>
      </c>
      <c r="V511" s="236">
        <f t="shared" si="84"/>
        <v>96</v>
      </c>
      <c r="W511" s="236">
        <f t="shared" si="85"/>
        <v>0</v>
      </c>
      <c r="X511" s="236">
        <f t="shared" si="90"/>
        <v>0</v>
      </c>
      <c r="Y511" s="238">
        <f t="shared" si="86"/>
        <v>0</v>
      </c>
      <c r="Z511" s="238">
        <f t="shared" si="87"/>
        <v>0</v>
      </c>
    </row>
    <row r="512" spans="1:26" ht="30" x14ac:dyDescent="0.25">
      <c r="A512" s="191" t="s">
        <v>674</v>
      </c>
      <c r="B512" s="228" t="s">
        <v>910</v>
      </c>
      <c r="C512" s="193" t="s">
        <v>911</v>
      </c>
      <c r="D512" s="193"/>
      <c r="E512" s="205">
        <v>161</v>
      </c>
      <c r="F512" s="255">
        <v>161</v>
      </c>
      <c r="G512" s="230" t="s">
        <v>33</v>
      </c>
      <c r="H512" s="231">
        <v>0</v>
      </c>
      <c r="I512" s="251">
        <v>0</v>
      </c>
      <c r="J512" s="232">
        <v>0</v>
      </c>
      <c r="K512" s="232">
        <v>0</v>
      </c>
      <c r="L512" s="233">
        <v>0</v>
      </c>
      <c r="M512" s="232">
        <f t="shared" si="81"/>
        <v>0</v>
      </c>
      <c r="N512" s="234">
        <v>0</v>
      </c>
      <c r="O512" s="232">
        <f t="shared" si="88"/>
        <v>0</v>
      </c>
      <c r="P512" s="242"/>
      <c r="Q512" s="216"/>
      <c r="R512" s="236">
        <f t="shared" si="89"/>
        <v>0</v>
      </c>
      <c r="S512" s="237">
        <v>0</v>
      </c>
      <c r="T512" s="236">
        <f t="shared" si="82"/>
        <v>0</v>
      </c>
      <c r="U512" s="236">
        <f t="shared" si="83"/>
        <v>0</v>
      </c>
      <c r="V512" s="236">
        <f t="shared" si="84"/>
        <v>0</v>
      </c>
      <c r="W512" s="236">
        <f t="shared" si="85"/>
        <v>0</v>
      </c>
      <c r="X512" s="236">
        <f t="shared" si="90"/>
        <v>0</v>
      </c>
      <c r="Y512" s="238">
        <f t="shared" si="86"/>
        <v>0</v>
      </c>
      <c r="Z512" s="238">
        <f t="shared" si="87"/>
        <v>0</v>
      </c>
    </row>
    <row r="513" spans="1:26" ht="30" x14ac:dyDescent="0.25">
      <c r="A513" s="191"/>
      <c r="B513" s="486" t="s">
        <v>3251</v>
      </c>
      <c r="C513" s="193" t="s">
        <v>3188</v>
      </c>
      <c r="D513" s="443" t="s">
        <v>2658</v>
      </c>
      <c r="E513" s="194"/>
      <c r="F513" s="229">
        <v>434.42</v>
      </c>
      <c r="G513" s="230" t="s">
        <v>2289</v>
      </c>
      <c r="H513" s="231">
        <v>0</v>
      </c>
      <c r="I513" s="251">
        <v>1</v>
      </c>
      <c r="J513" s="232">
        <v>0</v>
      </c>
      <c r="K513" s="232">
        <v>1</v>
      </c>
      <c r="L513" s="233">
        <v>0</v>
      </c>
      <c r="M513" s="232">
        <f t="shared" si="81"/>
        <v>0</v>
      </c>
      <c r="N513" s="234">
        <v>0</v>
      </c>
      <c r="O513" s="232">
        <f t="shared" si="88"/>
        <v>0</v>
      </c>
      <c r="P513" s="242"/>
      <c r="Q513" s="216"/>
      <c r="R513" s="236"/>
      <c r="S513" s="237"/>
      <c r="T513" s="236">
        <f t="shared" si="82"/>
        <v>434.42</v>
      </c>
      <c r="U513" s="236">
        <f t="shared" si="83"/>
        <v>0</v>
      </c>
      <c r="V513" s="236">
        <f t="shared" si="84"/>
        <v>434.42</v>
      </c>
      <c r="W513" s="236">
        <f t="shared" si="85"/>
        <v>0</v>
      </c>
      <c r="X513" s="236"/>
      <c r="Y513" s="238">
        <f t="shared" si="86"/>
        <v>0</v>
      </c>
      <c r="Z513" s="238">
        <f t="shared" si="87"/>
        <v>0</v>
      </c>
    </row>
    <row r="514" spans="1:26" ht="30" x14ac:dyDescent="0.25">
      <c r="A514" s="191" t="s">
        <v>674</v>
      </c>
      <c r="B514" s="228" t="s">
        <v>918</v>
      </c>
      <c r="C514" s="193" t="s">
        <v>919</v>
      </c>
      <c r="D514" s="193"/>
      <c r="E514" s="194">
        <v>671.64</v>
      </c>
      <c r="F514" s="229">
        <v>671.64</v>
      </c>
      <c r="G514" s="230" t="s">
        <v>33</v>
      </c>
      <c r="H514" s="231">
        <v>0</v>
      </c>
      <c r="I514" s="251">
        <v>0</v>
      </c>
      <c r="J514" s="232">
        <v>0</v>
      </c>
      <c r="K514" s="232">
        <v>0</v>
      </c>
      <c r="L514" s="233">
        <v>0</v>
      </c>
      <c r="M514" s="232">
        <f t="shared" si="81"/>
        <v>0</v>
      </c>
      <c r="N514" s="234">
        <v>0</v>
      </c>
      <c r="O514" s="232">
        <f t="shared" si="88"/>
        <v>0</v>
      </c>
      <c r="P514" s="242"/>
      <c r="Q514" s="216"/>
      <c r="R514" s="236">
        <f t="shared" ref="R514:R551" si="91">H514*E514</f>
        <v>0</v>
      </c>
      <c r="S514" s="237">
        <v>0</v>
      </c>
      <c r="T514" s="236">
        <f t="shared" si="82"/>
        <v>0</v>
      </c>
      <c r="U514" s="236">
        <f t="shared" si="83"/>
        <v>0</v>
      </c>
      <c r="V514" s="236">
        <f t="shared" si="84"/>
        <v>0</v>
      </c>
      <c r="W514" s="236">
        <f t="shared" si="85"/>
        <v>0</v>
      </c>
      <c r="X514" s="236">
        <f t="shared" ref="X514:X551" si="92">R514+S514+T514+U514-V514-W514</f>
        <v>0</v>
      </c>
      <c r="Y514" s="238">
        <f t="shared" si="86"/>
        <v>0</v>
      </c>
      <c r="Z514" s="238">
        <f t="shared" si="87"/>
        <v>0</v>
      </c>
    </row>
    <row r="515" spans="1:26" ht="45" x14ac:dyDescent="0.25">
      <c r="A515" s="191" t="s">
        <v>674</v>
      </c>
      <c r="B515" s="228" t="s">
        <v>916</v>
      </c>
      <c r="C515" s="193" t="s">
        <v>917</v>
      </c>
      <c r="D515" s="193"/>
      <c r="E515" s="194">
        <v>350.32</v>
      </c>
      <c r="F515" s="229">
        <v>350.32</v>
      </c>
      <c r="G515" s="230" t="s">
        <v>33</v>
      </c>
      <c r="H515" s="231">
        <v>0</v>
      </c>
      <c r="I515" s="251">
        <v>0</v>
      </c>
      <c r="J515" s="232">
        <v>0</v>
      </c>
      <c r="K515" s="232">
        <v>0</v>
      </c>
      <c r="L515" s="233">
        <v>0</v>
      </c>
      <c r="M515" s="232">
        <f t="shared" si="81"/>
        <v>0</v>
      </c>
      <c r="N515" s="234">
        <v>0</v>
      </c>
      <c r="O515" s="232">
        <f t="shared" si="88"/>
        <v>0</v>
      </c>
      <c r="P515" s="242"/>
      <c r="Q515" s="216"/>
      <c r="R515" s="236">
        <f t="shared" si="91"/>
        <v>0</v>
      </c>
      <c r="S515" s="237">
        <v>0</v>
      </c>
      <c r="T515" s="236">
        <f t="shared" si="82"/>
        <v>0</v>
      </c>
      <c r="U515" s="236">
        <f t="shared" si="83"/>
        <v>0</v>
      </c>
      <c r="V515" s="236">
        <f t="shared" si="84"/>
        <v>0</v>
      </c>
      <c r="W515" s="236">
        <f t="shared" si="85"/>
        <v>0</v>
      </c>
      <c r="X515" s="236">
        <f t="shared" si="92"/>
        <v>0</v>
      </c>
      <c r="Y515" s="238">
        <f t="shared" si="86"/>
        <v>0</v>
      </c>
      <c r="Z515" s="238">
        <f t="shared" si="87"/>
        <v>0</v>
      </c>
    </row>
    <row r="516" spans="1:26" ht="45" x14ac:dyDescent="0.25">
      <c r="A516" s="191" t="s">
        <v>674</v>
      </c>
      <c r="B516" s="228" t="s">
        <v>914</v>
      </c>
      <c r="C516" s="193" t="s">
        <v>915</v>
      </c>
      <c r="D516" s="193"/>
      <c r="E516" s="194">
        <v>701.8</v>
      </c>
      <c r="F516" s="229">
        <v>701.8</v>
      </c>
      <c r="G516" s="230" t="s">
        <v>33</v>
      </c>
      <c r="H516" s="231">
        <v>0</v>
      </c>
      <c r="I516" s="251">
        <v>0</v>
      </c>
      <c r="J516" s="232">
        <v>0</v>
      </c>
      <c r="K516" s="232">
        <v>0</v>
      </c>
      <c r="L516" s="233">
        <v>0</v>
      </c>
      <c r="M516" s="232">
        <f t="shared" si="81"/>
        <v>0</v>
      </c>
      <c r="N516" s="234">
        <v>0</v>
      </c>
      <c r="O516" s="232">
        <f t="shared" si="88"/>
        <v>0</v>
      </c>
      <c r="P516" s="242"/>
      <c r="Q516" s="216"/>
      <c r="R516" s="236">
        <f t="shared" si="91"/>
        <v>0</v>
      </c>
      <c r="S516" s="237">
        <v>0</v>
      </c>
      <c r="T516" s="236">
        <f t="shared" si="82"/>
        <v>0</v>
      </c>
      <c r="U516" s="236">
        <f t="shared" si="83"/>
        <v>0</v>
      </c>
      <c r="V516" s="236">
        <f t="shared" si="84"/>
        <v>0</v>
      </c>
      <c r="W516" s="236">
        <f t="shared" si="85"/>
        <v>0</v>
      </c>
      <c r="X516" s="236">
        <f t="shared" si="92"/>
        <v>0</v>
      </c>
      <c r="Y516" s="238">
        <f t="shared" si="86"/>
        <v>0</v>
      </c>
      <c r="Z516" s="238">
        <f t="shared" si="87"/>
        <v>0</v>
      </c>
    </row>
    <row r="517" spans="1:26" ht="45" x14ac:dyDescent="0.25">
      <c r="A517" s="191" t="s">
        <v>674</v>
      </c>
      <c r="B517" s="228" t="s">
        <v>806</v>
      </c>
      <c r="C517" s="193" t="s">
        <v>807</v>
      </c>
      <c r="D517" s="193"/>
      <c r="E517" s="205">
        <v>149.63999999999999</v>
      </c>
      <c r="F517" s="255">
        <v>149.63999999999999</v>
      </c>
      <c r="G517" s="230" t="s">
        <v>33</v>
      </c>
      <c r="H517" s="231">
        <v>0</v>
      </c>
      <c r="I517" s="251">
        <v>0</v>
      </c>
      <c r="J517" s="232">
        <v>0</v>
      </c>
      <c r="K517" s="232">
        <v>0</v>
      </c>
      <c r="L517" s="233">
        <v>0</v>
      </c>
      <c r="M517" s="232">
        <f t="shared" si="81"/>
        <v>0</v>
      </c>
      <c r="N517" s="234">
        <v>0</v>
      </c>
      <c r="O517" s="232">
        <f t="shared" si="88"/>
        <v>0</v>
      </c>
      <c r="P517" s="244" t="s">
        <v>2335</v>
      </c>
      <c r="Q517" s="216"/>
      <c r="R517" s="236">
        <f t="shared" si="91"/>
        <v>0</v>
      </c>
      <c r="S517" s="237">
        <v>0</v>
      </c>
      <c r="T517" s="236">
        <f t="shared" si="82"/>
        <v>0</v>
      </c>
      <c r="U517" s="236">
        <f t="shared" si="83"/>
        <v>0</v>
      </c>
      <c r="V517" s="236">
        <f t="shared" si="84"/>
        <v>0</v>
      </c>
      <c r="W517" s="236">
        <f t="shared" si="85"/>
        <v>0</v>
      </c>
      <c r="X517" s="236">
        <f t="shared" si="92"/>
        <v>0</v>
      </c>
      <c r="Y517" s="238">
        <f t="shared" si="86"/>
        <v>0</v>
      </c>
      <c r="Z517" s="238">
        <f t="shared" si="87"/>
        <v>0</v>
      </c>
    </row>
    <row r="518" spans="1:26" ht="18" x14ac:dyDescent="0.25">
      <c r="A518" s="191" t="s">
        <v>674</v>
      </c>
      <c r="B518" s="228" t="s">
        <v>1001</v>
      </c>
      <c r="C518" s="193" t="s">
        <v>1002</v>
      </c>
      <c r="D518" s="193"/>
      <c r="E518" s="194">
        <v>485.01</v>
      </c>
      <c r="F518" s="229">
        <v>485.01</v>
      </c>
      <c r="G518" s="230" t="s">
        <v>33</v>
      </c>
      <c r="H518" s="231">
        <v>0</v>
      </c>
      <c r="I518" s="251">
        <v>0</v>
      </c>
      <c r="J518" s="232">
        <v>0</v>
      </c>
      <c r="K518" s="232">
        <v>0</v>
      </c>
      <c r="L518" s="233">
        <v>0</v>
      </c>
      <c r="M518" s="232">
        <f t="shared" si="81"/>
        <v>0</v>
      </c>
      <c r="N518" s="234">
        <v>0</v>
      </c>
      <c r="O518" s="232">
        <f t="shared" si="88"/>
        <v>0</v>
      </c>
      <c r="P518" s="243"/>
      <c r="Q518" s="216"/>
      <c r="R518" s="236">
        <f t="shared" si="91"/>
        <v>0</v>
      </c>
      <c r="S518" s="237">
        <v>0</v>
      </c>
      <c r="T518" s="236">
        <f t="shared" si="82"/>
        <v>0</v>
      </c>
      <c r="U518" s="236">
        <f t="shared" si="83"/>
        <v>0</v>
      </c>
      <c r="V518" s="236">
        <f t="shared" si="84"/>
        <v>0</v>
      </c>
      <c r="W518" s="236">
        <f t="shared" si="85"/>
        <v>0</v>
      </c>
      <c r="X518" s="236">
        <f t="shared" si="92"/>
        <v>0</v>
      </c>
      <c r="Y518" s="238">
        <f t="shared" si="86"/>
        <v>0</v>
      </c>
      <c r="Z518" s="238">
        <f t="shared" si="87"/>
        <v>0</v>
      </c>
    </row>
    <row r="519" spans="1:26" ht="18" x14ac:dyDescent="0.25">
      <c r="A519" s="191" t="s">
        <v>674</v>
      </c>
      <c r="B519" s="228" t="s">
        <v>999</v>
      </c>
      <c r="C519" s="193" t="s">
        <v>1000</v>
      </c>
      <c r="D519" s="193"/>
      <c r="E519" s="194">
        <v>248.24</v>
      </c>
      <c r="F519" s="229">
        <v>248.24</v>
      </c>
      <c r="G519" s="230" t="s">
        <v>33</v>
      </c>
      <c r="H519" s="231">
        <v>0</v>
      </c>
      <c r="I519" s="251">
        <v>0</v>
      </c>
      <c r="J519" s="232">
        <v>0</v>
      </c>
      <c r="K519" s="232">
        <v>0</v>
      </c>
      <c r="L519" s="233">
        <v>0</v>
      </c>
      <c r="M519" s="232">
        <f t="shared" si="81"/>
        <v>0</v>
      </c>
      <c r="N519" s="234">
        <v>0</v>
      </c>
      <c r="O519" s="232">
        <f t="shared" si="88"/>
        <v>0</v>
      </c>
      <c r="P519" s="243"/>
      <c r="Q519" s="216"/>
      <c r="R519" s="236">
        <f t="shared" si="91"/>
        <v>0</v>
      </c>
      <c r="S519" s="237">
        <v>0</v>
      </c>
      <c r="T519" s="236">
        <f t="shared" si="82"/>
        <v>0</v>
      </c>
      <c r="U519" s="236">
        <f t="shared" si="83"/>
        <v>0</v>
      </c>
      <c r="V519" s="236">
        <f t="shared" si="84"/>
        <v>0</v>
      </c>
      <c r="W519" s="236">
        <f t="shared" si="85"/>
        <v>0</v>
      </c>
      <c r="X519" s="236">
        <f t="shared" si="92"/>
        <v>0</v>
      </c>
      <c r="Y519" s="238">
        <f t="shared" si="86"/>
        <v>0</v>
      </c>
      <c r="Z519" s="238">
        <f t="shared" si="87"/>
        <v>0</v>
      </c>
    </row>
    <row r="520" spans="1:26" ht="18" x14ac:dyDescent="0.25">
      <c r="A520" s="191" t="s">
        <v>674</v>
      </c>
      <c r="B520" s="228" t="s">
        <v>982</v>
      </c>
      <c r="C520" s="193" t="s">
        <v>983</v>
      </c>
      <c r="D520" s="193"/>
      <c r="E520" s="194">
        <v>350</v>
      </c>
      <c r="F520" s="229">
        <v>350</v>
      </c>
      <c r="G520" s="230" t="s">
        <v>33</v>
      </c>
      <c r="H520" s="231">
        <v>0</v>
      </c>
      <c r="I520" s="251">
        <v>0</v>
      </c>
      <c r="J520" s="232">
        <v>0</v>
      </c>
      <c r="K520" s="232">
        <v>0</v>
      </c>
      <c r="L520" s="233">
        <v>0</v>
      </c>
      <c r="M520" s="232">
        <f t="shared" si="81"/>
        <v>0</v>
      </c>
      <c r="N520" s="234">
        <v>0</v>
      </c>
      <c r="O520" s="232">
        <f t="shared" si="88"/>
        <v>0</v>
      </c>
      <c r="P520" s="243"/>
      <c r="Q520" s="216"/>
      <c r="R520" s="236">
        <f t="shared" si="91"/>
        <v>0</v>
      </c>
      <c r="S520" s="237">
        <v>0</v>
      </c>
      <c r="T520" s="236">
        <f t="shared" si="82"/>
        <v>0</v>
      </c>
      <c r="U520" s="236">
        <f t="shared" si="83"/>
        <v>0</v>
      </c>
      <c r="V520" s="236">
        <f t="shared" si="84"/>
        <v>0</v>
      </c>
      <c r="W520" s="236">
        <f t="shared" si="85"/>
        <v>0</v>
      </c>
      <c r="X520" s="236">
        <f t="shared" si="92"/>
        <v>0</v>
      </c>
      <c r="Y520" s="238">
        <f t="shared" si="86"/>
        <v>0</v>
      </c>
      <c r="Z520" s="238">
        <f t="shared" si="87"/>
        <v>0</v>
      </c>
    </row>
    <row r="521" spans="1:26" ht="30" x14ac:dyDescent="0.25">
      <c r="A521" s="191" t="s">
        <v>674</v>
      </c>
      <c r="B521" s="228" t="s">
        <v>741</v>
      </c>
      <c r="C521" s="193" t="s">
        <v>742</v>
      </c>
      <c r="D521" s="193"/>
      <c r="E521" s="194">
        <v>94.7</v>
      </c>
      <c r="F521" s="229">
        <v>94.7</v>
      </c>
      <c r="G521" s="230" t="s">
        <v>33</v>
      </c>
      <c r="H521" s="231">
        <v>4</v>
      </c>
      <c r="I521" s="232">
        <v>0</v>
      </c>
      <c r="J521" s="232">
        <v>0</v>
      </c>
      <c r="K521" s="232">
        <v>0</v>
      </c>
      <c r="L521" s="233">
        <v>0</v>
      </c>
      <c r="M521" s="232">
        <f t="shared" si="81"/>
        <v>4</v>
      </c>
      <c r="N521" s="234">
        <v>4</v>
      </c>
      <c r="O521" s="232">
        <f t="shared" si="88"/>
        <v>0</v>
      </c>
      <c r="P521" s="246"/>
      <c r="Q521" s="216"/>
      <c r="R521" s="236">
        <f t="shared" si="91"/>
        <v>378.8</v>
      </c>
      <c r="S521" s="237">
        <v>0</v>
      </c>
      <c r="T521" s="236">
        <f t="shared" si="82"/>
        <v>0</v>
      </c>
      <c r="U521" s="236">
        <f t="shared" si="83"/>
        <v>0</v>
      </c>
      <c r="V521" s="236">
        <f t="shared" si="84"/>
        <v>0</v>
      </c>
      <c r="W521" s="236">
        <f t="shared" si="85"/>
        <v>0</v>
      </c>
      <c r="X521" s="236">
        <f t="shared" si="92"/>
        <v>378.8</v>
      </c>
      <c r="Y521" s="238">
        <f t="shared" si="86"/>
        <v>378.8</v>
      </c>
      <c r="Z521" s="238">
        <f t="shared" si="87"/>
        <v>0</v>
      </c>
    </row>
    <row r="522" spans="1:26" ht="18" x14ac:dyDescent="0.25">
      <c r="A522" s="191" t="s">
        <v>27</v>
      </c>
      <c r="B522" s="228" t="s">
        <v>114</v>
      </c>
      <c r="C522" s="202" t="s">
        <v>115</v>
      </c>
      <c r="D522" s="443" t="s">
        <v>2658</v>
      </c>
      <c r="E522" s="203">
        <v>78.88</v>
      </c>
      <c r="F522" s="250">
        <v>97.44</v>
      </c>
      <c r="G522" s="316" t="s">
        <v>33</v>
      </c>
      <c r="H522" s="317">
        <v>81</v>
      </c>
      <c r="I522" s="251">
        <v>6</v>
      </c>
      <c r="J522" s="251">
        <v>0</v>
      </c>
      <c r="K522" s="251">
        <v>12</v>
      </c>
      <c r="L522" s="318">
        <v>0</v>
      </c>
      <c r="M522" s="232">
        <f t="shared" ref="M522:M585" si="93">H522+I522+J522-K522-L522</f>
        <v>75</v>
      </c>
      <c r="N522" s="252">
        <v>69</v>
      </c>
      <c r="O522" s="232">
        <f t="shared" si="88"/>
        <v>-6</v>
      </c>
      <c r="P522" s="321"/>
      <c r="Q522" s="216"/>
      <c r="R522" s="236">
        <f t="shared" si="91"/>
        <v>6389.28</v>
      </c>
      <c r="S522" s="237">
        <v>1503.36</v>
      </c>
      <c r="T522" s="236">
        <f t="shared" ref="T522:T585" si="94">I522*F522</f>
        <v>584.64</v>
      </c>
      <c r="U522" s="236">
        <f t="shared" ref="U522:U585" si="95">F522*J522</f>
        <v>0</v>
      </c>
      <c r="V522" s="236">
        <f t="shared" ref="V522:V585" si="96">F522*K522</f>
        <v>1169.28</v>
      </c>
      <c r="W522" s="236">
        <f t="shared" ref="W522:W585" si="97">F522*L522</f>
        <v>0</v>
      </c>
      <c r="X522" s="236">
        <f t="shared" si="92"/>
        <v>7307.9999999999991</v>
      </c>
      <c r="Y522" s="238">
        <f t="shared" ref="Y522:Y585" si="98">M522*F522</f>
        <v>7308</v>
      </c>
      <c r="Z522" s="238">
        <f t="shared" ref="Z522:Z585" si="99">Y522-X522</f>
        <v>0</v>
      </c>
    </row>
    <row r="523" spans="1:26" ht="30" x14ac:dyDescent="0.25">
      <c r="A523" s="191" t="s">
        <v>2632</v>
      </c>
      <c r="B523" s="228" t="s">
        <v>1498</v>
      </c>
      <c r="C523" s="193" t="s">
        <v>1499</v>
      </c>
      <c r="D523" s="193"/>
      <c r="E523" s="194">
        <v>21</v>
      </c>
      <c r="F523" s="229">
        <v>21</v>
      </c>
      <c r="G523" s="230" t="s">
        <v>33</v>
      </c>
      <c r="H523" s="231">
        <v>0</v>
      </c>
      <c r="I523" s="232">
        <v>0</v>
      </c>
      <c r="J523" s="232">
        <v>0</v>
      </c>
      <c r="K523" s="232">
        <v>0</v>
      </c>
      <c r="L523" s="233">
        <v>0</v>
      </c>
      <c r="M523" s="232">
        <f t="shared" si="93"/>
        <v>0</v>
      </c>
      <c r="N523" s="234">
        <v>0</v>
      </c>
      <c r="O523" s="232">
        <f t="shared" si="88"/>
        <v>0</v>
      </c>
      <c r="P523" s="243"/>
      <c r="Q523" s="216"/>
      <c r="R523" s="236">
        <f t="shared" si="91"/>
        <v>0</v>
      </c>
      <c r="S523" s="237">
        <v>0</v>
      </c>
      <c r="T523" s="236">
        <f t="shared" si="94"/>
        <v>0</v>
      </c>
      <c r="U523" s="236">
        <f t="shared" si="95"/>
        <v>0</v>
      </c>
      <c r="V523" s="236">
        <f t="shared" si="96"/>
        <v>0</v>
      </c>
      <c r="W523" s="236">
        <f t="shared" si="97"/>
        <v>0</v>
      </c>
      <c r="X523" s="236">
        <f t="shared" si="92"/>
        <v>0</v>
      </c>
      <c r="Y523" s="238">
        <f t="shared" si="98"/>
        <v>0</v>
      </c>
      <c r="Z523" s="238">
        <f t="shared" si="99"/>
        <v>0</v>
      </c>
    </row>
    <row r="524" spans="1:26" ht="18" x14ac:dyDescent="0.25">
      <c r="A524" s="191" t="s">
        <v>2632</v>
      </c>
      <c r="B524" s="228" t="s">
        <v>1110</v>
      </c>
      <c r="C524" s="193" t="s">
        <v>1111</v>
      </c>
      <c r="D524" s="193"/>
      <c r="E524" s="194">
        <v>243.1</v>
      </c>
      <c r="F524" s="229">
        <v>243.1</v>
      </c>
      <c r="G524" s="230" t="s">
        <v>33</v>
      </c>
      <c r="H524" s="231">
        <v>0</v>
      </c>
      <c r="I524" s="232">
        <v>0</v>
      </c>
      <c r="J524" s="232">
        <v>0</v>
      </c>
      <c r="K524" s="232">
        <v>0</v>
      </c>
      <c r="L524" s="233">
        <v>0</v>
      </c>
      <c r="M524" s="232">
        <f t="shared" si="93"/>
        <v>0</v>
      </c>
      <c r="N524" s="234">
        <v>0</v>
      </c>
      <c r="O524" s="232">
        <f t="shared" si="88"/>
        <v>0</v>
      </c>
      <c r="P524" s="242"/>
      <c r="Q524" s="216"/>
      <c r="R524" s="236">
        <f t="shared" si="91"/>
        <v>0</v>
      </c>
      <c r="S524" s="237">
        <v>0</v>
      </c>
      <c r="T524" s="236">
        <f t="shared" si="94"/>
        <v>0</v>
      </c>
      <c r="U524" s="236">
        <f t="shared" si="95"/>
        <v>0</v>
      </c>
      <c r="V524" s="236">
        <f t="shared" si="96"/>
        <v>0</v>
      </c>
      <c r="W524" s="236">
        <f t="shared" si="97"/>
        <v>0</v>
      </c>
      <c r="X524" s="236">
        <f t="shared" si="92"/>
        <v>0</v>
      </c>
      <c r="Y524" s="238">
        <f t="shared" si="98"/>
        <v>0</v>
      </c>
      <c r="Z524" s="238">
        <f t="shared" si="99"/>
        <v>0</v>
      </c>
    </row>
    <row r="525" spans="1:26" ht="30" x14ac:dyDescent="0.25">
      <c r="A525" s="191" t="s">
        <v>1053</v>
      </c>
      <c r="B525" s="228" t="s">
        <v>1056</v>
      </c>
      <c r="C525" s="193" t="s">
        <v>1057</v>
      </c>
      <c r="D525" s="193"/>
      <c r="E525" s="194">
        <v>493</v>
      </c>
      <c r="F525" s="229">
        <v>493</v>
      </c>
      <c r="G525" s="230" t="s">
        <v>33</v>
      </c>
      <c r="H525" s="231">
        <v>1</v>
      </c>
      <c r="I525" s="232">
        <v>0</v>
      </c>
      <c r="J525" s="232">
        <v>0</v>
      </c>
      <c r="K525" s="232">
        <v>0</v>
      </c>
      <c r="L525" s="233">
        <v>0</v>
      </c>
      <c r="M525" s="232">
        <f t="shared" si="93"/>
        <v>1</v>
      </c>
      <c r="N525" s="234">
        <v>1</v>
      </c>
      <c r="O525" s="232">
        <f t="shared" si="88"/>
        <v>0</v>
      </c>
      <c r="P525" s="243"/>
      <c r="Q525" s="216"/>
      <c r="R525" s="236">
        <f t="shared" si="91"/>
        <v>493</v>
      </c>
      <c r="S525" s="237">
        <v>0</v>
      </c>
      <c r="T525" s="236">
        <f t="shared" si="94"/>
        <v>0</v>
      </c>
      <c r="U525" s="236">
        <f t="shared" si="95"/>
        <v>0</v>
      </c>
      <c r="V525" s="236">
        <f t="shared" si="96"/>
        <v>0</v>
      </c>
      <c r="W525" s="236">
        <f t="shared" si="97"/>
        <v>0</v>
      </c>
      <c r="X525" s="236">
        <f t="shared" si="92"/>
        <v>493</v>
      </c>
      <c r="Y525" s="238">
        <f t="shared" si="98"/>
        <v>493</v>
      </c>
      <c r="Z525" s="238">
        <f t="shared" si="99"/>
        <v>0</v>
      </c>
    </row>
    <row r="526" spans="1:26" ht="18" x14ac:dyDescent="0.25">
      <c r="A526" s="191" t="s">
        <v>1053</v>
      </c>
      <c r="B526" s="228" t="s">
        <v>1294</v>
      </c>
      <c r="C526" s="193" t="s">
        <v>1295</v>
      </c>
      <c r="D526" s="193"/>
      <c r="E526" s="194">
        <v>75</v>
      </c>
      <c r="F526" s="229">
        <v>75</v>
      </c>
      <c r="G526" s="230" t="s">
        <v>33</v>
      </c>
      <c r="H526" s="231">
        <v>0</v>
      </c>
      <c r="I526" s="251">
        <v>0</v>
      </c>
      <c r="J526" s="232">
        <v>0</v>
      </c>
      <c r="K526" s="232">
        <v>0</v>
      </c>
      <c r="L526" s="233">
        <v>0</v>
      </c>
      <c r="M526" s="232">
        <f t="shared" si="93"/>
        <v>0</v>
      </c>
      <c r="N526" s="234">
        <v>0</v>
      </c>
      <c r="O526" s="232">
        <f t="shared" si="88"/>
        <v>0</v>
      </c>
      <c r="P526" s="243"/>
      <c r="Q526" s="216"/>
      <c r="R526" s="236">
        <f t="shared" si="91"/>
        <v>0</v>
      </c>
      <c r="S526" s="237">
        <v>0</v>
      </c>
      <c r="T526" s="236">
        <f t="shared" si="94"/>
        <v>0</v>
      </c>
      <c r="U526" s="236">
        <f t="shared" si="95"/>
        <v>0</v>
      </c>
      <c r="V526" s="236">
        <f t="shared" si="96"/>
        <v>0</v>
      </c>
      <c r="W526" s="236">
        <f t="shared" si="97"/>
        <v>0</v>
      </c>
      <c r="X526" s="236">
        <f t="shared" si="92"/>
        <v>0</v>
      </c>
      <c r="Y526" s="238">
        <f t="shared" si="98"/>
        <v>0</v>
      </c>
      <c r="Z526" s="238">
        <f t="shared" si="99"/>
        <v>0</v>
      </c>
    </row>
    <row r="527" spans="1:26" ht="18" x14ac:dyDescent="0.25">
      <c r="A527" s="191" t="s">
        <v>1053</v>
      </c>
      <c r="B527" s="228" t="s">
        <v>1198</v>
      </c>
      <c r="C527" s="193" t="s">
        <v>1199</v>
      </c>
      <c r="D527" s="193"/>
      <c r="E527" s="194">
        <v>120</v>
      </c>
      <c r="F527" s="229">
        <v>120</v>
      </c>
      <c r="G527" s="230" t="s">
        <v>33</v>
      </c>
      <c r="H527" s="231">
        <v>30</v>
      </c>
      <c r="I527" s="251">
        <v>0</v>
      </c>
      <c r="J527" s="232">
        <v>0</v>
      </c>
      <c r="K527" s="232">
        <v>0</v>
      </c>
      <c r="L527" s="233">
        <v>0</v>
      </c>
      <c r="M527" s="232">
        <f t="shared" si="93"/>
        <v>30</v>
      </c>
      <c r="N527" s="234">
        <v>30</v>
      </c>
      <c r="O527" s="232">
        <f t="shared" si="88"/>
        <v>0</v>
      </c>
      <c r="P527" s="243"/>
      <c r="Q527" s="216"/>
      <c r="R527" s="236">
        <f t="shared" si="91"/>
        <v>3600</v>
      </c>
      <c r="S527" s="237">
        <v>0</v>
      </c>
      <c r="T527" s="236">
        <f t="shared" si="94"/>
        <v>0</v>
      </c>
      <c r="U527" s="236">
        <f t="shared" si="95"/>
        <v>0</v>
      </c>
      <c r="V527" s="236">
        <f t="shared" si="96"/>
        <v>0</v>
      </c>
      <c r="W527" s="236">
        <f t="shared" si="97"/>
        <v>0</v>
      </c>
      <c r="X527" s="236">
        <f t="shared" si="92"/>
        <v>3600</v>
      </c>
      <c r="Y527" s="238">
        <f t="shared" si="98"/>
        <v>3600</v>
      </c>
      <c r="Z527" s="238">
        <f t="shared" si="99"/>
        <v>0</v>
      </c>
    </row>
    <row r="528" spans="1:26" ht="30" x14ac:dyDescent="0.25">
      <c r="A528" s="191" t="s">
        <v>1053</v>
      </c>
      <c r="B528" s="228" t="s">
        <v>1218</v>
      </c>
      <c r="C528" s="193" t="s">
        <v>1219</v>
      </c>
      <c r="D528" s="193"/>
      <c r="E528" s="194">
        <v>527.44000000000005</v>
      </c>
      <c r="F528" s="229">
        <v>527.44000000000005</v>
      </c>
      <c r="G528" s="230" t="s">
        <v>33</v>
      </c>
      <c r="H528" s="231">
        <v>0</v>
      </c>
      <c r="I528" s="251">
        <v>0</v>
      </c>
      <c r="J528" s="232">
        <v>0</v>
      </c>
      <c r="K528" s="232">
        <v>0</v>
      </c>
      <c r="L528" s="233">
        <v>0</v>
      </c>
      <c r="M528" s="232">
        <f t="shared" si="93"/>
        <v>0</v>
      </c>
      <c r="N528" s="234">
        <v>0</v>
      </c>
      <c r="O528" s="232">
        <f t="shared" si="88"/>
        <v>0</v>
      </c>
      <c r="P528" s="243"/>
      <c r="Q528" s="216"/>
      <c r="R528" s="236">
        <f t="shared" si="91"/>
        <v>0</v>
      </c>
      <c r="S528" s="237">
        <v>0</v>
      </c>
      <c r="T528" s="236">
        <f t="shared" si="94"/>
        <v>0</v>
      </c>
      <c r="U528" s="236">
        <f t="shared" si="95"/>
        <v>0</v>
      </c>
      <c r="V528" s="236">
        <f t="shared" si="96"/>
        <v>0</v>
      </c>
      <c r="W528" s="236">
        <f t="shared" si="97"/>
        <v>0</v>
      </c>
      <c r="X528" s="236">
        <f t="shared" si="92"/>
        <v>0</v>
      </c>
      <c r="Y528" s="238">
        <f t="shared" si="98"/>
        <v>0</v>
      </c>
      <c r="Z528" s="238">
        <f t="shared" si="99"/>
        <v>0</v>
      </c>
    </row>
    <row r="529" spans="1:26" ht="30" x14ac:dyDescent="0.25">
      <c r="A529" s="191" t="s">
        <v>1053</v>
      </c>
      <c r="B529" s="228" t="s">
        <v>1154</v>
      </c>
      <c r="C529" s="193" t="s">
        <v>1155</v>
      </c>
      <c r="D529" s="193"/>
      <c r="E529" s="194">
        <v>295</v>
      </c>
      <c r="F529" s="229">
        <v>295</v>
      </c>
      <c r="G529" s="230" t="s">
        <v>33</v>
      </c>
      <c r="H529" s="231">
        <v>0</v>
      </c>
      <c r="I529" s="251">
        <v>0</v>
      </c>
      <c r="J529" s="232">
        <v>0</v>
      </c>
      <c r="K529" s="232">
        <v>0</v>
      </c>
      <c r="L529" s="233">
        <v>0</v>
      </c>
      <c r="M529" s="232">
        <f t="shared" si="93"/>
        <v>0</v>
      </c>
      <c r="N529" s="234">
        <v>0</v>
      </c>
      <c r="O529" s="232">
        <f t="shared" si="88"/>
        <v>0</v>
      </c>
      <c r="P529" s="242"/>
      <c r="Q529" s="216"/>
      <c r="R529" s="236">
        <f t="shared" si="91"/>
        <v>0</v>
      </c>
      <c r="S529" s="237">
        <v>0</v>
      </c>
      <c r="T529" s="236">
        <f t="shared" si="94"/>
        <v>0</v>
      </c>
      <c r="U529" s="236">
        <f t="shared" si="95"/>
        <v>0</v>
      </c>
      <c r="V529" s="236">
        <f t="shared" si="96"/>
        <v>0</v>
      </c>
      <c r="W529" s="236">
        <f t="shared" si="97"/>
        <v>0</v>
      </c>
      <c r="X529" s="236">
        <f t="shared" si="92"/>
        <v>0</v>
      </c>
      <c r="Y529" s="238">
        <f t="shared" si="98"/>
        <v>0</v>
      </c>
      <c r="Z529" s="238">
        <f t="shared" si="99"/>
        <v>0</v>
      </c>
    </row>
    <row r="530" spans="1:26" ht="18" x14ac:dyDescent="0.25">
      <c r="A530" s="191" t="s">
        <v>1053</v>
      </c>
      <c r="B530" s="228" t="s">
        <v>1287</v>
      </c>
      <c r="C530" s="193" t="s">
        <v>1288</v>
      </c>
      <c r="D530" s="193"/>
      <c r="E530" s="194">
        <v>8</v>
      </c>
      <c r="F530" s="229">
        <v>8</v>
      </c>
      <c r="G530" s="230" t="s">
        <v>33</v>
      </c>
      <c r="H530" s="231">
        <v>0</v>
      </c>
      <c r="I530" s="251">
        <v>0</v>
      </c>
      <c r="J530" s="232">
        <v>0</v>
      </c>
      <c r="K530" s="232">
        <v>0</v>
      </c>
      <c r="L530" s="233">
        <v>0</v>
      </c>
      <c r="M530" s="232">
        <f t="shared" si="93"/>
        <v>0</v>
      </c>
      <c r="N530" s="234">
        <v>0</v>
      </c>
      <c r="O530" s="232">
        <f t="shared" si="88"/>
        <v>0</v>
      </c>
      <c r="P530" s="243"/>
      <c r="Q530" s="216"/>
      <c r="R530" s="236">
        <f t="shared" si="91"/>
        <v>0</v>
      </c>
      <c r="S530" s="237">
        <v>0</v>
      </c>
      <c r="T530" s="236">
        <f t="shared" si="94"/>
        <v>0</v>
      </c>
      <c r="U530" s="236">
        <f t="shared" si="95"/>
        <v>0</v>
      </c>
      <c r="V530" s="236">
        <f t="shared" si="96"/>
        <v>0</v>
      </c>
      <c r="W530" s="236">
        <f t="shared" si="97"/>
        <v>0</v>
      </c>
      <c r="X530" s="236">
        <f t="shared" si="92"/>
        <v>0</v>
      </c>
      <c r="Y530" s="238">
        <f t="shared" si="98"/>
        <v>0</v>
      </c>
      <c r="Z530" s="238">
        <f t="shared" si="99"/>
        <v>0</v>
      </c>
    </row>
    <row r="531" spans="1:26" ht="18" x14ac:dyDescent="0.25">
      <c r="A531" s="191" t="s">
        <v>1053</v>
      </c>
      <c r="B531" s="228" t="s">
        <v>1285</v>
      </c>
      <c r="C531" s="193" t="s">
        <v>1286</v>
      </c>
      <c r="D531" s="193"/>
      <c r="E531" s="194">
        <v>8</v>
      </c>
      <c r="F531" s="229">
        <v>8</v>
      </c>
      <c r="G531" s="230" t="s">
        <v>33</v>
      </c>
      <c r="H531" s="231">
        <v>0</v>
      </c>
      <c r="I531" s="251">
        <v>0</v>
      </c>
      <c r="J531" s="232">
        <v>0</v>
      </c>
      <c r="K531" s="232">
        <v>0</v>
      </c>
      <c r="L531" s="233">
        <v>0</v>
      </c>
      <c r="M531" s="232">
        <f t="shared" si="93"/>
        <v>0</v>
      </c>
      <c r="N531" s="234">
        <v>0</v>
      </c>
      <c r="O531" s="232">
        <f t="shared" si="88"/>
        <v>0</v>
      </c>
      <c r="P531" s="243"/>
      <c r="Q531" s="216"/>
      <c r="R531" s="236">
        <f t="shared" si="91"/>
        <v>0</v>
      </c>
      <c r="S531" s="237">
        <v>0</v>
      </c>
      <c r="T531" s="236">
        <f t="shared" si="94"/>
        <v>0</v>
      </c>
      <c r="U531" s="236">
        <f t="shared" si="95"/>
        <v>0</v>
      </c>
      <c r="V531" s="236">
        <f t="shared" si="96"/>
        <v>0</v>
      </c>
      <c r="W531" s="236">
        <f t="shared" si="97"/>
        <v>0</v>
      </c>
      <c r="X531" s="236">
        <f t="shared" si="92"/>
        <v>0</v>
      </c>
      <c r="Y531" s="238">
        <f t="shared" si="98"/>
        <v>0</v>
      </c>
      <c r="Z531" s="238">
        <f t="shared" si="99"/>
        <v>0</v>
      </c>
    </row>
    <row r="532" spans="1:26" ht="30" x14ac:dyDescent="0.25">
      <c r="A532" s="191" t="s">
        <v>1053</v>
      </c>
      <c r="B532" s="228" t="s">
        <v>1114</v>
      </c>
      <c r="C532" s="193" t="s">
        <v>1115</v>
      </c>
      <c r="D532" s="193"/>
      <c r="E532" s="194">
        <v>12.5</v>
      </c>
      <c r="F532" s="229">
        <v>12.5</v>
      </c>
      <c r="G532" s="230" t="s">
        <v>33</v>
      </c>
      <c r="H532" s="231">
        <v>0</v>
      </c>
      <c r="I532" s="232">
        <v>0</v>
      </c>
      <c r="J532" s="232">
        <v>0</v>
      </c>
      <c r="K532" s="232">
        <v>0</v>
      </c>
      <c r="L532" s="233">
        <v>0</v>
      </c>
      <c r="M532" s="232">
        <f t="shared" si="93"/>
        <v>0</v>
      </c>
      <c r="N532" s="234">
        <v>0</v>
      </c>
      <c r="O532" s="232">
        <f t="shared" si="88"/>
        <v>0</v>
      </c>
      <c r="P532" s="242"/>
      <c r="Q532" s="216"/>
      <c r="R532" s="236">
        <f t="shared" si="91"/>
        <v>0</v>
      </c>
      <c r="S532" s="237">
        <v>0</v>
      </c>
      <c r="T532" s="236">
        <f t="shared" si="94"/>
        <v>0</v>
      </c>
      <c r="U532" s="236">
        <f t="shared" si="95"/>
        <v>0</v>
      </c>
      <c r="V532" s="236">
        <f t="shared" si="96"/>
        <v>0</v>
      </c>
      <c r="W532" s="236">
        <f t="shared" si="97"/>
        <v>0</v>
      </c>
      <c r="X532" s="236">
        <f t="shared" si="92"/>
        <v>0</v>
      </c>
      <c r="Y532" s="238">
        <f t="shared" si="98"/>
        <v>0</v>
      </c>
      <c r="Z532" s="238">
        <f t="shared" si="99"/>
        <v>0</v>
      </c>
    </row>
    <row r="533" spans="1:26" ht="18" x14ac:dyDescent="0.25">
      <c r="A533" s="191" t="s">
        <v>1053</v>
      </c>
      <c r="B533" s="228" t="s">
        <v>1118</v>
      </c>
      <c r="C533" s="193" t="s">
        <v>1119</v>
      </c>
      <c r="D533" s="193"/>
      <c r="E533" s="194">
        <v>18</v>
      </c>
      <c r="F533" s="229">
        <v>18</v>
      </c>
      <c r="G533" s="230" t="s">
        <v>33</v>
      </c>
      <c r="H533" s="231">
        <v>0</v>
      </c>
      <c r="I533" s="232">
        <v>0</v>
      </c>
      <c r="J533" s="232">
        <v>0</v>
      </c>
      <c r="K533" s="232">
        <v>0</v>
      </c>
      <c r="L533" s="233">
        <v>0</v>
      </c>
      <c r="M533" s="232">
        <f t="shared" si="93"/>
        <v>0</v>
      </c>
      <c r="N533" s="234">
        <v>0</v>
      </c>
      <c r="O533" s="232">
        <f t="shared" si="88"/>
        <v>0</v>
      </c>
      <c r="P533" s="243"/>
      <c r="Q533" s="216"/>
      <c r="R533" s="236">
        <f t="shared" si="91"/>
        <v>0</v>
      </c>
      <c r="S533" s="237">
        <v>0</v>
      </c>
      <c r="T533" s="236">
        <f t="shared" si="94"/>
        <v>0</v>
      </c>
      <c r="U533" s="236">
        <f t="shared" si="95"/>
        <v>0</v>
      </c>
      <c r="V533" s="236">
        <f t="shared" si="96"/>
        <v>0</v>
      </c>
      <c r="W533" s="236">
        <f t="shared" si="97"/>
        <v>0</v>
      </c>
      <c r="X533" s="236">
        <f t="shared" si="92"/>
        <v>0</v>
      </c>
      <c r="Y533" s="238">
        <f t="shared" si="98"/>
        <v>0</v>
      </c>
      <c r="Z533" s="238">
        <f t="shared" si="99"/>
        <v>0</v>
      </c>
    </row>
    <row r="534" spans="1:26" ht="30" x14ac:dyDescent="0.25">
      <c r="A534" s="191" t="s">
        <v>1053</v>
      </c>
      <c r="B534" s="228" t="s">
        <v>1258</v>
      </c>
      <c r="C534" s="193" t="s">
        <v>1259</v>
      </c>
      <c r="D534" s="193"/>
      <c r="E534" s="194">
        <v>19</v>
      </c>
      <c r="F534" s="229">
        <v>19</v>
      </c>
      <c r="G534" s="230" t="s">
        <v>33</v>
      </c>
      <c r="H534" s="231">
        <v>0</v>
      </c>
      <c r="I534" s="232">
        <v>0</v>
      </c>
      <c r="J534" s="232">
        <v>0</v>
      </c>
      <c r="K534" s="232">
        <v>0</v>
      </c>
      <c r="L534" s="233">
        <v>0</v>
      </c>
      <c r="M534" s="232">
        <f t="shared" si="93"/>
        <v>0</v>
      </c>
      <c r="N534" s="234">
        <v>0</v>
      </c>
      <c r="O534" s="232">
        <f t="shared" si="88"/>
        <v>0</v>
      </c>
      <c r="P534" s="243"/>
      <c r="Q534" s="216"/>
      <c r="R534" s="236">
        <f t="shared" si="91"/>
        <v>0</v>
      </c>
      <c r="S534" s="237">
        <v>0</v>
      </c>
      <c r="T534" s="236">
        <f t="shared" si="94"/>
        <v>0</v>
      </c>
      <c r="U534" s="236">
        <f t="shared" si="95"/>
        <v>0</v>
      </c>
      <c r="V534" s="236">
        <f t="shared" si="96"/>
        <v>0</v>
      </c>
      <c r="W534" s="236">
        <f t="shared" si="97"/>
        <v>0</v>
      </c>
      <c r="X534" s="236">
        <f t="shared" si="92"/>
        <v>0</v>
      </c>
      <c r="Y534" s="238">
        <f t="shared" si="98"/>
        <v>0</v>
      </c>
      <c r="Z534" s="238">
        <f t="shared" si="99"/>
        <v>0</v>
      </c>
    </row>
    <row r="535" spans="1:26" ht="30" x14ac:dyDescent="0.25">
      <c r="A535" s="191" t="s">
        <v>1053</v>
      </c>
      <c r="B535" s="228" t="s">
        <v>1260</v>
      </c>
      <c r="C535" s="193" t="s">
        <v>1261</v>
      </c>
      <c r="D535" s="193"/>
      <c r="E535" s="194">
        <v>35</v>
      </c>
      <c r="F535" s="229">
        <v>35</v>
      </c>
      <c r="G535" s="230" t="s">
        <v>33</v>
      </c>
      <c r="H535" s="231">
        <v>0</v>
      </c>
      <c r="I535" s="232">
        <v>0</v>
      </c>
      <c r="J535" s="232">
        <v>0</v>
      </c>
      <c r="K535" s="232">
        <v>0</v>
      </c>
      <c r="L535" s="233">
        <v>0</v>
      </c>
      <c r="M535" s="232">
        <f t="shared" si="93"/>
        <v>0</v>
      </c>
      <c r="N535" s="234">
        <v>0</v>
      </c>
      <c r="O535" s="232">
        <f t="shared" si="88"/>
        <v>0</v>
      </c>
      <c r="P535" s="243"/>
      <c r="Q535" s="216"/>
      <c r="R535" s="236">
        <f t="shared" si="91"/>
        <v>0</v>
      </c>
      <c r="S535" s="237">
        <v>0</v>
      </c>
      <c r="T535" s="236">
        <f t="shared" si="94"/>
        <v>0</v>
      </c>
      <c r="U535" s="236">
        <f t="shared" si="95"/>
        <v>0</v>
      </c>
      <c r="V535" s="236">
        <f t="shared" si="96"/>
        <v>0</v>
      </c>
      <c r="W535" s="236">
        <f t="shared" si="97"/>
        <v>0</v>
      </c>
      <c r="X535" s="236">
        <f t="shared" si="92"/>
        <v>0</v>
      </c>
      <c r="Y535" s="238">
        <f t="shared" si="98"/>
        <v>0</v>
      </c>
      <c r="Z535" s="238">
        <f t="shared" si="99"/>
        <v>0</v>
      </c>
    </row>
    <row r="536" spans="1:26" ht="45" x14ac:dyDescent="0.25">
      <c r="A536" s="191" t="s">
        <v>1053</v>
      </c>
      <c r="B536" s="228" t="s">
        <v>1252</v>
      </c>
      <c r="C536" s="193" t="s">
        <v>1253</v>
      </c>
      <c r="D536" s="193"/>
      <c r="E536" s="194">
        <v>14.94</v>
      </c>
      <c r="F536" s="229">
        <v>14.94</v>
      </c>
      <c r="G536" s="230" t="s">
        <v>33</v>
      </c>
      <c r="H536" s="231">
        <v>0</v>
      </c>
      <c r="I536" s="251">
        <v>0</v>
      </c>
      <c r="J536" s="232">
        <v>0</v>
      </c>
      <c r="K536" s="232">
        <v>0</v>
      </c>
      <c r="L536" s="233">
        <v>0</v>
      </c>
      <c r="M536" s="232">
        <f t="shared" si="93"/>
        <v>0</v>
      </c>
      <c r="N536" s="234">
        <v>0</v>
      </c>
      <c r="O536" s="232">
        <f t="shared" si="88"/>
        <v>0</v>
      </c>
      <c r="P536" s="243"/>
      <c r="Q536" s="216"/>
      <c r="R536" s="236">
        <f t="shared" si="91"/>
        <v>0</v>
      </c>
      <c r="S536" s="237">
        <v>0</v>
      </c>
      <c r="T536" s="236">
        <f t="shared" si="94"/>
        <v>0</v>
      </c>
      <c r="U536" s="236">
        <f t="shared" si="95"/>
        <v>0</v>
      </c>
      <c r="V536" s="236">
        <f t="shared" si="96"/>
        <v>0</v>
      </c>
      <c r="W536" s="236">
        <f t="shared" si="97"/>
        <v>0</v>
      </c>
      <c r="X536" s="236">
        <f t="shared" si="92"/>
        <v>0</v>
      </c>
      <c r="Y536" s="238">
        <f t="shared" si="98"/>
        <v>0</v>
      </c>
      <c r="Z536" s="238">
        <f t="shared" si="99"/>
        <v>0</v>
      </c>
    </row>
    <row r="537" spans="1:26" ht="30" x14ac:dyDescent="0.25">
      <c r="A537" s="191" t="s">
        <v>1053</v>
      </c>
      <c r="B537" s="228" t="s">
        <v>1266</v>
      </c>
      <c r="C537" s="193" t="s">
        <v>1267</v>
      </c>
      <c r="D537" s="193"/>
      <c r="E537" s="194">
        <v>50</v>
      </c>
      <c r="F537" s="229">
        <v>50</v>
      </c>
      <c r="G537" s="230" t="s">
        <v>33</v>
      </c>
      <c r="H537" s="231">
        <v>0</v>
      </c>
      <c r="I537" s="232">
        <v>0</v>
      </c>
      <c r="J537" s="232">
        <v>0</v>
      </c>
      <c r="K537" s="232">
        <v>0</v>
      </c>
      <c r="L537" s="233">
        <v>0</v>
      </c>
      <c r="M537" s="232">
        <f t="shared" si="93"/>
        <v>0</v>
      </c>
      <c r="N537" s="234">
        <v>0</v>
      </c>
      <c r="O537" s="232">
        <f t="shared" si="88"/>
        <v>0</v>
      </c>
      <c r="P537" s="242"/>
      <c r="Q537" s="216"/>
      <c r="R537" s="236">
        <f t="shared" si="91"/>
        <v>0</v>
      </c>
      <c r="S537" s="237">
        <v>0</v>
      </c>
      <c r="T537" s="236">
        <f t="shared" si="94"/>
        <v>0</v>
      </c>
      <c r="U537" s="236">
        <f t="shared" si="95"/>
        <v>0</v>
      </c>
      <c r="V537" s="236">
        <f t="shared" si="96"/>
        <v>0</v>
      </c>
      <c r="W537" s="236">
        <f t="shared" si="97"/>
        <v>0</v>
      </c>
      <c r="X537" s="236">
        <f t="shared" si="92"/>
        <v>0</v>
      </c>
      <c r="Y537" s="238">
        <f t="shared" si="98"/>
        <v>0</v>
      </c>
      <c r="Z537" s="238">
        <f t="shared" si="99"/>
        <v>0</v>
      </c>
    </row>
    <row r="538" spans="1:26" ht="18" x14ac:dyDescent="0.25">
      <c r="A538" s="191" t="s">
        <v>1053</v>
      </c>
      <c r="B538" s="228" t="s">
        <v>1054</v>
      </c>
      <c r="C538" s="193" t="s">
        <v>1055</v>
      </c>
      <c r="D538" s="193"/>
      <c r="E538" s="194">
        <v>4.29</v>
      </c>
      <c r="F538" s="229">
        <v>4.29</v>
      </c>
      <c r="G538" s="230" t="s">
        <v>33</v>
      </c>
      <c r="H538" s="231">
        <v>0</v>
      </c>
      <c r="I538" s="232">
        <v>0</v>
      </c>
      <c r="J538" s="232">
        <v>0</v>
      </c>
      <c r="K538" s="232">
        <v>0</v>
      </c>
      <c r="L538" s="233">
        <v>0</v>
      </c>
      <c r="M538" s="232">
        <f t="shared" si="93"/>
        <v>0</v>
      </c>
      <c r="N538" s="234">
        <v>0</v>
      </c>
      <c r="O538" s="232">
        <f t="shared" si="88"/>
        <v>0</v>
      </c>
      <c r="P538" s="243"/>
      <c r="Q538" s="216"/>
      <c r="R538" s="236">
        <f t="shared" si="91"/>
        <v>0</v>
      </c>
      <c r="S538" s="237">
        <v>0</v>
      </c>
      <c r="T538" s="236">
        <f t="shared" si="94"/>
        <v>0</v>
      </c>
      <c r="U538" s="236">
        <f t="shared" si="95"/>
        <v>0</v>
      </c>
      <c r="V538" s="236">
        <f t="shared" si="96"/>
        <v>0</v>
      </c>
      <c r="W538" s="236">
        <f t="shared" si="97"/>
        <v>0</v>
      </c>
      <c r="X538" s="236">
        <f t="shared" si="92"/>
        <v>0</v>
      </c>
      <c r="Y538" s="238">
        <f t="shared" si="98"/>
        <v>0</v>
      </c>
      <c r="Z538" s="238">
        <f t="shared" si="99"/>
        <v>0</v>
      </c>
    </row>
    <row r="539" spans="1:26" ht="30" x14ac:dyDescent="0.25">
      <c r="A539" s="191" t="s">
        <v>1053</v>
      </c>
      <c r="B539" s="228" t="s">
        <v>1051</v>
      </c>
      <c r="C539" s="193" t="s">
        <v>1052</v>
      </c>
      <c r="D539" s="193"/>
      <c r="E539" s="194">
        <v>70</v>
      </c>
      <c r="F539" s="229">
        <v>70</v>
      </c>
      <c r="G539" s="230" t="s">
        <v>33</v>
      </c>
      <c r="H539" s="231">
        <v>0</v>
      </c>
      <c r="I539" s="232">
        <v>0</v>
      </c>
      <c r="J539" s="232">
        <v>0</v>
      </c>
      <c r="K539" s="232">
        <v>0</v>
      </c>
      <c r="L539" s="233">
        <v>0</v>
      </c>
      <c r="M539" s="232">
        <f t="shared" si="93"/>
        <v>0</v>
      </c>
      <c r="N539" s="234">
        <v>0</v>
      </c>
      <c r="O539" s="232">
        <f t="shared" si="88"/>
        <v>0</v>
      </c>
      <c r="P539" s="266"/>
      <c r="Q539" s="216"/>
      <c r="R539" s="236">
        <f t="shared" si="91"/>
        <v>0</v>
      </c>
      <c r="S539" s="237">
        <v>0</v>
      </c>
      <c r="T539" s="236">
        <f t="shared" si="94"/>
        <v>0</v>
      </c>
      <c r="U539" s="236">
        <f t="shared" si="95"/>
        <v>0</v>
      </c>
      <c r="V539" s="236">
        <f t="shared" si="96"/>
        <v>0</v>
      </c>
      <c r="W539" s="236">
        <f t="shared" si="97"/>
        <v>0</v>
      </c>
      <c r="X539" s="236">
        <f t="shared" si="92"/>
        <v>0</v>
      </c>
      <c r="Y539" s="238">
        <f t="shared" si="98"/>
        <v>0</v>
      </c>
      <c r="Z539" s="238">
        <f t="shared" si="99"/>
        <v>0</v>
      </c>
    </row>
    <row r="540" spans="1:26" ht="18" x14ac:dyDescent="0.25">
      <c r="A540" s="191" t="s">
        <v>1053</v>
      </c>
      <c r="B540" s="228" t="s">
        <v>1150</v>
      </c>
      <c r="C540" s="193" t="s">
        <v>1151</v>
      </c>
      <c r="D540" s="193"/>
      <c r="E540" s="194">
        <v>36.65</v>
      </c>
      <c r="F540" s="229">
        <v>36.65</v>
      </c>
      <c r="G540" s="230" t="s">
        <v>33</v>
      </c>
      <c r="H540" s="231">
        <v>8</v>
      </c>
      <c r="I540" s="251">
        <v>0</v>
      </c>
      <c r="J540" s="232">
        <v>0</v>
      </c>
      <c r="K540" s="232">
        <v>0</v>
      </c>
      <c r="L540" s="233">
        <v>0</v>
      </c>
      <c r="M540" s="232">
        <f t="shared" si="93"/>
        <v>8</v>
      </c>
      <c r="N540" s="234">
        <v>8</v>
      </c>
      <c r="O540" s="232">
        <f t="shared" si="88"/>
        <v>0</v>
      </c>
      <c r="P540" s="242"/>
      <c r="Q540" s="216"/>
      <c r="R540" s="236">
        <f t="shared" si="91"/>
        <v>293.2</v>
      </c>
      <c r="S540" s="237">
        <v>0</v>
      </c>
      <c r="T540" s="236">
        <f t="shared" si="94"/>
        <v>0</v>
      </c>
      <c r="U540" s="236">
        <f t="shared" si="95"/>
        <v>0</v>
      </c>
      <c r="V540" s="236">
        <f t="shared" si="96"/>
        <v>0</v>
      </c>
      <c r="W540" s="236">
        <f t="shared" si="97"/>
        <v>0</v>
      </c>
      <c r="X540" s="236">
        <f t="shared" si="92"/>
        <v>293.2</v>
      </c>
      <c r="Y540" s="238">
        <f t="shared" si="98"/>
        <v>293.2</v>
      </c>
      <c r="Z540" s="238">
        <f t="shared" si="99"/>
        <v>0</v>
      </c>
    </row>
    <row r="541" spans="1:26" ht="30" x14ac:dyDescent="0.25">
      <c r="A541" s="191" t="s">
        <v>1053</v>
      </c>
      <c r="B541" s="228" t="s">
        <v>1134</v>
      </c>
      <c r="C541" s="193" t="s">
        <v>1135</v>
      </c>
      <c r="D541" s="193"/>
      <c r="E541" s="194">
        <v>70.47</v>
      </c>
      <c r="F541" s="229">
        <v>70.47</v>
      </c>
      <c r="G541" s="230" t="s">
        <v>33</v>
      </c>
      <c r="H541" s="231">
        <v>51</v>
      </c>
      <c r="I541" s="251">
        <v>0</v>
      </c>
      <c r="J541" s="232">
        <v>0</v>
      </c>
      <c r="K541" s="232">
        <v>0</v>
      </c>
      <c r="L541" s="233">
        <v>0</v>
      </c>
      <c r="M541" s="232">
        <f t="shared" si="93"/>
        <v>51</v>
      </c>
      <c r="N541" s="234">
        <v>51</v>
      </c>
      <c r="O541" s="232">
        <f t="shared" si="88"/>
        <v>0</v>
      </c>
      <c r="P541" s="243"/>
      <c r="Q541" s="216"/>
      <c r="R541" s="236">
        <f t="shared" si="91"/>
        <v>3593.97</v>
      </c>
      <c r="S541" s="237">
        <v>0</v>
      </c>
      <c r="T541" s="236">
        <f t="shared" si="94"/>
        <v>0</v>
      </c>
      <c r="U541" s="236">
        <f t="shared" si="95"/>
        <v>0</v>
      </c>
      <c r="V541" s="236">
        <f t="shared" si="96"/>
        <v>0</v>
      </c>
      <c r="W541" s="236">
        <f t="shared" si="97"/>
        <v>0</v>
      </c>
      <c r="X541" s="236">
        <f t="shared" si="92"/>
        <v>3593.97</v>
      </c>
      <c r="Y541" s="238">
        <f t="shared" si="98"/>
        <v>3593.97</v>
      </c>
      <c r="Z541" s="238">
        <f t="shared" si="99"/>
        <v>0</v>
      </c>
    </row>
    <row r="542" spans="1:26" ht="30" x14ac:dyDescent="0.25">
      <c r="A542" s="191" t="s">
        <v>1053</v>
      </c>
      <c r="B542" s="228" t="s">
        <v>1112</v>
      </c>
      <c r="C542" s="193" t="s">
        <v>1113</v>
      </c>
      <c r="D542" s="193"/>
      <c r="E542" s="194">
        <v>1997.44</v>
      </c>
      <c r="F542" s="229">
        <v>1997.44</v>
      </c>
      <c r="G542" s="230" t="s">
        <v>33</v>
      </c>
      <c r="H542" s="231">
        <v>1</v>
      </c>
      <c r="I542" s="232">
        <v>0</v>
      </c>
      <c r="J542" s="232">
        <v>0</v>
      </c>
      <c r="K542" s="232">
        <v>0</v>
      </c>
      <c r="L542" s="233">
        <v>0</v>
      </c>
      <c r="M542" s="232">
        <f t="shared" si="93"/>
        <v>1</v>
      </c>
      <c r="N542" s="234">
        <v>1</v>
      </c>
      <c r="O542" s="232">
        <f t="shared" si="88"/>
        <v>0</v>
      </c>
      <c r="P542" s="242"/>
      <c r="Q542" s="216"/>
      <c r="R542" s="236">
        <f t="shared" si="91"/>
        <v>1997.44</v>
      </c>
      <c r="S542" s="237">
        <v>0</v>
      </c>
      <c r="T542" s="236">
        <f t="shared" si="94"/>
        <v>0</v>
      </c>
      <c r="U542" s="236">
        <f t="shared" si="95"/>
        <v>0</v>
      </c>
      <c r="V542" s="236">
        <f t="shared" si="96"/>
        <v>0</v>
      </c>
      <c r="W542" s="236">
        <f t="shared" si="97"/>
        <v>0</v>
      </c>
      <c r="X542" s="236">
        <f t="shared" si="92"/>
        <v>1997.44</v>
      </c>
      <c r="Y542" s="238">
        <f t="shared" si="98"/>
        <v>1997.44</v>
      </c>
      <c r="Z542" s="238">
        <f t="shared" si="99"/>
        <v>0</v>
      </c>
    </row>
    <row r="543" spans="1:26" ht="30" x14ac:dyDescent="0.25">
      <c r="A543" s="191" t="s">
        <v>1053</v>
      </c>
      <c r="B543" s="228" t="s">
        <v>1128</v>
      </c>
      <c r="C543" s="193" t="s">
        <v>1129</v>
      </c>
      <c r="D543" s="193"/>
      <c r="E543" s="194">
        <v>6.03</v>
      </c>
      <c r="F543" s="229">
        <v>6.03</v>
      </c>
      <c r="G543" s="230" t="s">
        <v>33</v>
      </c>
      <c r="H543" s="231">
        <v>0</v>
      </c>
      <c r="I543" s="251">
        <v>0</v>
      </c>
      <c r="J543" s="232">
        <v>0</v>
      </c>
      <c r="K543" s="232">
        <v>0</v>
      </c>
      <c r="L543" s="233">
        <v>0</v>
      </c>
      <c r="M543" s="232">
        <f t="shared" si="93"/>
        <v>0</v>
      </c>
      <c r="N543" s="234">
        <v>0</v>
      </c>
      <c r="O543" s="232">
        <f t="shared" si="88"/>
        <v>0</v>
      </c>
      <c r="P543" s="243"/>
      <c r="Q543" s="216"/>
      <c r="R543" s="236">
        <f t="shared" si="91"/>
        <v>0</v>
      </c>
      <c r="S543" s="237">
        <v>0</v>
      </c>
      <c r="T543" s="236">
        <f t="shared" si="94"/>
        <v>0</v>
      </c>
      <c r="U543" s="236">
        <f t="shared" si="95"/>
        <v>0</v>
      </c>
      <c r="V543" s="236">
        <f t="shared" si="96"/>
        <v>0</v>
      </c>
      <c r="W543" s="236">
        <f t="shared" si="97"/>
        <v>0</v>
      </c>
      <c r="X543" s="236">
        <f t="shared" si="92"/>
        <v>0</v>
      </c>
      <c r="Y543" s="238">
        <f t="shared" si="98"/>
        <v>0</v>
      </c>
      <c r="Z543" s="238">
        <f t="shared" si="99"/>
        <v>0</v>
      </c>
    </row>
    <row r="544" spans="1:26" ht="30" x14ac:dyDescent="0.25">
      <c r="A544" s="191" t="s">
        <v>1053</v>
      </c>
      <c r="B544" s="228" t="s">
        <v>1108</v>
      </c>
      <c r="C544" s="193" t="s">
        <v>1109</v>
      </c>
      <c r="D544" s="193"/>
      <c r="E544" s="194">
        <v>0</v>
      </c>
      <c r="F544" s="229">
        <v>0</v>
      </c>
      <c r="G544" s="230" t="s">
        <v>33</v>
      </c>
      <c r="H544" s="231">
        <v>0</v>
      </c>
      <c r="I544" s="232">
        <v>0</v>
      </c>
      <c r="J544" s="232">
        <v>0</v>
      </c>
      <c r="K544" s="232">
        <v>0</v>
      </c>
      <c r="L544" s="233">
        <v>0</v>
      </c>
      <c r="M544" s="232">
        <f t="shared" si="93"/>
        <v>0</v>
      </c>
      <c r="N544" s="234">
        <v>0</v>
      </c>
      <c r="O544" s="232">
        <f t="shared" si="88"/>
        <v>0</v>
      </c>
      <c r="P544" s="242"/>
      <c r="Q544" s="216"/>
      <c r="R544" s="236">
        <f t="shared" si="91"/>
        <v>0</v>
      </c>
      <c r="S544" s="237">
        <v>0</v>
      </c>
      <c r="T544" s="236">
        <f t="shared" si="94"/>
        <v>0</v>
      </c>
      <c r="U544" s="236">
        <f t="shared" si="95"/>
        <v>0</v>
      </c>
      <c r="V544" s="236">
        <f t="shared" si="96"/>
        <v>0</v>
      </c>
      <c r="W544" s="236">
        <f t="shared" si="97"/>
        <v>0</v>
      </c>
      <c r="X544" s="236">
        <f t="shared" si="92"/>
        <v>0</v>
      </c>
      <c r="Y544" s="238">
        <f t="shared" si="98"/>
        <v>0</v>
      </c>
      <c r="Z544" s="238">
        <f t="shared" si="99"/>
        <v>0</v>
      </c>
    </row>
    <row r="545" spans="1:26" x14ac:dyDescent="0.25">
      <c r="A545" s="296"/>
      <c r="B545" s="483" t="s">
        <v>3234</v>
      </c>
      <c r="C545" s="439" t="s">
        <v>3175</v>
      </c>
      <c r="D545" s="443" t="s">
        <v>2661</v>
      </c>
      <c r="E545" s="324">
        <v>0</v>
      </c>
      <c r="F545" s="325">
        <v>26.1</v>
      </c>
      <c r="G545" s="316" t="s">
        <v>76</v>
      </c>
      <c r="H545" s="251">
        <v>0</v>
      </c>
      <c r="I545" s="251">
        <v>20</v>
      </c>
      <c r="J545" s="251">
        <v>0</v>
      </c>
      <c r="K545" s="251">
        <v>20</v>
      </c>
      <c r="L545" s="318">
        <v>0</v>
      </c>
      <c r="M545" s="232">
        <f t="shared" si="93"/>
        <v>0</v>
      </c>
      <c r="N545" s="252">
        <v>0</v>
      </c>
      <c r="O545" s="232">
        <f t="shared" si="88"/>
        <v>0</v>
      </c>
      <c r="P545" s="504"/>
      <c r="R545" s="236">
        <f t="shared" si="91"/>
        <v>0</v>
      </c>
      <c r="S545" s="237">
        <v>0</v>
      </c>
      <c r="T545" s="236">
        <f t="shared" si="94"/>
        <v>522</v>
      </c>
      <c r="U545" s="236">
        <f t="shared" si="95"/>
        <v>0</v>
      </c>
      <c r="V545" s="236">
        <f t="shared" si="96"/>
        <v>522</v>
      </c>
      <c r="W545" s="236">
        <f t="shared" si="97"/>
        <v>0</v>
      </c>
      <c r="X545" s="236">
        <f t="shared" si="92"/>
        <v>0</v>
      </c>
      <c r="Y545" s="238">
        <f t="shared" si="98"/>
        <v>0</v>
      </c>
      <c r="Z545" s="238">
        <f t="shared" si="99"/>
        <v>0</v>
      </c>
    </row>
    <row r="546" spans="1:26" ht="18" x14ac:dyDescent="0.25">
      <c r="A546" s="191" t="s">
        <v>27</v>
      </c>
      <c r="B546" s="228" t="s">
        <v>116</v>
      </c>
      <c r="C546" s="202" t="s">
        <v>117</v>
      </c>
      <c r="D546" s="443" t="s">
        <v>2658</v>
      </c>
      <c r="E546" s="203">
        <v>183.28</v>
      </c>
      <c r="F546" s="250">
        <v>183.28</v>
      </c>
      <c r="G546" s="316" t="s">
        <v>33</v>
      </c>
      <c r="H546" s="317">
        <v>0</v>
      </c>
      <c r="I546" s="251">
        <v>16</v>
      </c>
      <c r="J546" s="251">
        <v>0</v>
      </c>
      <c r="K546" s="251">
        <v>12</v>
      </c>
      <c r="L546" s="318">
        <v>0</v>
      </c>
      <c r="M546" s="232">
        <f t="shared" si="93"/>
        <v>4</v>
      </c>
      <c r="N546" s="252">
        <v>4</v>
      </c>
      <c r="O546" s="232">
        <f t="shared" si="88"/>
        <v>0</v>
      </c>
      <c r="P546" s="321"/>
      <c r="Q546" s="216"/>
      <c r="R546" s="236">
        <f t="shared" si="91"/>
        <v>0</v>
      </c>
      <c r="S546" s="237">
        <v>0</v>
      </c>
      <c r="T546" s="236">
        <f t="shared" si="94"/>
        <v>2932.48</v>
      </c>
      <c r="U546" s="236">
        <f t="shared" si="95"/>
        <v>0</v>
      </c>
      <c r="V546" s="236">
        <f t="shared" si="96"/>
        <v>2199.36</v>
      </c>
      <c r="W546" s="236">
        <f t="shared" si="97"/>
        <v>0</v>
      </c>
      <c r="X546" s="236">
        <f t="shared" si="92"/>
        <v>733.11999999999989</v>
      </c>
      <c r="Y546" s="238">
        <f t="shared" si="98"/>
        <v>733.12</v>
      </c>
      <c r="Z546" s="238">
        <f t="shared" si="99"/>
        <v>0</v>
      </c>
    </row>
    <row r="547" spans="1:26" ht="30" x14ac:dyDescent="0.25">
      <c r="A547" s="191" t="s">
        <v>27</v>
      </c>
      <c r="B547" s="228" t="s">
        <v>118</v>
      </c>
      <c r="C547" s="202" t="s">
        <v>119</v>
      </c>
      <c r="D547" s="443" t="s">
        <v>2658</v>
      </c>
      <c r="E547" s="203">
        <v>153.12</v>
      </c>
      <c r="F547" s="250">
        <v>167.62</v>
      </c>
      <c r="G547" s="316" t="s">
        <v>33</v>
      </c>
      <c r="H547" s="317">
        <v>0</v>
      </c>
      <c r="I547" s="251">
        <v>22</v>
      </c>
      <c r="J547" s="251">
        <v>0</v>
      </c>
      <c r="K547" s="251">
        <v>13</v>
      </c>
      <c r="L547" s="318">
        <v>0</v>
      </c>
      <c r="M547" s="232">
        <f t="shared" si="93"/>
        <v>9</v>
      </c>
      <c r="N547" s="252">
        <v>9</v>
      </c>
      <c r="O547" s="232">
        <f t="shared" si="88"/>
        <v>0</v>
      </c>
      <c r="P547" s="319"/>
      <c r="Q547" s="216"/>
      <c r="R547" s="236">
        <f t="shared" si="91"/>
        <v>0</v>
      </c>
      <c r="S547" s="237">
        <v>0</v>
      </c>
      <c r="T547" s="236">
        <f t="shared" si="94"/>
        <v>3687.6400000000003</v>
      </c>
      <c r="U547" s="236">
        <f t="shared" si="95"/>
        <v>0</v>
      </c>
      <c r="V547" s="236">
        <f t="shared" si="96"/>
        <v>2179.06</v>
      </c>
      <c r="W547" s="236">
        <f t="shared" si="97"/>
        <v>0</v>
      </c>
      <c r="X547" s="236">
        <f t="shared" si="92"/>
        <v>1508.5800000000004</v>
      </c>
      <c r="Y547" s="238">
        <f t="shared" si="98"/>
        <v>1508.58</v>
      </c>
      <c r="Z547" s="238">
        <f t="shared" si="99"/>
        <v>0</v>
      </c>
    </row>
    <row r="548" spans="1:26" ht="45" x14ac:dyDescent="0.25">
      <c r="A548" s="296" t="s">
        <v>1053</v>
      </c>
      <c r="B548" s="483" t="s">
        <v>3213</v>
      </c>
      <c r="C548" s="439" t="s">
        <v>2314</v>
      </c>
      <c r="D548" s="499" t="s">
        <v>2652</v>
      </c>
      <c r="E548" s="324">
        <v>0</v>
      </c>
      <c r="F548" s="325">
        <v>310.79000000000002</v>
      </c>
      <c r="G548" s="316" t="s">
        <v>33</v>
      </c>
      <c r="H548" s="251">
        <v>0</v>
      </c>
      <c r="I548" s="251">
        <v>1</v>
      </c>
      <c r="J548" s="251">
        <v>0</v>
      </c>
      <c r="K548" s="251">
        <v>0</v>
      </c>
      <c r="L548" s="318">
        <v>0</v>
      </c>
      <c r="M548" s="232">
        <f t="shared" si="93"/>
        <v>1</v>
      </c>
      <c r="N548" s="252">
        <v>1</v>
      </c>
      <c r="O548" s="232">
        <f t="shared" si="88"/>
        <v>0</v>
      </c>
      <c r="P548" s="504"/>
      <c r="R548" s="236">
        <f t="shared" si="91"/>
        <v>0</v>
      </c>
      <c r="S548" s="237">
        <v>0</v>
      </c>
      <c r="T548" s="236">
        <f t="shared" si="94"/>
        <v>310.79000000000002</v>
      </c>
      <c r="U548" s="236">
        <f t="shared" si="95"/>
        <v>0</v>
      </c>
      <c r="V548" s="236">
        <f t="shared" si="96"/>
        <v>0</v>
      </c>
      <c r="W548" s="236">
        <f t="shared" si="97"/>
        <v>0</v>
      </c>
      <c r="X548" s="236">
        <f t="shared" si="92"/>
        <v>310.79000000000002</v>
      </c>
      <c r="Y548" s="238">
        <f t="shared" si="98"/>
        <v>310.79000000000002</v>
      </c>
      <c r="Z548" s="238">
        <f t="shared" si="99"/>
        <v>0</v>
      </c>
    </row>
    <row r="549" spans="1:26" ht="45" x14ac:dyDescent="0.25">
      <c r="A549" s="296" t="s">
        <v>1053</v>
      </c>
      <c r="B549" s="483" t="s">
        <v>3214</v>
      </c>
      <c r="C549" s="439" t="s">
        <v>2499</v>
      </c>
      <c r="D549" s="499" t="s">
        <v>2652</v>
      </c>
      <c r="E549" s="324">
        <v>0</v>
      </c>
      <c r="F549" s="325">
        <v>905</v>
      </c>
      <c r="G549" s="316" t="s">
        <v>33</v>
      </c>
      <c r="H549" s="251">
        <v>0</v>
      </c>
      <c r="I549" s="251">
        <v>1</v>
      </c>
      <c r="J549" s="251">
        <v>0</v>
      </c>
      <c r="K549" s="251">
        <v>0</v>
      </c>
      <c r="L549" s="318">
        <v>0</v>
      </c>
      <c r="M549" s="232">
        <f t="shared" si="93"/>
        <v>1</v>
      </c>
      <c r="N549" s="252">
        <v>1</v>
      </c>
      <c r="O549" s="232">
        <f t="shared" ref="O549:O612" si="100">N549-M549</f>
        <v>0</v>
      </c>
      <c r="P549" s="504"/>
      <c r="R549" s="236">
        <f t="shared" si="91"/>
        <v>0</v>
      </c>
      <c r="S549" s="237">
        <v>0</v>
      </c>
      <c r="T549" s="236">
        <f t="shared" si="94"/>
        <v>905</v>
      </c>
      <c r="U549" s="236">
        <f t="shared" si="95"/>
        <v>0</v>
      </c>
      <c r="V549" s="236">
        <f t="shared" si="96"/>
        <v>0</v>
      </c>
      <c r="W549" s="236">
        <f t="shared" si="97"/>
        <v>0</v>
      </c>
      <c r="X549" s="236">
        <f t="shared" si="92"/>
        <v>905</v>
      </c>
      <c r="Y549" s="238">
        <f t="shared" si="98"/>
        <v>905</v>
      </c>
      <c r="Z549" s="238">
        <f t="shared" si="99"/>
        <v>0</v>
      </c>
    </row>
    <row r="550" spans="1:26" ht="60" x14ac:dyDescent="0.25">
      <c r="A550" s="296" t="s">
        <v>1053</v>
      </c>
      <c r="B550" s="483" t="s">
        <v>3215</v>
      </c>
      <c r="C550" s="439" t="s">
        <v>2506</v>
      </c>
      <c r="D550" s="499" t="s">
        <v>2652</v>
      </c>
      <c r="E550" s="324">
        <v>0</v>
      </c>
      <c r="F550" s="325">
        <v>2536.6</v>
      </c>
      <c r="G550" s="316" t="s">
        <v>33</v>
      </c>
      <c r="H550" s="251">
        <v>0</v>
      </c>
      <c r="I550" s="251">
        <v>1</v>
      </c>
      <c r="J550" s="251">
        <v>0</v>
      </c>
      <c r="K550" s="251">
        <v>0</v>
      </c>
      <c r="L550" s="318">
        <v>0</v>
      </c>
      <c r="M550" s="232">
        <f t="shared" si="93"/>
        <v>1</v>
      </c>
      <c r="N550" s="252">
        <v>1</v>
      </c>
      <c r="O550" s="232">
        <f t="shared" si="100"/>
        <v>0</v>
      </c>
      <c r="P550" s="504"/>
      <c r="R550" s="236">
        <f t="shared" si="91"/>
        <v>0</v>
      </c>
      <c r="S550" s="237">
        <v>0</v>
      </c>
      <c r="T550" s="236">
        <f t="shared" si="94"/>
        <v>2536.6</v>
      </c>
      <c r="U550" s="236">
        <f t="shared" si="95"/>
        <v>0</v>
      </c>
      <c r="V550" s="236">
        <f t="shared" si="96"/>
        <v>0</v>
      </c>
      <c r="W550" s="236">
        <f t="shared" si="97"/>
        <v>0</v>
      </c>
      <c r="X550" s="236">
        <f t="shared" si="92"/>
        <v>2536.6</v>
      </c>
      <c r="Y550" s="238">
        <f t="shared" si="98"/>
        <v>2536.6</v>
      </c>
      <c r="Z550" s="238">
        <f t="shared" si="99"/>
        <v>0</v>
      </c>
    </row>
    <row r="551" spans="1:26" ht="30" x14ac:dyDescent="0.25">
      <c r="A551" s="191" t="s">
        <v>27</v>
      </c>
      <c r="B551" s="228" t="s">
        <v>120</v>
      </c>
      <c r="C551" s="202" t="s">
        <v>121</v>
      </c>
      <c r="D551" s="443" t="s">
        <v>2658</v>
      </c>
      <c r="E551" s="203">
        <v>58</v>
      </c>
      <c r="F551" s="250">
        <v>58</v>
      </c>
      <c r="G551" s="316" t="s">
        <v>30</v>
      </c>
      <c r="H551" s="317">
        <v>24</v>
      </c>
      <c r="I551" s="251">
        <v>11</v>
      </c>
      <c r="J551" s="251">
        <v>0</v>
      </c>
      <c r="K551" s="251">
        <v>14</v>
      </c>
      <c r="L551" s="318">
        <v>0</v>
      </c>
      <c r="M551" s="232">
        <f t="shared" si="93"/>
        <v>21</v>
      </c>
      <c r="N551" s="252">
        <v>21</v>
      </c>
      <c r="O551" s="232">
        <f t="shared" si="100"/>
        <v>0</v>
      </c>
      <c r="P551" s="319"/>
      <c r="Q551" s="216"/>
      <c r="R551" s="236">
        <f t="shared" si="91"/>
        <v>1392</v>
      </c>
      <c r="S551" s="237">
        <v>0</v>
      </c>
      <c r="T551" s="236">
        <f t="shared" si="94"/>
        <v>638</v>
      </c>
      <c r="U551" s="236">
        <f t="shared" si="95"/>
        <v>0</v>
      </c>
      <c r="V551" s="236">
        <f t="shared" si="96"/>
        <v>812</v>
      </c>
      <c r="W551" s="236">
        <f t="shared" si="97"/>
        <v>0</v>
      </c>
      <c r="X551" s="236">
        <f t="shared" si="92"/>
        <v>1218</v>
      </c>
      <c r="Y551" s="238">
        <f t="shared" si="98"/>
        <v>1218</v>
      </c>
      <c r="Z551" s="238">
        <f t="shared" si="99"/>
        <v>0</v>
      </c>
    </row>
    <row r="552" spans="1:26" ht="30" x14ac:dyDescent="0.25">
      <c r="A552" s="191"/>
      <c r="B552" s="486" t="s">
        <v>3252</v>
      </c>
      <c r="C552" s="202" t="s">
        <v>3189</v>
      </c>
      <c r="D552" s="443" t="s">
        <v>2658</v>
      </c>
      <c r="E552" s="203"/>
      <c r="F552" s="250">
        <v>117.74</v>
      </c>
      <c r="G552" s="316" t="s">
        <v>33</v>
      </c>
      <c r="H552" s="317">
        <v>0</v>
      </c>
      <c r="I552" s="251">
        <v>2</v>
      </c>
      <c r="J552" s="251">
        <v>0</v>
      </c>
      <c r="K552" s="251">
        <v>2</v>
      </c>
      <c r="L552" s="318">
        <v>0</v>
      </c>
      <c r="M552" s="232">
        <f t="shared" si="93"/>
        <v>0</v>
      </c>
      <c r="N552" s="252">
        <v>0</v>
      </c>
      <c r="O552" s="232">
        <f t="shared" si="100"/>
        <v>0</v>
      </c>
      <c r="P552" s="319"/>
      <c r="Q552" s="216"/>
      <c r="R552" s="236"/>
      <c r="S552" s="237"/>
      <c r="T552" s="236">
        <f t="shared" si="94"/>
        <v>235.48</v>
      </c>
      <c r="U552" s="236">
        <f t="shared" si="95"/>
        <v>0</v>
      </c>
      <c r="V552" s="236">
        <f t="shared" si="96"/>
        <v>235.48</v>
      </c>
      <c r="W552" s="236">
        <f t="shared" si="97"/>
        <v>0</v>
      </c>
      <c r="X552" s="236"/>
      <c r="Y552" s="238">
        <f t="shared" si="98"/>
        <v>0</v>
      </c>
      <c r="Z552" s="238">
        <f t="shared" si="99"/>
        <v>0</v>
      </c>
    </row>
    <row r="553" spans="1:26" ht="30" x14ac:dyDescent="0.25">
      <c r="A553" s="191" t="s">
        <v>27</v>
      </c>
      <c r="B553" s="228" t="s">
        <v>124</v>
      </c>
      <c r="C553" s="202" t="s">
        <v>125</v>
      </c>
      <c r="D553" s="443" t="s">
        <v>2658</v>
      </c>
      <c r="E553" s="203">
        <v>60.32</v>
      </c>
      <c r="F553" s="250">
        <v>1098.52</v>
      </c>
      <c r="G553" s="316" t="s">
        <v>33</v>
      </c>
      <c r="H553" s="317">
        <v>7</v>
      </c>
      <c r="I553" s="251">
        <v>5</v>
      </c>
      <c r="J553" s="251">
        <v>0</v>
      </c>
      <c r="K553" s="251">
        <v>2</v>
      </c>
      <c r="L553" s="318">
        <v>0</v>
      </c>
      <c r="M553" s="232">
        <f t="shared" si="93"/>
        <v>10</v>
      </c>
      <c r="N553" s="252">
        <v>7</v>
      </c>
      <c r="O553" s="232">
        <f t="shared" si="100"/>
        <v>-3</v>
      </c>
      <c r="P553" s="321"/>
      <c r="Q553" s="216"/>
      <c r="R553" s="236">
        <f t="shared" ref="R553:R584" si="101">H553*E553</f>
        <v>422.24</v>
      </c>
      <c r="S553" s="237">
        <v>7267.4</v>
      </c>
      <c r="T553" s="236">
        <f t="shared" si="94"/>
        <v>5492.6</v>
      </c>
      <c r="U553" s="236">
        <f t="shared" si="95"/>
        <v>0</v>
      </c>
      <c r="V553" s="236">
        <f t="shared" si="96"/>
        <v>2197.04</v>
      </c>
      <c r="W553" s="236">
        <f t="shared" si="97"/>
        <v>0</v>
      </c>
      <c r="X553" s="236">
        <f t="shared" ref="X553:X584" si="102">R553+S553+T553+U553-V553-W553</f>
        <v>10985.2</v>
      </c>
      <c r="Y553" s="238">
        <f t="shared" si="98"/>
        <v>10985.2</v>
      </c>
      <c r="Z553" s="238">
        <f t="shared" si="99"/>
        <v>0</v>
      </c>
    </row>
    <row r="554" spans="1:26" ht="30" x14ac:dyDescent="0.25">
      <c r="A554" s="296"/>
      <c r="B554" s="483" t="s">
        <v>3242</v>
      </c>
      <c r="C554" s="439" t="s">
        <v>3161</v>
      </c>
      <c r="D554" s="499" t="s">
        <v>3163</v>
      </c>
      <c r="E554" s="324"/>
      <c r="F554" s="325">
        <v>11484</v>
      </c>
      <c r="G554" s="316" t="s">
        <v>33</v>
      </c>
      <c r="H554" s="251">
        <v>0</v>
      </c>
      <c r="I554" s="251">
        <v>1</v>
      </c>
      <c r="J554" s="251">
        <v>0</v>
      </c>
      <c r="K554" s="251">
        <v>0</v>
      </c>
      <c r="L554" s="318">
        <v>0</v>
      </c>
      <c r="M554" s="232">
        <f t="shared" si="93"/>
        <v>1</v>
      </c>
      <c r="N554" s="252">
        <v>0</v>
      </c>
      <c r="O554" s="232">
        <f t="shared" si="100"/>
        <v>-1</v>
      </c>
      <c r="P554" s="252"/>
      <c r="R554" s="236">
        <f t="shared" si="101"/>
        <v>0</v>
      </c>
      <c r="S554" s="237">
        <v>0</v>
      </c>
      <c r="T554" s="236">
        <f t="shared" si="94"/>
        <v>11484</v>
      </c>
      <c r="U554" s="236">
        <f t="shared" si="95"/>
        <v>0</v>
      </c>
      <c r="V554" s="236">
        <f t="shared" si="96"/>
        <v>0</v>
      </c>
      <c r="W554" s="236">
        <f t="shared" si="97"/>
        <v>0</v>
      </c>
      <c r="X554" s="236">
        <f t="shared" si="102"/>
        <v>11484</v>
      </c>
      <c r="Y554" s="238">
        <f t="shared" si="98"/>
        <v>11484</v>
      </c>
      <c r="Z554" s="238">
        <f t="shared" si="99"/>
        <v>0</v>
      </c>
    </row>
    <row r="555" spans="1:26" ht="30" x14ac:dyDescent="0.25">
      <c r="A555" s="296" t="s">
        <v>1053</v>
      </c>
      <c r="B555" s="483" t="s">
        <v>3216</v>
      </c>
      <c r="C555" s="439" t="s">
        <v>2501</v>
      </c>
      <c r="D555" s="443" t="s">
        <v>2541</v>
      </c>
      <c r="E555" s="324">
        <v>0</v>
      </c>
      <c r="F555" s="325">
        <v>71.69</v>
      </c>
      <c r="G555" s="316" t="s">
        <v>33</v>
      </c>
      <c r="H555" s="251">
        <v>0</v>
      </c>
      <c r="I555" s="251">
        <v>40</v>
      </c>
      <c r="J555" s="251">
        <v>0</v>
      </c>
      <c r="K555" s="251">
        <v>40</v>
      </c>
      <c r="L555" s="318">
        <v>0</v>
      </c>
      <c r="M555" s="232">
        <f t="shared" si="93"/>
        <v>0</v>
      </c>
      <c r="N555" s="252">
        <v>0</v>
      </c>
      <c r="O555" s="232">
        <f t="shared" si="100"/>
        <v>0</v>
      </c>
      <c r="P555" s="504"/>
      <c r="R555" s="236">
        <f t="shared" si="101"/>
        <v>0</v>
      </c>
      <c r="S555" s="237">
        <v>0</v>
      </c>
      <c r="T555" s="236">
        <f t="shared" si="94"/>
        <v>2867.6</v>
      </c>
      <c r="U555" s="236">
        <f t="shared" si="95"/>
        <v>0</v>
      </c>
      <c r="V555" s="236">
        <f t="shared" si="96"/>
        <v>2867.6</v>
      </c>
      <c r="W555" s="236">
        <f t="shared" si="97"/>
        <v>0</v>
      </c>
      <c r="X555" s="236">
        <f t="shared" si="102"/>
        <v>0</v>
      </c>
      <c r="Y555" s="238">
        <f t="shared" si="98"/>
        <v>0</v>
      </c>
      <c r="Z555" s="238">
        <f t="shared" si="99"/>
        <v>0</v>
      </c>
    </row>
    <row r="556" spans="1:26" ht="30" x14ac:dyDescent="0.25">
      <c r="A556" s="296" t="s">
        <v>1053</v>
      </c>
      <c r="B556" s="483" t="s">
        <v>3217</v>
      </c>
      <c r="C556" s="439" t="s">
        <v>2500</v>
      </c>
      <c r="D556" s="443" t="s">
        <v>2541</v>
      </c>
      <c r="E556" s="324">
        <v>0</v>
      </c>
      <c r="F556" s="325">
        <v>93.19</v>
      </c>
      <c r="G556" s="316" t="s">
        <v>33</v>
      </c>
      <c r="H556" s="251">
        <v>0</v>
      </c>
      <c r="I556" s="251">
        <v>40</v>
      </c>
      <c r="J556" s="251">
        <v>0</v>
      </c>
      <c r="K556" s="251">
        <v>40</v>
      </c>
      <c r="L556" s="318">
        <v>0</v>
      </c>
      <c r="M556" s="232">
        <f t="shared" si="93"/>
        <v>0</v>
      </c>
      <c r="N556" s="252">
        <v>0</v>
      </c>
      <c r="O556" s="232">
        <f t="shared" si="100"/>
        <v>0</v>
      </c>
      <c r="P556" s="504"/>
      <c r="R556" s="236">
        <f t="shared" si="101"/>
        <v>0</v>
      </c>
      <c r="S556" s="237">
        <v>0</v>
      </c>
      <c r="T556" s="236">
        <f t="shared" si="94"/>
        <v>3727.6</v>
      </c>
      <c r="U556" s="236">
        <f t="shared" si="95"/>
        <v>0</v>
      </c>
      <c r="V556" s="236">
        <f t="shared" si="96"/>
        <v>3727.6</v>
      </c>
      <c r="W556" s="236">
        <f t="shared" si="97"/>
        <v>0</v>
      </c>
      <c r="X556" s="236">
        <f t="shared" si="102"/>
        <v>0</v>
      </c>
      <c r="Y556" s="238">
        <f t="shared" si="98"/>
        <v>0</v>
      </c>
      <c r="Z556" s="238">
        <f t="shared" si="99"/>
        <v>0</v>
      </c>
    </row>
    <row r="557" spans="1:26" ht="30" x14ac:dyDescent="0.25">
      <c r="A557" s="296" t="s">
        <v>1053</v>
      </c>
      <c r="B557" s="483" t="s">
        <v>3218</v>
      </c>
      <c r="C557" s="439" t="s">
        <v>2502</v>
      </c>
      <c r="D557" s="443" t="s">
        <v>2541</v>
      </c>
      <c r="E557" s="324">
        <v>0</v>
      </c>
      <c r="F557" s="325">
        <v>193.08</v>
      </c>
      <c r="G557" s="316" t="s">
        <v>33</v>
      </c>
      <c r="H557" s="251">
        <v>0</v>
      </c>
      <c r="I557" s="251">
        <v>10</v>
      </c>
      <c r="J557" s="251">
        <v>0</v>
      </c>
      <c r="K557" s="251">
        <v>10</v>
      </c>
      <c r="L557" s="318">
        <v>0</v>
      </c>
      <c r="M557" s="232">
        <f t="shared" si="93"/>
        <v>0</v>
      </c>
      <c r="N557" s="252">
        <v>0</v>
      </c>
      <c r="O557" s="232">
        <f t="shared" si="100"/>
        <v>0</v>
      </c>
      <c r="P557" s="504"/>
      <c r="R557" s="236">
        <f t="shared" si="101"/>
        <v>0</v>
      </c>
      <c r="S557" s="237">
        <v>0</v>
      </c>
      <c r="T557" s="236">
        <f t="shared" si="94"/>
        <v>1930.8000000000002</v>
      </c>
      <c r="U557" s="236">
        <f t="shared" si="95"/>
        <v>0</v>
      </c>
      <c r="V557" s="236">
        <f t="shared" si="96"/>
        <v>1930.8000000000002</v>
      </c>
      <c r="W557" s="236">
        <f t="shared" si="97"/>
        <v>0</v>
      </c>
      <c r="X557" s="236">
        <f t="shared" si="102"/>
        <v>0</v>
      </c>
      <c r="Y557" s="238">
        <f t="shared" si="98"/>
        <v>0</v>
      </c>
      <c r="Z557" s="238">
        <f t="shared" si="99"/>
        <v>0</v>
      </c>
    </row>
    <row r="558" spans="1:26" ht="18" x14ac:dyDescent="0.25">
      <c r="A558" s="191" t="s">
        <v>189</v>
      </c>
      <c r="B558" s="228" t="s">
        <v>208</v>
      </c>
      <c r="C558" s="202" t="s">
        <v>209</v>
      </c>
      <c r="D558" s="443" t="s">
        <v>2658</v>
      </c>
      <c r="E558" s="203">
        <v>76.56</v>
      </c>
      <c r="F558" s="250">
        <v>76.56</v>
      </c>
      <c r="G558" s="316" t="s">
        <v>76</v>
      </c>
      <c r="H558" s="317">
        <v>9</v>
      </c>
      <c r="I558" s="251">
        <v>19</v>
      </c>
      <c r="J558" s="251">
        <v>0</v>
      </c>
      <c r="K558" s="251">
        <v>15</v>
      </c>
      <c r="L558" s="318">
        <v>0</v>
      </c>
      <c r="M558" s="232">
        <f t="shared" si="93"/>
        <v>13</v>
      </c>
      <c r="N558" s="252">
        <v>13</v>
      </c>
      <c r="O558" s="232">
        <f t="shared" si="100"/>
        <v>0</v>
      </c>
      <c r="P558" s="319"/>
      <c r="Q558" s="216"/>
      <c r="R558" s="236">
        <f t="shared" si="101"/>
        <v>689.04</v>
      </c>
      <c r="S558" s="237">
        <v>0</v>
      </c>
      <c r="T558" s="236">
        <f t="shared" si="94"/>
        <v>1454.64</v>
      </c>
      <c r="U558" s="236">
        <f t="shared" si="95"/>
        <v>0</v>
      </c>
      <c r="V558" s="236">
        <f t="shared" si="96"/>
        <v>1148.4000000000001</v>
      </c>
      <c r="W558" s="236">
        <f t="shared" si="97"/>
        <v>0</v>
      </c>
      <c r="X558" s="236">
        <f t="shared" si="102"/>
        <v>995.2800000000002</v>
      </c>
      <c r="Y558" s="238">
        <f t="shared" si="98"/>
        <v>995.28</v>
      </c>
      <c r="Z558" s="238">
        <f t="shared" si="99"/>
        <v>0</v>
      </c>
    </row>
    <row r="559" spans="1:26" ht="30" x14ac:dyDescent="0.25">
      <c r="A559" s="191" t="s">
        <v>27</v>
      </c>
      <c r="B559" s="228" t="s">
        <v>130</v>
      </c>
      <c r="C559" s="193" t="s">
        <v>131</v>
      </c>
      <c r="D559" s="443" t="s">
        <v>2658</v>
      </c>
      <c r="E559" s="194">
        <v>154.86000000000001</v>
      </c>
      <c r="F559" s="229">
        <v>154.86000000000001</v>
      </c>
      <c r="G559" s="230" t="s">
        <v>33</v>
      </c>
      <c r="H559" s="231">
        <v>1</v>
      </c>
      <c r="I559" s="251">
        <v>3</v>
      </c>
      <c r="J559" s="232">
        <v>0</v>
      </c>
      <c r="K559" s="232">
        <v>3</v>
      </c>
      <c r="L559" s="233">
        <v>0</v>
      </c>
      <c r="M559" s="232">
        <f t="shared" si="93"/>
        <v>1</v>
      </c>
      <c r="N559" s="234">
        <v>1</v>
      </c>
      <c r="O559" s="232">
        <f t="shared" si="100"/>
        <v>0</v>
      </c>
      <c r="P559" s="244"/>
      <c r="Q559" s="216"/>
      <c r="R559" s="236">
        <f t="shared" si="101"/>
        <v>154.86000000000001</v>
      </c>
      <c r="S559" s="237">
        <v>0</v>
      </c>
      <c r="T559" s="236">
        <f t="shared" si="94"/>
        <v>464.58000000000004</v>
      </c>
      <c r="U559" s="236">
        <f t="shared" si="95"/>
        <v>0</v>
      </c>
      <c r="V559" s="236">
        <f t="shared" si="96"/>
        <v>464.58000000000004</v>
      </c>
      <c r="W559" s="236">
        <f t="shared" si="97"/>
        <v>0</v>
      </c>
      <c r="X559" s="236">
        <f t="shared" si="102"/>
        <v>154.86000000000001</v>
      </c>
      <c r="Y559" s="238">
        <f t="shared" si="98"/>
        <v>154.86000000000001</v>
      </c>
      <c r="Z559" s="238">
        <f t="shared" si="99"/>
        <v>0</v>
      </c>
    </row>
    <row r="560" spans="1:26" ht="30" x14ac:dyDescent="0.25">
      <c r="A560" s="296" t="s">
        <v>1298</v>
      </c>
      <c r="B560" s="486" t="s">
        <v>3261</v>
      </c>
      <c r="C560" s="439" t="s">
        <v>2512</v>
      </c>
      <c r="D560" s="443" t="s">
        <v>2643</v>
      </c>
      <c r="E560" s="324">
        <v>0</v>
      </c>
      <c r="F560" s="325">
        <v>85</v>
      </c>
      <c r="G560" s="316" t="s">
        <v>33</v>
      </c>
      <c r="H560" s="251">
        <v>0</v>
      </c>
      <c r="I560" s="251">
        <v>1</v>
      </c>
      <c r="J560" s="251">
        <v>0</v>
      </c>
      <c r="K560" s="251">
        <v>1</v>
      </c>
      <c r="L560" s="318">
        <v>0</v>
      </c>
      <c r="M560" s="232">
        <f t="shared" si="93"/>
        <v>0</v>
      </c>
      <c r="N560" s="252">
        <v>0</v>
      </c>
      <c r="O560" s="232">
        <f t="shared" si="100"/>
        <v>0</v>
      </c>
      <c r="P560" s="504"/>
      <c r="R560" s="236">
        <f t="shared" si="101"/>
        <v>0</v>
      </c>
      <c r="S560" s="237">
        <v>0</v>
      </c>
      <c r="T560" s="236">
        <f t="shared" si="94"/>
        <v>85</v>
      </c>
      <c r="U560" s="236">
        <f t="shared" si="95"/>
        <v>0</v>
      </c>
      <c r="V560" s="236">
        <f t="shared" si="96"/>
        <v>85</v>
      </c>
      <c r="W560" s="236">
        <f t="shared" si="97"/>
        <v>0</v>
      </c>
      <c r="X560" s="236">
        <f t="shared" si="102"/>
        <v>0</v>
      </c>
      <c r="Y560" s="238">
        <f t="shared" si="98"/>
        <v>0</v>
      </c>
      <c r="Z560" s="238">
        <f t="shared" si="99"/>
        <v>0</v>
      </c>
    </row>
    <row r="561" spans="1:26" ht="30" x14ac:dyDescent="0.25">
      <c r="A561" s="191" t="s">
        <v>27</v>
      </c>
      <c r="B561" s="228" t="s">
        <v>132</v>
      </c>
      <c r="C561" s="202" t="s">
        <v>133</v>
      </c>
      <c r="D561" s="443" t="s">
        <v>2658</v>
      </c>
      <c r="E561" s="203">
        <v>77.72</v>
      </c>
      <c r="F561" s="250">
        <v>121.8</v>
      </c>
      <c r="G561" s="316" t="s">
        <v>33</v>
      </c>
      <c r="H561" s="317">
        <v>12</v>
      </c>
      <c r="I561" s="251">
        <v>5</v>
      </c>
      <c r="J561" s="251">
        <v>0</v>
      </c>
      <c r="K561" s="251">
        <v>3</v>
      </c>
      <c r="L561" s="318">
        <v>0</v>
      </c>
      <c r="M561" s="232">
        <f t="shared" si="93"/>
        <v>14</v>
      </c>
      <c r="N561" s="252">
        <v>11</v>
      </c>
      <c r="O561" s="232">
        <f t="shared" si="100"/>
        <v>-3</v>
      </c>
      <c r="P561" s="320"/>
      <c r="Q561" s="216"/>
      <c r="R561" s="236">
        <f t="shared" si="101"/>
        <v>932.64</v>
      </c>
      <c r="S561" s="237">
        <v>528.96</v>
      </c>
      <c r="T561" s="236">
        <f t="shared" si="94"/>
        <v>609</v>
      </c>
      <c r="U561" s="236">
        <f t="shared" si="95"/>
        <v>0</v>
      </c>
      <c r="V561" s="236">
        <f t="shared" si="96"/>
        <v>365.4</v>
      </c>
      <c r="W561" s="236">
        <f t="shared" si="97"/>
        <v>0</v>
      </c>
      <c r="X561" s="236">
        <f t="shared" si="102"/>
        <v>1705.1999999999998</v>
      </c>
      <c r="Y561" s="238">
        <f t="shared" si="98"/>
        <v>1705.2</v>
      </c>
      <c r="Z561" s="238">
        <f t="shared" si="99"/>
        <v>0</v>
      </c>
    </row>
    <row r="562" spans="1:26" ht="30" x14ac:dyDescent="0.25">
      <c r="A562" s="191" t="s">
        <v>1053</v>
      </c>
      <c r="B562" s="228" t="s">
        <v>1289</v>
      </c>
      <c r="C562" s="193" t="s">
        <v>1290</v>
      </c>
      <c r="D562" s="193"/>
      <c r="E562" s="194">
        <v>0</v>
      </c>
      <c r="F562" s="229">
        <v>0</v>
      </c>
      <c r="G562" s="230" t="s">
        <v>33</v>
      </c>
      <c r="H562" s="231">
        <v>0</v>
      </c>
      <c r="I562" s="251">
        <v>0</v>
      </c>
      <c r="J562" s="232">
        <v>0</v>
      </c>
      <c r="K562" s="232">
        <v>0</v>
      </c>
      <c r="L562" s="233">
        <v>0</v>
      </c>
      <c r="M562" s="232">
        <f t="shared" si="93"/>
        <v>0</v>
      </c>
      <c r="N562" s="234">
        <v>0</v>
      </c>
      <c r="O562" s="232">
        <f t="shared" si="100"/>
        <v>0</v>
      </c>
      <c r="P562" s="243"/>
      <c r="Q562" s="216"/>
      <c r="R562" s="236">
        <f t="shared" si="101"/>
        <v>0</v>
      </c>
      <c r="S562" s="237">
        <v>0</v>
      </c>
      <c r="T562" s="236">
        <f t="shared" si="94"/>
        <v>0</v>
      </c>
      <c r="U562" s="236">
        <f t="shared" si="95"/>
        <v>0</v>
      </c>
      <c r="V562" s="236">
        <f t="shared" si="96"/>
        <v>0</v>
      </c>
      <c r="W562" s="236">
        <f t="shared" si="97"/>
        <v>0</v>
      </c>
      <c r="X562" s="236">
        <f t="shared" si="102"/>
        <v>0</v>
      </c>
      <c r="Y562" s="238">
        <f t="shared" si="98"/>
        <v>0</v>
      </c>
      <c r="Z562" s="238">
        <f t="shared" si="99"/>
        <v>0</v>
      </c>
    </row>
    <row r="563" spans="1:26" ht="30" x14ac:dyDescent="0.25">
      <c r="A563" s="191" t="s">
        <v>1053</v>
      </c>
      <c r="B563" s="228" t="s">
        <v>1279</v>
      </c>
      <c r="C563" s="193" t="s">
        <v>1280</v>
      </c>
      <c r="D563" s="193"/>
      <c r="E563" s="194">
        <v>62.92</v>
      </c>
      <c r="F563" s="229">
        <v>62.92</v>
      </c>
      <c r="G563" s="232" t="s">
        <v>33</v>
      </c>
      <c r="H563" s="231">
        <v>0</v>
      </c>
      <c r="I563" s="232">
        <v>0</v>
      </c>
      <c r="J563" s="232">
        <v>0</v>
      </c>
      <c r="K563" s="232">
        <v>0</v>
      </c>
      <c r="L563" s="233">
        <v>0</v>
      </c>
      <c r="M563" s="232">
        <f t="shared" si="93"/>
        <v>0</v>
      </c>
      <c r="N563" s="234">
        <v>0</v>
      </c>
      <c r="O563" s="232">
        <f t="shared" si="100"/>
        <v>0</v>
      </c>
      <c r="P563" s="243"/>
      <c r="Q563" s="241"/>
      <c r="R563" s="236">
        <f t="shared" si="101"/>
        <v>0</v>
      </c>
      <c r="S563" s="237">
        <v>0</v>
      </c>
      <c r="T563" s="236">
        <f t="shared" si="94"/>
        <v>0</v>
      </c>
      <c r="U563" s="236">
        <f t="shared" si="95"/>
        <v>0</v>
      </c>
      <c r="V563" s="236">
        <f t="shared" si="96"/>
        <v>0</v>
      </c>
      <c r="W563" s="236">
        <f t="shared" si="97"/>
        <v>0</v>
      </c>
      <c r="X563" s="236">
        <f t="shared" si="102"/>
        <v>0</v>
      </c>
      <c r="Y563" s="238">
        <f t="shared" si="98"/>
        <v>0</v>
      </c>
      <c r="Z563" s="238">
        <f t="shared" si="99"/>
        <v>0</v>
      </c>
    </row>
    <row r="564" spans="1:26" ht="45" x14ac:dyDescent="0.25">
      <c r="A564" s="191" t="s">
        <v>1053</v>
      </c>
      <c r="B564" s="228" t="s">
        <v>1277</v>
      </c>
      <c r="C564" s="200" t="s">
        <v>1278</v>
      </c>
      <c r="D564" s="200"/>
      <c r="E564" s="194">
        <v>12</v>
      </c>
      <c r="F564" s="229">
        <v>12</v>
      </c>
      <c r="G564" s="230" t="s">
        <v>33</v>
      </c>
      <c r="H564" s="231">
        <v>0</v>
      </c>
      <c r="I564" s="232">
        <v>0</v>
      </c>
      <c r="J564" s="232">
        <v>0</v>
      </c>
      <c r="K564" s="232">
        <v>0</v>
      </c>
      <c r="L564" s="233">
        <v>0</v>
      </c>
      <c r="M564" s="232">
        <f t="shared" si="93"/>
        <v>0</v>
      </c>
      <c r="N564" s="234">
        <v>0</v>
      </c>
      <c r="O564" s="232">
        <f t="shared" si="100"/>
        <v>0</v>
      </c>
      <c r="P564" s="242"/>
      <c r="Q564" s="216"/>
      <c r="R564" s="236">
        <f t="shared" si="101"/>
        <v>0</v>
      </c>
      <c r="S564" s="237">
        <v>0</v>
      </c>
      <c r="T564" s="236">
        <f t="shared" si="94"/>
        <v>0</v>
      </c>
      <c r="U564" s="236">
        <f t="shared" si="95"/>
        <v>0</v>
      </c>
      <c r="V564" s="236">
        <f t="shared" si="96"/>
        <v>0</v>
      </c>
      <c r="W564" s="236">
        <f t="shared" si="97"/>
        <v>0</v>
      </c>
      <c r="X564" s="236">
        <f t="shared" si="102"/>
        <v>0</v>
      </c>
      <c r="Y564" s="238">
        <f t="shared" si="98"/>
        <v>0</v>
      </c>
      <c r="Z564" s="238">
        <f t="shared" si="99"/>
        <v>0</v>
      </c>
    </row>
    <row r="565" spans="1:26" ht="18" x14ac:dyDescent="0.25">
      <c r="A565" s="191" t="s">
        <v>1053</v>
      </c>
      <c r="B565" s="228" t="s">
        <v>1281</v>
      </c>
      <c r="C565" s="193" t="s">
        <v>1282</v>
      </c>
      <c r="D565" s="193"/>
      <c r="E565" s="194">
        <v>15</v>
      </c>
      <c r="F565" s="229">
        <v>15</v>
      </c>
      <c r="G565" s="230" t="s">
        <v>33</v>
      </c>
      <c r="H565" s="231">
        <v>0</v>
      </c>
      <c r="I565" s="232">
        <v>0</v>
      </c>
      <c r="J565" s="232">
        <v>0</v>
      </c>
      <c r="K565" s="232">
        <v>0</v>
      </c>
      <c r="L565" s="233">
        <v>0</v>
      </c>
      <c r="M565" s="232">
        <f t="shared" si="93"/>
        <v>0</v>
      </c>
      <c r="N565" s="234">
        <v>0</v>
      </c>
      <c r="O565" s="232">
        <f t="shared" si="100"/>
        <v>0</v>
      </c>
      <c r="P565" s="243"/>
      <c r="Q565" s="216"/>
      <c r="R565" s="236">
        <f t="shared" si="101"/>
        <v>0</v>
      </c>
      <c r="S565" s="237">
        <v>0</v>
      </c>
      <c r="T565" s="236">
        <f t="shared" si="94"/>
        <v>0</v>
      </c>
      <c r="U565" s="236">
        <f t="shared" si="95"/>
        <v>0</v>
      </c>
      <c r="V565" s="236">
        <f t="shared" si="96"/>
        <v>0</v>
      </c>
      <c r="W565" s="236">
        <f t="shared" si="97"/>
        <v>0</v>
      </c>
      <c r="X565" s="236">
        <f t="shared" si="102"/>
        <v>0</v>
      </c>
      <c r="Y565" s="238">
        <f t="shared" si="98"/>
        <v>0</v>
      </c>
      <c r="Z565" s="238">
        <f t="shared" si="99"/>
        <v>0</v>
      </c>
    </row>
    <row r="566" spans="1:26" ht="18" x14ac:dyDescent="0.25">
      <c r="A566" s="191" t="s">
        <v>1053</v>
      </c>
      <c r="B566" s="228" t="s">
        <v>1166</v>
      </c>
      <c r="C566" s="193" t="s">
        <v>1167</v>
      </c>
      <c r="D566" s="193"/>
      <c r="E566" s="194">
        <v>8</v>
      </c>
      <c r="F566" s="229">
        <v>8</v>
      </c>
      <c r="G566" s="230" t="s">
        <v>33</v>
      </c>
      <c r="H566" s="231">
        <v>0</v>
      </c>
      <c r="I566" s="251">
        <v>0</v>
      </c>
      <c r="J566" s="232">
        <v>0</v>
      </c>
      <c r="K566" s="232">
        <v>0</v>
      </c>
      <c r="L566" s="233">
        <v>0</v>
      </c>
      <c r="M566" s="232">
        <f t="shared" si="93"/>
        <v>0</v>
      </c>
      <c r="N566" s="234">
        <v>0</v>
      </c>
      <c r="O566" s="232">
        <f t="shared" si="100"/>
        <v>0</v>
      </c>
      <c r="P566" s="243"/>
      <c r="Q566" s="216"/>
      <c r="R566" s="236">
        <f t="shared" si="101"/>
        <v>0</v>
      </c>
      <c r="S566" s="237">
        <v>0</v>
      </c>
      <c r="T566" s="236">
        <f t="shared" si="94"/>
        <v>0</v>
      </c>
      <c r="U566" s="236">
        <f t="shared" si="95"/>
        <v>0</v>
      </c>
      <c r="V566" s="236">
        <f t="shared" si="96"/>
        <v>0</v>
      </c>
      <c r="W566" s="236">
        <f t="shared" si="97"/>
        <v>0</v>
      </c>
      <c r="X566" s="236">
        <f t="shared" si="102"/>
        <v>0</v>
      </c>
      <c r="Y566" s="238">
        <f t="shared" si="98"/>
        <v>0</v>
      </c>
      <c r="Z566" s="238">
        <f t="shared" si="99"/>
        <v>0</v>
      </c>
    </row>
    <row r="567" spans="1:26" ht="30" x14ac:dyDescent="0.25">
      <c r="A567" s="296" t="s">
        <v>1053</v>
      </c>
      <c r="B567" s="483" t="s">
        <v>3219</v>
      </c>
      <c r="C567" s="439" t="s">
        <v>2503</v>
      </c>
      <c r="D567" s="499" t="s">
        <v>2541</v>
      </c>
      <c r="E567" s="324">
        <v>0</v>
      </c>
      <c r="F567" s="325">
        <v>35.99</v>
      </c>
      <c r="G567" s="316" t="s">
        <v>33</v>
      </c>
      <c r="H567" s="251">
        <v>0</v>
      </c>
      <c r="I567" s="251">
        <v>80</v>
      </c>
      <c r="J567" s="251">
        <v>0</v>
      </c>
      <c r="K567" s="251">
        <v>80</v>
      </c>
      <c r="L567" s="318">
        <v>0</v>
      </c>
      <c r="M567" s="232">
        <f t="shared" si="93"/>
        <v>0</v>
      </c>
      <c r="N567" s="252">
        <v>0</v>
      </c>
      <c r="O567" s="232">
        <f t="shared" si="100"/>
        <v>0</v>
      </c>
      <c r="P567" s="504"/>
      <c r="R567" s="236">
        <f t="shared" si="101"/>
        <v>0</v>
      </c>
      <c r="S567" s="237">
        <v>0</v>
      </c>
      <c r="T567" s="236">
        <f t="shared" si="94"/>
        <v>2879.2000000000003</v>
      </c>
      <c r="U567" s="236">
        <f t="shared" si="95"/>
        <v>0</v>
      </c>
      <c r="V567" s="236">
        <f t="shared" si="96"/>
        <v>2879.2000000000003</v>
      </c>
      <c r="W567" s="236">
        <f t="shared" si="97"/>
        <v>0</v>
      </c>
      <c r="X567" s="236">
        <f t="shared" si="102"/>
        <v>0</v>
      </c>
      <c r="Y567" s="238">
        <f t="shared" si="98"/>
        <v>0</v>
      </c>
      <c r="Z567" s="238">
        <f t="shared" si="99"/>
        <v>0</v>
      </c>
    </row>
    <row r="568" spans="1:26" ht="45" x14ac:dyDescent="0.25">
      <c r="A568" s="191" t="s">
        <v>1053</v>
      </c>
      <c r="B568" s="228" t="s">
        <v>1094</v>
      </c>
      <c r="C568" s="193" t="s">
        <v>1095</v>
      </c>
      <c r="D568" s="193"/>
      <c r="E568" s="194">
        <v>27.93</v>
      </c>
      <c r="F568" s="229">
        <v>27.93</v>
      </c>
      <c r="G568" s="230" t="s">
        <v>33</v>
      </c>
      <c r="H568" s="231">
        <v>0</v>
      </c>
      <c r="I568" s="232">
        <v>0</v>
      </c>
      <c r="J568" s="232">
        <v>0</v>
      </c>
      <c r="K568" s="232">
        <v>0</v>
      </c>
      <c r="L568" s="233">
        <v>0</v>
      </c>
      <c r="M568" s="232">
        <f t="shared" si="93"/>
        <v>0</v>
      </c>
      <c r="N568" s="234">
        <v>0</v>
      </c>
      <c r="O568" s="232">
        <f t="shared" si="100"/>
        <v>0</v>
      </c>
      <c r="P568" s="243"/>
      <c r="Q568" s="216"/>
      <c r="R568" s="236">
        <f t="shared" si="101"/>
        <v>0</v>
      </c>
      <c r="S568" s="237">
        <v>0</v>
      </c>
      <c r="T568" s="236">
        <f t="shared" si="94"/>
        <v>0</v>
      </c>
      <c r="U568" s="236">
        <f t="shared" si="95"/>
        <v>0</v>
      </c>
      <c r="V568" s="236">
        <f t="shared" si="96"/>
        <v>0</v>
      </c>
      <c r="W568" s="236">
        <f t="shared" si="97"/>
        <v>0</v>
      </c>
      <c r="X568" s="236">
        <f t="shared" si="102"/>
        <v>0</v>
      </c>
      <c r="Y568" s="238">
        <f t="shared" si="98"/>
        <v>0</v>
      </c>
      <c r="Z568" s="238">
        <f t="shared" si="99"/>
        <v>0</v>
      </c>
    </row>
    <row r="569" spans="1:26" ht="45" x14ac:dyDescent="0.25">
      <c r="A569" s="191" t="s">
        <v>1053</v>
      </c>
      <c r="B569" s="228" t="s">
        <v>1096</v>
      </c>
      <c r="C569" s="193" t="s">
        <v>1097</v>
      </c>
      <c r="D569" s="193"/>
      <c r="E569" s="194">
        <v>27.93</v>
      </c>
      <c r="F569" s="229">
        <v>27.93</v>
      </c>
      <c r="G569" s="230" t="s">
        <v>33</v>
      </c>
      <c r="H569" s="231">
        <v>0</v>
      </c>
      <c r="I569" s="232">
        <v>0</v>
      </c>
      <c r="J569" s="232">
        <v>0</v>
      </c>
      <c r="K569" s="232">
        <v>0</v>
      </c>
      <c r="L569" s="233">
        <v>0</v>
      </c>
      <c r="M569" s="232">
        <f t="shared" si="93"/>
        <v>0</v>
      </c>
      <c r="N569" s="234">
        <v>0</v>
      </c>
      <c r="O569" s="232">
        <f t="shared" si="100"/>
        <v>0</v>
      </c>
      <c r="P569" s="243"/>
      <c r="Q569" s="216"/>
      <c r="R569" s="236">
        <f t="shared" si="101"/>
        <v>0</v>
      </c>
      <c r="S569" s="237">
        <v>0</v>
      </c>
      <c r="T569" s="236">
        <f t="shared" si="94"/>
        <v>0</v>
      </c>
      <c r="U569" s="236">
        <f t="shared" si="95"/>
        <v>0</v>
      </c>
      <c r="V569" s="236">
        <f t="shared" si="96"/>
        <v>0</v>
      </c>
      <c r="W569" s="236">
        <f t="shared" si="97"/>
        <v>0</v>
      </c>
      <c r="X569" s="236">
        <f t="shared" si="102"/>
        <v>0</v>
      </c>
      <c r="Y569" s="238">
        <f t="shared" si="98"/>
        <v>0</v>
      </c>
      <c r="Z569" s="238">
        <f t="shared" si="99"/>
        <v>0</v>
      </c>
    </row>
    <row r="570" spans="1:26" ht="18" x14ac:dyDescent="0.25">
      <c r="A570" s="191" t="s">
        <v>1053</v>
      </c>
      <c r="B570" s="228" t="s">
        <v>1122</v>
      </c>
      <c r="C570" s="193" t="s">
        <v>1123</v>
      </c>
      <c r="D570" s="193"/>
      <c r="E570" s="194">
        <v>325.07</v>
      </c>
      <c r="F570" s="229">
        <v>325.07</v>
      </c>
      <c r="G570" s="230" t="s">
        <v>33</v>
      </c>
      <c r="H570" s="231">
        <v>0</v>
      </c>
      <c r="I570" s="232">
        <v>0</v>
      </c>
      <c r="J570" s="232">
        <v>0</v>
      </c>
      <c r="K570" s="232">
        <v>0</v>
      </c>
      <c r="L570" s="233">
        <v>0</v>
      </c>
      <c r="M570" s="232">
        <f t="shared" si="93"/>
        <v>0</v>
      </c>
      <c r="N570" s="234">
        <v>0</v>
      </c>
      <c r="O570" s="232">
        <f t="shared" si="100"/>
        <v>0</v>
      </c>
      <c r="P570" s="243"/>
      <c r="Q570" s="216"/>
      <c r="R570" s="236">
        <f t="shared" si="101"/>
        <v>0</v>
      </c>
      <c r="S570" s="237">
        <v>0</v>
      </c>
      <c r="T570" s="236">
        <f t="shared" si="94"/>
        <v>0</v>
      </c>
      <c r="U570" s="236">
        <f t="shared" si="95"/>
        <v>0</v>
      </c>
      <c r="V570" s="236">
        <f t="shared" si="96"/>
        <v>0</v>
      </c>
      <c r="W570" s="236">
        <f t="shared" si="97"/>
        <v>0</v>
      </c>
      <c r="X570" s="236">
        <f t="shared" si="102"/>
        <v>0</v>
      </c>
      <c r="Y570" s="238">
        <f t="shared" si="98"/>
        <v>0</v>
      </c>
      <c r="Z570" s="238">
        <f t="shared" si="99"/>
        <v>0</v>
      </c>
    </row>
    <row r="571" spans="1:26" ht="30" x14ac:dyDescent="0.25">
      <c r="A571" s="191" t="s">
        <v>1053</v>
      </c>
      <c r="B571" s="228" t="s">
        <v>1208</v>
      </c>
      <c r="C571" s="193" t="s">
        <v>1209</v>
      </c>
      <c r="D571" s="193"/>
      <c r="E571" s="194">
        <v>261.7</v>
      </c>
      <c r="F571" s="229">
        <v>261.7</v>
      </c>
      <c r="G571" s="230" t="s">
        <v>33</v>
      </c>
      <c r="H571" s="231">
        <v>0</v>
      </c>
      <c r="I571" s="251">
        <v>0</v>
      </c>
      <c r="J571" s="232">
        <v>0</v>
      </c>
      <c r="K571" s="232">
        <v>0</v>
      </c>
      <c r="L571" s="233">
        <v>0</v>
      </c>
      <c r="M571" s="232">
        <f t="shared" si="93"/>
        <v>0</v>
      </c>
      <c r="N571" s="234">
        <v>0</v>
      </c>
      <c r="O571" s="232">
        <f t="shared" si="100"/>
        <v>0</v>
      </c>
      <c r="P571" s="242"/>
      <c r="Q571" s="216"/>
      <c r="R571" s="236">
        <f t="shared" si="101"/>
        <v>0</v>
      </c>
      <c r="S571" s="237">
        <v>0</v>
      </c>
      <c r="T571" s="236">
        <f t="shared" si="94"/>
        <v>0</v>
      </c>
      <c r="U571" s="236">
        <f t="shared" si="95"/>
        <v>0</v>
      </c>
      <c r="V571" s="236">
        <f t="shared" si="96"/>
        <v>0</v>
      </c>
      <c r="W571" s="236">
        <f t="shared" si="97"/>
        <v>0</v>
      </c>
      <c r="X571" s="236">
        <f t="shared" si="102"/>
        <v>0</v>
      </c>
      <c r="Y571" s="238">
        <f t="shared" si="98"/>
        <v>0</v>
      </c>
      <c r="Z571" s="238">
        <f t="shared" si="99"/>
        <v>0</v>
      </c>
    </row>
    <row r="572" spans="1:26" ht="18" x14ac:dyDescent="0.25">
      <c r="A572" s="191" t="s">
        <v>1053</v>
      </c>
      <c r="B572" s="228" t="s">
        <v>1216</v>
      </c>
      <c r="C572" s="193" t="s">
        <v>1217</v>
      </c>
      <c r="D572" s="193"/>
      <c r="E572" s="194">
        <v>95</v>
      </c>
      <c r="F572" s="229">
        <v>95</v>
      </c>
      <c r="G572" s="230" t="s">
        <v>33</v>
      </c>
      <c r="H572" s="231">
        <v>0</v>
      </c>
      <c r="I572" s="251">
        <v>0</v>
      </c>
      <c r="J572" s="232">
        <v>0</v>
      </c>
      <c r="K572" s="232">
        <v>0</v>
      </c>
      <c r="L572" s="233">
        <v>0</v>
      </c>
      <c r="M572" s="232">
        <f t="shared" si="93"/>
        <v>0</v>
      </c>
      <c r="N572" s="234">
        <v>0</v>
      </c>
      <c r="O572" s="232">
        <f t="shared" si="100"/>
        <v>0</v>
      </c>
      <c r="P572" s="243"/>
      <c r="Q572" s="216"/>
      <c r="R572" s="236">
        <f t="shared" si="101"/>
        <v>0</v>
      </c>
      <c r="S572" s="237">
        <v>0</v>
      </c>
      <c r="T572" s="236">
        <f t="shared" si="94"/>
        <v>0</v>
      </c>
      <c r="U572" s="236">
        <f t="shared" si="95"/>
        <v>0</v>
      </c>
      <c r="V572" s="236">
        <f t="shared" si="96"/>
        <v>0</v>
      </c>
      <c r="W572" s="236">
        <f t="shared" si="97"/>
        <v>0</v>
      </c>
      <c r="X572" s="236">
        <f t="shared" si="102"/>
        <v>0</v>
      </c>
      <c r="Y572" s="238">
        <f t="shared" si="98"/>
        <v>0</v>
      </c>
      <c r="Z572" s="238">
        <f t="shared" si="99"/>
        <v>0</v>
      </c>
    </row>
    <row r="573" spans="1:26" ht="30" x14ac:dyDescent="0.25">
      <c r="A573" s="191" t="s">
        <v>1053</v>
      </c>
      <c r="B573" s="228" t="s">
        <v>1164</v>
      </c>
      <c r="C573" s="193" t="s">
        <v>1165</v>
      </c>
      <c r="D573" s="193"/>
      <c r="E573" s="209">
        <v>451.24</v>
      </c>
      <c r="F573" s="209">
        <v>451.24</v>
      </c>
      <c r="G573" s="230" t="s">
        <v>33</v>
      </c>
      <c r="H573" s="231">
        <v>0</v>
      </c>
      <c r="I573" s="251">
        <v>0</v>
      </c>
      <c r="J573" s="232">
        <v>0</v>
      </c>
      <c r="K573" s="232">
        <v>0</v>
      </c>
      <c r="L573" s="233">
        <v>0</v>
      </c>
      <c r="M573" s="232">
        <f t="shared" si="93"/>
        <v>0</v>
      </c>
      <c r="N573" s="234">
        <v>0</v>
      </c>
      <c r="O573" s="232">
        <f t="shared" si="100"/>
        <v>0</v>
      </c>
      <c r="P573" s="243"/>
      <c r="Q573" s="216"/>
      <c r="R573" s="236">
        <f t="shared" si="101"/>
        <v>0</v>
      </c>
      <c r="S573" s="237">
        <v>0</v>
      </c>
      <c r="T573" s="236">
        <f t="shared" si="94"/>
        <v>0</v>
      </c>
      <c r="U573" s="236">
        <f t="shared" si="95"/>
        <v>0</v>
      </c>
      <c r="V573" s="236">
        <f t="shared" si="96"/>
        <v>0</v>
      </c>
      <c r="W573" s="236">
        <f t="shared" si="97"/>
        <v>0</v>
      </c>
      <c r="X573" s="236">
        <f t="shared" si="102"/>
        <v>0</v>
      </c>
      <c r="Y573" s="238">
        <f t="shared" si="98"/>
        <v>0</v>
      </c>
      <c r="Z573" s="238">
        <f t="shared" si="99"/>
        <v>0</v>
      </c>
    </row>
    <row r="574" spans="1:26" ht="45" x14ac:dyDescent="0.25">
      <c r="A574" s="191" t="s">
        <v>1053</v>
      </c>
      <c r="B574" s="228" t="s">
        <v>1188</v>
      </c>
      <c r="C574" s="193" t="s">
        <v>1189</v>
      </c>
      <c r="D574" s="193"/>
      <c r="E574" s="194">
        <v>838.68</v>
      </c>
      <c r="F574" s="229">
        <v>838.68</v>
      </c>
      <c r="G574" s="230" t="s">
        <v>33</v>
      </c>
      <c r="H574" s="231">
        <v>0</v>
      </c>
      <c r="I574" s="251">
        <v>0</v>
      </c>
      <c r="J574" s="232">
        <v>0</v>
      </c>
      <c r="K574" s="232">
        <v>0</v>
      </c>
      <c r="L574" s="233">
        <v>0</v>
      </c>
      <c r="M574" s="232">
        <f t="shared" si="93"/>
        <v>0</v>
      </c>
      <c r="N574" s="234">
        <v>0</v>
      </c>
      <c r="O574" s="232">
        <f t="shared" si="100"/>
        <v>0</v>
      </c>
      <c r="P574" s="243"/>
      <c r="Q574" s="216"/>
      <c r="R574" s="236">
        <f t="shared" si="101"/>
        <v>0</v>
      </c>
      <c r="S574" s="237">
        <v>0</v>
      </c>
      <c r="T574" s="236">
        <f t="shared" si="94"/>
        <v>0</v>
      </c>
      <c r="U574" s="236">
        <f t="shared" si="95"/>
        <v>0</v>
      </c>
      <c r="V574" s="236">
        <f t="shared" si="96"/>
        <v>0</v>
      </c>
      <c r="W574" s="236">
        <f t="shared" si="97"/>
        <v>0</v>
      </c>
      <c r="X574" s="236">
        <f t="shared" si="102"/>
        <v>0</v>
      </c>
      <c r="Y574" s="238">
        <f t="shared" si="98"/>
        <v>0</v>
      </c>
      <c r="Z574" s="238">
        <f t="shared" si="99"/>
        <v>0</v>
      </c>
    </row>
    <row r="575" spans="1:26" ht="45" x14ac:dyDescent="0.25">
      <c r="A575" s="191" t="s">
        <v>1053</v>
      </c>
      <c r="B575" s="228" t="s">
        <v>1186</v>
      </c>
      <c r="C575" s="193" t="s">
        <v>1187</v>
      </c>
      <c r="D575" s="193"/>
      <c r="E575" s="194">
        <v>667</v>
      </c>
      <c r="F575" s="229">
        <v>667</v>
      </c>
      <c r="G575" s="230" t="s">
        <v>33</v>
      </c>
      <c r="H575" s="231">
        <v>0</v>
      </c>
      <c r="I575" s="251">
        <v>0</v>
      </c>
      <c r="J575" s="232">
        <v>0</v>
      </c>
      <c r="K575" s="232">
        <v>0</v>
      </c>
      <c r="L575" s="233">
        <v>0</v>
      </c>
      <c r="M575" s="232">
        <f t="shared" si="93"/>
        <v>0</v>
      </c>
      <c r="N575" s="234">
        <v>0</v>
      </c>
      <c r="O575" s="232">
        <f t="shared" si="100"/>
        <v>0</v>
      </c>
      <c r="P575" s="243"/>
      <c r="Q575" s="216"/>
      <c r="R575" s="236">
        <f t="shared" si="101"/>
        <v>0</v>
      </c>
      <c r="S575" s="237">
        <v>0</v>
      </c>
      <c r="T575" s="236">
        <f t="shared" si="94"/>
        <v>0</v>
      </c>
      <c r="U575" s="236">
        <f t="shared" si="95"/>
        <v>0</v>
      </c>
      <c r="V575" s="236">
        <f t="shared" si="96"/>
        <v>0</v>
      </c>
      <c r="W575" s="236">
        <f t="shared" si="97"/>
        <v>0</v>
      </c>
      <c r="X575" s="236">
        <f t="shared" si="102"/>
        <v>0</v>
      </c>
      <c r="Y575" s="238">
        <f t="shared" si="98"/>
        <v>0</v>
      </c>
      <c r="Z575" s="238">
        <f t="shared" si="99"/>
        <v>0</v>
      </c>
    </row>
    <row r="576" spans="1:26" ht="30" x14ac:dyDescent="0.25">
      <c r="A576" s="191" t="s">
        <v>1053</v>
      </c>
      <c r="B576" s="228" t="s">
        <v>1180</v>
      </c>
      <c r="C576" s="193" t="s">
        <v>1181</v>
      </c>
      <c r="D576" s="193"/>
      <c r="E576" s="194">
        <v>597.4</v>
      </c>
      <c r="F576" s="229">
        <v>597.4</v>
      </c>
      <c r="G576" s="230" t="s">
        <v>33</v>
      </c>
      <c r="H576" s="231">
        <v>0</v>
      </c>
      <c r="I576" s="251">
        <v>0</v>
      </c>
      <c r="J576" s="232">
        <v>0</v>
      </c>
      <c r="K576" s="232">
        <v>0</v>
      </c>
      <c r="L576" s="233">
        <v>0</v>
      </c>
      <c r="M576" s="232">
        <f t="shared" si="93"/>
        <v>0</v>
      </c>
      <c r="N576" s="234">
        <v>0</v>
      </c>
      <c r="O576" s="232">
        <f t="shared" si="100"/>
        <v>0</v>
      </c>
      <c r="P576" s="243"/>
      <c r="Q576" s="216"/>
      <c r="R576" s="236">
        <f t="shared" si="101"/>
        <v>0</v>
      </c>
      <c r="S576" s="237">
        <v>0</v>
      </c>
      <c r="T576" s="236">
        <f t="shared" si="94"/>
        <v>0</v>
      </c>
      <c r="U576" s="236">
        <f t="shared" si="95"/>
        <v>0</v>
      </c>
      <c r="V576" s="236">
        <f t="shared" si="96"/>
        <v>0</v>
      </c>
      <c r="W576" s="236">
        <f t="shared" si="97"/>
        <v>0</v>
      </c>
      <c r="X576" s="236">
        <f t="shared" si="102"/>
        <v>0</v>
      </c>
      <c r="Y576" s="238">
        <f t="shared" si="98"/>
        <v>0</v>
      </c>
      <c r="Z576" s="238">
        <f t="shared" si="99"/>
        <v>0</v>
      </c>
    </row>
    <row r="577" spans="1:26" ht="45" x14ac:dyDescent="0.25">
      <c r="A577" s="191" t="s">
        <v>1053</v>
      </c>
      <c r="B577" s="228" t="s">
        <v>1170</v>
      </c>
      <c r="C577" s="193" t="s">
        <v>1171</v>
      </c>
      <c r="D577" s="193"/>
      <c r="E577" s="194">
        <v>207.64</v>
      </c>
      <c r="F577" s="229">
        <v>207.64</v>
      </c>
      <c r="G577" s="230" t="s">
        <v>33</v>
      </c>
      <c r="H577" s="231">
        <v>0</v>
      </c>
      <c r="I577" s="251">
        <v>0</v>
      </c>
      <c r="J577" s="232">
        <v>0</v>
      </c>
      <c r="K577" s="232">
        <v>0</v>
      </c>
      <c r="L577" s="233">
        <v>0</v>
      </c>
      <c r="M577" s="232">
        <f t="shared" si="93"/>
        <v>0</v>
      </c>
      <c r="N577" s="234">
        <v>0</v>
      </c>
      <c r="O577" s="232">
        <f t="shared" si="100"/>
        <v>0</v>
      </c>
      <c r="P577" s="243"/>
      <c r="Q577" s="216"/>
      <c r="R577" s="236">
        <f t="shared" si="101"/>
        <v>0</v>
      </c>
      <c r="S577" s="237">
        <v>0</v>
      </c>
      <c r="T577" s="236">
        <f t="shared" si="94"/>
        <v>0</v>
      </c>
      <c r="U577" s="236">
        <f t="shared" si="95"/>
        <v>0</v>
      </c>
      <c r="V577" s="236">
        <f t="shared" si="96"/>
        <v>0</v>
      </c>
      <c r="W577" s="236">
        <f t="shared" si="97"/>
        <v>0</v>
      </c>
      <c r="X577" s="236">
        <f t="shared" si="102"/>
        <v>0</v>
      </c>
      <c r="Y577" s="238">
        <f t="shared" si="98"/>
        <v>0</v>
      </c>
      <c r="Z577" s="238">
        <f t="shared" si="99"/>
        <v>0</v>
      </c>
    </row>
    <row r="578" spans="1:26" ht="45" x14ac:dyDescent="0.25">
      <c r="A578" s="191" t="s">
        <v>1053</v>
      </c>
      <c r="B578" s="228" t="s">
        <v>1168</v>
      </c>
      <c r="C578" s="193" t="s">
        <v>1169</v>
      </c>
      <c r="D578" s="193"/>
      <c r="E578" s="194">
        <v>307.39999999999998</v>
      </c>
      <c r="F578" s="229">
        <v>307.39999999999998</v>
      </c>
      <c r="G578" s="230" t="s">
        <v>33</v>
      </c>
      <c r="H578" s="231">
        <v>0</v>
      </c>
      <c r="I578" s="251">
        <v>0</v>
      </c>
      <c r="J578" s="232">
        <v>0</v>
      </c>
      <c r="K578" s="232">
        <v>0</v>
      </c>
      <c r="L578" s="233">
        <v>0</v>
      </c>
      <c r="M578" s="232">
        <f t="shared" si="93"/>
        <v>0</v>
      </c>
      <c r="N578" s="234">
        <v>0</v>
      </c>
      <c r="O578" s="232">
        <f t="shared" si="100"/>
        <v>0</v>
      </c>
      <c r="P578" s="243"/>
      <c r="Q578" s="216"/>
      <c r="R578" s="236">
        <f t="shared" si="101"/>
        <v>0</v>
      </c>
      <c r="S578" s="237">
        <v>0</v>
      </c>
      <c r="T578" s="236">
        <f t="shared" si="94"/>
        <v>0</v>
      </c>
      <c r="U578" s="236">
        <f t="shared" si="95"/>
        <v>0</v>
      </c>
      <c r="V578" s="236">
        <f t="shared" si="96"/>
        <v>0</v>
      </c>
      <c r="W578" s="236">
        <f t="shared" si="97"/>
        <v>0</v>
      </c>
      <c r="X578" s="236">
        <f t="shared" si="102"/>
        <v>0</v>
      </c>
      <c r="Y578" s="238">
        <f t="shared" si="98"/>
        <v>0</v>
      </c>
      <c r="Z578" s="238">
        <f t="shared" si="99"/>
        <v>0</v>
      </c>
    </row>
    <row r="579" spans="1:26" ht="30" x14ac:dyDescent="0.25">
      <c r="A579" s="191" t="s">
        <v>1053</v>
      </c>
      <c r="B579" s="228" t="s">
        <v>1162</v>
      </c>
      <c r="C579" s="193" t="s">
        <v>1163</v>
      </c>
      <c r="D579" s="193"/>
      <c r="E579" s="194">
        <v>388.6</v>
      </c>
      <c r="F579" s="229">
        <v>388.6</v>
      </c>
      <c r="G579" s="230" t="s">
        <v>33</v>
      </c>
      <c r="H579" s="231">
        <v>0</v>
      </c>
      <c r="I579" s="251">
        <v>0</v>
      </c>
      <c r="J579" s="232">
        <v>0</v>
      </c>
      <c r="K579" s="232">
        <v>0</v>
      </c>
      <c r="L579" s="233">
        <v>0</v>
      </c>
      <c r="M579" s="232">
        <f t="shared" si="93"/>
        <v>0</v>
      </c>
      <c r="N579" s="234">
        <v>0</v>
      </c>
      <c r="O579" s="232">
        <f t="shared" si="100"/>
        <v>0</v>
      </c>
      <c r="P579" s="243"/>
      <c r="Q579" s="216"/>
      <c r="R579" s="236">
        <f t="shared" si="101"/>
        <v>0</v>
      </c>
      <c r="S579" s="237">
        <v>0</v>
      </c>
      <c r="T579" s="236">
        <f t="shared" si="94"/>
        <v>0</v>
      </c>
      <c r="U579" s="236">
        <f t="shared" si="95"/>
        <v>0</v>
      </c>
      <c r="V579" s="236">
        <f t="shared" si="96"/>
        <v>0</v>
      </c>
      <c r="W579" s="236">
        <f t="shared" si="97"/>
        <v>0</v>
      </c>
      <c r="X579" s="236">
        <f t="shared" si="102"/>
        <v>0</v>
      </c>
      <c r="Y579" s="238">
        <f t="shared" si="98"/>
        <v>0</v>
      </c>
      <c r="Z579" s="238">
        <f t="shared" si="99"/>
        <v>0</v>
      </c>
    </row>
    <row r="580" spans="1:26" ht="45" x14ac:dyDescent="0.25">
      <c r="A580" s="196" t="s">
        <v>1053</v>
      </c>
      <c r="B580" s="228" t="s">
        <v>1182</v>
      </c>
      <c r="C580" s="199" t="s">
        <v>1183</v>
      </c>
      <c r="D580" s="199"/>
      <c r="E580" s="210">
        <v>209.31</v>
      </c>
      <c r="F580" s="210">
        <v>209.31</v>
      </c>
      <c r="G580" s="256" t="s">
        <v>33</v>
      </c>
      <c r="H580" s="231">
        <v>0</v>
      </c>
      <c r="I580" s="251">
        <v>0</v>
      </c>
      <c r="J580" s="232">
        <v>0</v>
      </c>
      <c r="K580" s="232">
        <v>0</v>
      </c>
      <c r="L580" s="233">
        <v>0</v>
      </c>
      <c r="M580" s="232">
        <f t="shared" si="93"/>
        <v>0</v>
      </c>
      <c r="N580" s="234">
        <v>0</v>
      </c>
      <c r="O580" s="232">
        <f t="shared" si="100"/>
        <v>0</v>
      </c>
      <c r="P580" s="243"/>
      <c r="Q580" s="225"/>
      <c r="R580" s="236">
        <f t="shared" si="101"/>
        <v>0</v>
      </c>
      <c r="S580" s="237">
        <v>0</v>
      </c>
      <c r="T580" s="236">
        <f t="shared" si="94"/>
        <v>0</v>
      </c>
      <c r="U580" s="236">
        <f t="shared" si="95"/>
        <v>0</v>
      </c>
      <c r="V580" s="236">
        <f t="shared" si="96"/>
        <v>0</v>
      </c>
      <c r="W580" s="236">
        <f t="shared" si="97"/>
        <v>0</v>
      </c>
      <c r="X580" s="236">
        <f t="shared" si="102"/>
        <v>0</v>
      </c>
      <c r="Y580" s="238">
        <f t="shared" si="98"/>
        <v>0</v>
      </c>
      <c r="Z580" s="238">
        <f t="shared" si="99"/>
        <v>0</v>
      </c>
    </row>
    <row r="581" spans="1:26" ht="30" x14ac:dyDescent="0.25">
      <c r="A581" s="191" t="s">
        <v>1053</v>
      </c>
      <c r="B581" s="228" t="s">
        <v>1238</v>
      </c>
      <c r="C581" s="193" t="s">
        <v>1239</v>
      </c>
      <c r="D581" s="193"/>
      <c r="E581" s="194">
        <v>140.27000000000001</v>
      </c>
      <c r="F581" s="229">
        <v>140.27000000000001</v>
      </c>
      <c r="G581" s="230" t="s">
        <v>33</v>
      </c>
      <c r="H581" s="231">
        <v>0</v>
      </c>
      <c r="I581" s="251">
        <v>0</v>
      </c>
      <c r="J581" s="232">
        <v>0</v>
      </c>
      <c r="K581" s="232">
        <v>0</v>
      </c>
      <c r="L581" s="233">
        <v>0</v>
      </c>
      <c r="M581" s="232">
        <f t="shared" si="93"/>
        <v>0</v>
      </c>
      <c r="N581" s="234">
        <v>0</v>
      </c>
      <c r="O581" s="232">
        <f t="shared" si="100"/>
        <v>0</v>
      </c>
      <c r="P581" s="242"/>
      <c r="Q581" s="216"/>
      <c r="R581" s="236">
        <f t="shared" si="101"/>
        <v>0</v>
      </c>
      <c r="S581" s="237">
        <v>0</v>
      </c>
      <c r="T581" s="236">
        <f t="shared" si="94"/>
        <v>0</v>
      </c>
      <c r="U581" s="236">
        <f t="shared" si="95"/>
        <v>0</v>
      </c>
      <c r="V581" s="236">
        <f t="shared" si="96"/>
        <v>0</v>
      </c>
      <c r="W581" s="236">
        <f t="shared" si="97"/>
        <v>0</v>
      </c>
      <c r="X581" s="236">
        <f t="shared" si="102"/>
        <v>0</v>
      </c>
      <c r="Y581" s="238">
        <f t="shared" si="98"/>
        <v>0</v>
      </c>
      <c r="Z581" s="238">
        <f t="shared" si="99"/>
        <v>0</v>
      </c>
    </row>
    <row r="582" spans="1:26" ht="30" x14ac:dyDescent="0.25">
      <c r="A582" s="191" t="s">
        <v>1053</v>
      </c>
      <c r="B582" s="228" t="s">
        <v>1148</v>
      </c>
      <c r="C582" s="193" t="s">
        <v>1149</v>
      </c>
      <c r="D582" s="193"/>
      <c r="E582" s="194">
        <v>180.01</v>
      </c>
      <c r="F582" s="229">
        <v>180.01</v>
      </c>
      <c r="G582" s="230" t="s">
        <v>33</v>
      </c>
      <c r="H582" s="231">
        <v>0</v>
      </c>
      <c r="I582" s="251">
        <v>0</v>
      </c>
      <c r="J582" s="232">
        <v>0</v>
      </c>
      <c r="K582" s="232">
        <v>0</v>
      </c>
      <c r="L582" s="233">
        <v>0</v>
      </c>
      <c r="M582" s="232">
        <f t="shared" si="93"/>
        <v>0</v>
      </c>
      <c r="N582" s="234">
        <v>0</v>
      </c>
      <c r="O582" s="232">
        <f t="shared" si="100"/>
        <v>0</v>
      </c>
      <c r="P582" s="243"/>
      <c r="Q582" s="216"/>
      <c r="R582" s="236">
        <f t="shared" si="101"/>
        <v>0</v>
      </c>
      <c r="S582" s="237">
        <v>0</v>
      </c>
      <c r="T582" s="236">
        <f t="shared" si="94"/>
        <v>0</v>
      </c>
      <c r="U582" s="236">
        <f t="shared" si="95"/>
        <v>0</v>
      </c>
      <c r="V582" s="236">
        <f t="shared" si="96"/>
        <v>0</v>
      </c>
      <c r="W582" s="236">
        <f t="shared" si="97"/>
        <v>0</v>
      </c>
      <c r="X582" s="236">
        <f t="shared" si="102"/>
        <v>0</v>
      </c>
      <c r="Y582" s="238">
        <f t="shared" si="98"/>
        <v>0</v>
      </c>
      <c r="Z582" s="238">
        <f t="shared" si="99"/>
        <v>0</v>
      </c>
    </row>
    <row r="583" spans="1:26" ht="18" x14ac:dyDescent="0.25">
      <c r="A583" s="191" t="s">
        <v>1053</v>
      </c>
      <c r="B583" s="228" t="s">
        <v>1174</v>
      </c>
      <c r="C583" s="193" t="s">
        <v>1175</v>
      </c>
      <c r="D583" s="193"/>
      <c r="E583" s="194">
        <v>50.46</v>
      </c>
      <c r="F583" s="229">
        <v>50.46</v>
      </c>
      <c r="G583" s="230" t="s">
        <v>33</v>
      </c>
      <c r="H583" s="231">
        <v>0</v>
      </c>
      <c r="I583" s="251">
        <v>0</v>
      </c>
      <c r="J583" s="232">
        <v>0</v>
      </c>
      <c r="K583" s="232">
        <v>0</v>
      </c>
      <c r="L583" s="233">
        <v>0</v>
      </c>
      <c r="M583" s="232">
        <f t="shared" si="93"/>
        <v>0</v>
      </c>
      <c r="N583" s="234">
        <v>0</v>
      </c>
      <c r="O583" s="232">
        <f t="shared" si="100"/>
        <v>0</v>
      </c>
      <c r="P583" s="246"/>
      <c r="Q583" s="216"/>
      <c r="R583" s="236">
        <f t="shared" si="101"/>
        <v>0</v>
      </c>
      <c r="S583" s="237">
        <v>0</v>
      </c>
      <c r="T583" s="236">
        <f t="shared" si="94"/>
        <v>0</v>
      </c>
      <c r="U583" s="236">
        <f t="shared" si="95"/>
        <v>0</v>
      </c>
      <c r="V583" s="236">
        <f t="shared" si="96"/>
        <v>0</v>
      </c>
      <c r="W583" s="236">
        <f t="shared" si="97"/>
        <v>0</v>
      </c>
      <c r="X583" s="236">
        <f t="shared" si="102"/>
        <v>0</v>
      </c>
      <c r="Y583" s="238">
        <f t="shared" si="98"/>
        <v>0</v>
      </c>
      <c r="Z583" s="238">
        <f t="shared" si="99"/>
        <v>0</v>
      </c>
    </row>
    <row r="584" spans="1:26" ht="18" x14ac:dyDescent="0.25">
      <c r="A584" s="191" t="s">
        <v>1053</v>
      </c>
      <c r="B584" s="228" t="s">
        <v>1100</v>
      </c>
      <c r="C584" s="193" t="s">
        <v>1101</v>
      </c>
      <c r="D584" s="193"/>
      <c r="E584" s="194">
        <v>40.369999999999997</v>
      </c>
      <c r="F584" s="229">
        <v>40.369999999999997</v>
      </c>
      <c r="G584" s="230" t="s">
        <v>1368</v>
      </c>
      <c r="H584" s="231">
        <v>0</v>
      </c>
      <c r="I584" s="232">
        <v>0</v>
      </c>
      <c r="J584" s="232">
        <v>0</v>
      </c>
      <c r="K584" s="232">
        <v>0</v>
      </c>
      <c r="L584" s="233">
        <v>0</v>
      </c>
      <c r="M584" s="232">
        <f t="shared" si="93"/>
        <v>0</v>
      </c>
      <c r="N584" s="234">
        <v>0</v>
      </c>
      <c r="O584" s="232">
        <f t="shared" si="100"/>
        <v>0</v>
      </c>
      <c r="P584" s="243"/>
      <c r="Q584" s="216"/>
      <c r="R584" s="236">
        <f t="shared" si="101"/>
        <v>0</v>
      </c>
      <c r="S584" s="237">
        <v>0</v>
      </c>
      <c r="T584" s="236">
        <f t="shared" si="94"/>
        <v>0</v>
      </c>
      <c r="U584" s="236">
        <f t="shared" si="95"/>
        <v>0</v>
      </c>
      <c r="V584" s="236">
        <f t="shared" si="96"/>
        <v>0</v>
      </c>
      <c r="W584" s="236">
        <f t="shared" si="97"/>
        <v>0</v>
      </c>
      <c r="X584" s="236">
        <f t="shared" si="102"/>
        <v>0</v>
      </c>
      <c r="Y584" s="238">
        <f t="shared" si="98"/>
        <v>0</v>
      </c>
      <c r="Z584" s="238">
        <f t="shared" si="99"/>
        <v>0</v>
      </c>
    </row>
    <row r="585" spans="1:26" ht="30" x14ac:dyDescent="0.25">
      <c r="A585" s="191" t="s">
        <v>1053</v>
      </c>
      <c r="B585" s="228" t="s">
        <v>1210</v>
      </c>
      <c r="C585" s="193" t="s">
        <v>1211</v>
      </c>
      <c r="D585" s="193"/>
      <c r="E585" s="194">
        <v>100</v>
      </c>
      <c r="F585" s="229">
        <v>100</v>
      </c>
      <c r="G585" s="230" t="s">
        <v>33</v>
      </c>
      <c r="H585" s="231">
        <v>0</v>
      </c>
      <c r="I585" s="251">
        <v>0</v>
      </c>
      <c r="J585" s="232">
        <v>0</v>
      </c>
      <c r="K585" s="232">
        <v>0</v>
      </c>
      <c r="L585" s="233">
        <v>0</v>
      </c>
      <c r="M585" s="232">
        <f t="shared" si="93"/>
        <v>0</v>
      </c>
      <c r="N585" s="234">
        <v>0</v>
      </c>
      <c r="O585" s="232">
        <f t="shared" si="100"/>
        <v>0</v>
      </c>
      <c r="P585" s="243"/>
      <c r="Q585" s="216"/>
      <c r="R585" s="236">
        <f t="shared" ref="R585:R616" si="103">H585*E585</f>
        <v>0</v>
      </c>
      <c r="S585" s="237">
        <v>0</v>
      </c>
      <c r="T585" s="236">
        <f t="shared" si="94"/>
        <v>0</v>
      </c>
      <c r="U585" s="236">
        <f t="shared" si="95"/>
        <v>0</v>
      </c>
      <c r="V585" s="236">
        <f t="shared" si="96"/>
        <v>0</v>
      </c>
      <c r="W585" s="236">
        <f t="shared" si="97"/>
        <v>0</v>
      </c>
      <c r="X585" s="236">
        <f t="shared" ref="X585:X616" si="104">R585+S585+T585+U585-V585-W585</f>
        <v>0</v>
      </c>
      <c r="Y585" s="238">
        <f t="shared" si="98"/>
        <v>0</v>
      </c>
      <c r="Z585" s="238">
        <f t="shared" si="99"/>
        <v>0</v>
      </c>
    </row>
    <row r="586" spans="1:26" ht="45" x14ac:dyDescent="0.25">
      <c r="A586" s="191" t="s">
        <v>1053</v>
      </c>
      <c r="B586" s="228" t="s">
        <v>1254</v>
      </c>
      <c r="C586" s="193" t="s">
        <v>1255</v>
      </c>
      <c r="D586" s="193"/>
      <c r="E586" s="194">
        <v>299</v>
      </c>
      <c r="F586" s="229">
        <v>299</v>
      </c>
      <c r="G586" s="230" t="s">
        <v>33</v>
      </c>
      <c r="H586" s="231">
        <v>0</v>
      </c>
      <c r="I586" s="251">
        <v>0</v>
      </c>
      <c r="J586" s="232">
        <v>0</v>
      </c>
      <c r="K586" s="232">
        <v>0</v>
      </c>
      <c r="L586" s="233">
        <v>0</v>
      </c>
      <c r="M586" s="232">
        <f t="shared" ref="M586:M649" si="105">H586+I586+J586-K586-L586</f>
        <v>0</v>
      </c>
      <c r="N586" s="234">
        <v>0</v>
      </c>
      <c r="O586" s="232">
        <f t="shared" si="100"/>
        <v>0</v>
      </c>
      <c r="P586" s="243"/>
      <c r="Q586" s="216"/>
      <c r="R586" s="236">
        <f t="shared" si="103"/>
        <v>0</v>
      </c>
      <c r="S586" s="237">
        <v>0</v>
      </c>
      <c r="T586" s="236">
        <f t="shared" ref="T586:T649" si="106">I586*F586</f>
        <v>0</v>
      </c>
      <c r="U586" s="236">
        <f t="shared" ref="U586:U649" si="107">F586*J586</f>
        <v>0</v>
      </c>
      <c r="V586" s="236">
        <f t="shared" ref="V586:V649" si="108">F586*K586</f>
        <v>0</v>
      </c>
      <c r="W586" s="236">
        <f t="shared" ref="W586:W649" si="109">F586*L586</f>
        <v>0</v>
      </c>
      <c r="X586" s="236">
        <f t="shared" si="104"/>
        <v>0</v>
      </c>
      <c r="Y586" s="238">
        <f t="shared" ref="Y586:Y649" si="110">M586*F586</f>
        <v>0</v>
      </c>
      <c r="Z586" s="238">
        <f t="shared" ref="Z586:Z649" si="111">Y586-X586</f>
        <v>0</v>
      </c>
    </row>
    <row r="587" spans="1:26" ht="30" x14ac:dyDescent="0.25">
      <c r="A587" s="191" t="s">
        <v>1053</v>
      </c>
      <c r="B587" s="228" t="s">
        <v>1240</v>
      </c>
      <c r="C587" s="193" t="s">
        <v>1241</v>
      </c>
      <c r="D587" s="193"/>
      <c r="E587" s="194">
        <v>90</v>
      </c>
      <c r="F587" s="229">
        <v>90</v>
      </c>
      <c r="G587" s="230" t="s">
        <v>33</v>
      </c>
      <c r="H587" s="231">
        <v>0</v>
      </c>
      <c r="I587" s="251">
        <v>0</v>
      </c>
      <c r="J587" s="232">
        <v>0</v>
      </c>
      <c r="K587" s="232">
        <v>0</v>
      </c>
      <c r="L587" s="233">
        <v>0</v>
      </c>
      <c r="M587" s="232">
        <f t="shared" si="105"/>
        <v>0</v>
      </c>
      <c r="N587" s="234">
        <v>0</v>
      </c>
      <c r="O587" s="232">
        <f t="shared" si="100"/>
        <v>0</v>
      </c>
      <c r="P587" s="244"/>
      <c r="Q587" s="216"/>
      <c r="R587" s="236">
        <f t="shared" si="103"/>
        <v>0</v>
      </c>
      <c r="S587" s="237">
        <v>0</v>
      </c>
      <c r="T587" s="236">
        <f t="shared" si="106"/>
        <v>0</v>
      </c>
      <c r="U587" s="236">
        <f t="shared" si="107"/>
        <v>0</v>
      </c>
      <c r="V587" s="236">
        <f t="shared" si="108"/>
        <v>0</v>
      </c>
      <c r="W587" s="236">
        <f t="shared" si="109"/>
        <v>0</v>
      </c>
      <c r="X587" s="236">
        <f t="shared" si="104"/>
        <v>0</v>
      </c>
      <c r="Y587" s="238">
        <f t="shared" si="110"/>
        <v>0</v>
      </c>
      <c r="Z587" s="238">
        <f t="shared" si="111"/>
        <v>0</v>
      </c>
    </row>
    <row r="588" spans="1:26" ht="30" x14ac:dyDescent="0.25">
      <c r="A588" s="191" t="s">
        <v>1053</v>
      </c>
      <c r="B588" s="228" t="s">
        <v>1190</v>
      </c>
      <c r="C588" s="193" t="s">
        <v>1191</v>
      </c>
      <c r="D588" s="193"/>
      <c r="E588" s="194">
        <v>15</v>
      </c>
      <c r="F588" s="229">
        <v>15</v>
      </c>
      <c r="G588" s="230" t="s">
        <v>33</v>
      </c>
      <c r="H588" s="231">
        <v>1</v>
      </c>
      <c r="I588" s="251">
        <v>0</v>
      </c>
      <c r="J588" s="232">
        <v>0</v>
      </c>
      <c r="K588" s="232">
        <v>1</v>
      </c>
      <c r="L588" s="233">
        <v>0</v>
      </c>
      <c r="M588" s="232">
        <f t="shared" si="105"/>
        <v>0</v>
      </c>
      <c r="N588" s="234">
        <v>0</v>
      </c>
      <c r="O588" s="232">
        <f t="shared" si="100"/>
        <v>0</v>
      </c>
      <c r="P588" s="242"/>
      <c r="Q588" s="216"/>
      <c r="R588" s="236">
        <f t="shared" si="103"/>
        <v>15</v>
      </c>
      <c r="S588" s="237">
        <v>0</v>
      </c>
      <c r="T588" s="236">
        <f t="shared" si="106"/>
        <v>0</v>
      </c>
      <c r="U588" s="236">
        <f t="shared" si="107"/>
        <v>0</v>
      </c>
      <c r="V588" s="236">
        <f t="shared" si="108"/>
        <v>15</v>
      </c>
      <c r="W588" s="236">
        <f t="shared" si="109"/>
        <v>0</v>
      </c>
      <c r="X588" s="236">
        <f t="shared" si="104"/>
        <v>0</v>
      </c>
      <c r="Y588" s="238">
        <f t="shared" si="110"/>
        <v>0</v>
      </c>
      <c r="Z588" s="238">
        <f t="shared" si="111"/>
        <v>0</v>
      </c>
    </row>
    <row r="589" spans="1:26" ht="30" x14ac:dyDescent="0.25">
      <c r="A589" s="191" t="s">
        <v>1053</v>
      </c>
      <c r="B589" s="228" t="s">
        <v>1140</v>
      </c>
      <c r="C589" s="193" t="s">
        <v>1141</v>
      </c>
      <c r="D589" s="193"/>
      <c r="E589" s="194">
        <v>57</v>
      </c>
      <c r="F589" s="229">
        <v>57</v>
      </c>
      <c r="G589" s="230" t="s">
        <v>33</v>
      </c>
      <c r="H589" s="231">
        <v>0</v>
      </c>
      <c r="I589" s="251">
        <v>0</v>
      </c>
      <c r="J589" s="232">
        <v>0</v>
      </c>
      <c r="K589" s="232">
        <v>0</v>
      </c>
      <c r="L589" s="233">
        <v>0</v>
      </c>
      <c r="M589" s="232">
        <f t="shared" si="105"/>
        <v>0</v>
      </c>
      <c r="N589" s="234">
        <v>0</v>
      </c>
      <c r="O589" s="232">
        <f t="shared" si="100"/>
        <v>0</v>
      </c>
      <c r="P589" s="243"/>
      <c r="Q589" s="216"/>
      <c r="R589" s="236">
        <f t="shared" si="103"/>
        <v>0</v>
      </c>
      <c r="S589" s="237">
        <v>0</v>
      </c>
      <c r="T589" s="236">
        <f t="shared" si="106"/>
        <v>0</v>
      </c>
      <c r="U589" s="236">
        <f t="shared" si="107"/>
        <v>0</v>
      </c>
      <c r="V589" s="236">
        <f t="shared" si="108"/>
        <v>0</v>
      </c>
      <c r="W589" s="236">
        <f t="shared" si="109"/>
        <v>0</v>
      </c>
      <c r="X589" s="236">
        <f t="shared" si="104"/>
        <v>0</v>
      </c>
      <c r="Y589" s="238">
        <f t="shared" si="110"/>
        <v>0</v>
      </c>
      <c r="Z589" s="238">
        <f t="shared" si="111"/>
        <v>0</v>
      </c>
    </row>
    <row r="590" spans="1:26" ht="30" x14ac:dyDescent="0.25">
      <c r="A590" s="191" t="s">
        <v>1053</v>
      </c>
      <c r="B590" s="228" t="s">
        <v>1200</v>
      </c>
      <c r="C590" s="193" t="s">
        <v>1201</v>
      </c>
      <c r="D590" s="193"/>
      <c r="E590" s="194">
        <v>203.87</v>
      </c>
      <c r="F590" s="229">
        <v>203.87</v>
      </c>
      <c r="G590" s="230" t="s">
        <v>33</v>
      </c>
      <c r="H590" s="231">
        <v>0</v>
      </c>
      <c r="I590" s="251">
        <v>0</v>
      </c>
      <c r="J590" s="232">
        <v>0</v>
      </c>
      <c r="K590" s="232">
        <v>0</v>
      </c>
      <c r="L590" s="233">
        <v>0</v>
      </c>
      <c r="M590" s="232">
        <f t="shared" si="105"/>
        <v>0</v>
      </c>
      <c r="N590" s="234">
        <v>0</v>
      </c>
      <c r="O590" s="232">
        <f t="shared" si="100"/>
        <v>0</v>
      </c>
      <c r="P590" s="243"/>
      <c r="Q590" s="216"/>
      <c r="R590" s="236">
        <f t="shared" si="103"/>
        <v>0</v>
      </c>
      <c r="S590" s="237">
        <v>0</v>
      </c>
      <c r="T590" s="236">
        <f t="shared" si="106"/>
        <v>0</v>
      </c>
      <c r="U590" s="236">
        <f t="shared" si="107"/>
        <v>0</v>
      </c>
      <c r="V590" s="236">
        <f t="shared" si="108"/>
        <v>0</v>
      </c>
      <c r="W590" s="236">
        <f t="shared" si="109"/>
        <v>0</v>
      </c>
      <c r="X590" s="236">
        <f t="shared" si="104"/>
        <v>0</v>
      </c>
      <c r="Y590" s="238">
        <f t="shared" si="110"/>
        <v>0</v>
      </c>
      <c r="Z590" s="238">
        <f t="shared" si="111"/>
        <v>0</v>
      </c>
    </row>
    <row r="591" spans="1:26" ht="18" x14ac:dyDescent="0.25">
      <c r="A591" s="191" t="s">
        <v>1053</v>
      </c>
      <c r="B591" s="228" t="s">
        <v>1214</v>
      </c>
      <c r="C591" s="208" t="s">
        <v>1215</v>
      </c>
      <c r="D591" s="208"/>
      <c r="E591" s="194">
        <v>98</v>
      </c>
      <c r="F591" s="229">
        <v>98</v>
      </c>
      <c r="G591" s="280" t="s">
        <v>33</v>
      </c>
      <c r="H591" s="231">
        <v>0</v>
      </c>
      <c r="I591" s="251">
        <v>0</v>
      </c>
      <c r="J591" s="232">
        <v>0</v>
      </c>
      <c r="K591" s="232">
        <v>0</v>
      </c>
      <c r="L591" s="233">
        <v>0</v>
      </c>
      <c r="M591" s="232">
        <f t="shared" si="105"/>
        <v>0</v>
      </c>
      <c r="N591" s="234">
        <v>0</v>
      </c>
      <c r="O591" s="232">
        <f t="shared" si="100"/>
        <v>0</v>
      </c>
      <c r="P591" s="242"/>
      <c r="Q591" s="216"/>
      <c r="R591" s="236">
        <f t="shared" si="103"/>
        <v>0</v>
      </c>
      <c r="S591" s="237">
        <v>0</v>
      </c>
      <c r="T591" s="236">
        <f t="shared" si="106"/>
        <v>0</v>
      </c>
      <c r="U591" s="236">
        <f t="shared" si="107"/>
        <v>0</v>
      </c>
      <c r="V591" s="236">
        <f t="shared" si="108"/>
        <v>0</v>
      </c>
      <c r="W591" s="236">
        <f t="shared" si="109"/>
        <v>0</v>
      </c>
      <c r="X591" s="236">
        <f t="shared" si="104"/>
        <v>0</v>
      </c>
      <c r="Y591" s="238">
        <f t="shared" si="110"/>
        <v>0</v>
      </c>
      <c r="Z591" s="238">
        <f t="shared" si="111"/>
        <v>0</v>
      </c>
    </row>
    <row r="592" spans="1:26" ht="45" x14ac:dyDescent="0.25">
      <c r="A592" s="191" t="s">
        <v>1053</v>
      </c>
      <c r="B592" s="228" t="s">
        <v>1256</v>
      </c>
      <c r="C592" s="193" t="s">
        <v>1257</v>
      </c>
      <c r="D592" s="193"/>
      <c r="E592" s="194">
        <v>449</v>
      </c>
      <c r="F592" s="229">
        <v>449</v>
      </c>
      <c r="G592" s="230" t="s">
        <v>33</v>
      </c>
      <c r="H592" s="231">
        <v>0</v>
      </c>
      <c r="I592" s="251">
        <v>0</v>
      </c>
      <c r="J592" s="232">
        <v>0</v>
      </c>
      <c r="K592" s="232">
        <v>0</v>
      </c>
      <c r="L592" s="233">
        <v>0</v>
      </c>
      <c r="M592" s="232">
        <f t="shared" si="105"/>
        <v>0</v>
      </c>
      <c r="N592" s="234">
        <v>0</v>
      </c>
      <c r="O592" s="232">
        <f t="shared" si="100"/>
        <v>0</v>
      </c>
      <c r="P592" s="243"/>
      <c r="Q592" s="216"/>
      <c r="R592" s="236">
        <f t="shared" si="103"/>
        <v>0</v>
      </c>
      <c r="S592" s="237">
        <v>0</v>
      </c>
      <c r="T592" s="236">
        <f t="shared" si="106"/>
        <v>0</v>
      </c>
      <c r="U592" s="236">
        <f t="shared" si="107"/>
        <v>0</v>
      </c>
      <c r="V592" s="236">
        <f t="shared" si="108"/>
        <v>0</v>
      </c>
      <c r="W592" s="236">
        <f t="shared" si="109"/>
        <v>0</v>
      </c>
      <c r="X592" s="236">
        <f t="shared" si="104"/>
        <v>0</v>
      </c>
      <c r="Y592" s="238">
        <f t="shared" si="110"/>
        <v>0</v>
      </c>
      <c r="Z592" s="238">
        <f t="shared" si="111"/>
        <v>0</v>
      </c>
    </row>
    <row r="593" spans="1:26" ht="45" x14ac:dyDescent="0.25">
      <c r="A593" s="191" t="s">
        <v>1053</v>
      </c>
      <c r="B593" s="228" t="s">
        <v>1202</v>
      </c>
      <c r="C593" s="193" t="s">
        <v>1203</v>
      </c>
      <c r="D593" s="193"/>
      <c r="E593" s="194">
        <v>398.99</v>
      </c>
      <c r="F593" s="229">
        <v>398.99</v>
      </c>
      <c r="G593" s="230" t="s">
        <v>33</v>
      </c>
      <c r="H593" s="231">
        <v>0</v>
      </c>
      <c r="I593" s="251">
        <v>0</v>
      </c>
      <c r="J593" s="232">
        <v>0</v>
      </c>
      <c r="K593" s="232">
        <v>0</v>
      </c>
      <c r="L593" s="233">
        <v>0</v>
      </c>
      <c r="M593" s="232">
        <f t="shared" si="105"/>
        <v>0</v>
      </c>
      <c r="N593" s="234">
        <v>0</v>
      </c>
      <c r="O593" s="232">
        <f t="shared" si="100"/>
        <v>0</v>
      </c>
      <c r="P593" s="243"/>
      <c r="Q593" s="216"/>
      <c r="R593" s="236">
        <f t="shared" si="103"/>
        <v>0</v>
      </c>
      <c r="S593" s="237">
        <v>0</v>
      </c>
      <c r="T593" s="236">
        <f t="shared" si="106"/>
        <v>0</v>
      </c>
      <c r="U593" s="236">
        <f t="shared" si="107"/>
        <v>0</v>
      </c>
      <c r="V593" s="236">
        <f t="shared" si="108"/>
        <v>0</v>
      </c>
      <c r="W593" s="236">
        <f t="shared" si="109"/>
        <v>0</v>
      </c>
      <c r="X593" s="236">
        <f t="shared" si="104"/>
        <v>0</v>
      </c>
      <c r="Y593" s="238">
        <f t="shared" si="110"/>
        <v>0</v>
      </c>
      <c r="Z593" s="238">
        <f t="shared" si="111"/>
        <v>0</v>
      </c>
    </row>
    <row r="594" spans="1:26" ht="18" x14ac:dyDescent="0.25">
      <c r="A594" s="191" t="s">
        <v>1053</v>
      </c>
      <c r="B594" s="228" t="s">
        <v>1146</v>
      </c>
      <c r="C594" s="193" t="s">
        <v>1147</v>
      </c>
      <c r="D594" s="193"/>
      <c r="E594" s="194">
        <v>170</v>
      </c>
      <c r="F594" s="229">
        <v>170</v>
      </c>
      <c r="G594" s="230" t="s">
        <v>33</v>
      </c>
      <c r="H594" s="231">
        <v>0</v>
      </c>
      <c r="I594" s="251">
        <v>0</v>
      </c>
      <c r="J594" s="232">
        <v>0</v>
      </c>
      <c r="K594" s="232">
        <v>0</v>
      </c>
      <c r="L594" s="233">
        <v>0</v>
      </c>
      <c r="M594" s="232">
        <f t="shared" si="105"/>
        <v>0</v>
      </c>
      <c r="N594" s="234">
        <v>0</v>
      </c>
      <c r="O594" s="232">
        <f t="shared" si="100"/>
        <v>0</v>
      </c>
      <c r="P594" s="243"/>
      <c r="Q594" s="216"/>
      <c r="R594" s="236">
        <f t="shared" si="103"/>
        <v>0</v>
      </c>
      <c r="S594" s="237">
        <v>0</v>
      </c>
      <c r="T594" s="236">
        <f t="shared" si="106"/>
        <v>0</v>
      </c>
      <c r="U594" s="236">
        <f t="shared" si="107"/>
        <v>0</v>
      </c>
      <c r="V594" s="236">
        <f t="shared" si="108"/>
        <v>0</v>
      </c>
      <c r="W594" s="236">
        <f t="shared" si="109"/>
        <v>0</v>
      </c>
      <c r="X594" s="236">
        <f t="shared" si="104"/>
        <v>0</v>
      </c>
      <c r="Y594" s="238">
        <f t="shared" si="110"/>
        <v>0</v>
      </c>
      <c r="Z594" s="238">
        <f t="shared" si="111"/>
        <v>0</v>
      </c>
    </row>
    <row r="595" spans="1:26" ht="30" x14ac:dyDescent="0.25">
      <c r="A595" s="191" t="s">
        <v>1053</v>
      </c>
      <c r="B595" s="228" t="s">
        <v>1124</v>
      </c>
      <c r="C595" s="193" t="s">
        <v>1125</v>
      </c>
      <c r="D595" s="193"/>
      <c r="E595" s="194">
        <v>61</v>
      </c>
      <c r="F595" s="229">
        <v>61</v>
      </c>
      <c r="G595" s="230" t="s">
        <v>33</v>
      </c>
      <c r="H595" s="231">
        <v>0</v>
      </c>
      <c r="I595" s="232">
        <v>0</v>
      </c>
      <c r="J595" s="232">
        <v>0</v>
      </c>
      <c r="K595" s="232">
        <v>0</v>
      </c>
      <c r="L595" s="233">
        <v>0</v>
      </c>
      <c r="M595" s="232">
        <f t="shared" si="105"/>
        <v>0</v>
      </c>
      <c r="N595" s="234">
        <v>0</v>
      </c>
      <c r="O595" s="232">
        <f t="shared" si="100"/>
        <v>0</v>
      </c>
      <c r="P595" s="243"/>
      <c r="Q595" s="216"/>
      <c r="R595" s="236">
        <f t="shared" si="103"/>
        <v>0</v>
      </c>
      <c r="S595" s="237">
        <v>0</v>
      </c>
      <c r="T595" s="236">
        <f t="shared" si="106"/>
        <v>0</v>
      </c>
      <c r="U595" s="236">
        <f t="shared" si="107"/>
        <v>0</v>
      </c>
      <c r="V595" s="236">
        <f t="shared" si="108"/>
        <v>0</v>
      </c>
      <c r="W595" s="236">
        <f t="shared" si="109"/>
        <v>0</v>
      </c>
      <c r="X595" s="236">
        <f t="shared" si="104"/>
        <v>0</v>
      </c>
      <c r="Y595" s="238">
        <f t="shared" si="110"/>
        <v>0</v>
      </c>
      <c r="Z595" s="238">
        <f t="shared" si="111"/>
        <v>0</v>
      </c>
    </row>
    <row r="596" spans="1:26" ht="45" x14ac:dyDescent="0.25">
      <c r="A596" s="191" t="s">
        <v>1053</v>
      </c>
      <c r="B596" s="228" t="s">
        <v>1144</v>
      </c>
      <c r="C596" s="193" t="s">
        <v>1145</v>
      </c>
      <c r="D596" s="193"/>
      <c r="E596" s="194">
        <v>67.28</v>
      </c>
      <c r="F596" s="229">
        <v>67.28</v>
      </c>
      <c r="G596" s="230" t="s">
        <v>33</v>
      </c>
      <c r="H596" s="231">
        <v>0</v>
      </c>
      <c r="I596" s="251">
        <v>0</v>
      </c>
      <c r="J596" s="232">
        <v>0</v>
      </c>
      <c r="K596" s="232">
        <v>0</v>
      </c>
      <c r="L596" s="233">
        <v>0</v>
      </c>
      <c r="M596" s="232">
        <f t="shared" si="105"/>
        <v>0</v>
      </c>
      <c r="N596" s="234">
        <v>0</v>
      </c>
      <c r="O596" s="232">
        <f t="shared" si="100"/>
        <v>0</v>
      </c>
      <c r="P596" s="243"/>
      <c r="Q596" s="216"/>
      <c r="R596" s="236">
        <f t="shared" si="103"/>
        <v>0</v>
      </c>
      <c r="S596" s="237">
        <v>0</v>
      </c>
      <c r="T596" s="236">
        <f t="shared" si="106"/>
        <v>0</v>
      </c>
      <c r="U596" s="236">
        <f t="shared" si="107"/>
        <v>0</v>
      </c>
      <c r="V596" s="236">
        <f t="shared" si="108"/>
        <v>0</v>
      </c>
      <c r="W596" s="236">
        <f t="shared" si="109"/>
        <v>0</v>
      </c>
      <c r="X596" s="236">
        <f t="shared" si="104"/>
        <v>0</v>
      </c>
      <c r="Y596" s="238">
        <f t="shared" si="110"/>
        <v>0</v>
      </c>
      <c r="Z596" s="238">
        <f t="shared" si="111"/>
        <v>0</v>
      </c>
    </row>
    <row r="597" spans="1:26" ht="18" x14ac:dyDescent="0.25">
      <c r="A597" s="191" t="s">
        <v>1053</v>
      </c>
      <c r="B597" s="228" t="s">
        <v>1156</v>
      </c>
      <c r="C597" s="193" t="s">
        <v>1157</v>
      </c>
      <c r="D597" s="193"/>
      <c r="E597" s="194">
        <v>168.99</v>
      </c>
      <c r="F597" s="229">
        <v>168.99</v>
      </c>
      <c r="G597" s="230" t="s">
        <v>33</v>
      </c>
      <c r="H597" s="231">
        <v>0</v>
      </c>
      <c r="I597" s="251">
        <v>0</v>
      </c>
      <c r="J597" s="232">
        <v>0</v>
      </c>
      <c r="K597" s="232">
        <v>0</v>
      </c>
      <c r="L597" s="233">
        <v>0</v>
      </c>
      <c r="M597" s="232">
        <f t="shared" si="105"/>
        <v>0</v>
      </c>
      <c r="N597" s="234">
        <v>0</v>
      </c>
      <c r="O597" s="232">
        <f t="shared" si="100"/>
        <v>0</v>
      </c>
      <c r="P597" s="243"/>
      <c r="Q597" s="216"/>
      <c r="R597" s="236">
        <f t="shared" si="103"/>
        <v>0</v>
      </c>
      <c r="S597" s="237">
        <v>0</v>
      </c>
      <c r="T597" s="236">
        <f t="shared" si="106"/>
        <v>0</v>
      </c>
      <c r="U597" s="236">
        <f t="shared" si="107"/>
        <v>0</v>
      </c>
      <c r="V597" s="236">
        <f t="shared" si="108"/>
        <v>0</v>
      </c>
      <c r="W597" s="236">
        <f t="shared" si="109"/>
        <v>0</v>
      </c>
      <c r="X597" s="236">
        <f t="shared" si="104"/>
        <v>0</v>
      </c>
      <c r="Y597" s="238">
        <f t="shared" si="110"/>
        <v>0</v>
      </c>
      <c r="Z597" s="238">
        <f t="shared" si="111"/>
        <v>0</v>
      </c>
    </row>
    <row r="598" spans="1:26" ht="30" x14ac:dyDescent="0.25">
      <c r="A598" s="191" t="s">
        <v>1053</v>
      </c>
      <c r="B598" s="228" t="s">
        <v>1158</v>
      </c>
      <c r="C598" s="193" t="s">
        <v>1159</v>
      </c>
      <c r="D598" s="193"/>
      <c r="E598" s="194">
        <v>7</v>
      </c>
      <c r="F598" s="229">
        <v>7</v>
      </c>
      <c r="G598" s="230" t="s">
        <v>33</v>
      </c>
      <c r="H598" s="231">
        <v>0</v>
      </c>
      <c r="I598" s="251">
        <v>0</v>
      </c>
      <c r="J598" s="232">
        <v>0</v>
      </c>
      <c r="K598" s="232">
        <v>0</v>
      </c>
      <c r="L598" s="233">
        <v>0</v>
      </c>
      <c r="M598" s="232">
        <f t="shared" si="105"/>
        <v>0</v>
      </c>
      <c r="N598" s="234">
        <v>0</v>
      </c>
      <c r="O598" s="232">
        <f t="shared" si="100"/>
        <v>0</v>
      </c>
      <c r="P598" s="243"/>
      <c r="Q598" s="216"/>
      <c r="R598" s="236">
        <f t="shared" si="103"/>
        <v>0</v>
      </c>
      <c r="S598" s="237">
        <v>0</v>
      </c>
      <c r="T598" s="236">
        <f t="shared" si="106"/>
        <v>0</v>
      </c>
      <c r="U598" s="236">
        <f t="shared" si="107"/>
        <v>0</v>
      </c>
      <c r="V598" s="236">
        <f t="shared" si="108"/>
        <v>0</v>
      </c>
      <c r="W598" s="236">
        <f t="shared" si="109"/>
        <v>0</v>
      </c>
      <c r="X598" s="236">
        <f t="shared" si="104"/>
        <v>0</v>
      </c>
      <c r="Y598" s="238">
        <f t="shared" si="110"/>
        <v>0</v>
      </c>
      <c r="Z598" s="238">
        <f t="shared" si="111"/>
        <v>0</v>
      </c>
    </row>
    <row r="599" spans="1:26" ht="30" x14ac:dyDescent="0.25">
      <c r="A599" s="191" t="s">
        <v>1053</v>
      </c>
      <c r="B599" s="228" t="s">
        <v>1250</v>
      </c>
      <c r="C599" s="193" t="s">
        <v>1251</v>
      </c>
      <c r="D599" s="193"/>
      <c r="E599" s="194">
        <v>122.96</v>
      </c>
      <c r="F599" s="229">
        <v>122.96</v>
      </c>
      <c r="G599" s="230" t="s">
        <v>33</v>
      </c>
      <c r="H599" s="231">
        <v>0</v>
      </c>
      <c r="I599" s="251">
        <v>0</v>
      </c>
      <c r="J599" s="232">
        <v>0</v>
      </c>
      <c r="K599" s="232">
        <v>0</v>
      </c>
      <c r="L599" s="233">
        <v>0</v>
      </c>
      <c r="M599" s="232">
        <f t="shared" si="105"/>
        <v>0</v>
      </c>
      <c r="N599" s="234">
        <v>0</v>
      </c>
      <c r="O599" s="232">
        <f t="shared" si="100"/>
        <v>0</v>
      </c>
      <c r="P599" s="243"/>
      <c r="Q599" s="216"/>
      <c r="R599" s="236">
        <f t="shared" si="103"/>
        <v>0</v>
      </c>
      <c r="S599" s="237">
        <v>0</v>
      </c>
      <c r="T599" s="236">
        <f t="shared" si="106"/>
        <v>0</v>
      </c>
      <c r="U599" s="236">
        <f t="shared" si="107"/>
        <v>0</v>
      </c>
      <c r="V599" s="236">
        <f t="shared" si="108"/>
        <v>0</v>
      </c>
      <c r="W599" s="236">
        <f t="shared" si="109"/>
        <v>0</v>
      </c>
      <c r="X599" s="236">
        <f t="shared" si="104"/>
        <v>0</v>
      </c>
      <c r="Y599" s="238">
        <f t="shared" si="110"/>
        <v>0</v>
      </c>
      <c r="Z599" s="238">
        <f t="shared" si="111"/>
        <v>0</v>
      </c>
    </row>
    <row r="600" spans="1:26" ht="30" x14ac:dyDescent="0.25">
      <c r="A600" s="191" t="s">
        <v>1053</v>
      </c>
      <c r="B600" s="228" t="s">
        <v>1132</v>
      </c>
      <c r="C600" s="193" t="s">
        <v>1133</v>
      </c>
      <c r="D600" s="193"/>
      <c r="E600" s="194">
        <v>3.96</v>
      </c>
      <c r="F600" s="229">
        <v>3.96</v>
      </c>
      <c r="G600" s="230" t="s">
        <v>33</v>
      </c>
      <c r="H600" s="231">
        <v>0</v>
      </c>
      <c r="I600" s="251">
        <v>0</v>
      </c>
      <c r="J600" s="232">
        <v>0</v>
      </c>
      <c r="K600" s="232">
        <v>0</v>
      </c>
      <c r="L600" s="233">
        <v>0</v>
      </c>
      <c r="M600" s="232">
        <f t="shared" si="105"/>
        <v>0</v>
      </c>
      <c r="N600" s="234">
        <v>0</v>
      </c>
      <c r="O600" s="232">
        <f t="shared" si="100"/>
        <v>0</v>
      </c>
      <c r="P600" s="243"/>
      <c r="Q600" s="216"/>
      <c r="R600" s="236">
        <f t="shared" si="103"/>
        <v>0</v>
      </c>
      <c r="S600" s="237">
        <v>0</v>
      </c>
      <c r="T600" s="236">
        <f t="shared" si="106"/>
        <v>0</v>
      </c>
      <c r="U600" s="236">
        <f t="shared" si="107"/>
        <v>0</v>
      </c>
      <c r="V600" s="236">
        <f t="shared" si="108"/>
        <v>0</v>
      </c>
      <c r="W600" s="236">
        <f t="shared" si="109"/>
        <v>0</v>
      </c>
      <c r="X600" s="236">
        <f t="shared" si="104"/>
        <v>0</v>
      </c>
      <c r="Y600" s="238">
        <f t="shared" si="110"/>
        <v>0</v>
      </c>
      <c r="Z600" s="238">
        <f t="shared" si="111"/>
        <v>0</v>
      </c>
    </row>
    <row r="601" spans="1:26" ht="30" x14ac:dyDescent="0.25">
      <c r="A601" s="191" t="s">
        <v>1053</v>
      </c>
      <c r="B601" s="228" t="s">
        <v>1264</v>
      </c>
      <c r="C601" s="193" t="s">
        <v>1265</v>
      </c>
      <c r="D601" s="193"/>
      <c r="E601" s="194">
        <v>20.88</v>
      </c>
      <c r="F601" s="229">
        <v>20.88</v>
      </c>
      <c r="G601" s="230" t="s">
        <v>33</v>
      </c>
      <c r="H601" s="231">
        <v>0</v>
      </c>
      <c r="I601" s="232">
        <v>0</v>
      </c>
      <c r="J601" s="232">
        <v>0</v>
      </c>
      <c r="K601" s="232">
        <v>0</v>
      </c>
      <c r="L601" s="233">
        <v>0</v>
      </c>
      <c r="M601" s="232">
        <f t="shared" si="105"/>
        <v>0</v>
      </c>
      <c r="N601" s="234">
        <v>0</v>
      </c>
      <c r="O601" s="232">
        <f t="shared" si="100"/>
        <v>0</v>
      </c>
      <c r="P601" s="243"/>
      <c r="Q601" s="216"/>
      <c r="R601" s="236">
        <f t="shared" si="103"/>
        <v>0</v>
      </c>
      <c r="S601" s="237">
        <v>0</v>
      </c>
      <c r="T601" s="236">
        <f t="shared" si="106"/>
        <v>0</v>
      </c>
      <c r="U601" s="236">
        <f t="shared" si="107"/>
        <v>0</v>
      </c>
      <c r="V601" s="236">
        <f t="shared" si="108"/>
        <v>0</v>
      </c>
      <c r="W601" s="236">
        <f t="shared" si="109"/>
        <v>0</v>
      </c>
      <c r="X601" s="236">
        <f t="shared" si="104"/>
        <v>0</v>
      </c>
      <c r="Y601" s="238">
        <f t="shared" si="110"/>
        <v>0</v>
      </c>
      <c r="Z601" s="238">
        <f t="shared" si="111"/>
        <v>0</v>
      </c>
    </row>
    <row r="602" spans="1:26" ht="30" x14ac:dyDescent="0.25">
      <c r="A602" s="191" t="s">
        <v>1053</v>
      </c>
      <c r="B602" s="228" t="s">
        <v>1136</v>
      </c>
      <c r="C602" s="193" t="s">
        <v>1137</v>
      </c>
      <c r="D602" s="193"/>
      <c r="E602" s="194">
        <v>50</v>
      </c>
      <c r="F602" s="229">
        <v>50</v>
      </c>
      <c r="G602" s="230" t="s">
        <v>33</v>
      </c>
      <c r="H602" s="231">
        <v>0</v>
      </c>
      <c r="I602" s="251">
        <v>0</v>
      </c>
      <c r="J602" s="232">
        <v>0</v>
      </c>
      <c r="K602" s="232">
        <v>0</v>
      </c>
      <c r="L602" s="233">
        <v>0</v>
      </c>
      <c r="M602" s="232">
        <f t="shared" si="105"/>
        <v>0</v>
      </c>
      <c r="N602" s="234">
        <v>0</v>
      </c>
      <c r="O602" s="232">
        <f t="shared" si="100"/>
        <v>0</v>
      </c>
      <c r="P602" s="243"/>
      <c r="Q602" s="216"/>
      <c r="R602" s="236">
        <f t="shared" si="103"/>
        <v>0</v>
      </c>
      <c r="S602" s="237">
        <v>0</v>
      </c>
      <c r="T602" s="236">
        <f t="shared" si="106"/>
        <v>0</v>
      </c>
      <c r="U602" s="236">
        <f t="shared" si="107"/>
        <v>0</v>
      </c>
      <c r="V602" s="236">
        <f t="shared" si="108"/>
        <v>0</v>
      </c>
      <c r="W602" s="236">
        <f t="shared" si="109"/>
        <v>0</v>
      </c>
      <c r="X602" s="236">
        <f t="shared" si="104"/>
        <v>0</v>
      </c>
      <c r="Y602" s="238">
        <f t="shared" si="110"/>
        <v>0</v>
      </c>
      <c r="Z602" s="238">
        <f t="shared" si="111"/>
        <v>0</v>
      </c>
    </row>
    <row r="603" spans="1:26" ht="30" x14ac:dyDescent="0.25">
      <c r="A603" s="191" t="s">
        <v>1053</v>
      </c>
      <c r="B603" s="228" t="s">
        <v>1230</v>
      </c>
      <c r="C603" s="193" t="s">
        <v>1231</v>
      </c>
      <c r="D603" s="193"/>
      <c r="E603" s="194">
        <v>60</v>
      </c>
      <c r="F603" s="229">
        <v>60</v>
      </c>
      <c r="G603" s="230" t="s">
        <v>33</v>
      </c>
      <c r="H603" s="231">
        <v>0</v>
      </c>
      <c r="I603" s="251">
        <v>0</v>
      </c>
      <c r="J603" s="232">
        <v>0</v>
      </c>
      <c r="K603" s="232">
        <v>0</v>
      </c>
      <c r="L603" s="233">
        <v>0</v>
      </c>
      <c r="M603" s="232">
        <f t="shared" si="105"/>
        <v>0</v>
      </c>
      <c r="N603" s="234">
        <v>0</v>
      </c>
      <c r="O603" s="232">
        <f t="shared" si="100"/>
        <v>0</v>
      </c>
      <c r="P603" s="244"/>
      <c r="Q603" s="216"/>
      <c r="R603" s="236">
        <f t="shared" si="103"/>
        <v>0</v>
      </c>
      <c r="S603" s="237">
        <v>0</v>
      </c>
      <c r="T603" s="236">
        <f t="shared" si="106"/>
        <v>0</v>
      </c>
      <c r="U603" s="236">
        <f t="shared" si="107"/>
        <v>0</v>
      </c>
      <c r="V603" s="236">
        <f t="shared" si="108"/>
        <v>0</v>
      </c>
      <c r="W603" s="236">
        <f t="shared" si="109"/>
        <v>0</v>
      </c>
      <c r="X603" s="236">
        <f t="shared" si="104"/>
        <v>0</v>
      </c>
      <c r="Y603" s="238">
        <f t="shared" si="110"/>
        <v>0</v>
      </c>
      <c r="Z603" s="238">
        <f t="shared" si="111"/>
        <v>0</v>
      </c>
    </row>
    <row r="604" spans="1:26" ht="30" x14ac:dyDescent="0.25">
      <c r="A604" s="191" t="s">
        <v>1053</v>
      </c>
      <c r="B604" s="228" t="s">
        <v>1228</v>
      </c>
      <c r="C604" s="193" t="s">
        <v>1229</v>
      </c>
      <c r="D604" s="193"/>
      <c r="E604" s="194">
        <v>95</v>
      </c>
      <c r="F604" s="229">
        <v>95</v>
      </c>
      <c r="G604" s="230" t="s">
        <v>33</v>
      </c>
      <c r="H604" s="231">
        <v>0</v>
      </c>
      <c r="I604" s="251">
        <v>0</v>
      </c>
      <c r="J604" s="232">
        <v>0</v>
      </c>
      <c r="K604" s="232">
        <v>0</v>
      </c>
      <c r="L604" s="233">
        <v>0</v>
      </c>
      <c r="M604" s="232">
        <f t="shared" si="105"/>
        <v>0</v>
      </c>
      <c r="N604" s="234">
        <v>0</v>
      </c>
      <c r="O604" s="232">
        <f t="shared" si="100"/>
        <v>0</v>
      </c>
      <c r="P604" s="242"/>
      <c r="Q604" s="216"/>
      <c r="R604" s="236">
        <f t="shared" si="103"/>
        <v>0</v>
      </c>
      <c r="S604" s="237">
        <v>0</v>
      </c>
      <c r="T604" s="236">
        <f t="shared" si="106"/>
        <v>0</v>
      </c>
      <c r="U604" s="236">
        <f t="shared" si="107"/>
        <v>0</v>
      </c>
      <c r="V604" s="236">
        <f t="shared" si="108"/>
        <v>0</v>
      </c>
      <c r="W604" s="236">
        <f t="shared" si="109"/>
        <v>0</v>
      </c>
      <c r="X604" s="236">
        <f t="shared" si="104"/>
        <v>0</v>
      </c>
      <c r="Y604" s="238">
        <f t="shared" si="110"/>
        <v>0</v>
      </c>
      <c r="Z604" s="238">
        <f t="shared" si="111"/>
        <v>0</v>
      </c>
    </row>
    <row r="605" spans="1:26" ht="18" x14ac:dyDescent="0.25">
      <c r="A605" s="191" t="s">
        <v>1053</v>
      </c>
      <c r="B605" s="228" t="s">
        <v>1102</v>
      </c>
      <c r="C605" s="193" t="s">
        <v>1103</v>
      </c>
      <c r="D605" s="193"/>
      <c r="E605" s="194">
        <v>37.71</v>
      </c>
      <c r="F605" s="229">
        <v>37.71</v>
      </c>
      <c r="G605" s="230" t="s">
        <v>33</v>
      </c>
      <c r="H605" s="231">
        <v>0</v>
      </c>
      <c r="I605" s="232">
        <v>0</v>
      </c>
      <c r="J605" s="232">
        <v>0</v>
      </c>
      <c r="K605" s="232">
        <v>0</v>
      </c>
      <c r="L605" s="233">
        <v>0</v>
      </c>
      <c r="M605" s="232">
        <f t="shared" si="105"/>
        <v>0</v>
      </c>
      <c r="N605" s="234">
        <v>0</v>
      </c>
      <c r="O605" s="232">
        <f t="shared" si="100"/>
        <v>0</v>
      </c>
      <c r="P605" s="243"/>
      <c r="Q605" s="216"/>
      <c r="R605" s="236">
        <f t="shared" si="103"/>
        <v>0</v>
      </c>
      <c r="S605" s="237">
        <v>0</v>
      </c>
      <c r="T605" s="236">
        <f t="shared" si="106"/>
        <v>0</v>
      </c>
      <c r="U605" s="236">
        <f t="shared" si="107"/>
        <v>0</v>
      </c>
      <c r="V605" s="236">
        <f t="shared" si="108"/>
        <v>0</v>
      </c>
      <c r="W605" s="236">
        <f t="shared" si="109"/>
        <v>0</v>
      </c>
      <c r="X605" s="236">
        <f t="shared" si="104"/>
        <v>0</v>
      </c>
      <c r="Y605" s="238">
        <f t="shared" si="110"/>
        <v>0</v>
      </c>
      <c r="Z605" s="238">
        <f t="shared" si="111"/>
        <v>0</v>
      </c>
    </row>
    <row r="606" spans="1:26" ht="30" x14ac:dyDescent="0.25">
      <c r="A606" s="191" t="s">
        <v>1053</v>
      </c>
      <c r="B606" s="228" t="s">
        <v>1232</v>
      </c>
      <c r="C606" s="193" t="s">
        <v>1233</v>
      </c>
      <c r="D606" s="193"/>
      <c r="E606" s="194">
        <v>24.13</v>
      </c>
      <c r="F606" s="229">
        <v>24.13</v>
      </c>
      <c r="G606" s="230" t="s">
        <v>33</v>
      </c>
      <c r="H606" s="231">
        <v>6</v>
      </c>
      <c r="I606" s="251">
        <v>0</v>
      </c>
      <c r="J606" s="232">
        <v>0</v>
      </c>
      <c r="K606" s="232">
        <v>4</v>
      </c>
      <c r="L606" s="233">
        <v>0</v>
      </c>
      <c r="M606" s="232">
        <f t="shared" si="105"/>
        <v>2</v>
      </c>
      <c r="N606" s="234">
        <v>2</v>
      </c>
      <c r="O606" s="232">
        <f t="shared" si="100"/>
        <v>0</v>
      </c>
      <c r="P606" s="243"/>
      <c r="Q606" s="216"/>
      <c r="R606" s="236">
        <f t="shared" si="103"/>
        <v>144.78</v>
      </c>
      <c r="S606" s="237">
        <v>0</v>
      </c>
      <c r="T606" s="236">
        <f t="shared" si="106"/>
        <v>0</v>
      </c>
      <c r="U606" s="236">
        <f t="shared" si="107"/>
        <v>0</v>
      </c>
      <c r="V606" s="236">
        <f t="shared" si="108"/>
        <v>96.52</v>
      </c>
      <c r="W606" s="236">
        <f t="shared" si="109"/>
        <v>0</v>
      </c>
      <c r="X606" s="236">
        <f t="shared" si="104"/>
        <v>48.260000000000005</v>
      </c>
      <c r="Y606" s="238">
        <f t="shared" si="110"/>
        <v>48.26</v>
      </c>
      <c r="Z606" s="238">
        <f t="shared" si="111"/>
        <v>0</v>
      </c>
    </row>
    <row r="607" spans="1:26" ht="30" x14ac:dyDescent="0.25">
      <c r="A607" s="191" t="s">
        <v>1053</v>
      </c>
      <c r="B607" s="228" t="s">
        <v>1064</v>
      </c>
      <c r="C607" s="193" t="s">
        <v>1065</v>
      </c>
      <c r="D607" s="193"/>
      <c r="E607" s="194">
        <v>60.35</v>
      </c>
      <c r="F607" s="229">
        <v>60.35</v>
      </c>
      <c r="G607" s="230" t="s">
        <v>33</v>
      </c>
      <c r="H607" s="231">
        <v>0</v>
      </c>
      <c r="I607" s="232">
        <v>0</v>
      </c>
      <c r="J607" s="232">
        <v>0</v>
      </c>
      <c r="K607" s="232">
        <v>0</v>
      </c>
      <c r="L607" s="233">
        <v>0</v>
      </c>
      <c r="M607" s="232">
        <f t="shared" si="105"/>
        <v>0</v>
      </c>
      <c r="N607" s="234">
        <v>0</v>
      </c>
      <c r="O607" s="232">
        <f t="shared" si="100"/>
        <v>0</v>
      </c>
      <c r="P607" s="242"/>
      <c r="Q607" s="216"/>
      <c r="R607" s="236">
        <f t="shared" si="103"/>
        <v>0</v>
      </c>
      <c r="S607" s="237">
        <v>0</v>
      </c>
      <c r="T607" s="236">
        <f t="shared" si="106"/>
        <v>0</v>
      </c>
      <c r="U607" s="236">
        <f t="shared" si="107"/>
        <v>0</v>
      </c>
      <c r="V607" s="236">
        <f t="shared" si="108"/>
        <v>0</v>
      </c>
      <c r="W607" s="236">
        <f t="shared" si="109"/>
        <v>0</v>
      </c>
      <c r="X607" s="236">
        <f t="shared" si="104"/>
        <v>0</v>
      </c>
      <c r="Y607" s="238">
        <f t="shared" si="110"/>
        <v>0</v>
      </c>
      <c r="Z607" s="238">
        <f t="shared" si="111"/>
        <v>0</v>
      </c>
    </row>
    <row r="608" spans="1:26" ht="30" x14ac:dyDescent="0.25">
      <c r="A608" s="191" t="s">
        <v>1053</v>
      </c>
      <c r="B608" s="228" t="s">
        <v>1226</v>
      </c>
      <c r="C608" s="193" t="s">
        <v>1227</v>
      </c>
      <c r="D608" s="193"/>
      <c r="E608" s="194">
        <v>36.53</v>
      </c>
      <c r="F608" s="229">
        <v>36.53</v>
      </c>
      <c r="G608" s="230" t="s">
        <v>33</v>
      </c>
      <c r="H608" s="231">
        <v>0</v>
      </c>
      <c r="I608" s="251">
        <v>0</v>
      </c>
      <c r="J608" s="232">
        <v>0</v>
      </c>
      <c r="K608" s="232">
        <v>0</v>
      </c>
      <c r="L608" s="233">
        <v>0</v>
      </c>
      <c r="M608" s="232">
        <f t="shared" si="105"/>
        <v>0</v>
      </c>
      <c r="N608" s="234">
        <v>0</v>
      </c>
      <c r="O608" s="232">
        <f t="shared" si="100"/>
        <v>0</v>
      </c>
      <c r="P608" s="242"/>
      <c r="Q608" s="216"/>
      <c r="R608" s="236">
        <f t="shared" si="103"/>
        <v>0</v>
      </c>
      <c r="S608" s="237">
        <v>0</v>
      </c>
      <c r="T608" s="236">
        <f t="shared" si="106"/>
        <v>0</v>
      </c>
      <c r="U608" s="236">
        <f t="shared" si="107"/>
        <v>0</v>
      </c>
      <c r="V608" s="236">
        <f t="shared" si="108"/>
        <v>0</v>
      </c>
      <c r="W608" s="236">
        <f t="shared" si="109"/>
        <v>0</v>
      </c>
      <c r="X608" s="236">
        <f t="shared" si="104"/>
        <v>0</v>
      </c>
      <c r="Y608" s="238">
        <f t="shared" si="110"/>
        <v>0</v>
      </c>
      <c r="Z608" s="238">
        <f t="shared" si="111"/>
        <v>0</v>
      </c>
    </row>
    <row r="609" spans="1:26" ht="18" x14ac:dyDescent="0.25">
      <c r="A609" s="191" t="s">
        <v>1053</v>
      </c>
      <c r="B609" s="228" t="s">
        <v>1142</v>
      </c>
      <c r="C609" s="193" t="s">
        <v>1143</v>
      </c>
      <c r="D609" s="193"/>
      <c r="E609" s="194">
        <v>16</v>
      </c>
      <c r="F609" s="229">
        <v>16</v>
      </c>
      <c r="G609" s="230" t="s">
        <v>33</v>
      </c>
      <c r="H609" s="231">
        <v>0</v>
      </c>
      <c r="I609" s="251">
        <v>0</v>
      </c>
      <c r="J609" s="232">
        <v>0</v>
      </c>
      <c r="K609" s="232">
        <v>0</v>
      </c>
      <c r="L609" s="233">
        <v>0</v>
      </c>
      <c r="M609" s="232">
        <f t="shared" si="105"/>
        <v>0</v>
      </c>
      <c r="N609" s="234">
        <v>0</v>
      </c>
      <c r="O609" s="232">
        <f t="shared" si="100"/>
        <v>0</v>
      </c>
      <c r="P609" s="243"/>
      <c r="Q609" s="216"/>
      <c r="R609" s="236">
        <f t="shared" si="103"/>
        <v>0</v>
      </c>
      <c r="S609" s="237">
        <v>0</v>
      </c>
      <c r="T609" s="236">
        <f t="shared" si="106"/>
        <v>0</v>
      </c>
      <c r="U609" s="236">
        <f t="shared" si="107"/>
        <v>0</v>
      </c>
      <c r="V609" s="236">
        <f t="shared" si="108"/>
        <v>0</v>
      </c>
      <c r="W609" s="236">
        <f t="shared" si="109"/>
        <v>0</v>
      </c>
      <c r="X609" s="236">
        <f t="shared" si="104"/>
        <v>0</v>
      </c>
      <c r="Y609" s="238">
        <f t="shared" si="110"/>
        <v>0</v>
      </c>
      <c r="Z609" s="238">
        <f t="shared" si="111"/>
        <v>0</v>
      </c>
    </row>
    <row r="610" spans="1:26" ht="30" x14ac:dyDescent="0.25">
      <c r="A610" s="191" t="s">
        <v>1053</v>
      </c>
      <c r="B610" s="228" t="s">
        <v>1104</v>
      </c>
      <c r="C610" s="193" t="s">
        <v>1105</v>
      </c>
      <c r="D610" s="193"/>
      <c r="E610" s="194">
        <v>45.72</v>
      </c>
      <c r="F610" s="229">
        <v>45.72</v>
      </c>
      <c r="G610" s="230" t="s">
        <v>33</v>
      </c>
      <c r="H610" s="231">
        <v>0</v>
      </c>
      <c r="I610" s="232">
        <v>0</v>
      </c>
      <c r="J610" s="232">
        <v>0</v>
      </c>
      <c r="K610" s="232">
        <v>0</v>
      </c>
      <c r="L610" s="233">
        <v>0</v>
      </c>
      <c r="M610" s="232">
        <f t="shared" si="105"/>
        <v>0</v>
      </c>
      <c r="N610" s="234">
        <v>0</v>
      </c>
      <c r="O610" s="232">
        <f t="shared" si="100"/>
        <v>0</v>
      </c>
      <c r="P610" s="243"/>
      <c r="Q610" s="216"/>
      <c r="R610" s="236">
        <f t="shared" si="103"/>
        <v>0</v>
      </c>
      <c r="S610" s="237">
        <v>0</v>
      </c>
      <c r="T610" s="236">
        <f t="shared" si="106"/>
        <v>0</v>
      </c>
      <c r="U610" s="236">
        <f t="shared" si="107"/>
        <v>0</v>
      </c>
      <c r="V610" s="236">
        <f t="shared" si="108"/>
        <v>0</v>
      </c>
      <c r="W610" s="236">
        <f t="shared" si="109"/>
        <v>0</v>
      </c>
      <c r="X610" s="236">
        <f t="shared" si="104"/>
        <v>0</v>
      </c>
      <c r="Y610" s="238">
        <f t="shared" si="110"/>
        <v>0</v>
      </c>
      <c r="Z610" s="238">
        <f t="shared" si="111"/>
        <v>0</v>
      </c>
    </row>
    <row r="611" spans="1:26" ht="30" x14ac:dyDescent="0.25">
      <c r="A611" s="191" t="s">
        <v>1053</v>
      </c>
      <c r="B611" s="228" t="s">
        <v>1098</v>
      </c>
      <c r="C611" s="193" t="s">
        <v>1099</v>
      </c>
      <c r="D611" s="193"/>
      <c r="E611" s="194">
        <v>33.33</v>
      </c>
      <c r="F611" s="229">
        <v>33.33</v>
      </c>
      <c r="G611" s="230" t="s">
        <v>33</v>
      </c>
      <c r="H611" s="231">
        <v>0</v>
      </c>
      <c r="I611" s="232">
        <v>0</v>
      </c>
      <c r="J611" s="232">
        <v>0</v>
      </c>
      <c r="K611" s="232">
        <v>0</v>
      </c>
      <c r="L611" s="233">
        <v>0</v>
      </c>
      <c r="M611" s="232">
        <f t="shared" si="105"/>
        <v>0</v>
      </c>
      <c r="N611" s="234">
        <v>0</v>
      </c>
      <c r="O611" s="232">
        <f t="shared" si="100"/>
        <v>0</v>
      </c>
      <c r="P611" s="243"/>
      <c r="Q611" s="216"/>
      <c r="R611" s="236">
        <f t="shared" si="103"/>
        <v>0</v>
      </c>
      <c r="S611" s="237">
        <v>0</v>
      </c>
      <c r="T611" s="236">
        <f t="shared" si="106"/>
        <v>0</v>
      </c>
      <c r="U611" s="236">
        <f t="shared" si="107"/>
        <v>0</v>
      </c>
      <c r="V611" s="236">
        <f t="shared" si="108"/>
        <v>0</v>
      </c>
      <c r="W611" s="236">
        <f t="shared" si="109"/>
        <v>0</v>
      </c>
      <c r="X611" s="236">
        <f t="shared" si="104"/>
        <v>0</v>
      </c>
      <c r="Y611" s="238">
        <f t="shared" si="110"/>
        <v>0</v>
      </c>
      <c r="Z611" s="238">
        <f t="shared" si="111"/>
        <v>0</v>
      </c>
    </row>
    <row r="612" spans="1:26" ht="18" x14ac:dyDescent="0.25">
      <c r="A612" s="191" t="s">
        <v>1053</v>
      </c>
      <c r="B612" s="228" t="s">
        <v>1130</v>
      </c>
      <c r="C612" s="193" t="s">
        <v>1131</v>
      </c>
      <c r="D612" s="193"/>
      <c r="E612" s="194">
        <v>255</v>
      </c>
      <c r="F612" s="229">
        <v>255</v>
      </c>
      <c r="G612" s="230" t="s">
        <v>33</v>
      </c>
      <c r="H612" s="231">
        <v>0</v>
      </c>
      <c r="I612" s="251">
        <v>0</v>
      </c>
      <c r="J612" s="232">
        <v>0</v>
      </c>
      <c r="K612" s="232">
        <v>0</v>
      </c>
      <c r="L612" s="233">
        <v>0</v>
      </c>
      <c r="M612" s="232">
        <f t="shared" si="105"/>
        <v>0</v>
      </c>
      <c r="N612" s="234">
        <v>0</v>
      </c>
      <c r="O612" s="232">
        <f t="shared" si="100"/>
        <v>0</v>
      </c>
      <c r="P612" s="243"/>
      <c r="Q612" s="216"/>
      <c r="R612" s="236">
        <f t="shared" si="103"/>
        <v>0</v>
      </c>
      <c r="S612" s="237">
        <v>0</v>
      </c>
      <c r="T612" s="236">
        <f t="shared" si="106"/>
        <v>0</v>
      </c>
      <c r="U612" s="236">
        <f t="shared" si="107"/>
        <v>0</v>
      </c>
      <c r="V612" s="236">
        <f t="shared" si="108"/>
        <v>0</v>
      </c>
      <c r="W612" s="236">
        <f t="shared" si="109"/>
        <v>0</v>
      </c>
      <c r="X612" s="236">
        <f t="shared" si="104"/>
        <v>0</v>
      </c>
      <c r="Y612" s="238">
        <f t="shared" si="110"/>
        <v>0</v>
      </c>
      <c r="Z612" s="238">
        <f t="shared" si="111"/>
        <v>0</v>
      </c>
    </row>
    <row r="613" spans="1:26" ht="30" x14ac:dyDescent="0.25">
      <c r="A613" s="191" t="s">
        <v>1053</v>
      </c>
      <c r="B613" s="228" t="s">
        <v>1176</v>
      </c>
      <c r="C613" s="193" t="s">
        <v>1177</v>
      </c>
      <c r="D613" s="193"/>
      <c r="E613" s="194">
        <v>33.630000000000003</v>
      </c>
      <c r="F613" s="229">
        <v>33.630000000000003</v>
      </c>
      <c r="G613" s="230" t="s">
        <v>33</v>
      </c>
      <c r="H613" s="231">
        <v>0</v>
      </c>
      <c r="I613" s="251">
        <v>0</v>
      </c>
      <c r="J613" s="232">
        <v>0</v>
      </c>
      <c r="K613" s="232">
        <v>0</v>
      </c>
      <c r="L613" s="233">
        <v>0</v>
      </c>
      <c r="M613" s="232">
        <f t="shared" si="105"/>
        <v>0</v>
      </c>
      <c r="N613" s="234">
        <v>0</v>
      </c>
      <c r="O613" s="232">
        <f t="shared" ref="O613:O676" si="112">N613-M613</f>
        <v>0</v>
      </c>
      <c r="P613" s="242"/>
      <c r="Q613" s="216"/>
      <c r="R613" s="236">
        <f t="shared" si="103"/>
        <v>0</v>
      </c>
      <c r="S613" s="237">
        <v>0</v>
      </c>
      <c r="T613" s="236">
        <f t="shared" si="106"/>
        <v>0</v>
      </c>
      <c r="U613" s="236">
        <f t="shared" si="107"/>
        <v>0</v>
      </c>
      <c r="V613" s="236">
        <f t="shared" si="108"/>
        <v>0</v>
      </c>
      <c r="W613" s="236">
        <f t="shared" si="109"/>
        <v>0</v>
      </c>
      <c r="X613" s="236">
        <f t="shared" si="104"/>
        <v>0</v>
      </c>
      <c r="Y613" s="238">
        <f t="shared" si="110"/>
        <v>0</v>
      </c>
      <c r="Z613" s="238">
        <f t="shared" si="111"/>
        <v>0</v>
      </c>
    </row>
    <row r="614" spans="1:26" ht="30" x14ac:dyDescent="0.25">
      <c r="A614" s="191" t="s">
        <v>1053</v>
      </c>
      <c r="B614" s="228" t="s">
        <v>1262</v>
      </c>
      <c r="C614" s="193" t="s">
        <v>1263</v>
      </c>
      <c r="D614" s="193"/>
      <c r="E614" s="194">
        <v>54.47</v>
      </c>
      <c r="F614" s="229">
        <v>54.47</v>
      </c>
      <c r="G614" s="230" t="s">
        <v>33</v>
      </c>
      <c r="H614" s="231">
        <v>44</v>
      </c>
      <c r="I614" s="232">
        <v>0</v>
      </c>
      <c r="J614" s="232">
        <v>0</v>
      </c>
      <c r="K614" s="232">
        <v>10</v>
      </c>
      <c r="L614" s="233">
        <v>0</v>
      </c>
      <c r="M614" s="232">
        <f t="shared" si="105"/>
        <v>34</v>
      </c>
      <c r="N614" s="234">
        <v>34</v>
      </c>
      <c r="O614" s="232">
        <f t="shared" si="112"/>
        <v>0</v>
      </c>
      <c r="P614" s="243"/>
      <c r="Q614" s="216"/>
      <c r="R614" s="236">
        <f t="shared" si="103"/>
        <v>2396.6799999999998</v>
      </c>
      <c r="S614" s="237">
        <v>0</v>
      </c>
      <c r="T614" s="236">
        <f t="shared" si="106"/>
        <v>0</v>
      </c>
      <c r="U614" s="236">
        <f t="shared" si="107"/>
        <v>0</v>
      </c>
      <c r="V614" s="236">
        <f t="shared" si="108"/>
        <v>544.70000000000005</v>
      </c>
      <c r="W614" s="236">
        <f t="shared" si="109"/>
        <v>0</v>
      </c>
      <c r="X614" s="236">
        <f t="shared" si="104"/>
        <v>1851.9799999999998</v>
      </c>
      <c r="Y614" s="238">
        <f t="shared" si="110"/>
        <v>1851.98</v>
      </c>
      <c r="Z614" s="238">
        <f t="shared" si="111"/>
        <v>0</v>
      </c>
    </row>
    <row r="615" spans="1:26" ht="18" x14ac:dyDescent="0.25">
      <c r="A615" s="191" t="s">
        <v>1053</v>
      </c>
      <c r="B615" s="228" t="s">
        <v>1206</v>
      </c>
      <c r="C615" s="193" t="s">
        <v>1207</v>
      </c>
      <c r="D615" s="193"/>
      <c r="E615" s="194">
        <v>0</v>
      </c>
      <c r="F615" s="229">
        <v>0</v>
      </c>
      <c r="G615" s="230" t="s">
        <v>33</v>
      </c>
      <c r="H615" s="231">
        <v>0</v>
      </c>
      <c r="I615" s="251">
        <v>0</v>
      </c>
      <c r="J615" s="232">
        <v>0</v>
      </c>
      <c r="K615" s="232">
        <v>0</v>
      </c>
      <c r="L615" s="233">
        <v>0</v>
      </c>
      <c r="M615" s="232">
        <f t="shared" si="105"/>
        <v>0</v>
      </c>
      <c r="N615" s="234">
        <v>0</v>
      </c>
      <c r="O615" s="232">
        <f t="shared" si="112"/>
        <v>0</v>
      </c>
      <c r="P615" s="242"/>
      <c r="Q615" s="216"/>
      <c r="R615" s="236">
        <f t="shared" si="103"/>
        <v>0</v>
      </c>
      <c r="S615" s="237">
        <v>0</v>
      </c>
      <c r="T615" s="236">
        <f t="shared" si="106"/>
        <v>0</v>
      </c>
      <c r="U615" s="236">
        <f t="shared" si="107"/>
        <v>0</v>
      </c>
      <c r="V615" s="236">
        <f t="shared" si="108"/>
        <v>0</v>
      </c>
      <c r="W615" s="236">
        <f t="shared" si="109"/>
        <v>0</v>
      </c>
      <c r="X615" s="236">
        <f t="shared" si="104"/>
        <v>0</v>
      </c>
      <c r="Y615" s="238">
        <f t="shared" si="110"/>
        <v>0</v>
      </c>
      <c r="Z615" s="238">
        <f t="shared" si="111"/>
        <v>0</v>
      </c>
    </row>
    <row r="616" spans="1:26" ht="18" x14ac:dyDescent="0.25">
      <c r="A616" s="191" t="s">
        <v>1053</v>
      </c>
      <c r="B616" s="228" t="s">
        <v>1084</v>
      </c>
      <c r="C616" s="193" t="s">
        <v>1085</v>
      </c>
      <c r="D616" s="193"/>
      <c r="E616" s="194">
        <v>0</v>
      </c>
      <c r="F616" s="229">
        <v>0</v>
      </c>
      <c r="G616" s="230" t="s">
        <v>33</v>
      </c>
      <c r="H616" s="231">
        <v>0</v>
      </c>
      <c r="I616" s="232">
        <v>0</v>
      </c>
      <c r="J616" s="232">
        <v>0</v>
      </c>
      <c r="K616" s="232">
        <v>0</v>
      </c>
      <c r="L616" s="233">
        <v>0</v>
      </c>
      <c r="M616" s="232">
        <f t="shared" si="105"/>
        <v>0</v>
      </c>
      <c r="N616" s="234">
        <v>0</v>
      </c>
      <c r="O616" s="232">
        <f t="shared" si="112"/>
        <v>0</v>
      </c>
      <c r="P616" s="246"/>
      <c r="Q616" s="216"/>
      <c r="R616" s="236">
        <f t="shared" si="103"/>
        <v>0</v>
      </c>
      <c r="S616" s="237">
        <v>0</v>
      </c>
      <c r="T616" s="236">
        <f t="shared" si="106"/>
        <v>0</v>
      </c>
      <c r="U616" s="236">
        <f t="shared" si="107"/>
        <v>0</v>
      </c>
      <c r="V616" s="236">
        <f t="shared" si="108"/>
        <v>0</v>
      </c>
      <c r="W616" s="236">
        <f t="shared" si="109"/>
        <v>0</v>
      </c>
      <c r="X616" s="236">
        <f t="shared" si="104"/>
        <v>0</v>
      </c>
      <c r="Y616" s="238">
        <f t="shared" si="110"/>
        <v>0</v>
      </c>
      <c r="Z616" s="238">
        <f t="shared" si="111"/>
        <v>0</v>
      </c>
    </row>
    <row r="617" spans="1:26" ht="18" x14ac:dyDescent="0.25">
      <c r="A617" s="191" t="s">
        <v>1053</v>
      </c>
      <c r="B617" s="228" t="s">
        <v>1160</v>
      </c>
      <c r="C617" s="193" t="s">
        <v>1161</v>
      </c>
      <c r="D617" s="193"/>
      <c r="E617" s="194">
        <v>21</v>
      </c>
      <c r="F617" s="229">
        <v>21</v>
      </c>
      <c r="G617" s="230" t="s">
        <v>33</v>
      </c>
      <c r="H617" s="231">
        <v>0</v>
      </c>
      <c r="I617" s="251">
        <v>0</v>
      </c>
      <c r="J617" s="232">
        <v>0</v>
      </c>
      <c r="K617" s="232">
        <v>0</v>
      </c>
      <c r="L617" s="233">
        <v>0</v>
      </c>
      <c r="M617" s="232">
        <f t="shared" si="105"/>
        <v>0</v>
      </c>
      <c r="N617" s="234">
        <v>0</v>
      </c>
      <c r="O617" s="232">
        <f t="shared" si="112"/>
        <v>0</v>
      </c>
      <c r="P617" s="243"/>
      <c r="Q617" s="216"/>
      <c r="R617" s="236">
        <f t="shared" ref="R617:R648" si="113">H617*E617</f>
        <v>0</v>
      </c>
      <c r="S617" s="237">
        <v>0</v>
      </c>
      <c r="T617" s="236">
        <f t="shared" si="106"/>
        <v>0</v>
      </c>
      <c r="U617" s="236">
        <f t="shared" si="107"/>
        <v>0</v>
      </c>
      <c r="V617" s="236">
        <f t="shared" si="108"/>
        <v>0</v>
      </c>
      <c r="W617" s="236">
        <f t="shared" si="109"/>
        <v>0</v>
      </c>
      <c r="X617" s="236">
        <f t="shared" ref="X617" si="114">R617+S617+T617+U617-V617-W617</f>
        <v>0</v>
      </c>
      <c r="Y617" s="238">
        <f t="shared" si="110"/>
        <v>0</v>
      </c>
      <c r="Z617" s="238">
        <f t="shared" si="111"/>
        <v>0</v>
      </c>
    </row>
    <row r="618" spans="1:26" x14ac:dyDescent="0.25">
      <c r="A618" s="191"/>
      <c r="B618" s="486" t="s">
        <v>3253</v>
      </c>
      <c r="C618" s="193" t="s">
        <v>3191</v>
      </c>
      <c r="D618" s="443" t="s">
        <v>2658</v>
      </c>
      <c r="E618" s="194">
        <v>0</v>
      </c>
      <c r="F618" s="229">
        <v>155.44</v>
      </c>
      <c r="G618" s="230" t="s">
        <v>33</v>
      </c>
      <c r="H618" s="231">
        <v>0</v>
      </c>
      <c r="I618" s="251">
        <v>5</v>
      </c>
      <c r="J618" s="232">
        <v>0</v>
      </c>
      <c r="K618" s="232">
        <v>5</v>
      </c>
      <c r="L618" s="233">
        <v>0</v>
      </c>
      <c r="M618" s="232">
        <f t="shared" si="105"/>
        <v>0</v>
      </c>
      <c r="N618" s="234">
        <v>0</v>
      </c>
      <c r="O618" s="232">
        <f t="shared" si="112"/>
        <v>0</v>
      </c>
      <c r="P618" s="242"/>
      <c r="Q618" s="216"/>
      <c r="R618" s="236">
        <f t="shared" si="113"/>
        <v>0</v>
      </c>
      <c r="S618" s="237"/>
      <c r="T618" s="236">
        <f t="shared" si="106"/>
        <v>777.2</v>
      </c>
      <c r="U618" s="236">
        <f t="shared" si="107"/>
        <v>0</v>
      </c>
      <c r="V618" s="236">
        <f t="shared" si="108"/>
        <v>777.2</v>
      </c>
      <c r="W618" s="236">
        <f t="shared" si="109"/>
        <v>0</v>
      </c>
      <c r="X618" s="236"/>
      <c r="Y618" s="238">
        <f t="shared" si="110"/>
        <v>0</v>
      </c>
      <c r="Z618" s="238">
        <f t="shared" si="111"/>
        <v>0</v>
      </c>
    </row>
    <row r="619" spans="1:26" ht="30" x14ac:dyDescent="0.25">
      <c r="A619" s="191" t="s">
        <v>1053</v>
      </c>
      <c r="B619" s="228" t="s">
        <v>1248</v>
      </c>
      <c r="C619" s="193" t="s">
        <v>1249</v>
      </c>
      <c r="D619" s="193"/>
      <c r="E619" s="194">
        <v>390.14</v>
      </c>
      <c r="F619" s="229">
        <v>390.14</v>
      </c>
      <c r="G619" s="230" t="s">
        <v>33</v>
      </c>
      <c r="H619" s="231">
        <v>1</v>
      </c>
      <c r="I619" s="251">
        <v>0</v>
      </c>
      <c r="J619" s="232">
        <v>0</v>
      </c>
      <c r="K619" s="232">
        <v>0</v>
      </c>
      <c r="L619" s="233">
        <v>0</v>
      </c>
      <c r="M619" s="232">
        <f t="shared" si="105"/>
        <v>1</v>
      </c>
      <c r="N619" s="234">
        <v>1</v>
      </c>
      <c r="O619" s="232">
        <f t="shared" si="112"/>
        <v>0</v>
      </c>
      <c r="P619" s="243"/>
      <c r="Q619" s="216"/>
      <c r="R619" s="236">
        <f t="shared" si="113"/>
        <v>390.14</v>
      </c>
      <c r="S619" s="237">
        <v>0</v>
      </c>
      <c r="T619" s="236">
        <f t="shared" si="106"/>
        <v>0</v>
      </c>
      <c r="U619" s="236">
        <f t="shared" si="107"/>
        <v>0</v>
      </c>
      <c r="V619" s="236">
        <f t="shared" si="108"/>
        <v>0</v>
      </c>
      <c r="W619" s="236">
        <f t="shared" si="109"/>
        <v>0</v>
      </c>
      <c r="X619" s="236">
        <f t="shared" ref="X619:X664" si="115">R619+S619+T619+U619-V619-W619</f>
        <v>390.14</v>
      </c>
      <c r="Y619" s="238">
        <f t="shared" si="110"/>
        <v>390.14</v>
      </c>
      <c r="Z619" s="238">
        <f t="shared" si="111"/>
        <v>0</v>
      </c>
    </row>
    <row r="620" spans="1:26" ht="30" x14ac:dyDescent="0.25">
      <c r="A620" s="191" t="s">
        <v>1053</v>
      </c>
      <c r="B620" s="228" t="s">
        <v>1246</v>
      </c>
      <c r="C620" s="193" t="s">
        <v>1247</v>
      </c>
      <c r="D620" s="193"/>
      <c r="E620" s="194">
        <v>390.14</v>
      </c>
      <c r="F620" s="229">
        <v>390.14</v>
      </c>
      <c r="G620" s="230" t="s">
        <v>33</v>
      </c>
      <c r="H620" s="231">
        <v>1</v>
      </c>
      <c r="I620" s="251">
        <v>0</v>
      </c>
      <c r="J620" s="232">
        <v>0</v>
      </c>
      <c r="K620" s="232">
        <v>0</v>
      </c>
      <c r="L620" s="233">
        <v>0</v>
      </c>
      <c r="M620" s="232">
        <f t="shared" si="105"/>
        <v>1</v>
      </c>
      <c r="N620" s="234">
        <v>1</v>
      </c>
      <c r="O620" s="232">
        <f t="shared" si="112"/>
        <v>0</v>
      </c>
      <c r="P620" s="242"/>
      <c r="Q620" s="216"/>
      <c r="R620" s="236">
        <f t="shared" si="113"/>
        <v>390.14</v>
      </c>
      <c r="S620" s="237">
        <v>0</v>
      </c>
      <c r="T620" s="236">
        <f t="shared" si="106"/>
        <v>0</v>
      </c>
      <c r="U620" s="236">
        <f t="shared" si="107"/>
        <v>0</v>
      </c>
      <c r="V620" s="236">
        <f t="shared" si="108"/>
        <v>0</v>
      </c>
      <c r="W620" s="236">
        <f t="shared" si="109"/>
        <v>0</v>
      </c>
      <c r="X620" s="236">
        <f t="shared" si="115"/>
        <v>390.14</v>
      </c>
      <c r="Y620" s="238">
        <f t="shared" si="110"/>
        <v>390.14</v>
      </c>
      <c r="Z620" s="238">
        <f t="shared" si="111"/>
        <v>0</v>
      </c>
    </row>
    <row r="621" spans="1:26" ht="30" x14ac:dyDescent="0.25">
      <c r="A621" s="191" t="s">
        <v>1053</v>
      </c>
      <c r="B621" s="228" t="s">
        <v>1244</v>
      </c>
      <c r="C621" s="193" t="s">
        <v>1245</v>
      </c>
      <c r="D621" s="193"/>
      <c r="E621" s="194">
        <v>275.04000000000002</v>
      </c>
      <c r="F621" s="229">
        <v>275.04000000000002</v>
      </c>
      <c r="G621" s="230" t="s">
        <v>33</v>
      </c>
      <c r="H621" s="231">
        <v>2</v>
      </c>
      <c r="I621" s="251">
        <v>0</v>
      </c>
      <c r="J621" s="232">
        <v>0</v>
      </c>
      <c r="K621" s="232">
        <v>0</v>
      </c>
      <c r="L621" s="232">
        <v>0</v>
      </c>
      <c r="M621" s="232">
        <f t="shared" si="105"/>
        <v>2</v>
      </c>
      <c r="N621" s="232">
        <v>2</v>
      </c>
      <c r="O621" s="232">
        <f t="shared" si="112"/>
        <v>0</v>
      </c>
      <c r="P621" s="243"/>
      <c r="Q621" s="216"/>
      <c r="R621" s="236">
        <f t="shared" si="113"/>
        <v>550.08000000000004</v>
      </c>
      <c r="S621" s="237">
        <v>0</v>
      </c>
      <c r="T621" s="236">
        <f t="shared" si="106"/>
        <v>0</v>
      </c>
      <c r="U621" s="236">
        <f t="shared" si="107"/>
        <v>0</v>
      </c>
      <c r="V621" s="236">
        <f t="shared" si="108"/>
        <v>0</v>
      </c>
      <c r="W621" s="236">
        <f t="shared" si="109"/>
        <v>0</v>
      </c>
      <c r="X621" s="236">
        <f t="shared" si="115"/>
        <v>550.08000000000004</v>
      </c>
      <c r="Y621" s="238">
        <f t="shared" si="110"/>
        <v>550.08000000000004</v>
      </c>
      <c r="Z621" s="238">
        <f t="shared" si="111"/>
        <v>0</v>
      </c>
    </row>
    <row r="622" spans="1:26" ht="18" x14ac:dyDescent="0.25">
      <c r="A622" s="211" t="s">
        <v>1053</v>
      </c>
      <c r="B622" s="260" t="s">
        <v>1242</v>
      </c>
      <c r="C622" s="213" t="s">
        <v>1243</v>
      </c>
      <c r="D622" s="213"/>
      <c r="E622" s="214">
        <v>95</v>
      </c>
      <c r="F622" s="261">
        <v>95</v>
      </c>
      <c r="G622" s="262" t="s">
        <v>33</v>
      </c>
      <c r="H622" s="231">
        <v>4</v>
      </c>
      <c r="I622" s="251">
        <v>0</v>
      </c>
      <c r="J622" s="263">
        <v>0</v>
      </c>
      <c r="K622" s="232">
        <v>0</v>
      </c>
      <c r="L622" s="264">
        <v>0</v>
      </c>
      <c r="M622" s="232">
        <f t="shared" si="105"/>
        <v>4</v>
      </c>
      <c r="N622" s="265">
        <v>4</v>
      </c>
      <c r="O622" s="232">
        <f t="shared" si="112"/>
        <v>0</v>
      </c>
      <c r="P622" s="243"/>
      <c r="Q622" s="216"/>
      <c r="R622" s="236">
        <f t="shared" si="113"/>
        <v>380</v>
      </c>
      <c r="S622" s="237">
        <v>0</v>
      </c>
      <c r="T622" s="236">
        <f t="shared" si="106"/>
        <v>0</v>
      </c>
      <c r="U622" s="236">
        <f t="shared" si="107"/>
        <v>0</v>
      </c>
      <c r="V622" s="236">
        <f t="shared" si="108"/>
        <v>0</v>
      </c>
      <c r="W622" s="236">
        <f t="shared" si="109"/>
        <v>0</v>
      </c>
      <c r="X622" s="236">
        <f t="shared" si="115"/>
        <v>380</v>
      </c>
      <c r="Y622" s="238">
        <f t="shared" si="110"/>
        <v>380</v>
      </c>
      <c r="Z622" s="238">
        <f t="shared" si="111"/>
        <v>0</v>
      </c>
    </row>
    <row r="623" spans="1:26" ht="18" x14ac:dyDescent="0.25">
      <c r="A623" s="191" t="s">
        <v>1053</v>
      </c>
      <c r="B623" s="228" t="s">
        <v>1236</v>
      </c>
      <c r="C623" s="193" t="s">
        <v>1237</v>
      </c>
      <c r="D623" s="193"/>
      <c r="E623" s="194">
        <v>0</v>
      </c>
      <c r="F623" s="229">
        <v>0</v>
      </c>
      <c r="G623" s="230" t="s">
        <v>33</v>
      </c>
      <c r="H623" s="231">
        <v>0</v>
      </c>
      <c r="I623" s="251">
        <v>0</v>
      </c>
      <c r="J623" s="232">
        <v>0</v>
      </c>
      <c r="K623" s="232">
        <v>0</v>
      </c>
      <c r="L623" s="233">
        <v>0</v>
      </c>
      <c r="M623" s="232">
        <f t="shared" si="105"/>
        <v>0</v>
      </c>
      <c r="N623" s="234">
        <v>0</v>
      </c>
      <c r="O623" s="232">
        <f t="shared" si="112"/>
        <v>0</v>
      </c>
      <c r="P623" s="243"/>
      <c r="Q623" s="216"/>
      <c r="R623" s="236">
        <f t="shared" si="113"/>
        <v>0</v>
      </c>
      <c r="S623" s="237">
        <v>0</v>
      </c>
      <c r="T623" s="236">
        <f t="shared" si="106"/>
        <v>0</v>
      </c>
      <c r="U623" s="236">
        <f t="shared" si="107"/>
        <v>0</v>
      </c>
      <c r="V623" s="236">
        <f t="shared" si="108"/>
        <v>0</v>
      </c>
      <c r="W623" s="236">
        <f t="shared" si="109"/>
        <v>0</v>
      </c>
      <c r="X623" s="236">
        <f t="shared" si="115"/>
        <v>0</v>
      </c>
      <c r="Y623" s="238">
        <f t="shared" si="110"/>
        <v>0</v>
      </c>
      <c r="Z623" s="238">
        <f t="shared" si="111"/>
        <v>0</v>
      </c>
    </row>
    <row r="624" spans="1:26" ht="18" x14ac:dyDescent="0.25">
      <c r="A624" s="191" t="s">
        <v>1053</v>
      </c>
      <c r="B624" s="228" t="s">
        <v>1234</v>
      </c>
      <c r="C624" s="193" t="s">
        <v>1235</v>
      </c>
      <c r="D624" s="193"/>
      <c r="E624" s="194">
        <v>51.73</v>
      </c>
      <c r="F624" s="229">
        <v>51.73</v>
      </c>
      <c r="G624" s="230" t="s">
        <v>33</v>
      </c>
      <c r="H624" s="231">
        <v>2</v>
      </c>
      <c r="I624" s="251">
        <v>0</v>
      </c>
      <c r="J624" s="232">
        <v>0</v>
      </c>
      <c r="K624" s="232">
        <v>0</v>
      </c>
      <c r="L624" s="233">
        <v>0</v>
      </c>
      <c r="M624" s="232">
        <f t="shared" si="105"/>
        <v>2</v>
      </c>
      <c r="N624" s="234">
        <v>2</v>
      </c>
      <c r="O624" s="232">
        <f t="shared" si="112"/>
        <v>0</v>
      </c>
      <c r="P624" s="243"/>
      <c r="Q624" s="216"/>
      <c r="R624" s="236">
        <f t="shared" si="113"/>
        <v>103.46</v>
      </c>
      <c r="S624" s="237">
        <v>0</v>
      </c>
      <c r="T624" s="236">
        <f t="shared" si="106"/>
        <v>0</v>
      </c>
      <c r="U624" s="236">
        <f t="shared" si="107"/>
        <v>0</v>
      </c>
      <c r="V624" s="236">
        <f t="shared" si="108"/>
        <v>0</v>
      </c>
      <c r="W624" s="236">
        <f t="shared" si="109"/>
        <v>0</v>
      </c>
      <c r="X624" s="236">
        <f t="shared" si="115"/>
        <v>103.46</v>
      </c>
      <c r="Y624" s="238">
        <f t="shared" si="110"/>
        <v>103.46</v>
      </c>
      <c r="Z624" s="238">
        <f t="shared" si="111"/>
        <v>0</v>
      </c>
    </row>
    <row r="625" spans="1:26" ht="18" x14ac:dyDescent="0.25">
      <c r="A625" s="191" t="s">
        <v>1053</v>
      </c>
      <c r="B625" s="228" t="s">
        <v>1224</v>
      </c>
      <c r="C625" s="193" t="s">
        <v>1225</v>
      </c>
      <c r="D625" s="193"/>
      <c r="E625" s="194">
        <v>21.12</v>
      </c>
      <c r="F625" s="229">
        <v>21.12</v>
      </c>
      <c r="G625" s="230" t="s">
        <v>33</v>
      </c>
      <c r="H625" s="231">
        <v>10</v>
      </c>
      <c r="I625" s="251">
        <v>0</v>
      </c>
      <c r="J625" s="232">
        <v>0</v>
      </c>
      <c r="K625" s="232">
        <v>0</v>
      </c>
      <c r="L625" s="233">
        <v>0</v>
      </c>
      <c r="M625" s="232">
        <f t="shared" si="105"/>
        <v>10</v>
      </c>
      <c r="N625" s="234">
        <v>10</v>
      </c>
      <c r="O625" s="232">
        <f t="shared" si="112"/>
        <v>0</v>
      </c>
      <c r="P625" s="242"/>
      <c r="Q625" s="216"/>
      <c r="R625" s="236">
        <f t="shared" si="113"/>
        <v>211.20000000000002</v>
      </c>
      <c r="S625" s="237">
        <v>0</v>
      </c>
      <c r="T625" s="236">
        <f t="shared" si="106"/>
        <v>0</v>
      </c>
      <c r="U625" s="236">
        <f t="shared" si="107"/>
        <v>0</v>
      </c>
      <c r="V625" s="236">
        <f t="shared" si="108"/>
        <v>0</v>
      </c>
      <c r="W625" s="236">
        <f t="shared" si="109"/>
        <v>0</v>
      </c>
      <c r="X625" s="236">
        <f t="shared" si="115"/>
        <v>211.20000000000002</v>
      </c>
      <c r="Y625" s="238">
        <f t="shared" si="110"/>
        <v>211.20000000000002</v>
      </c>
      <c r="Z625" s="238">
        <f t="shared" si="111"/>
        <v>0</v>
      </c>
    </row>
    <row r="626" spans="1:26" ht="18" x14ac:dyDescent="0.25">
      <c r="A626" s="191" t="s">
        <v>1053</v>
      </c>
      <c r="B626" s="228" t="s">
        <v>1222</v>
      </c>
      <c r="C626" s="193" t="s">
        <v>1223</v>
      </c>
      <c r="D626" s="193"/>
      <c r="E626" s="194">
        <v>12.93</v>
      </c>
      <c r="F626" s="229">
        <v>12.93</v>
      </c>
      <c r="G626" s="230" t="s">
        <v>33</v>
      </c>
      <c r="H626" s="231">
        <v>7</v>
      </c>
      <c r="I626" s="251">
        <v>0</v>
      </c>
      <c r="J626" s="232">
        <v>0</v>
      </c>
      <c r="K626" s="232">
        <v>0</v>
      </c>
      <c r="L626" s="233">
        <v>0</v>
      </c>
      <c r="M626" s="232">
        <f t="shared" si="105"/>
        <v>7</v>
      </c>
      <c r="N626" s="234">
        <v>7</v>
      </c>
      <c r="O626" s="232">
        <f t="shared" si="112"/>
        <v>0</v>
      </c>
      <c r="P626" s="243"/>
      <c r="Q626" s="216"/>
      <c r="R626" s="236">
        <f t="shared" si="113"/>
        <v>90.509999999999991</v>
      </c>
      <c r="S626" s="237">
        <v>0</v>
      </c>
      <c r="T626" s="236">
        <f t="shared" si="106"/>
        <v>0</v>
      </c>
      <c r="U626" s="236">
        <f t="shared" si="107"/>
        <v>0</v>
      </c>
      <c r="V626" s="236">
        <f t="shared" si="108"/>
        <v>0</v>
      </c>
      <c r="W626" s="236">
        <f t="shared" si="109"/>
        <v>0</v>
      </c>
      <c r="X626" s="236">
        <f t="shared" si="115"/>
        <v>90.509999999999991</v>
      </c>
      <c r="Y626" s="238">
        <f t="shared" si="110"/>
        <v>90.509999999999991</v>
      </c>
      <c r="Z626" s="238">
        <f t="shared" si="111"/>
        <v>0</v>
      </c>
    </row>
    <row r="627" spans="1:26" ht="18" x14ac:dyDescent="0.25">
      <c r="A627" s="191" t="s">
        <v>1053</v>
      </c>
      <c r="B627" s="228" t="s">
        <v>1220</v>
      </c>
      <c r="C627" s="193" t="s">
        <v>1221</v>
      </c>
      <c r="D627" s="193"/>
      <c r="E627" s="194">
        <v>51.37</v>
      </c>
      <c r="F627" s="229">
        <v>51.37</v>
      </c>
      <c r="G627" s="230" t="s">
        <v>33</v>
      </c>
      <c r="H627" s="231">
        <v>3</v>
      </c>
      <c r="I627" s="251">
        <v>0</v>
      </c>
      <c r="J627" s="232">
        <v>0</v>
      </c>
      <c r="K627" s="232">
        <v>0</v>
      </c>
      <c r="L627" s="233">
        <v>0</v>
      </c>
      <c r="M627" s="232">
        <f t="shared" si="105"/>
        <v>3</v>
      </c>
      <c r="N627" s="234">
        <v>3</v>
      </c>
      <c r="O627" s="232">
        <f t="shared" si="112"/>
        <v>0</v>
      </c>
      <c r="P627" s="243"/>
      <c r="Q627" s="216"/>
      <c r="R627" s="236">
        <f t="shared" si="113"/>
        <v>154.10999999999999</v>
      </c>
      <c r="S627" s="237">
        <v>0</v>
      </c>
      <c r="T627" s="236">
        <f t="shared" si="106"/>
        <v>0</v>
      </c>
      <c r="U627" s="236">
        <f t="shared" si="107"/>
        <v>0</v>
      </c>
      <c r="V627" s="236">
        <f t="shared" si="108"/>
        <v>0</v>
      </c>
      <c r="W627" s="236">
        <f t="shared" si="109"/>
        <v>0</v>
      </c>
      <c r="X627" s="236">
        <f t="shared" si="115"/>
        <v>154.10999999999999</v>
      </c>
      <c r="Y627" s="238">
        <f t="shared" si="110"/>
        <v>154.10999999999999</v>
      </c>
      <c r="Z627" s="238">
        <f t="shared" si="111"/>
        <v>0</v>
      </c>
    </row>
    <row r="628" spans="1:26" ht="30" x14ac:dyDescent="0.25">
      <c r="A628" s="191" t="s">
        <v>1053</v>
      </c>
      <c r="B628" s="228" t="s">
        <v>1196</v>
      </c>
      <c r="C628" s="193" t="s">
        <v>1197</v>
      </c>
      <c r="D628" s="193"/>
      <c r="E628" s="194">
        <v>7.25</v>
      </c>
      <c r="F628" s="229">
        <v>7.25</v>
      </c>
      <c r="G628" s="230" t="s">
        <v>33</v>
      </c>
      <c r="H628" s="231">
        <v>0</v>
      </c>
      <c r="I628" s="251">
        <v>0</v>
      </c>
      <c r="J628" s="232">
        <v>0</v>
      </c>
      <c r="K628" s="232">
        <v>0</v>
      </c>
      <c r="L628" s="233">
        <v>0</v>
      </c>
      <c r="M628" s="232">
        <f t="shared" si="105"/>
        <v>0</v>
      </c>
      <c r="N628" s="234">
        <v>0</v>
      </c>
      <c r="O628" s="232">
        <f t="shared" si="112"/>
        <v>0</v>
      </c>
      <c r="P628" s="242"/>
      <c r="Q628" s="216"/>
      <c r="R628" s="236">
        <f t="shared" si="113"/>
        <v>0</v>
      </c>
      <c r="S628" s="237">
        <v>0</v>
      </c>
      <c r="T628" s="236">
        <f t="shared" si="106"/>
        <v>0</v>
      </c>
      <c r="U628" s="236">
        <f t="shared" si="107"/>
        <v>0</v>
      </c>
      <c r="V628" s="236">
        <f t="shared" si="108"/>
        <v>0</v>
      </c>
      <c r="W628" s="236">
        <f t="shared" si="109"/>
        <v>0</v>
      </c>
      <c r="X628" s="236">
        <f t="shared" si="115"/>
        <v>0</v>
      </c>
      <c r="Y628" s="238">
        <f t="shared" si="110"/>
        <v>0</v>
      </c>
      <c r="Z628" s="238">
        <f t="shared" si="111"/>
        <v>0</v>
      </c>
    </row>
    <row r="629" spans="1:26" ht="18" x14ac:dyDescent="0.25">
      <c r="A629" s="191" t="s">
        <v>1053</v>
      </c>
      <c r="B629" s="228" t="s">
        <v>1194</v>
      </c>
      <c r="C629" s="193" t="s">
        <v>1195</v>
      </c>
      <c r="D629" s="193"/>
      <c r="E629" s="194">
        <v>118.12</v>
      </c>
      <c r="F629" s="229">
        <v>118.12</v>
      </c>
      <c r="G629" s="230" t="s">
        <v>33</v>
      </c>
      <c r="H629" s="231">
        <v>2</v>
      </c>
      <c r="I629" s="251">
        <v>0</v>
      </c>
      <c r="J629" s="232">
        <v>0</v>
      </c>
      <c r="K629" s="232">
        <v>0</v>
      </c>
      <c r="L629" s="233">
        <v>0</v>
      </c>
      <c r="M629" s="232">
        <f t="shared" si="105"/>
        <v>2</v>
      </c>
      <c r="N629" s="234">
        <v>2</v>
      </c>
      <c r="O629" s="232">
        <f t="shared" si="112"/>
        <v>0</v>
      </c>
      <c r="P629" s="242"/>
      <c r="Q629" s="216"/>
      <c r="R629" s="236">
        <f t="shared" si="113"/>
        <v>236.24</v>
      </c>
      <c r="S629" s="237">
        <v>0</v>
      </c>
      <c r="T629" s="236">
        <f t="shared" si="106"/>
        <v>0</v>
      </c>
      <c r="U629" s="236">
        <f t="shared" si="107"/>
        <v>0</v>
      </c>
      <c r="V629" s="236">
        <f t="shared" si="108"/>
        <v>0</v>
      </c>
      <c r="W629" s="236">
        <f t="shared" si="109"/>
        <v>0</v>
      </c>
      <c r="X629" s="236">
        <f t="shared" si="115"/>
        <v>236.24</v>
      </c>
      <c r="Y629" s="238">
        <f t="shared" si="110"/>
        <v>236.24</v>
      </c>
      <c r="Z629" s="238">
        <f t="shared" si="111"/>
        <v>0</v>
      </c>
    </row>
    <row r="630" spans="1:26" ht="18" x14ac:dyDescent="0.25">
      <c r="A630" s="191" t="s">
        <v>1053</v>
      </c>
      <c r="B630" s="228" t="s">
        <v>1192</v>
      </c>
      <c r="C630" s="193" t="s">
        <v>1193</v>
      </c>
      <c r="D630" s="193"/>
      <c r="E630" s="194">
        <v>30.9</v>
      </c>
      <c r="F630" s="229">
        <v>30.9</v>
      </c>
      <c r="G630" s="230" t="s">
        <v>33</v>
      </c>
      <c r="H630" s="231">
        <v>2</v>
      </c>
      <c r="I630" s="251">
        <v>0</v>
      </c>
      <c r="J630" s="232">
        <v>0</v>
      </c>
      <c r="K630" s="232">
        <v>0</v>
      </c>
      <c r="L630" s="233">
        <v>0</v>
      </c>
      <c r="M630" s="232">
        <f t="shared" si="105"/>
        <v>2</v>
      </c>
      <c r="N630" s="234">
        <v>2</v>
      </c>
      <c r="O630" s="232">
        <f t="shared" si="112"/>
        <v>0</v>
      </c>
      <c r="P630" s="242"/>
      <c r="Q630" s="216"/>
      <c r="R630" s="236">
        <f t="shared" si="113"/>
        <v>61.8</v>
      </c>
      <c r="S630" s="237">
        <v>0</v>
      </c>
      <c r="T630" s="236">
        <f t="shared" si="106"/>
        <v>0</v>
      </c>
      <c r="U630" s="236">
        <f t="shared" si="107"/>
        <v>0</v>
      </c>
      <c r="V630" s="236">
        <f t="shared" si="108"/>
        <v>0</v>
      </c>
      <c r="W630" s="236">
        <f t="shared" si="109"/>
        <v>0</v>
      </c>
      <c r="X630" s="236">
        <f t="shared" si="115"/>
        <v>61.8</v>
      </c>
      <c r="Y630" s="238">
        <f t="shared" si="110"/>
        <v>61.8</v>
      </c>
      <c r="Z630" s="238">
        <f t="shared" si="111"/>
        <v>0</v>
      </c>
    </row>
    <row r="631" spans="1:26" ht="18" x14ac:dyDescent="0.25">
      <c r="A631" s="191" t="s">
        <v>1053</v>
      </c>
      <c r="B631" s="228" t="s">
        <v>1184</v>
      </c>
      <c r="C631" s="193" t="s">
        <v>1185</v>
      </c>
      <c r="D631" s="193"/>
      <c r="E631" s="194">
        <v>9.1</v>
      </c>
      <c r="F631" s="229">
        <v>9.1</v>
      </c>
      <c r="G631" s="230" t="s">
        <v>33</v>
      </c>
      <c r="H631" s="231">
        <v>73</v>
      </c>
      <c r="I631" s="251">
        <v>0</v>
      </c>
      <c r="J631" s="232">
        <v>0</v>
      </c>
      <c r="K631" s="232">
        <v>0</v>
      </c>
      <c r="L631" s="233">
        <v>0</v>
      </c>
      <c r="M631" s="232">
        <f t="shared" si="105"/>
        <v>73</v>
      </c>
      <c r="N631" s="234">
        <v>73</v>
      </c>
      <c r="O631" s="232">
        <f t="shared" si="112"/>
        <v>0</v>
      </c>
      <c r="P631" s="242"/>
      <c r="Q631" s="216"/>
      <c r="R631" s="236">
        <f t="shared" si="113"/>
        <v>664.3</v>
      </c>
      <c r="S631" s="237">
        <v>0</v>
      </c>
      <c r="T631" s="236">
        <f t="shared" si="106"/>
        <v>0</v>
      </c>
      <c r="U631" s="236">
        <f t="shared" si="107"/>
        <v>0</v>
      </c>
      <c r="V631" s="236">
        <f t="shared" si="108"/>
        <v>0</v>
      </c>
      <c r="W631" s="236">
        <f t="shared" si="109"/>
        <v>0</v>
      </c>
      <c r="X631" s="236">
        <f t="shared" si="115"/>
        <v>664.3</v>
      </c>
      <c r="Y631" s="238">
        <f t="shared" si="110"/>
        <v>664.3</v>
      </c>
      <c r="Z631" s="238">
        <f t="shared" si="111"/>
        <v>0</v>
      </c>
    </row>
    <row r="632" spans="1:26" ht="18" x14ac:dyDescent="0.25">
      <c r="A632" s="191" t="s">
        <v>1053</v>
      </c>
      <c r="B632" s="228" t="s">
        <v>1152</v>
      </c>
      <c r="C632" s="193" t="s">
        <v>1153</v>
      </c>
      <c r="D632" s="193"/>
      <c r="E632" s="194">
        <v>25</v>
      </c>
      <c r="F632" s="229">
        <v>25</v>
      </c>
      <c r="G632" s="230" t="s">
        <v>33</v>
      </c>
      <c r="H632" s="231">
        <v>5</v>
      </c>
      <c r="I632" s="251">
        <v>0</v>
      </c>
      <c r="J632" s="232">
        <v>0</v>
      </c>
      <c r="K632" s="232">
        <v>0</v>
      </c>
      <c r="L632" s="233">
        <v>0</v>
      </c>
      <c r="M632" s="232">
        <f t="shared" si="105"/>
        <v>5</v>
      </c>
      <c r="N632" s="234">
        <v>5</v>
      </c>
      <c r="O632" s="232">
        <f t="shared" si="112"/>
        <v>0</v>
      </c>
      <c r="P632" s="243"/>
      <c r="Q632" s="216"/>
      <c r="R632" s="236">
        <f t="shared" si="113"/>
        <v>125</v>
      </c>
      <c r="S632" s="237">
        <v>0</v>
      </c>
      <c r="T632" s="236">
        <f t="shared" si="106"/>
        <v>0</v>
      </c>
      <c r="U632" s="236">
        <f t="shared" si="107"/>
        <v>0</v>
      </c>
      <c r="V632" s="236">
        <f t="shared" si="108"/>
        <v>0</v>
      </c>
      <c r="W632" s="236">
        <f t="shared" si="109"/>
        <v>0</v>
      </c>
      <c r="X632" s="236">
        <f t="shared" si="115"/>
        <v>125</v>
      </c>
      <c r="Y632" s="238">
        <f t="shared" si="110"/>
        <v>125</v>
      </c>
      <c r="Z632" s="238">
        <f t="shared" si="111"/>
        <v>0</v>
      </c>
    </row>
    <row r="633" spans="1:26" ht="18" x14ac:dyDescent="0.25">
      <c r="A633" s="191" t="s">
        <v>1053</v>
      </c>
      <c r="B633" s="228" t="s">
        <v>1138</v>
      </c>
      <c r="C633" s="193" t="s">
        <v>1139</v>
      </c>
      <c r="D633" s="193"/>
      <c r="E633" s="194">
        <v>43</v>
      </c>
      <c r="F633" s="229">
        <v>43</v>
      </c>
      <c r="G633" s="230" t="s">
        <v>33</v>
      </c>
      <c r="H633" s="231">
        <v>0</v>
      </c>
      <c r="I633" s="251">
        <v>0</v>
      </c>
      <c r="J633" s="232">
        <v>0</v>
      </c>
      <c r="K633" s="232">
        <v>0</v>
      </c>
      <c r="L633" s="233">
        <v>0</v>
      </c>
      <c r="M633" s="232">
        <f t="shared" si="105"/>
        <v>0</v>
      </c>
      <c r="N633" s="234">
        <v>0</v>
      </c>
      <c r="O633" s="232">
        <f t="shared" si="112"/>
        <v>0</v>
      </c>
      <c r="P633" s="243"/>
      <c r="Q633" s="216"/>
      <c r="R633" s="236">
        <f t="shared" si="113"/>
        <v>0</v>
      </c>
      <c r="S633" s="237">
        <v>0</v>
      </c>
      <c r="T633" s="236">
        <f t="shared" si="106"/>
        <v>0</v>
      </c>
      <c r="U633" s="236">
        <f t="shared" si="107"/>
        <v>0</v>
      </c>
      <c r="V633" s="236">
        <f t="shared" si="108"/>
        <v>0</v>
      </c>
      <c r="W633" s="236">
        <f t="shared" si="109"/>
        <v>0</v>
      </c>
      <c r="X633" s="236">
        <f t="shared" si="115"/>
        <v>0</v>
      </c>
      <c r="Y633" s="238">
        <f t="shared" si="110"/>
        <v>0</v>
      </c>
      <c r="Z633" s="238">
        <f t="shared" si="111"/>
        <v>0</v>
      </c>
    </row>
    <row r="634" spans="1:26" ht="18" x14ac:dyDescent="0.25">
      <c r="A634" s="191" t="s">
        <v>1053</v>
      </c>
      <c r="B634" s="228" t="s">
        <v>1120</v>
      </c>
      <c r="C634" s="193" t="s">
        <v>1121</v>
      </c>
      <c r="D634" s="193"/>
      <c r="E634" s="194">
        <v>14</v>
      </c>
      <c r="F634" s="229">
        <v>14</v>
      </c>
      <c r="G634" s="230" t="s">
        <v>33</v>
      </c>
      <c r="H634" s="231">
        <v>2</v>
      </c>
      <c r="I634" s="232">
        <v>0</v>
      </c>
      <c r="J634" s="232">
        <v>0</v>
      </c>
      <c r="K634" s="232">
        <v>0</v>
      </c>
      <c r="L634" s="233">
        <v>0</v>
      </c>
      <c r="M634" s="232">
        <f t="shared" si="105"/>
        <v>2</v>
      </c>
      <c r="N634" s="234">
        <v>2</v>
      </c>
      <c r="O634" s="232">
        <f t="shared" si="112"/>
        <v>0</v>
      </c>
      <c r="P634" s="243"/>
      <c r="Q634" s="216"/>
      <c r="R634" s="236">
        <f t="shared" si="113"/>
        <v>28</v>
      </c>
      <c r="S634" s="237">
        <v>0</v>
      </c>
      <c r="T634" s="236">
        <f t="shared" si="106"/>
        <v>0</v>
      </c>
      <c r="U634" s="236">
        <f t="shared" si="107"/>
        <v>0</v>
      </c>
      <c r="V634" s="236">
        <f t="shared" si="108"/>
        <v>0</v>
      </c>
      <c r="W634" s="236">
        <f t="shared" si="109"/>
        <v>0</v>
      </c>
      <c r="X634" s="236">
        <f t="shared" si="115"/>
        <v>28</v>
      </c>
      <c r="Y634" s="238">
        <f t="shared" si="110"/>
        <v>28</v>
      </c>
      <c r="Z634" s="238">
        <f t="shared" si="111"/>
        <v>0</v>
      </c>
    </row>
    <row r="635" spans="1:26" ht="18" x14ac:dyDescent="0.25">
      <c r="A635" s="191" t="s">
        <v>1053</v>
      </c>
      <c r="B635" s="228" t="s">
        <v>1106</v>
      </c>
      <c r="C635" s="193" t="s">
        <v>1107</v>
      </c>
      <c r="D635" s="193"/>
      <c r="E635" s="194">
        <v>11644.83</v>
      </c>
      <c r="F635" s="229">
        <v>11644.83</v>
      </c>
      <c r="G635" s="230" t="s">
        <v>33</v>
      </c>
      <c r="H635" s="231">
        <v>1</v>
      </c>
      <c r="I635" s="232">
        <v>0</v>
      </c>
      <c r="J635" s="232">
        <v>0</v>
      </c>
      <c r="K635" s="232">
        <v>0</v>
      </c>
      <c r="L635" s="233">
        <v>0</v>
      </c>
      <c r="M635" s="232">
        <f t="shared" si="105"/>
        <v>1</v>
      </c>
      <c r="N635" s="234">
        <v>1</v>
      </c>
      <c r="O635" s="232">
        <f t="shared" si="112"/>
        <v>0</v>
      </c>
      <c r="P635" s="242"/>
      <c r="Q635" s="216"/>
      <c r="R635" s="236">
        <f t="shared" si="113"/>
        <v>11644.83</v>
      </c>
      <c r="S635" s="237">
        <v>0</v>
      </c>
      <c r="T635" s="236">
        <f t="shared" si="106"/>
        <v>0</v>
      </c>
      <c r="U635" s="236">
        <f t="shared" si="107"/>
        <v>0</v>
      </c>
      <c r="V635" s="236">
        <f t="shared" si="108"/>
        <v>0</v>
      </c>
      <c r="W635" s="236">
        <f t="shared" si="109"/>
        <v>0</v>
      </c>
      <c r="X635" s="236">
        <f t="shared" si="115"/>
        <v>11644.83</v>
      </c>
      <c r="Y635" s="238">
        <f t="shared" si="110"/>
        <v>11644.83</v>
      </c>
      <c r="Z635" s="238">
        <f t="shared" si="111"/>
        <v>0</v>
      </c>
    </row>
    <row r="636" spans="1:26" ht="18" x14ac:dyDescent="0.25">
      <c r="A636" s="191" t="s">
        <v>1053</v>
      </c>
      <c r="B636" s="228" t="s">
        <v>1092</v>
      </c>
      <c r="C636" s="193" t="s">
        <v>1093</v>
      </c>
      <c r="D636" s="193"/>
      <c r="E636" s="194">
        <v>51.79</v>
      </c>
      <c r="F636" s="229">
        <v>51.79</v>
      </c>
      <c r="G636" s="230" t="s">
        <v>33</v>
      </c>
      <c r="H636" s="231">
        <v>80</v>
      </c>
      <c r="I636" s="232">
        <v>0</v>
      </c>
      <c r="J636" s="232">
        <v>0</v>
      </c>
      <c r="K636" s="232">
        <v>0</v>
      </c>
      <c r="L636" s="233">
        <v>0</v>
      </c>
      <c r="M636" s="232">
        <f t="shared" si="105"/>
        <v>80</v>
      </c>
      <c r="N636" s="234">
        <v>80</v>
      </c>
      <c r="O636" s="232">
        <f t="shared" si="112"/>
        <v>0</v>
      </c>
      <c r="P636" s="243"/>
      <c r="Q636" s="216"/>
      <c r="R636" s="236">
        <f t="shared" si="113"/>
        <v>4143.2</v>
      </c>
      <c r="S636" s="237">
        <v>0</v>
      </c>
      <c r="T636" s="236">
        <f t="shared" si="106"/>
        <v>0</v>
      </c>
      <c r="U636" s="236">
        <f t="shared" si="107"/>
        <v>0</v>
      </c>
      <c r="V636" s="236">
        <f t="shared" si="108"/>
        <v>0</v>
      </c>
      <c r="W636" s="236">
        <f t="shared" si="109"/>
        <v>0</v>
      </c>
      <c r="X636" s="236">
        <f t="shared" si="115"/>
        <v>4143.2</v>
      </c>
      <c r="Y636" s="238">
        <f t="shared" si="110"/>
        <v>4143.2</v>
      </c>
      <c r="Z636" s="238">
        <f t="shared" si="111"/>
        <v>0</v>
      </c>
    </row>
    <row r="637" spans="1:26" ht="30" x14ac:dyDescent="0.25">
      <c r="A637" s="296" t="s">
        <v>674</v>
      </c>
      <c r="B637" s="483" t="s">
        <v>3222</v>
      </c>
      <c r="C637" s="439" t="s">
        <v>2589</v>
      </c>
      <c r="D637" s="499" t="s">
        <v>2654</v>
      </c>
      <c r="E637" s="324">
        <v>0</v>
      </c>
      <c r="F637" s="325">
        <v>1347.29</v>
      </c>
      <c r="G637" s="316" t="s">
        <v>33</v>
      </c>
      <c r="H637" s="251">
        <v>0</v>
      </c>
      <c r="I637" s="251">
        <v>5</v>
      </c>
      <c r="J637" s="251">
        <v>0</v>
      </c>
      <c r="K637" s="251">
        <v>0</v>
      </c>
      <c r="L637" s="318">
        <v>0</v>
      </c>
      <c r="M637" s="232">
        <f t="shared" si="105"/>
        <v>5</v>
      </c>
      <c r="N637" s="252">
        <v>5</v>
      </c>
      <c r="O637" s="232">
        <f t="shared" si="112"/>
        <v>0</v>
      </c>
      <c r="P637" s="504"/>
      <c r="R637" s="236">
        <f t="shared" si="113"/>
        <v>0</v>
      </c>
      <c r="S637" s="237">
        <v>0</v>
      </c>
      <c r="T637" s="236">
        <f t="shared" si="106"/>
        <v>6736.45</v>
      </c>
      <c r="U637" s="236">
        <f t="shared" si="107"/>
        <v>0</v>
      </c>
      <c r="V637" s="236">
        <f t="shared" si="108"/>
        <v>0</v>
      </c>
      <c r="W637" s="236">
        <f t="shared" si="109"/>
        <v>0</v>
      </c>
      <c r="X637" s="236">
        <f t="shared" si="115"/>
        <v>6736.45</v>
      </c>
      <c r="Y637" s="238">
        <f t="shared" si="110"/>
        <v>6736.45</v>
      </c>
      <c r="Z637" s="238">
        <f t="shared" si="111"/>
        <v>0</v>
      </c>
    </row>
    <row r="638" spans="1:26" ht="18" x14ac:dyDescent="0.25">
      <c r="A638" s="191" t="s">
        <v>1053</v>
      </c>
      <c r="B638" s="228" t="s">
        <v>1088</v>
      </c>
      <c r="C638" s="193" t="s">
        <v>1089</v>
      </c>
      <c r="D638" s="193"/>
      <c r="E638" s="194">
        <v>13.45</v>
      </c>
      <c r="F638" s="229">
        <v>13.45</v>
      </c>
      <c r="G638" s="230" t="s">
        <v>33</v>
      </c>
      <c r="H638" s="231">
        <v>5</v>
      </c>
      <c r="I638" s="232">
        <v>0</v>
      </c>
      <c r="J638" s="232">
        <v>0</v>
      </c>
      <c r="K638" s="232">
        <v>0</v>
      </c>
      <c r="L638" s="233">
        <v>0</v>
      </c>
      <c r="M638" s="232">
        <f t="shared" si="105"/>
        <v>5</v>
      </c>
      <c r="N638" s="234">
        <v>5</v>
      </c>
      <c r="O638" s="232">
        <f t="shared" si="112"/>
        <v>0</v>
      </c>
      <c r="P638" s="242"/>
      <c r="Q638" s="216"/>
      <c r="R638" s="236">
        <f t="shared" si="113"/>
        <v>67.25</v>
      </c>
      <c r="S638" s="237">
        <v>0</v>
      </c>
      <c r="T638" s="236">
        <f t="shared" si="106"/>
        <v>0</v>
      </c>
      <c r="U638" s="236">
        <f t="shared" si="107"/>
        <v>0</v>
      </c>
      <c r="V638" s="236">
        <f t="shared" si="108"/>
        <v>0</v>
      </c>
      <c r="W638" s="236">
        <f t="shared" si="109"/>
        <v>0</v>
      </c>
      <c r="X638" s="236">
        <f t="shared" si="115"/>
        <v>67.25</v>
      </c>
      <c r="Y638" s="238">
        <f t="shared" si="110"/>
        <v>67.25</v>
      </c>
      <c r="Z638" s="238">
        <f t="shared" si="111"/>
        <v>0</v>
      </c>
    </row>
    <row r="639" spans="1:26" ht="18" x14ac:dyDescent="0.25">
      <c r="A639" s="191" t="s">
        <v>1053</v>
      </c>
      <c r="B639" s="228" t="s">
        <v>1086</v>
      </c>
      <c r="C639" s="193" t="s">
        <v>1087</v>
      </c>
      <c r="D639" s="193"/>
      <c r="E639" s="194">
        <v>25</v>
      </c>
      <c r="F639" s="229">
        <v>25</v>
      </c>
      <c r="G639" s="230" t="s">
        <v>33</v>
      </c>
      <c r="H639" s="231">
        <v>5</v>
      </c>
      <c r="I639" s="232">
        <v>0</v>
      </c>
      <c r="J639" s="232">
        <v>0</v>
      </c>
      <c r="K639" s="232">
        <v>0</v>
      </c>
      <c r="L639" s="233">
        <v>0</v>
      </c>
      <c r="M639" s="232">
        <f t="shared" si="105"/>
        <v>5</v>
      </c>
      <c r="N639" s="234">
        <v>5</v>
      </c>
      <c r="O639" s="232">
        <f t="shared" si="112"/>
        <v>0</v>
      </c>
      <c r="P639" s="243"/>
      <c r="Q639" s="216"/>
      <c r="R639" s="236">
        <f t="shared" si="113"/>
        <v>125</v>
      </c>
      <c r="S639" s="237">
        <v>0</v>
      </c>
      <c r="T639" s="236">
        <f t="shared" si="106"/>
        <v>0</v>
      </c>
      <c r="U639" s="236">
        <f t="shared" si="107"/>
        <v>0</v>
      </c>
      <c r="V639" s="236">
        <f t="shared" si="108"/>
        <v>0</v>
      </c>
      <c r="W639" s="236">
        <f t="shared" si="109"/>
        <v>0</v>
      </c>
      <c r="X639" s="236">
        <f t="shared" si="115"/>
        <v>125</v>
      </c>
      <c r="Y639" s="238">
        <f t="shared" si="110"/>
        <v>125</v>
      </c>
      <c r="Z639" s="238">
        <f t="shared" si="111"/>
        <v>0</v>
      </c>
    </row>
    <row r="640" spans="1:26" ht="18" x14ac:dyDescent="0.25">
      <c r="A640" s="191" t="s">
        <v>1053</v>
      </c>
      <c r="B640" s="228" t="s">
        <v>1082</v>
      </c>
      <c r="C640" s="193" t="s">
        <v>1083</v>
      </c>
      <c r="D640" s="193"/>
      <c r="E640" s="194">
        <v>23</v>
      </c>
      <c r="F640" s="229">
        <v>23</v>
      </c>
      <c r="G640" s="230" t="s">
        <v>33</v>
      </c>
      <c r="H640" s="231">
        <v>30</v>
      </c>
      <c r="I640" s="232">
        <v>0</v>
      </c>
      <c r="J640" s="232">
        <v>0</v>
      </c>
      <c r="K640" s="232">
        <v>0</v>
      </c>
      <c r="L640" s="233">
        <v>0</v>
      </c>
      <c r="M640" s="232">
        <f t="shared" si="105"/>
        <v>30</v>
      </c>
      <c r="N640" s="234">
        <v>30</v>
      </c>
      <c r="O640" s="232">
        <f t="shared" si="112"/>
        <v>0</v>
      </c>
      <c r="P640" s="242"/>
      <c r="Q640" s="216"/>
      <c r="R640" s="236">
        <f t="shared" si="113"/>
        <v>690</v>
      </c>
      <c r="S640" s="237">
        <v>0</v>
      </c>
      <c r="T640" s="236">
        <f t="shared" si="106"/>
        <v>0</v>
      </c>
      <c r="U640" s="236">
        <f t="shared" si="107"/>
        <v>0</v>
      </c>
      <c r="V640" s="236">
        <f t="shared" si="108"/>
        <v>0</v>
      </c>
      <c r="W640" s="236">
        <f t="shared" si="109"/>
        <v>0</v>
      </c>
      <c r="X640" s="236">
        <f t="shared" si="115"/>
        <v>690</v>
      </c>
      <c r="Y640" s="238">
        <f t="shared" si="110"/>
        <v>690</v>
      </c>
      <c r="Z640" s="238">
        <f t="shared" si="111"/>
        <v>0</v>
      </c>
    </row>
    <row r="641" spans="1:26" ht="18" x14ac:dyDescent="0.25">
      <c r="A641" s="191" t="s">
        <v>1053</v>
      </c>
      <c r="B641" s="228" t="s">
        <v>1080</v>
      </c>
      <c r="C641" s="193" t="s">
        <v>1081</v>
      </c>
      <c r="D641" s="193"/>
      <c r="E641" s="194">
        <v>47</v>
      </c>
      <c r="F641" s="229">
        <v>47</v>
      </c>
      <c r="G641" s="230" t="s">
        <v>33</v>
      </c>
      <c r="H641" s="231">
        <v>2</v>
      </c>
      <c r="I641" s="232">
        <v>0</v>
      </c>
      <c r="J641" s="232">
        <v>0</v>
      </c>
      <c r="K641" s="232">
        <v>0</v>
      </c>
      <c r="L641" s="233">
        <v>0</v>
      </c>
      <c r="M641" s="232">
        <f t="shared" si="105"/>
        <v>2</v>
      </c>
      <c r="N641" s="234">
        <v>2</v>
      </c>
      <c r="O641" s="232">
        <f t="shared" si="112"/>
        <v>0</v>
      </c>
      <c r="P641" s="242"/>
      <c r="Q641" s="216"/>
      <c r="R641" s="236">
        <f t="shared" si="113"/>
        <v>94</v>
      </c>
      <c r="S641" s="237">
        <v>0</v>
      </c>
      <c r="T641" s="236">
        <f t="shared" si="106"/>
        <v>0</v>
      </c>
      <c r="U641" s="236">
        <f t="shared" si="107"/>
        <v>0</v>
      </c>
      <c r="V641" s="236">
        <f t="shared" si="108"/>
        <v>0</v>
      </c>
      <c r="W641" s="236">
        <f t="shared" si="109"/>
        <v>0</v>
      </c>
      <c r="X641" s="236">
        <f t="shared" si="115"/>
        <v>94</v>
      </c>
      <c r="Y641" s="238">
        <f t="shared" si="110"/>
        <v>94</v>
      </c>
      <c r="Z641" s="238">
        <f t="shared" si="111"/>
        <v>0</v>
      </c>
    </row>
    <row r="642" spans="1:26" ht="18" x14ac:dyDescent="0.25">
      <c r="A642" s="191" t="s">
        <v>1053</v>
      </c>
      <c r="B642" s="228" t="s">
        <v>1078</v>
      </c>
      <c r="C642" s="193" t="s">
        <v>1079</v>
      </c>
      <c r="D642" s="193"/>
      <c r="E642" s="194">
        <v>83.79</v>
      </c>
      <c r="F642" s="229">
        <v>83.79</v>
      </c>
      <c r="G642" s="230" t="s">
        <v>33</v>
      </c>
      <c r="H642" s="231">
        <v>2</v>
      </c>
      <c r="I642" s="232">
        <v>0</v>
      </c>
      <c r="J642" s="232">
        <v>0</v>
      </c>
      <c r="K642" s="232">
        <v>0</v>
      </c>
      <c r="L642" s="233">
        <v>0</v>
      </c>
      <c r="M642" s="232">
        <f t="shared" si="105"/>
        <v>2</v>
      </c>
      <c r="N642" s="234">
        <v>2</v>
      </c>
      <c r="O642" s="232">
        <f t="shared" si="112"/>
        <v>0</v>
      </c>
      <c r="P642" s="243"/>
      <c r="Q642" s="216"/>
      <c r="R642" s="236">
        <f t="shared" si="113"/>
        <v>167.58</v>
      </c>
      <c r="S642" s="237">
        <v>0</v>
      </c>
      <c r="T642" s="236">
        <f t="shared" si="106"/>
        <v>0</v>
      </c>
      <c r="U642" s="236">
        <f t="shared" si="107"/>
        <v>0</v>
      </c>
      <c r="V642" s="236">
        <f t="shared" si="108"/>
        <v>0</v>
      </c>
      <c r="W642" s="236">
        <f t="shared" si="109"/>
        <v>0</v>
      </c>
      <c r="X642" s="236">
        <f t="shared" si="115"/>
        <v>167.58</v>
      </c>
      <c r="Y642" s="238">
        <f t="shared" si="110"/>
        <v>167.58</v>
      </c>
      <c r="Z642" s="238">
        <f t="shared" si="111"/>
        <v>0</v>
      </c>
    </row>
    <row r="643" spans="1:26" ht="18" x14ac:dyDescent="0.25">
      <c r="A643" s="191" t="s">
        <v>1053</v>
      </c>
      <c r="B643" s="228" t="s">
        <v>1076</v>
      </c>
      <c r="C643" s="193" t="s">
        <v>1077</v>
      </c>
      <c r="D643" s="193"/>
      <c r="E643" s="194">
        <v>78.44</v>
      </c>
      <c r="F643" s="229">
        <v>78.44</v>
      </c>
      <c r="G643" s="230" t="s">
        <v>33</v>
      </c>
      <c r="H643" s="231">
        <v>4</v>
      </c>
      <c r="I643" s="232">
        <v>0</v>
      </c>
      <c r="J643" s="232">
        <v>0</v>
      </c>
      <c r="K643" s="232">
        <v>0</v>
      </c>
      <c r="L643" s="233">
        <v>0</v>
      </c>
      <c r="M643" s="232">
        <f t="shared" si="105"/>
        <v>4</v>
      </c>
      <c r="N643" s="234">
        <v>4</v>
      </c>
      <c r="O643" s="232">
        <f t="shared" si="112"/>
        <v>0</v>
      </c>
      <c r="P643" s="243"/>
      <c r="Q643" s="216"/>
      <c r="R643" s="236">
        <f t="shared" si="113"/>
        <v>313.76</v>
      </c>
      <c r="S643" s="237">
        <v>0</v>
      </c>
      <c r="T643" s="236">
        <f t="shared" si="106"/>
        <v>0</v>
      </c>
      <c r="U643" s="236">
        <f t="shared" si="107"/>
        <v>0</v>
      </c>
      <c r="V643" s="236">
        <f t="shared" si="108"/>
        <v>0</v>
      </c>
      <c r="W643" s="236">
        <f t="shared" si="109"/>
        <v>0</v>
      </c>
      <c r="X643" s="236">
        <f t="shared" si="115"/>
        <v>313.76</v>
      </c>
      <c r="Y643" s="238">
        <f t="shared" si="110"/>
        <v>313.76</v>
      </c>
      <c r="Z643" s="238">
        <f t="shared" si="111"/>
        <v>0</v>
      </c>
    </row>
    <row r="644" spans="1:26" ht="30" x14ac:dyDescent="0.25">
      <c r="A644" s="191" t="s">
        <v>1053</v>
      </c>
      <c r="B644" s="228" t="s">
        <v>1074</v>
      </c>
      <c r="C644" s="193" t="s">
        <v>1075</v>
      </c>
      <c r="D644" s="193"/>
      <c r="E644" s="194">
        <v>250</v>
      </c>
      <c r="F644" s="229">
        <v>250</v>
      </c>
      <c r="G644" s="230" t="s">
        <v>33</v>
      </c>
      <c r="H644" s="231">
        <v>4</v>
      </c>
      <c r="I644" s="232">
        <v>0</v>
      </c>
      <c r="J644" s="232">
        <v>0</v>
      </c>
      <c r="K644" s="232">
        <v>0</v>
      </c>
      <c r="L644" s="233">
        <v>0</v>
      </c>
      <c r="M644" s="232">
        <f t="shared" si="105"/>
        <v>4</v>
      </c>
      <c r="N644" s="234">
        <v>4</v>
      </c>
      <c r="O644" s="232">
        <f t="shared" si="112"/>
        <v>0</v>
      </c>
      <c r="P644" s="243"/>
      <c r="Q644" s="216"/>
      <c r="R644" s="236">
        <f t="shared" si="113"/>
        <v>1000</v>
      </c>
      <c r="S644" s="237">
        <v>0</v>
      </c>
      <c r="T644" s="236">
        <f t="shared" si="106"/>
        <v>0</v>
      </c>
      <c r="U644" s="236">
        <f t="shared" si="107"/>
        <v>0</v>
      </c>
      <c r="V644" s="236">
        <f t="shared" si="108"/>
        <v>0</v>
      </c>
      <c r="W644" s="236">
        <f t="shared" si="109"/>
        <v>0</v>
      </c>
      <c r="X644" s="236">
        <f t="shared" si="115"/>
        <v>1000</v>
      </c>
      <c r="Y644" s="238">
        <f t="shared" si="110"/>
        <v>1000</v>
      </c>
      <c r="Z644" s="238">
        <f t="shared" si="111"/>
        <v>0</v>
      </c>
    </row>
    <row r="645" spans="1:26" ht="18" x14ac:dyDescent="0.25">
      <c r="A645" s="191" t="s">
        <v>1053</v>
      </c>
      <c r="B645" s="228" t="s">
        <v>1072</v>
      </c>
      <c r="C645" s="193" t="s">
        <v>1073</v>
      </c>
      <c r="D645" s="193"/>
      <c r="E645" s="194">
        <v>184.99</v>
      </c>
      <c r="F645" s="229">
        <v>184.99</v>
      </c>
      <c r="G645" s="230" t="s">
        <v>33</v>
      </c>
      <c r="H645" s="231">
        <v>3</v>
      </c>
      <c r="I645" s="232">
        <v>0</v>
      </c>
      <c r="J645" s="232">
        <v>0</v>
      </c>
      <c r="K645" s="232">
        <v>0</v>
      </c>
      <c r="L645" s="233">
        <v>0</v>
      </c>
      <c r="M645" s="232">
        <f t="shared" si="105"/>
        <v>3</v>
      </c>
      <c r="N645" s="234">
        <v>3</v>
      </c>
      <c r="O645" s="232">
        <f t="shared" si="112"/>
        <v>0</v>
      </c>
      <c r="P645" s="243"/>
      <c r="Q645" s="216"/>
      <c r="R645" s="236">
        <f t="shared" si="113"/>
        <v>554.97</v>
      </c>
      <c r="S645" s="237">
        <v>0</v>
      </c>
      <c r="T645" s="236">
        <f t="shared" si="106"/>
        <v>0</v>
      </c>
      <c r="U645" s="236">
        <f t="shared" si="107"/>
        <v>0</v>
      </c>
      <c r="V645" s="236">
        <f t="shared" si="108"/>
        <v>0</v>
      </c>
      <c r="W645" s="236">
        <f t="shared" si="109"/>
        <v>0</v>
      </c>
      <c r="X645" s="236">
        <f t="shared" si="115"/>
        <v>554.97</v>
      </c>
      <c r="Y645" s="238">
        <f t="shared" si="110"/>
        <v>554.97</v>
      </c>
      <c r="Z645" s="238">
        <f t="shared" si="111"/>
        <v>0</v>
      </c>
    </row>
    <row r="646" spans="1:26" ht="18" x14ac:dyDescent="0.25">
      <c r="A646" s="191" t="s">
        <v>1053</v>
      </c>
      <c r="B646" s="228" t="s">
        <v>1070</v>
      </c>
      <c r="C646" s="193" t="s">
        <v>1071</v>
      </c>
      <c r="D646" s="193"/>
      <c r="E646" s="194">
        <v>273.8</v>
      </c>
      <c r="F646" s="229">
        <v>273.8</v>
      </c>
      <c r="G646" s="230" t="s">
        <v>33</v>
      </c>
      <c r="H646" s="231">
        <v>5</v>
      </c>
      <c r="I646" s="232">
        <v>0</v>
      </c>
      <c r="J646" s="232">
        <v>0</v>
      </c>
      <c r="K646" s="232">
        <v>0</v>
      </c>
      <c r="L646" s="233">
        <v>0</v>
      </c>
      <c r="M646" s="232">
        <f t="shared" si="105"/>
        <v>5</v>
      </c>
      <c r="N646" s="234">
        <v>5</v>
      </c>
      <c r="O646" s="232">
        <f t="shared" si="112"/>
        <v>0</v>
      </c>
      <c r="P646" s="243"/>
      <c r="Q646" s="216"/>
      <c r="R646" s="236">
        <f t="shared" si="113"/>
        <v>1369</v>
      </c>
      <c r="S646" s="237">
        <v>0</v>
      </c>
      <c r="T646" s="236">
        <f t="shared" si="106"/>
        <v>0</v>
      </c>
      <c r="U646" s="236">
        <f t="shared" si="107"/>
        <v>0</v>
      </c>
      <c r="V646" s="236">
        <f t="shared" si="108"/>
        <v>0</v>
      </c>
      <c r="W646" s="236">
        <f t="shared" si="109"/>
        <v>0</v>
      </c>
      <c r="X646" s="236">
        <f t="shared" si="115"/>
        <v>1369</v>
      </c>
      <c r="Y646" s="238">
        <f t="shared" si="110"/>
        <v>1369</v>
      </c>
      <c r="Z646" s="238">
        <f t="shared" si="111"/>
        <v>0</v>
      </c>
    </row>
    <row r="647" spans="1:26" ht="18" x14ac:dyDescent="0.25">
      <c r="A647" s="191" t="s">
        <v>1053</v>
      </c>
      <c r="B647" s="228" t="s">
        <v>1068</v>
      </c>
      <c r="C647" s="193" t="s">
        <v>1069</v>
      </c>
      <c r="D647" s="193"/>
      <c r="E647" s="194">
        <v>90</v>
      </c>
      <c r="F647" s="229">
        <v>90</v>
      </c>
      <c r="G647" s="230" t="s">
        <v>33</v>
      </c>
      <c r="H647" s="231">
        <v>3</v>
      </c>
      <c r="I647" s="232">
        <v>0</v>
      </c>
      <c r="J647" s="232">
        <v>0</v>
      </c>
      <c r="K647" s="232">
        <v>0</v>
      </c>
      <c r="L647" s="233">
        <v>0</v>
      </c>
      <c r="M647" s="232">
        <f t="shared" si="105"/>
        <v>3</v>
      </c>
      <c r="N647" s="234">
        <v>3</v>
      </c>
      <c r="O647" s="232">
        <f t="shared" si="112"/>
        <v>0</v>
      </c>
      <c r="P647" s="243"/>
      <c r="Q647" s="216"/>
      <c r="R647" s="236">
        <f t="shared" si="113"/>
        <v>270</v>
      </c>
      <c r="S647" s="237">
        <v>0</v>
      </c>
      <c r="T647" s="236">
        <f t="shared" si="106"/>
        <v>0</v>
      </c>
      <c r="U647" s="236">
        <f t="shared" si="107"/>
        <v>0</v>
      </c>
      <c r="V647" s="236">
        <f t="shared" si="108"/>
        <v>0</v>
      </c>
      <c r="W647" s="236">
        <f t="shared" si="109"/>
        <v>0</v>
      </c>
      <c r="X647" s="236">
        <f t="shared" si="115"/>
        <v>270</v>
      </c>
      <c r="Y647" s="238">
        <f t="shared" si="110"/>
        <v>270</v>
      </c>
      <c r="Z647" s="238">
        <f t="shared" si="111"/>
        <v>0</v>
      </c>
    </row>
    <row r="648" spans="1:26" ht="30" x14ac:dyDescent="0.25">
      <c r="A648" s="191" t="s">
        <v>1053</v>
      </c>
      <c r="B648" s="228" t="s">
        <v>1066</v>
      </c>
      <c r="C648" s="193" t="s">
        <v>1067</v>
      </c>
      <c r="D648" s="193"/>
      <c r="E648" s="194">
        <v>0</v>
      </c>
      <c r="F648" s="229">
        <v>0</v>
      </c>
      <c r="G648" s="230" t="s">
        <v>33</v>
      </c>
      <c r="H648" s="231">
        <v>0</v>
      </c>
      <c r="I648" s="232">
        <v>0</v>
      </c>
      <c r="J648" s="232">
        <v>0</v>
      </c>
      <c r="K648" s="232">
        <v>0</v>
      </c>
      <c r="L648" s="233">
        <v>0</v>
      </c>
      <c r="M648" s="232">
        <f t="shared" si="105"/>
        <v>0</v>
      </c>
      <c r="N648" s="234">
        <v>0</v>
      </c>
      <c r="O648" s="232">
        <f t="shared" si="112"/>
        <v>0</v>
      </c>
      <c r="P648" s="242"/>
      <c r="Q648" s="216"/>
      <c r="R648" s="236">
        <f t="shared" si="113"/>
        <v>0</v>
      </c>
      <c r="S648" s="237">
        <v>0</v>
      </c>
      <c r="T648" s="236">
        <f t="shared" si="106"/>
        <v>0</v>
      </c>
      <c r="U648" s="236">
        <f t="shared" si="107"/>
        <v>0</v>
      </c>
      <c r="V648" s="236">
        <f t="shared" si="108"/>
        <v>0</v>
      </c>
      <c r="W648" s="236">
        <f t="shared" si="109"/>
        <v>0</v>
      </c>
      <c r="X648" s="236">
        <f t="shared" si="115"/>
        <v>0</v>
      </c>
      <c r="Y648" s="238">
        <f t="shared" si="110"/>
        <v>0</v>
      </c>
      <c r="Z648" s="238">
        <f t="shared" si="111"/>
        <v>0</v>
      </c>
    </row>
    <row r="649" spans="1:26" ht="18" x14ac:dyDescent="0.25">
      <c r="A649" s="191" t="s">
        <v>1053</v>
      </c>
      <c r="B649" s="228" t="s">
        <v>1062</v>
      </c>
      <c r="C649" s="193" t="s">
        <v>1063</v>
      </c>
      <c r="D649" s="193"/>
      <c r="E649" s="194">
        <v>63.92</v>
      </c>
      <c r="F649" s="229">
        <v>63.92</v>
      </c>
      <c r="G649" s="230" t="s">
        <v>33</v>
      </c>
      <c r="H649" s="231">
        <v>3</v>
      </c>
      <c r="I649" s="232">
        <v>0</v>
      </c>
      <c r="J649" s="232">
        <v>0</v>
      </c>
      <c r="K649" s="232">
        <v>0</v>
      </c>
      <c r="L649" s="233">
        <v>0</v>
      </c>
      <c r="M649" s="232">
        <f t="shared" si="105"/>
        <v>3</v>
      </c>
      <c r="N649" s="234">
        <v>3</v>
      </c>
      <c r="O649" s="232">
        <f t="shared" si="112"/>
        <v>0</v>
      </c>
      <c r="P649" s="242"/>
      <c r="Q649" s="216"/>
      <c r="R649" s="236">
        <f t="shared" ref="R649:R666" si="116">H649*E649</f>
        <v>191.76</v>
      </c>
      <c r="S649" s="237">
        <v>0</v>
      </c>
      <c r="T649" s="236">
        <f t="shared" si="106"/>
        <v>0</v>
      </c>
      <c r="U649" s="236">
        <f t="shared" si="107"/>
        <v>0</v>
      </c>
      <c r="V649" s="236">
        <f t="shared" si="108"/>
        <v>0</v>
      </c>
      <c r="W649" s="236">
        <f t="shared" si="109"/>
        <v>0</v>
      </c>
      <c r="X649" s="236">
        <f t="shared" si="115"/>
        <v>191.76</v>
      </c>
      <c r="Y649" s="238">
        <f t="shared" si="110"/>
        <v>191.76</v>
      </c>
      <c r="Z649" s="238">
        <f t="shared" si="111"/>
        <v>0</v>
      </c>
    </row>
    <row r="650" spans="1:26" ht="30" x14ac:dyDescent="0.25">
      <c r="A650" s="191" t="s">
        <v>1053</v>
      </c>
      <c r="B650" s="228" t="s">
        <v>1060</v>
      </c>
      <c r="C650" s="193" t="s">
        <v>1061</v>
      </c>
      <c r="D650" s="193"/>
      <c r="E650" s="194">
        <v>2.79</v>
      </c>
      <c r="F650" s="229">
        <v>2.79</v>
      </c>
      <c r="G650" s="230" t="s">
        <v>33</v>
      </c>
      <c r="H650" s="231">
        <v>0</v>
      </c>
      <c r="I650" s="232">
        <v>0</v>
      </c>
      <c r="J650" s="232">
        <v>0</v>
      </c>
      <c r="K650" s="232">
        <v>0</v>
      </c>
      <c r="L650" s="233">
        <v>0</v>
      </c>
      <c r="M650" s="232">
        <f t="shared" ref="M650:M713" si="117">H650+I650+J650-K650-L650</f>
        <v>0</v>
      </c>
      <c r="N650" s="234">
        <v>0</v>
      </c>
      <c r="O650" s="232">
        <f t="shared" si="112"/>
        <v>0</v>
      </c>
      <c r="P650" s="242"/>
      <c r="Q650" s="216"/>
      <c r="R650" s="236">
        <f t="shared" si="116"/>
        <v>0</v>
      </c>
      <c r="S650" s="237">
        <v>0</v>
      </c>
      <c r="T650" s="236">
        <f t="shared" ref="T650:T713" si="118">I650*F650</f>
        <v>0</v>
      </c>
      <c r="U650" s="236">
        <f t="shared" ref="U650:U713" si="119">F650*J650</f>
        <v>0</v>
      </c>
      <c r="V650" s="236">
        <f t="shared" ref="V650:V713" si="120">F650*K650</f>
        <v>0</v>
      </c>
      <c r="W650" s="236">
        <f t="shared" ref="W650:W713" si="121">F650*L650</f>
        <v>0</v>
      </c>
      <c r="X650" s="236">
        <f t="shared" si="115"/>
        <v>0</v>
      </c>
      <c r="Y650" s="238">
        <f t="shared" ref="Y650:Y713" si="122">M650*F650</f>
        <v>0</v>
      </c>
      <c r="Z650" s="238">
        <f t="shared" ref="Z650:Z713" si="123">Y650-X650</f>
        <v>0</v>
      </c>
    </row>
    <row r="651" spans="1:26" ht="30" x14ac:dyDescent="0.25">
      <c r="A651" s="191" t="s">
        <v>1053</v>
      </c>
      <c r="B651" s="228" t="s">
        <v>1058</v>
      </c>
      <c r="C651" s="193" t="s">
        <v>1059</v>
      </c>
      <c r="D651" s="193"/>
      <c r="E651" s="194">
        <v>8.4</v>
      </c>
      <c r="F651" s="229">
        <v>8.4</v>
      </c>
      <c r="G651" s="230" t="s">
        <v>33</v>
      </c>
      <c r="H651" s="231">
        <v>2</v>
      </c>
      <c r="I651" s="232">
        <v>0</v>
      </c>
      <c r="J651" s="232">
        <v>0</v>
      </c>
      <c r="K651" s="232">
        <v>0</v>
      </c>
      <c r="L651" s="233">
        <v>0</v>
      </c>
      <c r="M651" s="232">
        <f t="shared" si="117"/>
        <v>2</v>
      </c>
      <c r="N651" s="234">
        <v>2</v>
      </c>
      <c r="O651" s="232">
        <f t="shared" si="112"/>
        <v>0</v>
      </c>
      <c r="P651" s="242"/>
      <c r="Q651" s="216"/>
      <c r="R651" s="236">
        <f t="shared" si="116"/>
        <v>16.8</v>
      </c>
      <c r="S651" s="237">
        <v>0</v>
      </c>
      <c r="T651" s="236">
        <f t="shared" si="118"/>
        <v>0</v>
      </c>
      <c r="U651" s="236">
        <f t="shared" si="119"/>
        <v>0</v>
      </c>
      <c r="V651" s="236">
        <f t="shared" si="120"/>
        <v>0</v>
      </c>
      <c r="W651" s="236">
        <f t="shared" si="121"/>
        <v>0</v>
      </c>
      <c r="X651" s="236">
        <f t="shared" si="115"/>
        <v>16.8</v>
      </c>
      <c r="Y651" s="238">
        <f t="shared" si="122"/>
        <v>16.8</v>
      </c>
      <c r="Z651" s="238">
        <f t="shared" si="123"/>
        <v>0</v>
      </c>
    </row>
    <row r="652" spans="1:26" ht="45" x14ac:dyDescent="0.25">
      <c r="A652" s="191" t="s">
        <v>1053</v>
      </c>
      <c r="B652" s="228" t="s">
        <v>1212</v>
      </c>
      <c r="C652" s="193" t="s">
        <v>1213</v>
      </c>
      <c r="D652" s="193"/>
      <c r="E652" s="194">
        <v>422.24</v>
      </c>
      <c r="F652" s="229">
        <v>422.24</v>
      </c>
      <c r="G652" s="230" t="s">
        <v>33</v>
      </c>
      <c r="H652" s="231">
        <v>0</v>
      </c>
      <c r="I652" s="251">
        <v>0</v>
      </c>
      <c r="J652" s="232">
        <v>0</v>
      </c>
      <c r="K652" s="232">
        <v>0</v>
      </c>
      <c r="L652" s="233">
        <v>0</v>
      </c>
      <c r="M652" s="232">
        <f t="shared" si="117"/>
        <v>0</v>
      </c>
      <c r="N652" s="234">
        <v>0</v>
      </c>
      <c r="O652" s="232">
        <f t="shared" si="112"/>
        <v>0</v>
      </c>
      <c r="P652" s="243"/>
      <c r="Q652" s="216"/>
      <c r="R652" s="236">
        <f t="shared" si="116"/>
        <v>0</v>
      </c>
      <c r="S652" s="237">
        <v>0</v>
      </c>
      <c r="T652" s="236">
        <f t="shared" si="118"/>
        <v>0</v>
      </c>
      <c r="U652" s="236">
        <f t="shared" si="119"/>
        <v>0</v>
      </c>
      <c r="V652" s="236">
        <f t="shared" si="120"/>
        <v>0</v>
      </c>
      <c r="W652" s="236">
        <f t="shared" si="121"/>
        <v>0</v>
      </c>
      <c r="X652" s="236">
        <f t="shared" si="115"/>
        <v>0</v>
      </c>
      <c r="Y652" s="238">
        <f t="shared" si="122"/>
        <v>0</v>
      </c>
      <c r="Z652" s="238">
        <f t="shared" si="123"/>
        <v>0</v>
      </c>
    </row>
    <row r="653" spans="1:26" ht="30" x14ac:dyDescent="0.25">
      <c r="A653" s="191" t="s">
        <v>1053</v>
      </c>
      <c r="B653" s="228" t="s">
        <v>1292</v>
      </c>
      <c r="C653" s="193" t="s">
        <v>1293</v>
      </c>
      <c r="D653" s="193"/>
      <c r="E653" s="194">
        <v>12.18</v>
      </c>
      <c r="F653" s="229">
        <v>12.18</v>
      </c>
      <c r="G653" s="230"/>
      <c r="H653" s="231">
        <v>0</v>
      </c>
      <c r="I653" s="251">
        <v>0</v>
      </c>
      <c r="J653" s="232">
        <v>0</v>
      </c>
      <c r="K653" s="232">
        <v>0</v>
      </c>
      <c r="L653" s="233">
        <v>0</v>
      </c>
      <c r="M653" s="232">
        <f t="shared" si="117"/>
        <v>0</v>
      </c>
      <c r="N653" s="234">
        <v>0</v>
      </c>
      <c r="O653" s="232">
        <f t="shared" si="112"/>
        <v>0</v>
      </c>
      <c r="P653" s="243"/>
      <c r="Q653" s="216"/>
      <c r="R653" s="236">
        <f t="shared" si="116"/>
        <v>0</v>
      </c>
      <c r="S653" s="237">
        <v>0</v>
      </c>
      <c r="T653" s="236">
        <f t="shared" si="118"/>
        <v>0</v>
      </c>
      <c r="U653" s="236">
        <f t="shared" si="119"/>
        <v>0</v>
      </c>
      <c r="V653" s="236">
        <f t="shared" si="120"/>
        <v>0</v>
      </c>
      <c r="W653" s="236">
        <f t="shared" si="121"/>
        <v>0</v>
      </c>
      <c r="X653" s="236">
        <f t="shared" si="115"/>
        <v>0</v>
      </c>
      <c r="Y653" s="238">
        <f t="shared" si="122"/>
        <v>0</v>
      </c>
      <c r="Z653" s="238">
        <f t="shared" si="123"/>
        <v>0</v>
      </c>
    </row>
    <row r="654" spans="1:26" ht="30" x14ac:dyDescent="0.25">
      <c r="A654" s="191" t="s">
        <v>1272</v>
      </c>
      <c r="B654" s="228" t="s">
        <v>1273</v>
      </c>
      <c r="C654" s="193" t="s">
        <v>1274</v>
      </c>
      <c r="D654" s="193"/>
      <c r="E654" s="194">
        <v>109</v>
      </c>
      <c r="F654" s="229">
        <v>109</v>
      </c>
      <c r="G654" s="230" t="s">
        <v>33</v>
      </c>
      <c r="H654" s="231">
        <v>0</v>
      </c>
      <c r="I654" s="232">
        <v>0</v>
      </c>
      <c r="J654" s="232">
        <v>0</v>
      </c>
      <c r="K654" s="232">
        <v>0</v>
      </c>
      <c r="L654" s="233">
        <v>0</v>
      </c>
      <c r="M654" s="232">
        <f t="shared" si="117"/>
        <v>0</v>
      </c>
      <c r="N654" s="234">
        <v>0</v>
      </c>
      <c r="O654" s="232">
        <f t="shared" si="112"/>
        <v>0</v>
      </c>
      <c r="P654" s="243"/>
      <c r="Q654" s="216"/>
      <c r="R654" s="236">
        <f t="shared" si="116"/>
        <v>0</v>
      </c>
      <c r="S654" s="237">
        <v>0</v>
      </c>
      <c r="T654" s="236">
        <f t="shared" si="118"/>
        <v>0</v>
      </c>
      <c r="U654" s="236">
        <f t="shared" si="119"/>
        <v>0</v>
      </c>
      <c r="V654" s="236">
        <f t="shared" si="120"/>
        <v>0</v>
      </c>
      <c r="W654" s="236">
        <f t="shared" si="121"/>
        <v>0</v>
      </c>
      <c r="X654" s="236">
        <f t="shared" si="115"/>
        <v>0</v>
      </c>
      <c r="Y654" s="238">
        <f t="shared" si="122"/>
        <v>0</v>
      </c>
      <c r="Z654" s="238">
        <f t="shared" si="123"/>
        <v>0</v>
      </c>
    </row>
    <row r="655" spans="1:26" ht="30" x14ac:dyDescent="0.25">
      <c r="A655" s="191" t="s">
        <v>1272</v>
      </c>
      <c r="B655" s="228" t="s">
        <v>1283</v>
      </c>
      <c r="C655" s="193" t="s">
        <v>1284</v>
      </c>
      <c r="D655" s="193"/>
      <c r="E655" s="194">
        <v>4.6399999999999997</v>
      </c>
      <c r="F655" s="229">
        <v>4.6399999999999997</v>
      </c>
      <c r="G655" s="230" t="s">
        <v>33</v>
      </c>
      <c r="H655" s="231">
        <v>9</v>
      </c>
      <c r="I655" s="251">
        <v>0</v>
      </c>
      <c r="J655" s="232">
        <v>0</v>
      </c>
      <c r="K655" s="232">
        <v>0</v>
      </c>
      <c r="L655" s="233">
        <v>0</v>
      </c>
      <c r="M655" s="232">
        <f t="shared" si="117"/>
        <v>9</v>
      </c>
      <c r="N655" s="234">
        <v>9</v>
      </c>
      <c r="O655" s="232">
        <f t="shared" si="112"/>
        <v>0</v>
      </c>
      <c r="P655" s="242"/>
      <c r="Q655" s="216"/>
      <c r="R655" s="236">
        <f t="shared" si="116"/>
        <v>41.76</v>
      </c>
      <c r="S655" s="237">
        <v>0</v>
      </c>
      <c r="T655" s="236">
        <f t="shared" si="118"/>
        <v>0</v>
      </c>
      <c r="U655" s="236">
        <f t="shared" si="119"/>
        <v>0</v>
      </c>
      <c r="V655" s="236">
        <f t="shared" si="120"/>
        <v>0</v>
      </c>
      <c r="W655" s="236">
        <f t="shared" si="121"/>
        <v>0</v>
      </c>
      <c r="X655" s="236">
        <f t="shared" si="115"/>
        <v>41.76</v>
      </c>
      <c r="Y655" s="238">
        <f t="shared" si="122"/>
        <v>41.76</v>
      </c>
      <c r="Z655" s="238">
        <f t="shared" si="123"/>
        <v>0</v>
      </c>
    </row>
    <row r="656" spans="1:26" ht="45" x14ac:dyDescent="0.25">
      <c r="A656" s="191" t="s">
        <v>1272</v>
      </c>
      <c r="B656" s="228" t="s">
        <v>1275</v>
      </c>
      <c r="C656" s="193" t="s">
        <v>1276</v>
      </c>
      <c r="D656" s="193"/>
      <c r="E656" s="194">
        <v>1608.92</v>
      </c>
      <c r="F656" s="229">
        <v>1608.92</v>
      </c>
      <c r="G656" s="230" t="s">
        <v>33</v>
      </c>
      <c r="H656" s="231">
        <v>0</v>
      </c>
      <c r="I656" s="232">
        <v>0</v>
      </c>
      <c r="J656" s="232">
        <v>0</v>
      </c>
      <c r="K656" s="232">
        <v>0</v>
      </c>
      <c r="L656" s="233">
        <v>0</v>
      </c>
      <c r="M656" s="232">
        <f t="shared" si="117"/>
        <v>0</v>
      </c>
      <c r="N656" s="234">
        <v>0</v>
      </c>
      <c r="O656" s="232">
        <f t="shared" si="112"/>
        <v>0</v>
      </c>
      <c r="P656" s="242"/>
      <c r="Q656" s="216"/>
      <c r="R656" s="236">
        <f t="shared" si="116"/>
        <v>0</v>
      </c>
      <c r="S656" s="237">
        <v>0</v>
      </c>
      <c r="T656" s="236">
        <f t="shared" si="118"/>
        <v>0</v>
      </c>
      <c r="U656" s="236">
        <f t="shared" si="119"/>
        <v>0</v>
      </c>
      <c r="V656" s="236">
        <f t="shared" si="120"/>
        <v>0</v>
      </c>
      <c r="W656" s="236">
        <f t="shared" si="121"/>
        <v>0</v>
      </c>
      <c r="X656" s="236">
        <f t="shared" si="115"/>
        <v>0</v>
      </c>
      <c r="Y656" s="238">
        <f t="shared" si="122"/>
        <v>0</v>
      </c>
      <c r="Z656" s="238">
        <f t="shared" si="123"/>
        <v>0</v>
      </c>
    </row>
    <row r="657" spans="1:26" ht="30" x14ac:dyDescent="0.25">
      <c r="A657" s="191" t="s">
        <v>1272</v>
      </c>
      <c r="B657" s="228" t="s">
        <v>1296</v>
      </c>
      <c r="C657" s="193" t="s">
        <v>1297</v>
      </c>
      <c r="D657" s="193"/>
      <c r="E657" s="194">
        <v>28.08</v>
      </c>
      <c r="F657" s="229">
        <v>28.08</v>
      </c>
      <c r="G657" s="230" t="s">
        <v>33</v>
      </c>
      <c r="H657" s="231">
        <v>0</v>
      </c>
      <c r="I657" s="251">
        <v>0</v>
      </c>
      <c r="J657" s="232">
        <v>0</v>
      </c>
      <c r="K657" s="232">
        <v>0</v>
      </c>
      <c r="L657" s="233">
        <v>0</v>
      </c>
      <c r="M657" s="232">
        <f t="shared" si="117"/>
        <v>0</v>
      </c>
      <c r="N657" s="234">
        <v>0</v>
      </c>
      <c r="O657" s="232">
        <f t="shared" si="112"/>
        <v>0</v>
      </c>
      <c r="P657" s="242"/>
      <c r="Q657" s="216"/>
      <c r="R657" s="236">
        <f t="shared" si="116"/>
        <v>0</v>
      </c>
      <c r="S657" s="237">
        <v>0</v>
      </c>
      <c r="T657" s="236">
        <f t="shared" si="118"/>
        <v>0</v>
      </c>
      <c r="U657" s="236">
        <f t="shared" si="119"/>
        <v>0</v>
      </c>
      <c r="V657" s="236">
        <f t="shared" si="120"/>
        <v>0</v>
      </c>
      <c r="W657" s="236">
        <f t="shared" si="121"/>
        <v>0</v>
      </c>
      <c r="X657" s="236">
        <f t="shared" si="115"/>
        <v>0</v>
      </c>
      <c r="Y657" s="238">
        <f t="shared" si="122"/>
        <v>0</v>
      </c>
      <c r="Z657" s="238">
        <f t="shared" si="123"/>
        <v>0</v>
      </c>
    </row>
    <row r="658" spans="1:26" ht="81" x14ac:dyDescent="0.25">
      <c r="A658" s="296" t="s">
        <v>1436</v>
      </c>
      <c r="B658" s="483" t="s">
        <v>3245</v>
      </c>
      <c r="C658" s="506" t="s">
        <v>2198</v>
      </c>
      <c r="D658" s="507" t="s">
        <v>2675</v>
      </c>
      <c r="E658" s="324"/>
      <c r="F658" s="325">
        <v>3375</v>
      </c>
      <c r="G658" s="316" t="s">
        <v>33</v>
      </c>
      <c r="H658" s="251">
        <v>0</v>
      </c>
      <c r="I658" s="251">
        <v>6</v>
      </c>
      <c r="J658" s="251">
        <v>0</v>
      </c>
      <c r="K658" s="251">
        <v>3</v>
      </c>
      <c r="L658" s="318">
        <v>0</v>
      </c>
      <c r="M658" s="232">
        <f t="shared" si="117"/>
        <v>3</v>
      </c>
      <c r="N658" s="252">
        <v>3</v>
      </c>
      <c r="O658" s="232">
        <f t="shared" si="112"/>
        <v>0</v>
      </c>
      <c r="P658" s="504"/>
      <c r="R658" s="236">
        <f t="shared" si="116"/>
        <v>0</v>
      </c>
      <c r="S658" s="237">
        <v>0</v>
      </c>
      <c r="T658" s="236">
        <f t="shared" si="118"/>
        <v>20250</v>
      </c>
      <c r="U658" s="236">
        <f t="shared" si="119"/>
        <v>0</v>
      </c>
      <c r="V658" s="236">
        <f t="shared" si="120"/>
        <v>10125</v>
      </c>
      <c r="W658" s="236">
        <f t="shared" si="121"/>
        <v>0</v>
      </c>
      <c r="X658" s="236">
        <f t="shared" si="115"/>
        <v>10125</v>
      </c>
      <c r="Y658" s="238">
        <f t="shared" si="122"/>
        <v>10125</v>
      </c>
      <c r="Z658" s="238">
        <f t="shared" si="123"/>
        <v>0</v>
      </c>
    </row>
    <row r="659" spans="1:26" ht="18" x14ac:dyDescent="0.25">
      <c r="A659" s="191" t="s">
        <v>1298</v>
      </c>
      <c r="B659" s="228" t="s">
        <v>1395</v>
      </c>
      <c r="C659" s="193" t="s">
        <v>1396</v>
      </c>
      <c r="D659" s="193"/>
      <c r="E659" s="194">
        <v>124.47</v>
      </c>
      <c r="F659" s="229">
        <v>124.47</v>
      </c>
      <c r="G659" s="230" t="s">
        <v>33</v>
      </c>
      <c r="H659" s="231">
        <v>0</v>
      </c>
      <c r="I659" s="251">
        <v>0</v>
      </c>
      <c r="J659" s="232">
        <v>0</v>
      </c>
      <c r="K659" s="232">
        <v>0</v>
      </c>
      <c r="L659" s="233">
        <v>0</v>
      </c>
      <c r="M659" s="232">
        <f t="shared" si="117"/>
        <v>0</v>
      </c>
      <c r="N659" s="234">
        <v>0</v>
      </c>
      <c r="O659" s="232">
        <f t="shared" si="112"/>
        <v>0</v>
      </c>
      <c r="P659" s="243"/>
      <c r="Q659" s="216"/>
      <c r="R659" s="236">
        <f t="shared" si="116"/>
        <v>0</v>
      </c>
      <c r="S659" s="237">
        <v>0</v>
      </c>
      <c r="T659" s="236">
        <f t="shared" si="118"/>
        <v>0</v>
      </c>
      <c r="U659" s="236">
        <f t="shared" si="119"/>
        <v>0</v>
      </c>
      <c r="V659" s="236">
        <f t="shared" si="120"/>
        <v>0</v>
      </c>
      <c r="W659" s="236">
        <f t="shared" si="121"/>
        <v>0</v>
      </c>
      <c r="X659" s="236">
        <f t="shared" si="115"/>
        <v>0</v>
      </c>
      <c r="Y659" s="238">
        <f t="shared" si="122"/>
        <v>0</v>
      </c>
      <c r="Z659" s="238">
        <f t="shared" si="123"/>
        <v>0</v>
      </c>
    </row>
    <row r="660" spans="1:26" ht="18" x14ac:dyDescent="0.25">
      <c r="A660" s="191" t="s">
        <v>1298</v>
      </c>
      <c r="B660" s="228" t="s">
        <v>1597</v>
      </c>
      <c r="C660" s="193" t="s">
        <v>1598</v>
      </c>
      <c r="D660" s="193"/>
      <c r="E660" s="194">
        <v>102.31</v>
      </c>
      <c r="F660" s="229">
        <v>102.31</v>
      </c>
      <c r="G660" s="230" t="s">
        <v>33</v>
      </c>
      <c r="H660" s="231">
        <v>2</v>
      </c>
      <c r="I660" s="251">
        <v>0</v>
      </c>
      <c r="J660" s="232">
        <v>0</v>
      </c>
      <c r="K660" s="232">
        <v>0</v>
      </c>
      <c r="L660" s="233">
        <v>0</v>
      </c>
      <c r="M660" s="232">
        <f t="shared" si="117"/>
        <v>2</v>
      </c>
      <c r="N660" s="234">
        <v>2</v>
      </c>
      <c r="O660" s="232">
        <f t="shared" si="112"/>
        <v>0</v>
      </c>
      <c r="P660" s="243"/>
      <c r="Q660" s="216"/>
      <c r="R660" s="236">
        <f t="shared" si="116"/>
        <v>204.62</v>
      </c>
      <c r="S660" s="237">
        <v>0</v>
      </c>
      <c r="T660" s="236">
        <f t="shared" si="118"/>
        <v>0</v>
      </c>
      <c r="U660" s="236">
        <f t="shared" si="119"/>
        <v>0</v>
      </c>
      <c r="V660" s="236">
        <f t="shared" si="120"/>
        <v>0</v>
      </c>
      <c r="W660" s="236">
        <f t="shared" si="121"/>
        <v>0</v>
      </c>
      <c r="X660" s="236">
        <f t="shared" si="115"/>
        <v>204.62</v>
      </c>
      <c r="Y660" s="238">
        <f t="shared" si="122"/>
        <v>204.62</v>
      </c>
      <c r="Z660" s="238">
        <f t="shared" si="123"/>
        <v>0</v>
      </c>
    </row>
    <row r="661" spans="1:26" ht="18" x14ac:dyDescent="0.25">
      <c r="A661" s="191" t="s">
        <v>1298</v>
      </c>
      <c r="B661" s="228" t="s">
        <v>1379</v>
      </c>
      <c r="C661" s="193" t="s">
        <v>1380</v>
      </c>
      <c r="D661" s="193"/>
      <c r="E661" s="194">
        <v>200</v>
      </c>
      <c r="F661" s="229">
        <v>200</v>
      </c>
      <c r="G661" s="230" t="s">
        <v>33</v>
      </c>
      <c r="H661" s="231">
        <v>8</v>
      </c>
      <c r="I661" s="251">
        <v>0</v>
      </c>
      <c r="J661" s="232">
        <v>0</v>
      </c>
      <c r="K661" s="232">
        <v>0</v>
      </c>
      <c r="L661" s="233">
        <v>0</v>
      </c>
      <c r="M661" s="232">
        <f t="shared" si="117"/>
        <v>8</v>
      </c>
      <c r="N661" s="234">
        <v>8</v>
      </c>
      <c r="O661" s="232">
        <f t="shared" si="112"/>
        <v>0</v>
      </c>
      <c r="P661" s="242"/>
      <c r="Q661" s="216"/>
      <c r="R661" s="236">
        <f t="shared" si="116"/>
        <v>1600</v>
      </c>
      <c r="S661" s="237">
        <v>0</v>
      </c>
      <c r="T661" s="236">
        <f t="shared" si="118"/>
        <v>0</v>
      </c>
      <c r="U661" s="236">
        <f t="shared" si="119"/>
        <v>0</v>
      </c>
      <c r="V661" s="236">
        <f t="shared" si="120"/>
        <v>0</v>
      </c>
      <c r="W661" s="236">
        <f t="shared" si="121"/>
        <v>0</v>
      </c>
      <c r="X661" s="236">
        <f t="shared" si="115"/>
        <v>1600</v>
      </c>
      <c r="Y661" s="238">
        <f t="shared" si="122"/>
        <v>1600</v>
      </c>
      <c r="Z661" s="238">
        <f t="shared" si="123"/>
        <v>0</v>
      </c>
    </row>
    <row r="662" spans="1:26" ht="18" x14ac:dyDescent="0.25">
      <c r="A662" s="191" t="s">
        <v>1298</v>
      </c>
      <c r="B662" s="228" t="s">
        <v>1348</v>
      </c>
      <c r="C662" s="193" t="s">
        <v>1349</v>
      </c>
      <c r="D662" s="193"/>
      <c r="E662" s="194">
        <v>95</v>
      </c>
      <c r="F662" s="229">
        <v>95</v>
      </c>
      <c r="G662" s="230" t="s">
        <v>33</v>
      </c>
      <c r="H662" s="231">
        <v>7</v>
      </c>
      <c r="I662" s="232">
        <v>0</v>
      </c>
      <c r="J662" s="232">
        <v>0</v>
      </c>
      <c r="K662" s="232">
        <v>0</v>
      </c>
      <c r="L662" s="233">
        <v>0</v>
      </c>
      <c r="M662" s="232">
        <f t="shared" si="117"/>
        <v>7</v>
      </c>
      <c r="N662" s="234">
        <v>7</v>
      </c>
      <c r="O662" s="232">
        <f t="shared" si="112"/>
        <v>0</v>
      </c>
      <c r="P662" s="242"/>
      <c r="Q662" s="216"/>
      <c r="R662" s="236">
        <f t="shared" si="116"/>
        <v>665</v>
      </c>
      <c r="S662" s="237">
        <v>0</v>
      </c>
      <c r="T662" s="236">
        <f t="shared" si="118"/>
        <v>0</v>
      </c>
      <c r="U662" s="236">
        <f t="shared" si="119"/>
        <v>0</v>
      </c>
      <c r="V662" s="236">
        <f t="shared" si="120"/>
        <v>0</v>
      </c>
      <c r="W662" s="236">
        <f t="shared" si="121"/>
        <v>0</v>
      </c>
      <c r="X662" s="236">
        <f t="shared" si="115"/>
        <v>665</v>
      </c>
      <c r="Y662" s="238">
        <f t="shared" si="122"/>
        <v>665</v>
      </c>
      <c r="Z662" s="238">
        <f t="shared" si="123"/>
        <v>0</v>
      </c>
    </row>
    <row r="663" spans="1:26" ht="18" x14ac:dyDescent="0.25">
      <c r="A663" s="191" t="s">
        <v>1298</v>
      </c>
      <c r="B663" s="228" t="s">
        <v>1346</v>
      </c>
      <c r="C663" s="193" t="s">
        <v>1347</v>
      </c>
      <c r="D663" s="193"/>
      <c r="E663" s="194">
        <v>148.11000000000001</v>
      </c>
      <c r="F663" s="229">
        <v>148.11000000000001</v>
      </c>
      <c r="G663" s="230" t="s">
        <v>33</v>
      </c>
      <c r="H663" s="231">
        <v>8</v>
      </c>
      <c r="I663" s="232">
        <v>0</v>
      </c>
      <c r="J663" s="232">
        <v>0</v>
      </c>
      <c r="K663" s="232">
        <v>0</v>
      </c>
      <c r="L663" s="233">
        <v>0</v>
      </c>
      <c r="M663" s="232">
        <f t="shared" si="117"/>
        <v>8</v>
      </c>
      <c r="N663" s="234">
        <v>8</v>
      </c>
      <c r="O663" s="232">
        <f t="shared" si="112"/>
        <v>0</v>
      </c>
      <c r="P663" s="243"/>
      <c r="Q663" s="216"/>
      <c r="R663" s="236">
        <f t="shared" si="116"/>
        <v>1184.8800000000001</v>
      </c>
      <c r="S663" s="237">
        <v>0</v>
      </c>
      <c r="T663" s="236">
        <f t="shared" si="118"/>
        <v>0</v>
      </c>
      <c r="U663" s="236">
        <f t="shared" si="119"/>
        <v>0</v>
      </c>
      <c r="V663" s="236">
        <f t="shared" si="120"/>
        <v>0</v>
      </c>
      <c r="W663" s="236">
        <f t="shared" si="121"/>
        <v>0</v>
      </c>
      <c r="X663" s="236">
        <f t="shared" si="115"/>
        <v>1184.8800000000001</v>
      </c>
      <c r="Y663" s="238">
        <f t="shared" si="122"/>
        <v>1184.8800000000001</v>
      </c>
      <c r="Z663" s="238">
        <f t="shared" si="123"/>
        <v>0</v>
      </c>
    </row>
    <row r="664" spans="1:26" ht="18" x14ac:dyDescent="0.25">
      <c r="A664" s="191" t="s">
        <v>1298</v>
      </c>
      <c r="B664" s="228" t="s">
        <v>1344</v>
      </c>
      <c r="C664" s="193" t="s">
        <v>1345</v>
      </c>
      <c r="D664" s="193"/>
      <c r="E664" s="194">
        <v>121</v>
      </c>
      <c r="F664" s="229">
        <v>121</v>
      </c>
      <c r="G664" s="230" t="s">
        <v>33</v>
      </c>
      <c r="H664" s="231">
        <v>0</v>
      </c>
      <c r="I664" s="232">
        <v>0</v>
      </c>
      <c r="J664" s="232">
        <v>0</v>
      </c>
      <c r="K664" s="232">
        <v>0</v>
      </c>
      <c r="L664" s="233">
        <v>0</v>
      </c>
      <c r="M664" s="232">
        <f t="shared" si="117"/>
        <v>0</v>
      </c>
      <c r="N664" s="234">
        <v>0</v>
      </c>
      <c r="O664" s="232">
        <f t="shared" si="112"/>
        <v>0</v>
      </c>
      <c r="P664" s="243"/>
      <c r="Q664" s="216"/>
      <c r="R664" s="236">
        <f t="shared" si="116"/>
        <v>0</v>
      </c>
      <c r="S664" s="237">
        <v>0</v>
      </c>
      <c r="T664" s="236">
        <f t="shared" si="118"/>
        <v>0</v>
      </c>
      <c r="U664" s="236">
        <f t="shared" si="119"/>
        <v>0</v>
      </c>
      <c r="V664" s="236">
        <f t="shared" si="120"/>
        <v>0</v>
      </c>
      <c r="W664" s="236">
        <f t="shared" si="121"/>
        <v>0</v>
      </c>
      <c r="X664" s="236">
        <f t="shared" si="115"/>
        <v>0</v>
      </c>
      <c r="Y664" s="238">
        <f t="shared" si="122"/>
        <v>0</v>
      </c>
      <c r="Z664" s="238">
        <f t="shared" si="123"/>
        <v>0</v>
      </c>
    </row>
    <row r="665" spans="1:26" x14ac:dyDescent="0.25">
      <c r="A665" s="191"/>
      <c r="B665" s="486" t="s">
        <v>3254</v>
      </c>
      <c r="C665" s="193" t="s">
        <v>3192</v>
      </c>
      <c r="D665" s="193" t="s">
        <v>2658</v>
      </c>
      <c r="E665" s="194">
        <v>0</v>
      </c>
      <c r="F665" s="229">
        <v>254.04</v>
      </c>
      <c r="G665" s="230" t="s">
        <v>33</v>
      </c>
      <c r="H665" s="231">
        <v>0</v>
      </c>
      <c r="I665" s="251">
        <v>2</v>
      </c>
      <c r="J665" s="232">
        <v>0</v>
      </c>
      <c r="K665" s="232">
        <v>2</v>
      </c>
      <c r="L665" s="233">
        <v>0</v>
      </c>
      <c r="M665" s="232">
        <f t="shared" si="117"/>
        <v>0</v>
      </c>
      <c r="N665" s="234">
        <v>0</v>
      </c>
      <c r="O665" s="232">
        <f t="shared" si="112"/>
        <v>0</v>
      </c>
      <c r="P665" s="243"/>
      <c r="Q665" s="216"/>
      <c r="R665" s="236">
        <f t="shared" si="116"/>
        <v>0</v>
      </c>
      <c r="S665" s="237"/>
      <c r="T665" s="236">
        <f t="shared" si="118"/>
        <v>508.08</v>
      </c>
      <c r="U665" s="236">
        <f t="shared" si="119"/>
        <v>0</v>
      </c>
      <c r="V665" s="236">
        <f t="shared" si="120"/>
        <v>508.08</v>
      </c>
      <c r="W665" s="236">
        <f t="shared" si="121"/>
        <v>0</v>
      </c>
      <c r="X665" s="236"/>
      <c r="Y665" s="238">
        <f t="shared" si="122"/>
        <v>0</v>
      </c>
      <c r="Z665" s="238">
        <f t="shared" si="123"/>
        <v>0</v>
      </c>
    </row>
    <row r="666" spans="1:26" ht="18" x14ac:dyDescent="0.25">
      <c r="A666" s="191" t="s">
        <v>1298</v>
      </c>
      <c r="B666" s="228" t="s">
        <v>1417</v>
      </c>
      <c r="C666" s="193" t="s">
        <v>1418</v>
      </c>
      <c r="D666" s="193"/>
      <c r="E666" s="194">
        <v>25</v>
      </c>
      <c r="F666" s="229">
        <v>25</v>
      </c>
      <c r="G666" s="230" t="s">
        <v>33</v>
      </c>
      <c r="H666" s="231">
        <v>0</v>
      </c>
      <c r="I666" s="251">
        <v>0</v>
      </c>
      <c r="J666" s="232">
        <v>0</v>
      </c>
      <c r="K666" s="232">
        <v>0</v>
      </c>
      <c r="L666" s="233">
        <v>0</v>
      </c>
      <c r="M666" s="232">
        <f t="shared" si="117"/>
        <v>0</v>
      </c>
      <c r="N666" s="234">
        <v>0</v>
      </c>
      <c r="O666" s="232">
        <f t="shared" si="112"/>
        <v>0</v>
      </c>
      <c r="P666" s="243"/>
      <c r="Q666" s="216"/>
      <c r="R666" s="236">
        <f t="shared" si="116"/>
        <v>0</v>
      </c>
      <c r="S666" s="237">
        <v>0</v>
      </c>
      <c r="T666" s="236">
        <f t="shared" si="118"/>
        <v>0</v>
      </c>
      <c r="U666" s="236">
        <f t="shared" si="119"/>
        <v>0</v>
      </c>
      <c r="V666" s="236">
        <f t="shared" si="120"/>
        <v>0</v>
      </c>
      <c r="W666" s="236">
        <f t="shared" si="121"/>
        <v>0</v>
      </c>
      <c r="X666" s="236">
        <f>R666+S666+T666+U666-V666-W666</f>
        <v>0</v>
      </c>
      <c r="Y666" s="238">
        <f t="shared" si="122"/>
        <v>0</v>
      </c>
      <c r="Z666" s="238">
        <f t="shared" si="123"/>
        <v>0</v>
      </c>
    </row>
    <row r="667" spans="1:26" ht="45" x14ac:dyDescent="0.25">
      <c r="A667" s="191"/>
      <c r="B667" s="486" t="s">
        <v>3255</v>
      </c>
      <c r="C667" s="193" t="s">
        <v>3183</v>
      </c>
      <c r="D667" s="443" t="s">
        <v>2658</v>
      </c>
      <c r="E667" s="194"/>
      <c r="F667" s="229">
        <v>191.4</v>
      </c>
      <c r="G667" s="230" t="s">
        <v>33</v>
      </c>
      <c r="H667" s="231">
        <v>0</v>
      </c>
      <c r="I667" s="251">
        <v>3</v>
      </c>
      <c r="J667" s="232">
        <v>0</v>
      </c>
      <c r="K667" s="232">
        <v>3</v>
      </c>
      <c r="L667" s="233">
        <v>0</v>
      </c>
      <c r="M667" s="232">
        <f t="shared" si="117"/>
        <v>0</v>
      </c>
      <c r="N667" s="234">
        <v>0</v>
      </c>
      <c r="O667" s="232">
        <f t="shared" si="112"/>
        <v>0</v>
      </c>
      <c r="P667" s="244"/>
      <c r="Q667" s="216"/>
      <c r="R667" s="236"/>
      <c r="S667" s="237"/>
      <c r="T667" s="236">
        <f t="shared" si="118"/>
        <v>574.20000000000005</v>
      </c>
      <c r="U667" s="236">
        <f t="shared" si="119"/>
        <v>0</v>
      </c>
      <c r="V667" s="236">
        <f t="shared" si="120"/>
        <v>574.20000000000005</v>
      </c>
      <c r="W667" s="236">
        <f t="shared" si="121"/>
        <v>0</v>
      </c>
      <c r="X667" s="236"/>
      <c r="Y667" s="238">
        <f t="shared" si="122"/>
        <v>0</v>
      </c>
      <c r="Z667" s="238">
        <f t="shared" si="123"/>
        <v>0</v>
      </c>
    </row>
    <row r="668" spans="1:26" ht="18" x14ac:dyDescent="0.25">
      <c r="A668" s="191" t="s">
        <v>1298</v>
      </c>
      <c r="B668" s="228" t="s">
        <v>1377</v>
      </c>
      <c r="C668" s="193" t="s">
        <v>1378</v>
      </c>
      <c r="D668" s="193"/>
      <c r="E668" s="194">
        <v>293.56</v>
      </c>
      <c r="F668" s="229">
        <v>293.56</v>
      </c>
      <c r="G668" s="230" t="s">
        <v>33</v>
      </c>
      <c r="H668" s="231">
        <v>0</v>
      </c>
      <c r="I668" s="232">
        <v>0</v>
      </c>
      <c r="J668" s="232">
        <v>0</v>
      </c>
      <c r="K668" s="232">
        <v>0</v>
      </c>
      <c r="L668" s="233">
        <v>0</v>
      </c>
      <c r="M668" s="232">
        <f t="shared" si="117"/>
        <v>0</v>
      </c>
      <c r="N668" s="234">
        <v>0</v>
      </c>
      <c r="O668" s="232">
        <f t="shared" si="112"/>
        <v>0</v>
      </c>
      <c r="P668" s="243"/>
      <c r="Q668" s="216"/>
      <c r="R668" s="236">
        <f t="shared" ref="R668:R731" si="124">H668*E668</f>
        <v>0</v>
      </c>
      <c r="S668" s="237">
        <v>0</v>
      </c>
      <c r="T668" s="236">
        <f t="shared" si="118"/>
        <v>0</v>
      </c>
      <c r="U668" s="236">
        <f t="shared" si="119"/>
        <v>0</v>
      </c>
      <c r="V668" s="236">
        <f t="shared" si="120"/>
        <v>0</v>
      </c>
      <c r="W668" s="236">
        <f t="shared" si="121"/>
        <v>0</v>
      </c>
      <c r="X668" s="236">
        <f t="shared" ref="X668:X731" si="125">R668+S668+T668+U668-V668-W668</f>
        <v>0</v>
      </c>
      <c r="Y668" s="238">
        <f t="shared" si="122"/>
        <v>0</v>
      </c>
      <c r="Z668" s="238">
        <f t="shared" si="123"/>
        <v>0</v>
      </c>
    </row>
    <row r="669" spans="1:26" ht="18" x14ac:dyDescent="0.25">
      <c r="A669" s="191" t="s">
        <v>1298</v>
      </c>
      <c r="B669" s="228" t="s">
        <v>1393</v>
      </c>
      <c r="C669" s="193" t="s">
        <v>1394</v>
      </c>
      <c r="D669" s="193"/>
      <c r="E669" s="194">
        <v>73.31</v>
      </c>
      <c r="F669" s="229">
        <v>73.31</v>
      </c>
      <c r="G669" s="230" t="s">
        <v>33</v>
      </c>
      <c r="H669" s="231">
        <v>0</v>
      </c>
      <c r="I669" s="251">
        <v>0</v>
      </c>
      <c r="J669" s="232">
        <v>0</v>
      </c>
      <c r="K669" s="232">
        <v>0</v>
      </c>
      <c r="L669" s="233">
        <v>0</v>
      </c>
      <c r="M669" s="232">
        <f t="shared" si="117"/>
        <v>0</v>
      </c>
      <c r="N669" s="234">
        <v>0</v>
      </c>
      <c r="O669" s="232">
        <f t="shared" si="112"/>
        <v>0</v>
      </c>
      <c r="P669" s="243"/>
      <c r="Q669" s="216"/>
      <c r="R669" s="236">
        <f t="shared" si="124"/>
        <v>0</v>
      </c>
      <c r="S669" s="237">
        <v>0</v>
      </c>
      <c r="T669" s="236">
        <f t="shared" si="118"/>
        <v>0</v>
      </c>
      <c r="U669" s="236">
        <f t="shared" si="119"/>
        <v>0</v>
      </c>
      <c r="V669" s="236">
        <f t="shared" si="120"/>
        <v>0</v>
      </c>
      <c r="W669" s="236">
        <f t="shared" si="121"/>
        <v>0</v>
      </c>
      <c r="X669" s="236">
        <f t="shared" si="125"/>
        <v>0</v>
      </c>
      <c r="Y669" s="238">
        <f t="shared" si="122"/>
        <v>0</v>
      </c>
      <c r="Z669" s="238">
        <f t="shared" si="123"/>
        <v>0</v>
      </c>
    </row>
    <row r="670" spans="1:26" ht="30" x14ac:dyDescent="0.25">
      <c r="A670" s="191" t="s">
        <v>1298</v>
      </c>
      <c r="B670" s="228" t="s">
        <v>1328</v>
      </c>
      <c r="C670" s="193" t="s">
        <v>1329</v>
      </c>
      <c r="D670" s="193"/>
      <c r="E670" s="194">
        <v>395.61</v>
      </c>
      <c r="F670" s="229">
        <v>395.61</v>
      </c>
      <c r="G670" s="230" t="s">
        <v>33</v>
      </c>
      <c r="H670" s="231">
        <v>0</v>
      </c>
      <c r="I670" s="232">
        <v>0</v>
      </c>
      <c r="J670" s="232">
        <v>0</v>
      </c>
      <c r="K670" s="232">
        <v>0</v>
      </c>
      <c r="L670" s="233">
        <v>0</v>
      </c>
      <c r="M670" s="232">
        <f t="shared" si="117"/>
        <v>0</v>
      </c>
      <c r="N670" s="234">
        <v>0</v>
      </c>
      <c r="O670" s="232">
        <f t="shared" si="112"/>
        <v>0</v>
      </c>
      <c r="P670" s="242"/>
      <c r="Q670" s="216"/>
      <c r="R670" s="236">
        <f t="shared" si="124"/>
        <v>0</v>
      </c>
      <c r="S670" s="237">
        <v>0</v>
      </c>
      <c r="T670" s="236">
        <f t="shared" si="118"/>
        <v>0</v>
      </c>
      <c r="U670" s="236">
        <f t="shared" si="119"/>
        <v>0</v>
      </c>
      <c r="V670" s="236">
        <f t="shared" si="120"/>
        <v>0</v>
      </c>
      <c r="W670" s="236">
        <f t="shared" si="121"/>
        <v>0</v>
      </c>
      <c r="X670" s="236">
        <f t="shared" si="125"/>
        <v>0</v>
      </c>
      <c r="Y670" s="238">
        <f t="shared" si="122"/>
        <v>0</v>
      </c>
      <c r="Z670" s="238">
        <f t="shared" si="123"/>
        <v>0</v>
      </c>
    </row>
    <row r="671" spans="1:26" ht="18" x14ac:dyDescent="0.25">
      <c r="A671" s="191" t="s">
        <v>1298</v>
      </c>
      <c r="B671" s="228" t="s">
        <v>1415</v>
      </c>
      <c r="C671" s="193" t="s">
        <v>1416</v>
      </c>
      <c r="D671" s="193"/>
      <c r="E671" s="194">
        <v>50</v>
      </c>
      <c r="F671" s="229">
        <v>50</v>
      </c>
      <c r="G671" s="230" t="s">
        <v>33</v>
      </c>
      <c r="H671" s="231">
        <v>0</v>
      </c>
      <c r="I671" s="251">
        <v>0</v>
      </c>
      <c r="J671" s="232">
        <v>0</v>
      </c>
      <c r="K671" s="232">
        <v>0</v>
      </c>
      <c r="L671" s="233">
        <v>0</v>
      </c>
      <c r="M671" s="232">
        <f t="shared" si="117"/>
        <v>0</v>
      </c>
      <c r="N671" s="234">
        <v>0</v>
      </c>
      <c r="O671" s="232">
        <f t="shared" si="112"/>
        <v>0</v>
      </c>
      <c r="P671" s="243"/>
      <c r="Q671" s="216"/>
      <c r="R671" s="236">
        <f t="shared" si="124"/>
        <v>0</v>
      </c>
      <c r="S671" s="237">
        <v>0</v>
      </c>
      <c r="T671" s="236">
        <f t="shared" si="118"/>
        <v>0</v>
      </c>
      <c r="U671" s="236">
        <f t="shared" si="119"/>
        <v>0</v>
      </c>
      <c r="V671" s="236">
        <f t="shared" si="120"/>
        <v>0</v>
      </c>
      <c r="W671" s="236">
        <f t="shared" si="121"/>
        <v>0</v>
      </c>
      <c r="X671" s="236">
        <f t="shared" si="125"/>
        <v>0</v>
      </c>
      <c r="Y671" s="238">
        <f t="shared" si="122"/>
        <v>0</v>
      </c>
      <c r="Z671" s="238">
        <f t="shared" si="123"/>
        <v>0</v>
      </c>
    </row>
    <row r="672" spans="1:26" ht="30" x14ac:dyDescent="0.25">
      <c r="A672" s="191" t="s">
        <v>1298</v>
      </c>
      <c r="B672" s="228" t="s">
        <v>1338</v>
      </c>
      <c r="C672" s="193" t="s">
        <v>1339</v>
      </c>
      <c r="D672" s="193"/>
      <c r="E672" s="194">
        <v>419.58</v>
      </c>
      <c r="F672" s="229">
        <v>419.58</v>
      </c>
      <c r="G672" s="230" t="s">
        <v>33</v>
      </c>
      <c r="H672" s="231">
        <v>1</v>
      </c>
      <c r="I672" s="232">
        <v>0</v>
      </c>
      <c r="J672" s="232">
        <v>0</v>
      </c>
      <c r="K672" s="232">
        <v>0</v>
      </c>
      <c r="L672" s="232">
        <v>0</v>
      </c>
      <c r="M672" s="232">
        <f t="shared" si="117"/>
        <v>1</v>
      </c>
      <c r="N672" s="232">
        <v>1</v>
      </c>
      <c r="O672" s="232">
        <f t="shared" si="112"/>
        <v>0</v>
      </c>
      <c r="P672" s="243"/>
      <c r="Q672" s="216"/>
      <c r="R672" s="236">
        <f t="shared" si="124"/>
        <v>419.58</v>
      </c>
      <c r="S672" s="237">
        <v>0</v>
      </c>
      <c r="T672" s="236">
        <f t="shared" si="118"/>
        <v>0</v>
      </c>
      <c r="U672" s="236">
        <f t="shared" si="119"/>
        <v>0</v>
      </c>
      <c r="V672" s="236">
        <f t="shared" si="120"/>
        <v>0</v>
      </c>
      <c r="W672" s="236">
        <f t="shared" si="121"/>
        <v>0</v>
      </c>
      <c r="X672" s="236">
        <f t="shared" si="125"/>
        <v>419.58</v>
      </c>
      <c r="Y672" s="238">
        <f t="shared" si="122"/>
        <v>419.58</v>
      </c>
      <c r="Z672" s="238">
        <f t="shared" si="123"/>
        <v>0</v>
      </c>
    </row>
    <row r="673" spans="1:26" ht="18" x14ac:dyDescent="0.25">
      <c r="A673" s="211" t="s">
        <v>1298</v>
      </c>
      <c r="B673" s="260" t="s">
        <v>1336</v>
      </c>
      <c r="C673" s="213" t="s">
        <v>1337</v>
      </c>
      <c r="D673" s="213"/>
      <c r="E673" s="214">
        <v>299</v>
      </c>
      <c r="F673" s="261">
        <v>299</v>
      </c>
      <c r="G673" s="262" t="s">
        <v>33</v>
      </c>
      <c r="H673" s="231">
        <v>0</v>
      </c>
      <c r="I673" s="232">
        <v>0</v>
      </c>
      <c r="J673" s="263">
        <v>0</v>
      </c>
      <c r="K673" s="232">
        <v>0</v>
      </c>
      <c r="L673" s="264">
        <v>0</v>
      </c>
      <c r="M673" s="232">
        <f t="shared" si="117"/>
        <v>0</v>
      </c>
      <c r="N673" s="265">
        <v>0</v>
      </c>
      <c r="O673" s="232">
        <f t="shared" si="112"/>
        <v>0</v>
      </c>
      <c r="P673" s="243"/>
      <c r="Q673" s="216"/>
      <c r="R673" s="236">
        <f t="shared" si="124"/>
        <v>0</v>
      </c>
      <c r="S673" s="237">
        <v>0</v>
      </c>
      <c r="T673" s="236">
        <f t="shared" si="118"/>
        <v>0</v>
      </c>
      <c r="U673" s="236">
        <f t="shared" si="119"/>
        <v>0</v>
      </c>
      <c r="V673" s="236">
        <f t="shared" si="120"/>
        <v>0</v>
      </c>
      <c r="W673" s="236">
        <f t="shared" si="121"/>
        <v>0</v>
      </c>
      <c r="X673" s="236">
        <f t="shared" si="125"/>
        <v>0</v>
      </c>
      <c r="Y673" s="238">
        <f t="shared" si="122"/>
        <v>0</v>
      </c>
      <c r="Z673" s="238">
        <f t="shared" si="123"/>
        <v>0</v>
      </c>
    </row>
    <row r="674" spans="1:26" ht="30" x14ac:dyDescent="0.25">
      <c r="A674" s="191" t="s">
        <v>1298</v>
      </c>
      <c r="B674" s="228" t="s">
        <v>1358</v>
      </c>
      <c r="C674" s="193" t="s">
        <v>1359</v>
      </c>
      <c r="D674" s="193"/>
      <c r="E674" s="194">
        <v>98.29</v>
      </c>
      <c r="F674" s="229">
        <v>98.29</v>
      </c>
      <c r="G674" s="230" t="s">
        <v>33</v>
      </c>
      <c r="H674" s="231">
        <v>0</v>
      </c>
      <c r="I674" s="232">
        <v>0</v>
      </c>
      <c r="J674" s="232">
        <v>0</v>
      </c>
      <c r="K674" s="232">
        <v>0</v>
      </c>
      <c r="L674" s="233">
        <v>0</v>
      </c>
      <c r="M674" s="232">
        <f t="shared" si="117"/>
        <v>0</v>
      </c>
      <c r="N674" s="234">
        <v>0</v>
      </c>
      <c r="O674" s="232">
        <f t="shared" si="112"/>
        <v>0</v>
      </c>
      <c r="P674" s="243"/>
      <c r="Q674" s="216"/>
      <c r="R674" s="236">
        <f t="shared" si="124"/>
        <v>0</v>
      </c>
      <c r="S674" s="237">
        <v>0</v>
      </c>
      <c r="T674" s="236">
        <f t="shared" si="118"/>
        <v>0</v>
      </c>
      <c r="U674" s="236">
        <f t="shared" si="119"/>
        <v>0</v>
      </c>
      <c r="V674" s="236">
        <f t="shared" si="120"/>
        <v>0</v>
      </c>
      <c r="W674" s="236">
        <f t="shared" si="121"/>
        <v>0</v>
      </c>
      <c r="X674" s="236">
        <f t="shared" si="125"/>
        <v>0</v>
      </c>
      <c r="Y674" s="238">
        <f t="shared" si="122"/>
        <v>0</v>
      </c>
      <c r="Z674" s="238">
        <f t="shared" si="123"/>
        <v>0</v>
      </c>
    </row>
    <row r="675" spans="1:26" ht="18" x14ac:dyDescent="0.25">
      <c r="A675" s="191" t="s">
        <v>1298</v>
      </c>
      <c r="B675" s="228" t="s">
        <v>1356</v>
      </c>
      <c r="C675" s="193" t="s">
        <v>1357</v>
      </c>
      <c r="D675" s="193"/>
      <c r="E675" s="194">
        <v>230.01</v>
      </c>
      <c r="F675" s="229">
        <v>230.01</v>
      </c>
      <c r="G675" s="230" t="s">
        <v>33</v>
      </c>
      <c r="H675" s="231">
        <v>0</v>
      </c>
      <c r="I675" s="232">
        <v>0</v>
      </c>
      <c r="J675" s="232">
        <v>0</v>
      </c>
      <c r="K675" s="232">
        <v>0</v>
      </c>
      <c r="L675" s="233">
        <v>0</v>
      </c>
      <c r="M675" s="232">
        <f t="shared" si="117"/>
        <v>0</v>
      </c>
      <c r="N675" s="234">
        <v>0</v>
      </c>
      <c r="O675" s="232">
        <f t="shared" si="112"/>
        <v>0</v>
      </c>
      <c r="P675" s="243"/>
      <c r="Q675" s="216"/>
      <c r="R675" s="236">
        <f t="shared" si="124"/>
        <v>0</v>
      </c>
      <c r="S675" s="237">
        <v>0</v>
      </c>
      <c r="T675" s="236">
        <f t="shared" si="118"/>
        <v>0</v>
      </c>
      <c r="U675" s="236">
        <f t="shared" si="119"/>
        <v>0</v>
      </c>
      <c r="V675" s="236">
        <f t="shared" si="120"/>
        <v>0</v>
      </c>
      <c r="W675" s="236">
        <f t="shared" si="121"/>
        <v>0</v>
      </c>
      <c r="X675" s="236">
        <f t="shared" si="125"/>
        <v>0</v>
      </c>
      <c r="Y675" s="238">
        <f t="shared" si="122"/>
        <v>0</v>
      </c>
      <c r="Z675" s="238">
        <f t="shared" si="123"/>
        <v>0</v>
      </c>
    </row>
    <row r="676" spans="1:26" ht="30" x14ac:dyDescent="0.25">
      <c r="A676" s="191" t="s">
        <v>1298</v>
      </c>
      <c r="B676" s="228" t="s">
        <v>1360</v>
      </c>
      <c r="C676" s="193" t="s">
        <v>1361</v>
      </c>
      <c r="D676" s="193"/>
      <c r="E676" s="194">
        <v>194.99</v>
      </c>
      <c r="F676" s="229">
        <v>194.99</v>
      </c>
      <c r="G676" s="230" t="s">
        <v>33</v>
      </c>
      <c r="H676" s="231">
        <v>0</v>
      </c>
      <c r="I676" s="232">
        <v>0</v>
      </c>
      <c r="J676" s="232">
        <v>0</v>
      </c>
      <c r="K676" s="232">
        <v>0</v>
      </c>
      <c r="L676" s="233">
        <v>0</v>
      </c>
      <c r="M676" s="232">
        <f t="shared" si="117"/>
        <v>0</v>
      </c>
      <c r="N676" s="234">
        <v>0</v>
      </c>
      <c r="O676" s="232">
        <f t="shared" si="112"/>
        <v>0</v>
      </c>
      <c r="P676" s="243"/>
      <c r="Q676" s="216"/>
      <c r="R676" s="236">
        <f t="shared" si="124"/>
        <v>0</v>
      </c>
      <c r="S676" s="237">
        <v>0</v>
      </c>
      <c r="T676" s="236">
        <f t="shared" si="118"/>
        <v>0</v>
      </c>
      <c r="U676" s="236">
        <f t="shared" si="119"/>
        <v>0</v>
      </c>
      <c r="V676" s="236">
        <f t="shared" si="120"/>
        <v>0</v>
      </c>
      <c r="W676" s="236">
        <f t="shared" si="121"/>
        <v>0</v>
      </c>
      <c r="X676" s="236">
        <f t="shared" si="125"/>
        <v>0</v>
      </c>
      <c r="Y676" s="238">
        <f t="shared" si="122"/>
        <v>0</v>
      </c>
      <c r="Z676" s="238">
        <f t="shared" si="123"/>
        <v>0</v>
      </c>
    </row>
    <row r="677" spans="1:26" ht="18" x14ac:dyDescent="0.25">
      <c r="A677" s="191" t="s">
        <v>1298</v>
      </c>
      <c r="B677" s="228" t="s">
        <v>1362</v>
      </c>
      <c r="C677" s="193" t="s">
        <v>1363</v>
      </c>
      <c r="D677" s="193"/>
      <c r="E677" s="194">
        <v>339.15</v>
      </c>
      <c r="F677" s="229">
        <v>339.15</v>
      </c>
      <c r="G677" s="230" t="s">
        <v>33</v>
      </c>
      <c r="H677" s="231">
        <v>0</v>
      </c>
      <c r="I677" s="232">
        <v>0</v>
      </c>
      <c r="J677" s="232">
        <v>0</v>
      </c>
      <c r="K677" s="232">
        <v>0</v>
      </c>
      <c r="L677" s="233">
        <v>0</v>
      </c>
      <c r="M677" s="232">
        <f t="shared" si="117"/>
        <v>0</v>
      </c>
      <c r="N677" s="234">
        <v>0</v>
      </c>
      <c r="O677" s="232">
        <f t="shared" ref="O677:O740" si="126">N677-M677</f>
        <v>0</v>
      </c>
      <c r="P677" s="242"/>
      <c r="Q677" s="216"/>
      <c r="R677" s="236">
        <f t="shared" si="124"/>
        <v>0</v>
      </c>
      <c r="S677" s="237">
        <v>0</v>
      </c>
      <c r="T677" s="236">
        <f t="shared" si="118"/>
        <v>0</v>
      </c>
      <c r="U677" s="236">
        <f t="shared" si="119"/>
        <v>0</v>
      </c>
      <c r="V677" s="236">
        <f t="shared" si="120"/>
        <v>0</v>
      </c>
      <c r="W677" s="236">
        <f t="shared" si="121"/>
        <v>0</v>
      </c>
      <c r="X677" s="236">
        <f t="shared" si="125"/>
        <v>0</v>
      </c>
      <c r="Y677" s="238">
        <f t="shared" si="122"/>
        <v>0</v>
      </c>
      <c r="Z677" s="238">
        <f t="shared" si="123"/>
        <v>0</v>
      </c>
    </row>
    <row r="678" spans="1:26" ht="18" x14ac:dyDescent="0.25">
      <c r="A678" s="191" t="s">
        <v>1298</v>
      </c>
      <c r="B678" s="228" t="s">
        <v>1340</v>
      </c>
      <c r="C678" s="193" t="s">
        <v>1341</v>
      </c>
      <c r="D678" s="193"/>
      <c r="E678" s="194">
        <v>498.73</v>
      </c>
      <c r="F678" s="229">
        <v>498.73</v>
      </c>
      <c r="G678" s="230" t="s">
        <v>33</v>
      </c>
      <c r="H678" s="231">
        <v>0</v>
      </c>
      <c r="I678" s="232">
        <v>0</v>
      </c>
      <c r="J678" s="232">
        <v>0</v>
      </c>
      <c r="K678" s="232">
        <v>0</v>
      </c>
      <c r="L678" s="233">
        <v>0</v>
      </c>
      <c r="M678" s="232">
        <f t="shared" si="117"/>
        <v>0</v>
      </c>
      <c r="N678" s="234">
        <v>0</v>
      </c>
      <c r="O678" s="232">
        <f t="shared" si="126"/>
        <v>0</v>
      </c>
      <c r="P678" s="243"/>
      <c r="Q678" s="216"/>
      <c r="R678" s="236">
        <f t="shared" si="124"/>
        <v>0</v>
      </c>
      <c r="S678" s="237">
        <v>0</v>
      </c>
      <c r="T678" s="236">
        <f t="shared" si="118"/>
        <v>0</v>
      </c>
      <c r="U678" s="236">
        <f t="shared" si="119"/>
        <v>0</v>
      </c>
      <c r="V678" s="236">
        <f t="shared" si="120"/>
        <v>0</v>
      </c>
      <c r="W678" s="236">
        <f t="shared" si="121"/>
        <v>0</v>
      </c>
      <c r="X678" s="236">
        <f t="shared" si="125"/>
        <v>0</v>
      </c>
      <c r="Y678" s="238">
        <f t="shared" si="122"/>
        <v>0</v>
      </c>
      <c r="Z678" s="238">
        <f t="shared" si="123"/>
        <v>0</v>
      </c>
    </row>
    <row r="679" spans="1:26" ht="18" x14ac:dyDescent="0.25">
      <c r="A679" s="191" t="s">
        <v>1298</v>
      </c>
      <c r="B679" s="228" t="s">
        <v>1352</v>
      </c>
      <c r="C679" s="193" t="s">
        <v>1353</v>
      </c>
      <c r="D679" s="193"/>
      <c r="E679" s="194">
        <v>353.3</v>
      </c>
      <c r="F679" s="229">
        <v>353.3</v>
      </c>
      <c r="G679" s="230" t="s">
        <v>33</v>
      </c>
      <c r="H679" s="231">
        <v>0</v>
      </c>
      <c r="I679" s="232">
        <v>0</v>
      </c>
      <c r="J679" s="232">
        <v>0</v>
      </c>
      <c r="K679" s="232">
        <v>0</v>
      </c>
      <c r="L679" s="233">
        <v>0</v>
      </c>
      <c r="M679" s="232">
        <f t="shared" si="117"/>
        <v>0</v>
      </c>
      <c r="N679" s="234">
        <v>0</v>
      </c>
      <c r="O679" s="232">
        <f t="shared" si="126"/>
        <v>0</v>
      </c>
      <c r="P679" s="243"/>
      <c r="Q679" s="216"/>
      <c r="R679" s="236">
        <f t="shared" si="124"/>
        <v>0</v>
      </c>
      <c r="S679" s="237">
        <v>0</v>
      </c>
      <c r="T679" s="236">
        <f t="shared" si="118"/>
        <v>0</v>
      </c>
      <c r="U679" s="236">
        <f t="shared" si="119"/>
        <v>0</v>
      </c>
      <c r="V679" s="236">
        <f t="shared" si="120"/>
        <v>0</v>
      </c>
      <c r="W679" s="236">
        <f t="shared" si="121"/>
        <v>0</v>
      </c>
      <c r="X679" s="236">
        <f t="shared" si="125"/>
        <v>0</v>
      </c>
      <c r="Y679" s="238">
        <f t="shared" si="122"/>
        <v>0</v>
      </c>
      <c r="Z679" s="238">
        <f t="shared" si="123"/>
        <v>0</v>
      </c>
    </row>
    <row r="680" spans="1:26" ht="18" x14ac:dyDescent="0.25">
      <c r="A680" s="191" t="s">
        <v>1298</v>
      </c>
      <c r="B680" s="228" t="s">
        <v>1342</v>
      </c>
      <c r="C680" s="193" t="s">
        <v>1343</v>
      </c>
      <c r="D680" s="193"/>
      <c r="E680" s="194">
        <v>339.08</v>
      </c>
      <c r="F680" s="229">
        <v>339.08</v>
      </c>
      <c r="G680" s="230" t="s">
        <v>33</v>
      </c>
      <c r="H680" s="231">
        <v>0</v>
      </c>
      <c r="I680" s="232">
        <v>0</v>
      </c>
      <c r="J680" s="232">
        <v>0</v>
      </c>
      <c r="K680" s="232">
        <v>0</v>
      </c>
      <c r="L680" s="233">
        <v>0</v>
      </c>
      <c r="M680" s="232">
        <f t="shared" si="117"/>
        <v>0</v>
      </c>
      <c r="N680" s="234">
        <v>0</v>
      </c>
      <c r="O680" s="232">
        <f t="shared" si="126"/>
        <v>0</v>
      </c>
      <c r="P680" s="243"/>
      <c r="Q680" s="216"/>
      <c r="R680" s="236">
        <f t="shared" si="124"/>
        <v>0</v>
      </c>
      <c r="S680" s="237">
        <v>0</v>
      </c>
      <c r="T680" s="236">
        <f t="shared" si="118"/>
        <v>0</v>
      </c>
      <c r="U680" s="236">
        <f t="shared" si="119"/>
        <v>0</v>
      </c>
      <c r="V680" s="236">
        <f t="shared" si="120"/>
        <v>0</v>
      </c>
      <c r="W680" s="236">
        <f t="shared" si="121"/>
        <v>0</v>
      </c>
      <c r="X680" s="236">
        <f t="shared" si="125"/>
        <v>0</v>
      </c>
      <c r="Y680" s="238">
        <f t="shared" si="122"/>
        <v>0</v>
      </c>
      <c r="Z680" s="238">
        <f t="shared" si="123"/>
        <v>0</v>
      </c>
    </row>
    <row r="681" spans="1:26" ht="18" x14ac:dyDescent="0.25">
      <c r="A681" s="191" t="s">
        <v>1298</v>
      </c>
      <c r="B681" s="228" t="s">
        <v>1411</v>
      </c>
      <c r="C681" s="193" t="s">
        <v>1412</v>
      </c>
      <c r="D681" s="193"/>
      <c r="E681" s="194">
        <v>20</v>
      </c>
      <c r="F681" s="229">
        <v>20</v>
      </c>
      <c r="G681" s="230" t="s">
        <v>33</v>
      </c>
      <c r="H681" s="231">
        <v>0</v>
      </c>
      <c r="I681" s="251">
        <v>0</v>
      </c>
      <c r="J681" s="232">
        <v>0</v>
      </c>
      <c r="K681" s="232">
        <v>0</v>
      </c>
      <c r="L681" s="233">
        <v>0</v>
      </c>
      <c r="M681" s="232">
        <f t="shared" si="117"/>
        <v>0</v>
      </c>
      <c r="N681" s="234">
        <v>0</v>
      </c>
      <c r="O681" s="232">
        <f t="shared" si="126"/>
        <v>0</v>
      </c>
      <c r="P681" s="243"/>
      <c r="Q681" s="216"/>
      <c r="R681" s="236">
        <f t="shared" si="124"/>
        <v>0</v>
      </c>
      <c r="S681" s="237">
        <v>0</v>
      </c>
      <c r="T681" s="236">
        <f t="shared" si="118"/>
        <v>0</v>
      </c>
      <c r="U681" s="236">
        <f t="shared" si="119"/>
        <v>0</v>
      </c>
      <c r="V681" s="236">
        <f t="shared" si="120"/>
        <v>0</v>
      </c>
      <c r="W681" s="236">
        <f t="shared" si="121"/>
        <v>0</v>
      </c>
      <c r="X681" s="236">
        <f t="shared" si="125"/>
        <v>0</v>
      </c>
      <c r="Y681" s="238">
        <f t="shared" si="122"/>
        <v>0</v>
      </c>
      <c r="Z681" s="238">
        <f t="shared" si="123"/>
        <v>0</v>
      </c>
    </row>
    <row r="682" spans="1:26" ht="30" x14ac:dyDescent="0.25">
      <c r="A682" s="191" t="s">
        <v>1298</v>
      </c>
      <c r="B682" s="228" t="s">
        <v>1366</v>
      </c>
      <c r="C682" s="193" t="s">
        <v>1367</v>
      </c>
      <c r="D682" s="193"/>
      <c r="E682" s="194">
        <v>50</v>
      </c>
      <c r="F682" s="229">
        <v>50</v>
      </c>
      <c r="G682" s="230" t="s">
        <v>1368</v>
      </c>
      <c r="H682" s="231">
        <v>0</v>
      </c>
      <c r="I682" s="232">
        <v>0</v>
      </c>
      <c r="J682" s="232">
        <v>0</v>
      </c>
      <c r="K682" s="232">
        <v>0</v>
      </c>
      <c r="L682" s="233">
        <v>0</v>
      </c>
      <c r="M682" s="232">
        <f t="shared" si="117"/>
        <v>0</v>
      </c>
      <c r="N682" s="234">
        <v>0</v>
      </c>
      <c r="O682" s="232">
        <f t="shared" si="126"/>
        <v>0</v>
      </c>
      <c r="P682" s="242"/>
      <c r="Q682" s="216"/>
      <c r="R682" s="236">
        <f t="shared" si="124"/>
        <v>0</v>
      </c>
      <c r="S682" s="237">
        <v>0</v>
      </c>
      <c r="T682" s="236">
        <f t="shared" si="118"/>
        <v>0</v>
      </c>
      <c r="U682" s="236">
        <f t="shared" si="119"/>
        <v>0</v>
      </c>
      <c r="V682" s="236">
        <f t="shared" si="120"/>
        <v>0</v>
      </c>
      <c r="W682" s="236">
        <f t="shared" si="121"/>
        <v>0</v>
      </c>
      <c r="X682" s="236">
        <f t="shared" si="125"/>
        <v>0</v>
      </c>
      <c r="Y682" s="238">
        <f t="shared" si="122"/>
        <v>0</v>
      </c>
      <c r="Z682" s="238">
        <f t="shared" si="123"/>
        <v>0</v>
      </c>
    </row>
    <row r="683" spans="1:26" ht="18" x14ac:dyDescent="0.25">
      <c r="A683" s="191" t="s">
        <v>1298</v>
      </c>
      <c r="B683" s="228" t="s">
        <v>1409</v>
      </c>
      <c r="C683" s="193" t="s">
        <v>1410</v>
      </c>
      <c r="D683" s="193"/>
      <c r="E683" s="194">
        <v>6</v>
      </c>
      <c r="F683" s="229">
        <v>6</v>
      </c>
      <c r="G683" s="230" t="s">
        <v>33</v>
      </c>
      <c r="H683" s="231">
        <v>0</v>
      </c>
      <c r="I683" s="251">
        <v>0</v>
      </c>
      <c r="J683" s="232">
        <v>0</v>
      </c>
      <c r="K683" s="232">
        <v>0</v>
      </c>
      <c r="L683" s="233">
        <v>0</v>
      </c>
      <c r="M683" s="232">
        <f t="shared" si="117"/>
        <v>0</v>
      </c>
      <c r="N683" s="234">
        <v>0</v>
      </c>
      <c r="O683" s="232">
        <f t="shared" si="126"/>
        <v>0</v>
      </c>
      <c r="P683" s="243"/>
      <c r="Q683" s="216"/>
      <c r="R683" s="236">
        <f t="shared" si="124"/>
        <v>0</v>
      </c>
      <c r="S683" s="237">
        <v>0</v>
      </c>
      <c r="T683" s="236">
        <f t="shared" si="118"/>
        <v>0</v>
      </c>
      <c r="U683" s="236">
        <f t="shared" si="119"/>
        <v>0</v>
      </c>
      <c r="V683" s="236">
        <f t="shared" si="120"/>
        <v>0</v>
      </c>
      <c r="W683" s="236">
        <f t="shared" si="121"/>
        <v>0</v>
      </c>
      <c r="X683" s="236">
        <f t="shared" si="125"/>
        <v>0</v>
      </c>
      <c r="Y683" s="238">
        <f t="shared" si="122"/>
        <v>0</v>
      </c>
      <c r="Z683" s="238">
        <f t="shared" si="123"/>
        <v>0</v>
      </c>
    </row>
    <row r="684" spans="1:26" ht="18" x14ac:dyDescent="0.25">
      <c r="A684" s="191" t="s">
        <v>1298</v>
      </c>
      <c r="B684" s="228" t="s">
        <v>1299</v>
      </c>
      <c r="C684" s="193" t="s">
        <v>1300</v>
      </c>
      <c r="D684" s="193"/>
      <c r="E684" s="194">
        <v>139</v>
      </c>
      <c r="F684" s="229">
        <v>139</v>
      </c>
      <c r="G684" s="230" t="s">
        <v>33</v>
      </c>
      <c r="H684" s="231">
        <v>0</v>
      </c>
      <c r="I684" s="232">
        <v>0</v>
      </c>
      <c r="J684" s="232">
        <v>0</v>
      </c>
      <c r="K684" s="232">
        <v>0</v>
      </c>
      <c r="L684" s="233">
        <v>0</v>
      </c>
      <c r="M684" s="232">
        <f t="shared" si="117"/>
        <v>0</v>
      </c>
      <c r="N684" s="234">
        <v>0</v>
      </c>
      <c r="O684" s="232">
        <f t="shared" si="126"/>
        <v>0</v>
      </c>
      <c r="P684" s="243"/>
      <c r="Q684" s="216"/>
      <c r="R684" s="236">
        <f t="shared" si="124"/>
        <v>0</v>
      </c>
      <c r="S684" s="237">
        <v>0</v>
      </c>
      <c r="T684" s="236">
        <f t="shared" si="118"/>
        <v>0</v>
      </c>
      <c r="U684" s="236">
        <f t="shared" si="119"/>
        <v>0</v>
      </c>
      <c r="V684" s="236">
        <f t="shared" si="120"/>
        <v>0</v>
      </c>
      <c r="W684" s="236">
        <f t="shared" si="121"/>
        <v>0</v>
      </c>
      <c r="X684" s="236">
        <f t="shared" si="125"/>
        <v>0</v>
      </c>
      <c r="Y684" s="238">
        <f t="shared" si="122"/>
        <v>0</v>
      </c>
      <c r="Z684" s="238">
        <f t="shared" si="123"/>
        <v>0</v>
      </c>
    </row>
    <row r="685" spans="1:26" ht="18" x14ac:dyDescent="0.25">
      <c r="A685" s="191" t="s">
        <v>1298</v>
      </c>
      <c r="B685" s="228" t="s">
        <v>1307</v>
      </c>
      <c r="C685" s="193" t="s">
        <v>1306</v>
      </c>
      <c r="D685" s="193"/>
      <c r="E685" s="194">
        <v>174</v>
      </c>
      <c r="F685" s="229">
        <v>174</v>
      </c>
      <c r="G685" s="230" t="s">
        <v>33</v>
      </c>
      <c r="H685" s="231">
        <v>0</v>
      </c>
      <c r="I685" s="232">
        <v>0</v>
      </c>
      <c r="J685" s="232">
        <v>0</v>
      </c>
      <c r="K685" s="232">
        <v>0</v>
      </c>
      <c r="L685" s="233">
        <v>0</v>
      </c>
      <c r="M685" s="232">
        <f t="shared" si="117"/>
        <v>0</v>
      </c>
      <c r="N685" s="234">
        <v>0</v>
      </c>
      <c r="O685" s="232">
        <f t="shared" si="126"/>
        <v>0</v>
      </c>
      <c r="P685" s="243"/>
      <c r="Q685" s="216"/>
      <c r="R685" s="236">
        <f t="shared" si="124"/>
        <v>0</v>
      </c>
      <c r="S685" s="237">
        <v>0</v>
      </c>
      <c r="T685" s="236">
        <f t="shared" si="118"/>
        <v>0</v>
      </c>
      <c r="U685" s="236">
        <f t="shared" si="119"/>
        <v>0</v>
      </c>
      <c r="V685" s="236">
        <f t="shared" si="120"/>
        <v>0</v>
      </c>
      <c r="W685" s="236">
        <f t="shared" si="121"/>
        <v>0</v>
      </c>
      <c r="X685" s="236">
        <f t="shared" si="125"/>
        <v>0</v>
      </c>
      <c r="Y685" s="238">
        <f t="shared" si="122"/>
        <v>0</v>
      </c>
      <c r="Z685" s="238">
        <f t="shared" si="123"/>
        <v>0</v>
      </c>
    </row>
    <row r="686" spans="1:26" ht="18" x14ac:dyDescent="0.25">
      <c r="A686" s="191" t="s">
        <v>1298</v>
      </c>
      <c r="B686" s="228" t="s">
        <v>1305</v>
      </c>
      <c r="C686" s="193" t="s">
        <v>1306</v>
      </c>
      <c r="D686" s="193"/>
      <c r="E686" s="194">
        <v>209</v>
      </c>
      <c r="F686" s="229">
        <v>209</v>
      </c>
      <c r="G686" s="230" t="s">
        <v>33</v>
      </c>
      <c r="H686" s="231">
        <v>0</v>
      </c>
      <c r="I686" s="232">
        <v>0</v>
      </c>
      <c r="J686" s="232">
        <v>0</v>
      </c>
      <c r="K686" s="232">
        <v>0</v>
      </c>
      <c r="L686" s="233">
        <v>0</v>
      </c>
      <c r="M686" s="232">
        <f t="shared" si="117"/>
        <v>0</v>
      </c>
      <c r="N686" s="234">
        <v>0</v>
      </c>
      <c r="O686" s="232">
        <f t="shared" si="126"/>
        <v>0</v>
      </c>
      <c r="P686" s="243"/>
      <c r="Q686" s="216"/>
      <c r="R686" s="236">
        <f t="shared" si="124"/>
        <v>0</v>
      </c>
      <c r="S686" s="237">
        <v>0</v>
      </c>
      <c r="T686" s="236">
        <f t="shared" si="118"/>
        <v>0</v>
      </c>
      <c r="U686" s="236">
        <f t="shared" si="119"/>
        <v>0</v>
      </c>
      <c r="V686" s="236">
        <f t="shared" si="120"/>
        <v>0</v>
      </c>
      <c r="W686" s="236">
        <f t="shared" si="121"/>
        <v>0</v>
      </c>
      <c r="X686" s="236">
        <f t="shared" si="125"/>
        <v>0</v>
      </c>
      <c r="Y686" s="238">
        <f t="shared" si="122"/>
        <v>0</v>
      </c>
      <c r="Z686" s="238">
        <f t="shared" si="123"/>
        <v>0</v>
      </c>
    </row>
    <row r="687" spans="1:26" ht="18" x14ac:dyDescent="0.25">
      <c r="A687" s="191" t="s">
        <v>1298</v>
      </c>
      <c r="B687" s="228" t="s">
        <v>1303</v>
      </c>
      <c r="C687" s="193" t="s">
        <v>1304</v>
      </c>
      <c r="D687" s="193"/>
      <c r="E687" s="194">
        <v>199</v>
      </c>
      <c r="F687" s="229">
        <v>199</v>
      </c>
      <c r="G687" s="230" t="s">
        <v>33</v>
      </c>
      <c r="H687" s="231">
        <v>0</v>
      </c>
      <c r="I687" s="232">
        <v>0</v>
      </c>
      <c r="J687" s="232">
        <v>0</v>
      </c>
      <c r="K687" s="232">
        <v>0</v>
      </c>
      <c r="L687" s="233">
        <v>0</v>
      </c>
      <c r="M687" s="232">
        <f t="shared" si="117"/>
        <v>0</v>
      </c>
      <c r="N687" s="234">
        <v>0</v>
      </c>
      <c r="O687" s="232">
        <f t="shared" si="126"/>
        <v>0</v>
      </c>
      <c r="P687" s="243"/>
      <c r="Q687" s="216"/>
      <c r="R687" s="236">
        <f t="shared" si="124"/>
        <v>0</v>
      </c>
      <c r="S687" s="237">
        <v>0</v>
      </c>
      <c r="T687" s="236">
        <f t="shared" si="118"/>
        <v>0</v>
      </c>
      <c r="U687" s="236">
        <f t="shared" si="119"/>
        <v>0</v>
      </c>
      <c r="V687" s="236">
        <f t="shared" si="120"/>
        <v>0</v>
      </c>
      <c r="W687" s="236">
        <f t="shared" si="121"/>
        <v>0</v>
      </c>
      <c r="X687" s="236">
        <f t="shared" si="125"/>
        <v>0</v>
      </c>
      <c r="Y687" s="238">
        <f t="shared" si="122"/>
        <v>0</v>
      </c>
      <c r="Z687" s="238">
        <f t="shared" si="123"/>
        <v>0</v>
      </c>
    </row>
    <row r="688" spans="1:26" ht="18" x14ac:dyDescent="0.25">
      <c r="A688" s="191" t="s">
        <v>1298</v>
      </c>
      <c r="B688" s="228" t="s">
        <v>1301</v>
      </c>
      <c r="C688" s="193" t="s">
        <v>1302</v>
      </c>
      <c r="D688" s="193"/>
      <c r="E688" s="194">
        <v>189</v>
      </c>
      <c r="F688" s="229">
        <v>189</v>
      </c>
      <c r="G688" s="230" t="s">
        <v>33</v>
      </c>
      <c r="H688" s="231">
        <v>0</v>
      </c>
      <c r="I688" s="232">
        <v>0</v>
      </c>
      <c r="J688" s="232">
        <v>0</v>
      </c>
      <c r="K688" s="232">
        <v>0</v>
      </c>
      <c r="L688" s="233">
        <v>0</v>
      </c>
      <c r="M688" s="232">
        <f t="shared" si="117"/>
        <v>0</v>
      </c>
      <c r="N688" s="234">
        <v>0</v>
      </c>
      <c r="O688" s="232">
        <f t="shared" si="126"/>
        <v>0</v>
      </c>
      <c r="P688" s="243"/>
      <c r="Q688" s="216"/>
      <c r="R688" s="236">
        <f t="shared" si="124"/>
        <v>0</v>
      </c>
      <c r="S688" s="237">
        <v>0</v>
      </c>
      <c r="T688" s="236">
        <f t="shared" si="118"/>
        <v>0</v>
      </c>
      <c r="U688" s="236">
        <f t="shared" si="119"/>
        <v>0</v>
      </c>
      <c r="V688" s="236">
        <f t="shared" si="120"/>
        <v>0</v>
      </c>
      <c r="W688" s="236">
        <f t="shared" si="121"/>
        <v>0</v>
      </c>
      <c r="X688" s="236">
        <f t="shared" si="125"/>
        <v>0</v>
      </c>
      <c r="Y688" s="238">
        <f t="shared" si="122"/>
        <v>0</v>
      </c>
      <c r="Z688" s="238">
        <f t="shared" si="123"/>
        <v>0</v>
      </c>
    </row>
    <row r="689" spans="1:26" ht="18" x14ac:dyDescent="0.25">
      <c r="A689" s="191" t="s">
        <v>1298</v>
      </c>
      <c r="B689" s="228" t="s">
        <v>1350</v>
      </c>
      <c r="C689" s="193" t="s">
        <v>1351</v>
      </c>
      <c r="D689" s="193"/>
      <c r="E689" s="194">
        <v>55.53</v>
      </c>
      <c r="F689" s="229">
        <v>55.53</v>
      </c>
      <c r="G689" s="230" t="s">
        <v>33</v>
      </c>
      <c r="H689" s="231">
        <v>0</v>
      </c>
      <c r="I689" s="232">
        <v>0</v>
      </c>
      <c r="J689" s="232">
        <v>0</v>
      </c>
      <c r="K689" s="232">
        <v>0</v>
      </c>
      <c r="L689" s="233">
        <v>0</v>
      </c>
      <c r="M689" s="232">
        <f t="shared" si="117"/>
        <v>0</v>
      </c>
      <c r="N689" s="234">
        <v>0</v>
      </c>
      <c r="O689" s="232">
        <f t="shared" si="126"/>
        <v>0</v>
      </c>
      <c r="P689" s="243"/>
      <c r="Q689" s="216"/>
      <c r="R689" s="236">
        <f t="shared" si="124"/>
        <v>0</v>
      </c>
      <c r="S689" s="237">
        <v>0</v>
      </c>
      <c r="T689" s="236">
        <f t="shared" si="118"/>
        <v>0</v>
      </c>
      <c r="U689" s="236">
        <f t="shared" si="119"/>
        <v>0</v>
      </c>
      <c r="V689" s="236">
        <f t="shared" si="120"/>
        <v>0</v>
      </c>
      <c r="W689" s="236">
        <f t="shared" si="121"/>
        <v>0</v>
      </c>
      <c r="X689" s="236">
        <f t="shared" si="125"/>
        <v>0</v>
      </c>
      <c r="Y689" s="238">
        <f t="shared" si="122"/>
        <v>0</v>
      </c>
      <c r="Z689" s="238">
        <f t="shared" si="123"/>
        <v>0</v>
      </c>
    </row>
    <row r="690" spans="1:26" ht="30" x14ac:dyDescent="0.25">
      <c r="A690" s="191" t="s">
        <v>1298</v>
      </c>
      <c r="B690" s="228" t="s">
        <v>1399</v>
      </c>
      <c r="C690" s="193" t="s">
        <v>1400</v>
      </c>
      <c r="D690" s="193"/>
      <c r="E690" s="194">
        <v>26.78</v>
      </c>
      <c r="F690" s="229">
        <v>26.78</v>
      </c>
      <c r="G690" s="230" t="s">
        <v>33</v>
      </c>
      <c r="H690" s="231">
        <v>0</v>
      </c>
      <c r="I690" s="251">
        <v>0</v>
      </c>
      <c r="J690" s="232">
        <v>0</v>
      </c>
      <c r="K690" s="232">
        <v>0</v>
      </c>
      <c r="L690" s="233">
        <v>0</v>
      </c>
      <c r="M690" s="232">
        <f t="shared" si="117"/>
        <v>0</v>
      </c>
      <c r="N690" s="234">
        <v>0</v>
      </c>
      <c r="O690" s="232">
        <f t="shared" si="126"/>
        <v>0</v>
      </c>
      <c r="P690" s="242"/>
      <c r="Q690" s="216"/>
      <c r="R690" s="236">
        <f t="shared" si="124"/>
        <v>0</v>
      </c>
      <c r="S690" s="237">
        <v>0</v>
      </c>
      <c r="T690" s="236">
        <f t="shared" si="118"/>
        <v>0</v>
      </c>
      <c r="U690" s="236">
        <f t="shared" si="119"/>
        <v>0</v>
      </c>
      <c r="V690" s="236">
        <f t="shared" si="120"/>
        <v>0</v>
      </c>
      <c r="W690" s="236">
        <f t="shared" si="121"/>
        <v>0</v>
      </c>
      <c r="X690" s="236">
        <f t="shared" si="125"/>
        <v>0</v>
      </c>
      <c r="Y690" s="238">
        <f t="shared" si="122"/>
        <v>0</v>
      </c>
      <c r="Z690" s="238">
        <f t="shared" si="123"/>
        <v>0</v>
      </c>
    </row>
    <row r="691" spans="1:26" ht="30" x14ac:dyDescent="0.25">
      <c r="A691" s="191" t="s">
        <v>1298</v>
      </c>
      <c r="B691" s="228" t="s">
        <v>1397</v>
      </c>
      <c r="C691" s="193" t="s">
        <v>1398</v>
      </c>
      <c r="D691" s="193"/>
      <c r="E691" s="194">
        <v>134.5</v>
      </c>
      <c r="F691" s="229">
        <v>134.5</v>
      </c>
      <c r="G691" s="230" t="s">
        <v>33</v>
      </c>
      <c r="H691" s="231">
        <v>3</v>
      </c>
      <c r="I691" s="251">
        <v>0</v>
      </c>
      <c r="J691" s="232">
        <v>0</v>
      </c>
      <c r="K691" s="232">
        <v>0</v>
      </c>
      <c r="L691" s="233">
        <v>0</v>
      </c>
      <c r="M691" s="232">
        <f t="shared" si="117"/>
        <v>3</v>
      </c>
      <c r="N691" s="234">
        <v>3</v>
      </c>
      <c r="O691" s="232">
        <f t="shared" si="126"/>
        <v>0</v>
      </c>
      <c r="P691" s="242"/>
      <c r="Q691" s="216"/>
      <c r="R691" s="236">
        <f t="shared" si="124"/>
        <v>403.5</v>
      </c>
      <c r="S691" s="237">
        <v>0</v>
      </c>
      <c r="T691" s="236">
        <f t="shared" si="118"/>
        <v>0</v>
      </c>
      <c r="U691" s="236">
        <f t="shared" si="119"/>
        <v>0</v>
      </c>
      <c r="V691" s="236">
        <f t="shared" si="120"/>
        <v>0</v>
      </c>
      <c r="W691" s="236">
        <f t="shared" si="121"/>
        <v>0</v>
      </c>
      <c r="X691" s="236">
        <f t="shared" si="125"/>
        <v>403.5</v>
      </c>
      <c r="Y691" s="238">
        <f t="shared" si="122"/>
        <v>403.5</v>
      </c>
      <c r="Z691" s="238">
        <f t="shared" si="123"/>
        <v>0</v>
      </c>
    </row>
    <row r="692" spans="1:26" ht="18" x14ac:dyDescent="0.25">
      <c r="A692" s="191" t="s">
        <v>1298</v>
      </c>
      <c r="B692" s="228" t="s">
        <v>1381</v>
      </c>
      <c r="C692" s="193" t="s">
        <v>1382</v>
      </c>
      <c r="D692" s="193"/>
      <c r="E692" s="194">
        <v>66.790000000000006</v>
      </c>
      <c r="F692" s="229">
        <v>66.790000000000006</v>
      </c>
      <c r="G692" s="230" t="s">
        <v>33</v>
      </c>
      <c r="H692" s="231">
        <v>1</v>
      </c>
      <c r="I692" s="251">
        <v>0</v>
      </c>
      <c r="J692" s="232">
        <v>0</v>
      </c>
      <c r="K692" s="232">
        <v>0</v>
      </c>
      <c r="L692" s="233">
        <v>0</v>
      </c>
      <c r="M692" s="232">
        <f t="shared" si="117"/>
        <v>1</v>
      </c>
      <c r="N692" s="234">
        <v>1</v>
      </c>
      <c r="O692" s="232">
        <f t="shared" si="126"/>
        <v>0</v>
      </c>
      <c r="P692" s="242"/>
      <c r="Q692" s="216"/>
      <c r="R692" s="236">
        <f t="shared" si="124"/>
        <v>66.790000000000006</v>
      </c>
      <c r="S692" s="237">
        <v>0</v>
      </c>
      <c r="T692" s="236">
        <f t="shared" si="118"/>
        <v>0</v>
      </c>
      <c r="U692" s="236">
        <f t="shared" si="119"/>
        <v>0</v>
      </c>
      <c r="V692" s="236">
        <f t="shared" si="120"/>
        <v>0</v>
      </c>
      <c r="W692" s="236">
        <f t="shared" si="121"/>
        <v>0</v>
      </c>
      <c r="X692" s="236">
        <f t="shared" si="125"/>
        <v>66.790000000000006</v>
      </c>
      <c r="Y692" s="238">
        <f t="shared" si="122"/>
        <v>66.790000000000006</v>
      </c>
      <c r="Z692" s="238">
        <f t="shared" si="123"/>
        <v>0</v>
      </c>
    </row>
    <row r="693" spans="1:26" ht="30" x14ac:dyDescent="0.25">
      <c r="A693" s="191" t="s">
        <v>27</v>
      </c>
      <c r="B693" s="228" t="s">
        <v>143</v>
      </c>
      <c r="C693" s="202" t="s">
        <v>144</v>
      </c>
      <c r="D693" s="443" t="s">
        <v>2658</v>
      </c>
      <c r="E693" s="203">
        <v>37.119999999999997</v>
      </c>
      <c r="F693" s="250">
        <v>37.119999999999997</v>
      </c>
      <c r="G693" s="316" t="s">
        <v>33</v>
      </c>
      <c r="H693" s="317">
        <v>10</v>
      </c>
      <c r="I693" s="251">
        <v>40</v>
      </c>
      <c r="J693" s="251">
        <v>0</v>
      </c>
      <c r="K693" s="251">
        <v>50</v>
      </c>
      <c r="L693" s="318">
        <v>0</v>
      </c>
      <c r="M693" s="232">
        <f t="shared" si="117"/>
        <v>0</v>
      </c>
      <c r="N693" s="252">
        <v>0</v>
      </c>
      <c r="O693" s="232">
        <f t="shared" si="126"/>
        <v>0</v>
      </c>
      <c r="P693" s="319"/>
      <c r="Q693" s="216"/>
      <c r="R693" s="236">
        <f t="shared" si="124"/>
        <v>371.2</v>
      </c>
      <c r="S693" s="237">
        <v>0</v>
      </c>
      <c r="T693" s="236">
        <f t="shared" si="118"/>
        <v>1484.8</v>
      </c>
      <c r="U693" s="236">
        <f t="shared" si="119"/>
        <v>0</v>
      </c>
      <c r="V693" s="236">
        <f t="shared" si="120"/>
        <v>1855.9999999999998</v>
      </c>
      <c r="W693" s="236">
        <f t="shared" si="121"/>
        <v>0</v>
      </c>
      <c r="X693" s="236">
        <f t="shared" si="125"/>
        <v>2.2737367544323206E-13</v>
      </c>
      <c r="Y693" s="238">
        <f t="shared" si="122"/>
        <v>0</v>
      </c>
      <c r="Z693" s="238">
        <f t="shared" si="123"/>
        <v>-2.2737367544323206E-13</v>
      </c>
    </row>
    <row r="694" spans="1:26" ht="30" x14ac:dyDescent="0.25">
      <c r="A694" s="191" t="s">
        <v>27</v>
      </c>
      <c r="B694" s="228" t="s">
        <v>145</v>
      </c>
      <c r="C694" s="193" t="s">
        <v>146</v>
      </c>
      <c r="D694" s="443" t="s">
        <v>2658</v>
      </c>
      <c r="E694" s="194">
        <v>31.32</v>
      </c>
      <c r="F694" s="229">
        <v>32.479999999999997</v>
      </c>
      <c r="G694" s="230" t="s">
        <v>33</v>
      </c>
      <c r="H694" s="231">
        <v>0</v>
      </c>
      <c r="I694" s="251">
        <v>12</v>
      </c>
      <c r="J694" s="232">
        <v>0</v>
      </c>
      <c r="K694" s="232">
        <v>12</v>
      </c>
      <c r="L694" s="233">
        <v>0</v>
      </c>
      <c r="M694" s="232">
        <f t="shared" si="117"/>
        <v>0</v>
      </c>
      <c r="N694" s="234">
        <v>0</v>
      </c>
      <c r="O694" s="232">
        <f t="shared" si="126"/>
        <v>0</v>
      </c>
      <c r="P694" s="243"/>
      <c r="Q694" s="216"/>
      <c r="R694" s="236">
        <f t="shared" si="124"/>
        <v>0</v>
      </c>
      <c r="S694" s="237">
        <v>0</v>
      </c>
      <c r="T694" s="236">
        <f t="shared" si="118"/>
        <v>389.76</v>
      </c>
      <c r="U694" s="236">
        <f t="shared" si="119"/>
        <v>0</v>
      </c>
      <c r="V694" s="236">
        <f t="shared" si="120"/>
        <v>389.76</v>
      </c>
      <c r="W694" s="236">
        <f t="shared" si="121"/>
        <v>0</v>
      </c>
      <c r="X694" s="236">
        <f t="shared" si="125"/>
        <v>0</v>
      </c>
      <c r="Y694" s="238">
        <f t="shared" si="122"/>
        <v>0</v>
      </c>
      <c r="Z694" s="238">
        <f t="shared" si="123"/>
        <v>0</v>
      </c>
    </row>
    <row r="695" spans="1:26" ht="18" x14ac:dyDescent="0.25">
      <c r="A695" s="191" t="s">
        <v>1298</v>
      </c>
      <c r="B695" s="228" t="s">
        <v>1320</v>
      </c>
      <c r="C695" s="193" t="s">
        <v>1321</v>
      </c>
      <c r="D695" s="193"/>
      <c r="E695" s="194">
        <v>0</v>
      </c>
      <c r="F695" s="229">
        <v>0</v>
      </c>
      <c r="G695" s="230" t="s">
        <v>33</v>
      </c>
      <c r="H695" s="231">
        <v>0</v>
      </c>
      <c r="I695" s="232">
        <v>0</v>
      </c>
      <c r="J695" s="232">
        <v>0</v>
      </c>
      <c r="K695" s="232">
        <v>0</v>
      </c>
      <c r="L695" s="233">
        <v>0</v>
      </c>
      <c r="M695" s="232">
        <f t="shared" si="117"/>
        <v>0</v>
      </c>
      <c r="N695" s="234">
        <v>0</v>
      </c>
      <c r="O695" s="232">
        <f t="shared" si="126"/>
        <v>0</v>
      </c>
      <c r="P695" s="243"/>
      <c r="Q695" s="216"/>
      <c r="R695" s="236">
        <f t="shared" si="124"/>
        <v>0</v>
      </c>
      <c r="S695" s="237">
        <v>0</v>
      </c>
      <c r="T695" s="236">
        <f t="shared" si="118"/>
        <v>0</v>
      </c>
      <c r="U695" s="236">
        <f t="shared" si="119"/>
        <v>0</v>
      </c>
      <c r="V695" s="236">
        <f t="shared" si="120"/>
        <v>0</v>
      </c>
      <c r="W695" s="236">
        <f t="shared" si="121"/>
        <v>0</v>
      </c>
      <c r="X695" s="236">
        <f t="shared" si="125"/>
        <v>0</v>
      </c>
      <c r="Y695" s="238">
        <f t="shared" si="122"/>
        <v>0</v>
      </c>
      <c r="Z695" s="238">
        <f t="shared" si="123"/>
        <v>0</v>
      </c>
    </row>
    <row r="696" spans="1:26" ht="18" x14ac:dyDescent="0.25">
      <c r="A696" s="191" t="s">
        <v>1298</v>
      </c>
      <c r="B696" s="228" t="s">
        <v>1334</v>
      </c>
      <c r="C696" s="193" t="s">
        <v>1335</v>
      </c>
      <c r="D696" s="193"/>
      <c r="E696" s="194">
        <v>87.12</v>
      </c>
      <c r="F696" s="229">
        <v>87.12</v>
      </c>
      <c r="G696" s="230" t="s">
        <v>33</v>
      </c>
      <c r="H696" s="231">
        <v>0</v>
      </c>
      <c r="I696" s="232">
        <v>0</v>
      </c>
      <c r="J696" s="232">
        <v>0</v>
      </c>
      <c r="K696" s="232">
        <v>0</v>
      </c>
      <c r="L696" s="233">
        <v>0</v>
      </c>
      <c r="M696" s="232">
        <f t="shared" si="117"/>
        <v>0</v>
      </c>
      <c r="N696" s="234">
        <v>0</v>
      </c>
      <c r="O696" s="232">
        <f t="shared" si="126"/>
        <v>0</v>
      </c>
      <c r="P696" s="242"/>
      <c r="Q696" s="216"/>
      <c r="R696" s="236">
        <f t="shared" si="124"/>
        <v>0</v>
      </c>
      <c r="S696" s="237">
        <v>0</v>
      </c>
      <c r="T696" s="236">
        <f t="shared" si="118"/>
        <v>0</v>
      </c>
      <c r="U696" s="236">
        <f t="shared" si="119"/>
        <v>0</v>
      </c>
      <c r="V696" s="236">
        <f t="shared" si="120"/>
        <v>0</v>
      </c>
      <c r="W696" s="236">
        <f t="shared" si="121"/>
        <v>0</v>
      </c>
      <c r="X696" s="236">
        <f t="shared" si="125"/>
        <v>0</v>
      </c>
      <c r="Y696" s="238">
        <f t="shared" si="122"/>
        <v>0</v>
      </c>
      <c r="Z696" s="238">
        <f t="shared" si="123"/>
        <v>0</v>
      </c>
    </row>
    <row r="697" spans="1:26" ht="18" x14ac:dyDescent="0.25">
      <c r="A697" s="191" t="s">
        <v>1298</v>
      </c>
      <c r="B697" s="228" t="s">
        <v>1389</v>
      </c>
      <c r="C697" s="193" t="s">
        <v>1390</v>
      </c>
      <c r="D697" s="193"/>
      <c r="E697" s="194">
        <v>75.010000000000005</v>
      </c>
      <c r="F697" s="229">
        <v>75.010000000000005</v>
      </c>
      <c r="G697" s="230" t="s">
        <v>33</v>
      </c>
      <c r="H697" s="231">
        <v>0</v>
      </c>
      <c r="I697" s="251">
        <v>0</v>
      </c>
      <c r="J697" s="232">
        <v>0</v>
      </c>
      <c r="K697" s="232">
        <v>0</v>
      </c>
      <c r="L697" s="233">
        <v>0</v>
      </c>
      <c r="M697" s="232">
        <f t="shared" si="117"/>
        <v>0</v>
      </c>
      <c r="N697" s="234">
        <v>0</v>
      </c>
      <c r="O697" s="232">
        <f t="shared" si="126"/>
        <v>0</v>
      </c>
      <c r="P697" s="243"/>
      <c r="Q697" s="216"/>
      <c r="R697" s="236">
        <f t="shared" si="124"/>
        <v>0</v>
      </c>
      <c r="S697" s="237">
        <v>0</v>
      </c>
      <c r="T697" s="236">
        <f t="shared" si="118"/>
        <v>0</v>
      </c>
      <c r="U697" s="236">
        <f t="shared" si="119"/>
        <v>0</v>
      </c>
      <c r="V697" s="236">
        <f t="shared" si="120"/>
        <v>0</v>
      </c>
      <c r="W697" s="236">
        <f t="shared" si="121"/>
        <v>0</v>
      </c>
      <c r="X697" s="236">
        <f t="shared" si="125"/>
        <v>0</v>
      </c>
      <c r="Y697" s="238">
        <f t="shared" si="122"/>
        <v>0</v>
      </c>
      <c r="Z697" s="238">
        <f t="shared" si="123"/>
        <v>0</v>
      </c>
    </row>
    <row r="698" spans="1:26" ht="30" x14ac:dyDescent="0.25">
      <c r="A698" s="191" t="s">
        <v>1298</v>
      </c>
      <c r="B698" s="228" t="s">
        <v>1326</v>
      </c>
      <c r="C698" s="193" t="s">
        <v>1327</v>
      </c>
      <c r="D698" s="193"/>
      <c r="E698" s="194">
        <v>145</v>
      </c>
      <c r="F698" s="229">
        <v>145</v>
      </c>
      <c r="G698" s="230" t="s">
        <v>33</v>
      </c>
      <c r="H698" s="231">
        <v>0</v>
      </c>
      <c r="I698" s="232">
        <v>0</v>
      </c>
      <c r="J698" s="232">
        <v>0</v>
      </c>
      <c r="K698" s="232">
        <v>0</v>
      </c>
      <c r="L698" s="233">
        <v>0</v>
      </c>
      <c r="M698" s="232">
        <f t="shared" si="117"/>
        <v>0</v>
      </c>
      <c r="N698" s="234">
        <v>0</v>
      </c>
      <c r="O698" s="232">
        <f t="shared" si="126"/>
        <v>0</v>
      </c>
      <c r="P698" s="242"/>
      <c r="Q698" s="216"/>
      <c r="R698" s="236">
        <f t="shared" si="124"/>
        <v>0</v>
      </c>
      <c r="S698" s="237">
        <v>0</v>
      </c>
      <c r="T698" s="236">
        <f t="shared" si="118"/>
        <v>0</v>
      </c>
      <c r="U698" s="236">
        <f t="shared" si="119"/>
        <v>0</v>
      </c>
      <c r="V698" s="236">
        <f t="shared" si="120"/>
        <v>0</v>
      </c>
      <c r="W698" s="236">
        <f t="shared" si="121"/>
        <v>0</v>
      </c>
      <c r="X698" s="236">
        <f t="shared" si="125"/>
        <v>0</v>
      </c>
      <c r="Y698" s="238">
        <f t="shared" si="122"/>
        <v>0</v>
      </c>
      <c r="Z698" s="238">
        <f t="shared" si="123"/>
        <v>0</v>
      </c>
    </row>
    <row r="699" spans="1:26" ht="30" x14ac:dyDescent="0.25">
      <c r="A699" s="191" t="s">
        <v>1298</v>
      </c>
      <c r="B699" s="228" t="s">
        <v>1387</v>
      </c>
      <c r="C699" s="193" t="s">
        <v>1388</v>
      </c>
      <c r="D699" s="193"/>
      <c r="E699" s="194">
        <v>97.03</v>
      </c>
      <c r="F699" s="229">
        <v>97.03</v>
      </c>
      <c r="G699" s="230" t="s">
        <v>33</v>
      </c>
      <c r="H699" s="231">
        <v>0</v>
      </c>
      <c r="I699" s="251">
        <v>0</v>
      </c>
      <c r="J699" s="232">
        <v>0</v>
      </c>
      <c r="K699" s="232">
        <v>0</v>
      </c>
      <c r="L699" s="233">
        <v>0</v>
      </c>
      <c r="M699" s="232">
        <f t="shared" si="117"/>
        <v>0</v>
      </c>
      <c r="N699" s="234">
        <v>0</v>
      </c>
      <c r="O699" s="232">
        <f t="shared" si="126"/>
        <v>0</v>
      </c>
      <c r="P699" s="243"/>
      <c r="Q699" s="216"/>
      <c r="R699" s="236">
        <f t="shared" si="124"/>
        <v>0</v>
      </c>
      <c r="S699" s="237">
        <v>0</v>
      </c>
      <c r="T699" s="236">
        <f t="shared" si="118"/>
        <v>0</v>
      </c>
      <c r="U699" s="236">
        <f t="shared" si="119"/>
        <v>0</v>
      </c>
      <c r="V699" s="236">
        <f t="shared" si="120"/>
        <v>0</v>
      </c>
      <c r="W699" s="236">
        <f t="shared" si="121"/>
        <v>0</v>
      </c>
      <c r="X699" s="236">
        <f t="shared" si="125"/>
        <v>0</v>
      </c>
      <c r="Y699" s="238">
        <f t="shared" si="122"/>
        <v>0</v>
      </c>
      <c r="Z699" s="238">
        <f t="shared" si="123"/>
        <v>0</v>
      </c>
    </row>
    <row r="700" spans="1:26" ht="18" x14ac:dyDescent="0.25">
      <c r="A700" s="191" t="s">
        <v>1298</v>
      </c>
      <c r="B700" s="228" t="s">
        <v>1385</v>
      </c>
      <c r="C700" s="193" t="s">
        <v>1386</v>
      </c>
      <c r="D700" s="193"/>
      <c r="E700" s="194">
        <v>242.44</v>
      </c>
      <c r="F700" s="229">
        <v>242.44</v>
      </c>
      <c r="G700" s="230" t="s">
        <v>33</v>
      </c>
      <c r="H700" s="231">
        <v>0</v>
      </c>
      <c r="I700" s="251">
        <v>0</v>
      </c>
      <c r="J700" s="232">
        <v>0</v>
      </c>
      <c r="K700" s="232">
        <v>0</v>
      </c>
      <c r="L700" s="233">
        <v>0</v>
      </c>
      <c r="M700" s="232">
        <f t="shared" si="117"/>
        <v>0</v>
      </c>
      <c r="N700" s="234">
        <v>0</v>
      </c>
      <c r="O700" s="232">
        <f t="shared" si="126"/>
        <v>0</v>
      </c>
      <c r="P700" s="243"/>
      <c r="Q700" s="216"/>
      <c r="R700" s="236">
        <f t="shared" si="124"/>
        <v>0</v>
      </c>
      <c r="S700" s="237">
        <v>0</v>
      </c>
      <c r="T700" s="236">
        <f t="shared" si="118"/>
        <v>0</v>
      </c>
      <c r="U700" s="236">
        <f t="shared" si="119"/>
        <v>0</v>
      </c>
      <c r="V700" s="236">
        <f t="shared" si="120"/>
        <v>0</v>
      </c>
      <c r="W700" s="236">
        <f t="shared" si="121"/>
        <v>0</v>
      </c>
      <c r="X700" s="236">
        <f t="shared" si="125"/>
        <v>0</v>
      </c>
      <c r="Y700" s="238">
        <f t="shared" si="122"/>
        <v>0</v>
      </c>
      <c r="Z700" s="238">
        <f t="shared" si="123"/>
        <v>0</v>
      </c>
    </row>
    <row r="701" spans="1:26" ht="18" x14ac:dyDescent="0.25">
      <c r="A701" s="191" t="s">
        <v>1298</v>
      </c>
      <c r="B701" s="228" t="s">
        <v>1318</v>
      </c>
      <c r="C701" s="193" t="s">
        <v>1319</v>
      </c>
      <c r="D701" s="193"/>
      <c r="E701" s="194">
        <v>200</v>
      </c>
      <c r="F701" s="229">
        <v>200</v>
      </c>
      <c r="G701" s="230" t="s">
        <v>33</v>
      </c>
      <c r="H701" s="231">
        <v>0</v>
      </c>
      <c r="I701" s="232">
        <v>0</v>
      </c>
      <c r="J701" s="232">
        <v>0</v>
      </c>
      <c r="K701" s="232">
        <v>0</v>
      </c>
      <c r="L701" s="233">
        <v>0</v>
      </c>
      <c r="M701" s="232">
        <f t="shared" si="117"/>
        <v>0</v>
      </c>
      <c r="N701" s="234">
        <v>0</v>
      </c>
      <c r="O701" s="232">
        <f t="shared" si="126"/>
        <v>0</v>
      </c>
      <c r="P701" s="243"/>
      <c r="Q701" s="216"/>
      <c r="R701" s="236">
        <f t="shared" si="124"/>
        <v>0</v>
      </c>
      <c r="S701" s="237">
        <v>0</v>
      </c>
      <c r="T701" s="236">
        <f t="shared" si="118"/>
        <v>0</v>
      </c>
      <c r="U701" s="236">
        <f t="shared" si="119"/>
        <v>0</v>
      </c>
      <c r="V701" s="236">
        <f t="shared" si="120"/>
        <v>0</v>
      </c>
      <c r="W701" s="236">
        <f t="shared" si="121"/>
        <v>0</v>
      </c>
      <c r="X701" s="236">
        <f t="shared" si="125"/>
        <v>0</v>
      </c>
      <c r="Y701" s="238">
        <f t="shared" si="122"/>
        <v>0</v>
      </c>
      <c r="Z701" s="238">
        <f t="shared" si="123"/>
        <v>0</v>
      </c>
    </row>
    <row r="702" spans="1:26" ht="18" x14ac:dyDescent="0.25">
      <c r="A702" s="191" t="s">
        <v>1298</v>
      </c>
      <c r="B702" s="228" t="s">
        <v>1314</v>
      </c>
      <c r="C702" s="193" t="s">
        <v>1315</v>
      </c>
      <c r="D702" s="193"/>
      <c r="E702" s="194">
        <v>179</v>
      </c>
      <c r="F702" s="229">
        <v>179</v>
      </c>
      <c r="G702" s="280" t="s">
        <v>33</v>
      </c>
      <c r="H702" s="231">
        <v>0</v>
      </c>
      <c r="I702" s="232">
        <v>0</v>
      </c>
      <c r="J702" s="232">
        <v>0</v>
      </c>
      <c r="K702" s="232">
        <v>0</v>
      </c>
      <c r="L702" s="233">
        <v>0</v>
      </c>
      <c r="M702" s="232">
        <f t="shared" si="117"/>
        <v>0</v>
      </c>
      <c r="N702" s="234">
        <v>0</v>
      </c>
      <c r="O702" s="232">
        <f t="shared" si="126"/>
        <v>0</v>
      </c>
      <c r="P702" s="243"/>
      <c r="Q702" s="216"/>
      <c r="R702" s="236">
        <f t="shared" si="124"/>
        <v>0</v>
      </c>
      <c r="S702" s="237">
        <v>0</v>
      </c>
      <c r="T702" s="236">
        <f t="shared" si="118"/>
        <v>0</v>
      </c>
      <c r="U702" s="236">
        <f t="shared" si="119"/>
        <v>0</v>
      </c>
      <c r="V702" s="236">
        <f t="shared" si="120"/>
        <v>0</v>
      </c>
      <c r="W702" s="236">
        <f t="shared" si="121"/>
        <v>0</v>
      </c>
      <c r="X702" s="236">
        <f t="shared" si="125"/>
        <v>0</v>
      </c>
      <c r="Y702" s="238">
        <f t="shared" si="122"/>
        <v>0</v>
      </c>
      <c r="Z702" s="238">
        <f t="shared" si="123"/>
        <v>0</v>
      </c>
    </row>
    <row r="703" spans="1:26" ht="18" x14ac:dyDescent="0.25">
      <c r="A703" s="191" t="s">
        <v>1298</v>
      </c>
      <c r="B703" s="228" t="s">
        <v>1312</v>
      </c>
      <c r="C703" s="193" t="s">
        <v>1313</v>
      </c>
      <c r="D703" s="193"/>
      <c r="E703" s="194">
        <v>129</v>
      </c>
      <c r="F703" s="229">
        <v>129</v>
      </c>
      <c r="G703" s="280" t="s">
        <v>33</v>
      </c>
      <c r="H703" s="231">
        <v>0</v>
      </c>
      <c r="I703" s="232">
        <v>0</v>
      </c>
      <c r="J703" s="232">
        <v>0</v>
      </c>
      <c r="K703" s="232">
        <v>0</v>
      </c>
      <c r="L703" s="233">
        <v>0</v>
      </c>
      <c r="M703" s="232">
        <f t="shared" si="117"/>
        <v>0</v>
      </c>
      <c r="N703" s="234">
        <v>0</v>
      </c>
      <c r="O703" s="232">
        <f t="shared" si="126"/>
        <v>0</v>
      </c>
      <c r="P703" s="244" t="s">
        <v>2335</v>
      </c>
      <c r="Q703" s="216"/>
      <c r="R703" s="236">
        <f t="shared" si="124"/>
        <v>0</v>
      </c>
      <c r="S703" s="237">
        <v>0</v>
      </c>
      <c r="T703" s="236">
        <f t="shared" si="118"/>
        <v>0</v>
      </c>
      <c r="U703" s="236">
        <f t="shared" si="119"/>
        <v>0</v>
      </c>
      <c r="V703" s="236">
        <f t="shared" si="120"/>
        <v>0</v>
      </c>
      <c r="W703" s="236">
        <f t="shared" si="121"/>
        <v>0</v>
      </c>
      <c r="X703" s="236">
        <f t="shared" si="125"/>
        <v>0</v>
      </c>
      <c r="Y703" s="238">
        <f t="shared" si="122"/>
        <v>0</v>
      </c>
      <c r="Z703" s="238">
        <f t="shared" si="123"/>
        <v>0</v>
      </c>
    </row>
    <row r="704" spans="1:26" ht="18" x14ac:dyDescent="0.25">
      <c r="A704" s="191" t="s">
        <v>1298</v>
      </c>
      <c r="B704" s="228" t="s">
        <v>1322</v>
      </c>
      <c r="C704" s="193" t="s">
        <v>1323</v>
      </c>
      <c r="D704" s="193"/>
      <c r="E704" s="194">
        <v>12.25</v>
      </c>
      <c r="F704" s="229">
        <v>12.25</v>
      </c>
      <c r="G704" s="280" t="s">
        <v>33</v>
      </c>
      <c r="H704" s="231">
        <v>59</v>
      </c>
      <c r="I704" s="232">
        <v>0</v>
      </c>
      <c r="J704" s="232">
        <v>0</v>
      </c>
      <c r="K704" s="232">
        <v>0</v>
      </c>
      <c r="L704" s="233">
        <v>0</v>
      </c>
      <c r="M704" s="232">
        <f t="shared" si="117"/>
        <v>59</v>
      </c>
      <c r="N704" s="234">
        <v>59</v>
      </c>
      <c r="O704" s="232">
        <f t="shared" si="126"/>
        <v>0</v>
      </c>
      <c r="P704" s="243"/>
      <c r="Q704" s="216"/>
      <c r="R704" s="236">
        <f t="shared" si="124"/>
        <v>722.75</v>
      </c>
      <c r="S704" s="237">
        <v>0</v>
      </c>
      <c r="T704" s="236">
        <f t="shared" si="118"/>
        <v>0</v>
      </c>
      <c r="U704" s="236">
        <f t="shared" si="119"/>
        <v>0</v>
      </c>
      <c r="V704" s="236">
        <f t="shared" si="120"/>
        <v>0</v>
      </c>
      <c r="W704" s="236">
        <f t="shared" si="121"/>
        <v>0</v>
      </c>
      <c r="X704" s="236">
        <f t="shared" si="125"/>
        <v>722.75</v>
      </c>
      <c r="Y704" s="238">
        <f t="shared" si="122"/>
        <v>722.75</v>
      </c>
      <c r="Z704" s="238">
        <f t="shared" si="123"/>
        <v>0</v>
      </c>
    </row>
    <row r="705" spans="1:26" ht="30" x14ac:dyDescent="0.25">
      <c r="A705" s="191" t="s">
        <v>1298</v>
      </c>
      <c r="B705" s="228" t="s">
        <v>1391</v>
      </c>
      <c r="C705" s="193" t="s">
        <v>1392</v>
      </c>
      <c r="D705" s="193"/>
      <c r="E705" s="194">
        <v>320</v>
      </c>
      <c r="F705" s="229">
        <v>320</v>
      </c>
      <c r="G705" s="280" t="s">
        <v>33</v>
      </c>
      <c r="H705" s="231">
        <v>0</v>
      </c>
      <c r="I705" s="251">
        <v>0</v>
      </c>
      <c r="J705" s="232">
        <v>0</v>
      </c>
      <c r="K705" s="232">
        <v>0</v>
      </c>
      <c r="L705" s="233">
        <v>0</v>
      </c>
      <c r="M705" s="232">
        <f t="shared" si="117"/>
        <v>0</v>
      </c>
      <c r="N705" s="234">
        <v>0</v>
      </c>
      <c r="O705" s="232">
        <f t="shared" si="126"/>
        <v>0</v>
      </c>
      <c r="P705" s="243"/>
      <c r="Q705" s="216"/>
      <c r="R705" s="236">
        <f t="shared" si="124"/>
        <v>0</v>
      </c>
      <c r="S705" s="237">
        <v>0</v>
      </c>
      <c r="T705" s="236">
        <f t="shared" si="118"/>
        <v>0</v>
      </c>
      <c r="U705" s="236">
        <f t="shared" si="119"/>
        <v>0</v>
      </c>
      <c r="V705" s="236">
        <f t="shared" si="120"/>
        <v>0</v>
      </c>
      <c r="W705" s="236">
        <f t="shared" si="121"/>
        <v>0</v>
      </c>
      <c r="X705" s="236">
        <f t="shared" si="125"/>
        <v>0</v>
      </c>
      <c r="Y705" s="238">
        <f t="shared" si="122"/>
        <v>0</v>
      </c>
      <c r="Z705" s="238">
        <f t="shared" si="123"/>
        <v>0</v>
      </c>
    </row>
    <row r="706" spans="1:26" ht="18" x14ac:dyDescent="0.25">
      <c r="A706" s="191" t="s">
        <v>1298</v>
      </c>
      <c r="B706" s="228" t="s">
        <v>1401</v>
      </c>
      <c r="C706" s="193" t="s">
        <v>1402</v>
      </c>
      <c r="D706" s="193"/>
      <c r="E706" s="194">
        <v>65</v>
      </c>
      <c r="F706" s="229">
        <v>65</v>
      </c>
      <c r="G706" s="230" t="s">
        <v>159</v>
      </c>
      <c r="H706" s="231">
        <v>0</v>
      </c>
      <c r="I706" s="251">
        <v>0</v>
      </c>
      <c r="J706" s="232">
        <v>0</v>
      </c>
      <c r="K706" s="232">
        <v>0</v>
      </c>
      <c r="L706" s="233">
        <v>0</v>
      </c>
      <c r="M706" s="232">
        <f t="shared" si="117"/>
        <v>0</v>
      </c>
      <c r="N706" s="234">
        <v>0</v>
      </c>
      <c r="O706" s="232">
        <f t="shared" si="126"/>
        <v>0</v>
      </c>
      <c r="P706" s="242"/>
      <c r="Q706" s="216"/>
      <c r="R706" s="236">
        <f t="shared" si="124"/>
        <v>0</v>
      </c>
      <c r="S706" s="237">
        <v>0</v>
      </c>
      <c r="T706" s="236">
        <f t="shared" si="118"/>
        <v>0</v>
      </c>
      <c r="U706" s="236">
        <f t="shared" si="119"/>
        <v>0</v>
      </c>
      <c r="V706" s="236">
        <f t="shared" si="120"/>
        <v>0</v>
      </c>
      <c r="W706" s="236">
        <f t="shared" si="121"/>
        <v>0</v>
      </c>
      <c r="X706" s="236">
        <f t="shared" si="125"/>
        <v>0</v>
      </c>
      <c r="Y706" s="238">
        <f t="shared" si="122"/>
        <v>0</v>
      </c>
      <c r="Z706" s="238">
        <f t="shared" si="123"/>
        <v>0</v>
      </c>
    </row>
    <row r="707" spans="1:26" ht="18" x14ac:dyDescent="0.25">
      <c r="A707" s="191" t="s">
        <v>1298</v>
      </c>
      <c r="B707" s="228" t="s">
        <v>1405</v>
      </c>
      <c r="C707" s="193" t="s">
        <v>1406</v>
      </c>
      <c r="D707" s="193"/>
      <c r="E707" s="194">
        <v>84.15</v>
      </c>
      <c r="F707" s="229">
        <v>84.15</v>
      </c>
      <c r="G707" s="230" t="s">
        <v>33</v>
      </c>
      <c r="H707" s="231">
        <v>3</v>
      </c>
      <c r="I707" s="251">
        <v>0</v>
      </c>
      <c r="J707" s="232">
        <v>0</v>
      </c>
      <c r="K707" s="232">
        <v>0</v>
      </c>
      <c r="L707" s="233">
        <v>0</v>
      </c>
      <c r="M707" s="232">
        <f t="shared" si="117"/>
        <v>3</v>
      </c>
      <c r="N707" s="234">
        <v>3</v>
      </c>
      <c r="O707" s="232">
        <f t="shared" si="126"/>
        <v>0</v>
      </c>
      <c r="P707" s="243"/>
      <c r="Q707" s="216"/>
      <c r="R707" s="236">
        <f t="shared" si="124"/>
        <v>252.45000000000002</v>
      </c>
      <c r="S707" s="237">
        <v>0</v>
      </c>
      <c r="T707" s="236">
        <f t="shared" si="118"/>
        <v>0</v>
      </c>
      <c r="U707" s="236">
        <f t="shared" si="119"/>
        <v>0</v>
      </c>
      <c r="V707" s="236">
        <f t="shared" si="120"/>
        <v>0</v>
      </c>
      <c r="W707" s="236">
        <f t="shared" si="121"/>
        <v>0</v>
      </c>
      <c r="X707" s="236">
        <f t="shared" si="125"/>
        <v>252.45000000000002</v>
      </c>
      <c r="Y707" s="238">
        <f t="shared" si="122"/>
        <v>252.45000000000002</v>
      </c>
      <c r="Z707" s="238">
        <f t="shared" si="123"/>
        <v>0</v>
      </c>
    </row>
    <row r="708" spans="1:26" ht="18" x14ac:dyDescent="0.25">
      <c r="A708" s="191" t="s">
        <v>1298</v>
      </c>
      <c r="B708" s="228" t="s">
        <v>1324</v>
      </c>
      <c r="C708" s="193" t="s">
        <v>1325</v>
      </c>
      <c r="D708" s="193"/>
      <c r="E708" s="194">
        <v>358.72</v>
      </c>
      <c r="F708" s="229">
        <v>358.72</v>
      </c>
      <c r="G708" s="230" t="s">
        <v>33</v>
      </c>
      <c r="H708" s="231">
        <v>0</v>
      </c>
      <c r="I708" s="232">
        <v>0</v>
      </c>
      <c r="J708" s="232">
        <v>0</v>
      </c>
      <c r="K708" s="232">
        <v>0</v>
      </c>
      <c r="L708" s="233">
        <v>0</v>
      </c>
      <c r="M708" s="232">
        <f t="shared" si="117"/>
        <v>0</v>
      </c>
      <c r="N708" s="234">
        <v>0</v>
      </c>
      <c r="O708" s="232">
        <f t="shared" si="126"/>
        <v>0</v>
      </c>
      <c r="P708" s="243"/>
      <c r="Q708" s="216"/>
      <c r="R708" s="236">
        <f t="shared" si="124"/>
        <v>0</v>
      </c>
      <c r="S708" s="237">
        <v>0</v>
      </c>
      <c r="T708" s="236">
        <f t="shared" si="118"/>
        <v>0</v>
      </c>
      <c r="U708" s="236">
        <f t="shared" si="119"/>
        <v>0</v>
      </c>
      <c r="V708" s="236">
        <f t="shared" si="120"/>
        <v>0</v>
      </c>
      <c r="W708" s="236">
        <f t="shared" si="121"/>
        <v>0</v>
      </c>
      <c r="X708" s="236">
        <f t="shared" si="125"/>
        <v>0</v>
      </c>
      <c r="Y708" s="238">
        <f t="shared" si="122"/>
        <v>0</v>
      </c>
      <c r="Z708" s="238">
        <f t="shared" si="123"/>
        <v>0</v>
      </c>
    </row>
    <row r="709" spans="1:26" ht="30" x14ac:dyDescent="0.25">
      <c r="A709" s="191" t="s">
        <v>1298</v>
      </c>
      <c r="B709" s="228" t="s">
        <v>1421</v>
      </c>
      <c r="C709" s="193" t="s">
        <v>1422</v>
      </c>
      <c r="D709" s="193"/>
      <c r="E709" s="194">
        <v>458.2</v>
      </c>
      <c r="F709" s="229">
        <v>458.2</v>
      </c>
      <c r="G709" s="230" t="s">
        <v>33</v>
      </c>
      <c r="H709" s="231">
        <v>0</v>
      </c>
      <c r="I709" s="232">
        <v>0</v>
      </c>
      <c r="J709" s="232">
        <v>0</v>
      </c>
      <c r="K709" s="232">
        <v>0</v>
      </c>
      <c r="L709" s="233">
        <v>0</v>
      </c>
      <c r="M709" s="232">
        <f t="shared" si="117"/>
        <v>0</v>
      </c>
      <c r="N709" s="234">
        <v>0</v>
      </c>
      <c r="O709" s="232">
        <f t="shared" si="126"/>
        <v>0</v>
      </c>
      <c r="P709" s="243"/>
      <c r="Q709" s="216"/>
      <c r="R709" s="236">
        <f t="shared" si="124"/>
        <v>0</v>
      </c>
      <c r="S709" s="237">
        <v>0</v>
      </c>
      <c r="T709" s="236">
        <f t="shared" si="118"/>
        <v>0</v>
      </c>
      <c r="U709" s="236">
        <f t="shared" si="119"/>
        <v>0</v>
      </c>
      <c r="V709" s="236">
        <f t="shared" si="120"/>
        <v>0</v>
      </c>
      <c r="W709" s="236">
        <f t="shared" si="121"/>
        <v>0</v>
      </c>
      <c r="X709" s="236">
        <f t="shared" si="125"/>
        <v>0</v>
      </c>
      <c r="Y709" s="238">
        <f t="shared" si="122"/>
        <v>0</v>
      </c>
      <c r="Z709" s="238">
        <f t="shared" si="123"/>
        <v>0</v>
      </c>
    </row>
    <row r="710" spans="1:26" ht="30" x14ac:dyDescent="0.25">
      <c r="A710" s="191" t="s">
        <v>1298</v>
      </c>
      <c r="B710" s="228" t="s">
        <v>1419</v>
      </c>
      <c r="C710" s="193" t="s">
        <v>1420</v>
      </c>
      <c r="D710" s="193"/>
      <c r="E710" s="194">
        <v>49</v>
      </c>
      <c r="F710" s="229">
        <v>49</v>
      </c>
      <c r="G710" s="230" t="s">
        <v>33</v>
      </c>
      <c r="H710" s="231">
        <v>0</v>
      </c>
      <c r="I710" s="232">
        <v>0</v>
      </c>
      <c r="J710" s="232">
        <v>0</v>
      </c>
      <c r="K710" s="232">
        <v>0</v>
      </c>
      <c r="L710" s="233">
        <v>0</v>
      </c>
      <c r="M710" s="232">
        <f t="shared" si="117"/>
        <v>0</v>
      </c>
      <c r="N710" s="234">
        <v>0</v>
      </c>
      <c r="O710" s="232">
        <f t="shared" si="126"/>
        <v>0</v>
      </c>
      <c r="P710" s="243"/>
      <c r="Q710" s="216"/>
      <c r="R710" s="236">
        <f t="shared" si="124"/>
        <v>0</v>
      </c>
      <c r="S710" s="237">
        <v>0</v>
      </c>
      <c r="T710" s="236">
        <f t="shared" si="118"/>
        <v>0</v>
      </c>
      <c r="U710" s="236">
        <f t="shared" si="119"/>
        <v>0</v>
      </c>
      <c r="V710" s="236">
        <f t="shared" si="120"/>
        <v>0</v>
      </c>
      <c r="W710" s="236">
        <f t="shared" si="121"/>
        <v>0</v>
      </c>
      <c r="X710" s="236">
        <f t="shared" si="125"/>
        <v>0</v>
      </c>
      <c r="Y710" s="238">
        <f t="shared" si="122"/>
        <v>0</v>
      </c>
      <c r="Z710" s="238">
        <f t="shared" si="123"/>
        <v>0</v>
      </c>
    </row>
    <row r="711" spans="1:26" ht="18" x14ac:dyDescent="0.25">
      <c r="A711" s="191" t="s">
        <v>1298</v>
      </c>
      <c r="B711" s="228" t="s">
        <v>1332</v>
      </c>
      <c r="C711" s="193" t="s">
        <v>1333</v>
      </c>
      <c r="D711" s="193"/>
      <c r="E711" s="194">
        <v>71</v>
      </c>
      <c r="F711" s="229">
        <v>71</v>
      </c>
      <c r="G711" s="230" t="s">
        <v>33</v>
      </c>
      <c r="H711" s="231">
        <v>0</v>
      </c>
      <c r="I711" s="232">
        <v>0</v>
      </c>
      <c r="J711" s="232">
        <v>0</v>
      </c>
      <c r="K711" s="232">
        <v>0</v>
      </c>
      <c r="L711" s="233">
        <v>0</v>
      </c>
      <c r="M711" s="232">
        <f t="shared" si="117"/>
        <v>0</v>
      </c>
      <c r="N711" s="234">
        <v>0</v>
      </c>
      <c r="O711" s="232">
        <f t="shared" si="126"/>
        <v>0</v>
      </c>
      <c r="P711" s="243"/>
      <c r="Q711" s="216"/>
      <c r="R711" s="236">
        <f t="shared" si="124"/>
        <v>0</v>
      </c>
      <c r="S711" s="237">
        <v>0</v>
      </c>
      <c r="T711" s="236">
        <f t="shared" si="118"/>
        <v>0</v>
      </c>
      <c r="U711" s="236">
        <f t="shared" si="119"/>
        <v>0</v>
      </c>
      <c r="V711" s="236">
        <f t="shared" si="120"/>
        <v>0</v>
      </c>
      <c r="W711" s="236">
        <f t="shared" si="121"/>
        <v>0</v>
      </c>
      <c r="X711" s="236">
        <f t="shared" si="125"/>
        <v>0</v>
      </c>
      <c r="Y711" s="238">
        <f t="shared" si="122"/>
        <v>0</v>
      </c>
      <c r="Z711" s="238">
        <f t="shared" si="123"/>
        <v>0</v>
      </c>
    </row>
    <row r="712" spans="1:26" ht="18" x14ac:dyDescent="0.25">
      <c r="A712" s="191" t="s">
        <v>1298</v>
      </c>
      <c r="B712" s="228" t="s">
        <v>1375</v>
      </c>
      <c r="C712" s="193" t="s">
        <v>1376</v>
      </c>
      <c r="D712" s="193"/>
      <c r="E712" s="194">
        <v>23.55</v>
      </c>
      <c r="F712" s="229">
        <v>23.55</v>
      </c>
      <c r="G712" s="230" t="s">
        <v>1368</v>
      </c>
      <c r="H712" s="231">
        <v>20</v>
      </c>
      <c r="I712" s="232">
        <v>0</v>
      </c>
      <c r="J712" s="232">
        <v>0</v>
      </c>
      <c r="K712" s="232">
        <v>0</v>
      </c>
      <c r="L712" s="233">
        <v>0</v>
      </c>
      <c r="M712" s="232">
        <f t="shared" si="117"/>
        <v>20</v>
      </c>
      <c r="N712" s="234">
        <v>20</v>
      </c>
      <c r="O712" s="232">
        <f t="shared" si="126"/>
        <v>0</v>
      </c>
      <c r="P712" s="242"/>
      <c r="Q712" s="216"/>
      <c r="R712" s="236">
        <f t="shared" si="124"/>
        <v>471</v>
      </c>
      <c r="S712" s="237">
        <v>0</v>
      </c>
      <c r="T712" s="236">
        <f t="shared" si="118"/>
        <v>0</v>
      </c>
      <c r="U712" s="236">
        <f t="shared" si="119"/>
        <v>0</v>
      </c>
      <c r="V712" s="236">
        <f t="shared" si="120"/>
        <v>0</v>
      </c>
      <c r="W712" s="236">
        <f t="shared" si="121"/>
        <v>0</v>
      </c>
      <c r="X712" s="236">
        <f t="shared" si="125"/>
        <v>471</v>
      </c>
      <c r="Y712" s="238">
        <f t="shared" si="122"/>
        <v>471</v>
      </c>
      <c r="Z712" s="238">
        <f t="shared" si="123"/>
        <v>0</v>
      </c>
    </row>
    <row r="713" spans="1:26" ht="18" x14ac:dyDescent="0.25">
      <c r="A713" s="191" t="s">
        <v>1298</v>
      </c>
      <c r="B713" s="228" t="s">
        <v>1413</v>
      </c>
      <c r="C713" s="193" t="s">
        <v>1414</v>
      </c>
      <c r="D713" s="193"/>
      <c r="E713" s="194">
        <v>22.67</v>
      </c>
      <c r="F713" s="229">
        <v>22.67</v>
      </c>
      <c r="G713" s="230" t="s">
        <v>76</v>
      </c>
      <c r="H713" s="231">
        <v>20</v>
      </c>
      <c r="I713" s="251">
        <v>0</v>
      </c>
      <c r="J713" s="232">
        <v>0</v>
      </c>
      <c r="K713" s="232">
        <v>0</v>
      </c>
      <c r="L713" s="233">
        <v>0</v>
      </c>
      <c r="M713" s="232">
        <f t="shared" si="117"/>
        <v>20</v>
      </c>
      <c r="N713" s="234">
        <v>20</v>
      </c>
      <c r="O713" s="232">
        <f t="shared" si="126"/>
        <v>0</v>
      </c>
      <c r="P713" s="243"/>
      <c r="Q713" s="216"/>
      <c r="R713" s="236">
        <f t="shared" si="124"/>
        <v>453.40000000000003</v>
      </c>
      <c r="S713" s="237">
        <v>0</v>
      </c>
      <c r="T713" s="236">
        <f t="shared" si="118"/>
        <v>0</v>
      </c>
      <c r="U713" s="236">
        <f t="shared" si="119"/>
        <v>0</v>
      </c>
      <c r="V713" s="236">
        <f t="shared" si="120"/>
        <v>0</v>
      </c>
      <c r="W713" s="236">
        <f t="shared" si="121"/>
        <v>0</v>
      </c>
      <c r="X713" s="236">
        <f t="shared" si="125"/>
        <v>453.40000000000003</v>
      </c>
      <c r="Y713" s="238">
        <f t="shared" si="122"/>
        <v>453.40000000000003</v>
      </c>
      <c r="Z713" s="238">
        <f t="shared" si="123"/>
        <v>0</v>
      </c>
    </row>
    <row r="714" spans="1:26" ht="30" x14ac:dyDescent="0.25">
      <c r="A714" s="191" t="s">
        <v>1298</v>
      </c>
      <c r="B714" s="228" t="s">
        <v>1407</v>
      </c>
      <c r="C714" s="193" t="s">
        <v>1408</v>
      </c>
      <c r="D714" s="193"/>
      <c r="E714" s="194">
        <v>3</v>
      </c>
      <c r="F714" s="229">
        <v>3</v>
      </c>
      <c r="G714" s="230" t="s">
        <v>33</v>
      </c>
      <c r="H714" s="231">
        <v>0</v>
      </c>
      <c r="I714" s="251">
        <v>0</v>
      </c>
      <c r="J714" s="232">
        <v>0</v>
      </c>
      <c r="K714" s="232">
        <v>0</v>
      </c>
      <c r="L714" s="233">
        <v>0</v>
      </c>
      <c r="M714" s="232">
        <f t="shared" ref="M714:M777" si="127">H714+I714+J714-K714-L714</f>
        <v>0</v>
      </c>
      <c r="N714" s="234">
        <v>0</v>
      </c>
      <c r="O714" s="232">
        <f t="shared" si="126"/>
        <v>0</v>
      </c>
      <c r="P714" s="243"/>
      <c r="Q714" s="216"/>
      <c r="R714" s="236">
        <f t="shared" si="124"/>
        <v>0</v>
      </c>
      <c r="S714" s="237">
        <v>0</v>
      </c>
      <c r="T714" s="236">
        <f t="shared" ref="T714:T777" si="128">I714*F714</f>
        <v>0</v>
      </c>
      <c r="U714" s="236">
        <f t="shared" ref="U714:U777" si="129">F714*J714</f>
        <v>0</v>
      </c>
      <c r="V714" s="236">
        <f t="shared" ref="V714:V777" si="130">F714*K714</f>
        <v>0</v>
      </c>
      <c r="W714" s="236">
        <f t="shared" ref="W714:W777" si="131">F714*L714</f>
        <v>0</v>
      </c>
      <c r="X714" s="236">
        <f t="shared" si="125"/>
        <v>0</v>
      </c>
      <c r="Y714" s="238">
        <f t="shared" ref="Y714:Y777" si="132">M714*F714</f>
        <v>0</v>
      </c>
      <c r="Z714" s="238">
        <f t="shared" ref="Z714:Z777" si="133">Y714-X714</f>
        <v>0</v>
      </c>
    </row>
    <row r="715" spans="1:26" ht="30" x14ac:dyDescent="0.25">
      <c r="A715" s="191" t="s">
        <v>1298</v>
      </c>
      <c r="B715" s="228" t="s">
        <v>1373</v>
      </c>
      <c r="C715" s="193" t="s">
        <v>1374</v>
      </c>
      <c r="D715" s="193"/>
      <c r="E715" s="194">
        <v>0</v>
      </c>
      <c r="F715" s="229">
        <v>0</v>
      </c>
      <c r="G715" s="230" t="s">
        <v>33</v>
      </c>
      <c r="H715" s="231">
        <v>0</v>
      </c>
      <c r="I715" s="232">
        <v>0</v>
      </c>
      <c r="J715" s="232">
        <v>0</v>
      </c>
      <c r="K715" s="232">
        <v>0</v>
      </c>
      <c r="L715" s="233">
        <v>0</v>
      </c>
      <c r="M715" s="232">
        <f t="shared" si="127"/>
        <v>0</v>
      </c>
      <c r="N715" s="234">
        <v>0</v>
      </c>
      <c r="O715" s="232">
        <f t="shared" si="126"/>
        <v>0</v>
      </c>
      <c r="P715" s="243"/>
      <c r="Q715" s="216"/>
      <c r="R715" s="236">
        <f t="shared" si="124"/>
        <v>0</v>
      </c>
      <c r="S715" s="237">
        <v>0</v>
      </c>
      <c r="T715" s="236">
        <f t="shared" si="128"/>
        <v>0</v>
      </c>
      <c r="U715" s="236">
        <f t="shared" si="129"/>
        <v>0</v>
      </c>
      <c r="V715" s="236">
        <f t="shared" si="130"/>
        <v>0</v>
      </c>
      <c r="W715" s="236">
        <f t="shared" si="131"/>
        <v>0</v>
      </c>
      <c r="X715" s="236">
        <f t="shared" si="125"/>
        <v>0</v>
      </c>
      <c r="Y715" s="238">
        <f t="shared" si="132"/>
        <v>0</v>
      </c>
      <c r="Z715" s="238">
        <f t="shared" si="133"/>
        <v>0</v>
      </c>
    </row>
    <row r="716" spans="1:26" ht="30" x14ac:dyDescent="0.25">
      <c r="A716" s="191" t="s">
        <v>1298</v>
      </c>
      <c r="B716" s="228" t="s">
        <v>1371</v>
      </c>
      <c r="C716" s="193" t="s">
        <v>1372</v>
      </c>
      <c r="D716" s="193"/>
      <c r="E716" s="194">
        <v>0</v>
      </c>
      <c r="F716" s="229">
        <v>0</v>
      </c>
      <c r="G716" s="230" t="s">
        <v>33</v>
      </c>
      <c r="H716" s="231">
        <v>0</v>
      </c>
      <c r="I716" s="232">
        <v>0</v>
      </c>
      <c r="J716" s="232">
        <v>0</v>
      </c>
      <c r="K716" s="232">
        <v>0</v>
      </c>
      <c r="L716" s="233">
        <v>0</v>
      </c>
      <c r="M716" s="232">
        <f t="shared" si="127"/>
        <v>0</v>
      </c>
      <c r="N716" s="234">
        <v>0</v>
      </c>
      <c r="O716" s="232">
        <f t="shared" si="126"/>
        <v>0</v>
      </c>
      <c r="P716" s="243"/>
      <c r="Q716" s="216"/>
      <c r="R716" s="236">
        <f t="shared" si="124"/>
        <v>0</v>
      </c>
      <c r="S716" s="237">
        <v>0</v>
      </c>
      <c r="T716" s="236">
        <f t="shared" si="128"/>
        <v>0</v>
      </c>
      <c r="U716" s="236">
        <f t="shared" si="129"/>
        <v>0</v>
      </c>
      <c r="V716" s="236">
        <f t="shared" si="130"/>
        <v>0</v>
      </c>
      <c r="W716" s="236">
        <f t="shared" si="131"/>
        <v>0</v>
      </c>
      <c r="X716" s="236">
        <f t="shared" si="125"/>
        <v>0</v>
      </c>
      <c r="Y716" s="238">
        <f t="shared" si="132"/>
        <v>0</v>
      </c>
      <c r="Z716" s="238">
        <f t="shared" si="133"/>
        <v>0</v>
      </c>
    </row>
    <row r="717" spans="1:26" ht="30" x14ac:dyDescent="0.25">
      <c r="A717" s="191" t="s">
        <v>1298</v>
      </c>
      <c r="B717" s="228" t="s">
        <v>1369</v>
      </c>
      <c r="C717" s="193" t="s">
        <v>1370</v>
      </c>
      <c r="D717" s="193"/>
      <c r="E717" s="194">
        <v>80</v>
      </c>
      <c r="F717" s="229">
        <v>80</v>
      </c>
      <c r="G717" s="230" t="s">
        <v>33</v>
      </c>
      <c r="H717" s="231">
        <v>0</v>
      </c>
      <c r="I717" s="232">
        <v>0</v>
      </c>
      <c r="J717" s="232">
        <v>0</v>
      </c>
      <c r="K717" s="232">
        <v>0</v>
      </c>
      <c r="L717" s="233">
        <v>0</v>
      </c>
      <c r="M717" s="232">
        <f t="shared" si="127"/>
        <v>0</v>
      </c>
      <c r="N717" s="234">
        <v>0</v>
      </c>
      <c r="O717" s="232">
        <f t="shared" si="126"/>
        <v>0</v>
      </c>
      <c r="P717" s="242"/>
      <c r="Q717" s="216"/>
      <c r="R717" s="236">
        <f t="shared" si="124"/>
        <v>0</v>
      </c>
      <c r="S717" s="237">
        <v>0</v>
      </c>
      <c r="T717" s="236">
        <f t="shared" si="128"/>
        <v>0</v>
      </c>
      <c r="U717" s="236">
        <f t="shared" si="129"/>
        <v>0</v>
      </c>
      <c r="V717" s="236">
        <f t="shared" si="130"/>
        <v>0</v>
      </c>
      <c r="W717" s="236">
        <f t="shared" si="131"/>
        <v>0</v>
      </c>
      <c r="X717" s="236">
        <f t="shared" si="125"/>
        <v>0</v>
      </c>
      <c r="Y717" s="238">
        <f t="shared" si="132"/>
        <v>0</v>
      </c>
      <c r="Z717" s="238">
        <f t="shared" si="133"/>
        <v>0</v>
      </c>
    </row>
    <row r="718" spans="1:26" ht="18" x14ac:dyDescent="0.25">
      <c r="A718" s="191" t="s">
        <v>228</v>
      </c>
      <c r="B718" s="228" t="s">
        <v>500</v>
      </c>
      <c r="C718" s="202" t="s">
        <v>501</v>
      </c>
      <c r="D718" s="443" t="s">
        <v>2654</v>
      </c>
      <c r="E718" s="203">
        <v>406</v>
      </c>
      <c r="F718" s="250">
        <v>58.17</v>
      </c>
      <c r="G718" s="316" t="s">
        <v>33</v>
      </c>
      <c r="H718" s="317">
        <v>0</v>
      </c>
      <c r="I718" s="251">
        <v>4</v>
      </c>
      <c r="J718" s="251">
        <v>0</v>
      </c>
      <c r="K718" s="251">
        <v>0</v>
      </c>
      <c r="L718" s="318">
        <v>0</v>
      </c>
      <c r="M718" s="232">
        <f t="shared" si="127"/>
        <v>4</v>
      </c>
      <c r="N718" s="252">
        <v>4</v>
      </c>
      <c r="O718" s="232">
        <f t="shared" si="126"/>
        <v>0</v>
      </c>
      <c r="P718" s="320"/>
      <c r="Q718" s="216"/>
      <c r="R718" s="236">
        <f t="shared" si="124"/>
        <v>0</v>
      </c>
      <c r="S718" s="237">
        <v>0</v>
      </c>
      <c r="T718" s="236">
        <f t="shared" si="128"/>
        <v>232.68</v>
      </c>
      <c r="U718" s="236">
        <f t="shared" si="129"/>
        <v>0</v>
      </c>
      <c r="V718" s="236">
        <f t="shared" si="130"/>
        <v>0</v>
      </c>
      <c r="W718" s="236">
        <f t="shared" si="131"/>
        <v>0</v>
      </c>
      <c r="X718" s="236">
        <f t="shared" si="125"/>
        <v>232.68</v>
      </c>
      <c r="Y718" s="238">
        <f t="shared" si="132"/>
        <v>232.68</v>
      </c>
      <c r="Z718" s="238">
        <f t="shared" si="133"/>
        <v>0</v>
      </c>
    </row>
    <row r="719" spans="1:26" ht="30" x14ac:dyDescent="0.25">
      <c r="A719" s="191" t="s">
        <v>1298</v>
      </c>
      <c r="B719" s="228" t="s">
        <v>1308</v>
      </c>
      <c r="C719" s="193" t="s">
        <v>1309</v>
      </c>
      <c r="D719" s="193"/>
      <c r="E719" s="194">
        <v>151.96</v>
      </c>
      <c r="F719" s="229">
        <v>151.96</v>
      </c>
      <c r="G719" s="230" t="s">
        <v>33</v>
      </c>
      <c r="H719" s="231">
        <v>0</v>
      </c>
      <c r="I719" s="232">
        <v>0</v>
      </c>
      <c r="J719" s="232">
        <v>0</v>
      </c>
      <c r="K719" s="232">
        <v>0</v>
      </c>
      <c r="L719" s="233">
        <v>0</v>
      </c>
      <c r="M719" s="232">
        <f t="shared" si="127"/>
        <v>0</v>
      </c>
      <c r="N719" s="234">
        <v>0</v>
      </c>
      <c r="O719" s="232">
        <f t="shared" si="126"/>
        <v>0</v>
      </c>
      <c r="P719" s="243"/>
      <c r="Q719" s="216"/>
      <c r="R719" s="236">
        <f t="shared" si="124"/>
        <v>0</v>
      </c>
      <c r="S719" s="237">
        <v>0</v>
      </c>
      <c r="T719" s="236">
        <f t="shared" si="128"/>
        <v>0</v>
      </c>
      <c r="U719" s="236">
        <f t="shared" si="129"/>
        <v>0</v>
      </c>
      <c r="V719" s="236">
        <f t="shared" si="130"/>
        <v>0</v>
      </c>
      <c r="W719" s="236">
        <f t="shared" si="131"/>
        <v>0</v>
      </c>
      <c r="X719" s="236">
        <f t="shared" si="125"/>
        <v>0</v>
      </c>
      <c r="Y719" s="238">
        <f t="shared" si="132"/>
        <v>0</v>
      </c>
      <c r="Z719" s="238">
        <f t="shared" si="133"/>
        <v>0</v>
      </c>
    </row>
    <row r="720" spans="1:26" ht="18" x14ac:dyDescent="0.25">
      <c r="A720" s="191" t="s">
        <v>1298</v>
      </c>
      <c r="B720" s="228" t="s">
        <v>1403</v>
      </c>
      <c r="C720" s="193" t="s">
        <v>1404</v>
      </c>
      <c r="D720" s="193"/>
      <c r="E720" s="194">
        <v>66.12</v>
      </c>
      <c r="F720" s="229">
        <v>66.12</v>
      </c>
      <c r="G720" s="230" t="s">
        <v>76</v>
      </c>
      <c r="H720" s="231">
        <v>19</v>
      </c>
      <c r="I720" s="251">
        <v>0</v>
      </c>
      <c r="J720" s="232">
        <v>0</v>
      </c>
      <c r="K720" s="232">
        <v>0</v>
      </c>
      <c r="L720" s="233">
        <v>0</v>
      </c>
      <c r="M720" s="232">
        <f t="shared" si="127"/>
        <v>19</v>
      </c>
      <c r="N720" s="234">
        <v>19</v>
      </c>
      <c r="O720" s="232">
        <f t="shared" si="126"/>
        <v>0</v>
      </c>
      <c r="P720" s="243"/>
      <c r="Q720" s="216"/>
      <c r="R720" s="236">
        <f t="shared" si="124"/>
        <v>1256.2800000000002</v>
      </c>
      <c r="S720" s="237">
        <v>0</v>
      </c>
      <c r="T720" s="236">
        <f t="shared" si="128"/>
        <v>0</v>
      </c>
      <c r="U720" s="236">
        <f t="shared" si="129"/>
        <v>0</v>
      </c>
      <c r="V720" s="236">
        <f t="shared" si="130"/>
        <v>0</v>
      </c>
      <c r="W720" s="236">
        <f t="shared" si="131"/>
        <v>0</v>
      </c>
      <c r="X720" s="236">
        <f t="shared" si="125"/>
        <v>1256.2800000000002</v>
      </c>
      <c r="Y720" s="238">
        <f t="shared" si="132"/>
        <v>1256.2800000000002</v>
      </c>
      <c r="Z720" s="238">
        <f t="shared" si="133"/>
        <v>0</v>
      </c>
    </row>
    <row r="721" spans="1:26" ht="18" x14ac:dyDescent="0.25">
      <c r="A721" s="191" t="s">
        <v>1298</v>
      </c>
      <c r="B721" s="228" t="s">
        <v>1330</v>
      </c>
      <c r="C721" s="193" t="s">
        <v>1331</v>
      </c>
      <c r="D721" s="193"/>
      <c r="E721" s="194">
        <v>151.96</v>
      </c>
      <c r="F721" s="229">
        <v>151.96</v>
      </c>
      <c r="G721" s="230" t="s">
        <v>33</v>
      </c>
      <c r="H721" s="231">
        <v>1</v>
      </c>
      <c r="I721" s="232">
        <v>0</v>
      </c>
      <c r="J721" s="232">
        <v>0</v>
      </c>
      <c r="K721" s="232">
        <v>0</v>
      </c>
      <c r="L721" s="233">
        <v>0</v>
      </c>
      <c r="M721" s="232">
        <f t="shared" si="127"/>
        <v>1</v>
      </c>
      <c r="N721" s="234">
        <v>1</v>
      </c>
      <c r="O721" s="232">
        <f t="shared" si="126"/>
        <v>0</v>
      </c>
      <c r="P721" s="243"/>
      <c r="Q721" s="216"/>
      <c r="R721" s="236">
        <f t="shared" si="124"/>
        <v>151.96</v>
      </c>
      <c r="S721" s="237">
        <v>0</v>
      </c>
      <c r="T721" s="236">
        <f t="shared" si="128"/>
        <v>0</v>
      </c>
      <c r="U721" s="236">
        <f t="shared" si="129"/>
        <v>0</v>
      </c>
      <c r="V721" s="236">
        <f t="shared" si="130"/>
        <v>0</v>
      </c>
      <c r="W721" s="236">
        <f t="shared" si="131"/>
        <v>0</v>
      </c>
      <c r="X721" s="236">
        <f t="shared" si="125"/>
        <v>151.96</v>
      </c>
      <c r="Y721" s="238">
        <f t="shared" si="132"/>
        <v>151.96</v>
      </c>
      <c r="Z721" s="238">
        <f t="shared" si="133"/>
        <v>0</v>
      </c>
    </row>
    <row r="722" spans="1:26" ht="18" x14ac:dyDescent="0.25">
      <c r="A722" s="191" t="s">
        <v>1298</v>
      </c>
      <c r="B722" s="228" t="s">
        <v>1310</v>
      </c>
      <c r="C722" s="193" t="s">
        <v>1311</v>
      </c>
      <c r="D722" s="193"/>
      <c r="E722" s="194">
        <v>48.64</v>
      </c>
      <c r="F722" s="229">
        <v>48.64</v>
      </c>
      <c r="G722" s="230" t="s">
        <v>33</v>
      </c>
      <c r="H722" s="231">
        <v>20</v>
      </c>
      <c r="I722" s="232">
        <v>0</v>
      </c>
      <c r="J722" s="232">
        <v>0</v>
      </c>
      <c r="K722" s="232">
        <v>0</v>
      </c>
      <c r="L722" s="233">
        <v>0</v>
      </c>
      <c r="M722" s="232">
        <f t="shared" si="127"/>
        <v>20</v>
      </c>
      <c r="N722" s="234">
        <v>20</v>
      </c>
      <c r="O722" s="232">
        <f t="shared" si="126"/>
        <v>0</v>
      </c>
      <c r="P722" s="243"/>
      <c r="Q722" s="216"/>
      <c r="R722" s="236">
        <f t="shared" si="124"/>
        <v>972.8</v>
      </c>
      <c r="S722" s="237">
        <v>0</v>
      </c>
      <c r="T722" s="236">
        <f t="shared" si="128"/>
        <v>0</v>
      </c>
      <c r="U722" s="236">
        <f t="shared" si="129"/>
        <v>0</v>
      </c>
      <c r="V722" s="236">
        <f t="shared" si="130"/>
        <v>0</v>
      </c>
      <c r="W722" s="236">
        <f t="shared" si="131"/>
        <v>0</v>
      </c>
      <c r="X722" s="236">
        <f t="shared" si="125"/>
        <v>972.8</v>
      </c>
      <c r="Y722" s="238">
        <f t="shared" si="132"/>
        <v>972.8</v>
      </c>
      <c r="Z722" s="238">
        <f t="shared" si="133"/>
        <v>0</v>
      </c>
    </row>
    <row r="723" spans="1:26" ht="30" x14ac:dyDescent="0.25">
      <c r="A723" s="296" t="s">
        <v>674</v>
      </c>
      <c r="B723" s="483" t="s">
        <v>3220</v>
      </c>
      <c r="C723" s="439" t="s">
        <v>2498</v>
      </c>
      <c r="D723" s="499" t="s">
        <v>2654</v>
      </c>
      <c r="E723" s="324">
        <v>0</v>
      </c>
      <c r="F723" s="325">
        <v>0.67</v>
      </c>
      <c r="G723" s="316" t="s">
        <v>33</v>
      </c>
      <c r="H723" s="251">
        <v>0</v>
      </c>
      <c r="I723" s="251">
        <v>100</v>
      </c>
      <c r="J723" s="251">
        <v>0</v>
      </c>
      <c r="K723" s="251">
        <v>0</v>
      </c>
      <c r="L723" s="318">
        <v>0</v>
      </c>
      <c r="M723" s="232">
        <f t="shared" si="127"/>
        <v>100</v>
      </c>
      <c r="N723" s="252">
        <v>100</v>
      </c>
      <c r="O723" s="232">
        <f t="shared" si="126"/>
        <v>0</v>
      </c>
      <c r="P723" s="504"/>
      <c r="R723" s="236">
        <f t="shared" si="124"/>
        <v>0</v>
      </c>
      <c r="S723" s="237">
        <v>0</v>
      </c>
      <c r="T723" s="236">
        <f t="shared" si="128"/>
        <v>67</v>
      </c>
      <c r="U723" s="236">
        <f t="shared" si="129"/>
        <v>0</v>
      </c>
      <c r="V723" s="236">
        <f t="shared" si="130"/>
        <v>0</v>
      </c>
      <c r="W723" s="236">
        <f t="shared" si="131"/>
        <v>0</v>
      </c>
      <c r="X723" s="236">
        <f t="shared" si="125"/>
        <v>67</v>
      </c>
      <c r="Y723" s="238">
        <f t="shared" si="132"/>
        <v>67</v>
      </c>
      <c r="Z723" s="238">
        <f t="shared" si="133"/>
        <v>0</v>
      </c>
    </row>
    <row r="724" spans="1:26" ht="30" x14ac:dyDescent="0.25">
      <c r="A724" s="191" t="s">
        <v>1436</v>
      </c>
      <c r="B724" s="228" t="s">
        <v>1463</v>
      </c>
      <c r="C724" s="193" t="s">
        <v>1464</v>
      </c>
      <c r="D724" s="193"/>
      <c r="E724" s="194">
        <v>99.46</v>
      </c>
      <c r="F724" s="229">
        <v>99.46</v>
      </c>
      <c r="G724" s="230" t="s">
        <v>33</v>
      </c>
      <c r="H724" s="231">
        <v>0</v>
      </c>
      <c r="I724" s="232">
        <v>0</v>
      </c>
      <c r="J724" s="232">
        <v>0</v>
      </c>
      <c r="K724" s="232">
        <v>0</v>
      </c>
      <c r="L724" s="233">
        <v>0</v>
      </c>
      <c r="M724" s="232">
        <f t="shared" si="127"/>
        <v>0</v>
      </c>
      <c r="N724" s="234">
        <v>0</v>
      </c>
      <c r="O724" s="232">
        <f t="shared" si="126"/>
        <v>0</v>
      </c>
      <c r="P724" s="242"/>
      <c r="Q724" s="216"/>
      <c r="R724" s="236">
        <f t="shared" si="124"/>
        <v>0</v>
      </c>
      <c r="S724" s="237">
        <v>0</v>
      </c>
      <c r="T724" s="236">
        <f t="shared" si="128"/>
        <v>0</v>
      </c>
      <c r="U724" s="236">
        <f t="shared" si="129"/>
        <v>0</v>
      </c>
      <c r="V724" s="236">
        <f t="shared" si="130"/>
        <v>0</v>
      </c>
      <c r="W724" s="236">
        <f t="shared" si="131"/>
        <v>0</v>
      </c>
      <c r="X724" s="236">
        <f t="shared" si="125"/>
        <v>0</v>
      </c>
      <c r="Y724" s="238">
        <f t="shared" si="132"/>
        <v>0</v>
      </c>
      <c r="Z724" s="238">
        <f t="shared" si="133"/>
        <v>0</v>
      </c>
    </row>
    <row r="725" spans="1:26" ht="30" x14ac:dyDescent="0.25">
      <c r="A725" s="191" t="s">
        <v>1436</v>
      </c>
      <c r="B725" s="228" t="s">
        <v>1473</v>
      </c>
      <c r="C725" s="193" t="s">
        <v>1474</v>
      </c>
      <c r="D725" s="193"/>
      <c r="E725" s="194">
        <v>29</v>
      </c>
      <c r="F725" s="229">
        <v>29</v>
      </c>
      <c r="G725" s="230" t="s">
        <v>1475</v>
      </c>
      <c r="H725" s="231">
        <v>0</v>
      </c>
      <c r="I725" s="251">
        <v>0</v>
      </c>
      <c r="J725" s="232">
        <v>0</v>
      </c>
      <c r="K725" s="232">
        <v>0</v>
      </c>
      <c r="L725" s="233">
        <v>0</v>
      </c>
      <c r="M725" s="232">
        <f t="shared" si="127"/>
        <v>0</v>
      </c>
      <c r="N725" s="234">
        <v>0</v>
      </c>
      <c r="O725" s="232">
        <f t="shared" si="126"/>
        <v>0</v>
      </c>
      <c r="P725" s="243"/>
      <c r="Q725" s="216"/>
      <c r="R725" s="236">
        <f t="shared" si="124"/>
        <v>0</v>
      </c>
      <c r="S725" s="237">
        <v>0</v>
      </c>
      <c r="T725" s="236">
        <f t="shared" si="128"/>
        <v>0</v>
      </c>
      <c r="U725" s="236">
        <f t="shared" si="129"/>
        <v>0</v>
      </c>
      <c r="V725" s="236">
        <f t="shared" si="130"/>
        <v>0</v>
      </c>
      <c r="W725" s="236">
        <f t="shared" si="131"/>
        <v>0</v>
      </c>
      <c r="X725" s="236">
        <f t="shared" si="125"/>
        <v>0</v>
      </c>
      <c r="Y725" s="238">
        <f t="shared" si="132"/>
        <v>0</v>
      </c>
      <c r="Z725" s="238">
        <f t="shared" si="133"/>
        <v>0</v>
      </c>
    </row>
    <row r="726" spans="1:26" ht="30" x14ac:dyDescent="0.25">
      <c r="A726" s="191" t="s">
        <v>1436</v>
      </c>
      <c r="B726" s="228" t="s">
        <v>1476</v>
      </c>
      <c r="C726" s="193" t="s">
        <v>1477</v>
      </c>
      <c r="D726" s="193"/>
      <c r="E726" s="194">
        <v>356.12</v>
      </c>
      <c r="F726" s="229">
        <v>356.12</v>
      </c>
      <c r="G726" s="230" t="s">
        <v>33</v>
      </c>
      <c r="H726" s="231">
        <v>0</v>
      </c>
      <c r="I726" s="251">
        <v>0</v>
      </c>
      <c r="J726" s="232">
        <v>0</v>
      </c>
      <c r="K726" s="232">
        <v>0</v>
      </c>
      <c r="L726" s="233">
        <v>0</v>
      </c>
      <c r="M726" s="232">
        <f t="shared" si="127"/>
        <v>0</v>
      </c>
      <c r="N726" s="234">
        <v>0</v>
      </c>
      <c r="O726" s="232">
        <f t="shared" si="126"/>
        <v>0</v>
      </c>
      <c r="P726" s="243"/>
      <c r="Q726" s="216"/>
      <c r="R726" s="236">
        <f t="shared" si="124"/>
        <v>0</v>
      </c>
      <c r="S726" s="237">
        <v>0</v>
      </c>
      <c r="T726" s="236">
        <f t="shared" si="128"/>
        <v>0</v>
      </c>
      <c r="U726" s="236">
        <f t="shared" si="129"/>
        <v>0</v>
      </c>
      <c r="V726" s="236">
        <f t="shared" si="130"/>
        <v>0</v>
      </c>
      <c r="W726" s="236">
        <f t="shared" si="131"/>
        <v>0</v>
      </c>
      <c r="X726" s="236">
        <f t="shared" si="125"/>
        <v>0</v>
      </c>
      <c r="Y726" s="238">
        <f t="shared" si="132"/>
        <v>0</v>
      </c>
      <c r="Z726" s="238">
        <f t="shared" si="133"/>
        <v>0</v>
      </c>
    </row>
    <row r="727" spans="1:26" ht="45" x14ac:dyDescent="0.25">
      <c r="A727" s="191" t="s">
        <v>1436</v>
      </c>
      <c r="B727" s="228" t="s">
        <v>1457</v>
      </c>
      <c r="C727" s="193" t="s">
        <v>1458</v>
      </c>
      <c r="D727" s="193"/>
      <c r="E727" s="194">
        <v>53.15</v>
      </c>
      <c r="F727" s="229">
        <v>53.15</v>
      </c>
      <c r="G727" s="230" t="s">
        <v>33</v>
      </c>
      <c r="H727" s="231">
        <v>20</v>
      </c>
      <c r="I727" s="232">
        <v>0</v>
      </c>
      <c r="J727" s="232">
        <v>0</v>
      </c>
      <c r="K727" s="232">
        <v>0</v>
      </c>
      <c r="L727" s="233">
        <v>0</v>
      </c>
      <c r="M727" s="232">
        <f t="shared" si="127"/>
        <v>20</v>
      </c>
      <c r="N727" s="234">
        <v>20</v>
      </c>
      <c r="O727" s="232">
        <f t="shared" si="126"/>
        <v>0</v>
      </c>
      <c r="P727" s="242"/>
      <c r="Q727" s="216"/>
      <c r="R727" s="236">
        <f t="shared" si="124"/>
        <v>1063</v>
      </c>
      <c r="S727" s="237">
        <v>0</v>
      </c>
      <c r="T727" s="236">
        <f t="shared" si="128"/>
        <v>0</v>
      </c>
      <c r="U727" s="236">
        <f t="shared" si="129"/>
        <v>0</v>
      </c>
      <c r="V727" s="236">
        <f t="shared" si="130"/>
        <v>0</v>
      </c>
      <c r="W727" s="236">
        <f t="shared" si="131"/>
        <v>0</v>
      </c>
      <c r="X727" s="236">
        <f t="shared" si="125"/>
        <v>1063</v>
      </c>
      <c r="Y727" s="238">
        <f t="shared" si="132"/>
        <v>1063</v>
      </c>
      <c r="Z727" s="238">
        <f t="shared" si="133"/>
        <v>0</v>
      </c>
    </row>
    <row r="728" spans="1:26" ht="30" x14ac:dyDescent="0.25">
      <c r="A728" s="191" t="s">
        <v>1436</v>
      </c>
      <c r="B728" s="228" t="s">
        <v>1455</v>
      </c>
      <c r="C728" s="193" t="s">
        <v>1456</v>
      </c>
      <c r="D728" s="193"/>
      <c r="E728" s="194">
        <v>79.34</v>
      </c>
      <c r="F728" s="229">
        <v>79.34</v>
      </c>
      <c r="G728" s="230" t="s">
        <v>33</v>
      </c>
      <c r="H728" s="231">
        <v>10</v>
      </c>
      <c r="I728" s="232">
        <v>0</v>
      </c>
      <c r="J728" s="232">
        <v>0</v>
      </c>
      <c r="K728" s="232">
        <v>0</v>
      </c>
      <c r="L728" s="233">
        <v>0</v>
      </c>
      <c r="M728" s="232">
        <f t="shared" si="127"/>
        <v>10</v>
      </c>
      <c r="N728" s="234">
        <v>10</v>
      </c>
      <c r="O728" s="232">
        <f t="shared" si="126"/>
        <v>0</v>
      </c>
      <c r="P728" s="243"/>
      <c r="Q728" s="216"/>
      <c r="R728" s="236">
        <f t="shared" si="124"/>
        <v>793.40000000000009</v>
      </c>
      <c r="S728" s="237">
        <v>0</v>
      </c>
      <c r="T728" s="236">
        <f t="shared" si="128"/>
        <v>0</v>
      </c>
      <c r="U728" s="236">
        <f t="shared" si="129"/>
        <v>0</v>
      </c>
      <c r="V728" s="236">
        <f t="shared" si="130"/>
        <v>0</v>
      </c>
      <c r="W728" s="236">
        <f t="shared" si="131"/>
        <v>0</v>
      </c>
      <c r="X728" s="236">
        <f t="shared" si="125"/>
        <v>793.40000000000009</v>
      </c>
      <c r="Y728" s="238">
        <f t="shared" si="132"/>
        <v>793.40000000000009</v>
      </c>
      <c r="Z728" s="238">
        <f t="shared" si="133"/>
        <v>0</v>
      </c>
    </row>
    <row r="729" spans="1:26" ht="30" x14ac:dyDescent="0.25">
      <c r="A729" s="191" t="s">
        <v>1436</v>
      </c>
      <c r="B729" s="228" t="s">
        <v>1482</v>
      </c>
      <c r="C729" s="193" t="s">
        <v>1483</v>
      </c>
      <c r="D729" s="193"/>
      <c r="E729" s="194">
        <v>261.93</v>
      </c>
      <c r="F729" s="229">
        <v>261.93</v>
      </c>
      <c r="G729" s="230" t="s">
        <v>33</v>
      </c>
      <c r="H729" s="231">
        <v>10</v>
      </c>
      <c r="I729" s="251">
        <v>0</v>
      </c>
      <c r="J729" s="232">
        <v>0</v>
      </c>
      <c r="K729" s="232">
        <v>0</v>
      </c>
      <c r="L729" s="233">
        <v>0</v>
      </c>
      <c r="M729" s="232">
        <f t="shared" si="127"/>
        <v>10</v>
      </c>
      <c r="N729" s="234">
        <v>10</v>
      </c>
      <c r="O729" s="232">
        <f t="shared" si="126"/>
        <v>0</v>
      </c>
      <c r="P729" s="242"/>
      <c r="Q729" s="216"/>
      <c r="R729" s="236">
        <f t="shared" si="124"/>
        <v>2619.3000000000002</v>
      </c>
      <c r="S729" s="237">
        <v>0</v>
      </c>
      <c r="T729" s="236">
        <f t="shared" si="128"/>
        <v>0</v>
      </c>
      <c r="U729" s="236">
        <f t="shared" si="129"/>
        <v>0</v>
      </c>
      <c r="V729" s="236">
        <f t="shared" si="130"/>
        <v>0</v>
      </c>
      <c r="W729" s="236">
        <f t="shared" si="131"/>
        <v>0</v>
      </c>
      <c r="X729" s="236">
        <f t="shared" si="125"/>
        <v>2619.3000000000002</v>
      </c>
      <c r="Y729" s="238">
        <f t="shared" si="132"/>
        <v>2619.3000000000002</v>
      </c>
      <c r="Z729" s="238">
        <f t="shared" si="133"/>
        <v>0</v>
      </c>
    </row>
    <row r="730" spans="1:26" ht="45" x14ac:dyDescent="0.25">
      <c r="A730" s="191" t="s">
        <v>1436</v>
      </c>
      <c r="B730" s="228" t="s">
        <v>1484</v>
      </c>
      <c r="C730" s="193" t="s">
        <v>1485</v>
      </c>
      <c r="D730" s="193"/>
      <c r="E730" s="194">
        <v>245.92</v>
      </c>
      <c r="F730" s="229">
        <v>245.92</v>
      </c>
      <c r="G730" s="230" t="s">
        <v>33</v>
      </c>
      <c r="H730" s="231">
        <v>35</v>
      </c>
      <c r="I730" s="251">
        <v>0</v>
      </c>
      <c r="J730" s="232">
        <v>0</v>
      </c>
      <c r="K730" s="232">
        <v>0</v>
      </c>
      <c r="L730" s="233">
        <v>0</v>
      </c>
      <c r="M730" s="232">
        <f t="shared" si="127"/>
        <v>35</v>
      </c>
      <c r="N730" s="234">
        <v>10</v>
      </c>
      <c r="O730" s="232">
        <f t="shared" si="126"/>
        <v>-25</v>
      </c>
      <c r="P730" s="244" t="s">
        <v>1486</v>
      </c>
      <c r="Q730" s="216"/>
      <c r="R730" s="236">
        <f t="shared" si="124"/>
        <v>8607.1999999999989</v>
      </c>
      <c r="S730" s="237">
        <v>0</v>
      </c>
      <c r="T730" s="236">
        <f t="shared" si="128"/>
        <v>0</v>
      </c>
      <c r="U730" s="236">
        <f t="shared" si="129"/>
        <v>0</v>
      </c>
      <c r="V730" s="236">
        <f t="shared" si="130"/>
        <v>0</v>
      </c>
      <c r="W730" s="236">
        <f t="shared" si="131"/>
        <v>0</v>
      </c>
      <c r="X730" s="236">
        <f t="shared" si="125"/>
        <v>8607.1999999999989</v>
      </c>
      <c r="Y730" s="238">
        <f t="shared" si="132"/>
        <v>8607.1999999999989</v>
      </c>
      <c r="Z730" s="238">
        <f t="shared" si="133"/>
        <v>0</v>
      </c>
    </row>
    <row r="731" spans="1:26" ht="30" x14ac:dyDescent="0.25">
      <c r="A731" s="191" t="s">
        <v>1436</v>
      </c>
      <c r="B731" s="228" t="s">
        <v>1453</v>
      </c>
      <c r="C731" s="193" t="s">
        <v>1454</v>
      </c>
      <c r="D731" s="193"/>
      <c r="E731" s="194">
        <v>209.66</v>
      </c>
      <c r="F731" s="229">
        <v>209.66</v>
      </c>
      <c r="G731" s="230" t="s">
        <v>33</v>
      </c>
      <c r="H731" s="231">
        <v>0</v>
      </c>
      <c r="I731" s="232">
        <v>0</v>
      </c>
      <c r="J731" s="232">
        <v>0</v>
      </c>
      <c r="K731" s="232">
        <v>0</v>
      </c>
      <c r="L731" s="233">
        <v>0</v>
      </c>
      <c r="M731" s="232">
        <f t="shared" si="127"/>
        <v>0</v>
      </c>
      <c r="N731" s="234">
        <v>0</v>
      </c>
      <c r="O731" s="232">
        <f t="shared" si="126"/>
        <v>0</v>
      </c>
      <c r="P731" s="243"/>
      <c r="Q731" s="216"/>
      <c r="R731" s="236">
        <f t="shared" si="124"/>
        <v>0</v>
      </c>
      <c r="S731" s="237">
        <v>0</v>
      </c>
      <c r="T731" s="236">
        <f t="shared" si="128"/>
        <v>0</v>
      </c>
      <c r="U731" s="236">
        <f t="shared" si="129"/>
        <v>0</v>
      </c>
      <c r="V731" s="236">
        <f t="shared" si="130"/>
        <v>0</v>
      </c>
      <c r="W731" s="236">
        <f t="shared" si="131"/>
        <v>0</v>
      </c>
      <c r="X731" s="236">
        <f t="shared" si="125"/>
        <v>0</v>
      </c>
      <c r="Y731" s="238">
        <f t="shared" si="132"/>
        <v>0</v>
      </c>
      <c r="Z731" s="238">
        <f t="shared" si="133"/>
        <v>0</v>
      </c>
    </row>
    <row r="732" spans="1:26" ht="45" x14ac:dyDescent="0.25">
      <c r="A732" s="191" t="s">
        <v>1436</v>
      </c>
      <c r="B732" s="228" t="s">
        <v>1478</v>
      </c>
      <c r="C732" s="193" t="s">
        <v>1479</v>
      </c>
      <c r="D732" s="193"/>
      <c r="E732" s="194">
        <v>2986.92</v>
      </c>
      <c r="F732" s="229">
        <v>2986.92</v>
      </c>
      <c r="G732" s="230" t="s">
        <v>33</v>
      </c>
      <c r="H732" s="231">
        <v>0</v>
      </c>
      <c r="I732" s="251">
        <v>0</v>
      </c>
      <c r="J732" s="232">
        <v>0</v>
      </c>
      <c r="K732" s="232">
        <v>0</v>
      </c>
      <c r="L732" s="233">
        <v>0</v>
      </c>
      <c r="M732" s="232">
        <f t="shared" si="127"/>
        <v>0</v>
      </c>
      <c r="N732" s="234">
        <v>0</v>
      </c>
      <c r="O732" s="232">
        <f t="shared" si="126"/>
        <v>0</v>
      </c>
      <c r="P732" s="243"/>
      <c r="Q732" s="216"/>
      <c r="R732" s="236">
        <f t="shared" ref="R732:R795" si="134">H732*E732</f>
        <v>0</v>
      </c>
      <c r="S732" s="237">
        <v>0</v>
      </c>
      <c r="T732" s="236">
        <f t="shared" si="128"/>
        <v>0</v>
      </c>
      <c r="U732" s="236">
        <f t="shared" si="129"/>
        <v>0</v>
      </c>
      <c r="V732" s="236">
        <f t="shared" si="130"/>
        <v>0</v>
      </c>
      <c r="W732" s="236">
        <f t="shared" si="131"/>
        <v>0</v>
      </c>
      <c r="X732" s="236">
        <f t="shared" ref="X732:X795" si="135">R732+S732+T732+U732-V732-W732</f>
        <v>0</v>
      </c>
      <c r="Y732" s="238">
        <f t="shared" si="132"/>
        <v>0</v>
      </c>
      <c r="Z732" s="238">
        <f t="shared" si="133"/>
        <v>0</v>
      </c>
    </row>
    <row r="733" spans="1:26" ht="30" x14ac:dyDescent="0.25">
      <c r="A733" s="191" t="s">
        <v>1436</v>
      </c>
      <c r="B733" s="228" t="s">
        <v>1459</v>
      </c>
      <c r="C733" s="193" t="s">
        <v>1460</v>
      </c>
      <c r="D733" s="193"/>
      <c r="E733" s="194">
        <v>495</v>
      </c>
      <c r="F733" s="229">
        <v>495</v>
      </c>
      <c r="G733" s="230" t="s">
        <v>33</v>
      </c>
      <c r="H733" s="231">
        <v>1</v>
      </c>
      <c r="I733" s="232">
        <v>0</v>
      </c>
      <c r="J733" s="232">
        <v>0</v>
      </c>
      <c r="K733" s="232">
        <v>0</v>
      </c>
      <c r="L733" s="233">
        <v>0</v>
      </c>
      <c r="M733" s="232">
        <f t="shared" si="127"/>
        <v>1</v>
      </c>
      <c r="N733" s="234">
        <v>1</v>
      </c>
      <c r="O733" s="232">
        <f t="shared" si="126"/>
        <v>0</v>
      </c>
      <c r="P733" s="242"/>
      <c r="Q733" s="216"/>
      <c r="R733" s="236">
        <f t="shared" si="134"/>
        <v>495</v>
      </c>
      <c r="S733" s="237">
        <v>0</v>
      </c>
      <c r="T733" s="236">
        <f t="shared" si="128"/>
        <v>0</v>
      </c>
      <c r="U733" s="236">
        <f t="shared" si="129"/>
        <v>0</v>
      </c>
      <c r="V733" s="236">
        <f t="shared" si="130"/>
        <v>0</v>
      </c>
      <c r="W733" s="236">
        <f t="shared" si="131"/>
        <v>0</v>
      </c>
      <c r="X733" s="236">
        <f t="shared" si="135"/>
        <v>495</v>
      </c>
      <c r="Y733" s="238">
        <f t="shared" si="132"/>
        <v>495</v>
      </c>
      <c r="Z733" s="238">
        <f t="shared" si="133"/>
        <v>0</v>
      </c>
    </row>
    <row r="734" spans="1:26" ht="45" x14ac:dyDescent="0.25">
      <c r="A734" s="196" t="s">
        <v>1436</v>
      </c>
      <c r="B734" s="228" t="s">
        <v>1451</v>
      </c>
      <c r="C734" s="193" t="s">
        <v>1452</v>
      </c>
      <c r="D734" s="193"/>
      <c r="E734" s="194">
        <v>1402.53</v>
      </c>
      <c r="F734" s="229">
        <v>1402.53</v>
      </c>
      <c r="G734" s="230" t="s">
        <v>33</v>
      </c>
      <c r="H734" s="231">
        <v>0</v>
      </c>
      <c r="I734" s="232">
        <v>0</v>
      </c>
      <c r="J734" s="232">
        <v>0</v>
      </c>
      <c r="K734" s="232">
        <v>0</v>
      </c>
      <c r="L734" s="233">
        <v>0</v>
      </c>
      <c r="M734" s="232">
        <f t="shared" si="127"/>
        <v>0</v>
      </c>
      <c r="N734" s="234">
        <v>0</v>
      </c>
      <c r="O734" s="232">
        <f t="shared" si="126"/>
        <v>0</v>
      </c>
      <c r="P734" s="243"/>
      <c r="Q734" s="216"/>
      <c r="R734" s="236">
        <f t="shared" si="134"/>
        <v>0</v>
      </c>
      <c r="S734" s="237">
        <v>0</v>
      </c>
      <c r="T734" s="236">
        <f t="shared" si="128"/>
        <v>0</v>
      </c>
      <c r="U734" s="236">
        <f t="shared" si="129"/>
        <v>0</v>
      </c>
      <c r="V734" s="236">
        <f t="shared" si="130"/>
        <v>0</v>
      </c>
      <c r="W734" s="236">
        <f t="shared" si="131"/>
        <v>0</v>
      </c>
      <c r="X734" s="236">
        <f t="shared" si="135"/>
        <v>0</v>
      </c>
      <c r="Y734" s="238">
        <f t="shared" si="132"/>
        <v>0</v>
      </c>
      <c r="Z734" s="238">
        <f t="shared" si="133"/>
        <v>0</v>
      </c>
    </row>
    <row r="735" spans="1:26" ht="30" x14ac:dyDescent="0.25">
      <c r="A735" s="191" t="s">
        <v>1436</v>
      </c>
      <c r="B735" s="228" t="s">
        <v>1461</v>
      </c>
      <c r="C735" s="193" t="s">
        <v>1462</v>
      </c>
      <c r="D735" s="193"/>
      <c r="E735" s="194">
        <v>290</v>
      </c>
      <c r="F735" s="229">
        <v>290</v>
      </c>
      <c r="G735" s="230" t="s">
        <v>33</v>
      </c>
      <c r="H735" s="231">
        <v>0</v>
      </c>
      <c r="I735" s="232">
        <v>0</v>
      </c>
      <c r="J735" s="232">
        <v>0</v>
      </c>
      <c r="K735" s="232">
        <v>0</v>
      </c>
      <c r="L735" s="233">
        <v>0</v>
      </c>
      <c r="M735" s="232">
        <f t="shared" si="127"/>
        <v>0</v>
      </c>
      <c r="N735" s="234">
        <v>0</v>
      </c>
      <c r="O735" s="232">
        <f t="shared" si="126"/>
        <v>0</v>
      </c>
      <c r="P735" s="242"/>
      <c r="Q735" s="216"/>
      <c r="R735" s="236">
        <f t="shared" si="134"/>
        <v>0</v>
      </c>
      <c r="S735" s="237">
        <v>0</v>
      </c>
      <c r="T735" s="236">
        <f t="shared" si="128"/>
        <v>0</v>
      </c>
      <c r="U735" s="236">
        <f t="shared" si="129"/>
        <v>0</v>
      </c>
      <c r="V735" s="236">
        <f t="shared" si="130"/>
        <v>0</v>
      </c>
      <c r="W735" s="236">
        <f t="shared" si="131"/>
        <v>0</v>
      </c>
      <c r="X735" s="236">
        <f t="shared" si="135"/>
        <v>0</v>
      </c>
      <c r="Y735" s="238">
        <f t="shared" si="132"/>
        <v>0</v>
      </c>
      <c r="Z735" s="238">
        <f t="shared" si="133"/>
        <v>0</v>
      </c>
    </row>
    <row r="736" spans="1:26" ht="30" x14ac:dyDescent="0.25">
      <c r="A736" s="191" t="s">
        <v>1436</v>
      </c>
      <c r="B736" s="228" t="s">
        <v>1471</v>
      </c>
      <c r="C736" s="193" t="s">
        <v>1472</v>
      </c>
      <c r="D736" s="193"/>
      <c r="E736" s="194">
        <v>435</v>
      </c>
      <c r="F736" s="229">
        <v>435</v>
      </c>
      <c r="G736" s="230" t="s">
        <v>33</v>
      </c>
      <c r="H736" s="231">
        <v>0</v>
      </c>
      <c r="I736" s="251">
        <v>0</v>
      </c>
      <c r="J736" s="232">
        <v>0</v>
      </c>
      <c r="K736" s="232">
        <v>0</v>
      </c>
      <c r="L736" s="233">
        <v>0</v>
      </c>
      <c r="M736" s="232">
        <f t="shared" si="127"/>
        <v>0</v>
      </c>
      <c r="N736" s="234">
        <v>0</v>
      </c>
      <c r="O736" s="232">
        <f t="shared" si="126"/>
        <v>0</v>
      </c>
      <c r="P736" s="242"/>
      <c r="Q736" s="216"/>
      <c r="R736" s="236">
        <f t="shared" si="134"/>
        <v>0</v>
      </c>
      <c r="S736" s="237">
        <v>0</v>
      </c>
      <c r="T736" s="236">
        <f t="shared" si="128"/>
        <v>0</v>
      </c>
      <c r="U736" s="236">
        <f t="shared" si="129"/>
        <v>0</v>
      </c>
      <c r="V736" s="236">
        <f t="shared" si="130"/>
        <v>0</v>
      </c>
      <c r="W736" s="236">
        <f t="shared" si="131"/>
        <v>0</v>
      </c>
      <c r="X736" s="236">
        <f t="shared" si="135"/>
        <v>0</v>
      </c>
      <c r="Y736" s="238">
        <f t="shared" si="132"/>
        <v>0</v>
      </c>
      <c r="Z736" s="238">
        <f t="shared" si="133"/>
        <v>0</v>
      </c>
    </row>
    <row r="737" spans="1:26" ht="30" x14ac:dyDescent="0.25">
      <c r="A737" s="191" t="s">
        <v>1436</v>
      </c>
      <c r="B737" s="228" t="s">
        <v>1480</v>
      </c>
      <c r="C737" s="193" t="s">
        <v>1481</v>
      </c>
      <c r="D737" s="193"/>
      <c r="E737" s="194">
        <v>24</v>
      </c>
      <c r="F737" s="229">
        <v>24</v>
      </c>
      <c r="G737" s="230" t="s">
        <v>33</v>
      </c>
      <c r="H737" s="231">
        <v>0</v>
      </c>
      <c r="I737" s="251">
        <v>0</v>
      </c>
      <c r="J737" s="232">
        <v>0</v>
      </c>
      <c r="K737" s="232">
        <v>0</v>
      </c>
      <c r="L737" s="233">
        <v>0</v>
      </c>
      <c r="M737" s="232">
        <f t="shared" si="127"/>
        <v>0</v>
      </c>
      <c r="N737" s="234">
        <v>0</v>
      </c>
      <c r="O737" s="232">
        <f t="shared" si="126"/>
        <v>0</v>
      </c>
      <c r="P737" s="243"/>
      <c r="Q737" s="216"/>
      <c r="R737" s="236">
        <f t="shared" si="134"/>
        <v>0</v>
      </c>
      <c r="S737" s="237">
        <v>0</v>
      </c>
      <c r="T737" s="236">
        <f t="shared" si="128"/>
        <v>0</v>
      </c>
      <c r="U737" s="236">
        <f t="shared" si="129"/>
        <v>0</v>
      </c>
      <c r="V737" s="236">
        <f t="shared" si="130"/>
        <v>0</v>
      </c>
      <c r="W737" s="236">
        <f t="shared" si="131"/>
        <v>0</v>
      </c>
      <c r="X737" s="236">
        <f t="shared" si="135"/>
        <v>0</v>
      </c>
      <c r="Y737" s="238">
        <f t="shared" si="132"/>
        <v>0</v>
      </c>
      <c r="Z737" s="238">
        <f t="shared" si="133"/>
        <v>0</v>
      </c>
    </row>
    <row r="738" spans="1:26" ht="30" x14ac:dyDescent="0.25">
      <c r="A738" s="191" t="s">
        <v>1436</v>
      </c>
      <c r="B738" s="228" t="s">
        <v>1469</v>
      </c>
      <c r="C738" s="193" t="s">
        <v>1470</v>
      </c>
      <c r="D738" s="193"/>
      <c r="E738" s="194">
        <v>49</v>
      </c>
      <c r="F738" s="229">
        <v>49</v>
      </c>
      <c r="G738" s="230" t="s">
        <v>33</v>
      </c>
      <c r="H738" s="231">
        <v>0</v>
      </c>
      <c r="I738" s="251">
        <v>0</v>
      </c>
      <c r="J738" s="232">
        <v>0</v>
      </c>
      <c r="K738" s="232">
        <v>0</v>
      </c>
      <c r="L738" s="233">
        <v>0</v>
      </c>
      <c r="M738" s="232">
        <f t="shared" si="127"/>
        <v>0</v>
      </c>
      <c r="N738" s="234">
        <v>0</v>
      </c>
      <c r="O738" s="232">
        <f t="shared" si="126"/>
        <v>0</v>
      </c>
      <c r="P738" s="242"/>
      <c r="Q738" s="216"/>
      <c r="R738" s="236">
        <f t="shared" si="134"/>
        <v>0</v>
      </c>
      <c r="S738" s="237">
        <v>0</v>
      </c>
      <c r="T738" s="236">
        <f t="shared" si="128"/>
        <v>0</v>
      </c>
      <c r="U738" s="236">
        <f t="shared" si="129"/>
        <v>0</v>
      </c>
      <c r="V738" s="236">
        <f t="shared" si="130"/>
        <v>0</v>
      </c>
      <c r="W738" s="236">
        <f t="shared" si="131"/>
        <v>0</v>
      </c>
      <c r="X738" s="236">
        <f t="shared" si="135"/>
        <v>0</v>
      </c>
      <c r="Y738" s="238">
        <f t="shared" si="132"/>
        <v>0</v>
      </c>
      <c r="Z738" s="238">
        <f t="shared" si="133"/>
        <v>0</v>
      </c>
    </row>
    <row r="739" spans="1:26" ht="30" x14ac:dyDescent="0.25">
      <c r="A739" s="191" t="s">
        <v>1436</v>
      </c>
      <c r="B739" s="228" t="s">
        <v>1449</v>
      </c>
      <c r="C739" s="193" t="s">
        <v>1450</v>
      </c>
      <c r="D739" s="193"/>
      <c r="E739" s="194">
        <v>113</v>
      </c>
      <c r="F739" s="229">
        <v>113</v>
      </c>
      <c r="G739" s="230" t="s">
        <v>33</v>
      </c>
      <c r="H739" s="231">
        <v>0</v>
      </c>
      <c r="I739" s="232">
        <v>0</v>
      </c>
      <c r="J739" s="232">
        <v>0</v>
      </c>
      <c r="K739" s="232">
        <v>0</v>
      </c>
      <c r="L739" s="233">
        <v>0</v>
      </c>
      <c r="M739" s="232">
        <f t="shared" si="127"/>
        <v>0</v>
      </c>
      <c r="N739" s="234">
        <v>0</v>
      </c>
      <c r="O739" s="232">
        <f t="shared" si="126"/>
        <v>0</v>
      </c>
      <c r="P739" s="244" t="s">
        <v>2335</v>
      </c>
      <c r="Q739" s="225"/>
      <c r="R739" s="236">
        <f t="shared" si="134"/>
        <v>0</v>
      </c>
      <c r="S739" s="237">
        <v>0</v>
      </c>
      <c r="T739" s="236">
        <f t="shared" si="128"/>
        <v>0</v>
      </c>
      <c r="U739" s="236">
        <f t="shared" si="129"/>
        <v>0</v>
      </c>
      <c r="V739" s="236">
        <f t="shared" si="130"/>
        <v>0</v>
      </c>
      <c r="W739" s="236">
        <f t="shared" si="131"/>
        <v>0</v>
      </c>
      <c r="X739" s="236">
        <f t="shared" si="135"/>
        <v>0</v>
      </c>
      <c r="Y739" s="238">
        <f t="shared" si="132"/>
        <v>0</v>
      </c>
      <c r="Z739" s="238">
        <f t="shared" si="133"/>
        <v>0</v>
      </c>
    </row>
    <row r="740" spans="1:26" ht="30" x14ac:dyDescent="0.25">
      <c r="A740" s="191" t="s">
        <v>1436</v>
      </c>
      <c r="B740" s="228" t="s">
        <v>1500</v>
      </c>
      <c r="C740" s="193" t="s">
        <v>1501</v>
      </c>
      <c r="D740" s="193"/>
      <c r="E740" s="194">
        <v>436</v>
      </c>
      <c r="F740" s="229">
        <v>436</v>
      </c>
      <c r="G740" s="230" t="s">
        <v>33</v>
      </c>
      <c r="H740" s="231">
        <v>0</v>
      </c>
      <c r="I740" s="251">
        <v>0</v>
      </c>
      <c r="J740" s="232">
        <v>0</v>
      </c>
      <c r="K740" s="232">
        <v>0</v>
      </c>
      <c r="L740" s="233">
        <v>0</v>
      </c>
      <c r="M740" s="232">
        <f t="shared" si="127"/>
        <v>0</v>
      </c>
      <c r="N740" s="234">
        <v>0</v>
      </c>
      <c r="O740" s="232">
        <f t="shared" si="126"/>
        <v>0</v>
      </c>
      <c r="P740" s="242"/>
      <c r="Q740" s="216"/>
      <c r="R740" s="236">
        <f t="shared" si="134"/>
        <v>0</v>
      </c>
      <c r="S740" s="237">
        <v>0</v>
      </c>
      <c r="T740" s="236">
        <f t="shared" si="128"/>
        <v>0</v>
      </c>
      <c r="U740" s="236">
        <f t="shared" si="129"/>
        <v>0</v>
      </c>
      <c r="V740" s="236">
        <f t="shared" si="130"/>
        <v>0</v>
      </c>
      <c r="W740" s="236">
        <f t="shared" si="131"/>
        <v>0</v>
      </c>
      <c r="X740" s="236">
        <f t="shared" si="135"/>
        <v>0</v>
      </c>
      <c r="Y740" s="238">
        <f t="shared" si="132"/>
        <v>0</v>
      </c>
      <c r="Z740" s="238">
        <f t="shared" si="133"/>
        <v>0</v>
      </c>
    </row>
    <row r="741" spans="1:26" ht="18" x14ac:dyDescent="0.25">
      <c r="A741" s="191" t="s">
        <v>1436</v>
      </c>
      <c r="B741" s="228" t="s">
        <v>1434</v>
      </c>
      <c r="C741" s="193" t="s">
        <v>1435</v>
      </c>
      <c r="D741" s="193"/>
      <c r="E741" s="198">
        <v>125</v>
      </c>
      <c r="F741" s="248">
        <v>125</v>
      </c>
      <c r="G741" s="230" t="s">
        <v>76</v>
      </c>
      <c r="H741" s="231">
        <v>2</v>
      </c>
      <c r="I741" s="232">
        <v>0</v>
      </c>
      <c r="J741" s="232">
        <v>0</v>
      </c>
      <c r="K741" s="232">
        <v>0</v>
      </c>
      <c r="L741" s="233">
        <v>0</v>
      </c>
      <c r="M741" s="232">
        <f t="shared" si="127"/>
        <v>2</v>
      </c>
      <c r="N741" s="234">
        <v>2</v>
      </c>
      <c r="O741" s="232">
        <f t="shared" ref="O741:O804" si="136">N741-M741</f>
        <v>0</v>
      </c>
      <c r="P741" s="266"/>
      <c r="Q741" s="216"/>
      <c r="R741" s="236">
        <f t="shared" si="134"/>
        <v>250</v>
      </c>
      <c r="S741" s="237">
        <v>0</v>
      </c>
      <c r="T741" s="236">
        <f t="shared" si="128"/>
        <v>0</v>
      </c>
      <c r="U741" s="236">
        <f t="shared" si="129"/>
        <v>0</v>
      </c>
      <c r="V741" s="236">
        <f t="shared" si="130"/>
        <v>0</v>
      </c>
      <c r="W741" s="236">
        <f t="shared" si="131"/>
        <v>0</v>
      </c>
      <c r="X741" s="236">
        <f t="shared" si="135"/>
        <v>250</v>
      </c>
      <c r="Y741" s="238">
        <f t="shared" si="132"/>
        <v>250</v>
      </c>
      <c r="Z741" s="238">
        <f t="shared" si="133"/>
        <v>0</v>
      </c>
    </row>
    <row r="742" spans="1:26" ht="30" x14ac:dyDescent="0.25">
      <c r="A742" s="191" t="s">
        <v>1436</v>
      </c>
      <c r="B742" s="228" t="s">
        <v>1467</v>
      </c>
      <c r="C742" s="193" t="s">
        <v>1468</v>
      </c>
      <c r="D742" s="193"/>
      <c r="E742" s="194">
        <v>64.989999999999995</v>
      </c>
      <c r="F742" s="229">
        <v>64.989999999999995</v>
      </c>
      <c r="G742" s="230" t="s">
        <v>33</v>
      </c>
      <c r="H742" s="231">
        <v>0</v>
      </c>
      <c r="I742" s="251">
        <v>0</v>
      </c>
      <c r="J742" s="232">
        <v>0</v>
      </c>
      <c r="K742" s="232">
        <v>0</v>
      </c>
      <c r="L742" s="233">
        <v>0</v>
      </c>
      <c r="M742" s="232">
        <f t="shared" si="127"/>
        <v>0</v>
      </c>
      <c r="N742" s="234">
        <v>0</v>
      </c>
      <c r="O742" s="232">
        <f t="shared" si="136"/>
        <v>0</v>
      </c>
      <c r="P742" s="243"/>
      <c r="Q742" s="216"/>
      <c r="R742" s="236">
        <f t="shared" si="134"/>
        <v>0</v>
      </c>
      <c r="S742" s="237">
        <v>0</v>
      </c>
      <c r="T742" s="236">
        <f t="shared" si="128"/>
        <v>0</v>
      </c>
      <c r="U742" s="236">
        <f t="shared" si="129"/>
        <v>0</v>
      </c>
      <c r="V742" s="236">
        <f t="shared" si="130"/>
        <v>0</v>
      </c>
      <c r="W742" s="236">
        <f t="shared" si="131"/>
        <v>0</v>
      </c>
      <c r="X742" s="236">
        <f t="shared" si="135"/>
        <v>0</v>
      </c>
      <c r="Y742" s="238">
        <f t="shared" si="132"/>
        <v>0</v>
      </c>
      <c r="Z742" s="238">
        <f t="shared" si="133"/>
        <v>0</v>
      </c>
    </row>
    <row r="743" spans="1:26" ht="30" x14ac:dyDescent="0.25">
      <c r="A743" s="191" t="s">
        <v>1436</v>
      </c>
      <c r="B743" s="228" t="s">
        <v>1447</v>
      </c>
      <c r="C743" s="193" t="s">
        <v>1448</v>
      </c>
      <c r="D743" s="193"/>
      <c r="E743" s="194">
        <v>2.1800000000000002</v>
      </c>
      <c r="F743" s="229">
        <v>2.1800000000000002</v>
      </c>
      <c r="G743" s="230" t="s">
        <v>33</v>
      </c>
      <c r="H743" s="231">
        <v>0</v>
      </c>
      <c r="I743" s="232">
        <v>0</v>
      </c>
      <c r="J743" s="232">
        <v>0</v>
      </c>
      <c r="K743" s="232">
        <v>0</v>
      </c>
      <c r="L743" s="233">
        <v>0</v>
      </c>
      <c r="M743" s="232">
        <f t="shared" si="127"/>
        <v>0</v>
      </c>
      <c r="N743" s="234">
        <v>0</v>
      </c>
      <c r="O743" s="232">
        <f t="shared" si="136"/>
        <v>0</v>
      </c>
      <c r="P743" s="243"/>
      <c r="Q743" s="216"/>
      <c r="R743" s="236">
        <f t="shared" si="134"/>
        <v>0</v>
      </c>
      <c r="S743" s="237">
        <v>0</v>
      </c>
      <c r="T743" s="236">
        <f t="shared" si="128"/>
        <v>0</v>
      </c>
      <c r="U743" s="236">
        <f t="shared" si="129"/>
        <v>0</v>
      </c>
      <c r="V743" s="236">
        <f t="shared" si="130"/>
        <v>0</v>
      </c>
      <c r="W743" s="236">
        <f t="shared" si="131"/>
        <v>0</v>
      </c>
      <c r="X743" s="236">
        <f t="shared" si="135"/>
        <v>0</v>
      </c>
      <c r="Y743" s="238">
        <f t="shared" si="132"/>
        <v>0</v>
      </c>
      <c r="Z743" s="238">
        <f t="shared" si="133"/>
        <v>0</v>
      </c>
    </row>
    <row r="744" spans="1:26" ht="30" x14ac:dyDescent="0.25">
      <c r="A744" s="191" t="s">
        <v>1436</v>
      </c>
      <c r="B744" s="228" t="s">
        <v>1443</v>
      </c>
      <c r="C744" s="193" t="s">
        <v>1444</v>
      </c>
      <c r="D744" s="193"/>
      <c r="E744" s="194">
        <v>105</v>
      </c>
      <c r="F744" s="229">
        <v>105</v>
      </c>
      <c r="G744" s="230" t="s">
        <v>33</v>
      </c>
      <c r="H744" s="231">
        <v>0</v>
      </c>
      <c r="I744" s="232">
        <v>0</v>
      </c>
      <c r="J744" s="232">
        <v>0</v>
      </c>
      <c r="K744" s="232">
        <v>0</v>
      </c>
      <c r="L744" s="233">
        <v>0</v>
      </c>
      <c r="M744" s="232">
        <f t="shared" si="127"/>
        <v>0</v>
      </c>
      <c r="N744" s="234">
        <v>0</v>
      </c>
      <c r="O744" s="232">
        <f t="shared" si="136"/>
        <v>0</v>
      </c>
      <c r="P744" s="243"/>
      <c r="Q744" s="216"/>
      <c r="R744" s="236">
        <f t="shared" si="134"/>
        <v>0</v>
      </c>
      <c r="S744" s="237">
        <v>0</v>
      </c>
      <c r="T744" s="236">
        <f t="shared" si="128"/>
        <v>0</v>
      </c>
      <c r="U744" s="236">
        <f t="shared" si="129"/>
        <v>0</v>
      </c>
      <c r="V744" s="236">
        <f t="shared" si="130"/>
        <v>0</v>
      </c>
      <c r="W744" s="236">
        <f t="shared" si="131"/>
        <v>0</v>
      </c>
      <c r="X744" s="236">
        <f t="shared" si="135"/>
        <v>0</v>
      </c>
      <c r="Y744" s="238">
        <f t="shared" si="132"/>
        <v>0</v>
      </c>
      <c r="Z744" s="238">
        <f t="shared" si="133"/>
        <v>0</v>
      </c>
    </row>
    <row r="745" spans="1:26" ht="30" x14ac:dyDescent="0.25">
      <c r="A745" s="191" t="s">
        <v>1436</v>
      </c>
      <c r="B745" s="228" t="s">
        <v>1445</v>
      </c>
      <c r="C745" s="193" t="s">
        <v>1446</v>
      </c>
      <c r="D745" s="193"/>
      <c r="E745" s="194">
        <v>102</v>
      </c>
      <c r="F745" s="229">
        <v>102</v>
      </c>
      <c r="G745" s="230" t="s">
        <v>33</v>
      </c>
      <c r="H745" s="231">
        <v>0</v>
      </c>
      <c r="I745" s="232">
        <v>0</v>
      </c>
      <c r="J745" s="232">
        <v>0</v>
      </c>
      <c r="K745" s="232">
        <v>0</v>
      </c>
      <c r="L745" s="233">
        <v>0</v>
      </c>
      <c r="M745" s="232">
        <f t="shared" si="127"/>
        <v>0</v>
      </c>
      <c r="N745" s="234">
        <v>0</v>
      </c>
      <c r="O745" s="232">
        <f t="shared" si="136"/>
        <v>0</v>
      </c>
      <c r="P745" s="243"/>
      <c r="Q745" s="216"/>
      <c r="R745" s="236">
        <f t="shared" si="134"/>
        <v>0</v>
      </c>
      <c r="S745" s="237">
        <v>0</v>
      </c>
      <c r="T745" s="236">
        <f t="shared" si="128"/>
        <v>0</v>
      </c>
      <c r="U745" s="236">
        <f t="shared" si="129"/>
        <v>0</v>
      </c>
      <c r="V745" s="236">
        <f t="shared" si="130"/>
        <v>0</v>
      </c>
      <c r="W745" s="236">
        <f t="shared" si="131"/>
        <v>0</v>
      </c>
      <c r="X745" s="236">
        <f t="shared" si="135"/>
        <v>0</v>
      </c>
      <c r="Y745" s="238">
        <f t="shared" si="132"/>
        <v>0</v>
      </c>
      <c r="Z745" s="238">
        <f t="shared" si="133"/>
        <v>0</v>
      </c>
    </row>
    <row r="746" spans="1:26" ht="30" x14ac:dyDescent="0.25">
      <c r="A746" s="191" t="s">
        <v>1436</v>
      </c>
      <c r="B746" s="228" t="s">
        <v>1465</v>
      </c>
      <c r="C746" s="193" t="s">
        <v>1466</v>
      </c>
      <c r="D746" s="193"/>
      <c r="E746" s="194">
        <v>19.72</v>
      </c>
      <c r="F746" s="229">
        <v>19.72</v>
      </c>
      <c r="G746" s="230" t="s">
        <v>33</v>
      </c>
      <c r="H746" s="231">
        <v>1</v>
      </c>
      <c r="I746" s="251">
        <v>0</v>
      </c>
      <c r="J746" s="232">
        <v>0</v>
      </c>
      <c r="K746" s="232">
        <v>0</v>
      </c>
      <c r="L746" s="233">
        <v>0</v>
      </c>
      <c r="M746" s="232">
        <f t="shared" si="127"/>
        <v>1</v>
      </c>
      <c r="N746" s="234">
        <v>1</v>
      </c>
      <c r="O746" s="232">
        <f t="shared" si="136"/>
        <v>0</v>
      </c>
      <c r="P746" s="243"/>
      <c r="Q746" s="216"/>
      <c r="R746" s="236">
        <f t="shared" si="134"/>
        <v>19.72</v>
      </c>
      <c r="S746" s="237">
        <v>0</v>
      </c>
      <c r="T746" s="236">
        <f t="shared" si="128"/>
        <v>0</v>
      </c>
      <c r="U746" s="236">
        <f t="shared" si="129"/>
        <v>0</v>
      </c>
      <c r="V746" s="236">
        <f t="shared" si="130"/>
        <v>0</v>
      </c>
      <c r="W746" s="236">
        <f t="shared" si="131"/>
        <v>0</v>
      </c>
      <c r="X746" s="236">
        <f t="shared" si="135"/>
        <v>19.72</v>
      </c>
      <c r="Y746" s="238">
        <f t="shared" si="132"/>
        <v>19.72</v>
      </c>
      <c r="Z746" s="238">
        <f t="shared" si="133"/>
        <v>0</v>
      </c>
    </row>
    <row r="747" spans="1:26" ht="30" x14ac:dyDescent="0.25">
      <c r="A747" s="191" t="s">
        <v>1436</v>
      </c>
      <c r="B747" s="228" t="s">
        <v>1441</v>
      </c>
      <c r="C747" s="193" t="s">
        <v>1442</v>
      </c>
      <c r="D747" s="193"/>
      <c r="E747" s="194">
        <v>13.08</v>
      </c>
      <c r="F747" s="229">
        <v>13.08</v>
      </c>
      <c r="G747" s="230" t="s">
        <v>33</v>
      </c>
      <c r="H747" s="231">
        <v>0</v>
      </c>
      <c r="I747" s="232">
        <v>0</v>
      </c>
      <c r="J747" s="232">
        <v>0</v>
      </c>
      <c r="K747" s="232">
        <v>0</v>
      </c>
      <c r="L747" s="233">
        <v>0</v>
      </c>
      <c r="M747" s="232">
        <f t="shared" si="127"/>
        <v>0</v>
      </c>
      <c r="N747" s="234">
        <v>0</v>
      </c>
      <c r="O747" s="232">
        <f t="shared" si="136"/>
        <v>0</v>
      </c>
      <c r="P747" s="243"/>
      <c r="Q747" s="216"/>
      <c r="R747" s="236">
        <f t="shared" si="134"/>
        <v>0</v>
      </c>
      <c r="S747" s="237">
        <v>0</v>
      </c>
      <c r="T747" s="236">
        <f t="shared" si="128"/>
        <v>0</v>
      </c>
      <c r="U747" s="236">
        <f t="shared" si="129"/>
        <v>0</v>
      </c>
      <c r="V747" s="236">
        <f t="shared" si="130"/>
        <v>0</v>
      </c>
      <c r="W747" s="236">
        <f t="shared" si="131"/>
        <v>0</v>
      </c>
      <c r="X747" s="236">
        <f t="shared" si="135"/>
        <v>0</v>
      </c>
      <c r="Y747" s="238">
        <f t="shared" si="132"/>
        <v>0</v>
      </c>
      <c r="Z747" s="238">
        <f t="shared" si="133"/>
        <v>0</v>
      </c>
    </row>
    <row r="748" spans="1:26" ht="18" x14ac:dyDescent="0.25">
      <c r="A748" s="191" t="s">
        <v>1436</v>
      </c>
      <c r="B748" s="228" t="s">
        <v>1495</v>
      </c>
      <c r="C748" s="193" t="s">
        <v>1496</v>
      </c>
      <c r="D748" s="193"/>
      <c r="E748" s="198">
        <v>6.26</v>
      </c>
      <c r="F748" s="248">
        <v>6.26</v>
      </c>
      <c r="G748" s="230" t="s">
        <v>33</v>
      </c>
      <c r="H748" s="231">
        <v>0</v>
      </c>
      <c r="I748" s="232">
        <v>0</v>
      </c>
      <c r="J748" s="232">
        <v>0</v>
      </c>
      <c r="K748" s="232">
        <v>0</v>
      </c>
      <c r="L748" s="233">
        <v>0</v>
      </c>
      <c r="M748" s="232">
        <f t="shared" si="127"/>
        <v>0</v>
      </c>
      <c r="N748" s="234">
        <v>0</v>
      </c>
      <c r="O748" s="232">
        <f t="shared" si="136"/>
        <v>0</v>
      </c>
      <c r="P748" s="266"/>
      <c r="Q748" s="216"/>
      <c r="R748" s="236">
        <f t="shared" si="134"/>
        <v>0</v>
      </c>
      <c r="S748" s="237">
        <v>0</v>
      </c>
      <c r="T748" s="236">
        <f t="shared" si="128"/>
        <v>0</v>
      </c>
      <c r="U748" s="236">
        <f t="shared" si="129"/>
        <v>0</v>
      </c>
      <c r="V748" s="236">
        <f t="shared" si="130"/>
        <v>0</v>
      </c>
      <c r="W748" s="236">
        <f t="shared" si="131"/>
        <v>0</v>
      </c>
      <c r="X748" s="236">
        <f t="shared" si="135"/>
        <v>0</v>
      </c>
      <c r="Y748" s="238">
        <f t="shared" si="132"/>
        <v>0</v>
      </c>
      <c r="Z748" s="238">
        <f t="shared" si="133"/>
        <v>0</v>
      </c>
    </row>
    <row r="749" spans="1:26" ht="30" x14ac:dyDescent="0.25">
      <c r="A749" s="191" t="s">
        <v>1436</v>
      </c>
      <c r="B749" s="228" t="s">
        <v>1504</v>
      </c>
      <c r="C749" s="193" t="s">
        <v>1505</v>
      </c>
      <c r="D749" s="193"/>
      <c r="E749" s="194">
        <v>11.03</v>
      </c>
      <c r="F749" s="229">
        <v>11.03</v>
      </c>
      <c r="G749" s="230" t="s">
        <v>53</v>
      </c>
      <c r="H749" s="231">
        <v>0</v>
      </c>
      <c r="I749" s="251">
        <v>0</v>
      </c>
      <c r="J749" s="232">
        <v>0</v>
      </c>
      <c r="K749" s="232">
        <v>0</v>
      </c>
      <c r="L749" s="233">
        <v>0</v>
      </c>
      <c r="M749" s="232">
        <f t="shared" si="127"/>
        <v>0</v>
      </c>
      <c r="N749" s="234">
        <v>0</v>
      </c>
      <c r="O749" s="232">
        <f t="shared" si="136"/>
        <v>0</v>
      </c>
      <c r="P749" s="243"/>
      <c r="Q749" s="216"/>
      <c r="R749" s="236">
        <f t="shared" si="134"/>
        <v>0</v>
      </c>
      <c r="S749" s="237">
        <v>0</v>
      </c>
      <c r="T749" s="236">
        <f t="shared" si="128"/>
        <v>0</v>
      </c>
      <c r="U749" s="236">
        <f t="shared" si="129"/>
        <v>0</v>
      </c>
      <c r="V749" s="236">
        <f t="shared" si="130"/>
        <v>0</v>
      </c>
      <c r="W749" s="236">
        <f t="shared" si="131"/>
        <v>0</v>
      </c>
      <c r="X749" s="236">
        <f t="shared" si="135"/>
        <v>0</v>
      </c>
      <c r="Y749" s="238">
        <f t="shared" si="132"/>
        <v>0</v>
      </c>
      <c r="Z749" s="238">
        <f t="shared" si="133"/>
        <v>0</v>
      </c>
    </row>
    <row r="750" spans="1:26" ht="30" x14ac:dyDescent="0.25">
      <c r="A750" s="191" t="s">
        <v>2633</v>
      </c>
      <c r="B750" s="228" t="s">
        <v>1502</v>
      </c>
      <c r="C750" s="193" t="s">
        <v>1503</v>
      </c>
      <c r="D750" s="193"/>
      <c r="E750" s="194">
        <v>419</v>
      </c>
      <c r="F750" s="229">
        <v>419</v>
      </c>
      <c r="G750" s="230"/>
      <c r="H750" s="231">
        <v>0</v>
      </c>
      <c r="I750" s="251">
        <v>0</v>
      </c>
      <c r="J750" s="232">
        <v>0</v>
      </c>
      <c r="K750" s="232">
        <v>0</v>
      </c>
      <c r="L750" s="233">
        <v>0</v>
      </c>
      <c r="M750" s="232">
        <f t="shared" si="127"/>
        <v>0</v>
      </c>
      <c r="N750" s="234">
        <v>0</v>
      </c>
      <c r="O750" s="232">
        <f t="shared" si="136"/>
        <v>0</v>
      </c>
      <c r="P750" s="242"/>
      <c r="Q750" s="216"/>
      <c r="R750" s="236">
        <f t="shared" si="134"/>
        <v>0</v>
      </c>
      <c r="S750" s="237">
        <v>0</v>
      </c>
      <c r="T750" s="236">
        <f t="shared" si="128"/>
        <v>0</v>
      </c>
      <c r="U750" s="236">
        <f t="shared" si="129"/>
        <v>0</v>
      </c>
      <c r="V750" s="236">
        <f t="shared" si="130"/>
        <v>0</v>
      </c>
      <c r="W750" s="236">
        <f t="shared" si="131"/>
        <v>0</v>
      </c>
      <c r="X750" s="236">
        <f t="shared" si="135"/>
        <v>0</v>
      </c>
      <c r="Y750" s="238">
        <f t="shared" si="132"/>
        <v>0</v>
      </c>
      <c r="Z750" s="238">
        <f t="shared" si="133"/>
        <v>0</v>
      </c>
    </row>
    <row r="751" spans="1:26" ht="18" x14ac:dyDescent="0.25">
      <c r="A751" s="191" t="s">
        <v>1270</v>
      </c>
      <c r="B751" s="228" t="s">
        <v>1530</v>
      </c>
      <c r="C751" s="193" t="s">
        <v>1531</v>
      </c>
      <c r="D751" s="193"/>
      <c r="E751" s="194">
        <v>2117.6999999999998</v>
      </c>
      <c r="F751" s="229">
        <v>2117.6999999999998</v>
      </c>
      <c r="G751" s="230" t="s">
        <v>33</v>
      </c>
      <c r="H751" s="231">
        <v>0</v>
      </c>
      <c r="I751" s="251">
        <v>0</v>
      </c>
      <c r="J751" s="232">
        <v>0</v>
      </c>
      <c r="K751" s="232">
        <v>0</v>
      </c>
      <c r="L751" s="233">
        <v>0</v>
      </c>
      <c r="M751" s="232">
        <f t="shared" si="127"/>
        <v>0</v>
      </c>
      <c r="N751" s="234">
        <v>0</v>
      </c>
      <c r="O751" s="232">
        <f t="shared" si="136"/>
        <v>0</v>
      </c>
      <c r="P751" s="243"/>
      <c r="Q751" s="216"/>
      <c r="R751" s="236">
        <f t="shared" si="134"/>
        <v>0</v>
      </c>
      <c r="S751" s="237">
        <v>0</v>
      </c>
      <c r="T751" s="236">
        <f t="shared" si="128"/>
        <v>0</v>
      </c>
      <c r="U751" s="236">
        <f t="shared" si="129"/>
        <v>0</v>
      </c>
      <c r="V751" s="236">
        <f t="shared" si="130"/>
        <v>0</v>
      </c>
      <c r="W751" s="236">
        <f t="shared" si="131"/>
        <v>0</v>
      </c>
      <c r="X751" s="236">
        <f t="shared" si="135"/>
        <v>0</v>
      </c>
      <c r="Y751" s="238">
        <f t="shared" si="132"/>
        <v>0</v>
      </c>
      <c r="Z751" s="238">
        <f t="shared" si="133"/>
        <v>0</v>
      </c>
    </row>
    <row r="752" spans="1:26" ht="30" x14ac:dyDescent="0.25">
      <c r="A752" s="191" t="s">
        <v>1270</v>
      </c>
      <c r="B752" s="228" t="s">
        <v>1518</v>
      </c>
      <c r="C752" s="193" t="s">
        <v>1519</v>
      </c>
      <c r="D752" s="193"/>
      <c r="E752" s="194">
        <v>276.54000000000002</v>
      </c>
      <c r="F752" s="229">
        <v>276.54000000000002</v>
      </c>
      <c r="G752" s="230" t="s">
        <v>33</v>
      </c>
      <c r="H752" s="231">
        <v>1</v>
      </c>
      <c r="I752" s="251">
        <v>0</v>
      </c>
      <c r="J752" s="232">
        <v>0</v>
      </c>
      <c r="K752" s="232">
        <v>0</v>
      </c>
      <c r="L752" s="233">
        <v>0</v>
      </c>
      <c r="M752" s="232">
        <f t="shared" si="127"/>
        <v>1</v>
      </c>
      <c r="N752" s="234">
        <v>1</v>
      </c>
      <c r="O752" s="232">
        <f t="shared" si="136"/>
        <v>0</v>
      </c>
      <c r="P752" s="242"/>
      <c r="Q752" s="216"/>
      <c r="R752" s="236">
        <f t="shared" si="134"/>
        <v>276.54000000000002</v>
      </c>
      <c r="S752" s="237">
        <v>0</v>
      </c>
      <c r="T752" s="236">
        <f t="shared" si="128"/>
        <v>0</v>
      </c>
      <c r="U752" s="236">
        <f t="shared" si="129"/>
        <v>0</v>
      </c>
      <c r="V752" s="236">
        <f t="shared" si="130"/>
        <v>0</v>
      </c>
      <c r="W752" s="236">
        <f t="shared" si="131"/>
        <v>0</v>
      </c>
      <c r="X752" s="236">
        <f t="shared" si="135"/>
        <v>276.54000000000002</v>
      </c>
      <c r="Y752" s="238">
        <f t="shared" si="132"/>
        <v>276.54000000000002</v>
      </c>
      <c r="Z752" s="238">
        <f t="shared" si="133"/>
        <v>0</v>
      </c>
    </row>
    <row r="753" spans="1:26" ht="18" x14ac:dyDescent="0.25">
      <c r="A753" s="191" t="s">
        <v>1270</v>
      </c>
      <c r="B753" s="228" t="s">
        <v>1510</v>
      </c>
      <c r="C753" s="193" t="s">
        <v>1511</v>
      </c>
      <c r="D753" s="193"/>
      <c r="E753" s="194">
        <v>231.18</v>
      </c>
      <c r="F753" s="229">
        <v>231.18</v>
      </c>
      <c r="G753" s="230" t="s">
        <v>33</v>
      </c>
      <c r="H753" s="231">
        <v>0</v>
      </c>
      <c r="I753" s="232">
        <v>0</v>
      </c>
      <c r="J753" s="232">
        <v>0</v>
      </c>
      <c r="K753" s="232">
        <v>0</v>
      </c>
      <c r="L753" s="233">
        <v>0</v>
      </c>
      <c r="M753" s="232">
        <f t="shared" si="127"/>
        <v>0</v>
      </c>
      <c r="N753" s="234">
        <v>0</v>
      </c>
      <c r="O753" s="232">
        <f t="shared" si="136"/>
        <v>0</v>
      </c>
      <c r="P753" s="243"/>
      <c r="Q753" s="216"/>
      <c r="R753" s="236">
        <f t="shared" si="134"/>
        <v>0</v>
      </c>
      <c r="S753" s="237">
        <v>0</v>
      </c>
      <c r="T753" s="236">
        <f t="shared" si="128"/>
        <v>0</v>
      </c>
      <c r="U753" s="236">
        <f t="shared" si="129"/>
        <v>0</v>
      </c>
      <c r="V753" s="236">
        <f t="shared" si="130"/>
        <v>0</v>
      </c>
      <c r="W753" s="236">
        <f t="shared" si="131"/>
        <v>0</v>
      </c>
      <c r="X753" s="236">
        <f t="shared" si="135"/>
        <v>0</v>
      </c>
      <c r="Y753" s="238">
        <f t="shared" si="132"/>
        <v>0</v>
      </c>
      <c r="Z753" s="238">
        <f t="shared" si="133"/>
        <v>0</v>
      </c>
    </row>
    <row r="754" spans="1:26" ht="30" x14ac:dyDescent="0.25">
      <c r="A754" s="191" t="s">
        <v>1270</v>
      </c>
      <c r="B754" s="228" t="s">
        <v>1522</v>
      </c>
      <c r="C754" s="193" t="s">
        <v>1523</v>
      </c>
      <c r="D754" s="193"/>
      <c r="E754" s="194">
        <v>157.49</v>
      </c>
      <c r="F754" s="229">
        <v>157.49</v>
      </c>
      <c r="G754" s="230" t="s">
        <v>33</v>
      </c>
      <c r="H754" s="231">
        <v>0</v>
      </c>
      <c r="I754" s="251">
        <v>0</v>
      </c>
      <c r="J754" s="232">
        <v>0</v>
      </c>
      <c r="K754" s="232">
        <v>0</v>
      </c>
      <c r="L754" s="233">
        <v>0</v>
      </c>
      <c r="M754" s="232">
        <f t="shared" si="127"/>
        <v>0</v>
      </c>
      <c r="N754" s="234">
        <v>0</v>
      </c>
      <c r="O754" s="232">
        <f t="shared" si="136"/>
        <v>0</v>
      </c>
      <c r="P754" s="242"/>
      <c r="Q754" s="216"/>
      <c r="R754" s="236">
        <f t="shared" si="134"/>
        <v>0</v>
      </c>
      <c r="S754" s="237">
        <v>0</v>
      </c>
      <c r="T754" s="236">
        <f t="shared" si="128"/>
        <v>0</v>
      </c>
      <c r="U754" s="236">
        <f t="shared" si="129"/>
        <v>0</v>
      </c>
      <c r="V754" s="236">
        <f t="shared" si="130"/>
        <v>0</v>
      </c>
      <c r="W754" s="236">
        <f t="shared" si="131"/>
        <v>0</v>
      </c>
      <c r="X754" s="236">
        <f t="shared" si="135"/>
        <v>0</v>
      </c>
      <c r="Y754" s="238">
        <f t="shared" si="132"/>
        <v>0</v>
      </c>
      <c r="Z754" s="238">
        <f t="shared" si="133"/>
        <v>0</v>
      </c>
    </row>
    <row r="755" spans="1:26" ht="18" x14ac:dyDescent="0.25">
      <c r="A755" s="191" t="s">
        <v>1270</v>
      </c>
      <c r="B755" s="228" t="s">
        <v>1524</v>
      </c>
      <c r="C755" s="193" t="s">
        <v>1525</v>
      </c>
      <c r="D755" s="193"/>
      <c r="E755" s="194">
        <v>179.8</v>
      </c>
      <c r="F755" s="229">
        <v>179.8</v>
      </c>
      <c r="G755" s="230" t="s">
        <v>33</v>
      </c>
      <c r="H755" s="231">
        <v>0</v>
      </c>
      <c r="I755" s="251">
        <v>0</v>
      </c>
      <c r="J755" s="232">
        <v>0</v>
      </c>
      <c r="K755" s="232">
        <v>0</v>
      </c>
      <c r="L755" s="233">
        <v>0</v>
      </c>
      <c r="M755" s="232">
        <f t="shared" si="127"/>
        <v>0</v>
      </c>
      <c r="N755" s="234">
        <v>0</v>
      </c>
      <c r="O755" s="232">
        <f t="shared" si="136"/>
        <v>0</v>
      </c>
      <c r="P755" s="242"/>
      <c r="Q755" s="216"/>
      <c r="R755" s="236">
        <f t="shared" si="134"/>
        <v>0</v>
      </c>
      <c r="S755" s="237">
        <v>0</v>
      </c>
      <c r="T755" s="236">
        <f t="shared" si="128"/>
        <v>0</v>
      </c>
      <c r="U755" s="236">
        <f t="shared" si="129"/>
        <v>0</v>
      </c>
      <c r="V755" s="236">
        <f t="shared" si="130"/>
        <v>0</v>
      </c>
      <c r="W755" s="236">
        <f t="shared" si="131"/>
        <v>0</v>
      </c>
      <c r="X755" s="236">
        <f t="shared" si="135"/>
        <v>0</v>
      </c>
      <c r="Y755" s="238">
        <f t="shared" si="132"/>
        <v>0</v>
      </c>
      <c r="Z755" s="238">
        <f t="shared" si="133"/>
        <v>0</v>
      </c>
    </row>
    <row r="756" spans="1:26" ht="18" x14ac:dyDescent="0.25">
      <c r="A756" s="191" t="s">
        <v>1270</v>
      </c>
      <c r="B756" s="228" t="s">
        <v>1532</v>
      </c>
      <c r="C756" s="193" t="s">
        <v>1533</v>
      </c>
      <c r="D756" s="193"/>
      <c r="E756" s="194">
        <v>441</v>
      </c>
      <c r="F756" s="229">
        <v>441</v>
      </c>
      <c r="G756" s="230" t="s">
        <v>33</v>
      </c>
      <c r="H756" s="231">
        <v>0</v>
      </c>
      <c r="I756" s="251">
        <v>0</v>
      </c>
      <c r="J756" s="232">
        <v>0</v>
      </c>
      <c r="K756" s="232">
        <v>0</v>
      </c>
      <c r="L756" s="233">
        <v>0</v>
      </c>
      <c r="M756" s="232">
        <f t="shared" si="127"/>
        <v>0</v>
      </c>
      <c r="N756" s="234">
        <v>0</v>
      </c>
      <c r="O756" s="232">
        <f t="shared" si="136"/>
        <v>0</v>
      </c>
      <c r="P756" s="242"/>
      <c r="Q756" s="216"/>
      <c r="R756" s="236">
        <f t="shared" si="134"/>
        <v>0</v>
      </c>
      <c r="S756" s="237">
        <v>0</v>
      </c>
      <c r="T756" s="236">
        <f t="shared" si="128"/>
        <v>0</v>
      </c>
      <c r="U756" s="236">
        <f t="shared" si="129"/>
        <v>0</v>
      </c>
      <c r="V756" s="236">
        <f t="shared" si="130"/>
        <v>0</v>
      </c>
      <c r="W756" s="236">
        <f t="shared" si="131"/>
        <v>0</v>
      </c>
      <c r="X756" s="236">
        <f t="shared" si="135"/>
        <v>0</v>
      </c>
      <c r="Y756" s="238">
        <f t="shared" si="132"/>
        <v>0</v>
      </c>
      <c r="Z756" s="238">
        <f t="shared" si="133"/>
        <v>0</v>
      </c>
    </row>
    <row r="757" spans="1:26" ht="18" x14ac:dyDescent="0.25">
      <c r="A757" s="191" t="s">
        <v>1270</v>
      </c>
      <c r="B757" s="228" t="s">
        <v>1526</v>
      </c>
      <c r="C757" s="193" t="s">
        <v>1527</v>
      </c>
      <c r="D757" s="193"/>
      <c r="E757" s="194">
        <v>231.74</v>
      </c>
      <c r="F757" s="229">
        <v>231.74</v>
      </c>
      <c r="G757" s="230" t="s">
        <v>33</v>
      </c>
      <c r="H757" s="231">
        <v>0</v>
      </c>
      <c r="I757" s="251">
        <v>0</v>
      </c>
      <c r="J757" s="232">
        <v>0</v>
      </c>
      <c r="K757" s="232">
        <v>0</v>
      </c>
      <c r="L757" s="233">
        <v>0</v>
      </c>
      <c r="M757" s="232">
        <f t="shared" si="127"/>
        <v>0</v>
      </c>
      <c r="N757" s="234">
        <v>0</v>
      </c>
      <c r="O757" s="232">
        <f t="shared" si="136"/>
        <v>0</v>
      </c>
      <c r="P757" s="242"/>
      <c r="Q757" s="216"/>
      <c r="R757" s="236">
        <f t="shared" si="134"/>
        <v>0</v>
      </c>
      <c r="S757" s="237">
        <v>0</v>
      </c>
      <c r="T757" s="236">
        <f t="shared" si="128"/>
        <v>0</v>
      </c>
      <c r="U757" s="236">
        <f t="shared" si="129"/>
        <v>0</v>
      </c>
      <c r="V757" s="236">
        <f t="shared" si="130"/>
        <v>0</v>
      </c>
      <c r="W757" s="236">
        <f t="shared" si="131"/>
        <v>0</v>
      </c>
      <c r="X757" s="236">
        <f t="shared" si="135"/>
        <v>0</v>
      </c>
      <c r="Y757" s="238">
        <f t="shared" si="132"/>
        <v>0</v>
      </c>
      <c r="Z757" s="238">
        <f t="shared" si="133"/>
        <v>0</v>
      </c>
    </row>
    <row r="758" spans="1:26" ht="18" x14ac:dyDescent="0.25">
      <c r="A758" s="191" t="s">
        <v>1270</v>
      </c>
      <c r="B758" s="228" t="s">
        <v>1520</v>
      </c>
      <c r="C758" s="193" t="s">
        <v>1521</v>
      </c>
      <c r="D758" s="193"/>
      <c r="E758" s="194">
        <v>161.94</v>
      </c>
      <c r="F758" s="229">
        <v>161.94</v>
      </c>
      <c r="G758" s="230" t="s">
        <v>33</v>
      </c>
      <c r="H758" s="231">
        <v>7</v>
      </c>
      <c r="I758" s="251">
        <v>0</v>
      </c>
      <c r="J758" s="232">
        <v>0</v>
      </c>
      <c r="K758" s="232">
        <v>1</v>
      </c>
      <c r="L758" s="233">
        <v>0</v>
      </c>
      <c r="M758" s="232">
        <f t="shared" si="127"/>
        <v>6</v>
      </c>
      <c r="N758" s="234">
        <v>6</v>
      </c>
      <c r="O758" s="232">
        <f t="shared" si="136"/>
        <v>0</v>
      </c>
      <c r="P758" s="243"/>
      <c r="Q758" s="216"/>
      <c r="R758" s="236">
        <f t="shared" si="134"/>
        <v>1133.58</v>
      </c>
      <c r="S758" s="237">
        <v>0</v>
      </c>
      <c r="T758" s="236">
        <f t="shared" si="128"/>
        <v>0</v>
      </c>
      <c r="U758" s="236">
        <f t="shared" si="129"/>
        <v>0</v>
      </c>
      <c r="V758" s="236">
        <f t="shared" si="130"/>
        <v>161.94</v>
      </c>
      <c r="W758" s="236">
        <f t="shared" si="131"/>
        <v>0</v>
      </c>
      <c r="X758" s="236">
        <f t="shared" si="135"/>
        <v>971.63999999999987</v>
      </c>
      <c r="Y758" s="238">
        <f t="shared" si="132"/>
        <v>971.64</v>
      </c>
      <c r="Z758" s="238">
        <f t="shared" si="133"/>
        <v>0</v>
      </c>
    </row>
    <row r="759" spans="1:26" ht="18" x14ac:dyDescent="0.25">
      <c r="A759" s="191" t="s">
        <v>1270</v>
      </c>
      <c r="B759" s="228" t="s">
        <v>1512</v>
      </c>
      <c r="C759" s="193" t="s">
        <v>1513</v>
      </c>
      <c r="D759" s="193"/>
      <c r="E759" s="194">
        <v>0</v>
      </c>
      <c r="F759" s="229">
        <v>0</v>
      </c>
      <c r="G759" s="230" t="s">
        <v>33</v>
      </c>
      <c r="H759" s="231">
        <v>0</v>
      </c>
      <c r="I759" s="232">
        <v>0</v>
      </c>
      <c r="J759" s="232">
        <v>0</v>
      </c>
      <c r="K759" s="232">
        <v>0</v>
      </c>
      <c r="L759" s="233">
        <v>0</v>
      </c>
      <c r="M759" s="232">
        <f t="shared" si="127"/>
        <v>0</v>
      </c>
      <c r="N759" s="234">
        <v>0</v>
      </c>
      <c r="O759" s="232">
        <f t="shared" si="136"/>
        <v>0</v>
      </c>
      <c r="P759" s="243"/>
      <c r="Q759" s="216"/>
      <c r="R759" s="236">
        <f t="shared" si="134"/>
        <v>0</v>
      </c>
      <c r="S759" s="237">
        <v>0</v>
      </c>
      <c r="T759" s="236">
        <f t="shared" si="128"/>
        <v>0</v>
      </c>
      <c r="U759" s="236">
        <f t="shared" si="129"/>
        <v>0</v>
      </c>
      <c r="V759" s="236">
        <f t="shared" si="130"/>
        <v>0</v>
      </c>
      <c r="W759" s="236">
        <f t="shared" si="131"/>
        <v>0</v>
      </c>
      <c r="X759" s="236">
        <f t="shared" si="135"/>
        <v>0</v>
      </c>
      <c r="Y759" s="238">
        <f t="shared" si="132"/>
        <v>0</v>
      </c>
      <c r="Z759" s="238">
        <f t="shared" si="133"/>
        <v>0</v>
      </c>
    </row>
    <row r="760" spans="1:26" ht="18" x14ac:dyDescent="0.25">
      <c r="A760" s="191" t="s">
        <v>1270</v>
      </c>
      <c r="B760" s="228" t="s">
        <v>1506</v>
      </c>
      <c r="C760" s="193" t="s">
        <v>1507</v>
      </c>
      <c r="D760" s="193"/>
      <c r="E760" s="194">
        <v>0</v>
      </c>
      <c r="F760" s="229">
        <v>0</v>
      </c>
      <c r="G760" s="230" t="s">
        <v>33</v>
      </c>
      <c r="H760" s="231">
        <v>0</v>
      </c>
      <c r="I760" s="232">
        <v>0</v>
      </c>
      <c r="J760" s="232">
        <v>0</v>
      </c>
      <c r="K760" s="232">
        <v>0</v>
      </c>
      <c r="L760" s="233">
        <v>0</v>
      </c>
      <c r="M760" s="232">
        <f t="shared" si="127"/>
        <v>0</v>
      </c>
      <c r="N760" s="234">
        <v>0</v>
      </c>
      <c r="O760" s="232">
        <f t="shared" si="136"/>
        <v>0</v>
      </c>
      <c r="P760" s="243"/>
      <c r="Q760" s="216"/>
      <c r="R760" s="236">
        <f t="shared" si="134"/>
        <v>0</v>
      </c>
      <c r="S760" s="237">
        <v>0</v>
      </c>
      <c r="T760" s="236">
        <f t="shared" si="128"/>
        <v>0</v>
      </c>
      <c r="U760" s="236">
        <f t="shared" si="129"/>
        <v>0</v>
      </c>
      <c r="V760" s="236">
        <f t="shared" si="130"/>
        <v>0</v>
      </c>
      <c r="W760" s="236">
        <f t="shared" si="131"/>
        <v>0</v>
      </c>
      <c r="X760" s="236">
        <f t="shared" si="135"/>
        <v>0</v>
      </c>
      <c r="Y760" s="238">
        <f t="shared" si="132"/>
        <v>0</v>
      </c>
      <c r="Z760" s="238">
        <f t="shared" si="133"/>
        <v>0</v>
      </c>
    </row>
    <row r="761" spans="1:26" ht="18" x14ac:dyDescent="0.25">
      <c r="A761" s="191" t="s">
        <v>1270</v>
      </c>
      <c r="B761" s="228" t="s">
        <v>1508</v>
      </c>
      <c r="C761" s="193" t="s">
        <v>1509</v>
      </c>
      <c r="D761" s="193"/>
      <c r="E761" s="194">
        <v>0</v>
      </c>
      <c r="F761" s="229">
        <v>0</v>
      </c>
      <c r="G761" s="230" t="s">
        <v>33</v>
      </c>
      <c r="H761" s="231">
        <v>0</v>
      </c>
      <c r="I761" s="232">
        <v>0</v>
      </c>
      <c r="J761" s="232">
        <v>0</v>
      </c>
      <c r="K761" s="232">
        <v>0</v>
      </c>
      <c r="L761" s="233">
        <v>0</v>
      </c>
      <c r="M761" s="232">
        <f t="shared" si="127"/>
        <v>0</v>
      </c>
      <c r="N761" s="234">
        <v>0</v>
      </c>
      <c r="O761" s="232">
        <f t="shared" si="136"/>
        <v>0</v>
      </c>
      <c r="P761" s="243"/>
      <c r="Q761" s="216"/>
      <c r="R761" s="236">
        <f t="shared" si="134"/>
        <v>0</v>
      </c>
      <c r="S761" s="237">
        <v>0</v>
      </c>
      <c r="T761" s="236">
        <f t="shared" si="128"/>
        <v>0</v>
      </c>
      <c r="U761" s="236">
        <f t="shared" si="129"/>
        <v>0</v>
      </c>
      <c r="V761" s="236">
        <f t="shared" si="130"/>
        <v>0</v>
      </c>
      <c r="W761" s="236">
        <f t="shared" si="131"/>
        <v>0</v>
      </c>
      <c r="X761" s="236">
        <f t="shared" si="135"/>
        <v>0</v>
      </c>
      <c r="Y761" s="238">
        <f t="shared" si="132"/>
        <v>0</v>
      </c>
      <c r="Z761" s="238">
        <f t="shared" si="133"/>
        <v>0</v>
      </c>
    </row>
    <row r="762" spans="1:26" ht="30" x14ac:dyDescent="0.25">
      <c r="A762" s="191" t="s">
        <v>1270</v>
      </c>
      <c r="B762" s="228" t="s">
        <v>1516</v>
      </c>
      <c r="C762" s="193" t="s">
        <v>1517</v>
      </c>
      <c r="D762" s="193"/>
      <c r="E762" s="194">
        <v>39</v>
      </c>
      <c r="F762" s="229">
        <v>39</v>
      </c>
      <c r="G762" s="230" t="s">
        <v>33</v>
      </c>
      <c r="H762" s="231">
        <v>0</v>
      </c>
      <c r="I762" s="232">
        <v>0</v>
      </c>
      <c r="J762" s="232">
        <v>0</v>
      </c>
      <c r="K762" s="232">
        <v>0</v>
      </c>
      <c r="L762" s="233">
        <v>0</v>
      </c>
      <c r="M762" s="232">
        <f t="shared" si="127"/>
        <v>0</v>
      </c>
      <c r="N762" s="234">
        <v>0</v>
      </c>
      <c r="O762" s="232">
        <f t="shared" si="136"/>
        <v>0</v>
      </c>
      <c r="P762" s="243"/>
      <c r="Q762" s="216"/>
      <c r="R762" s="236">
        <f t="shared" si="134"/>
        <v>0</v>
      </c>
      <c r="S762" s="237">
        <v>0</v>
      </c>
      <c r="T762" s="236">
        <f t="shared" si="128"/>
        <v>0</v>
      </c>
      <c r="U762" s="236">
        <f t="shared" si="129"/>
        <v>0</v>
      </c>
      <c r="V762" s="236">
        <f t="shared" si="130"/>
        <v>0</v>
      </c>
      <c r="W762" s="236">
        <f t="shared" si="131"/>
        <v>0</v>
      </c>
      <c r="X762" s="236">
        <f t="shared" si="135"/>
        <v>0</v>
      </c>
      <c r="Y762" s="238">
        <f t="shared" si="132"/>
        <v>0</v>
      </c>
      <c r="Z762" s="238">
        <f t="shared" si="133"/>
        <v>0</v>
      </c>
    </row>
    <row r="763" spans="1:26" ht="30" x14ac:dyDescent="0.25">
      <c r="A763" s="191" t="s">
        <v>1270</v>
      </c>
      <c r="B763" s="228" t="s">
        <v>1268</v>
      </c>
      <c r="C763" s="193" t="s">
        <v>1269</v>
      </c>
      <c r="D763" s="193"/>
      <c r="E763" s="194">
        <v>56.33</v>
      </c>
      <c r="F763" s="229">
        <v>56.33</v>
      </c>
      <c r="G763" s="230" t="s">
        <v>33</v>
      </c>
      <c r="H763" s="231">
        <v>0</v>
      </c>
      <c r="I763" s="232">
        <v>0</v>
      </c>
      <c r="J763" s="232">
        <v>0</v>
      </c>
      <c r="K763" s="232">
        <v>0</v>
      </c>
      <c r="L763" s="233">
        <v>0</v>
      </c>
      <c r="M763" s="232">
        <f t="shared" si="127"/>
        <v>0</v>
      </c>
      <c r="N763" s="234">
        <v>0</v>
      </c>
      <c r="O763" s="232">
        <f t="shared" si="136"/>
        <v>0</v>
      </c>
      <c r="P763" s="266"/>
      <c r="Q763" s="216"/>
      <c r="R763" s="236">
        <f t="shared" si="134"/>
        <v>0</v>
      </c>
      <c r="S763" s="237">
        <v>0</v>
      </c>
      <c r="T763" s="236">
        <f t="shared" si="128"/>
        <v>0</v>
      </c>
      <c r="U763" s="236">
        <f t="shared" si="129"/>
        <v>0</v>
      </c>
      <c r="V763" s="236">
        <f t="shared" si="130"/>
        <v>0</v>
      </c>
      <c r="W763" s="236">
        <f t="shared" si="131"/>
        <v>0</v>
      </c>
      <c r="X763" s="236">
        <f t="shared" si="135"/>
        <v>0</v>
      </c>
      <c r="Y763" s="238">
        <f t="shared" si="132"/>
        <v>0</v>
      </c>
      <c r="Z763" s="238">
        <f t="shared" si="133"/>
        <v>0</v>
      </c>
    </row>
    <row r="764" spans="1:26" ht="30" x14ac:dyDescent="0.25">
      <c r="A764" s="191" t="s">
        <v>1270</v>
      </c>
      <c r="B764" s="228" t="s">
        <v>1528</v>
      </c>
      <c r="C764" s="193" t="s">
        <v>1529</v>
      </c>
      <c r="D764" s="193"/>
      <c r="E764" s="194">
        <v>986.46</v>
      </c>
      <c r="F764" s="229">
        <v>986.46</v>
      </c>
      <c r="G764" s="230" t="s">
        <v>33</v>
      </c>
      <c r="H764" s="231">
        <v>0</v>
      </c>
      <c r="I764" s="251">
        <v>0</v>
      </c>
      <c r="J764" s="232">
        <v>0</v>
      </c>
      <c r="K764" s="232">
        <v>0</v>
      </c>
      <c r="L764" s="233">
        <v>0</v>
      </c>
      <c r="M764" s="232">
        <f t="shared" si="127"/>
        <v>0</v>
      </c>
      <c r="N764" s="234">
        <v>0</v>
      </c>
      <c r="O764" s="232">
        <f t="shared" si="136"/>
        <v>0</v>
      </c>
      <c r="P764" s="242"/>
      <c r="Q764" s="216"/>
      <c r="R764" s="236">
        <f t="shared" si="134"/>
        <v>0</v>
      </c>
      <c r="S764" s="237">
        <v>0</v>
      </c>
      <c r="T764" s="236">
        <f t="shared" si="128"/>
        <v>0</v>
      </c>
      <c r="U764" s="236">
        <f t="shared" si="129"/>
        <v>0</v>
      </c>
      <c r="V764" s="236">
        <f t="shared" si="130"/>
        <v>0</v>
      </c>
      <c r="W764" s="236">
        <f t="shared" si="131"/>
        <v>0</v>
      </c>
      <c r="X764" s="236">
        <f t="shared" si="135"/>
        <v>0</v>
      </c>
      <c r="Y764" s="238">
        <f t="shared" si="132"/>
        <v>0</v>
      </c>
      <c r="Z764" s="238">
        <f t="shared" si="133"/>
        <v>0</v>
      </c>
    </row>
    <row r="765" spans="1:26" ht="30" x14ac:dyDescent="0.25">
      <c r="A765" s="191" t="s">
        <v>1270</v>
      </c>
      <c r="B765" s="228" t="s">
        <v>1538</v>
      </c>
      <c r="C765" s="193" t="s">
        <v>1539</v>
      </c>
      <c r="D765" s="193"/>
      <c r="E765" s="194">
        <v>190.14</v>
      </c>
      <c r="F765" s="229">
        <v>190.14</v>
      </c>
      <c r="G765" s="230" t="s">
        <v>33</v>
      </c>
      <c r="H765" s="231">
        <v>0</v>
      </c>
      <c r="I765" s="232">
        <v>0</v>
      </c>
      <c r="J765" s="232">
        <v>0</v>
      </c>
      <c r="K765" s="232">
        <v>0</v>
      </c>
      <c r="L765" s="233">
        <v>0</v>
      </c>
      <c r="M765" s="232">
        <f t="shared" si="127"/>
        <v>0</v>
      </c>
      <c r="N765" s="234">
        <v>0</v>
      </c>
      <c r="O765" s="232">
        <f t="shared" si="136"/>
        <v>0</v>
      </c>
      <c r="P765" s="243"/>
      <c r="Q765" s="216"/>
      <c r="R765" s="236">
        <f t="shared" si="134"/>
        <v>0</v>
      </c>
      <c r="S765" s="237">
        <v>0</v>
      </c>
      <c r="T765" s="236">
        <f t="shared" si="128"/>
        <v>0</v>
      </c>
      <c r="U765" s="236">
        <f t="shared" si="129"/>
        <v>0</v>
      </c>
      <c r="V765" s="236">
        <f t="shared" si="130"/>
        <v>0</v>
      </c>
      <c r="W765" s="236">
        <f t="shared" si="131"/>
        <v>0</v>
      </c>
      <c r="X765" s="236">
        <f t="shared" si="135"/>
        <v>0</v>
      </c>
      <c r="Y765" s="238">
        <f t="shared" si="132"/>
        <v>0</v>
      </c>
      <c r="Z765" s="238">
        <f t="shared" si="133"/>
        <v>0</v>
      </c>
    </row>
    <row r="766" spans="1:26" ht="30" x14ac:dyDescent="0.25">
      <c r="A766" s="191" t="s">
        <v>1270</v>
      </c>
      <c r="B766" s="228" t="s">
        <v>1536</v>
      </c>
      <c r="C766" s="193" t="s">
        <v>1537</v>
      </c>
      <c r="D766" s="193"/>
      <c r="E766" s="194">
        <v>162</v>
      </c>
      <c r="F766" s="229">
        <v>162</v>
      </c>
      <c r="G766" s="230" t="s">
        <v>33</v>
      </c>
      <c r="H766" s="231">
        <v>0</v>
      </c>
      <c r="I766" s="232">
        <v>0</v>
      </c>
      <c r="J766" s="232">
        <v>0</v>
      </c>
      <c r="K766" s="232">
        <v>0</v>
      </c>
      <c r="L766" s="233">
        <v>0</v>
      </c>
      <c r="M766" s="232">
        <f t="shared" si="127"/>
        <v>0</v>
      </c>
      <c r="N766" s="234">
        <v>0</v>
      </c>
      <c r="O766" s="232">
        <f t="shared" si="136"/>
        <v>0</v>
      </c>
      <c r="P766" s="243"/>
      <c r="Q766" s="216"/>
      <c r="R766" s="236">
        <f t="shared" si="134"/>
        <v>0</v>
      </c>
      <c r="S766" s="237">
        <v>0</v>
      </c>
      <c r="T766" s="236">
        <f t="shared" si="128"/>
        <v>0</v>
      </c>
      <c r="U766" s="236">
        <f t="shared" si="129"/>
        <v>0</v>
      </c>
      <c r="V766" s="236">
        <f t="shared" si="130"/>
        <v>0</v>
      </c>
      <c r="W766" s="236">
        <f t="shared" si="131"/>
        <v>0</v>
      </c>
      <c r="X766" s="236">
        <f t="shared" si="135"/>
        <v>0</v>
      </c>
      <c r="Y766" s="238">
        <f t="shared" si="132"/>
        <v>0</v>
      </c>
      <c r="Z766" s="238">
        <f t="shared" si="133"/>
        <v>0</v>
      </c>
    </row>
    <row r="767" spans="1:26" ht="30" x14ac:dyDescent="0.25">
      <c r="A767" s="191" t="s">
        <v>1270</v>
      </c>
      <c r="B767" s="228" t="s">
        <v>1534</v>
      </c>
      <c r="C767" s="193" t="s">
        <v>1535</v>
      </c>
      <c r="D767" s="193"/>
      <c r="E767" s="194">
        <v>1.86</v>
      </c>
      <c r="F767" s="229">
        <v>1.86</v>
      </c>
      <c r="G767" s="230" t="s">
        <v>33</v>
      </c>
      <c r="H767" s="231">
        <v>0</v>
      </c>
      <c r="I767" s="251">
        <v>0</v>
      </c>
      <c r="J767" s="232">
        <v>0</v>
      </c>
      <c r="K767" s="232">
        <v>0</v>
      </c>
      <c r="L767" s="233">
        <v>0</v>
      </c>
      <c r="M767" s="232">
        <f t="shared" si="127"/>
        <v>0</v>
      </c>
      <c r="N767" s="234">
        <v>0</v>
      </c>
      <c r="O767" s="232">
        <f t="shared" si="136"/>
        <v>0</v>
      </c>
      <c r="P767" s="242"/>
      <c r="Q767" s="216"/>
      <c r="R767" s="236">
        <f t="shared" si="134"/>
        <v>0</v>
      </c>
      <c r="S767" s="237">
        <v>0</v>
      </c>
      <c r="T767" s="236">
        <f t="shared" si="128"/>
        <v>0</v>
      </c>
      <c r="U767" s="236">
        <f t="shared" si="129"/>
        <v>0</v>
      </c>
      <c r="V767" s="236">
        <f t="shared" si="130"/>
        <v>0</v>
      </c>
      <c r="W767" s="236">
        <f t="shared" si="131"/>
        <v>0</v>
      </c>
      <c r="X767" s="236">
        <f t="shared" si="135"/>
        <v>0</v>
      </c>
      <c r="Y767" s="238">
        <f t="shared" si="132"/>
        <v>0</v>
      </c>
      <c r="Z767" s="238">
        <f t="shared" si="133"/>
        <v>0</v>
      </c>
    </row>
    <row r="768" spans="1:26" ht="18" x14ac:dyDescent="0.25">
      <c r="A768" s="191" t="s">
        <v>1270</v>
      </c>
      <c r="B768" s="228" t="s">
        <v>1514</v>
      </c>
      <c r="C768" s="193" t="s">
        <v>1515</v>
      </c>
      <c r="D768" s="193"/>
      <c r="E768" s="194">
        <v>232</v>
      </c>
      <c r="F768" s="229">
        <v>232</v>
      </c>
      <c r="G768" s="230" t="s">
        <v>33</v>
      </c>
      <c r="H768" s="231">
        <v>13</v>
      </c>
      <c r="I768" s="232">
        <v>0</v>
      </c>
      <c r="J768" s="232">
        <v>0</v>
      </c>
      <c r="K768" s="232">
        <v>1</v>
      </c>
      <c r="L768" s="233">
        <v>0</v>
      </c>
      <c r="M768" s="232">
        <f t="shared" si="127"/>
        <v>12</v>
      </c>
      <c r="N768" s="234">
        <v>12</v>
      </c>
      <c r="O768" s="232">
        <f t="shared" si="136"/>
        <v>0</v>
      </c>
      <c r="P768" s="243"/>
      <c r="Q768" s="216"/>
      <c r="R768" s="236">
        <f t="shared" si="134"/>
        <v>3016</v>
      </c>
      <c r="S768" s="237">
        <v>0</v>
      </c>
      <c r="T768" s="236">
        <f t="shared" si="128"/>
        <v>0</v>
      </c>
      <c r="U768" s="236">
        <f t="shared" si="129"/>
        <v>0</v>
      </c>
      <c r="V768" s="236">
        <f t="shared" si="130"/>
        <v>232</v>
      </c>
      <c r="W768" s="236">
        <f t="shared" si="131"/>
        <v>0</v>
      </c>
      <c r="X768" s="236">
        <f t="shared" si="135"/>
        <v>2784</v>
      </c>
      <c r="Y768" s="238">
        <f t="shared" si="132"/>
        <v>2784</v>
      </c>
      <c r="Z768" s="238">
        <f t="shared" si="133"/>
        <v>0</v>
      </c>
    </row>
    <row r="769" spans="1:26" ht="42.75" x14ac:dyDescent="0.25">
      <c r="A769" s="191" t="s">
        <v>1540</v>
      </c>
      <c r="B769" s="228" t="s">
        <v>1549</v>
      </c>
      <c r="C769" s="193" t="s">
        <v>1550</v>
      </c>
      <c r="D769" s="193"/>
      <c r="E769" s="194">
        <v>865.48</v>
      </c>
      <c r="F769" s="229">
        <v>865.48</v>
      </c>
      <c r="G769" s="230" t="s">
        <v>33</v>
      </c>
      <c r="H769" s="231">
        <v>0</v>
      </c>
      <c r="I769" s="232">
        <v>0</v>
      </c>
      <c r="J769" s="232">
        <v>0</v>
      </c>
      <c r="K769" s="232">
        <v>0</v>
      </c>
      <c r="L769" s="233">
        <v>0</v>
      </c>
      <c r="M769" s="232">
        <f t="shared" si="127"/>
        <v>0</v>
      </c>
      <c r="N769" s="234">
        <v>0</v>
      </c>
      <c r="O769" s="232">
        <f t="shared" si="136"/>
        <v>0</v>
      </c>
      <c r="P769" s="243"/>
      <c r="Q769" s="216"/>
      <c r="R769" s="236">
        <f t="shared" si="134"/>
        <v>0</v>
      </c>
      <c r="S769" s="237">
        <v>0</v>
      </c>
      <c r="T769" s="236">
        <f t="shared" si="128"/>
        <v>0</v>
      </c>
      <c r="U769" s="236">
        <f t="shared" si="129"/>
        <v>0</v>
      </c>
      <c r="V769" s="236">
        <f t="shared" si="130"/>
        <v>0</v>
      </c>
      <c r="W769" s="236">
        <f t="shared" si="131"/>
        <v>0</v>
      </c>
      <c r="X769" s="236">
        <f t="shared" si="135"/>
        <v>0</v>
      </c>
      <c r="Y769" s="238">
        <f t="shared" si="132"/>
        <v>0</v>
      </c>
      <c r="Z769" s="238">
        <f t="shared" si="133"/>
        <v>0</v>
      </c>
    </row>
    <row r="770" spans="1:26" ht="42.75" x14ac:dyDescent="0.25">
      <c r="A770" s="191" t="s">
        <v>1540</v>
      </c>
      <c r="B770" s="228" t="s">
        <v>1545</v>
      </c>
      <c r="C770" s="193" t="s">
        <v>1546</v>
      </c>
      <c r="D770" s="193"/>
      <c r="E770" s="194">
        <v>871.29</v>
      </c>
      <c r="F770" s="229">
        <v>871.29</v>
      </c>
      <c r="G770" s="230" t="s">
        <v>33</v>
      </c>
      <c r="H770" s="231">
        <v>0</v>
      </c>
      <c r="I770" s="232">
        <v>0</v>
      </c>
      <c r="J770" s="232">
        <v>0</v>
      </c>
      <c r="K770" s="232">
        <v>0</v>
      </c>
      <c r="L770" s="233">
        <v>0</v>
      </c>
      <c r="M770" s="232">
        <f t="shared" si="127"/>
        <v>0</v>
      </c>
      <c r="N770" s="234">
        <v>0</v>
      </c>
      <c r="O770" s="232">
        <f t="shared" si="136"/>
        <v>0</v>
      </c>
      <c r="P770" s="243"/>
      <c r="Q770" s="216"/>
      <c r="R770" s="236">
        <f t="shared" si="134"/>
        <v>0</v>
      </c>
      <c r="S770" s="237">
        <v>0</v>
      </c>
      <c r="T770" s="236">
        <f t="shared" si="128"/>
        <v>0</v>
      </c>
      <c r="U770" s="236">
        <f t="shared" si="129"/>
        <v>0</v>
      </c>
      <c r="V770" s="236">
        <f t="shared" si="130"/>
        <v>0</v>
      </c>
      <c r="W770" s="236">
        <f t="shared" si="131"/>
        <v>0</v>
      </c>
      <c r="X770" s="236">
        <f t="shared" si="135"/>
        <v>0</v>
      </c>
      <c r="Y770" s="238">
        <f t="shared" si="132"/>
        <v>0</v>
      </c>
      <c r="Z770" s="238">
        <f t="shared" si="133"/>
        <v>0</v>
      </c>
    </row>
    <row r="771" spans="1:26" ht="42.75" x14ac:dyDescent="0.25">
      <c r="A771" s="191" t="s">
        <v>1540</v>
      </c>
      <c r="B771" s="228" t="s">
        <v>1547</v>
      </c>
      <c r="C771" s="193" t="s">
        <v>1548</v>
      </c>
      <c r="D771" s="193"/>
      <c r="E771" s="194">
        <v>659.46</v>
      </c>
      <c r="F771" s="229">
        <v>659.46</v>
      </c>
      <c r="G771" s="230" t="s">
        <v>33</v>
      </c>
      <c r="H771" s="231">
        <v>0</v>
      </c>
      <c r="I771" s="232">
        <v>0</v>
      </c>
      <c r="J771" s="232">
        <v>0</v>
      </c>
      <c r="K771" s="232">
        <v>0</v>
      </c>
      <c r="L771" s="233">
        <v>0</v>
      </c>
      <c r="M771" s="232">
        <f t="shared" si="127"/>
        <v>0</v>
      </c>
      <c r="N771" s="234">
        <v>0</v>
      </c>
      <c r="O771" s="232">
        <f t="shared" si="136"/>
        <v>0</v>
      </c>
      <c r="P771" s="242"/>
      <c r="Q771" s="216"/>
      <c r="R771" s="236">
        <f t="shared" si="134"/>
        <v>0</v>
      </c>
      <c r="S771" s="237">
        <v>0</v>
      </c>
      <c r="T771" s="236">
        <f t="shared" si="128"/>
        <v>0</v>
      </c>
      <c r="U771" s="236">
        <f t="shared" si="129"/>
        <v>0</v>
      </c>
      <c r="V771" s="236">
        <f t="shared" si="130"/>
        <v>0</v>
      </c>
      <c r="W771" s="236">
        <f t="shared" si="131"/>
        <v>0</v>
      </c>
      <c r="X771" s="236">
        <f t="shared" si="135"/>
        <v>0</v>
      </c>
      <c r="Y771" s="238">
        <f t="shared" si="132"/>
        <v>0</v>
      </c>
      <c r="Z771" s="238">
        <f t="shared" si="133"/>
        <v>0</v>
      </c>
    </row>
    <row r="772" spans="1:26" ht="42.75" x14ac:dyDescent="0.25">
      <c r="A772" s="191" t="s">
        <v>1540</v>
      </c>
      <c r="B772" s="228" t="s">
        <v>1555</v>
      </c>
      <c r="C772" s="193" t="s">
        <v>1556</v>
      </c>
      <c r="D772" s="193"/>
      <c r="E772" s="194">
        <v>556.79999999999995</v>
      </c>
      <c r="F772" s="229">
        <v>556.79999999999995</v>
      </c>
      <c r="G772" s="230" t="s">
        <v>33</v>
      </c>
      <c r="H772" s="231">
        <v>0</v>
      </c>
      <c r="I772" s="232">
        <v>0</v>
      </c>
      <c r="J772" s="232">
        <v>0</v>
      </c>
      <c r="K772" s="232">
        <v>0</v>
      </c>
      <c r="L772" s="233">
        <v>0</v>
      </c>
      <c r="M772" s="232">
        <f t="shared" si="127"/>
        <v>0</v>
      </c>
      <c r="N772" s="234">
        <v>0</v>
      </c>
      <c r="O772" s="232">
        <f t="shared" si="136"/>
        <v>0</v>
      </c>
      <c r="P772" s="243"/>
      <c r="Q772" s="216"/>
      <c r="R772" s="236">
        <f t="shared" si="134"/>
        <v>0</v>
      </c>
      <c r="S772" s="237">
        <v>0</v>
      </c>
      <c r="T772" s="236">
        <f t="shared" si="128"/>
        <v>0</v>
      </c>
      <c r="U772" s="236">
        <f t="shared" si="129"/>
        <v>0</v>
      </c>
      <c r="V772" s="236">
        <f t="shared" si="130"/>
        <v>0</v>
      </c>
      <c r="W772" s="236">
        <f t="shared" si="131"/>
        <v>0</v>
      </c>
      <c r="X772" s="236">
        <f t="shared" si="135"/>
        <v>0</v>
      </c>
      <c r="Y772" s="238">
        <f t="shared" si="132"/>
        <v>0</v>
      </c>
      <c r="Z772" s="238">
        <f t="shared" si="133"/>
        <v>0</v>
      </c>
    </row>
    <row r="773" spans="1:26" ht="42.75" x14ac:dyDescent="0.25">
      <c r="A773" s="191" t="s">
        <v>1540</v>
      </c>
      <c r="B773" s="228" t="s">
        <v>1569</v>
      </c>
      <c r="C773" s="193" t="s">
        <v>1570</v>
      </c>
      <c r="D773" s="193"/>
      <c r="E773" s="194">
        <v>800.4</v>
      </c>
      <c r="F773" s="229">
        <v>800.4</v>
      </c>
      <c r="G773" s="230" t="s">
        <v>33</v>
      </c>
      <c r="H773" s="231">
        <v>0</v>
      </c>
      <c r="I773" s="251">
        <v>0</v>
      </c>
      <c r="J773" s="232">
        <v>0</v>
      </c>
      <c r="K773" s="232">
        <v>0</v>
      </c>
      <c r="L773" s="233">
        <v>0</v>
      </c>
      <c r="M773" s="232">
        <f t="shared" si="127"/>
        <v>0</v>
      </c>
      <c r="N773" s="234">
        <v>0</v>
      </c>
      <c r="O773" s="232">
        <f t="shared" si="136"/>
        <v>0</v>
      </c>
      <c r="P773" s="242"/>
      <c r="Q773" s="216"/>
      <c r="R773" s="236">
        <f t="shared" si="134"/>
        <v>0</v>
      </c>
      <c r="S773" s="237">
        <v>0</v>
      </c>
      <c r="T773" s="236">
        <f t="shared" si="128"/>
        <v>0</v>
      </c>
      <c r="U773" s="236">
        <f t="shared" si="129"/>
        <v>0</v>
      </c>
      <c r="V773" s="236">
        <f t="shared" si="130"/>
        <v>0</v>
      </c>
      <c r="W773" s="236">
        <f t="shared" si="131"/>
        <v>0</v>
      </c>
      <c r="X773" s="236">
        <f t="shared" si="135"/>
        <v>0</v>
      </c>
      <c r="Y773" s="238">
        <f t="shared" si="132"/>
        <v>0</v>
      </c>
      <c r="Z773" s="238">
        <f t="shared" si="133"/>
        <v>0</v>
      </c>
    </row>
    <row r="774" spans="1:26" ht="42.75" x14ac:dyDescent="0.25">
      <c r="A774" s="191" t="s">
        <v>1540</v>
      </c>
      <c r="B774" s="228" t="s">
        <v>1557</v>
      </c>
      <c r="C774" s="193" t="s">
        <v>1558</v>
      </c>
      <c r="D774" s="193"/>
      <c r="E774" s="194">
        <v>252.3</v>
      </c>
      <c r="F774" s="229">
        <v>252.3</v>
      </c>
      <c r="G774" s="230" t="s">
        <v>33</v>
      </c>
      <c r="H774" s="231">
        <v>0</v>
      </c>
      <c r="I774" s="232">
        <v>0</v>
      </c>
      <c r="J774" s="232">
        <v>0</v>
      </c>
      <c r="K774" s="232">
        <v>0</v>
      </c>
      <c r="L774" s="233">
        <v>0</v>
      </c>
      <c r="M774" s="232">
        <f t="shared" si="127"/>
        <v>0</v>
      </c>
      <c r="N774" s="234">
        <v>0</v>
      </c>
      <c r="O774" s="232">
        <f t="shared" si="136"/>
        <v>0</v>
      </c>
      <c r="P774" s="243"/>
      <c r="Q774" s="216"/>
      <c r="R774" s="236">
        <f t="shared" si="134"/>
        <v>0</v>
      </c>
      <c r="S774" s="237">
        <v>0</v>
      </c>
      <c r="T774" s="236">
        <f t="shared" si="128"/>
        <v>0</v>
      </c>
      <c r="U774" s="236">
        <f t="shared" si="129"/>
        <v>0</v>
      </c>
      <c r="V774" s="236">
        <f t="shared" si="130"/>
        <v>0</v>
      </c>
      <c r="W774" s="236">
        <f t="shared" si="131"/>
        <v>0</v>
      </c>
      <c r="X774" s="236">
        <f t="shared" si="135"/>
        <v>0</v>
      </c>
      <c r="Y774" s="238">
        <f t="shared" si="132"/>
        <v>0</v>
      </c>
      <c r="Z774" s="238">
        <f t="shared" si="133"/>
        <v>0</v>
      </c>
    </row>
    <row r="775" spans="1:26" ht="42.75" x14ac:dyDescent="0.25">
      <c r="A775" s="191" t="s">
        <v>1540</v>
      </c>
      <c r="B775" s="228" t="s">
        <v>1559</v>
      </c>
      <c r="C775" s="193" t="s">
        <v>1560</v>
      </c>
      <c r="D775" s="193"/>
      <c r="E775" s="194">
        <v>255.78</v>
      </c>
      <c r="F775" s="229">
        <v>255.78</v>
      </c>
      <c r="G775" s="230" t="s">
        <v>33</v>
      </c>
      <c r="H775" s="231">
        <v>0</v>
      </c>
      <c r="I775" s="232">
        <v>0</v>
      </c>
      <c r="J775" s="232">
        <v>0</v>
      </c>
      <c r="K775" s="232">
        <v>0</v>
      </c>
      <c r="L775" s="233">
        <v>0</v>
      </c>
      <c r="M775" s="232">
        <f t="shared" si="127"/>
        <v>0</v>
      </c>
      <c r="N775" s="234">
        <v>0</v>
      </c>
      <c r="O775" s="232">
        <f t="shared" si="136"/>
        <v>0</v>
      </c>
      <c r="P775" s="243"/>
      <c r="Q775" s="216"/>
      <c r="R775" s="236">
        <f t="shared" si="134"/>
        <v>0</v>
      </c>
      <c r="S775" s="237">
        <v>0</v>
      </c>
      <c r="T775" s="236">
        <f t="shared" si="128"/>
        <v>0</v>
      </c>
      <c r="U775" s="236">
        <f t="shared" si="129"/>
        <v>0</v>
      </c>
      <c r="V775" s="236">
        <f t="shared" si="130"/>
        <v>0</v>
      </c>
      <c r="W775" s="236">
        <f t="shared" si="131"/>
        <v>0</v>
      </c>
      <c r="X775" s="236">
        <f t="shared" si="135"/>
        <v>0</v>
      </c>
      <c r="Y775" s="238">
        <f t="shared" si="132"/>
        <v>0</v>
      </c>
      <c r="Z775" s="238">
        <f t="shared" si="133"/>
        <v>0</v>
      </c>
    </row>
    <row r="776" spans="1:26" ht="42.75" x14ac:dyDescent="0.25">
      <c r="A776" s="191" t="s">
        <v>1540</v>
      </c>
      <c r="B776" s="228" t="s">
        <v>1551</v>
      </c>
      <c r="C776" s="193" t="s">
        <v>1552</v>
      </c>
      <c r="D776" s="193"/>
      <c r="E776" s="194">
        <v>818.5</v>
      </c>
      <c r="F776" s="229">
        <v>818.5</v>
      </c>
      <c r="G776" s="230" t="s">
        <v>33</v>
      </c>
      <c r="H776" s="231">
        <v>0</v>
      </c>
      <c r="I776" s="232">
        <v>0</v>
      </c>
      <c r="J776" s="232">
        <v>0</v>
      </c>
      <c r="K776" s="232">
        <v>0</v>
      </c>
      <c r="L776" s="233">
        <v>0</v>
      </c>
      <c r="M776" s="232">
        <f t="shared" si="127"/>
        <v>0</v>
      </c>
      <c r="N776" s="234">
        <v>0</v>
      </c>
      <c r="O776" s="232">
        <f t="shared" si="136"/>
        <v>0</v>
      </c>
      <c r="P776" s="242"/>
      <c r="Q776" s="216"/>
      <c r="R776" s="236">
        <f t="shared" si="134"/>
        <v>0</v>
      </c>
      <c r="S776" s="237">
        <v>0</v>
      </c>
      <c r="T776" s="236">
        <f t="shared" si="128"/>
        <v>0</v>
      </c>
      <c r="U776" s="236">
        <f t="shared" si="129"/>
        <v>0</v>
      </c>
      <c r="V776" s="236">
        <f t="shared" si="130"/>
        <v>0</v>
      </c>
      <c r="W776" s="236">
        <f t="shared" si="131"/>
        <v>0</v>
      </c>
      <c r="X776" s="236">
        <f t="shared" si="135"/>
        <v>0</v>
      </c>
      <c r="Y776" s="238">
        <f t="shared" si="132"/>
        <v>0</v>
      </c>
      <c r="Z776" s="238">
        <f t="shared" si="133"/>
        <v>0</v>
      </c>
    </row>
    <row r="777" spans="1:26" ht="42.75" x14ac:dyDescent="0.25">
      <c r="A777" s="191" t="s">
        <v>1540</v>
      </c>
      <c r="B777" s="228" t="s">
        <v>1563</v>
      </c>
      <c r="C777" s="193" t="s">
        <v>1564</v>
      </c>
      <c r="D777" s="193"/>
      <c r="E777" s="194">
        <v>2850.12</v>
      </c>
      <c r="F777" s="229">
        <v>2850.12</v>
      </c>
      <c r="G777" s="230" t="s">
        <v>33</v>
      </c>
      <c r="H777" s="231">
        <v>2</v>
      </c>
      <c r="I777" s="232">
        <v>0</v>
      </c>
      <c r="J777" s="232">
        <v>0</v>
      </c>
      <c r="K777" s="232">
        <v>0</v>
      </c>
      <c r="L777" s="233">
        <v>0</v>
      </c>
      <c r="M777" s="232">
        <f t="shared" si="127"/>
        <v>2</v>
      </c>
      <c r="N777" s="234">
        <v>2</v>
      </c>
      <c r="O777" s="232">
        <f t="shared" si="136"/>
        <v>0</v>
      </c>
      <c r="P777" s="243"/>
      <c r="Q777" s="216"/>
      <c r="R777" s="236">
        <f t="shared" si="134"/>
        <v>5700.24</v>
      </c>
      <c r="S777" s="237">
        <v>0</v>
      </c>
      <c r="T777" s="236">
        <f t="shared" si="128"/>
        <v>0</v>
      </c>
      <c r="U777" s="236">
        <f t="shared" si="129"/>
        <v>0</v>
      </c>
      <c r="V777" s="236">
        <f t="shared" si="130"/>
        <v>0</v>
      </c>
      <c r="W777" s="236">
        <f t="shared" si="131"/>
        <v>0</v>
      </c>
      <c r="X777" s="236">
        <f t="shared" si="135"/>
        <v>5700.24</v>
      </c>
      <c r="Y777" s="238">
        <f t="shared" si="132"/>
        <v>5700.24</v>
      </c>
      <c r="Z777" s="238">
        <f t="shared" si="133"/>
        <v>0</v>
      </c>
    </row>
    <row r="778" spans="1:26" ht="45" x14ac:dyDescent="0.25">
      <c r="A778" s="191" t="s">
        <v>1540</v>
      </c>
      <c r="B778" s="228" t="s">
        <v>1579</v>
      </c>
      <c r="C778" s="193" t="s">
        <v>1580</v>
      </c>
      <c r="D778" s="193"/>
      <c r="E778" s="194">
        <v>170.14</v>
      </c>
      <c r="F778" s="229">
        <v>170.14</v>
      </c>
      <c r="G778" s="230" t="s">
        <v>1368</v>
      </c>
      <c r="H778" s="231">
        <v>0</v>
      </c>
      <c r="I778" s="251">
        <v>0</v>
      </c>
      <c r="J778" s="232">
        <v>0</v>
      </c>
      <c r="K778" s="232">
        <v>0</v>
      </c>
      <c r="L778" s="233">
        <v>0</v>
      </c>
      <c r="M778" s="232">
        <f t="shared" ref="M778:M841" si="137">H778+I778+J778-K778-L778</f>
        <v>0</v>
      </c>
      <c r="N778" s="234">
        <v>0</v>
      </c>
      <c r="O778" s="232">
        <f t="shared" si="136"/>
        <v>0</v>
      </c>
      <c r="P778" s="243"/>
      <c r="Q778" s="216"/>
      <c r="R778" s="236">
        <f t="shared" si="134"/>
        <v>0</v>
      </c>
      <c r="S778" s="237">
        <v>0</v>
      </c>
      <c r="T778" s="236">
        <f t="shared" ref="T778:T841" si="138">I778*F778</f>
        <v>0</v>
      </c>
      <c r="U778" s="236">
        <f t="shared" ref="U778:U841" si="139">F778*J778</f>
        <v>0</v>
      </c>
      <c r="V778" s="236">
        <f t="shared" ref="V778:V841" si="140">F778*K778</f>
        <v>0</v>
      </c>
      <c r="W778" s="236">
        <f t="shared" ref="W778:W841" si="141">F778*L778</f>
        <v>0</v>
      </c>
      <c r="X778" s="236">
        <f t="shared" si="135"/>
        <v>0</v>
      </c>
      <c r="Y778" s="238">
        <f t="shared" ref="Y778:Y841" si="142">M778*F778</f>
        <v>0</v>
      </c>
      <c r="Z778" s="238">
        <f t="shared" ref="Z778:Z841" si="143">Y778-X778</f>
        <v>0</v>
      </c>
    </row>
    <row r="779" spans="1:26" ht="42.75" x14ac:dyDescent="0.25">
      <c r="A779" s="191" t="s">
        <v>1540</v>
      </c>
      <c r="B779" s="228" t="s">
        <v>1541</v>
      </c>
      <c r="C779" s="193" t="s">
        <v>1542</v>
      </c>
      <c r="D779" s="193"/>
      <c r="E779" s="194">
        <v>349</v>
      </c>
      <c r="F779" s="229">
        <v>349</v>
      </c>
      <c r="G779" s="230" t="s">
        <v>33</v>
      </c>
      <c r="H779" s="231">
        <v>0</v>
      </c>
      <c r="I779" s="232">
        <v>0</v>
      </c>
      <c r="J779" s="232">
        <v>0</v>
      </c>
      <c r="K779" s="232">
        <v>0</v>
      </c>
      <c r="L779" s="233">
        <v>0</v>
      </c>
      <c r="M779" s="232">
        <f t="shared" si="137"/>
        <v>0</v>
      </c>
      <c r="N779" s="234">
        <v>0</v>
      </c>
      <c r="O779" s="232">
        <f t="shared" si="136"/>
        <v>0</v>
      </c>
      <c r="P779" s="242"/>
      <c r="Q779" s="216"/>
      <c r="R779" s="236">
        <f t="shared" si="134"/>
        <v>0</v>
      </c>
      <c r="S779" s="237">
        <v>0</v>
      </c>
      <c r="T779" s="236">
        <f t="shared" si="138"/>
        <v>0</v>
      </c>
      <c r="U779" s="236">
        <f t="shared" si="139"/>
        <v>0</v>
      </c>
      <c r="V779" s="236">
        <f t="shared" si="140"/>
        <v>0</v>
      </c>
      <c r="W779" s="236">
        <f t="shared" si="141"/>
        <v>0</v>
      </c>
      <c r="X779" s="236">
        <f t="shared" si="135"/>
        <v>0</v>
      </c>
      <c r="Y779" s="238">
        <f t="shared" si="142"/>
        <v>0</v>
      </c>
      <c r="Z779" s="238">
        <f t="shared" si="143"/>
        <v>0</v>
      </c>
    </row>
    <row r="780" spans="1:26" ht="42.75" x14ac:dyDescent="0.25">
      <c r="A780" s="191" t="s">
        <v>1540</v>
      </c>
      <c r="B780" s="228" t="s">
        <v>1575</v>
      </c>
      <c r="C780" s="193" t="s">
        <v>1576</v>
      </c>
      <c r="D780" s="193"/>
      <c r="E780" s="194">
        <v>644.4</v>
      </c>
      <c r="F780" s="229">
        <v>644.4</v>
      </c>
      <c r="G780" s="230" t="s">
        <v>33</v>
      </c>
      <c r="H780" s="231">
        <v>0</v>
      </c>
      <c r="I780" s="251">
        <v>0</v>
      </c>
      <c r="J780" s="232">
        <v>0</v>
      </c>
      <c r="K780" s="232">
        <v>0</v>
      </c>
      <c r="L780" s="233">
        <v>0</v>
      </c>
      <c r="M780" s="232">
        <f t="shared" si="137"/>
        <v>0</v>
      </c>
      <c r="N780" s="234">
        <v>0</v>
      </c>
      <c r="O780" s="232">
        <f t="shared" si="136"/>
        <v>0</v>
      </c>
      <c r="P780" s="243"/>
      <c r="Q780" s="216"/>
      <c r="R780" s="236">
        <f t="shared" si="134"/>
        <v>0</v>
      </c>
      <c r="S780" s="237">
        <v>0</v>
      </c>
      <c r="T780" s="236">
        <f t="shared" si="138"/>
        <v>0</v>
      </c>
      <c r="U780" s="236">
        <f t="shared" si="139"/>
        <v>0</v>
      </c>
      <c r="V780" s="236">
        <f t="shared" si="140"/>
        <v>0</v>
      </c>
      <c r="W780" s="236">
        <f t="shared" si="141"/>
        <v>0</v>
      </c>
      <c r="X780" s="236">
        <f t="shared" si="135"/>
        <v>0</v>
      </c>
      <c r="Y780" s="238">
        <f t="shared" si="142"/>
        <v>0</v>
      </c>
      <c r="Z780" s="238">
        <f t="shared" si="143"/>
        <v>0</v>
      </c>
    </row>
    <row r="781" spans="1:26" ht="42.75" x14ac:dyDescent="0.25">
      <c r="A781" s="191" t="s">
        <v>1540</v>
      </c>
      <c r="B781" s="228" t="s">
        <v>1567</v>
      </c>
      <c r="C781" s="193" t="s">
        <v>1568</v>
      </c>
      <c r="D781" s="193"/>
      <c r="E781" s="194">
        <v>46.67</v>
      </c>
      <c r="F781" s="229">
        <v>46.67</v>
      </c>
      <c r="G781" s="230" t="s">
        <v>33</v>
      </c>
      <c r="H781" s="231">
        <v>5</v>
      </c>
      <c r="I781" s="232">
        <v>0</v>
      </c>
      <c r="J781" s="232">
        <v>0</v>
      </c>
      <c r="K781" s="232">
        <v>0</v>
      </c>
      <c r="L781" s="233">
        <v>0</v>
      </c>
      <c r="M781" s="232">
        <f t="shared" si="137"/>
        <v>5</v>
      </c>
      <c r="N781" s="234">
        <v>5</v>
      </c>
      <c r="O781" s="232">
        <f t="shared" si="136"/>
        <v>0</v>
      </c>
      <c r="P781" s="243"/>
      <c r="Q781" s="216"/>
      <c r="R781" s="236">
        <f t="shared" si="134"/>
        <v>233.35000000000002</v>
      </c>
      <c r="S781" s="237">
        <v>0</v>
      </c>
      <c r="T781" s="236">
        <f t="shared" si="138"/>
        <v>0</v>
      </c>
      <c r="U781" s="236">
        <f t="shared" si="139"/>
        <v>0</v>
      </c>
      <c r="V781" s="236">
        <f t="shared" si="140"/>
        <v>0</v>
      </c>
      <c r="W781" s="236">
        <f t="shared" si="141"/>
        <v>0</v>
      </c>
      <c r="X781" s="236">
        <f t="shared" si="135"/>
        <v>233.35000000000002</v>
      </c>
      <c r="Y781" s="238">
        <f t="shared" si="142"/>
        <v>233.35000000000002</v>
      </c>
      <c r="Z781" s="238">
        <f t="shared" si="143"/>
        <v>0</v>
      </c>
    </row>
    <row r="782" spans="1:26" ht="45" x14ac:dyDescent="0.25">
      <c r="A782" s="191" t="s">
        <v>1540</v>
      </c>
      <c r="B782" s="228" t="s">
        <v>1577</v>
      </c>
      <c r="C782" s="193" t="s">
        <v>1578</v>
      </c>
      <c r="D782" s="193"/>
      <c r="E782" s="194">
        <v>655.04999999999995</v>
      </c>
      <c r="F782" s="229">
        <v>655.04999999999995</v>
      </c>
      <c r="G782" s="230" t="s">
        <v>33</v>
      </c>
      <c r="H782" s="231">
        <v>1</v>
      </c>
      <c r="I782" s="251">
        <v>0</v>
      </c>
      <c r="J782" s="232">
        <v>0</v>
      </c>
      <c r="K782" s="232">
        <v>0</v>
      </c>
      <c r="L782" s="233">
        <v>0</v>
      </c>
      <c r="M782" s="232">
        <f t="shared" si="137"/>
        <v>1</v>
      </c>
      <c r="N782" s="234">
        <v>1</v>
      </c>
      <c r="O782" s="232">
        <f t="shared" si="136"/>
        <v>0</v>
      </c>
      <c r="P782" s="243"/>
      <c r="Q782" s="216"/>
      <c r="R782" s="236">
        <f t="shared" si="134"/>
        <v>655.04999999999995</v>
      </c>
      <c r="S782" s="237">
        <v>0</v>
      </c>
      <c r="T782" s="236">
        <f t="shared" si="138"/>
        <v>0</v>
      </c>
      <c r="U782" s="236">
        <f t="shared" si="139"/>
        <v>0</v>
      </c>
      <c r="V782" s="236">
        <f t="shared" si="140"/>
        <v>0</v>
      </c>
      <c r="W782" s="236">
        <f t="shared" si="141"/>
        <v>0</v>
      </c>
      <c r="X782" s="236">
        <f t="shared" si="135"/>
        <v>655.04999999999995</v>
      </c>
      <c r="Y782" s="238">
        <f t="shared" si="142"/>
        <v>655.04999999999995</v>
      </c>
      <c r="Z782" s="238">
        <f t="shared" si="143"/>
        <v>0</v>
      </c>
    </row>
    <row r="783" spans="1:26" ht="42.75" x14ac:dyDescent="0.25">
      <c r="A783" s="191" t="s">
        <v>1540</v>
      </c>
      <c r="B783" s="228" t="s">
        <v>1573</v>
      </c>
      <c r="C783" s="193" t="s">
        <v>1574</v>
      </c>
      <c r="D783" s="193"/>
      <c r="E783" s="194">
        <v>1408.24</v>
      </c>
      <c r="F783" s="229">
        <v>1408.24</v>
      </c>
      <c r="G783" s="230" t="s">
        <v>33</v>
      </c>
      <c r="H783" s="231">
        <v>0</v>
      </c>
      <c r="I783" s="251">
        <v>0</v>
      </c>
      <c r="J783" s="232">
        <v>0</v>
      </c>
      <c r="K783" s="232">
        <v>0</v>
      </c>
      <c r="L783" s="233">
        <v>0</v>
      </c>
      <c r="M783" s="232">
        <f t="shared" si="137"/>
        <v>0</v>
      </c>
      <c r="N783" s="234">
        <v>0</v>
      </c>
      <c r="O783" s="232">
        <f t="shared" si="136"/>
        <v>0</v>
      </c>
      <c r="P783" s="242"/>
      <c r="Q783" s="216"/>
      <c r="R783" s="236">
        <f t="shared" si="134"/>
        <v>0</v>
      </c>
      <c r="S783" s="237">
        <v>0</v>
      </c>
      <c r="T783" s="236">
        <f t="shared" si="138"/>
        <v>0</v>
      </c>
      <c r="U783" s="236">
        <f t="shared" si="139"/>
        <v>0</v>
      </c>
      <c r="V783" s="236">
        <f t="shared" si="140"/>
        <v>0</v>
      </c>
      <c r="W783" s="236">
        <f t="shared" si="141"/>
        <v>0</v>
      </c>
      <c r="X783" s="236">
        <f t="shared" si="135"/>
        <v>0</v>
      </c>
      <c r="Y783" s="238">
        <f t="shared" si="142"/>
        <v>0</v>
      </c>
      <c r="Z783" s="238">
        <f t="shared" si="143"/>
        <v>0</v>
      </c>
    </row>
    <row r="784" spans="1:26" ht="30" x14ac:dyDescent="0.25">
      <c r="A784" s="296" t="s">
        <v>674</v>
      </c>
      <c r="B784" s="483" t="s">
        <v>3223</v>
      </c>
      <c r="C784" s="439" t="s">
        <v>2495</v>
      </c>
      <c r="D784" s="499" t="s">
        <v>2657</v>
      </c>
      <c r="E784" s="324">
        <v>0</v>
      </c>
      <c r="F784" s="326">
        <v>492.74</v>
      </c>
      <c r="G784" s="316" t="s">
        <v>142</v>
      </c>
      <c r="H784" s="251">
        <v>0</v>
      </c>
      <c r="I784" s="251">
        <v>1</v>
      </c>
      <c r="J784" s="251">
        <v>0</v>
      </c>
      <c r="K784" s="251">
        <v>0</v>
      </c>
      <c r="L784" s="318">
        <v>0</v>
      </c>
      <c r="M784" s="232">
        <f t="shared" si="137"/>
        <v>1</v>
      </c>
      <c r="N784" s="252">
        <v>1</v>
      </c>
      <c r="O784" s="232">
        <f t="shared" si="136"/>
        <v>0</v>
      </c>
      <c r="P784" s="504"/>
      <c r="R784" s="236">
        <f t="shared" si="134"/>
        <v>0</v>
      </c>
      <c r="S784" s="237">
        <v>0</v>
      </c>
      <c r="T784" s="236">
        <f t="shared" si="138"/>
        <v>492.74</v>
      </c>
      <c r="U784" s="236">
        <f t="shared" si="139"/>
        <v>0</v>
      </c>
      <c r="V784" s="236">
        <f t="shared" si="140"/>
        <v>0</v>
      </c>
      <c r="W784" s="236">
        <f t="shared" si="141"/>
        <v>0</v>
      </c>
      <c r="X784" s="236">
        <f t="shared" si="135"/>
        <v>492.74</v>
      </c>
      <c r="Y784" s="238">
        <f t="shared" si="142"/>
        <v>492.74</v>
      </c>
      <c r="Z784" s="238">
        <f t="shared" si="143"/>
        <v>0</v>
      </c>
    </row>
    <row r="785" spans="1:26" ht="42.75" x14ac:dyDescent="0.25">
      <c r="A785" s="191" t="s">
        <v>1540</v>
      </c>
      <c r="B785" s="228" t="s">
        <v>1553</v>
      </c>
      <c r="C785" s="193" t="s">
        <v>1554</v>
      </c>
      <c r="D785" s="193"/>
      <c r="E785" s="194">
        <v>289.54000000000002</v>
      </c>
      <c r="F785" s="229">
        <v>289.54000000000002</v>
      </c>
      <c r="G785" s="230" t="s">
        <v>33</v>
      </c>
      <c r="H785" s="231">
        <v>0</v>
      </c>
      <c r="I785" s="232">
        <v>0</v>
      </c>
      <c r="J785" s="232">
        <v>0</v>
      </c>
      <c r="K785" s="232">
        <v>0</v>
      </c>
      <c r="L785" s="233">
        <v>0</v>
      </c>
      <c r="M785" s="232">
        <f t="shared" si="137"/>
        <v>0</v>
      </c>
      <c r="N785" s="234">
        <v>0</v>
      </c>
      <c r="O785" s="232">
        <f t="shared" si="136"/>
        <v>0</v>
      </c>
      <c r="P785" s="242"/>
      <c r="Q785" s="216"/>
      <c r="R785" s="236">
        <f t="shared" si="134"/>
        <v>0</v>
      </c>
      <c r="S785" s="237">
        <v>0</v>
      </c>
      <c r="T785" s="236">
        <f t="shared" si="138"/>
        <v>0</v>
      </c>
      <c r="U785" s="236">
        <f t="shared" si="139"/>
        <v>0</v>
      </c>
      <c r="V785" s="236">
        <f t="shared" si="140"/>
        <v>0</v>
      </c>
      <c r="W785" s="236">
        <f t="shared" si="141"/>
        <v>0</v>
      </c>
      <c r="X785" s="236">
        <f t="shared" si="135"/>
        <v>0</v>
      </c>
      <c r="Y785" s="238">
        <f t="shared" si="142"/>
        <v>0</v>
      </c>
      <c r="Z785" s="238">
        <f t="shared" si="143"/>
        <v>0</v>
      </c>
    </row>
    <row r="786" spans="1:26" ht="42.75" x14ac:dyDescent="0.25">
      <c r="A786" s="191" t="s">
        <v>1540</v>
      </c>
      <c r="B786" s="228" t="s">
        <v>1581</v>
      </c>
      <c r="C786" s="193" t="s">
        <v>1582</v>
      </c>
      <c r="D786" s="193"/>
      <c r="E786" s="194">
        <v>150.47999999999999</v>
      </c>
      <c r="F786" s="229">
        <v>150.47999999999999</v>
      </c>
      <c r="G786" s="230" t="s">
        <v>33</v>
      </c>
      <c r="H786" s="231">
        <v>0</v>
      </c>
      <c r="I786" s="251">
        <v>0</v>
      </c>
      <c r="J786" s="232">
        <v>0</v>
      </c>
      <c r="K786" s="232">
        <v>0</v>
      </c>
      <c r="L786" s="233">
        <v>0</v>
      </c>
      <c r="M786" s="232">
        <f t="shared" si="137"/>
        <v>0</v>
      </c>
      <c r="N786" s="234">
        <v>0</v>
      </c>
      <c r="O786" s="232">
        <f t="shared" si="136"/>
        <v>0</v>
      </c>
      <c r="P786" s="242"/>
      <c r="Q786" s="216"/>
      <c r="R786" s="236">
        <f t="shared" si="134"/>
        <v>0</v>
      </c>
      <c r="S786" s="237">
        <v>0</v>
      </c>
      <c r="T786" s="236">
        <f t="shared" si="138"/>
        <v>0</v>
      </c>
      <c r="U786" s="236">
        <f t="shared" si="139"/>
        <v>0</v>
      </c>
      <c r="V786" s="236">
        <f t="shared" si="140"/>
        <v>0</v>
      </c>
      <c r="W786" s="236">
        <f t="shared" si="141"/>
        <v>0</v>
      </c>
      <c r="X786" s="236">
        <f t="shared" si="135"/>
        <v>0</v>
      </c>
      <c r="Y786" s="238">
        <f t="shared" si="142"/>
        <v>0</v>
      </c>
      <c r="Z786" s="238">
        <f t="shared" si="143"/>
        <v>0</v>
      </c>
    </row>
    <row r="787" spans="1:26" ht="42.75" x14ac:dyDescent="0.25">
      <c r="A787" s="191" t="s">
        <v>1540</v>
      </c>
      <c r="B787" s="228" t="s">
        <v>1543</v>
      </c>
      <c r="C787" s="193" t="s">
        <v>1544</v>
      </c>
      <c r="D787" s="193"/>
      <c r="E787" s="194">
        <v>492.45</v>
      </c>
      <c r="F787" s="229">
        <v>492.45</v>
      </c>
      <c r="G787" s="230" t="s">
        <v>53</v>
      </c>
      <c r="H787" s="231">
        <v>0</v>
      </c>
      <c r="I787" s="232">
        <v>0</v>
      </c>
      <c r="J787" s="232">
        <v>0</v>
      </c>
      <c r="K787" s="232">
        <v>0</v>
      </c>
      <c r="L787" s="233">
        <v>0</v>
      </c>
      <c r="M787" s="232">
        <f t="shared" si="137"/>
        <v>0</v>
      </c>
      <c r="N787" s="234">
        <v>0</v>
      </c>
      <c r="O787" s="232">
        <f t="shared" si="136"/>
        <v>0</v>
      </c>
      <c r="P787" s="242"/>
      <c r="Q787" s="216"/>
      <c r="R787" s="236">
        <f t="shared" si="134"/>
        <v>0</v>
      </c>
      <c r="S787" s="237">
        <v>0</v>
      </c>
      <c r="T787" s="236">
        <f t="shared" si="138"/>
        <v>0</v>
      </c>
      <c r="U787" s="236">
        <f t="shared" si="139"/>
        <v>0</v>
      </c>
      <c r="V787" s="236">
        <f t="shared" si="140"/>
        <v>0</v>
      </c>
      <c r="W787" s="236">
        <f t="shared" si="141"/>
        <v>0</v>
      </c>
      <c r="X787" s="236">
        <f t="shared" si="135"/>
        <v>0</v>
      </c>
      <c r="Y787" s="238">
        <f t="shared" si="142"/>
        <v>0</v>
      </c>
      <c r="Z787" s="238">
        <f t="shared" si="143"/>
        <v>0</v>
      </c>
    </row>
    <row r="788" spans="1:26" ht="42.75" x14ac:dyDescent="0.25">
      <c r="A788" s="191" t="s">
        <v>1540</v>
      </c>
      <c r="B788" s="228" t="s">
        <v>1565</v>
      </c>
      <c r="C788" s="193" t="s">
        <v>1566</v>
      </c>
      <c r="D788" s="193"/>
      <c r="E788" s="194">
        <v>555.83000000000004</v>
      </c>
      <c r="F788" s="229">
        <v>555.83000000000004</v>
      </c>
      <c r="G788" s="230" t="s">
        <v>33</v>
      </c>
      <c r="H788" s="231">
        <v>0</v>
      </c>
      <c r="I788" s="232">
        <v>0</v>
      </c>
      <c r="J788" s="232">
        <v>0</v>
      </c>
      <c r="K788" s="232">
        <v>0</v>
      </c>
      <c r="L788" s="233">
        <v>0</v>
      </c>
      <c r="M788" s="232">
        <f t="shared" si="137"/>
        <v>0</v>
      </c>
      <c r="N788" s="234">
        <v>0</v>
      </c>
      <c r="O788" s="232">
        <f t="shared" si="136"/>
        <v>0</v>
      </c>
      <c r="P788" s="242"/>
      <c r="Q788" s="216"/>
      <c r="R788" s="236">
        <f t="shared" si="134"/>
        <v>0</v>
      </c>
      <c r="S788" s="237">
        <v>0</v>
      </c>
      <c r="T788" s="236">
        <f t="shared" si="138"/>
        <v>0</v>
      </c>
      <c r="U788" s="236">
        <f t="shared" si="139"/>
        <v>0</v>
      </c>
      <c r="V788" s="236">
        <f t="shared" si="140"/>
        <v>0</v>
      </c>
      <c r="W788" s="236">
        <f t="shared" si="141"/>
        <v>0</v>
      </c>
      <c r="X788" s="236">
        <f t="shared" si="135"/>
        <v>0</v>
      </c>
      <c r="Y788" s="238">
        <f t="shared" si="142"/>
        <v>0</v>
      </c>
      <c r="Z788" s="238">
        <f t="shared" si="143"/>
        <v>0</v>
      </c>
    </row>
    <row r="789" spans="1:26" ht="42.75" x14ac:dyDescent="0.25">
      <c r="A789" s="191" t="s">
        <v>1540</v>
      </c>
      <c r="B789" s="228" t="s">
        <v>1583</v>
      </c>
      <c r="C789" s="193" t="s">
        <v>1584</v>
      </c>
      <c r="D789" s="193"/>
      <c r="E789" s="194">
        <v>132.06</v>
      </c>
      <c r="F789" s="229">
        <v>132.06</v>
      </c>
      <c r="G789" s="230" t="s">
        <v>33</v>
      </c>
      <c r="H789" s="231">
        <v>0</v>
      </c>
      <c r="I789" s="251">
        <v>0</v>
      </c>
      <c r="J789" s="232">
        <v>0</v>
      </c>
      <c r="K789" s="232">
        <v>0</v>
      </c>
      <c r="L789" s="233">
        <v>0</v>
      </c>
      <c r="M789" s="232">
        <f t="shared" si="137"/>
        <v>0</v>
      </c>
      <c r="N789" s="234">
        <v>0</v>
      </c>
      <c r="O789" s="232">
        <f t="shared" si="136"/>
        <v>0</v>
      </c>
      <c r="P789" s="242"/>
      <c r="Q789" s="216"/>
      <c r="R789" s="236">
        <f t="shared" si="134"/>
        <v>0</v>
      </c>
      <c r="S789" s="237">
        <v>0</v>
      </c>
      <c r="T789" s="236">
        <f t="shared" si="138"/>
        <v>0</v>
      </c>
      <c r="U789" s="236">
        <f t="shared" si="139"/>
        <v>0</v>
      </c>
      <c r="V789" s="236">
        <f t="shared" si="140"/>
        <v>0</v>
      </c>
      <c r="W789" s="236">
        <f t="shared" si="141"/>
        <v>0</v>
      </c>
      <c r="X789" s="236">
        <f t="shared" si="135"/>
        <v>0</v>
      </c>
      <c r="Y789" s="238">
        <f t="shared" si="142"/>
        <v>0</v>
      </c>
      <c r="Z789" s="238">
        <f t="shared" si="143"/>
        <v>0</v>
      </c>
    </row>
    <row r="790" spans="1:26" ht="42.75" x14ac:dyDescent="0.25">
      <c r="A790" s="191" t="s">
        <v>1540</v>
      </c>
      <c r="B790" s="228" t="s">
        <v>1571</v>
      </c>
      <c r="C790" s="193" t="s">
        <v>1572</v>
      </c>
      <c r="D790" s="193"/>
      <c r="E790" s="194">
        <v>550</v>
      </c>
      <c r="F790" s="229">
        <v>550</v>
      </c>
      <c r="G790" s="230" t="s">
        <v>33</v>
      </c>
      <c r="H790" s="231">
        <v>1</v>
      </c>
      <c r="I790" s="251">
        <v>0</v>
      </c>
      <c r="J790" s="232">
        <v>0</v>
      </c>
      <c r="K790" s="232">
        <v>0</v>
      </c>
      <c r="L790" s="233">
        <v>0</v>
      </c>
      <c r="M790" s="232">
        <f t="shared" si="137"/>
        <v>1</v>
      </c>
      <c r="N790" s="234">
        <v>1</v>
      </c>
      <c r="O790" s="232">
        <f t="shared" si="136"/>
        <v>0</v>
      </c>
      <c r="P790" s="243"/>
      <c r="Q790" s="216"/>
      <c r="R790" s="236">
        <f t="shared" si="134"/>
        <v>550</v>
      </c>
      <c r="S790" s="237">
        <v>0</v>
      </c>
      <c r="T790" s="236">
        <f t="shared" si="138"/>
        <v>0</v>
      </c>
      <c r="U790" s="236">
        <f t="shared" si="139"/>
        <v>0</v>
      </c>
      <c r="V790" s="236">
        <f t="shared" si="140"/>
        <v>0</v>
      </c>
      <c r="W790" s="236">
        <f t="shared" si="141"/>
        <v>0</v>
      </c>
      <c r="X790" s="236">
        <f t="shared" si="135"/>
        <v>550</v>
      </c>
      <c r="Y790" s="238">
        <f t="shared" si="142"/>
        <v>550</v>
      </c>
      <c r="Z790" s="238">
        <f t="shared" si="143"/>
        <v>0</v>
      </c>
    </row>
    <row r="791" spans="1:26" ht="18" x14ac:dyDescent="0.25">
      <c r="A791" s="191" t="s">
        <v>1587</v>
      </c>
      <c r="B791" s="228" t="s">
        <v>1590</v>
      </c>
      <c r="C791" s="193" t="s">
        <v>1591</v>
      </c>
      <c r="D791" s="193"/>
      <c r="E791" s="194">
        <v>646.54999999999995</v>
      </c>
      <c r="F791" s="229">
        <v>646.54999999999995</v>
      </c>
      <c r="G791" s="230" t="s">
        <v>33</v>
      </c>
      <c r="H791" s="231">
        <v>1</v>
      </c>
      <c r="I791" s="251">
        <v>0</v>
      </c>
      <c r="J791" s="232">
        <v>0</v>
      </c>
      <c r="K791" s="232">
        <v>0</v>
      </c>
      <c r="L791" s="233">
        <v>0</v>
      </c>
      <c r="M791" s="232">
        <f t="shared" si="137"/>
        <v>1</v>
      </c>
      <c r="N791" s="234">
        <v>1</v>
      </c>
      <c r="O791" s="232">
        <f t="shared" si="136"/>
        <v>0</v>
      </c>
      <c r="P791" s="243"/>
      <c r="Q791" s="216"/>
      <c r="R791" s="236">
        <f t="shared" si="134"/>
        <v>646.54999999999995</v>
      </c>
      <c r="S791" s="237">
        <v>0</v>
      </c>
      <c r="T791" s="236">
        <f t="shared" si="138"/>
        <v>0</v>
      </c>
      <c r="U791" s="236">
        <f t="shared" si="139"/>
        <v>0</v>
      </c>
      <c r="V791" s="236">
        <f t="shared" si="140"/>
        <v>0</v>
      </c>
      <c r="W791" s="236">
        <f t="shared" si="141"/>
        <v>0</v>
      </c>
      <c r="X791" s="236">
        <f t="shared" si="135"/>
        <v>646.54999999999995</v>
      </c>
      <c r="Y791" s="238">
        <f t="shared" si="142"/>
        <v>646.54999999999995</v>
      </c>
      <c r="Z791" s="238">
        <f t="shared" si="143"/>
        <v>0</v>
      </c>
    </row>
    <row r="792" spans="1:26" ht="30" x14ac:dyDescent="0.25">
      <c r="A792" s="191" t="s">
        <v>1587</v>
      </c>
      <c r="B792" s="228" t="s">
        <v>1599</v>
      </c>
      <c r="C792" s="193" t="s">
        <v>1600</v>
      </c>
      <c r="D792" s="193"/>
      <c r="E792" s="194">
        <v>75.02</v>
      </c>
      <c r="F792" s="229">
        <v>75.02</v>
      </c>
      <c r="G792" s="230"/>
      <c r="H792" s="231">
        <v>0</v>
      </c>
      <c r="I792" s="251">
        <v>0</v>
      </c>
      <c r="J792" s="232">
        <v>0</v>
      </c>
      <c r="K792" s="232">
        <v>0</v>
      </c>
      <c r="L792" s="233">
        <v>0</v>
      </c>
      <c r="M792" s="232">
        <f t="shared" si="137"/>
        <v>0</v>
      </c>
      <c r="N792" s="234">
        <v>0</v>
      </c>
      <c r="O792" s="232">
        <f t="shared" si="136"/>
        <v>0</v>
      </c>
      <c r="P792" s="243"/>
      <c r="Q792" s="216"/>
      <c r="R792" s="236">
        <f t="shared" si="134"/>
        <v>0</v>
      </c>
      <c r="S792" s="237">
        <v>0</v>
      </c>
      <c r="T792" s="236">
        <f t="shared" si="138"/>
        <v>0</v>
      </c>
      <c r="U792" s="236">
        <f t="shared" si="139"/>
        <v>0</v>
      </c>
      <c r="V792" s="236">
        <f t="shared" si="140"/>
        <v>0</v>
      </c>
      <c r="W792" s="236">
        <f t="shared" si="141"/>
        <v>0</v>
      </c>
      <c r="X792" s="236">
        <f t="shared" si="135"/>
        <v>0</v>
      </c>
      <c r="Y792" s="238">
        <f t="shared" si="142"/>
        <v>0</v>
      </c>
      <c r="Z792" s="238">
        <f t="shared" si="143"/>
        <v>0</v>
      </c>
    </row>
    <row r="793" spans="1:26" ht="30" x14ac:dyDescent="0.25">
      <c r="A793" s="191" t="s">
        <v>1587</v>
      </c>
      <c r="B793" s="228" t="s">
        <v>1592</v>
      </c>
      <c r="C793" s="193" t="s">
        <v>1593</v>
      </c>
      <c r="D793" s="193"/>
      <c r="E793" s="194">
        <v>118.32</v>
      </c>
      <c r="F793" s="229">
        <v>118.32</v>
      </c>
      <c r="G793" s="230" t="s">
        <v>33</v>
      </c>
      <c r="H793" s="231">
        <v>0</v>
      </c>
      <c r="I793" s="251">
        <v>0</v>
      </c>
      <c r="J793" s="232">
        <v>0</v>
      </c>
      <c r="K793" s="232">
        <v>0</v>
      </c>
      <c r="L793" s="233">
        <v>0</v>
      </c>
      <c r="M793" s="232">
        <f t="shared" si="137"/>
        <v>0</v>
      </c>
      <c r="N793" s="234">
        <v>0</v>
      </c>
      <c r="O793" s="232">
        <f t="shared" si="136"/>
        <v>0</v>
      </c>
      <c r="P793" s="242"/>
      <c r="Q793" s="216"/>
      <c r="R793" s="236">
        <f t="shared" si="134"/>
        <v>0</v>
      </c>
      <c r="S793" s="237">
        <v>0</v>
      </c>
      <c r="T793" s="236">
        <f t="shared" si="138"/>
        <v>0</v>
      </c>
      <c r="U793" s="236">
        <f t="shared" si="139"/>
        <v>0</v>
      </c>
      <c r="V793" s="236">
        <f t="shared" si="140"/>
        <v>0</v>
      </c>
      <c r="W793" s="236">
        <f t="shared" si="141"/>
        <v>0</v>
      </c>
      <c r="X793" s="236">
        <f t="shared" si="135"/>
        <v>0</v>
      </c>
      <c r="Y793" s="238">
        <f t="shared" si="142"/>
        <v>0</v>
      </c>
      <c r="Z793" s="238">
        <f t="shared" si="143"/>
        <v>0</v>
      </c>
    </row>
    <row r="794" spans="1:26" ht="18" x14ac:dyDescent="0.25">
      <c r="A794" s="191" t="s">
        <v>1587</v>
      </c>
      <c r="B794" s="228" t="s">
        <v>1588</v>
      </c>
      <c r="C794" s="193" t="s">
        <v>1589</v>
      </c>
      <c r="D794" s="193"/>
      <c r="E794" s="194">
        <v>125</v>
      </c>
      <c r="F794" s="229">
        <v>125</v>
      </c>
      <c r="G794" s="230" t="s">
        <v>33</v>
      </c>
      <c r="H794" s="231">
        <v>2</v>
      </c>
      <c r="I794" s="251">
        <v>0</v>
      </c>
      <c r="J794" s="232">
        <v>0</v>
      </c>
      <c r="K794" s="232">
        <v>0</v>
      </c>
      <c r="L794" s="233">
        <v>0</v>
      </c>
      <c r="M794" s="232">
        <f t="shared" si="137"/>
        <v>2</v>
      </c>
      <c r="N794" s="234">
        <v>2</v>
      </c>
      <c r="O794" s="232">
        <f t="shared" si="136"/>
        <v>0</v>
      </c>
      <c r="P794" s="243"/>
      <c r="Q794" s="216"/>
      <c r="R794" s="236">
        <f t="shared" si="134"/>
        <v>250</v>
      </c>
      <c r="S794" s="237">
        <v>0</v>
      </c>
      <c r="T794" s="236">
        <f t="shared" si="138"/>
        <v>0</v>
      </c>
      <c r="U794" s="236">
        <f t="shared" si="139"/>
        <v>0</v>
      </c>
      <c r="V794" s="236">
        <f t="shared" si="140"/>
        <v>0</v>
      </c>
      <c r="W794" s="236">
        <f t="shared" si="141"/>
        <v>0</v>
      </c>
      <c r="X794" s="236">
        <f t="shared" si="135"/>
        <v>250</v>
      </c>
      <c r="Y794" s="238">
        <f t="shared" si="142"/>
        <v>250</v>
      </c>
      <c r="Z794" s="238">
        <f t="shared" si="143"/>
        <v>0</v>
      </c>
    </row>
    <row r="795" spans="1:26" ht="18" x14ac:dyDescent="0.25">
      <c r="A795" s="191" t="s">
        <v>1601</v>
      </c>
      <c r="B795" s="228" t="s">
        <v>1624</v>
      </c>
      <c r="C795" s="193" t="s">
        <v>1625</v>
      </c>
      <c r="D795" s="193"/>
      <c r="E795" s="194">
        <v>250</v>
      </c>
      <c r="F795" s="229">
        <v>250</v>
      </c>
      <c r="G795" s="230" t="s">
        <v>33</v>
      </c>
      <c r="H795" s="231">
        <v>0</v>
      </c>
      <c r="I795" s="251">
        <v>0</v>
      </c>
      <c r="J795" s="232">
        <v>0</v>
      </c>
      <c r="K795" s="232">
        <v>0</v>
      </c>
      <c r="L795" s="233">
        <v>0</v>
      </c>
      <c r="M795" s="232">
        <f t="shared" si="137"/>
        <v>0</v>
      </c>
      <c r="N795" s="234">
        <v>0</v>
      </c>
      <c r="O795" s="232">
        <f t="shared" si="136"/>
        <v>0</v>
      </c>
      <c r="P795" s="242"/>
      <c r="Q795" s="216"/>
      <c r="R795" s="236">
        <f t="shared" si="134"/>
        <v>0</v>
      </c>
      <c r="S795" s="237">
        <v>0</v>
      </c>
      <c r="T795" s="236">
        <f t="shared" si="138"/>
        <v>0</v>
      </c>
      <c r="U795" s="236">
        <f t="shared" si="139"/>
        <v>0</v>
      </c>
      <c r="V795" s="236">
        <f t="shared" si="140"/>
        <v>0</v>
      </c>
      <c r="W795" s="236">
        <f t="shared" si="141"/>
        <v>0</v>
      </c>
      <c r="X795" s="236">
        <f t="shared" si="135"/>
        <v>0</v>
      </c>
      <c r="Y795" s="238">
        <f t="shared" si="142"/>
        <v>0</v>
      </c>
      <c r="Z795" s="238">
        <f t="shared" si="143"/>
        <v>0</v>
      </c>
    </row>
    <row r="796" spans="1:26" ht="18" x14ac:dyDescent="0.25">
      <c r="A796" s="191" t="s">
        <v>1601</v>
      </c>
      <c r="B796" s="228" t="s">
        <v>1626</v>
      </c>
      <c r="C796" s="193" t="s">
        <v>1627</v>
      </c>
      <c r="D796" s="193"/>
      <c r="E796" s="194">
        <v>16</v>
      </c>
      <c r="F796" s="229">
        <v>16</v>
      </c>
      <c r="G796" s="230" t="s">
        <v>33</v>
      </c>
      <c r="H796" s="231">
        <v>25</v>
      </c>
      <c r="I796" s="251">
        <v>0</v>
      </c>
      <c r="J796" s="232">
        <v>0</v>
      </c>
      <c r="K796" s="232">
        <v>0</v>
      </c>
      <c r="L796" s="233">
        <v>0</v>
      </c>
      <c r="M796" s="232">
        <f t="shared" si="137"/>
        <v>25</v>
      </c>
      <c r="N796" s="234">
        <v>25</v>
      </c>
      <c r="O796" s="232">
        <f t="shared" si="136"/>
        <v>0</v>
      </c>
      <c r="P796" s="243"/>
      <c r="Q796" s="216"/>
      <c r="R796" s="236">
        <f t="shared" ref="R796:R859" si="144">H796*E796</f>
        <v>400</v>
      </c>
      <c r="S796" s="237">
        <v>0</v>
      </c>
      <c r="T796" s="236">
        <f t="shared" si="138"/>
        <v>0</v>
      </c>
      <c r="U796" s="236">
        <f t="shared" si="139"/>
        <v>0</v>
      </c>
      <c r="V796" s="236">
        <f t="shared" si="140"/>
        <v>0</v>
      </c>
      <c r="W796" s="236">
        <f t="shared" si="141"/>
        <v>0</v>
      </c>
      <c r="X796" s="236">
        <f t="shared" ref="X796:X859" si="145">R796+S796+T796+U796-V796-W796</f>
        <v>400</v>
      </c>
      <c r="Y796" s="238">
        <f t="shared" si="142"/>
        <v>400</v>
      </c>
      <c r="Z796" s="238">
        <f t="shared" si="143"/>
        <v>0</v>
      </c>
    </row>
    <row r="797" spans="1:26" ht="18" x14ac:dyDescent="0.25">
      <c r="A797" s="191" t="s">
        <v>1601</v>
      </c>
      <c r="B797" s="228" t="s">
        <v>1616</v>
      </c>
      <c r="C797" s="193" t="s">
        <v>1617</v>
      </c>
      <c r="D797" s="193"/>
      <c r="E797" s="194">
        <v>85</v>
      </c>
      <c r="F797" s="229">
        <v>85</v>
      </c>
      <c r="G797" s="230" t="s">
        <v>33</v>
      </c>
      <c r="H797" s="231">
        <v>2</v>
      </c>
      <c r="I797" s="251">
        <v>0</v>
      </c>
      <c r="J797" s="232">
        <v>0</v>
      </c>
      <c r="K797" s="232">
        <v>0</v>
      </c>
      <c r="L797" s="233">
        <v>0</v>
      </c>
      <c r="M797" s="232">
        <f t="shared" si="137"/>
        <v>2</v>
      </c>
      <c r="N797" s="234">
        <v>2</v>
      </c>
      <c r="O797" s="232">
        <f t="shared" si="136"/>
        <v>0</v>
      </c>
      <c r="P797" s="242"/>
      <c r="Q797" s="216"/>
      <c r="R797" s="236">
        <f t="shared" si="144"/>
        <v>170</v>
      </c>
      <c r="S797" s="237">
        <v>0</v>
      </c>
      <c r="T797" s="236">
        <f t="shared" si="138"/>
        <v>0</v>
      </c>
      <c r="U797" s="236">
        <f t="shared" si="139"/>
        <v>0</v>
      </c>
      <c r="V797" s="236">
        <f t="shared" si="140"/>
        <v>0</v>
      </c>
      <c r="W797" s="236">
        <f t="shared" si="141"/>
        <v>0</v>
      </c>
      <c r="X797" s="236">
        <f t="shared" si="145"/>
        <v>170</v>
      </c>
      <c r="Y797" s="238">
        <f t="shared" si="142"/>
        <v>170</v>
      </c>
      <c r="Z797" s="238">
        <f t="shared" si="143"/>
        <v>0</v>
      </c>
    </row>
    <row r="798" spans="1:26" ht="18" x14ac:dyDescent="0.25">
      <c r="A798" s="191" t="s">
        <v>1601</v>
      </c>
      <c r="B798" s="228" t="s">
        <v>1612</v>
      </c>
      <c r="C798" s="193" t="s">
        <v>1613</v>
      </c>
      <c r="D798" s="193"/>
      <c r="E798" s="194">
        <v>248</v>
      </c>
      <c r="F798" s="229">
        <v>248</v>
      </c>
      <c r="G798" s="230" t="s">
        <v>33</v>
      </c>
      <c r="H798" s="231">
        <v>0</v>
      </c>
      <c r="I798" s="251">
        <v>0</v>
      </c>
      <c r="J798" s="232">
        <v>0</v>
      </c>
      <c r="K798" s="232">
        <v>0</v>
      </c>
      <c r="L798" s="233">
        <v>0</v>
      </c>
      <c r="M798" s="232">
        <f t="shared" si="137"/>
        <v>0</v>
      </c>
      <c r="N798" s="234">
        <v>0</v>
      </c>
      <c r="O798" s="232">
        <f t="shared" si="136"/>
        <v>0</v>
      </c>
      <c r="P798" s="242"/>
      <c r="Q798" s="216"/>
      <c r="R798" s="236">
        <f t="shared" si="144"/>
        <v>0</v>
      </c>
      <c r="S798" s="237">
        <v>0</v>
      </c>
      <c r="T798" s="236">
        <f t="shared" si="138"/>
        <v>0</v>
      </c>
      <c r="U798" s="236">
        <f t="shared" si="139"/>
        <v>0</v>
      </c>
      <c r="V798" s="236">
        <f t="shared" si="140"/>
        <v>0</v>
      </c>
      <c r="W798" s="236">
        <f t="shared" si="141"/>
        <v>0</v>
      </c>
      <c r="X798" s="236">
        <f t="shared" si="145"/>
        <v>0</v>
      </c>
      <c r="Y798" s="238">
        <f t="shared" si="142"/>
        <v>0</v>
      </c>
      <c r="Z798" s="238">
        <f t="shared" si="143"/>
        <v>0</v>
      </c>
    </row>
    <row r="799" spans="1:26" ht="18" x14ac:dyDescent="0.25">
      <c r="A799" s="191" t="s">
        <v>1601</v>
      </c>
      <c r="B799" s="228" t="s">
        <v>1632</v>
      </c>
      <c r="C799" s="193" t="s">
        <v>1633</v>
      </c>
      <c r="D799" s="193"/>
      <c r="E799" s="194">
        <v>60</v>
      </c>
      <c r="F799" s="229">
        <v>60</v>
      </c>
      <c r="G799" s="230" t="s">
        <v>33</v>
      </c>
      <c r="H799" s="231">
        <v>1</v>
      </c>
      <c r="I799" s="251">
        <v>0</v>
      </c>
      <c r="J799" s="232">
        <v>0</v>
      </c>
      <c r="K799" s="232">
        <v>0</v>
      </c>
      <c r="L799" s="233">
        <v>0</v>
      </c>
      <c r="M799" s="232">
        <f t="shared" si="137"/>
        <v>1</v>
      </c>
      <c r="N799" s="234">
        <v>1</v>
      </c>
      <c r="O799" s="232">
        <f t="shared" si="136"/>
        <v>0</v>
      </c>
      <c r="P799" s="243"/>
      <c r="Q799" s="216"/>
      <c r="R799" s="236">
        <f t="shared" si="144"/>
        <v>60</v>
      </c>
      <c r="S799" s="237">
        <v>0</v>
      </c>
      <c r="T799" s="236">
        <f t="shared" si="138"/>
        <v>0</v>
      </c>
      <c r="U799" s="236">
        <f t="shared" si="139"/>
        <v>0</v>
      </c>
      <c r="V799" s="236">
        <f t="shared" si="140"/>
        <v>0</v>
      </c>
      <c r="W799" s="236">
        <f t="shared" si="141"/>
        <v>0</v>
      </c>
      <c r="X799" s="236">
        <f t="shared" si="145"/>
        <v>60</v>
      </c>
      <c r="Y799" s="238">
        <f t="shared" si="142"/>
        <v>60</v>
      </c>
      <c r="Z799" s="238">
        <f t="shared" si="143"/>
        <v>0</v>
      </c>
    </row>
    <row r="800" spans="1:26" ht="18" x14ac:dyDescent="0.25">
      <c r="A800" s="191" t="s">
        <v>1601</v>
      </c>
      <c r="B800" s="228" t="s">
        <v>1614</v>
      </c>
      <c r="C800" s="193" t="s">
        <v>1615</v>
      </c>
      <c r="D800" s="193"/>
      <c r="E800" s="194">
        <v>40</v>
      </c>
      <c r="F800" s="229">
        <v>40</v>
      </c>
      <c r="G800" s="230" t="s">
        <v>33</v>
      </c>
      <c r="H800" s="231">
        <v>0</v>
      </c>
      <c r="I800" s="251">
        <v>0</v>
      </c>
      <c r="J800" s="232">
        <v>0</v>
      </c>
      <c r="K800" s="232">
        <v>0</v>
      </c>
      <c r="L800" s="233">
        <v>0</v>
      </c>
      <c r="M800" s="232">
        <f t="shared" si="137"/>
        <v>0</v>
      </c>
      <c r="N800" s="234">
        <v>0</v>
      </c>
      <c r="O800" s="232">
        <f t="shared" si="136"/>
        <v>0</v>
      </c>
      <c r="P800" s="242"/>
      <c r="Q800" s="216"/>
      <c r="R800" s="236">
        <f t="shared" si="144"/>
        <v>0</v>
      </c>
      <c r="S800" s="237">
        <v>0</v>
      </c>
      <c r="T800" s="236">
        <f t="shared" si="138"/>
        <v>0</v>
      </c>
      <c r="U800" s="236">
        <f t="shared" si="139"/>
        <v>0</v>
      </c>
      <c r="V800" s="236">
        <f t="shared" si="140"/>
        <v>0</v>
      </c>
      <c r="W800" s="236">
        <f t="shared" si="141"/>
        <v>0</v>
      </c>
      <c r="X800" s="236">
        <f t="shared" si="145"/>
        <v>0</v>
      </c>
      <c r="Y800" s="238">
        <f t="shared" si="142"/>
        <v>0</v>
      </c>
      <c r="Z800" s="238">
        <f t="shared" si="143"/>
        <v>0</v>
      </c>
    </row>
    <row r="801" spans="1:26" ht="18" x14ac:dyDescent="0.25">
      <c r="A801" s="191" t="s">
        <v>1601</v>
      </c>
      <c r="B801" s="228" t="s">
        <v>1618</v>
      </c>
      <c r="C801" s="193" t="s">
        <v>1619</v>
      </c>
      <c r="D801" s="193"/>
      <c r="E801" s="194">
        <v>100.6</v>
      </c>
      <c r="F801" s="229">
        <v>100.6</v>
      </c>
      <c r="G801" s="230" t="s">
        <v>33</v>
      </c>
      <c r="H801" s="231">
        <v>2</v>
      </c>
      <c r="I801" s="251">
        <v>0</v>
      </c>
      <c r="J801" s="232">
        <v>0</v>
      </c>
      <c r="K801" s="232">
        <v>0</v>
      </c>
      <c r="L801" s="233">
        <v>0</v>
      </c>
      <c r="M801" s="232">
        <f t="shared" si="137"/>
        <v>2</v>
      </c>
      <c r="N801" s="234">
        <v>2</v>
      </c>
      <c r="O801" s="232">
        <f t="shared" si="136"/>
        <v>0</v>
      </c>
      <c r="P801" s="243"/>
      <c r="Q801" s="216"/>
      <c r="R801" s="236">
        <f t="shared" si="144"/>
        <v>201.2</v>
      </c>
      <c r="S801" s="237">
        <v>0</v>
      </c>
      <c r="T801" s="236">
        <f t="shared" si="138"/>
        <v>0</v>
      </c>
      <c r="U801" s="236">
        <f t="shared" si="139"/>
        <v>0</v>
      </c>
      <c r="V801" s="236">
        <f t="shared" si="140"/>
        <v>0</v>
      </c>
      <c r="W801" s="236">
        <f t="shared" si="141"/>
        <v>0</v>
      </c>
      <c r="X801" s="236">
        <f t="shared" si="145"/>
        <v>201.2</v>
      </c>
      <c r="Y801" s="238">
        <f t="shared" si="142"/>
        <v>201.2</v>
      </c>
      <c r="Z801" s="238">
        <f t="shared" si="143"/>
        <v>0</v>
      </c>
    </row>
    <row r="802" spans="1:26" ht="18" x14ac:dyDescent="0.25">
      <c r="A802" s="191" t="s">
        <v>1601</v>
      </c>
      <c r="B802" s="228" t="s">
        <v>1602</v>
      </c>
      <c r="C802" s="193" t="s">
        <v>1603</v>
      </c>
      <c r="D802" s="193"/>
      <c r="E802" s="194">
        <v>155.18</v>
      </c>
      <c r="F802" s="229">
        <v>155.18</v>
      </c>
      <c r="G802" s="230" t="s">
        <v>33</v>
      </c>
      <c r="H802" s="231">
        <v>4</v>
      </c>
      <c r="I802" s="232">
        <v>0</v>
      </c>
      <c r="J802" s="232">
        <v>0</v>
      </c>
      <c r="K802" s="232">
        <v>0</v>
      </c>
      <c r="L802" s="233">
        <v>0</v>
      </c>
      <c r="M802" s="232">
        <f t="shared" si="137"/>
        <v>4</v>
      </c>
      <c r="N802" s="234">
        <v>4</v>
      </c>
      <c r="O802" s="232">
        <f t="shared" si="136"/>
        <v>0</v>
      </c>
      <c r="P802" s="243"/>
      <c r="Q802" s="216"/>
      <c r="R802" s="236">
        <f t="shared" si="144"/>
        <v>620.72</v>
      </c>
      <c r="S802" s="237">
        <v>0</v>
      </c>
      <c r="T802" s="236">
        <f t="shared" si="138"/>
        <v>0</v>
      </c>
      <c r="U802" s="236">
        <f t="shared" si="139"/>
        <v>0</v>
      </c>
      <c r="V802" s="236">
        <f t="shared" si="140"/>
        <v>0</v>
      </c>
      <c r="W802" s="236">
        <f t="shared" si="141"/>
        <v>0</v>
      </c>
      <c r="X802" s="236">
        <f t="shared" si="145"/>
        <v>620.72</v>
      </c>
      <c r="Y802" s="238">
        <f t="shared" si="142"/>
        <v>620.72</v>
      </c>
      <c r="Z802" s="238">
        <f t="shared" si="143"/>
        <v>0</v>
      </c>
    </row>
    <row r="803" spans="1:26" ht="18" x14ac:dyDescent="0.25">
      <c r="A803" s="191" t="s">
        <v>1601</v>
      </c>
      <c r="B803" s="228" t="s">
        <v>1630</v>
      </c>
      <c r="C803" s="193" t="s">
        <v>1631</v>
      </c>
      <c r="D803" s="193"/>
      <c r="E803" s="194">
        <v>435</v>
      </c>
      <c r="F803" s="229">
        <v>435</v>
      </c>
      <c r="G803" s="230" t="s">
        <v>33</v>
      </c>
      <c r="H803" s="231">
        <v>2</v>
      </c>
      <c r="I803" s="251">
        <v>0</v>
      </c>
      <c r="J803" s="232">
        <v>0</v>
      </c>
      <c r="K803" s="232">
        <v>0</v>
      </c>
      <c r="L803" s="233">
        <v>0</v>
      </c>
      <c r="M803" s="232">
        <f t="shared" si="137"/>
        <v>2</v>
      </c>
      <c r="N803" s="234">
        <v>2</v>
      </c>
      <c r="O803" s="232">
        <f t="shared" si="136"/>
        <v>0</v>
      </c>
      <c r="P803" s="243"/>
      <c r="Q803" s="216"/>
      <c r="R803" s="236">
        <f t="shared" si="144"/>
        <v>870</v>
      </c>
      <c r="S803" s="237">
        <v>0</v>
      </c>
      <c r="T803" s="236">
        <f t="shared" si="138"/>
        <v>0</v>
      </c>
      <c r="U803" s="236">
        <f t="shared" si="139"/>
        <v>0</v>
      </c>
      <c r="V803" s="236">
        <f t="shared" si="140"/>
        <v>0</v>
      </c>
      <c r="W803" s="236">
        <f t="shared" si="141"/>
        <v>0</v>
      </c>
      <c r="X803" s="236">
        <f t="shared" si="145"/>
        <v>870</v>
      </c>
      <c r="Y803" s="238">
        <f t="shared" si="142"/>
        <v>870</v>
      </c>
      <c r="Z803" s="238">
        <f t="shared" si="143"/>
        <v>0</v>
      </c>
    </row>
    <row r="804" spans="1:26" ht="18" x14ac:dyDescent="0.25">
      <c r="A804" s="191" t="s">
        <v>1601</v>
      </c>
      <c r="B804" s="228" t="s">
        <v>1628</v>
      </c>
      <c r="C804" s="193" t="s">
        <v>1629</v>
      </c>
      <c r="D804" s="193"/>
      <c r="E804" s="194">
        <v>215.52</v>
      </c>
      <c r="F804" s="229">
        <v>215.52</v>
      </c>
      <c r="G804" s="230" t="s">
        <v>33</v>
      </c>
      <c r="H804" s="231">
        <v>1</v>
      </c>
      <c r="I804" s="251">
        <v>0</v>
      </c>
      <c r="J804" s="232">
        <v>0</v>
      </c>
      <c r="K804" s="232">
        <v>0</v>
      </c>
      <c r="L804" s="233">
        <v>0</v>
      </c>
      <c r="M804" s="232">
        <f t="shared" si="137"/>
        <v>1</v>
      </c>
      <c r="N804" s="234">
        <v>1</v>
      </c>
      <c r="O804" s="232">
        <f t="shared" si="136"/>
        <v>0</v>
      </c>
      <c r="P804" s="242"/>
      <c r="Q804" s="216"/>
      <c r="R804" s="236">
        <f t="shared" si="144"/>
        <v>215.52</v>
      </c>
      <c r="S804" s="237">
        <v>0</v>
      </c>
      <c r="T804" s="236">
        <f t="shared" si="138"/>
        <v>0</v>
      </c>
      <c r="U804" s="236">
        <f t="shared" si="139"/>
        <v>0</v>
      </c>
      <c r="V804" s="236">
        <f t="shared" si="140"/>
        <v>0</v>
      </c>
      <c r="W804" s="236">
        <f t="shared" si="141"/>
        <v>0</v>
      </c>
      <c r="X804" s="236">
        <f t="shared" si="145"/>
        <v>215.52</v>
      </c>
      <c r="Y804" s="238">
        <f t="shared" si="142"/>
        <v>215.52</v>
      </c>
      <c r="Z804" s="238">
        <f t="shared" si="143"/>
        <v>0</v>
      </c>
    </row>
    <row r="805" spans="1:26" ht="30" x14ac:dyDescent="0.25">
      <c r="A805" s="191" t="s">
        <v>1601</v>
      </c>
      <c r="B805" s="228" t="s">
        <v>1610</v>
      </c>
      <c r="C805" s="193" t="s">
        <v>1611</v>
      </c>
      <c r="D805" s="193"/>
      <c r="E805" s="194">
        <v>40</v>
      </c>
      <c r="F805" s="229">
        <v>40</v>
      </c>
      <c r="G805" s="230" t="s">
        <v>33</v>
      </c>
      <c r="H805" s="231">
        <v>0</v>
      </c>
      <c r="I805" s="232">
        <v>0</v>
      </c>
      <c r="J805" s="232">
        <v>0</v>
      </c>
      <c r="K805" s="232">
        <v>0</v>
      </c>
      <c r="L805" s="233">
        <v>0</v>
      </c>
      <c r="M805" s="232">
        <f t="shared" si="137"/>
        <v>0</v>
      </c>
      <c r="N805" s="234">
        <v>0</v>
      </c>
      <c r="O805" s="232">
        <f t="shared" ref="O805:O868" si="146">N805-M805</f>
        <v>0</v>
      </c>
      <c r="P805" s="242"/>
      <c r="Q805" s="216"/>
      <c r="R805" s="236">
        <f t="shared" si="144"/>
        <v>0</v>
      </c>
      <c r="S805" s="237">
        <v>0</v>
      </c>
      <c r="T805" s="236">
        <f t="shared" si="138"/>
        <v>0</v>
      </c>
      <c r="U805" s="236">
        <f t="shared" si="139"/>
        <v>0</v>
      </c>
      <c r="V805" s="236">
        <f t="shared" si="140"/>
        <v>0</v>
      </c>
      <c r="W805" s="236">
        <f t="shared" si="141"/>
        <v>0</v>
      </c>
      <c r="X805" s="236">
        <f t="shared" si="145"/>
        <v>0</v>
      </c>
      <c r="Y805" s="238">
        <f t="shared" si="142"/>
        <v>0</v>
      </c>
      <c r="Z805" s="238">
        <f t="shared" si="143"/>
        <v>0</v>
      </c>
    </row>
    <row r="806" spans="1:26" ht="30" x14ac:dyDescent="0.25">
      <c r="A806" s="191" t="s">
        <v>1601</v>
      </c>
      <c r="B806" s="228" t="s">
        <v>1606</v>
      </c>
      <c r="C806" s="193" t="s">
        <v>1607</v>
      </c>
      <c r="D806" s="193"/>
      <c r="E806" s="194">
        <v>50</v>
      </c>
      <c r="F806" s="229">
        <v>50</v>
      </c>
      <c r="G806" s="230" t="s">
        <v>33</v>
      </c>
      <c r="H806" s="231">
        <v>0</v>
      </c>
      <c r="I806" s="232">
        <v>0</v>
      </c>
      <c r="J806" s="232">
        <v>0</v>
      </c>
      <c r="K806" s="232">
        <v>0</v>
      </c>
      <c r="L806" s="233">
        <v>0</v>
      </c>
      <c r="M806" s="232">
        <f t="shared" si="137"/>
        <v>0</v>
      </c>
      <c r="N806" s="234">
        <v>0</v>
      </c>
      <c r="O806" s="232">
        <f t="shared" si="146"/>
        <v>0</v>
      </c>
      <c r="P806" s="243"/>
      <c r="Q806" s="216"/>
      <c r="R806" s="236">
        <f t="shared" si="144"/>
        <v>0</v>
      </c>
      <c r="S806" s="237">
        <v>0</v>
      </c>
      <c r="T806" s="236">
        <f t="shared" si="138"/>
        <v>0</v>
      </c>
      <c r="U806" s="236">
        <f t="shared" si="139"/>
        <v>0</v>
      </c>
      <c r="V806" s="236">
        <f t="shared" si="140"/>
        <v>0</v>
      </c>
      <c r="W806" s="236">
        <f t="shared" si="141"/>
        <v>0</v>
      </c>
      <c r="X806" s="236">
        <f t="shared" si="145"/>
        <v>0</v>
      </c>
      <c r="Y806" s="238">
        <f t="shared" si="142"/>
        <v>0</v>
      </c>
      <c r="Z806" s="238">
        <f t="shared" si="143"/>
        <v>0</v>
      </c>
    </row>
    <row r="807" spans="1:26" ht="30" x14ac:dyDescent="0.25">
      <c r="A807" s="191" t="s">
        <v>1601</v>
      </c>
      <c r="B807" s="228" t="s">
        <v>1634</v>
      </c>
      <c r="C807" s="193" t="s">
        <v>1635</v>
      </c>
      <c r="D807" s="193"/>
      <c r="E807" s="194">
        <v>589.01</v>
      </c>
      <c r="F807" s="229">
        <v>589.01</v>
      </c>
      <c r="G807" s="230" t="s">
        <v>33</v>
      </c>
      <c r="H807" s="231">
        <v>0</v>
      </c>
      <c r="I807" s="251">
        <v>0</v>
      </c>
      <c r="J807" s="232">
        <v>0</v>
      </c>
      <c r="K807" s="232">
        <v>0</v>
      </c>
      <c r="L807" s="232">
        <v>0</v>
      </c>
      <c r="M807" s="232">
        <f t="shared" si="137"/>
        <v>0</v>
      </c>
      <c r="N807" s="232">
        <v>0</v>
      </c>
      <c r="O807" s="232">
        <f t="shared" si="146"/>
        <v>0</v>
      </c>
      <c r="P807" s="243"/>
      <c r="Q807" s="216"/>
      <c r="R807" s="236">
        <f t="shared" si="144"/>
        <v>0</v>
      </c>
      <c r="S807" s="237">
        <v>0</v>
      </c>
      <c r="T807" s="236">
        <f t="shared" si="138"/>
        <v>0</v>
      </c>
      <c r="U807" s="236">
        <f t="shared" si="139"/>
        <v>0</v>
      </c>
      <c r="V807" s="236">
        <f t="shared" si="140"/>
        <v>0</v>
      </c>
      <c r="W807" s="236">
        <f t="shared" si="141"/>
        <v>0</v>
      </c>
      <c r="X807" s="236">
        <f t="shared" si="145"/>
        <v>0</v>
      </c>
      <c r="Y807" s="238">
        <f t="shared" si="142"/>
        <v>0</v>
      </c>
      <c r="Z807" s="238">
        <f t="shared" si="143"/>
        <v>0</v>
      </c>
    </row>
    <row r="808" spans="1:26" ht="30" x14ac:dyDescent="0.25">
      <c r="A808" s="211" t="s">
        <v>1601</v>
      </c>
      <c r="B808" s="260" t="s">
        <v>1636</v>
      </c>
      <c r="C808" s="213" t="s">
        <v>1637</v>
      </c>
      <c r="D808" s="213"/>
      <c r="E808" s="214">
        <v>536</v>
      </c>
      <c r="F808" s="261">
        <v>536</v>
      </c>
      <c r="G808" s="262" t="s">
        <v>33</v>
      </c>
      <c r="H808" s="231">
        <v>0</v>
      </c>
      <c r="I808" s="251">
        <v>0</v>
      </c>
      <c r="J808" s="263">
        <v>0</v>
      </c>
      <c r="K808" s="232">
        <v>0</v>
      </c>
      <c r="L808" s="264">
        <v>0</v>
      </c>
      <c r="M808" s="232">
        <f t="shared" si="137"/>
        <v>0</v>
      </c>
      <c r="N808" s="265">
        <v>0</v>
      </c>
      <c r="O808" s="232">
        <f t="shared" si="146"/>
        <v>0</v>
      </c>
      <c r="P808" s="243"/>
      <c r="Q808" s="216"/>
      <c r="R808" s="236">
        <f t="shared" si="144"/>
        <v>0</v>
      </c>
      <c r="S808" s="237">
        <v>0</v>
      </c>
      <c r="T808" s="236">
        <f t="shared" si="138"/>
        <v>0</v>
      </c>
      <c r="U808" s="236">
        <f t="shared" si="139"/>
        <v>0</v>
      </c>
      <c r="V808" s="236">
        <f t="shared" si="140"/>
        <v>0</v>
      </c>
      <c r="W808" s="236">
        <f t="shared" si="141"/>
        <v>0</v>
      </c>
      <c r="X808" s="236">
        <f t="shared" si="145"/>
        <v>0</v>
      </c>
      <c r="Y808" s="238">
        <f t="shared" si="142"/>
        <v>0</v>
      </c>
      <c r="Z808" s="238">
        <f t="shared" si="143"/>
        <v>0</v>
      </c>
    </row>
    <row r="809" spans="1:26" ht="30" x14ac:dyDescent="0.25">
      <c r="A809" s="191" t="s">
        <v>1601</v>
      </c>
      <c r="B809" s="228" t="s">
        <v>1608</v>
      </c>
      <c r="C809" s="193" t="s">
        <v>1609</v>
      </c>
      <c r="D809" s="193"/>
      <c r="E809" s="194">
        <v>17.16</v>
      </c>
      <c r="F809" s="229">
        <v>17.16</v>
      </c>
      <c r="G809" s="230" t="s">
        <v>33</v>
      </c>
      <c r="H809" s="231">
        <v>0</v>
      </c>
      <c r="I809" s="232">
        <v>0</v>
      </c>
      <c r="J809" s="232">
        <v>0</v>
      </c>
      <c r="K809" s="232">
        <v>0</v>
      </c>
      <c r="L809" s="233">
        <v>0</v>
      </c>
      <c r="M809" s="232">
        <f t="shared" si="137"/>
        <v>0</v>
      </c>
      <c r="N809" s="234">
        <v>0</v>
      </c>
      <c r="O809" s="232">
        <f t="shared" si="146"/>
        <v>0</v>
      </c>
      <c r="P809" s="243"/>
      <c r="Q809" s="216"/>
      <c r="R809" s="236">
        <f t="shared" si="144"/>
        <v>0</v>
      </c>
      <c r="S809" s="237">
        <v>0</v>
      </c>
      <c r="T809" s="236">
        <f t="shared" si="138"/>
        <v>0</v>
      </c>
      <c r="U809" s="236">
        <f t="shared" si="139"/>
        <v>0</v>
      </c>
      <c r="V809" s="236">
        <f t="shared" si="140"/>
        <v>0</v>
      </c>
      <c r="W809" s="236">
        <f t="shared" si="141"/>
        <v>0</v>
      </c>
      <c r="X809" s="236">
        <f t="shared" si="145"/>
        <v>0</v>
      </c>
      <c r="Y809" s="238">
        <f t="shared" si="142"/>
        <v>0</v>
      </c>
      <c r="Z809" s="238">
        <f t="shared" si="143"/>
        <v>0</v>
      </c>
    </row>
    <row r="810" spans="1:26" ht="30" x14ac:dyDescent="0.25">
      <c r="A810" s="191" t="s">
        <v>1601</v>
      </c>
      <c r="B810" s="228" t="s">
        <v>1604</v>
      </c>
      <c r="C810" s="193" t="s">
        <v>1605</v>
      </c>
      <c r="D810" s="193"/>
      <c r="E810" s="194">
        <v>70.010000000000005</v>
      </c>
      <c r="F810" s="229">
        <v>70.010000000000005</v>
      </c>
      <c r="G810" s="230" t="s">
        <v>33</v>
      </c>
      <c r="H810" s="231">
        <v>1</v>
      </c>
      <c r="I810" s="232">
        <v>0</v>
      </c>
      <c r="J810" s="232">
        <v>0</v>
      </c>
      <c r="K810" s="232">
        <v>0</v>
      </c>
      <c r="L810" s="233">
        <v>0</v>
      </c>
      <c r="M810" s="232">
        <f t="shared" si="137"/>
        <v>1</v>
      </c>
      <c r="N810" s="234">
        <v>1</v>
      </c>
      <c r="O810" s="232">
        <f t="shared" si="146"/>
        <v>0</v>
      </c>
      <c r="P810" s="242"/>
      <c r="Q810" s="216"/>
      <c r="R810" s="236">
        <f t="shared" si="144"/>
        <v>70.010000000000005</v>
      </c>
      <c r="S810" s="237">
        <v>0</v>
      </c>
      <c r="T810" s="236">
        <f t="shared" si="138"/>
        <v>0</v>
      </c>
      <c r="U810" s="236">
        <f t="shared" si="139"/>
        <v>0</v>
      </c>
      <c r="V810" s="236">
        <f t="shared" si="140"/>
        <v>0</v>
      </c>
      <c r="W810" s="236">
        <f t="shared" si="141"/>
        <v>0</v>
      </c>
      <c r="X810" s="236">
        <f t="shared" si="145"/>
        <v>70.010000000000005</v>
      </c>
      <c r="Y810" s="238">
        <f t="shared" si="142"/>
        <v>70.010000000000005</v>
      </c>
      <c r="Z810" s="238">
        <f t="shared" si="143"/>
        <v>0</v>
      </c>
    </row>
    <row r="811" spans="1:26" ht="30" x14ac:dyDescent="0.25">
      <c r="A811" s="191" t="s">
        <v>1601</v>
      </c>
      <c r="B811" s="245" t="s">
        <v>1622</v>
      </c>
      <c r="C811" s="193" t="s">
        <v>1623</v>
      </c>
      <c r="D811" s="193"/>
      <c r="E811" s="194">
        <v>0</v>
      </c>
      <c r="F811" s="229">
        <v>0</v>
      </c>
      <c r="G811" s="230" t="s">
        <v>33</v>
      </c>
      <c r="H811" s="231">
        <v>0</v>
      </c>
      <c r="I811" s="251">
        <v>0</v>
      </c>
      <c r="J811" s="232">
        <v>0</v>
      </c>
      <c r="K811" s="232">
        <v>0</v>
      </c>
      <c r="L811" s="233">
        <v>0</v>
      </c>
      <c r="M811" s="232">
        <f t="shared" si="137"/>
        <v>0</v>
      </c>
      <c r="N811" s="234">
        <v>0</v>
      </c>
      <c r="O811" s="232">
        <f t="shared" si="146"/>
        <v>0</v>
      </c>
      <c r="P811" s="243"/>
      <c r="Q811" s="216"/>
      <c r="R811" s="236">
        <f t="shared" si="144"/>
        <v>0</v>
      </c>
      <c r="S811" s="237">
        <v>0</v>
      </c>
      <c r="T811" s="236">
        <f t="shared" si="138"/>
        <v>0</v>
      </c>
      <c r="U811" s="236">
        <f t="shared" si="139"/>
        <v>0</v>
      </c>
      <c r="V811" s="236">
        <f t="shared" si="140"/>
        <v>0</v>
      </c>
      <c r="W811" s="236">
        <f t="shared" si="141"/>
        <v>0</v>
      </c>
      <c r="X811" s="236">
        <f t="shared" si="145"/>
        <v>0</v>
      </c>
      <c r="Y811" s="238">
        <f t="shared" si="142"/>
        <v>0</v>
      </c>
      <c r="Z811" s="238">
        <f t="shared" si="143"/>
        <v>0</v>
      </c>
    </row>
    <row r="812" spans="1:26" ht="18" x14ac:dyDescent="0.25">
      <c r="A812" s="191" t="s">
        <v>1601</v>
      </c>
      <c r="B812" s="228" t="s">
        <v>1620</v>
      </c>
      <c r="C812" s="193" t="s">
        <v>1621</v>
      </c>
      <c r="D812" s="193"/>
      <c r="E812" s="194">
        <v>63.01</v>
      </c>
      <c r="F812" s="229">
        <v>63.01</v>
      </c>
      <c r="G812" s="230" t="s">
        <v>33</v>
      </c>
      <c r="H812" s="231">
        <v>0</v>
      </c>
      <c r="I812" s="251">
        <v>0</v>
      </c>
      <c r="J812" s="232">
        <v>0</v>
      </c>
      <c r="K812" s="232">
        <v>0</v>
      </c>
      <c r="L812" s="233">
        <v>0</v>
      </c>
      <c r="M812" s="232">
        <f t="shared" si="137"/>
        <v>0</v>
      </c>
      <c r="N812" s="234">
        <v>0</v>
      </c>
      <c r="O812" s="232">
        <f t="shared" si="146"/>
        <v>0</v>
      </c>
      <c r="P812" s="243"/>
      <c r="Q812" s="216"/>
      <c r="R812" s="236">
        <f t="shared" si="144"/>
        <v>0</v>
      </c>
      <c r="S812" s="237">
        <v>0</v>
      </c>
      <c r="T812" s="236">
        <f t="shared" si="138"/>
        <v>0</v>
      </c>
      <c r="U812" s="236">
        <f t="shared" si="139"/>
        <v>0</v>
      </c>
      <c r="V812" s="236">
        <f t="shared" si="140"/>
        <v>0</v>
      </c>
      <c r="W812" s="236">
        <f t="shared" si="141"/>
        <v>0</v>
      </c>
      <c r="X812" s="236">
        <f t="shared" si="145"/>
        <v>0</v>
      </c>
      <c r="Y812" s="238">
        <f t="shared" si="142"/>
        <v>0</v>
      </c>
      <c r="Z812" s="238">
        <f t="shared" si="143"/>
        <v>0</v>
      </c>
    </row>
    <row r="813" spans="1:26" ht="30" x14ac:dyDescent="0.25">
      <c r="A813" s="191" t="s">
        <v>1271</v>
      </c>
      <c r="B813" s="228" t="s">
        <v>1697</v>
      </c>
      <c r="C813" s="193" t="s">
        <v>1698</v>
      </c>
      <c r="D813" s="193"/>
      <c r="E813" s="194">
        <v>206.67</v>
      </c>
      <c r="F813" s="229">
        <v>206.67</v>
      </c>
      <c r="G813" s="230" t="s">
        <v>33</v>
      </c>
      <c r="H813" s="231">
        <v>2</v>
      </c>
      <c r="I813" s="251">
        <v>0</v>
      </c>
      <c r="J813" s="232">
        <v>0</v>
      </c>
      <c r="K813" s="232">
        <v>0</v>
      </c>
      <c r="L813" s="233">
        <v>0</v>
      </c>
      <c r="M813" s="232">
        <f t="shared" si="137"/>
        <v>2</v>
      </c>
      <c r="N813" s="234">
        <v>2</v>
      </c>
      <c r="O813" s="232">
        <f t="shared" si="146"/>
        <v>0</v>
      </c>
      <c r="P813" s="243"/>
      <c r="Q813" s="216"/>
      <c r="R813" s="236">
        <f t="shared" si="144"/>
        <v>413.34</v>
      </c>
      <c r="S813" s="237">
        <v>0</v>
      </c>
      <c r="T813" s="236">
        <f t="shared" si="138"/>
        <v>0</v>
      </c>
      <c r="U813" s="236">
        <f t="shared" si="139"/>
        <v>0</v>
      </c>
      <c r="V813" s="236">
        <f t="shared" si="140"/>
        <v>0</v>
      </c>
      <c r="W813" s="236">
        <f t="shared" si="141"/>
        <v>0</v>
      </c>
      <c r="X813" s="236">
        <f t="shared" si="145"/>
        <v>413.34</v>
      </c>
      <c r="Y813" s="238">
        <f t="shared" si="142"/>
        <v>413.34</v>
      </c>
      <c r="Z813" s="238">
        <f t="shared" si="143"/>
        <v>0</v>
      </c>
    </row>
    <row r="814" spans="1:26" ht="30" x14ac:dyDescent="0.25">
      <c r="A814" s="191" t="s">
        <v>1271</v>
      </c>
      <c r="B814" s="228" t="s">
        <v>1699</v>
      </c>
      <c r="C814" s="193" t="s">
        <v>1700</v>
      </c>
      <c r="D814" s="193"/>
      <c r="E814" s="194">
        <v>32</v>
      </c>
      <c r="F814" s="229">
        <v>32</v>
      </c>
      <c r="G814" s="230" t="s">
        <v>33</v>
      </c>
      <c r="H814" s="231">
        <v>1</v>
      </c>
      <c r="I814" s="251">
        <v>0</v>
      </c>
      <c r="J814" s="232">
        <v>0</v>
      </c>
      <c r="K814" s="232">
        <v>1</v>
      </c>
      <c r="L814" s="233">
        <v>0</v>
      </c>
      <c r="M814" s="232">
        <f t="shared" si="137"/>
        <v>0</v>
      </c>
      <c r="N814" s="234">
        <v>0</v>
      </c>
      <c r="O814" s="232">
        <f t="shared" si="146"/>
        <v>0</v>
      </c>
      <c r="P814" s="242"/>
      <c r="Q814" s="216"/>
      <c r="R814" s="236">
        <f t="shared" si="144"/>
        <v>32</v>
      </c>
      <c r="S814" s="237">
        <v>0</v>
      </c>
      <c r="T814" s="236">
        <f t="shared" si="138"/>
        <v>0</v>
      </c>
      <c r="U814" s="236">
        <f t="shared" si="139"/>
        <v>0</v>
      </c>
      <c r="V814" s="236">
        <f t="shared" si="140"/>
        <v>32</v>
      </c>
      <c r="W814" s="236">
        <f t="shared" si="141"/>
        <v>0</v>
      </c>
      <c r="X814" s="236">
        <f t="shared" si="145"/>
        <v>0</v>
      </c>
      <c r="Y814" s="238">
        <f t="shared" si="142"/>
        <v>0</v>
      </c>
      <c r="Z814" s="238">
        <f t="shared" si="143"/>
        <v>0</v>
      </c>
    </row>
    <row r="815" spans="1:26" ht="45" x14ac:dyDescent="0.25">
      <c r="A815" s="191" t="s">
        <v>1271</v>
      </c>
      <c r="B815" s="228" t="s">
        <v>1733</v>
      </c>
      <c r="C815" s="193" t="s">
        <v>1734</v>
      </c>
      <c r="D815" s="193"/>
      <c r="E815" s="194">
        <v>20.38</v>
      </c>
      <c r="F815" s="229">
        <v>20.38</v>
      </c>
      <c r="G815" s="230" t="s">
        <v>33</v>
      </c>
      <c r="H815" s="231">
        <v>0</v>
      </c>
      <c r="I815" s="251">
        <v>0</v>
      </c>
      <c r="J815" s="232">
        <v>0</v>
      </c>
      <c r="K815" s="232">
        <v>0</v>
      </c>
      <c r="L815" s="233">
        <v>0</v>
      </c>
      <c r="M815" s="232">
        <f t="shared" si="137"/>
        <v>0</v>
      </c>
      <c r="N815" s="234">
        <v>0</v>
      </c>
      <c r="O815" s="232">
        <f t="shared" si="146"/>
        <v>0</v>
      </c>
      <c r="P815" s="243"/>
      <c r="Q815" s="216"/>
      <c r="R815" s="236">
        <f t="shared" si="144"/>
        <v>0</v>
      </c>
      <c r="S815" s="237">
        <v>0</v>
      </c>
      <c r="T815" s="236">
        <f t="shared" si="138"/>
        <v>0</v>
      </c>
      <c r="U815" s="236">
        <f t="shared" si="139"/>
        <v>0</v>
      </c>
      <c r="V815" s="236">
        <f t="shared" si="140"/>
        <v>0</v>
      </c>
      <c r="W815" s="236">
        <f t="shared" si="141"/>
        <v>0</v>
      </c>
      <c r="X815" s="236">
        <f t="shared" si="145"/>
        <v>0</v>
      </c>
      <c r="Y815" s="238">
        <f t="shared" si="142"/>
        <v>0</v>
      </c>
      <c r="Z815" s="238">
        <f t="shared" si="143"/>
        <v>0</v>
      </c>
    </row>
    <row r="816" spans="1:26" ht="30" x14ac:dyDescent="0.25">
      <c r="A816" s="191" t="s">
        <v>1271</v>
      </c>
      <c r="B816" s="228" t="s">
        <v>1701</v>
      </c>
      <c r="C816" s="193" t="s">
        <v>1702</v>
      </c>
      <c r="D816" s="193"/>
      <c r="E816" s="194">
        <v>1568.32</v>
      </c>
      <c r="F816" s="229">
        <v>1568.32</v>
      </c>
      <c r="G816" s="230" t="s">
        <v>33</v>
      </c>
      <c r="H816" s="231">
        <v>1</v>
      </c>
      <c r="I816" s="251">
        <v>0</v>
      </c>
      <c r="J816" s="232">
        <v>0</v>
      </c>
      <c r="K816" s="232">
        <v>0</v>
      </c>
      <c r="L816" s="233">
        <v>0</v>
      </c>
      <c r="M816" s="232">
        <f t="shared" si="137"/>
        <v>1</v>
      </c>
      <c r="N816" s="234">
        <v>1</v>
      </c>
      <c r="O816" s="232">
        <f t="shared" si="146"/>
        <v>0</v>
      </c>
      <c r="P816" s="242"/>
      <c r="Q816" s="216"/>
      <c r="R816" s="236">
        <f t="shared" si="144"/>
        <v>1568.32</v>
      </c>
      <c r="S816" s="237">
        <v>0</v>
      </c>
      <c r="T816" s="236">
        <f t="shared" si="138"/>
        <v>0</v>
      </c>
      <c r="U816" s="236">
        <f t="shared" si="139"/>
        <v>0</v>
      </c>
      <c r="V816" s="236">
        <f t="shared" si="140"/>
        <v>0</v>
      </c>
      <c r="W816" s="236">
        <f t="shared" si="141"/>
        <v>0</v>
      </c>
      <c r="X816" s="236">
        <f t="shared" si="145"/>
        <v>1568.32</v>
      </c>
      <c r="Y816" s="238">
        <f t="shared" si="142"/>
        <v>1568.32</v>
      </c>
      <c r="Z816" s="238">
        <f t="shared" si="143"/>
        <v>0</v>
      </c>
    </row>
    <row r="817" spans="1:26" ht="45" x14ac:dyDescent="0.25">
      <c r="A817" s="191" t="s">
        <v>1271</v>
      </c>
      <c r="B817" s="228" t="s">
        <v>1687</v>
      </c>
      <c r="C817" s="193" t="s">
        <v>1688</v>
      </c>
      <c r="D817" s="193"/>
      <c r="E817" s="194">
        <v>831.3</v>
      </c>
      <c r="F817" s="229">
        <v>831.3</v>
      </c>
      <c r="G817" s="230" t="s">
        <v>33</v>
      </c>
      <c r="H817" s="231">
        <v>0</v>
      </c>
      <c r="I817" s="251">
        <v>0</v>
      </c>
      <c r="J817" s="232">
        <v>0</v>
      </c>
      <c r="K817" s="232">
        <v>0</v>
      </c>
      <c r="L817" s="233">
        <v>0</v>
      </c>
      <c r="M817" s="232">
        <f t="shared" si="137"/>
        <v>0</v>
      </c>
      <c r="N817" s="234">
        <v>0</v>
      </c>
      <c r="O817" s="232">
        <f t="shared" si="146"/>
        <v>0</v>
      </c>
      <c r="P817" s="243"/>
      <c r="Q817" s="216"/>
      <c r="R817" s="236">
        <f t="shared" si="144"/>
        <v>0</v>
      </c>
      <c r="S817" s="237">
        <v>0</v>
      </c>
      <c r="T817" s="236">
        <f t="shared" si="138"/>
        <v>0</v>
      </c>
      <c r="U817" s="236">
        <f t="shared" si="139"/>
        <v>0</v>
      </c>
      <c r="V817" s="236">
        <f t="shared" si="140"/>
        <v>0</v>
      </c>
      <c r="W817" s="236">
        <f t="shared" si="141"/>
        <v>0</v>
      </c>
      <c r="X817" s="236">
        <f t="shared" si="145"/>
        <v>0</v>
      </c>
      <c r="Y817" s="238">
        <f t="shared" si="142"/>
        <v>0</v>
      </c>
      <c r="Z817" s="238">
        <f t="shared" si="143"/>
        <v>0</v>
      </c>
    </row>
    <row r="818" spans="1:26" ht="45" x14ac:dyDescent="0.25">
      <c r="A818" s="191" t="s">
        <v>1271</v>
      </c>
      <c r="B818" s="228" t="s">
        <v>1729</v>
      </c>
      <c r="C818" s="193" t="s">
        <v>1730</v>
      </c>
      <c r="D818" s="193"/>
      <c r="E818" s="194">
        <v>138.35</v>
      </c>
      <c r="F818" s="229">
        <v>138.35</v>
      </c>
      <c r="G818" s="230" t="s">
        <v>33</v>
      </c>
      <c r="H818" s="231">
        <v>0</v>
      </c>
      <c r="I818" s="251">
        <v>0</v>
      </c>
      <c r="J818" s="232">
        <v>0</v>
      </c>
      <c r="K818" s="232">
        <v>0</v>
      </c>
      <c r="L818" s="233">
        <v>0</v>
      </c>
      <c r="M818" s="232">
        <f t="shared" si="137"/>
        <v>0</v>
      </c>
      <c r="N818" s="234">
        <v>0</v>
      </c>
      <c r="O818" s="232">
        <f t="shared" si="146"/>
        <v>0</v>
      </c>
      <c r="P818" s="243"/>
      <c r="Q818" s="216"/>
      <c r="R818" s="236">
        <f t="shared" si="144"/>
        <v>0</v>
      </c>
      <c r="S818" s="237">
        <v>0</v>
      </c>
      <c r="T818" s="236">
        <f t="shared" si="138"/>
        <v>0</v>
      </c>
      <c r="U818" s="236">
        <f t="shared" si="139"/>
        <v>0</v>
      </c>
      <c r="V818" s="236">
        <f t="shared" si="140"/>
        <v>0</v>
      </c>
      <c r="W818" s="236">
        <f t="shared" si="141"/>
        <v>0</v>
      </c>
      <c r="X818" s="236">
        <f t="shared" si="145"/>
        <v>0</v>
      </c>
      <c r="Y818" s="238">
        <f t="shared" si="142"/>
        <v>0</v>
      </c>
      <c r="Z818" s="238">
        <f t="shared" si="143"/>
        <v>0</v>
      </c>
    </row>
    <row r="819" spans="1:26" ht="30" x14ac:dyDescent="0.25">
      <c r="A819" s="191" t="s">
        <v>1271</v>
      </c>
      <c r="B819" s="228" t="s">
        <v>1679</v>
      </c>
      <c r="C819" s="193" t="s">
        <v>1680</v>
      </c>
      <c r="D819" s="193"/>
      <c r="E819" s="194">
        <v>66.7</v>
      </c>
      <c r="F819" s="229">
        <v>66.7</v>
      </c>
      <c r="G819" s="230" t="s">
        <v>33</v>
      </c>
      <c r="H819" s="231">
        <v>0</v>
      </c>
      <c r="I819" s="232">
        <v>0</v>
      </c>
      <c r="J819" s="232">
        <v>0</v>
      </c>
      <c r="K819" s="232">
        <v>0</v>
      </c>
      <c r="L819" s="233">
        <v>0</v>
      </c>
      <c r="M819" s="232">
        <f t="shared" si="137"/>
        <v>0</v>
      </c>
      <c r="N819" s="234">
        <v>0</v>
      </c>
      <c r="O819" s="232">
        <f t="shared" si="146"/>
        <v>0</v>
      </c>
      <c r="P819" s="242"/>
      <c r="Q819" s="216"/>
      <c r="R819" s="236">
        <f t="shared" si="144"/>
        <v>0</v>
      </c>
      <c r="S819" s="237">
        <v>0</v>
      </c>
      <c r="T819" s="236">
        <f t="shared" si="138"/>
        <v>0</v>
      </c>
      <c r="U819" s="236">
        <f t="shared" si="139"/>
        <v>0</v>
      </c>
      <c r="V819" s="236">
        <f t="shared" si="140"/>
        <v>0</v>
      </c>
      <c r="W819" s="236">
        <f t="shared" si="141"/>
        <v>0</v>
      </c>
      <c r="X819" s="236">
        <f t="shared" si="145"/>
        <v>0</v>
      </c>
      <c r="Y819" s="238">
        <f t="shared" si="142"/>
        <v>0</v>
      </c>
      <c r="Z819" s="238">
        <f t="shared" si="143"/>
        <v>0</v>
      </c>
    </row>
    <row r="820" spans="1:26" ht="30" x14ac:dyDescent="0.25">
      <c r="A820" s="191" t="s">
        <v>1271</v>
      </c>
      <c r="B820" s="228" t="s">
        <v>1674</v>
      </c>
      <c r="C820" s="193" t="s">
        <v>1675</v>
      </c>
      <c r="D820" s="193"/>
      <c r="E820" s="194">
        <v>261.32</v>
      </c>
      <c r="F820" s="229">
        <v>261.32</v>
      </c>
      <c r="G820" s="230" t="s">
        <v>1676</v>
      </c>
      <c r="H820" s="231">
        <v>0</v>
      </c>
      <c r="I820" s="232">
        <v>0</v>
      </c>
      <c r="J820" s="232">
        <v>0</v>
      </c>
      <c r="K820" s="232">
        <v>0</v>
      </c>
      <c r="L820" s="233">
        <v>0</v>
      </c>
      <c r="M820" s="232">
        <f t="shared" si="137"/>
        <v>0</v>
      </c>
      <c r="N820" s="234">
        <v>0</v>
      </c>
      <c r="O820" s="232">
        <f t="shared" si="146"/>
        <v>0</v>
      </c>
      <c r="P820" s="242"/>
      <c r="Q820" s="216"/>
      <c r="R820" s="236">
        <f t="shared" si="144"/>
        <v>0</v>
      </c>
      <c r="S820" s="237">
        <v>0</v>
      </c>
      <c r="T820" s="236">
        <f t="shared" si="138"/>
        <v>0</v>
      </c>
      <c r="U820" s="236">
        <f t="shared" si="139"/>
        <v>0</v>
      </c>
      <c r="V820" s="236">
        <f t="shared" si="140"/>
        <v>0</v>
      </c>
      <c r="W820" s="236">
        <f t="shared" si="141"/>
        <v>0</v>
      </c>
      <c r="X820" s="236">
        <f t="shared" si="145"/>
        <v>0</v>
      </c>
      <c r="Y820" s="238">
        <f t="shared" si="142"/>
        <v>0</v>
      </c>
      <c r="Z820" s="238">
        <f t="shared" si="143"/>
        <v>0</v>
      </c>
    </row>
    <row r="821" spans="1:26" ht="18" x14ac:dyDescent="0.25">
      <c r="A821" s="191" t="s">
        <v>1271</v>
      </c>
      <c r="B821" s="228" t="s">
        <v>1718</v>
      </c>
      <c r="C821" s="193" t="s">
        <v>1719</v>
      </c>
      <c r="D821" s="193"/>
      <c r="E821" s="194">
        <v>55.68</v>
      </c>
      <c r="F821" s="229">
        <v>55.68</v>
      </c>
      <c r="G821" s="230" t="s">
        <v>33</v>
      </c>
      <c r="H821" s="231">
        <v>0</v>
      </c>
      <c r="I821" s="251">
        <v>0</v>
      </c>
      <c r="J821" s="232">
        <v>0</v>
      </c>
      <c r="K821" s="232">
        <v>0</v>
      </c>
      <c r="L821" s="233">
        <v>0</v>
      </c>
      <c r="M821" s="232">
        <f t="shared" si="137"/>
        <v>0</v>
      </c>
      <c r="N821" s="234">
        <v>0</v>
      </c>
      <c r="O821" s="232">
        <f t="shared" si="146"/>
        <v>0</v>
      </c>
      <c r="P821" s="243"/>
      <c r="Q821" s="216"/>
      <c r="R821" s="236">
        <f t="shared" si="144"/>
        <v>0</v>
      </c>
      <c r="S821" s="237">
        <v>0</v>
      </c>
      <c r="T821" s="236">
        <f t="shared" si="138"/>
        <v>0</v>
      </c>
      <c r="U821" s="236">
        <f t="shared" si="139"/>
        <v>0</v>
      </c>
      <c r="V821" s="236">
        <f t="shared" si="140"/>
        <v>0</v>
      </c>
      <c r="W821" s="236">
        <f t="shared" si="141"/>
        <v>0</v>
      </c>
      <c r="X821" s="236">
        <f t="shared" si="145"/>
        <v>0</v>
      </c>
      <c r="Y821" s="238">
        <f t="shared" si="142"/>
        <v>0</v>
      </c>
      <c r="Z821" s="238">
        <f t="shared" si="143"/>
        <v>0</v>
      </c>
    </row>
    <row r="822" spans="1:26" ht="45" x14ac:dyDescent="0.25">
      <c r="A822" s="191" t="s">
        <v>1271</v>
      </c>
      <c r="B822" s="228" t="s">
        <v>2473</v>
      </c>
      <c r="C822" s="228" t="s">
        <v>1720</v>
      </c>
      <c r="D822" s="228"/>
      <c r="E822" s="194">
        <v>2350</v>
      </c>
      <c r="F822" s="229">
        <v>2350</v>
      </c>
      <c r="G822" s="230" t="s">
        <v>33</v>
      </c>
      <c r="H822" s="231">
        <v>2</v>
      </c>
      <c r="I822" s="251">
        <v>0</v>
      </c>
      <c r="J822" s="232">
        <v>0</v>
      </c>
      <c r="K822" s="232">
        <v>0</v>
      </c>
      <c r="L822" s="233">
        <v>0</v>
      </c>
      <c r="M822" s="232">
        <f t="shared" si="137"/>
        <v>2</v>
      </c>
      <c r="N822" s="234">
        <v>2</v>
      </c>
      <c r="O822" s="232">
        <f t="shared" si="146"/>
        <v>0</v>
      </c>
      <c r="P822" s="242"/>
      <c r="Q822" s="216"/>
      <c r="R822" s="236">
        <f t="shared" si="144"/>
        <v>4700</v>
      </c>
      <c r="S822" s="237">
        <v>0</v>
      </c>
      <c r="T822" s="236">
        <f t="shared" si="138"/>
        <v>0</v>
      </c>
      <c r="U822" s="236">
        <f t="shared" si="139"/>
        <v>0</v>
      </c>
      <c r="V822" s="236">
        <f t="shared" si="140"/>
        <v>0</v>
      </c>
      <c r="W822" s="236">
        <f t="shared" si="141"/>
        <v>0</v>
      </c>
      <c r="X822" s="236">
        <f t="shared" si="145"/>
        <v>4700</v>
      </c>
      <c r="Y822" s="238">
        <f t="shared" si="142"/>
        <v>4700</v>
      </c>
      <c r="Z822" s="238">
        <f t="shared" si="143"/>
        <v>0</v>
      </c>
    </row>
    <row r="823" spans="1:26" ht="45" x14ac:dyDescent="0.25">
      <c r="A823" s="191" t="s">
        <v>1271</v>
      </c>
      <c r="B823" s="228" t="s">
        <v>1713</v>
      </c>
      <c r="C823" s="193" t="s">
        <v>1714</v>
      </c>
      <c r="D823" s="193"/>
      <c r="E823" s="194">
        <v>1367.14</v>
      </c>
      <c r="F823" s="229">
        <v>1367.14</v>
      </c>
      <c r="G823" s="230" t="s">
        <v>1715</v>
      </c>
      <c r="H823" s="231">
        <v>0</v>
      </c>
      <c r="I823" s="251">
        <v>0</v>
      </c>
      <c r="J823" s="232">
        <v>0</v>
      </c>
      <c r="K823" s="232">
        <v>0</v>
      </c>
      <c r="L823" s="233">
        <v>0</v>
      </c>
      <c r="M823" s="232">
        <f t="shared" si="137"/>
        <v>0</v>
      </c>
      <c r="N823" s="234">
        <v>0</v>
      </c>
      <c r="O823" s="232">
        <f t="shared" si="146"/>
        <v>0</v>
      </c>
      <c r="P823" s="243"/>
      <c r="Q823" s="216"/>
      <c r="R823" s="236">
        <f t="shared" si="144"/>
        <v>0</v>
      </c>
      <c r="S823" s="237">
        <v>0</v>
      </c>
      <c r="T823" s="236">
        <f t="shared" si="138"/>
        <v>0</v>
      </c>
      <c r="U823" s="236">
        <f t="shared" si="139"/>
        <v>0</v>
      </c>
      <c r="V823" s="236">
        <f t="shared" si="140"/>
        <v>0</v>
      </c>
      <c r="W823" s="236">
        <f t="shared" si="141"/>
        <v>0</v>
      </c>
      <c r="X823" s="236">
        <f t="shared" si="145"/>
        <v>0</v>
      </c>
      <c r="Y823" s="238">
        <f t="shared" si="142"/>
        <v>0</v>
      </c>
      <c r="Z823" s="238">
        <f t="shared" si="143"/>
        <v>0</v>
      </c>
    </row>
    <row r="824" spans="1:26" ht="30" x14ac:dyDescent="0.25">
      <c r="A824" s="191" t="s">
        <v>1271</v>
      </c>
      <c r="B824" s="228" t="s">
        <v>1648</v>
      </c>
      <c r="C824" s="193" t="s">
        <v>1649</v>
      </c>
      <c r="D824" s="193"/>
      <c r="E824" s="194">
        <v>49.83</v>
      </c>
      <c r="F824" s="229">
        <v>49.83</v>
      </c>
      <c r="G824" s="230" t="s">
        <v>53</v>
      </c>
      <c r="H824" s="231">
        <v>0</v>
      </c>
      <c r="I824" s="232">
        <v>0</v>
      </c>
      <c r="J824" s="232">
        <v>0</v>
      </c>
      <c r="K824" s="232">
        <v>0</v>
      </c>
      <c r="L824" s="233">
        <v>0</v>
      </c>
      <c r="M824" s="232">
        <f t="shared" si="137"/>
        <v>0</v>
      </c>
      <c r="N824" s="234">
        <v>0</v>
      </c>
      <c r="O824" s="232">
        <f t="shared" si="146"/>
        <v>0</v>
      </c>
      <c r="P824" s="242"/>
      <c r="Q824" s="216"/>
      <c r="R824" s="236">
        <f t="shared" si="144"/>
        <v>0</v>
      </c>
      <c r="S824" s="237">
        <v>0</v>
      </c>
      <c r="T824" s="236">
        <f t="shared" si="138"/>
        <v>0</v>
      </c>
      <c r="U824" s="236">
        <f t="shared" si="139"/>
        <v>0</v>
      </c>
      <c r="V824" s="236">
        <f t="shared" si="140"/>
        <v>0</v>
      </c>
      <c r="W824" s="236">
        <f t="shared" si="141"/>
        <v>0</v>
      </c>
      <c r="X824" s="236">
        <f t="shared" si="145"/>
        <v>0</v>
      </c>
      <c r="Y824" s="238">
        <f t="shared" si="142"/>
        <v>0</v>
      </c>
      <c r="Z824" s="238">
        <f t="shared" si="143"/>
        <v>0</v>
      </c>
    </row>
    <row r="825" spans="1:26" ht="30" x14ac:dyDescent="0.25">
      <c r="A825" s="191" t="s">
        <v>1271</v>
      </c>
      <c r="B825" s="228" t="s">
        <v>1650</v>
      </c>
      <c r="C825" s="193" t="s">
        <v>1651</v>
      </c>
      <c r="D825" s="193"/>
      <c r="E825" s="194">
        <v>61.48</v>
      </c>
      <c r="F825" s="229">
        <v>61.48</v>
      </c>
      <c r="G825" s="230" t="s">
        <v>53</v>
      </c>
      <c r="H825" s="231">
        <v>0</v>
      </c>
      <c r="I825" s="232">
        <v>0</v>
      </c>
      <c r="J825" s="232">
        <v>0</v>
      </c>
      <c r="K825" s="232">
        <v>0</v>
      </c>
      <c r="L825" s="233">
        <v>0</v>
      </c>
      <c r="M825" s="232">
        <f t="shared" si="137"/>
        <v>0</v>
      </c>
      <c r="N825" s="234">
        <v>0</v>
      </c>
      <c r="O825" s="232">
        <f t="shared" si="146"/>
        <v>0</v>
      </c>
      <c r="P825" s="242"/>
      <c r="Q825" s="216"/>
      <c r="R825" s="236">
        <f t="shared" si="144"/>
        <v>0</v>
      </c>
      <c r="S825" s="237">
        <v>0</v>
      </c>
      <c r="T825" s="236">
        <f t="shared" si="138"/>
        <v>0</v>
      </c>
      <c r="U825" s="236">
        <f t="shared" si="139"/>
        <v>0</v>
      </c>
      <c r="V825" s="236">
        <f t="shared" si="140"/>
        <v>0</v>
      </c>
      <c r="W825" s="236">
        <f t="shared" si="141"/>
        <v>0</v>
      </c>
      <c r="X825" s="236">
        <f t="shared" si="145"/>
        <v>0</v>
      </c>
      <c r="Y825" s="238">
        <f t="shared" si="142"/>
        <v>0</v>
      </c>
      <c r="Z825" s="238">
        <f t="shared" si="143"/>
        <v>0</v>
      </c>
    </row>
    <row r="826" spans="1:26" ht="30" x14ac:dyDescent="0.25">
      <c r="A826" s="191" t="s">
        <v>1271</v>
      </c>
      <c r="B826" s="228" t="s">
        <v>1709</v>
      </c>
      <c r="C826" s="193" t="s">
        <v>1710</v>
      </c>
      <c r="D826" s="193"/>
      <c r="E826" s="194">
        <v>88.5</v>
      </c>
      <c r="F826" s="229">
        <v>88.5</v>
      </c>
      <c r="G826" s="230" t="s">
        <v>33</v>
      </c>
      <c r="H826" s="231">
        <v>0</v>
      </c>
      <c r="I826" s="251">
        <v>0</v>
      </c>
      <c r="J826" s="232">
        <v>0</v>
      </c>
      <c r="K826" s="232">
        <v>0</v>
      </c>
      <c r="L826" s="233">
        <v>0</v>
      </c>
      <c r="M826" s="232">
        <f t="shared" si="137"/>
        <v>0</v>
      </c>
      <c r="N826" s="234">
        <v>0</v>
      </c>
      <c r="O826" s="232">
        <f t="shared" si="146"/>
        <v>0</v>
      </c>
      <c r="P826" s="243"/>
      <c r="Q826" s="216"/>
      <c r="R826" s="236">
        <f t="shared" si="144"/>
        <v>0</v>
      </c>
      <c r="S826" s="237">
        <v>0</v>
      </c>
      <c r="T826" s="236">
        <f t="shared" si="138"/>
        <v>0</v>
      </c>
      <c r="U826" s="236">
        <f t="shared" si="139"/>
        <v>0</v>
      </c>
      <c r="V826" s="236">
        <f t="shared" si="140"/>
        <v>0</v>
      </c>
      <c r="W826" s="236">
        <f t="shared" si="141"/>
        <v>0</v>
      </c>
      <c r="X826" s="236">
        <f t="shared" si="145"/>
        <v>0</v>
      </c>
      <c r="Y826" s="238">
        <f t="shared" si="142"/>
        <v>0</v>
      </c>
      <c r="Z826" s="238">
        <f t="shared" si="143"/>
        <v>0</v>
      </c>
    </row>
    <row r="827" spans="1:26" ht="18" x14ac:dyDescent="0.25">
      <c r="A827" s="191" t="s">
        <v>1271</v>
      </c>
      <c r="B827" s="228" t="s">
        <v>1721</v>
      </c>
      <c r="C827" s="193" t="s">
        <v>1722</v>
      </c>
      <c r="D827" s="193"/>
      <c r="E827" s="194">
        <v>1</v>
      </c>
      <c r="F827" s="229">
        <v>1</v>
      </c>
      <c r="G827" s="230" t="s">
        <v>33</v>
      </c>
      <c r="H827" s="231">
        <v>0</v>
      </c>
      <c r="I827" s="251">
        <v>0</v>
      </c>
      <c r="J827" s="232">
        <v>0</v>
      </c>
      <c r="K827" s="232">
        <v>0</v>
      </c>
      <c r="L827" s="233">
        <v>0</v>
      </c>
      <c r="M827" s="232">
        <f t="shared" si="137"/>
        <v>0</v>
      </c>
      <c r="N827" s="234">
        <v>0</v>
      </c>
      <c r="O827" s="232">
        <f t="shared" si="146"/>
        <v>0</v>
      </c>
      <c r="P827" s="242"/>
      <c r="Q827" s="216"/>
      <c r="R827" s="236">
        <f t="shared" si="144"/>
        <v>0</v>
      </c>
      <c r="S827" s="237">
        <v>0</v>
      </c>
      <c r="T827" s="236">
        <f t="shared" si="138"/>
        <v>0</v>
      </c>
      <c r="U827" s="236">
        <f t="shared" si="139"/>
        <v>0</v>
      </c>
      <c r="V827" s="236">
        <f t="shared" si="140"/>
        <v>0</v>
      </c>
      <c r="W827" s="236">
        <f t="shared" si="141"/>
        <v>0</v>
      </c>
      <c r="X827" s="236">
        <f t="shared" si="145"/>
        <v>0</v>
      </c>
      <c r="Y827" s="238">
        <f t="shared" si="142"/>
        <v>0</v>
      </c>
      <c r="Z827" s="238">
        <f t="shared" si="143"/>
        <v>0</v>
      </c>
    </row>
    <row r="828" spans="1:26" ht="30" x14ac:dyDescent="0.25">
      <c r="A828" s="191" t="s">
        <v>1271</v>
      </c>
      <c r="B828" s="228" t="s">
        <v>1711</v>
      </c>
      <c r="C828" s="193" t="s">
        <v>1712</v>
      </c>
      <c r="D828" s="193"/>
      <c r="E828" s="194">
        <v>37.119999999999997</v>
      </c>
      <c r="F828" s="229">
        <v>37.119999999999997</v>
      </c>
      <c r="G828" s="230" t="s">
        <v>1368</v>
      </c>
      <c r="H828" s="231">
        <v>0</v>
      </c>
      <c r="I828" s="251">
        <v>0</v>
      </c>
      <c r="J828" s="232">
        <v>0</v>
      </c>
      <c r="K828" s="232">
        <v>0</v>
      </c>
      <c r="L828" s="233">
        <v>0</v>
      </c>
      <c r="M828" s="232">
        <f t="shared" si="137"/>
        <v>0</v>
      </c>
      <c r="N828" s="234">
        <v>0</v>
      </c>
      <c r="O828" s="232">
        <f t="shared" si="146"/>
        <v>0</v>
      </c>
      <c r="P828" s="243"/>
      <c r="Q828" s="216"/>
      <c r="R828" s="236">
        <f t="shared" si="144"/>
        <v>0</v>
      </c>
      <c r="S828" s="237">
        <v>0</v>
      </c>
      <c r="T828" s="236">
        <f t="shared" si="138"/>
        <v>0</v>
      </c>
      <c r="U828" s="236">
        <f t="shared" si="139"/>
        <v>0</v>
      </c>
      <c r="V828" s="236">
        <f t="shared" si="140"/>
        <v>0</v>
      </c>
      <c r="W828" s="236">
        <f t="shared" si="141"/>
        <v>0</v>
      </c>
      <c r="X828" s="236">
        <f t="shared" si="145"/>
        <v>0</v>
      </c>
      <c r="Y828" s="238">
        <f t="shared" si="142"/>
        <v>0</v>
      </c>
      <c r="Z828" s="238">
        <f t="shared" si="143"/>
        <v>0</v>
      </c>
    </row>
    <row r="829" spans="1:26" ht="18" x14ac:dyDescent="0.25">
      <c r="A829" s="191" t="s">
        <v>1271</v>
      </c>
      <c r="B829" s="228" t="s">
        <v>1658</v>
      </c>
      <c r="C829" s="193" t="s">
        <v>1659</v>
      </c>
      <c r="D829" s="193"/>
      <c r="E829" s="194">
        <v>46.191199999999995</v>
      </c>
      <c r="F829" s="229">
        <v>46.191199999999995</v>
      </c>
      <c r="G829" s="230" t="s">
        <v>53</v>
      </c>
      <c r="H829" s="231">
        <v>0</v>
      </c>
      <c r="I829" s="232">
        <v>0</v>
      </c>
      <c r="J829" s="232">
        <v>0</v>
      </c>
      <c r="K829" s="232">
        <v>0</v>
      </c>
      <c r="L829" s="233">
        <v>0</v>
      </c>
      <c r="M829" s="232">
        <f t="shared" si="137"/>
        <v>0</v>
      </c>
      <c r="N829" s="234">
        <v>0</v>
      </c>
      <c r="O829" s="232">
        <f t="shared" si="146"/>
        <v>0</v>
      </c>
      <c r="P829" s="243"/>
      <c r="Q829" s="216"/>
      <c r="R829" s="236">
        <f t="shared" si="144"/>
        <v>0</v>
      </c>
      <c r="S829" s="237">
        <v>0</v>
      </c>
      <c r="T829" s="236">
        <f t="shared" si="138"/>
        <v>0</v>
      </c>
      <c r="U829" s="236">
        <f t="shared" si="139"/>
        <v>0</v>
      </c>
      <c r="V829" s="236">
        <f t="shared" si="140"/>
        <v>0</v>
      </c>
      <c r="W829" s="236">
        <f t="shared" si="141"/>
        <v>0</v>
      </c>
      <c r="X829" s="236">
        <f t="shared" si="145"/>
        <v>0</v>
      </c>
      <c r="Y829" s="238">
        <f t="shared" si="142"/>
        <v>0</v>
      </c>
      <c r="Z829" s="238">
        <f t="shared" si="143"/>
        <v>0</v>
      </c>
    </row>
    <row r="830" spans="1:26" ht="30" x14ac:dyDescent="0.25">
      <c r="A830" s="191" t="s">
        <v>1271</v>
      </c>
      <c r="B830" s="228" t="s">
        <v>1654</v>
      </c>
      <c r="C830" s="193" t="s">
        <v>1655</v>
      </c>
      <c r="D830" s="193"/>
      <c r="E830" s="194">
        <v>48.139999999999993</v>
      </c>
      <c r="F830" s="229">
        <v>48.139999999999993</v>
      </c>
      <c r="G830" s="230" t="s">
        <v>53</v>
      </c>
      <c r="H830" s="231">
        <v>0</v>
      </c>
      <c r="I830" s="232">
        <v>0</v>
      </c>
      <c r="J830" s="232">
        <v>0</v>
      </c>
      <c r="K830" s="232">
        <v>0</v>
      </c>
      <c r="L830" s="233">
        <v>0</v>
      </c>
      <c r="M830" s="232">
        <f t="shared" si="137"/>
        <v>0</v>
      </c>
      <c r="N830" s="234">
        <v>0</v>
      </c>
      <c r="O830" s="232">
        <f t="shared" si="146"/>
        <v>0</v>
      </c>
      <c r="P830" s="243"/>
      <c r="Q830" s="216"/>
      <c r="R830" s="236">
        <f t="shared" si="144"/>
        <v>0</v>
      </c>
      <c r="S830" s="237">
        <v>0</v>
      </c>
      <c r="T830" s="236">
        <f t="shared" si="138"/>
        <v>0</v>
      </c>
      <c r="U830" s="236">
        <f t="shared" si="139"/>
        <v>0</v>
      </c>
      <c r="V830" s="236">
        <f t="shared" si="140"/>
        <v>0</v>
      </c>
      <c r="W830" s="236">
        <f t="shared" si="141"/>
        <v>0</v>
      </c>
      <c r="X830" s="236">
        <f t="shared" si="145"/>
        <v>0</v>
      </c>
      <c r="Y830" s="238">
        <f t="shared" si="142"/>
        <v>0</v>
      </c>
      <c r="Z830" s="238">
        <f t="shared" si="143"/>
        <v>0</v>
      </c>
    </row>
    <row r="831" spans="1:26" ht="18" x14ac:dyDescent="0.25">
      <c r="A831" s="191" t="s">
        <v>1271</v>
      </c>
      <c r="B831" s="228" t="s">
        <v>1656</v>
      </c>
      <c r="C831" s="193" t="s">
        <v>1657</v>
      </c>
      <c r="D831" s="193"/>
      <c r="E831" s="194">
        <v>84.45</v>
      </c>
      <c r="F831" s="229">
        <v>84.45</v>
      </c>
      <c r="G831" s="230" t="s">
        <v>53</v>
      </c>
      <c r="H831" s="231">
        <v>0</v>
      </c>
      <c r="I831" s="232">
        <v>0</v>
      </c>
      <c r="J831" s="232">
        <v>0</v>
      </c>
      <c r="K831" s="232">
        <v>0</v>
      </c>
      <c r="L831" s="233">
        <v>0</v>
      </c>
      <c r="M831" s="232">
        <f t="shared" si="137"/>
        <v>0</v>
      </c>
      <c r="N831" s="234">
        <v>0</v>
      </c>
      <c r="O831" s="232">
        <f t="shared" si="146"/>
        <v>0</v>
      </c>
      <c r="P831" s="242"/>
      <c r="Q831" s="216"/>
      <c r="R831" s="236">
        <f t="shared" si="144"/>
        <v>0</v>
      </c>
      <c r="S831" s="237">
        <v>0</v>
      </c>
      <c r="T831" s="236">
        <f t="shared" si="138"/>
        <v>0</v>
      </c>
      <c r="U831" s="236">
        <f t="shared" si="139"/>
        <v>0</v>
      </c>
      <c r="V831" s="236">
        <f t="shared" si="140"/>
        <v>0</v>
      </c>
      <c r="W831" s="236">
        <f t="shared" si="141"/>
        <v>0</v>
      </c>
      <c r="X831" s="236">
        <f t="shared" si="145"/>
        <v>0</v>
      </c>
      <c r="Y831" s="238">
        <f t="shared" si="142"/>
        <v>0</v>
      </c>
      <c r="Z831" s="238">
        <f t="shared" si="143"/>
        <v>0</v>
      </c>
    </row>
    <row r="832" spans="1:26" ht="30" x14ac:dyDescent="0.25">
      <c r="A832" s="191" t="s">
        <v>1271</v>
      </c>
      <c r="B832" s="228" t="s">
        <v>1638</v>
      </c>
      <c r="C832" s="193" t="s">
        <v>1639</v>
      </c>
      <c r="D832" s="193"/>
      <c r="E832" s="194">
        <v>27.26</v>
      </c>
      <c r="F832" s="229">
        <v>27.26</v>
      </c>
      <c r="G832" s="230" t="s">
        <v>33</v>
      </c>
      <c r="H832" s="231">
        <v>0</v>
      </c>
      <c r="I832" s="232">
        <v>0</v>
      </c>
      <c r="J832" s="232">
        <v>0</v>
      </c>
      <c r="K832" s="232">
        <v>0</v>
      </c>
      <c r="L832" s="233">
        <v>0</v>
      </c>
      <c r="M832" s="232">
        <f t="shared" si="137"/>
        <v>0</v>
      </c>
      <c r="N832" s="234">
        <v>0</v>
      </c>
      <c r="O832" s="232">
        <f t="shared" si="146"/>
        <v>0</v>
      </c>
      <c r="P832" s="242"/>
      <c r="Q832" s="216"/>
      <c r="R832" s="236">
        <f t="shared" si="144"/>
        <v>0</v>
      </c>
      <c r="S832" s="237">
        <v>0</v>
      </c>
      <c r="T832" s="236">
        <f t="shared" si="138"/>
        <v>0</v>
      </c>
      <c r="U832" s="236">
        <f t="shared" si="139"/>
        <v>0</v>
      </c>
      <c r="V832" s="236">
        <f t="shared" si="140"/>
        <v>0</v>
      </c>
      <c r="W832" s="236">
        <f t="shared" si="141"/>
        <v>0</v>
      </c>
      <c r="X832" s="236">
        <f t="shared" si="145"/>
        <v>0</v>
      </c>
      <c r="Y832" s="238">
        <f t="shared" si="142"/>
        <v>0</v>
      </c>
      <c r="Z832" s="238">
        <f t="shared" si="143"/>
        <v>0</v>
      </c>
    </row>
    <row r="833" spans="1:26" ht="45" x14ac:dyDescent="0.25">
      <c r="A833" s="191" t="s">
        <v>1271</v>
      </c>
      <c r="B833" s="228" t="s">
        <v>1640</v>
      </c>
      <c r="C833" s="193" t="s">
        <v>1641</v>
      </c>
      <c r="D833" s="193"/>
      <c r="E833" s="194">
        <v>18.559999999999999</v>
      </c>
      <c r="F833" s="229">
        <v>18.559999999999999</v>
      </c>
      <c r="G833" s="230" t="s">
        <v>33</v>
      </c>
      <c r="H833" s="231">
        <v>0</v>
      </c>
      <c r="I833" s="232">
        <v>0</v>
      </c>
      <c r="J833" s="232">
        <v>0</v>
      </c>
      <c r="K833" s="232">
        <v>0</v>
      </c>
      <c r="L833" s="233">
        <v>0</v>
      </c>
      <c r="M833" s="232">
        <f t="shared" si="137"/>
        <v>0</v>
      </c>
      <c r="N833" s="234">
        <v>0</v>
      </c>
      <c r="O833" s="232">
        <f t="shared" si="146"/>
        <v>0</v>
      </c>
      <c r="P833" s="242"/>
      <c r="Q833" s="216"/>
      <c r="R833" s="236">
        <f t="shared" si="144"/>
        <v>0</v>
      </c>
      <c r="S833" s="237">
        <v>0</v>
      </c>
      <c r="T833" s="236">
        <f t="shared" si="138"/>
        <v>0</v>
      </c>
      <c r="U833" s="236">
        <f t="shared" si="139"/>
        <v>0</v>
      </c>
      <c r="V833" s="236">
        <f t="shared" si="140"/>
        <v>0</v>
      </c>
      <c r="W833" s="236">
        <f t="shared" si="141"/>
        <v>0</v>
      </c>
      <c r="X833" s="236">
        <f t="shared" si="145"/>
        <v>0</v>
      </c>
      <c r="Y833" s="238">
        <f t="shared" si="142"/>
        <v>0</v>
      </c>
      <c r="Z833" s="238">
        <f t="shared" si="143"/>
        <v>0</v>
      </c>
    </row>
    <row r="834" spans="1:26" ht="18" x14ac:dyDescent="0.25">
      <c r="A834" s="191" t="s">
        <v>1271</v>
      </c>
      <c r="B834" s="228" t="s">
        <v>1716</v>
      </c>
      <c r="C834" s="193" t="s">
        <v>1717</v>
      </c>
      <c r="D834" s="193"/>
      <c r="E834" s="194">
        <v>39</v>
      </c>
      <c r="F834" s="229">
        <v>39</v>
      </c>
      <c r="G834" s="230" t="s">
        <v>33</v>
      </c>
      <c r="H834" s="231">
        <v>0</v>
      </c>
      <c r="I834" s="251">
        <v>0</v>
      </c>
      <c r="J834" s="232">
        <v>0</v>
      </c>
      <c r="K834" s="232">
        <v>0</v>
      </c>
      <c r="L834" s="233">
        <v>0</v>
      </c>
      <c r="M834" s="232">
        <f t="shared" si="137"/>
        <v>0</v>
      </c>
      <c r="N834" s="234">
        <v>0</v>
      </c>
      <c r="O834" s="232">
        <f t="shared" si="146"/>
        <v>0</v>
      </c>
      <c r="P834" s="243"/>
      <c r="Q834" s="216"/>
      <c r="R834" s="236">
        <f t="shared" si="144"/>
        <v>0</v>
      </c>
      <c r="S834" s="237">
        <v>0</v>
      </c>
      <c r="T834" s="236">
        <f t="shared" si="138"/>
        <v>0</v>
      </c>
      <c r="U834" s="236">
        <f t="shared" si="139"/>
        <v>0</v>
      </c>
      <c r="V834" s="236">
        <f t="shared" si="140"/>
        <v>0</v>
      </c>
      <c r="W834" s="236">
        <f t="shared" si="141"/>
        <v>0</v>
      </c>
      <c r="X834" s="236">
        <f t="shared" si="145"/>
        <v>0</v>
      </c>
      <c r="Y834" s="238">
        <f t="shared" si="142"/>
        <v>0</v>
      </c>
      <c r="Z834" s="238">
        <f t="shared" si="143"/>
        <v>0</v>
      </c>
    </row>
    <row r="835" spans="1:26" ht="45" x14ac:dyDescent="0.25">
      <c r="A835" s="191" t="s">
        <v>1271</v>
      </c>
      <c r="B835" s="228" t="s">
        <v>1707</v>
      </c>
      <c r="C835" s="193" t="s">
        <v>1708</v>
      </c>
      <c r="D835" s="193"/>
      <c r="E835" s="194">
        <v>2165.25</v>
      </c>
      <c r="F835" s="229">
        <v>2165.25</v>
      </c>
      <c r="G835" s="230" t="s">
        <v>33</v>
      </c>
      <c r="H835" s="231">
        <v>0</v>
      </c>
      <c r="I835" s="251">
        <v>0</v>
      </c>
      <c r="J835" s="232">
        <v>0</v>
      </c>
      <c r="K835" s="232">
        <v>0</v>
      </c>
      <c r="L835" s="233">
        <v>0</v>
      </c>
      <c r="M835" s="232">
        <f t="shared" si="137"/>
        <v>0</v>
      </c>
      <c r="N835" s="234">
        <v>0</v>
      </c>
      <c r="O835" s="232">
        <f t="shared" si="146"/>
        <v>0</v>
      </c>
      <c r="P835" s="243"/>
      <c r="Q835" s="216"/>
      <c r="R835" s="236">
        <f t="shared" si="144"/>
        <v>0</v>
      </c>
      <c r="S835" s="237">
        <v>0</v>
      </c>
      <c r="T835" s="236">
        <f t="shared" si="138"/>
        <v>0</v>
      </c>
      <c r="U835" s="236">
        <f t="shared" si="139"/>
        <v>0</v>
      </c>
      <c r="V835" s="236">
        <f t="shared" si="140"/>
        <v>0</v>
      </c>
      <c r="W835" s="236">
        <f t="shared" si="141"/>
        <v>0</v>
      </c>
      <c r="X835" s="236">
        <f t="shared" si="145"/>
        <v>0</v>
      </c>
      <c r="Y835" s="238">
        <f t="shared" si="142"/>
        <v>0</v>
      </c>
      <c r="Z835" s="238">
        <f t="shared" si="143"/>
        <v>0</v>
      </c>
    </row>
    <row r="836" spans="1:26" ht="18" x14ac:dyDescent="0.25">
      <c r="A836" s="191" t="s">
        <v>1271</v>
      </c>
      <c r="B836" s="228" t="s">
        <v>1491</v>
      </c>
      <c r="C836" s="193" t="s">
        <v>1492</v>
      </c>
      <c r="D836" s="193"/>
      <c r="E836" s="194">
        <v>231.768</v>
      </c>
      <c r="F836" s="229">
        <v>231.768</v>
      </c>
      <c r="G836" s="230" t="s">
        <v>33</v>
      </c>
      <c r="H836" s="231">
        <v>0</v>
      </c>
      <c r="I836" s="232">
        <v>0</v>
      </c>
      <c r="J836" s="232">
        <v>0</v>
      </c>
      <c r="K836" s="232">
        <v>0</v>
      </c>
      <c r="L836" s="233">
        <v>0</v>
      </c>
      <c r="M836" s="232">
        <f t="shared" si="137"/>
        <v>0</v>
      </c>
      <c r="N836" s="234">
        <v>0</v>
      </c>
      <c r="O836" s="232">
        <f t="shared" si="146"/>
        <v>0</v>
      </c>
      <c r="P836" s="266"/>
      <c r="Q836" s="216"/>
      <c r="R836" s="236">
        <f t="shared" si="144"/>
        <v>0</v>
      </c>
      <c r="S836" s="237">
        <v>0</v>
      </c>
      <c r="T836" s="236">
        <f t="shared" si="138"/>
        <v>0</v>
      </c>
      <c r="U836" s="236">
        <f t="shared" si="139"/>
        <v>0</v>
      </c>
      <c r="V836" s="236">
        <f t="shared" si="140"/>
        <v>0</v>
      </c>
      <c r="W836" s="236">
        <f t="shared" si="141"/>
        <v>0</v>
      </c>
      <c r="X836" s="236">
        <f t="shared" si="145"/>
        <v>0</v>
      </c>
      <c r="Y836" s="238">
        <f t="shared" si="142"/>
        <v>0</v>
      </c>
      <c r="Z836" s="238">
        <f t="shared" si="143"/>
        <v>0</v>
      </c>
    </row>
    <row r="837" spans="1:26" ht="45" x14ac:dyDescent="0.25">
      <c r="A837" s="191" t="s">
        <v>1271</v>
      </c>
      <c r="B837" s="228" t="s">
        <v>1731</v>
      </c>
      <c r="C837" s="193" t="s">
        <v>1732</v>
      </c>
      <c r="D837" s="193"/>
      <c r="E837" s="194">
        <v>1653</v>
      </c>
      <c r="F837" s="229">
        <v>1653</v>
      </c>
      <c r="G837" s="230" t="s">
        <v>33</v>
      </c>
      <c r="H837" s="231">
        <v>2</v>
      </c>
      <c r="I837" s="251">
        <v>0</v>
      </c>
      <c r="J837" s="232">
        <v>0</v>
      </c>
      <c r="K837" s="232">
        <v>0</v>
      </c>
      <c r="L837" s="233">
        <v>0</v>
      </c>
      <c r="M837" s="232">
        <f t="shared" si="137"/>
        <v>2</v>
      </c>
      <c r="N837" s="234">
        <v>2</v>
      </c>
      <c r="O837" s="232">
        <f t="shared" si="146"/>
        <v>0</v>
      </c>
      <c r="P837" s="242"/>
      <c r="Q837" s="216"/>
      <c r="R837" s="236">
        <f t="shared" si="144"/>
        <v>3306</v>
      </c>
      <c r="S837" s="237">
        <v>0</v>
      </c>
      <c r="T837" s="236">
        <f t="shared" si="138"/>
        <v>0</v>
      </c>
      <c r="U837" s="236">
        <f t="shared" si="139"/>
        <v>0</v>
      </c>
      <c r="V837" s="236">
        <f t="shared" si="140"/>
        <v>0</v>
      </c>
      <c r="W837" s="236">
        <f t="shared" si="141"/>
        <v>0</v>
      </c>
      <c r="X837" s="236">
        <f t="shared" si="145"/>
        <v>3306</v>
      </c>
      <c r="Y837" s="238">
        <f t="shared" si="142"/>
        <v>3306</v>
      </c>
      <c r="Z837" s="238">
        <f t="shared" si="143"/>
        <v>0</v>
      </c>
    </row>
    <row r="838" spans="1:26" ht="18" x14ac:dyDescent="0.25">
      <c r="A838" s="191" t="s">
        <v>1271</v>
      </c>
      <c r="B838" s="228" t="s">
        <v>1652</v>
      </c>
      <c r="C838" s="193" t="s">
        <v>1653</v>
      </c>
      <c r="D838" s="193"/>
      <c r="E838" s="194">
        <v>64.680000000000007</v>
      </c>
      <c r="F838" s="229">
        <v>64.680000000000007</v>
      </c>
      <c r="G838" s="230" t="s">
        <v>33</v>
      </c>
      <c r="H838" s="231">
        <v>0</v>
      </c>
      <c r="I838" s="232">
        <v>0</v>
      </c>
      <c r="J838" s="232">
        <v>0</v>
      </c>
      <c r="K838" s="232">
        <v>0</v>
      </c>
      <c r="L838" s="233">
        <v>0</v>
      </c>
      <c r="M838" s="232">
        <f t="shared" si="137"/>
        <v>0</v>
      </c>
      <c r="N838" s="234">
        <v>0</v>
      </c>
      <c r="O838" s="232">
        <f t="shared" si="146"/>
        <v>0</v>
      </c>
      <c r="P838" s="243"/>
      <c r="Q838" s="216"/>
      <c r="R838" s="236">
        <f t="shared" si="144"/>
        <v>0</v>
      </c>
      <c r="S838" s="237">
        <v>0</v>
      </c>
      <c r="T838" s="236">
        <f t="shared" si="138"/>
        <v>0</v>
      </c>
      <c r="U838" s="236">
        <f t="shared" si="139"/>
        <v>0</v>
      </c>
      <c r="V838" s="236">
        <f t="shared" si="140"/>
        <v>0</v>
      </c>
      <c r="W838" s="236">
        <f t="shared" si="141"/>
        <v>0</v>
      </c>
      <c r="X838" s="236">
        <f t="shared" si="145"/>
        <v>0</v>
      </c>
      <c r="Y838" s="238">
        <f t="shared" si="142"/>
        <v>0</v>
      </c>
      <c r="Z838" s="238">
        <f t="shared" si="143"/>
        <v>0</v>
      </c>
    </row>
    <row r="839" spans="1:26" ht="30" x14ac:dyDescent="0.25">
      <c r="A839" s="191" t="s">
        <v>1271</v>
      </c>
      <c r="B839" s="228" t="s">
        <v>1644</v>
      </c>
      <c r="C839" s="193" t="s">
        <v>1645</v>
      </c>
      <c r="D839" s="193"/>
      <c r="E839" s="194">
        <v>64.790000000000006</v>
      </c>
      <c r="F839" s="229">
        <v>64.790000000000006</v>
      </c>
      <c r="G839" s="230" t="s">
        <v>33</v>
      </c>
      <c r="H839" s="231">
        <v>0</v>
      </c>
      <c r="I839" s="232">
        <v>0</v>
      </c>
      <c r="J839" s="232">
        <v>0</v>
      </c>
      <c r="K839" s="232">
        <v>0</v>
      </c>
      <c r="L839" s="233">
        <v>0</v>
      </c>
      <c r="M839" s="232">
        <f t="shared" si="137"/>
        <v>0</v>
      </c>
      <c r="N839" s="234">
        <v>0</v>
      </c>
      <c r="O839" s="232">
        <f t="shared" si="146"/>
        <v>0</v>
      </c>
      <c r="P839" s="242"/>
      <c r="Q839" s="216"/>
      <c r="R839" s="236">
        <f t="shared" si="144"/>
        <v>0</v>
      </c>
      <c r="S839" s="237">
        <v>0</v>
      </c>
      <c r="T839" s="236">
        <f t="shared" si="138"/>
        <v>0</v>
      </c>
      <c r="U839" s="236">
        <f t="shared" si="139"/>
        <v>0</v>
      </c>
      <c r="V839" s="236">
        <f t="shared" si="140"/>
        <v>0</v>
      </c>
      <c r="W839" s="236">
        <f t="shared" si="141"/>
        <v>0</v>
      </c>
      <c r="X839" s="236">
        <f t="shared" si="145"/>
        <v>0</v>
      </c>
      <c r="Y839" s="238">
        <f t="shared" si="142"/>
        <v>0</v>
      </c>
      <c r="Z839" s="238">
        <f t="shared" si="143"/>
        <v>0</v>
      </c>
    </row>
    <row r="840" spans="1:26" ht="30" x14ac:dyDescent="0.25">
      <c r="A840" s="191" t="s">
        <v>1271</v>
      </c>
      <c r="B840" s="228" t="s">
        <v>1646</v>
      </c>
      <c r="C840" s="193" t="s">
        <v>1647</v>
      </c>
      <c r="D840" s="193"/>
      <c r="E840" s="194">
        <v>68.900000000000006</v>
      </c>
      <c r="F840" s="229">
        <v>68.900000000000006</v>
      </c>
      <c r="G840" s="230" t="s">
        <v>33</v>
      </c>
      <c r="H840" s="231">
        <v>0</v>
      </c>
      <c r="I840" s="232">
        <v>0</v>
      </c>
      <c r="J840" s="232">
        <v>0</v>
      </c>
      <c r="K840" s="232">
        <v>0</v>
      </c>
      <c r="L840" s="233">
        <v>0</v>
      </c>
      <c r="M840" s="232">
        <f t="shared" si="137"/>
        <v>0</v>
      </c>
      <c r="N840" s="234">
        <v>0</v>
      </c>
      <c r="O840" s="232">
        <f t="shared" si="146"/>
        <v>0</v>
      </c>
      <c r="P840" s="242"/>
      <c r="Q840" s="216"/>
      <c r="R840" s="236">
        <f t="shared" si="144"/>
        <v>0</v>
      </c>
      <c r="S840" s="237">
        <v>0</v>
      </c>
      <c r="T840" s="236">
        <f t="shared" si="138"/>
        <v>0</v>
      </c>
      <c r="U840" s="236">
        <f t="shared" si="139"/>
        <v>0</v>
      </c>
      <c r="V840" s="236">
        <f t="shared" si="140"/>
        <v>0</v>
      </c>
      <c r="W840" s="236">
        <f t="shared" si="141"/>
        <v>0</v>
      </c>
      <c r="X840" s="236">
        <f t="shared" si="145"/>
        <v>0</v>
      </c>
      <c r="Y840" s="238">
        <f t="shared" si="142"/>
        <v>0</v>
      </c>
      <c r="Z840" s="238">
        <f t="shared" si="143"/>
        <v>0</v>
      </c>
    </row>
    <row r="841" spans="1:26" ht="18" x14ac:dyDescent="0.25">
      <c r="A841" s="191" t="s">
        <v>1271</v>
      </c>
      <c r="B841" s="228" t="s">
        <v>1664</v>
      </c>
      <c r="C841" s="193" t="s">
        <v>1665</v>
      </c>
      <c r="D841" s="193"/>
      <c r="E841" s="194">
        <v>246.66</v>
      </c>
      <c r="F841" s="229">
        <v>246.66</v>
      </c>
      <c r="G841" s="230" t="s">
        <v>33</v>
      </c>
      <c r="H841" s="231">
        <v>1</v>
      </c>
      <c r="I841" s="232">
        <v>0</v>
      </c>
      <c r="J841" s="232">
        <v>0</v>
      </c>
      <c r="K841" s="232">
        <v>0</v>
      </c>
      <c r="L841" s="233">
        <v>0</v>
      </c>
      <c r="M841" s="232">
        <f t="shared" si="137"/>
        <v>1</v>
      </c>
      <c r="N841" s="234">
        <v>1</v>
      </c>
      <c r="O841" s="232">
        <f t="shared" si="146"/>
        <v>0</v>
      </c>
      <c r="P841" s="242"/>
      <c r="Q841" s="216"/>
      <c r="R841" s="236">
        <f t="shared" si="144"/>
        <v>246.66</v>
      </c>
      <c r="S841" s="237">
        <v>0</v>
      </c>
      <c r="T841" s="236">
        <f t="shared" si="138"/>
        <v>0</v>
      </c>
      <c r="U841" s="236">
        <f t="shared" si="139"/>
        <v>0</v>
      </c>
      <c r="V841" s="236">
        <f t="shared" si="140"/>
        <v>0</v>
      </c>
      <c r="W841" s="236">
        <f t="shared" si="141"/>
        <v>0</v>
      </c>
      <c r="X841" s="236">
        <f t="shared" si="145"/>
        <v>246.66</v>
      </c>
      <c r="Y841" s="238">
        <f t="shared" si="142"/>
        <v>246.66</v>
      </c>
      <c r="Z841" s="238">
        <f t="shared" si="143"/>
        <v>0</v>
      </c>
    </row>
    <row r="842" spans="1:26" ht="18" x14ac:dyDescent="0.25">
      <c r="A842" s="191" t="s">
        <v>1271</v>
      </c>
      <c r="B842" s="228" t="s">
        <v>1666</v>
      </c>
      <c r="C842" s="193" t="s">
        <v>1667</v>
      </c>
      <c r="D842" s="193"/>
      <c r="E842" s="194">
        <v>246.66</v>
      </c>
      <c r="F842" s="229">
        <v>246.66</v>
      </c>
      <c r="G842" s="230" t="s">
        <v>33</v>
      </c>
      <c r="H842" s="231">
        <v>0</v>
      </c>
      <c r="I842" s="232">
        <v>0</v>
      </c>
      <c r="J842" s="232">
        <v>0</v>
      </c>
      <c r="K842" s="232">
        <v>0</v>
      </c>
      <c r="L842" s="233">
        <v>0</v>
      </c>
      <c r="M842" s="232">
        <f t="shared" ref="M842:M905" si="147">H842+I842+J842-K842-L842</f>
        <v>0</v>
      </c>
      <c r="N842" s="234">
        <v>0</v>
      </c>
      <c r="O842" s="232">
        <f t="shared" si="146"/>
        <v>0</v>
      </c>
      <c r="P842" s="242"/>
      <c r="Q842" s="216"/>
      <c r="R842" s="236">
        <f t="shared" si="144"/>
        <v>0</v>
      </c>
      <c r="S842" s="237">
        <v>0</v>
      </c>
      <c r="T842" s="236">
        <f t="shared" ref="T842:T905" si="148">I842*F842</f>
        <v>0</v>
      </c>
      <c r="U842" s="236">
        <f t="shared" ref="U842:U905" si="149">F842*J842</f>
        <v>0</v>
      </c>
      <c r="V842" s="236">
        <f t="shared" ref="V842:V905" si="150">F842*K842</f>
        <v>0</v>
      </c>
      <c r="W842" s="236">
        <f t="shared" ref="W842:W905" si="151">F842*L842</f>
        <v>0</v>
      </c>
      <c r="X842" s="236">
        <f t="shared" si="145"/>
        <v>0</v>
      </c>
      <c r="Y842" s="238">
        <f t="shared" ref="Y842:Y905" si="152">M842*F842</f>
        <v>0</v>
      </c>
      <c r="Z842" s="238">
        <f t="shared" ref="Z842:Z905" si="153">Y842-X842</f>
        <v>0</v>
      </c>
    </row>
    <row r="843" spans="1:26" ht="18" x14ac:dyDescent="0.25">
      <c r="A843" s="191" t="s">
        <v>1271</v>
      </c>
      <c r="B843" s="228" t="s">
        <v>1727</v>
      </c>
      <c r="C843" s="193" t="s">
        <v>1728</v>
      </c>
      <c r="D843" s="193"/>
      <c r="E843" s="194">
        <v>1540</v>
      </c>
      <c r="F843" s="229">
        <v>1540</v>
      </c>
      <c r="G843" s="230" t="s">
        <v>33</v>
      </c>
      <c r="H843" s="231">
        <v>1</v>
      </c>
      <c r="I843" s="251">
        <v>0</v>
      </c>
      <c r="J843" s="232">
        <v>0</v>
      </c>
      <c r="K843" s="232">
        <v>0</v>
      </c>
      <c r="L843" s="233">
        <v>0</v>
      </c>
      <c r="M843" s="232">
        <f t="shared" si="147"/>
        <v>1</v>
      </c>
      <c r="N843" s="234">
        <v>1</v>
      </c>
      <c r="O843" s="232">
        <f t="shared" si="146"/>
        <v>0</v>
      </c>
      <c r="P843" s="243"/>
      <c r="Q843" s="216"/>
      <c r="R843" s="236">
        <f t="shared" si="144"/>
        <v>1540</v>
      </c>
      <c r="S843" s="237">
        <v>0</v>
      </c>
      <c r="T843" s="236">
        <f t="shared" si="148"/>
        <v>0</v>
      </c>
      <c r="U843" s="236">
        <f t="shared" si="149"/>
        <v>0</v>
      </c>
      <c r="V843" s="236">
        <f t="shared" si="150"/>
        <v>0</v>
      </c>
      <c r="W843" s="236">
        <f t="shared" si="151"/>
        <v>0</v>
      </c>
      <c r="X843" s="236">
        <f t="shared" si="145"/>
        <v>1540</v>
      </c>
      <c r="Y843" s="238">
        <f t="shared" si="152"/>
        <v>1540</v>
      </c>
      <c r="Z843" s="238">
        <f t="shared" si="153"/>
        <v>0</v>
      </c>
    </row>
    <row r="844" spans="1:26" ht="18" x14ac:dyDescent="0.25">
      <c r="A844" s="191" t="s">
        <v>1271</v>
      </c>
      <c r="B844" s="228" t="s">
        <v>1705</v>
      </c>
      <c r="C844" s="193" t="s">
        <v>1706</v>
      </c>
      <c r="D844" s="193"/>
      <c r="E844" s="194">
        <v>0</v>
      </c>
      <c r="F844" s="229">
        <v>0</v>
      </c>
      <c r="G844" s="230" t="s">
        <v>33</v>
      </c>
      <c r="H844" s="231">
        <v>0</v>
      </c>
      <c r="I844" s="251">
        <v>0</v>
      </c>
      <c r="J844" s="232">
        <v>0</v>
      </c>
      <c r="K844" s="232">
        <v>0</v>
      </c>
      <c r="L844" s="233">
        <v>0</v>
      </c>
      <c r="M844" s="232">
        <f t="shared" si="147"/>
        <v>0</v>
      </c>
      <c r="N844" s="234">
        <v>0</v>
      </c>
      <c r="O844" s="232">
        <f t="shared" si="146"/>
        <v>0</v>
      </c>
      <c r="P844" s="242"/>
      <c r="Q844" s="216"/>
      <c r="R844" s="236">
        <f t="shared" si="144"/>
        <v>0</v>
      </c>
      <c r="S844" s="237">
        <v>0</v>
      </c>
      <c r="T844" s="236">
        <f t="shared" si="148"/>
        <v>0</v>
      </c>
      <c r="U844" s="236">
        <f t="shared" si="149"/>
        <v>0</v>
      </c>
      <c r="V844" s="236">
        <f t="shared" si="150"/>
        <v>0</v>
      </c>
      <c r="W844" s="236">
        <f t="shared" si="151"/>
        <v>0</v>
      </c>
      <c r="X844" s="236">
        <f t="shared" si="145"/>
        <v>0</v>
      </c>
      <c r="Y844" s="238">
        <f t="shared" si="152"/>
        <v>0</v>
      </c>
      <c r="Z844" s="238">
        <f t="shared" si="153"/>
        <v>0</v>
      </c>
    </row>
    <row r="845" spans="1:26" ht="18" x14ac:dyDescent="0.25">
      <c r="A845" s="191" t="s">
        <v>1271</v>
      </c>
      <c r="B845" s="228" t="s">
        <v>1677</v>
      </c>
      <c r="C845" s="193" t="s">
        <v>1678</v>
      </c>
      <c r="D845" s="193"/>
      <c r="E845" s="194">
        <v>135</v>
      </c>
      <c r="F845" s="229">
        <v>135</v>
      </c>
      <c r="G845" s="230" t="s">
        <v>33</v>
      </c>
      <c r="H845" s="231">
        <v>0</v>
      </c>
      <c r="I845" s="232">
        <v>0</v>
      </c>
      <c r="J845" s="232">
        <v>0</v>
      </c>
      <c r="K845" s="232">
        <v>0</v>
      </c>
      <c r="L845" s="233">
        <v>0</v>
      </c>
      <c r="M845" s="232">
        <f t="shared" si="147"/>
        <v>0</v>
      </c>
      <c r="N845" s="234">
        <v>0</v>
      </c>
      <c r="O845" s="232">
        <f t="shared" si="146"/>
        <v>0</v>
      </c>
      <c r="P845" s="243"/>
      <c r="Q845" s="216"/>
      <c r="R845" s="236">
        <f t="shared" si="144"/>
        <v>0</v>
      </c>
      <c r="S845" s="237">
        <v>0</v>
      </c>
      <c r="T845" s="236">
        <f t="shared" si="148"/>
        <v>0</v>
      </c>
      <c r="U845" s="236">
        <f t="shared" si="149"/>
        <v>0</v>
      </c>
      <c r="V845" s="236">
        <f t="shared" si="150"/>
        <v>0</v>
      </c>
      <c r="W845" s="236">
        <f t="shared" si="151"/>
        <v>0</v>
      </c>
      <c r="X845" s="236">
        <f t="shared" si="145"/>
        <v>0</v>
      </c>
      <c r="Y845" s="238">
        <f t="shared" si="152"/>
        <v>0</v>
      </c>
      <c r="Z845" s="238">
        <f t="shared" si="153"/>
        <v>0</v>
      </c>
    </row>
    <row r="846" spans="1:26" ht="18" x14ac:dyDescent="0.25">
      <c r="A846" s="191" t="s">
        <v>1271</v>
      </c>
      <c r="B846" s="228" t="s">
        <v>1725</v>
      </c>
      <c r="C846" s="193" t="s">
        <v>1726</v>
      </c>
      <c r="D846" s="193"/>
      <c r="E846" s="194">
        <v>40.89</v>
      </c>
      <c r="F846" s="229">
        <v>40.89</v>
      </c>
      <c r="G846" s="230" t="s">
        <v>33</v>
      </c>
      <c r="H846" s="231">
        <v>0</v>
      </c>
      <c r="I846" s="251">
        <v>0</v>
      </c>
      <c r="J846" s="232">
        <v>0</v>
      </c>
      <c r="K846" s="232">
        <v>0</v>
      </c>
      <c r="L846" s="233">
        <v>0</v>
      </c>
      <c r="M846" s="232">
        <f t="shared" si="147"/>
        <v>0</v>
      </c>
      <c r="N846" s="234">
        <v>0</v>
      </c>
      <c r="O846" s="232">
        <f t="shared" si="146"/>
        <v>0</v>
      </c>
      <c r="P846" s="242"/>
      <c r="Q846" s="216"/>
      <c r="R846" s="236">
        <f t="shared" si="144"/>
        <v>0</v>
      </c>
      <c r="S846" s="237">
        <v>0</v>
      </c>
      <c r="T846" s="236">
        <f t="shared" si="148"/>
        <v>0</v>
      </c>
      <c r="U846" s="236">
        <f t="shared" si="149"/>
        <v>0</v>
      </c>
      <c r="V846" s="236">
        <f t="shared" si="150"/>
        <v>0</v>
      </c>
      <c r="W846" s="236">
        <f t="shared" si="151"/>
        <v>0</v>
      </c>
      <c r="X846" s="236">
        <f t="shared" si="145"/>
        <v>0</v>
      </c>
      <c r="Y846" s="238">
        <f t="shared" si="152"/>
        <v>0</v>
      </c>
      <c r="Z846" s="238">
        <f t="shared" si="153"/>
        <v>0</v>
      </c>
    </row>
    <row r="847" spans="1:26" ht="30" x14ac:dyDescent="0.25">
      <c r="A847" s="191" t="s">
        <v>1271</v>
      </c>
      <c r="B847" s="228" t="s">
        <v>1691</v>
      </c>
      <c r="C847" s="193" t="s">
        <v>1692</v>
      </c>
      <c r="D847" s="193"/>
      <c r="E847" s="194">
        <v>1205.33</v>
      </c>
      <c r="F847" s="229">
        <v>1205.33</v>
      </c>
      <c r="G847" s="230" t="s">
        <v>33</v>
      </c>
      <c r="H847" s="231">
        <v>0</v>
      </c>
      <c r="I847" s="251">
        <v>0</v>
      </c>
      <c r="J847" s="232">
        <v>0</v>
      </c>
      <c r="K847" s="232">
        <v>0</v>
      </c>
      <c r="L847" s="233">
        <v>0</v>
      </c>
      <c r="M847" s="232">
        <f t="shared" si="147"/>
        <v>0</v>
      </c>
      <c r="N847" s="234">
        <v>0</v>
      </c>
      <c r="O847" s="232">
        <f t="shared" si="146"/>
        <v>0</v>
      </c>
      <c r="P847" s="243"/>
      <c r="Q847" s="216"/>
      <c r="R847" s="236">
        <f t="shared" si="144"/>
        <v>0</v>
      </c>
      <c r="S847" s="237">
        <v>0</v>
      </c>
      <c r="T847" s="236">
        <f t="shared" si="148"/>
        <v>0</v>
      </c>
      <c r="U847" s="236">
        <f t="shared" si="149"/>
        <v>0</v>
      </c>
      <c r="V847" s="236">
        <f t="shared" si="150"/>
        <v>0</v>
      </c>
      <c r="W847" s="236">
        <f t="shared" si="151"/>
        <v>0</v>
      </c>
      <c r="X847" s="236">
        <f t="shared" si="145"/>
        <v>0</v>
      </c>
      <c r="Y847" s="238">
        <f t="shared" si="152"/>
        <v>0</v>
      </c>
      <c r="Z847" s="238">
        <f t="shared" si="153"/>
        <v>0</v>
      </c>
    </row>
    <row r="848" spans="1:26" ht="18" x14ac:dyDescent="0.25">
      <c r="A848" s="191" t="s">
        <v>1271</v>
      </c>
      <c r="B848" s="228" t="s">
        <v>1670</v>
      </c>
      <c r="C848" s="193" t="s">
        <v>1671</v>
      </c>
      <c r="D848" s="193"/>
      <c r="E848" s="194">
        <v>35.96</v>
      </c>
      <c r="F848" s="229">
        <v>35.96</v>
      </c>
      <c r="G848" s="230" t="s">
        <v>33</v>
      </c>
      <c r="H848" s="231">
        <v>0</v>
      </c>
      <c r="I848" s="232">
        <v>0</v>
      </c>
      <c r="J848" s="232">
        <v>0</v>
      </c>
      <c r="K848" s="232">
        <v>0</v>
      </c>
      <c r="L848" s="233">
        <v>0</v>
      </c>
      <c r="M848" s="232">
        <f t="shared" si="147"/>
        <v>0</v>
      </c>
      <c r="N848" s="234">
        <v>0</v>
      </c>
      <c r="O848" s="232">
        <f t="shared" si="146"/>
        <v>0</v>
      </c>
      <c r="P848" s="246"/>
      <c r="Q848" s="216"/>
      <c r="R848" s="236">
        <f t="shared" si="144"/>
        <v>0</v>
      </c>
      <c r="S848" s="237">
        <v>0</v>
      </c>
      <c r="T848" s="236">
        <f t="shared" si="148"/>
        <v>0</v>
      </c>
      <c r="U848" s="236">
        <f t="shared" si="149"/>
        <v>0</v>
      </c>
      <c r="V848" s="236">
        <f t="shared" si="150"/>
        <v>0</v>
      </c>
      <c r="W848" s="236">
        <f t="shared" si="151"/>
        <v>0</v>
      </c>
      <c r="X848" s="236">
        <f t="shared" si="145"/>
        <v>0</v>
      </c>
      <c r="Y848" s="238">
        <f t="shared" si="152"/>
        <v>0</v>
      </c>
      <c r="Z848" s="238">
        <f t="shared" si="153"/>
        <v>0</v>
      </c>
    </row>
    <row r="849" spans="1:26" ht="18" x14ac:dyDescent="0.25">
      <c r="A849" s="191" t="s">
        <v>1271</v>
      </c>
      <c r="B849" s="228" t="s">
        <v>1642</v>
      </c>
      <c r="C849" s="193" t="s">
        <v>1643</v>
      </c>
      <c r="D849" s="193"/>
      <c r="E849" s="194">
        <v>518.66</v>
      </c>
      <c r="F849" s="229">
        <v>518.66</v>
      </c>
      <c r="G849" s="230" t="s">
        <v>53</v>
      </c>
      <c r="H849" s="231">
        <v>1</v>
      </c>
      <c r="I849" s="232">
        <v>0</v>
      </c>
      <c r="J849" s="232">
        <v>0</v>
      </c>
      <c r="K849" s="232">
        <v>0</v>
      </c>
      <c r="L849" s="233">
        <v>0</v>
      </c>
      <c r="M849" s="232">
        <f t="shared" si="147"/>
        <v>1</v>
      </c>
      <c r="N849" s="234">
        <v>1</v>
      </c>
      <c r="O849" s="232">
        <f t="shared" si="146"/>
        <v>0</v>
      </c>
      <c r="P849" s="243"/>
      <c r="Q849" s="216"/>
      <c r="R849" s="236">
        <f t="shared" si="144"/>
        <v>518.66</v>
      </c>
      <c r="S849" s="237">
        <v>0</v>
      </c>
      <c r="T849" s="236">
        <f t="shared" si="148"/>
        <v>0</v>
      </c>
      <c r="U849" s="236">
        <f t="shared" si="149"/>
        <v>0</v>
      </c>
      <c r="V849" s="236">
        <f t="shared" si="150"/>
        <v>0</v>
      </c>
      <c r="W849" s="236">
        <f t="shared" si="151"/>
        <v>0</v>
      </c>
      <c r="X849" s="236">
        <f t="shared" si="145"/>
        <v>518.66</v>
      </c>
      <c r="Y849" s="238">
        <f t="shared" si="152"/>
        <v>518.66</v>
      </c>
      <c r="Z849" s="238">
        <f t="shared" si="153"/>
        <v>0</v>
      </c>
    </row>
    <row r="850" spans="1:26" ht="18" x14ac:dyDescent="0.25">
      <c r="A850" s="191" t="s">
        <v>1271</v>
      </c>
      <c r="B850" s="228" t="s">
        <v>1681</v>
      </c>
      <c r="C850" s="193" t="s">
        <v>1682</v>
      </c>
      <c r="D850" s="193"/>
      <c r="E850" s="194">
        <v>11</v>
      </c>
      <c r="F850" s="229">
        <v>11</v>
      </c>
      <c r="G850" s="230" t="s">
        <v>53</v>
      </c>
      <c r="H850" s="231">
        <v>0</v>
      </c>
      <c r="I850" s="232">
        <v>0</v>
      </c>
      <c r="J850" s="232">
        <v>0</v>
      </c>
      <c r="K850" s="232">
        <v>0</v>
      </c>
      <c r="L850" s="233">
        <v>0</v>
      </c>
      <c r="M850" s="232">
        <f t="shared" si="147"/>
        <v>0</v>
      </c>
      <c r="N850" s="234">
        <v>0</v>
      </c>
      <c r="O850" s="232">
        <f t="shared" si="146"/>
        <v>0</v>
      </c>
      <c r="P850" s="243"/>
      <c r="Q850" s="216"/>
      <c r="R850" s="236">
        <f t="shared" si="144"/>
        <v>0</v>
      </c>
      <c r="S850" s="237">
        <v>0</v>
      </c>
      <c r="T850" s="236">
        <f t="shared" si="148"/>
        <v>0</v>
      </c>
      <c r="U850" s="236">
        <f t="shared" si="149"/>
        <v>0</v>
      </c>
      <c r="V850" s="236">
        <f t="shared" si="150"/>
        <v>0</v>
      </c>
      <c r="W850" s="236">
        <f t="shared" si="151"/>
        <v>0</v>
      </c>
      <c r="X850" s="236">
        <f t="shared" si="145"/>
        <v>0</v>
      </c>
      <c r="Y850" s="238">
        <f t="shared" si="152"/>
        <v>0</v>
      </c>
      <c r="Z850" s="238">
        <f t="shared" si="153"/>
        <v>0</v>
      </c>
    </row>
    <row r="851" spans="1:26" ht="30" x14ac:dyDescent="0.25">
      <c r="A851" s="191" t="s">
        <v>1271</v>
      </c>
      <c r="B851" s="228" t="s">
        <v>1668</v>
      </c>
      <c r="C851" s="193" t="s">
        <v>1669</v>
      </c>
      <c r="D851" s="193"/>
      <c r="E851" s="194">
        <v>16.66</v>
      </c>
      <c r="F851" s="229">
        <v>16.66</v>
      </c>
      <c r="G851" s="230" t="s">
        <v>33</v>
      </c>
      <c r="H851" s="231">
        <v>0</v>
      </c>
      <c r="I851" s="232">
        <v>0</v>
      </c>
      <c r="J851" s="232">
        <v>0</v>
      </c>
      <c r="K851" s="232">
        <v>0</v>
      </c>
      <c r="L851" s="233">
        <v>0</v>
      </c>
      <c r="M851" s="232">
        <f t="shared" si="147"/>
        <v>0</v>
      </c>
      <c r="N851" s="234">
        <v>0</v>
      </c>
      <c r="O851" s="232">
        <f t="shared" si="146"/>
        <v>0</v>
      </c>
      <c r="P851" s="243"/>
      <c r="Q851" s="216"/>
      <c r="R851" s="236">
        <f t="shared" si="144"/>
        <v>0</v>
      </c>
      <c r="S851" s="237">
        <v>0</v>
      </c>
      <c r="T851" s="236">
        <f t="shared" si="148"/>
        <v>0</v>
      </c>
      <c r="U851" s="236">
        <f t="shared" si="149"/>
        <v>0</v>
      </c>
      <c r="V851" s="236">
        <f t="shared" si="150"/>
        <v>0</v>
      </c>
      <c r="W851" s="236">
        <f t="shared" si="151"/>
        <v>0</v>
      </c>
      <c r="X851" s="236">
        <f t="shared" si="145"/>
        <v>0</v>
      </c>
      <c r="Y851" s="238">
        <f t="shared" si="152"/>
        <v>0</v>
      </c>
      <c r="Z851" s="238">
        <f t="shared" si="153"/>
        <v>0</v>
      </c>
    </row>
    <row r="852" spans="1:26" ht="18" x14ac:dyDescent="0.25">
      <c r="A852" s="191" t="s">
        <v>1271</v>
      </c>
      <c r="B852" s="228" t="s">
        <v>1683</v>
      </c>
      <c r="C852" s="193" t="s">
        <v>1684</v>
      </c>
      <c r="D852" s="193"/>
      <c r="E852" s="194">
        <v>238</v>
      </c>
      <c r="F852" s="229">
        <v>238</v>
      </c>
      <c r="G852" s="230" t="s">
        <v>53</v>
      </c>
      <c r="H852" s="231">
        <v>0</v>
      </c>
      <c r="I852" s="232">
        <v>0</v>
      </c>
      <c r="J852" s="232">
        <v>0</v>
      </c>
      <c r="K852" s="232">
        <v>0</v>
      </c>
      <c r="L852" s="233">
        <v>0</v>
      </c>
      <c r="M852" s="232">
        <f t="shared" si="147"/>
        <v>0</v>
      </c>
      <c r="N852" s="234">
        <v>0</v>
      </c>
      <c r="O852" s="232">
        <f t="shared" si="146"/>
        <v>0</v>
      </c>
      <c r="P852" s="243"/>
      <c r="Q852" s="216"/>
      <c r="R852" s="236">
        <f t="shared" si="144"/>
        <v>0</v>
      </c>
      <c r="S852" s="237">
        <v>0</v>
      </c>
      <c r="T852" s="236">
        <f t="shared" si="148"/>
        <v>0</v>
      </c>
      <c r="U852" s="236">
        <f t="shared" si="149"/>
        <v>0</v>
      </c>
      <c r="V852" s="236">
        <f t="shared" si="150"/>
        <v>0</v>
      </c>
      <c r="W852" s="236">
        <f t="shared" si="151"/>
        <v>0</v>
      </c>
      <c r="X852" s="236">
        <f t="shared" si="145"/>
        <v>0</v>
      </c>
      <c r="Y852" s="238">
        <f t="shared" si="152"/>
        <v>0</v>
      </c>
      <c r="Z852" s="238">
        <f t="shared" si="153"/>
        <v>0</v>
      </c>
    </row>
    <row r="853" spans="1:26" ht="18" x14ac:dyDescent="0.25">
      <c r="A853" s="191" t="s">
        <v>1271</v>
      </c>
      <c r="B853" s="228" t="s">
        <v>1672</v>
      </c>
      <c r="C853" s="193" t="s">
        <v>1673</v>
      </c>
      <c r="D853" s="193"/>
      <c r="E853" s="194">
        <v>23.08</v>
      </c>
      <c r="F853" s="229">
        <v>23.08</v>
      </c>
      <c r="G853" s="230" t="s">
        <v>33</v>
      </c>
      <c r="H853" s="231">
        <v>0</v>
      </c>
      <c r="I853" s="232">
        <v>0</v>
      </c>
      <c r="J853" s="232">
        <v>0</v>
      </c>
      <c r="K853" s="232">
        <v>0</v>
      </c>
      <c r="L853" s="232">
        <v>0</v>
      </c>
      <c r="M853" s="232">
        <f t="shared" si="147"/>
        <v>0</v>
      </c>
      <c r="N853" s="232">
        <v>0</v>
      </c>
      <c r="O853" s="232">
        <f t="shared" si="146"/>
        <v>0</v>
      </c>
      <c r="P853" s="242"/>
      <c r="Q853" s="216"/>
      <c r="R853" s="236">
        <f t="shared" si="144"/>
        <v>0</v>
      </c>
      <c r="S853" s="237">
        <v>0</v>
      </c>
      <c r="T853" s="236">
        <f t="shared" si="148"/>
        <v>0</v>
      </c>
      <c r="U853" s="236">
        <f t="shared" si="149"/>
        <v>0</v>
      </c>
      <c r="V853" s="236">
        <f t="shared" si="150"/>
        <v>0</v>
      </c>
      <c r="W853" s="236">
        <f t="shared" si="151"/>
        <v>0</v>
      </c>
      <c r="X853" s="236">
        <f t="shared" si="145"/>
        <v>0</v>
      </c>
      <c r="Y853" s="238">
        <f t="shared" si="152"/>
        <v>0</v>
      </c>
      <c r="Z853" s="238">
        <f t="shared" si="153"/>
        <v>0</v>
      </c>
    </row>
    <row r="854" spans="1:26" ht="18" x14ac:dyDescent="0.25">
      <c r="A854" s="211" t="s">
        <v>1271</v>
      </c>
      <c r="B854" s="260" t="s">
        <v>1693</v>
      </c>
      <c r="C854" s="213" t="s">
        <v>1694</v>
      </c>
      <c r="D854" s="213"/>
      <c r="E854" s="214">
        <v>1336.32</v>
      </c>
      <c r="F854" s="261">
        <v>1336.32</v>
      </c>
      <c r="G854" s="262" t="s">
        <v>1368</v>
      </c>
      <c r="H854" s="231">
        <v>0</v>
      </c>
      <c r="I854" s="251">
        <v>0</v>
      </c>
      <c r="J854" s="263">
        <v>0</v>
      </c>
      <c r="K854" s="232">
        <v>0</v>
      </c>
      <c r="L854" s="264">
        <v>0</v>
      </c>
      <c r="M854" s="232">
        <f t="shared" si="147"/>
        <v>0</v>
      </c>
      <c r="N854" s="265">
        <v>0</v>
      </c>
      <c r="O854" s="232">
        <f t="shared" si="146"/>
        <v>0</v>
      </c>
      <c r="P854" s="242"/>
      <c r="Q854" s="216"/>
      <c r="R854" s="236">
        <f t="shared" si="144"/>
        <v>0</v>
      </c>
      <c r="S854" s="237">
        <v>0</v>
      </c>
      <c r="T854" s="236">
        <f t="shared" si="148"/>
        <v>0</v>
      </c>
      <c r="U854" s="236">
        <f t="shared" si="149"/>
        <v>0</v>
      </c>
      <c r="V854" s="236">
        <f t="shared" si="150"/>
        <v>0</v>
      </c>
      <c r="W854" s="236">
        <f t="shared" si="151"/>
        <v>0</v>
      </c>
      <c r="X854" s="236">
        <f t="shared" si="145"/>
        <v>0</v>
      </c>
      <c r="Y854" s="238">
        <f t="shared" si="152"/>
        <v>0</v>
      </c>
      <c r="Z854" s="238">
        <f t="shared" si="153"/>
        <v>0</v>
      </c>
    </row>
    <row r="855" spans="1:26" ht="18" x14ac:dyDescent="0.25">
      <c r="A855" s="191" t="s">
        <v>1271</v>
      </c>
      <c r="B855" s="228" t="s">
        <v>1660</v>
      </c>
      <c r="C855" s="195" t="s">
        <v>1661</v>
      </c>
      <c r="D855" s="195"/>
      <c r="E855" s="194">
        <v>1077.1400000000001</v>
      </c>
      <c r="F855" s="229">
        <v>1077.1400000000001</v>
      </c>
      <c r="G855" s="230" t="s">
        <v>1368</v>
      </c>
      <c r="H855" s="231">
        <v>7</v>
      </c>
      <c r="I855" s="232">
        <v>0</v>
      </c>
      <c r="J855" s="232">
        <v>0</v>
      </c>
      <c r="K855" s="232">
        <v>0</v>
      </c>
      <c r="L855" s="232">
        <v>0</v>
      </c>
      <c r="M855" s="232">
        <f t="shared" si="147"/>
        <v>7</v>
      </c>
      <c r="N855" s="232">
        <v>7</v>
      </c>
      <c r="O855" s="232">
        <f t="shared" si="146"/>
        <v>0</v>
      </c>
      <c r="P855" s="243"/>
      <c r="Q855" s="216"/>
      <c r="R855" s="236">
        <f t="shared" si="144"/>
        <v>7539.9800000000005</v>
      </c>
      <c r="S855" s="237">
        <v>0</v>
      </c>
      <c r="T855" s="236">
        <f t="shared" si="148"/>
        <v>0</v>
      </c>
      <c r="U855" s="236">
        <f t="shared" si="149"/>
        <v>0</v>
      </c>
      <c r="V855" s="236">
        <f t="shared" si="150"/>
        <v>0</v>
      </c>
      <c r="W855" s="236">
        <f t="shared" si="151"/>
        <v>0</v>
      </c>
      <c r="X855" s="236">
        <f t="shared" si="145"/>
        <v>7539.9800000000005</v>
      </c>
      <c r="Y855" s="238">
        <f t="shared" si="152"/>
        <v>7539.9800000000005</v>
      </c>
      <c r="Z855" s="238">
        <f t="shared" si="153"/>
        <v>0</v>
      </c>
    </row>
    <row r="856" spans="1:26" ht="18" x14ac:dyDescent="0.25">
      <c r="A856" s="211" t="s">
        <v>1271</v>
      </c>
      <c r="B856" s="260" t="s">
        <v>1703</v>
      </c>
      <c r="C856" s="213" t="s">
        <v>1704</v>
      </c>
      <c r="D856" s="213"/>
      <c r="E856" s="214">
        <v>5.34</v>
      </c>
      <c r="F856" s="261">
        <v>5.34</v>
      </c>
      <c r="G856" s="262" t="s">
        <v>33</v>
      </c>
      <c r="H856" s="231">
        <v>0</v>
      </c>
      <c r="I856" s="251">
        <v>0</v>
      </c>
      <c r="J856" s="263">
        <v>0</v>
      </c>
      <c r="K856" s="232">
        <v>0</v>
      </c>
      <c r="L856" s="264">
        <v>0</v>
      </c>
      <c r="M856" s="232">
        <f t="shared" si="147"/>
        <v>0</v>
      </c>
      <c r="N856" s="265">
        <v>0</v>
      </c>
      <c r="O856" s="232">
        <f t="shared" si="146"/>
        <v>0</v>
      </c>
      <c r="P856" s="242"/>
      <c r="Q856" s="216"/>
      <c r="R856" s="236">
        <f t="shared" si="144"/>
        <v>0</v>
      </c>
      <c r="S856" s="237">
        <v>0</v>
      </c>
      <c r="T856" s="236">
        <f t="shared" si="148"/>
        <v>0</v>
      </c>
      <c r="U856" s="236">
        <f t="shared" si="149"/>
        <v>0</v>
      </c>
      <c r="V856" s="236">
        <f t="shared" si="150"/>
        <v>0</v>
      </c>
      <c r="W856" s="236">
        <f t="shared" si="151"/>
        <v>0</v>
      </c>
      <c r="X856" s="236">
        <f t="shared" si="145"/>
        <v>0</v>
      </c>
      <c r="Y856" s="238">
        <f t="shared" si="152"/>
        <v>0</v>
      </c>
      <c r="Z856" s="238">
        <f t="shared" si="153"/>
        <v>0</v>
      </c>
    </row>
    <row r="857" spans="1:26" ht="30" x14ac:dyDescent="0.25">
      <c r="A857" s="191" t="s">
        <v>1271</v>
      </c>
      <c r="B857" s="228" t="s">
        <v>1662</v>
      </c>
      <c r="C857" s="193" t="s">
        <v>1663</v>
      </c>
      <c r="D857" s="193"/>
      <c r="E857" s="194">
        <v>4794.74</v>
      </c>
      <c r="F857" s="229">
        <v>4794.74</v>
      </c>
      <c r="G857" s="230" t="s">
        <v>1368</v>
      </c>
      <c r="H857" s="231">
        <v>0</v>
      </c>
      <c r="I857" s="232">
        <v>0</v>
      </c>
      <c r="J857" s="232">
        <v>0</v>
      </c>
      <c r="K857" s="232">
        <v>0</v>
      </c>
      <c r="L857" s="233">
        <v>0</v>
      </c>
      <c r="M857" s="232">
        <f t="shared" si="147"/>
        <v>0</v>
      </c>
      <c r="N857" s="234">
        <v>0</v>
      </c>
      <c r="O857" s="232">
        <f t="shared" si="146"/>
        <v>0</v>
      </c>
      <c r="P857" s="242"/>
      <c r="Q857" s="216"/>
      <c r="R857" s="236">
        <f t="shared" si="144"/>
        <v>0</v>
      </c>
      <c r="S857" s="237">
        <v>0</v>
      </c>
      <c r="T857" s="236">
        <f t="shared" si="148"/>
        <v>0</v>
      </c>
      <c r="U857" s="236">
        <f t="shared" si="149"/>
        <v>0</v>
      </c>
      <c r="V857" s="236">
        <f t="shared" si="150"/>
        <v>0</v>
      </c>
      <c r="W857" s="236">
        <f t="shared" si="151"/>
        <v>0</v>
      </c>
      <c r="X857" s="236">
        <f t="shared" si="145"/>
        <v>0</v>
      </c>
      <c r="Y857" s="238">
        <f t="shared" si="152"/>
        <v>0</v>
      </c>
      <c r="Z857" s="238">
        <f t="shared" si="153"/>
        <v>0</v>
      </c>
    </row>
    <row r="858" spans="1:26" ht="30" x14ac:dyDescent="0.25">
      <c r="A858" s="191" t="s">
        <v>1271</v>
      </c>
      <c r="B858" s="228" t="s">
        <v>1695</v>
      </c>
      <c r="C858" s="193" t="s">
        <v>1696</v>
      </c>
      <c r="D858" s="193"/>
      <c r="E858" s="194">
        <v>4794.74</v>
      </c>
      <c r="F858" s="229">
        <v>4794.74</v>
      </c>
      <c r="G858" s="230" t="s">
        <v>1368</v>
      </c>
      <c r="H858" s="231">
        <v>0</v>
      </c>
      <c r="I858" s="251">
        <v>0</v>
      </c>
      <c r="J858" s="232">
        <v>0</v>
      </c>
      <c r="K858" s="232">
        <v>0</v>
      </c>
      <c r="L858" s="233">
        <v>0</v>
      </c>
      <c r="M858" s="232">
        <f t="shared" si="147"/>
        <v>0</v>
      </c>
      <c r="N858" s="234">
        <v>0</v>
      </c>
      <c r="O858" s="232">
        <f t="shared" si="146"/>
        <v>0</v>
      </c>
      <c r="P858" s="243"/>
      <c r="Q858" s="216"/>
      <c r="R858" s="236">
        <f t="shared" si="144"/>
        <v>0</v>
      </c>
      <c r="S858" s="237">
        <v>0</v>
      </c>
      <c r="T858" s="236">
        <f t="shared" si="148"/>
        <v>0</v>
      </c>
      <c r="U858" s="236">
        <f t="shared" si="149"/>
        <v>0</v>
      </c>
      <c r="V858" s="236">
        <f t="shared" si="150"/>
        <v>0</v>
      </c>
      <c r="W858" s="236">
        <f t="shared" si="151"/>
        <v>0</v>
      </c>
      <c r="X858" s="236">
        <f t="shared" si="145"/>
        <v>0</v>
      </c>
      <c r="Y858" s="238">
        <f t="shared" si="152"/>
        <v>0</v>
      </c>
      <c r="Z858" s="238">
        <f t="shared" si="153"/>
        <v>0</v>
      </c>
    </row>
    <row r="859" spans="1:26" ht="18" x14ac:dyDescent="0.25">
      <c r="A859" s="191" t="s">
        <v>1271</v>
      </c>
      <c r="B859" s="228" t="s">
        <v>1723</v>
      </c>
      <c r="C859" s="193" t="s">
        <v>1724</v>
      </c>
      <c r="D859" s="193"/>
      <c r="E859" s="194">
        <v>121.88</v>
      </c>
      <c r="F859" s="229">
        <v>121.88</v>
      </c>
      <c r="G859" s="230" t="s">
        <v>33</v>
      </c>
      <c r="H859" s="231">
        <v>7</v>
      </c>
      <c r="I859" s="251">
        <v>0</v>
      </c>
      <c r="J859" s="232">
        <v>0</v>
      </c>
      <c r="K859" s="232">
        <v>0</v>
      </c>
      <c r="L859" s="233">
        <v>0</v>
      </c>
      <c r="M859" s="232">
        <f t="shared" si="147"/>
        <v>7</v>
      </c>
      <c r="N859" s="234">
        <v>7</v>
      </c>
      <c r="O859" s="232">
        <f t="shared" si="146"/>
        <v>0</v>
      </c>
      <c r="P859" s="243"/>
      <c r="Q859" s="216"/>
      <c r="R859" s="236">
        <f t="shared" si="144"/>
        <v>853.16</v>
      </c>
      <c r="S859" s="237">
        <v>0</v>
      </c>
      <c r="T859" s="236">
        <f t="shared" si="148"/>
        <v>0</v>
      </c>
      <c r="U859" s="236">
        <f t="shared" si="149"/>
        <v>0</v>
      </c>
      <c r="V859" s="236">
        <f t="shared" si="150"/>
        <v>0</v>
      </c>
      <c r="W859" s="236">
        <f t="shared" si="151"/>
        <v>0</v>
      </c>
      <c r="X859" s="236">
        <f t="shared" si="145"/>
        <v>853.16</v>
      </c>
      <c r="Y859" s="238">
        <f t="shared" si="152"/>
        <v>853.16</v>
      </c>
      <c r="Z859" s="238">
        <f t="shared" si="153"/>
        <v>0</v>
      </c>
    </row>
    <row r="860" spans="1:26" ht="30" x14ac:dyDescent="0.25">
      <c r="A860" s="191" t="s">
        <v>1271</v>
      </c>
      <c r="B860" s="228" t="s">
        <v>1689</v>
      </c>
      <c r="C860" s="193" t="s">
        <v>1690</v>
      </c>
      <c r="D860" s="193"/>
      <c r="E860" s="194">
        <v>394.4</v>
      </c>
      <c r="F860" s="194">
        <v>394.4</v>
      </c>
      <c r="G860" s="230" t="s">
        <v>53</v>
      </c>
      <c r="H860" s="231">
        <v>0</v>
      </c>
      <c r="I860" s="251">
        <v>0</v>
      </c>
      <c r="J860" s="232">
        <v>0</v>
      </c>
      <c r="K860" s="232">
        <v>0</v>
      </c>
      <c r="L860" s="233">
        <v>0</v>
      </c>
      <c r="M860" s="232">
        <f t="shared" si="147"/>
        <v>0</v>
      </c>
      <c r="N860" s="234">
        <v>0</v>
      </c>
      <c r="O860" s="232">
        <f t="shared" si="146"/>
        <v>0</v>
      </c>
      <c r="P860" s="246"/>
      <c r="Q860" s="216"/>
      <c r="R860" s="236">
        <f t="shared" ref="R860:R923" si="154">H860*E860</f>
        <v>0</v>
      </c>
      <c r="S860" s="237">
        <v>0</v>
      </c>
      <c r="T860" s="236">
        <f t="shared" si="148"/>
        <v>0</v>
      </c>
      <c r="U860" s="236">
        <f t="shared" si="149"/>
        <v>0</v>
      </c>
      <c r="V860" s="236">
        <f t="shared" si="150"/>
        <v>0</v>
      </c>
      <c r="W860" s="236">
        <f t="shared" si="151"/>
        <v>0</v>
      </c>
      <c r="X860" s="236">
        <f t="shared" ref="X860:X923" si="155">R860+S860+T860+U860-V860-W860</f>
        <v>0</v>
      </c>
      <c r="Y860" s="238">
        <f t="shared" si="152"/>
        <v>0</v>
      </c>
      <c r="Z860" s="238">
        <f t="shared" si="153"/>
        <v>0</v>
      </c>
    </row>
    <row r="861" spans="1:26" ht="30" x14ac:dyDescent="0.25">
      <c r="A861" s="191" t="s">
        <v>1271</v>
      </c>
      <c r="B861" s="228" t="s">
        <v>1685</v>
      </c>
      <c r="C861" s="193" t="s">
        <v>1686</v>
      </c>
      <c r="D861" s="193"/>
      <c r="E861" s="194">
        <v>229.67999999999998</v>
      </c>
      <c r="F861" s="229">
        <v>229.67999999999998</v>
      </c>
      <c r="G861" s="230" t="s">
        <v>53</v>
      </c>
      <c r="H861" s="231">
        <v>0</v>
      </c>
      <c r="I861" s="251">
        <v>0</v>
      </c>
      <c r="J861" s="232">
        <v>0</v>
      </c>
      <c r="K861" s="232">
        <v>0</v>
      </c>
      <c r="L861" s="233">
        <v>0</v>
      </c>
      <c r="M861" s="232">
        <f t="shared" si="147"/>
        <v>0</v>
      </c>
      <c r="N861" s="234">
        <v>0</v>
      </c>
      <c r="O861" s="232">
        <f t="shared" si="146"/>
        <v>0</v>
      </c>
      <c r="P861" s="243"/>
      <c r="Q861" s="216"/>
      <c r="R861" s="236">
        <f t="shared" si="154"/>
        <v>0</v>
      </c>
      <c r="S861" s="237">
        <v>0</v>
      </c>
      <c r="T861" s="236">
        <f t="shared" si="148"/>
        <v>0</v>
      </c>
      <c r="U861" s="236">
        <f t="shared" si="149"/>
        <v>0</v>
      </c>
      <c r="V861" s="236">
        <f t="shared" si="150"/>
        <v>0</v>
      </c>
      <c r="W861" s="236">
        <f t="shared" si="151"/>
        <v>0</v>
      </c>
      <c r="X861" s="236">
        <f t="shared" si="155"/>
        <v>0</v>
      </c>
      <c r="Y861" s="238">
        <f t="shared" si="152"/>
        <v>0</v>
      </c>
      <c r="Z861" s="238">
        <f t="shared" si="153"/>
        <v>0</v>
      </c>
    </row>
    <row r="862" spans="1:26" ht="30" x14ac:dyDescent="0.25">
      <c r="A862" s="296" t="s">
        <v>1271</v>
      </c>
      <c r="B862" s="440" t="s">
        <v>3266</v>
      </c>
      <c r="C862" s="342" t="s">
        <v>2555</v>
      </c>
      <c r="D862" s="445" t="s">
        <v>2674</v>
      </c>
      <c r="E862" s="324"/>
      <c r="F862" s="325">
        <v>0</v>
      </c>
      <c r="G862" s="316" t="s">
        <v>33</v>
      </c>
      <c r="H862" s="251">
        <v>0</v>
      </c>
      <c r="I862" s="251">
        <v>0</v>
      </c>
      <c r="J862" s="251">
        <v>0</v>
      </c>
      <c r="K862" s="251">
        <v>0</v>
      </c>
      <c r="L862" s="318">
        <v>0</v>
      </c>
      <c r="M862" s="232">
        <f t="shared" si="147"/>
        <v>0</v>
      </c>
      <c r="N862" s="252">
        <v>42</v>
      </c>
      <c r="O862" s="232">
        <f t="shared" si="146"/>
        <v>42</v>
      </c>
      <c r="P862" s="504" t="s">
        <v>3177</v>
      </c>
      <c r="R862" s="236">
        <f t="shared" si="154"/>
        <v>0</v>
      </c>
      <c r="S862" s="237">
        <v>0</v>
      </c>
      <c r="T862" s="236">
        <f t="shared" si="148"/>
        <v>0</v>
      </c>
      <c r="U862" s="236">
        <f t="shared" si="149"/>
        <v>0</v>
      </c>
      <c r="V862" s="236">
        <f t="shared" si="150"/>
        <v>0</v>
      </c>
      <c r="W862" s="236">
        <f t="shared" si="151"/>
        <v>0</v>
      </c>
      <c r="X862" s="236">
        <f t="shared" si="155"/>
        <v>0</v>
      </c>
      <c r="Y862" s="238">
        <f t="shared" si="152"/>
        <v>0</v>
      </c>
      <c r="Z862" s="238">
        <f t="shared" si="153"/>
        <v>0</v>
      </c>
    </row>
    <row r="863" spans="1:26" ht="45" x14ac:dyDescent="0.25">
      <c r="A863" s="191" t="s">
        <v>1741</v>
      </c>
      <c r="B863" s="228" t="s">
        <v>1742</v>
      </c>
      <c r="C863" s="193" t="s">
        <v>1743</v>
      </c>
      <c r="D863" s="193"/>
      <c r="E863" s="194">
        <v>1169</v>
      </c>
      <c r="F863" s="229">
        <v>1169</v>
      </c>
      <c r="G863" s="230" t="s">
        <v>33</v>
      </c>
      <c r="H863" s="231">
        <v>2</v>
      </c>
      <c r="I863" s="251">
        <v>0</v>
      </c>
      <c r="J863" s="232">
        <v>0</v>
      </c>
      <c r="K863" s="232">
        <v>0</v>
      </c>
      <c r="L863" s="233">
        <v>0</v>
      </c>
      <c r="M863" s="232">
        <f t="shared" si="147"/>
        <v>2</v>
      </c>
      <c r="N863" s="234">
        <v>2</v>
      </c>
      <c r="O863" s="232">
        <f t="shared" si="146"/>
        <v>0</v>
      </c>
      <c r="P863" s="242"/>
      <c r="Q863" s="216"/>
      <c r="R863" s="236">
        <f t="shared" si="154"/>
        <v>2338</v>
      </c>
      <c r="S863" s="237">
        <v>0</v>
      </c>
      <c r="T863" s="236">
        <f t="shared" si="148"/>
        <v>0</v>
      </c>
      <c r="U863" s="236">
        <f t="shared" si="149"/>
        <v>0</v>
      </c>
      <c r="V863" s="236">
        <f t="shared" si="150"/>
        <v>0</v>
      </c>
      <c r="W863" s="236">
        <f t="shared" si="151"/>
        <v>0</v>
      </c>
      <c r="X863" s="236">
        <f t="shared" si="155"/>
        <v>2338</v>
      </c>
      <c r="Y863" s="238">
        <f t="shared" si="152"/>
        <v>2338</v>
      </c>
      <c r="Z863" s="238">
        <f t="shared" si="153"/>
        <v>0</v>
      </c>
    </row>
    <row r="864" spans="1:26" ht="30" x14ac:dyDescent="0.25">
      <c r="A864" s="191" t="s">
        <v>1741</v>
      </c>
      <c r="B864" s="228" t="s">
        <v>1746</v>
      </c>
      <c r="C864" s="193" t="s">
        <v>1747</v>
      </c>
      <c r="D864" s="193"/>
      <c r="E864" s="194">
        <v>371.2</v>
      </c>
      <c r="F864" s="229">
        <v>371.2</v>
      </c>
      <c r="G864" s="230" t="s">
        <v>33</v>
      </c>
      <c r="H864" s="231">
        <v>1</v>
      </c>
      <c r="I864" s="232">
        <v>0</v>
      </c>
      <c r="J864" s="232">
        <v>0</v>
      </c>
      <c r="K864" s="232">
        <v>0</v>
      </c>
      <c r="L864" s="233">
        <v>0</v>
      </c>
      <c r="M864" s="232">
        <f t="shared" si="147"/>
        <v>1</v>
      </c>
      <c r="N864" s="234">
        <v>1</v>
      </c>
      <c r="O864" s="232">
        <f t="shared" si="146"/>
        <v>0</v>
      </c>
      <c r="P864" s="243"/>
      <c r="Q864" s="216"/>
      <c r="R864" s="236">
        <f t="shared" si="154"/>
        <v>371.2</v>
      </c>
      <c r="S864" s="237">
        <v>0</v>
      </c>
      <c r="T864" s="236">
        <f t="shared" si="148"/>
        <v>0</v>
      </c>
      <c r="U864" s="236">
        <f t="shared" si="149"/>
        <v>0</v>
      </c>
      <c r="V864" s="236">
        <f t="shared" si="150"/>
        <v>0</v>
      </c>
      <c r="W864" s="236">
        <f t="shared" si="151"/>
        <v>0</v>
      </c>
      <c r="X864" s="236">
        <f t="shared" si="155"/>
        <v>371.2</v>
      </c>
      <c r="Y864" s="238">
        <f t="shared" si="152"/>
        <v>371.2</v>
      </c>
      <c r="Z864" s="238">
        <f t="shared" si="153"/>
        <v>0</v>
      </c>
    </row>
    <row r="865" spans="1:26" ht="30" x14ac:dyDescent="0.25">
      <c r="A865" s="191" t="s">
        <v>1741</v>
      </c>
      <c r="B865" s="228" t="s">
        <v>1744</v>
      </c>
      <c r="C865" s="193" t="s">
        <v>1745</v>
      </c>
      <c r="D865" s="193"/>
      <c r="E865" s="194">
        <v>13.53</v>
      </c>
      <c r="F865" s="229">
        <v>13.53</v>
      </c>
      <c r="G865" s="230" t="s">
        <v>33</v>
      </c>
      <c r="H865" s="231">
        <v>30</v>
      </c>
      <c r="I865" s="251">
        <v>0</v>
      </c>
      <c r="J865" s="232">
        <v>0</v>
      </c>
      <c r="K865" s="232">
        <v>0</v>
      </c>
      <c r="L865" s="233">
        <v>0</v>
      </c>
      <c r="M865" s="232">
        <f t="shared" si="147"/>
        <v>30</v>
      </c>
      <c r="N865" s="234">
        <v>30</v>
      </c>
      <c r="O865" s="232">
        <f t="shared" si="146"/>
        <v>0</v>
      </c>
      <c r="P865" s="242"/>
      <c r="Q865" s="216"/>
      <c r="R865" s="236">
        <f t="shared" si="154"/>
        <v>405.9</v>
      </c>
      <c r="S865" s="237">
        <v>0</v>
      </c>
      <c r="T865" s="236">
        <f t="shared" si="148"/>
        <v>0</v>
      </c>
      <c r="U865" s="236">
        <f t="shared" si="149"/>
        <v>0</v>
      </c>
      <c r="V865" s="236">
        <f t="shared" si="150"/>
        <v>0</v>
      </c>
      <c r="W865" s="236">
        <f t="shared" si="151"/>
        <v>0</v>
      </c>
      <c r="X865" s="236">
        <f t="shared" si="155"/>
        <v>405.9</v>
      </c>
      <c r="Y865" s="238">
        <f t="shared" si="152"/>
        <v>405.9</v>
      </c>
      <c r="Z865" s="238">
        <f t="shared" si="153"/>
        <v>0</v>
      </c>
    </row>
    <row r="866" spans="1:26" ht="30" x14ac:dyDescent="0.25">
      <c r="A866" s="191" t="s">
        <v>1739</v>
      </c>
      <c r="B866" s="228" t="s">
        <v>1843</v>
      </c>
      <c r="C866" s="193" t="s">
        <v>1844</v>
      </c>
      <c r="D866" s="193"/>
      <c r="E866" s="205">
        <v>1594.57</v>
      </c>
      <c r="F866" s="255">
        <v>1594.57</v>
      </c>
      <c r="G866" s="230" t="s">
        <v>33</v>
      </c>
      <c r="H866" s="231">
        <v>1</v>
      </c>
      <c r="I866" s="251">
        <v>0</v>
      </c>
      <c r="J866" s="232">
        <v>0</v>
      </c>
      <c r="K866" s="232">
        <v>0</v>
      </c>
      <c r="L866" s="233">
        <v>0</v>
      </c>
      <c r="M866" s="232">
        <f t="shared" si="147"/>
        <v>1</v>
      </c>
      <c r="N866" s="234">
        <v>1</v>
      </c>
      <c r="O866" s="232">
        <f t="shared" si="146"/>
        <v>0</v>
      </c>
      <c r="P866" s="243"/>
      <c r="Q866" s="216"/>
      <c r="R866" s="236">
        <f t="shared" si="154"/>
        <v>1594.57</v>
      </c>
      <c r="S866" s="237">
        <v>0</v>
      </c>
      <c r="T866" s="236">
        <f t="shared" si="148"/>
        <v>0</v>
      </c>
      <c r="U866" s="236">
        <f t="shared" si="149"/>
        <v>0</v>
      </c>
      <c r="V866" s="236">
        <f t="shared" si="150"/>
        <v>0</v>
      </c>
      <c r="W866" s="236">
        <f t="shared" si="151"/>
        <v>0</v>
      </c>
      <c r="X866" s="236">
        <f t="shared" si="155"/>
        <v>1594.57</v>
      </c>
      <c r="Y866" s="238">
        <f t="shared" si="152"/>
        <v>1594.57</v>
      </c>
      <c r="Z866" s="238">
        <f t="shared" si="153"/>
        <v>0</v>
      </c>
    </row>
    <row r="867" spans="1:26" ht="30" x14ac:dyDescent="0.25">
      <c r="A867" s="191" t="s">
        <v>1739</v>
      </c>
      <c r="B867" s="228" t="s">
        <v>1775</v>
      </c>
      <c r="C867" s="193" t="s">
        <v>1776</v>
      </c>
      <c r="D867" s="193"/>
      <c r="E867" s="194">
        <v>165.04479999999998</v>
      </c>
      <c r="F867" s="229">
        <v>165.04479999999998</v>
      </c>
      <c r="G867" s="230" t="s">
        <v>33</v>
      </c>
      <c r="H867" s="231">
        <v>0</v>
      </c>
      <c r="I867" s="232">
        <v>0</v>
      </c>
      <c r="J867" s="232">
        <v>0</v>
      </c>
      <c r="K867" s="232">
        <v>0</v>
      </c>
      <c r="L867" s="233">
        <v>0</v>
      </c>
      <c r="M867" s="232">
        <f t="shared" si="147"/>
        <v>0</v>
      </c>
      <c r="N867" s="234">
        <v>0</v>
      </c>
      <c r="O867" s="232">
        <f t="shared" si="146"/>
        <v>0</v>
      </c>
      <c r="P867" s="243"/>
      <c r="Q867" s="216"/>
      <c r="R867" s="236">
        <f t="shared" si="154"/>
        <v>0</v>
      </c>
      <c r="S867" s="237">
        <v>0</v>
      </c>
      <c r="T867" s="236">
        <f t="shared" si="148"/>
        <v>0</v>
      </c>
      <c r="U867" s="236">
        <f t="shared" si="149"/>
        <v>0</v>
      </c>
      <c r="V867" s="236">
        <f t="shared" si="150"/>
        <v>0</v>
      </c>
      <c r="W867" s="236">
        <f t="shared" si="151"/>
        <v>0</v>
      </c>
      <c r="X867" s="236">
        <f t="shared" si="155"/>
        <v>0</v>
      </c>
      <c r="Y867" s="238">
        <f t="shared" si="152"/>
        <v>0</v>
      </c>
      <c r="Z867" s="238">
        <f t="shared" si="153"/>
        <v>0</v>
      </c>
    </row>
    <row r="868" spans="1:26" ht="30" x14ac:dyDescent="0.25">
      <c r="A868" s="191" t="s">
        <v>1739</v>
      </c>
      <c r="B868" s="228" t="s">
        <v>1756</v>
      </c>
      <c r="C868" s="193" t="s">
        <v>1757</v>
      </c>
      <c r="D868" s="193"/>
      <c r="E868" s="194">
        <v>271.44</v>
      </c>
      <c r="F868" s="229">
        <v>271.44</v>
      </c>
      <c r="G868" s="230" t="s">
        <v>33</v>
      </c>
      <c r="H868" s="231">
        <v>0</v>
      </c>
      <c r="I868" s="232">
        <v>0</v>
      </c>
      <c r="J868" s="232">
        <v>0</v>
      </c>
      <c r="K868" s="232">
        <v>0</v>
      </c>
      <c r="L868" s="233">
        <v>0</v>
      </c>
      <c r="M868" s="232">
        <f t="shared" si="147"/>
        <v>0</v>
      </c>
      <c r="N868" s="234">
        <v>0</v>
      </c>
      <c r="O868" s="232">
        <f t="shared" si="146"/>
        <v>0</v>
      </c>
      <c r="P868" s="242"/>
      <c r="Q868" s="216"/>
      <c r="R868" s="236">
        <f t="shared" si="154"/>
        <v>0</v>
      </c>
      <c r="S868" s="237">
        <v>0</v>
      </c>
      <c r="T868" s="236">
        <f t="shared" si="148"/>
        <v>0</v>
      </c>
      <c r="U868" s="236">
        <f t="shared" si="149"/>
        <v>0</v>
      </c>
      <c r="V868" s="236">
        <f t="shared" si="150"/>
        <v>0</v>
      </c>
      <c r="W868" s="236">
        <f t="shared" si="151"/>
        <v>0</v>
      </c>
      <c r="X868" s="236">
        <f t="shared" si="155"/>
        <v>0</v>
      </c>
      <c r="Y868" s="238">
        <f t="shared" si="152"/>
        <v>0</v>
      </c>
      <c r="Z868" s="238">
        <f t="shared" si="153"/>
        <v>0</v>
      </c>
    </row>
    <row r="869" spans="1:26" x14ac:dyDescent="0.25">
      <c r="A869" s="191" t="s">
        <v>1739</v>
      </c>
      <c r="B869" s="228" t="s">
        <v>1808</v>
      </c>
      <c r="C869" s="193" t="s">
        <v>1809</v>
      </c>
      <c r="D869" s="193"/>
      <c r="E869" s="194">
        <v>11.6</v>
      </c>
      <c r="F869" s="229">
        <v>11.6</v>
      </c>
      <c r="G869" s="230" t="s">
        <v>33</v>
      </c>
      <c r="H869" s="231">
        <v>267</v>
      </c>
      <c r="I869" s="251">
        <v>0</v>
      </c>
      <c r="J869" s="232">
        <v>0</v>
      </c>
      <c r="K869" s="232">
        <v>11</v>
      </c>
      <c r="L869" s="233">
        <v>0</v>
      </c>
      <c r="M869" s="232">
        <f t="shared" si="147"/>
        <v>256</v>
      </c>
      <c r="N869" s="234">
        <v>256</v>
      </c>
      <c r="O869" s="232">
        <f t="shared" ref="O869:O932" si="156">N869-M869</f>
        <v>0</v>
      </c>
      <c r="P869" s="249"/>
      <c r="Q869" s="216"/>
      <c r="R869" s="236">
        <f t="shared" si="154"/>
        <v>3097.2</v>
      </c>
      <c r="S869" s="237">
        <v>0</v>
      </c>
      <c r="T869" s="236">
        <f t="shared" si="148"/>
        <v>0</v>
      </c>
      <c r="U869" s="236">
        <f t="shared" si="149"/>
        <v>0</v>
      </c>
      <c r="V869" s="236">
        <f t="shared" si="150"/>
        <v>127.6</v>
      </c>
      <c r="W869" s="236">
        <f t="shared" si="151"/>
        <v>0</v>
      </c>
      <c r="X869" s="236">
        <f t="shared" si="155"/>
        <v>2969.6</v>
      </c>
      <c r="Y869" s="238">
        <f t="shared" si="152"/>
        <v>2969.6</v>
      </c>
      <c r="Z869" s="238">
        <f t="shared" si="153"/>
        <v>0</v>
      </c>
    </row>
    <row r="870" spans="1:26" ht="30" x14ac:dyDescent="0.25">
      <c r="A870" s="191" t="s">
        <v>1739</v>
      </c>
      <c r="B870" s="228" t="s">
        <v>1849</v>
      </c>
      <c r="C870" s="193" t="s">
        <v>1850</v>
      </c>
      <c r="D870" s="193"/>
      <c r="E870" s="194">
        <v>230</v>
      </c>
      <c r="F870" s="229">
        <v>230</v>
      </c>
      <c r="G870" s="230" t="s">
        <v>33</v>
      </c>
      <c r="H870" s="231">
        <v>1</v>
      </c>
      <c r="I870" s="251">
        <v>0</v>
      </c>
      <c r="J870" s="232">
        <v>0</v>
      </c>
      <c r="K870" s="232">
        <v>0</v>
      </c>
      <c r="L870" s="233">
        <v>0</v>
      </c>
      <c r="M870" s="232">
        <f t="shared" si="147"/>
        <v>1</v>
      </c>
      <c r="N870" s="234">
        <v>1</v>
      </c>
      <c r="O870" s="232">
        <f t="shared" si="156"/>
        <v>0</v>
      </c>
      <c r="P870" s="243"/>
      <c r="Q870" s="216"/>
      <c r="R870" s="236">
        <f t="shared" si="154"/>
        <v>230</v>
      </c>
      <c r="S870" s="237">
        <v>0</v>
      </c>
      <c r="T870" s="236">
        <f t="shared" si="148"/>
        <v>0</v>
      </c>
      <c r="U870" s="236">
        <f t="shared" si="149"/>
        <v>0</v>
      </c>
      <c r="V870" s="236">
        <f t="shared" si="150"/>
        <v>0</v>
      </c>
      <c r="W870" s="236">
        <f t="shared" si="151"/>
        <v>0</v>
      </c>
      <c r="X870" s="236">
        <f t="shared" si="155"/>
        <v>230</v>
      </c>
      <c r="Y870" s="238">
        <f t="shared" si="152"/>
        <v>230</v>
      </c>
      <c r="Z870" s="238">
        <f t="shared" si="153"/>
        <v>0</v>
      </c>
    </row>
    <row r="871" spans="1:26" ht="30" x14ac:dyDescent="0.25">
      <c r="A871" s="191" t="s">
        <v>1739</v>
      </c>
      <c r="B871" s="228" t="s">
        <v>1766</v>
      </c>
      <c r="C871" s="193" t="s">
        <v>1767</v>
      </c>
      <c r="D871" s="193"/>
      <c r="E871" s="194">
        <v>220.16</v>
      </c>
      <c r="F871" s="229">
        <v>220.16</v>
      </c>
      <c r="G871" s="230" t="s">
        <v>33</v>
      </c>
      <c r="H871" s="231">
        <v>0</v>
      </c>
      <c r="I871" s="232">
        <v>0</v>
      </c>
      <c r="J871" s="232">
        <v>0</v>
      </c>
      <c r="K871" s="232">
        <v>0</v>
      </c>
      <c r="L871" s="233">
        <v>0</v>
      </c>
      <c r="M871" s="232">
        <f t="shared" si="147"/>
        <v>0</v>
      </c>
      <c r="N871" s="234">
        <v>0</v>
      </c>
      <c r="O871" s="232">
        <f t="shared" si="156"/>
        <v>0</v>
      </c>
      <c r="P871" s="242"/>
      <c r="Q871" s="216"/>
      <c r="R871" s="236">
        <f t="shared" si="154"/>
        <v>0</v>
      </c>
      <c r="S871" s="237">
        <v>0</v>
      </c>
      <c r="T871" s="236">
        <f t="shared" si="148"/>
        <v>0</v>
      </c>
      <c r="U871" s="236">
        <f t="shared" si="149"/>
        <v>0</v>
      </c>
      <c r="V871" s="236">
        <f t="shared" si="150"/>
        <v>0</v>
      </c>
      <c r="W871" s="236">
        <f t="shared" si="151"/>
        <v>0</v>
      </c>
      <c r="X871" s="236">
        <f t="shared" si="155"/>
        <v>0</v>
      </c>
      <c r="Y871" s="238">
        <f t="shared" si="152"/>
        <v>0</v>
      </c>
      <c r="Z871" s="238">
        <f t="shared" si="153"/>
        <v>0</v>
      </c>
    </row>
    <row r="872" spans="1:26" ht="30" x14ac:dyDescent="0.25">
      <c r="A872" s="191" t="s">
        <v>1739</v>
      </c>
      <c r="B872" s="228" t="s">
        <v>1791</v>
      </c>
      <c r="C872" s="193" t="s">
        <v>1792</v>
      </c>
      <c r="D872" s="193"/>
      <c r="E872" s="194">
        <v>10</v>
      </c>
      <c r="F872" s="229">
        <v>10</v>
      </c>
      <c r="G872" s="230" t="s">
        <v>33</v>
      </c>
      <c r="H872" s="231">
        <v>0</v>
      </c>
      <c r="I872" s="251">
        <v>0</v>
      </c>
      <c r="J872" s="232">
        <v>0</v>
      </c>
      <c r="K872" s="232">
        <v>0</v>
      </c>
      <c r="L872" s="233">
        <v>0</v>
      </c>
      <c r="M872" s="232">
        <f t="shared" si="147"/>
        <v>0</v>
      </c>
      <c r="N872" s="234">
        <v>0</v>
      </c>
      <c r="O872" s="232">
        <f t="shared" si="156"/>
        <v>0</v>
      </c>
      <c r="P872" s="243"/>
      <c r="Q872" s="216"/>
      <c r="R872" s="236">
        <f t="shared" si="154"/>
        <v>0</v>
      </c>
      <c r="S872" s="237">
        <v>0</v>
      </c>
      <c r="T872" s="236">
        <f t="shared" si="148"/>
        <v>0</v>
      </c>
      <c r="U872" s="236">
        <f t="shared" si="149"/>
        <v>0</v>
      </c>
      <c r="V872" s="236">
        <f t="shared" si="150"/>
        <v>0</v>
      </c>
      <c r="W872" s="236">
        <f t="shared" si="151"/>
        <v>0</v>
      </c>
      <c r="X872" s="236">
        <f t="shared" si="155"/>
        <v>0</v>
      </c>
      <c r="Y872" s="238">
        <f t="shared" si="152"/>
        <v>0</v>
      </c>
      <c r="Z872" s="238">
        <f t="shared" si="153"/>
        <v>0</v>
      </c>
    </row>
    <row r="873" spans="1:26" ht="30" x14ac:dyDescent="0.25">
      <c r="A873" s="191" t="s">
        <v>1739</v>
      </c>
      <c r="B873" s="228" t="s">
        <v>1789</v>
      </c>
      <c r="C873" s="193" t="s">
        <v>1790</v>
      </c>
      <c r="D873" s="193"/>
      <c r="E873" s="194">
        <v>67.510000000000005</v>
      </c>
      <c r="F873" s="229">
        <v>67.510000000000005</v>
      </c>
      <c r="G873" s="230" t="s">
        <v>33</v>
      </c>
      <c r="H873" s="231">
        <v>14</v>
      </c>
      <c r="I873" s="251">
        <v>0</v>
      </c>
      <c r="J873" s="232">
        <v>0</v>
      </c>
      <c r="K873" s="232">
        <v>0</v>
      </c>
      <c r="L873" s="233">
        <v>0</v>
      </c>
      <c r="M873" s="232">
        <f t="shared" si="147"/>
        <v>14</v>
      </c>
      <c r="N873" s="234">
        <v>14</v>
      </c>
      <c r="O873" s="232">
        <f t="shared" si="156"/>
        <v>0</v>
      </c>
      <c r="P873" s="242"/>
      <c r="Q873" s="216"/>
      <c r="R873" s="236">
        <f t="shared" si="154"/>
        <v>945.1400000000001</v>
      </c>
      <c r="S873" s="237">
        <v>0</v>
      </c>
      <c r="T873" s="236">
        <f t="shared" si="148"/>
        <v>0</v>
      </c>
      <c r="U873" s="236">
        <f t="shared" si="149"/>
        <v>0</v>
      </c>
      <c r="V873" s="236">
        <f t="shared" si="150"/>
        <v>0</v>
      </c>
      <c r="W873" s="236">
        <f t="shared" si="151"/>
        <v>0</v>
      </c>
      <c r="X873" s="236">
        <f t="shared" si="155"/>
        <v>945.1400000000001</v>
      </c>
      <c r="Y873" s="238">
        <f t="shared" si="152"/>
        <v>945.1400000000001</v>
      </c>
      <c r="Z873" s="238">
        <f t="shared" si="153"/>
        <v>0</v>
      </c>
    </row>
    <row r="874" spans="1:26" ht="30" x14ac:dyDescent="0.25">
      <c r="A874" s="191" t="s">
        <v>1739</v>
      </c>
      <c r="B874" s="228" t="s">
        <v>1787</v>
      </c>
      <c r="C874" s="193" t="s">
        <v>1788</v>
      </c>
      <c r="D874" s="193"/>
      <c r="E874" s="194">
        <v>24.36</v>
      </c>
      <c r="F874" s="229">
        <v>24.36</v>
      </c>
      <c r="G874" s="230" t="s">
        <v>33</v>
      </c>
      <c r="H874" s="231">
        <v>0</v>
      </c>
      <c r="I874" s="251">
        <v>0</v>
      </c>
      <c r="J874" s="232">
        <v>0</v>
      </c>
      <c r="K874" s="232">
        <v>0</v>
      </c>
      <c r="L874" s="233">
        <v>0</v>
      </c>
      <c r="M874" s="232">
        <f t="shared" si="147"/>
        <v>0</v>
      </c>
      <c r="N874" s="234">
        <v>0</v>
      </c>
      <c r="O874" s="232">
        <f t="shared" si="156"/>
        <v>0</v>
      </c>
      <c r="P874" s="242"/>
      <c r="Q874" s="216"/>
      <c r="R874" s="236">
        <f t="shared" si="154"/>
        <v>0</v>
      </c>
      <c r="S874" s="237">
        <v>0</v>
      </c>
      <c r="T874" s="236">
        <f t="shared" si="148"/>
        <v>0</v>
      </c>
      <c r="U874" s="236">
        <f t="shared" si="149"/>
        <v>0</v>
      </c>
      <c r="V874" s="236">
        <f t="shared" si="150"/>
        <v>0</v>
      </c>
      <c r="W874" s="236">
        <f t="shared" si="151"/>
        <v>0</v>
      </c>
      <c r="X874" s="236">
        <f t="shared" si="155"/>
        <v>0</v>
      </c>
      <c r="Y874" s="238">
        <f t="shared" si="152"/>
        <v>0</v>
      </c>
      <c r="Z874" s="238">
        <f t="shared" si="153"/>
        <v>0</v>
      </c>
    </row>
    <row r="875" spans="1:26" ht="30" x14ac:dyDescent="0.25">
      <c r="A875" s="196" t="s">
        <v>1739</v>
      </c>
      <c r="B875" s="245" t="s">
        <v>1785</v>
      </c>
      <c r="C875" s="327" t="s">
        <v>1786</v>
      </c>
      <c r="D875" s="455" t="s">
        <v>2660</v>
      </c>
      <c r="E875" s="328">
        <v>5.42</v>
      </c>
      <c r="F875" s="328">
        <v>5.42</v>
      </c>
      <c r="G875" s="330" t="s">
        <v>33</v>
      </c>
      <c r="H875" s="456">
        <v>4</v>
      </c>
      <c r="I875" s="251">
        <v>0</v>
      </c>
      <c r="J875" s="251">
        <v>0</v>
      </c>
      <c r="K875" s="251">
        <v>4</v>
      </c>
      <c r="L875" s="318">
        <v>0</v>
      </c>
      <c r="M875" s="232">
        <f t="shared" si="147"/>
        <v>0</v>
      </c>
      <c r="N875" s="252">
        <v>0</v>
      </c>
      <c r="O875" s="232">
        <f t="shared" si="156"/>
        <v>0</v>
      </c>
      <c r="P875" s="321"/>
      <c r="Q875" s="225"/>
      <c r="R875" s="236">
        <f t="shared" si="154"/>
        <v>21.68</v>
      </c>
      <c r="S875" s="237"/>
      <c r="T875" s="236">
        <f t="shared" si="148"/>
        <v>0</v>
      </c>
      <c r="U875" s="236">
        <f t="shared" si="149"/>
        <v>0</v>
      </c>
      <c r="V875" s="236">
        <f t="shared" si="150"/>
        <v>21.68</v>
      </c>
      <c r="W875" s="236">
        <f t="shared" si="151"/>
        <v>0</v>
      </c>
      <c r="X875" s="236">
        <f t="shared" si="155"/>
        <v>0</v>
      </c>
      <c r="Y875" s="238">
        <f t="shared" si="152"/>
        <v>0</v>
      </c>
      <c r="Z875" s="238">
        <f t="shared" si="153"/>
        <v>0</v>
      </c>
    </row>
    <row r="876" spans="1:26" ht="30" x14ac:dyDescent="0.25">
      <c r="A876" s="191" t="s">
        <v>1739</v>
      </c>
      <c r="B876" s="228" t="s">
        <v>1783</v>
      </c>
      <c r="C876" s="193" t="s">
        <v>1784</v>
      </c>
      <c r="D876" s="193"/>
      <c r="E876" s="194">
        <v>121.22</v>
      </c>
      <c r="F876" s="229">
        <v>121.22</v>
      </c>
      <c r="G876" s="230" t="s">
        <v>33</v>
      </c>
      <c r="H876" s="231">
        <v>0</v>
      </c>
      <c r="I876" s="251">
        <v>0</v>
      </c>
      <c r="J876" s="232">
        <v>0</v>
      </c>
      <c r="K876" s="232">
        <v>0</v>
      </c>
      <c r="L876" s="233">
        <v>0</v>
      </c>
      <c r="M876" s="232">
        <f t="shared" si="147"/>
        <v>0</v>
      </c>
      <c r="N876" s="234">
        <v>0</v>
      </c>
      <c r="O876" s="232">
        <f t="shared" si="156"/>
        <v>0</v>
      </c>
      <c r="P876" s="242"/>
      <c r="Q876" s="216"/>
      <c r="R876" s="236">
        <f t="shared" si="154"/>
        <v>0</v>
      </c>
      <c r="S876" s="237">
        <v>0</v>
      </c>
      <c r="T876" s="236">
        <f t="shared" si="148"/>
        <v>0</v>
      </c>
      <c r="U876" s="236">
        <f t="shared" si="149"/>
        <v>0</v>
      </c>
      <c r="V876" s="236">
        <f t="shared" si="150"/>
        <v>0</v>
      </c>
      <c r="W876" s="236">
        <f t="shared" si="151"/>
        <v>0</v>
      </c>
      <c r="X876" s="236">
        <f t="shared" si="155"/>
        <v>0</v>
      </c>
      <c r="Y876" s="238">
        <f t="shared" si="152"/>
        <v>0</v>
      </c>
      <c r="Z876" s="238">
        <f t="shared" si="153"/>
        <v>0</v>
      </c>
    </row>
    <row r="877" spans="1:26" ht="30" x14ac:dyDescent="0.25">
      <c r="A877" s="191" t="s">
        <v>1739</v>
      </c>
      <c r="B877" s="228" t="s">
        <v>1758</v>
      </c>
      <c r="C877" s="193" t="s">
        <v>1759</v>
      </c>
      <c r="D877" s="193"/>
      <c r="E877" s="194">
        <v>20.04</v>
      </c>
      <c r="F877" s="229">
        <v>20.04</v>
      </c>
      <c r="G877" s="230" t="s">
        <v>33</v>
      </c>
      <c r="H877" s="231">
        <v>0</v>
      </c>
      <c r="I877" s="232">
        <v>0</v>
      </c>
      <c r="J877" s="232">
        <v>0</v>
      </c>
      <c r="K877" s="232">
        <v>0</v>
      </c>
      <c r="L877" s="233">
        <v>0</v>
      </c>
      <c r="M877" s="232">
        <f t="shared" si="147"/>
        <v>0</v>
      </c>
      <c r="N877" s="234">
        <v>0</v>
      </c>
      <c r="O877" s="232">
        <f t="shared" si="156"/>
        <v>0</v>
      </c>
      <c r="P877" s="243"/>
      <c r="Q877" s="216"/>
      <c r="R877" s="236">
        <f t="shared" si="154"/>
        <v>0</v>
      </c>
      <c r="S877" s="237">
        <v>0</v>
      </c>
      <c r="T877" s="236">
        <f t="shared" si="148"/>
        <v>0</v>
      </c>
      <c r="U877" s="236">
        <f t="shared" si="149"/>
        <v>0</v>
      </c>
      <c r="V877" s="236">
        <f t="shared" si="150"/>
        <v>0</v>
      </c>
      <c r="W877" s="236">
        <f t="shared" si="151"/>
        <v>0</v>
      </c>
      <c r="X877" s="236">
        <f t="shared" si="155"/>
        <v>0</v>
      </c>
      <c r="Y877" s="238">
        <f t="shared" si="152"/>
        <v>0</v>
      </c>
      <c r="Z877" s="238">
        <f t="shared" si="153"/>
        <v>0</v>
      </c>
    </row>
    <row r="878" spans="1:26" ht="30" x14ac:dyDescent="0.25">
      <c r="A878" s="191" t="s">
        <v>1739</v>
      </c>
      <c r="B878" s="228" t="s">
        <v>1820</v>
      </c>
      <c r="C878" s="193" t="s">
        <v>1821</v>
      </c>
      <c r="D878" s="193"/>
      <c r="E878" s="194">
        <v>78.180000000000007</v>
      </c>
      <c r="F878" s="229">
        <v>78.180000000000007</v>
      </c>
      <c r="G878" s="230" t="s">
        <v>1822</v>
      </c>
      <c r="H878" s="231">
        <v>0</v>
      </c>
      <c r="I878" s="251">
        <v>0</v>
      </c>
      <c r="J878" s="232">
        <v>0</v>
      </c>
      <c r="K878" s="232">
        <v>0</v>
      </c>
      <c r="L878" s="233">
        <v>0</v>
      </c>
      <c r="M878" s="232">
        <f t="shared" si="147"/>
        <v>0</v>
      </c>
      <c r="N878" s="234">
        <v>0</v>
      </c>
      <c r="O878" s="232">
        <f t="shared" si="156"/>
        <v>0</v>
      </c>
      <c r="P878" s="243"/>
      <c r="Q878" s="216"/>
      <c r="R878" s="236">
        <f t="shared" si="154"/>
        <v>0</v>
      </c>
      <c r="S878" s="237">
        <v>0</v>
      </c>
      <c r="T878" s="236">
        <f t="shared" si="148"/>
        <v>0</v>
      </c>
      <c r="U878" s="236">
        <f t="shared" si="149"/>
        <v>0</v>
      </c>
      <c r="V878" s="236">
        <f t="shared" si="150"/>
        <v>0</v>
      </c>
      <c r="W878" s="236">
        <f t="shared" si="151"/>
        <v>0</v>
      </c>
      <c r="X878" s="236">
        <f t="shared" si="155"/>
        <v>0</v>
      </c>
      <c r="Y878" s="238">
        <f t="shared" si="152"/>
        <v>0</v>
      </c>
      <c r="Z878" s="238">
        <f t="shared" si="153"/>
        <v>0</v>
      </c>
    </row>
    <row r="879" spans="1:26" ht="30" x14ac:dyDescent="0.25">
      <c r="A879" s="191" t="s">
        <v>1739</v>
      </c>
      <c r="B879" s="228" t="s">
        <v>1853</v>
      </c>
      <c r="C879" s="193" t="s">
        <v>1854</v>
      </c>
      <c r="D879" s="193"/>
      <c r="E879" s="194">
        <v>12.01</v>
      </c>
      <c r="F879" s="229">
        <v>12.01</v>
      </c>
      <c r="G879" s="230" t="s">
        <v>33</v>
      </c>
      <c r="H879" s="231">
        <v>1</v>
      </c>
      <c r="I879" s="251">
        <v>0</v>
      </c>
      <c r="J879" s="232">
        <v>0</v>
      </c>
      <c r="K879" s="232">
        <v>0</v>
      </c>
      <c r="L879" s="233">
        <v>0</v>
      </c>
      <c r="M879" s="232">
        <f t="shared" si="147"/>
        <v>1</v>
      </c>
      <c r="N879" s="234">
        <v>1</v>
      </c>
      <c r="O879" s="232">
        <f t="shared" si="156"/>
        <v>0</v>
      </c>
      <c r="P879" s="243"/>
      <c r="Q879" s="216"/>
      <c r="R879" s="236">
        <f t="shared" si="154"/>
        <v>12.01</v>
      </c>
      <c r="S879" s="237">
        <v>0</v>
      </c>
      <c r="T879" s="236">
        <f t="shared" si="148"/>
        <v>0</v>
      </c>
      <c r="U879" s="236">
        <f t="shared" si="149"/>
        <v>0</v>
      </c>
      <c r="V879" s="236">
        <f t="shared" si="150"/>
        <v>0</v>
      </c>
      <c r="W879" s="236">
        <f t="shared" si="151"/>
        <v>0</v>
      </c>
      <c r="X879" s="236">
        <f t="shared" si="155"/>
        <v>12.01</v>
      </c>
      <c r="Y879" s="238">
        <f t="shared" si="152"/>
        <v>12.01</v>
      </c>
      <c r="Z879" s="238">
        <f t="shared" si="153"/>
        <v>0</v>
      </c>
    </row>
    <row r="880" spans="1:26" ht="30" x14ac:dyDescent="0.25">
      <c r="A880" s="191" t="s">
        <v>1739</v>
      </c>
      <c r="B880" s="228" t="s">
        <v>1795</v>
      </c>
      <c r="C880" s="193" t="s">
        <v>1796</v>
      </c>
      <c r="D880" s="193"/>
      <c r="E880" s="194">
        <v>54.01</v>
      </c>
      <c r="F880" s="229">
        <v>54.01</v>
      </c>
      <c r="G880" s="230" t="s">
        <v>33</v>
      </c>
      <c r="H880" s="231">
        <v>0</v>
      </c>
      <c r="I880" s="251">
        <v>0</v>
      </c>
      <c r="J880" s="232">
        <v>0</v>
      </c>
      <c r="K880" s="232">
        <v>0</v>
      </c>
      <c r="L880" s="233">
        <v>0</v>
      </c>
      <c r="M880" s="232">
        <f t="shared" si="147"/>
        <v>0</v>
      </c>
      <c r="N880" s="234">
        <v>0</v>
      </c>
      <c r="O880" s="232">
        <f t="shared" si="156"/>
        <v>0</v>
      </c>
      <c r="P880" s="242"/>
      <c r="Q880" s="216"/>
      <c r="R880" s="236">
        <f t="shared" si="154"/>
        <v>0</v>
      </c>
      <c r="S880" s="237">
        <v>0</v>
      </c>
      <c r="T880" s="236">
        <f t="shared" si="148"/>
        <v>0</v>
      </c>
      <c r="U880" s="236">
        <f t="shared" si="149"/>
        <v>0</v>
      </c>
      <c r="V880" s="236">
        <f t="shared" si="150"/>
        <v>0</v>
      </c>
      <c r="W880" s="236">
        <f t="shared" si="151"/>
        <v>0</v>
      </c>
      <c r="X880" s="236">
        <f t="shared" si="155"/>
        <v>0</v>
      </c>
      <c r="Y880" s="238">
        <f t="shared" si="152"/>
        <v>0</v>
      </c>
      <c r="Z880" s="238">
        <f t="shared" si="153"/>
        <v>0</v>
      </c>
    </row>
    <row r="881" spans="1:26" ht="30" x14ac:dyDescent="0.25">
      <c r="A881" s="191" t="s">
        <v>1739</v>
      </c>
      <c r="B881" s="228" t="s">
        <v>1810</v>
      </c>
      <c r="C881" s="193" t="s">
        <v>1811</v>
      </c>
      <c r="D881" s="193"/>
      <c r="E881" s="194">
        <v>9</v>
      </c>
      <c r="F881" s="229">
        <v>9</v>
      </c>
      <c r="G881" s="230" t="s">
        <v>33</v>
      </c>
      <c r="H881" s="231">
        <v>0</v>
      </c>
      <c r="I881" s="251">
        <v>0</v>
      </c>
      <c r="J881" s="232">
        <v>0</v>
      </c>
      <c r="K881" s="232">
        <v>0</v>
      </c>
      <c r="L881" s="233">
        <v>0</v>
      </c>
      <c r="M881" s="232">
        <f t="shared" si="147"/>
        <v>0</v>
      </c>
      <c r="N881" s="234">
        <v>0</v>
      </c>
      <c r="O881" s="232">
        <f t="shared" si="156"/>
        <v>0</v>
      </c>
      <c r="P881" s="243"/>
      <c r="Q881" s="216"/>
      <c r="R881" s="236">
        <f t="shared" si="154"/>
        <v>0</v>
      </c>
      <c r="S881" s="237">
        <v>0</v>
      </c>
      <c r="T881" s="236">
        <f t="shared" si="148"/>
        <v>0</v>
      </c>
      <c r="U881" s="236">
        <f t="shared" si="149"/>
        <v>0</v>
      </c>
      <c r="V881" s="236">
        <f t="shared" si="150"/>
        <v>0</v>
      </c>
      <c r="W881" s="236">
        <f t="shared" si="151"/>
        <v>0</v>
      </c>
      <c r="X881" s="236">
        <f t="shared" si="155"/>
        <v>0</v>
      </c>
      <c r="Y881" s="238">
        <f t="shared" si="152"/>
        <v>0</v>
      </c>
      <c r="Z881" s="238">
        <f t="shared" si="153"/>
        <v>0</v>
      </c>
    </row>
    <row r="882" spans="1:26" x14ac:dyDescent="0.25">
      <c r="A882" s="191" t="s">
        <v>1739</v>
      </c>
      <c r="B882" s="228" t="s">
        <v>1816</v>
      </c>
      <c r="C882" s="193" t="s">
        <v>1817</v>
      </c>
      <c r="D882" s="193"/>
      <c r="E882" s="194">
        <v>45.24</v>
      </c>
      <c r="F882" s="229">
        <v>45.24</v>
      </c>
      <c r="G882" s="230" t="s">
        <v>33</v>
      </c>
      <c r="H882" s="231">
        <v>0</v>
      </c>
      <c r="I882" s="251">
        <v>0</v>
      </c>
      <c r="J882" s="232">
        <v>0</v>
      </c>
      <c r="K882" s="232">
        <v>0</v>
      </c>
      <c r="L882" s="233">
        <v>0</v>
      </c>
      <c r="M882" s="232">
        <f t="shared" si="147"/>
        <v>0</v>
      </c>
      <c r="N882" s="234">
        <v>0</v>
      </c>
      <c r="O882" s="232">
        <f t="shared" si="156"/>
        <v>0</v>
      </c>
      <c r="P882" s="242"/>
      <c r="Q882" s="216"/>
      <c r="R882" s="236">
        <f t="shared" si="154"/>
        <v>0</v>
      </c>
      <c r="S882" s="237">
        <v>0</v>
      </c>
      <c r="T882" s="236">
        <f t="shared" si="148"/>
        <v>0</v>
      </c>
      <c r="U882" s="236">
        <f t="shared" si="149"/>
        <v>0</v>
      </c>
      <c r="V882" s="236">
        <f t="shared" si="150"/>
        <v>0</v>
      </c>
      <c r="W882" s="236">
        <f t="shared" si="151"/>
        <v>0</v>
      </c>
      <c r="X882" s="236">
        <f t="shared" si="155"/>
        <v>0</v>
      </c>
      <c r="Y882" s="238">
        <f t="shared" si="152"/>
        <v>0</v>
      </c>
      <c r="Z882" s="238">
        <f t="shared" si="153"/>
        <v>0</v>
      </c>
    </row>
    <row r="883" spans="1:26" x14ac:dyDescent="0.25">
      <c r="A883" s="191" t="s">
        <v>1739</v>
      </c>
      <c r="B883" s="228" t="s">
        <v>1814</v>
      </c>
      <c r="C883" s="193" t="s">
        <v>1815</v>
      </c>
      <c r="D883" s="193"/>
      <c r="E883" s="194">
        <v>13</v>
      </c>
      <c r="F883" s="229">
        <v>13</v>
      </c>
      <c r="G883" s="230" t="s">
        <v>33</v>
      </c>
      <c r="H883" s="231">
        <v>0</v>
      </c>
      <c r="I883" s="251">
        <v>0</v>
      </c>
      <c r="J883" s="232">
        <v>0</v>
      </c>
      <c r="K883" s="232">
        <v>0</v>
      </c>
      <c r="L883" s="233">
        <v>0</v>
      </c>
      <c r="M883" s="232">
        <f t="shared" si="147"/>
        <v>0</v>
      </c>
      <c r="N883" s="234">
        <v>0</v>
      </c>
      <c r="O883" s="232">
        <f t="shared" si="156"/>
        <v>0</v>
      </c>
      <c r="P883" s="242"/>
      <c r="Q883" s="216"/>
      <c r="R883" s="236">
        <f t="shared" si="154"/>
        <v>0</v>
      </c>
      <c r="S883" s="237">
        <v>0</v>
      </c>
      <c r="T883" s="236">
        <f t="shared" si="148"/>
        <v>0</v>
      </c>
      <c r="U883" s="236">
        <f t="shared" si="149"/>
        <v>0</v>
      </c>
      <c r="V883" s="236">
        <f t="shared" si="150"/>
        <v>0</v>
      </c>
      <c r="W883" s="236">
        <f t="shared" si="151"/>
        <v>0</v>
      </c>
      <c r="X883" s="236">
        <f t="shared" si="155"/>
        <v>0</v>
      </c>
      <c r="Y883" s="238">
        <f t="shared" si="152"/>
        <v>0</v>
      </c>
      <c r="Z883" s="238">
        <f t="shared" si="153"/>
        <v>0</v>
      </c>
    </row>
    <row r="884" spans="1:26" x14ac:dyDescent="0.25">
      <c r="A884" s="191" t="s">
        <v>1739</v>
      </c>
      <c r="B884" s="228" t="s">
        <v>1812</v>
      </c>
      <c r="C884" s="193" t="s">
        <v>1813</v>
      </c>
      <c r="D884" s="193"/>
      <c r="E884" s="194">
        <v>10.039999999999999</v>
      </c>
      <c r="F884" s="229">
        <v>10.039999999999999</v>
      </c>
      <c r="G884" s="230" t="s">
        <v>33</v>
      </c>
      <c r="H884" s="231">
        <v>0</v>
      </c>
      <c r="I884" s="251">
        <v>0</v>
      </c>
      <c r="J884" s="232">
        <v>0</v>
      </c>
      <c r="K884" s="232">
        <v>0</v>
      </c>
      <c r="L884" s="233">
        <v>0</v>
      </c>
      <c r="M884" s="232">
        <f t="shared" si="147"/>
        <v>0</v>
      </c>
      <c r="N884" s="234">
        <v>0</v>
      </c>
      <c r="O884" s="232">
        <f t="shared" si="156"/>
        <v>0</v>
      </c>
      <c r="P884" s="243"/>
      <c r="Q884" s="216"/>
      <c r="R884" s="236">
        <f t="shared" si="154"/>
        <v>0</v>
      </c>
      <c r="S884" s="237">
        <v>0</v>
      </c>
      <c r="T884" s="236">
        <f t="shared" si="148"/>
        <v>0</v>
      </c>
      <c r="U884" s="236">
        <f t="shared" si="149"/>
        <v>0</v>
      </c>
      <c r="V884" s="236">
        <f t="shared" si="150"/>
        <v>0</v>
      </c>
      <c r="W884" s="236">
        <f t="shared" si="151"/>
        <v>0</v>
      </c>
      <c r="X884" s="236">
        <f t="shared" si="155"/>
        <v>0</v>
      </c>
      <c r="Y884" s="238">
        <f t="shared" si="152"/>
        <v>0</v>
      </c>
      <c r="Z884" s="238">
        <f t="shared" si="153"/>
        <v>0</v>
      </c>
    </row>
    <row r="885" spans="1:26" ht="30" x14ac:dyDescent="0.25">
      <c r="A885" s="247" t="s">
        <v>1739</v>
      </c>
      <c r="B885" s="228" t="s">
        <v>2474</v>
      </c>
      <c r="C885" s="217" t="s">
        <v>1799</v>
      </c>
      <c r="D885" s="217"/>
      <c r="E885" s="198">
        <v>1599.74</v>
      </c>
      <c r="F885" s="248">
        <v>1599.74</v>
      </c>
      <c r="G885" s="230" t="s">
        <v>33</v>
      </c>
      <c r="H885" s="231">
        <v>0</v>
      </c>
      <c r="I885" s="251">
        <v>0</v>
      </c>
      <c r="J885" s="232">
        <v>0</v>
      </c>
      <c r="K885" s="232">
        <v>0</v>
      </c>
      <c r="L885" s="233">
        <v>0</v>
      </c>
      <c r="M885" s="232">
        <f t="shared" si="147"/>
        <v>0</v>
      </c>
      <c r="N885" s="234">
        <v>0</v>
      </c>
      <c r="O885" s="232">
        <f t="shared" si="156"/>
        <v>0</v>
      </c>
      <c r="P885" s="242"/>
      <c r="Q885" s="216"/>
      <c r="R885" s="236">
        <f t="shared" si="154"/>
        <v>0</v>
      </c>
      <c r="S885" s="237">
        <v>0</v>
      </c>
      <c r="T885" s="236">
        <f t="shared" si="148"/>
        <v>0</v>
      </c>
      <c r="U885" s="236">
        <f t="shared" si="149"/>
        <v>0</v>
      </c>
      <c r="V885" s="236">
        <f t="shared" si="150"/>
        <v>0</v>
      </c>
      <c r="W885" s="236">
        <f t="shared" si="151"/>
        <v>0</v>
      </c>
      <c r="X885" s="236">
        <f t="shared" si="155"/>
        <v>0</v>
      </c>
      <c r="Y885" s="238">
        <f t="shared" si="152"/>
        <v>0</v>
      </c>
      <c r="Z885" s="238">
        <f t="shared" si="153"/>
        <v>0</v>
      </c>
    </row>
    <row r="886" spans="1:26" ht="30" x14ac:dyDescent="0.25">
      <c r="A886" s="191" t="s">
        <v>1739</v>
      </c>
      <c r="B886" s="228" t="s">
        <v>1777</v>
      </c>
      <c r="C886" s="228" t="s">
        <v>1778</v>
      </c>
      <c r="D886" s="228"/>
      <c r="E886" s="194">
        <v>92.61</v>
      </c>
      <c r="F886" s="229">
        <v>92.61</v>
      </c>
      <c r="G886" s="230"/>
      <c r="H886" s="231">
        <v>0</v>
      </c>
      <c r="I886" s="251">
        <v>0</v>
      </c>
      <c r="J886" s="232">
        <v>0</v>
      </c>
      <c r="K886" s="232">
        <v>0</v>
      </c>
      <c r="L886" s="233">
        <v>0</v>
      </c>
      <c r="M886" s="232">
        <f t="shared" si="147"/>
        <v>0</v>
      </c>
      <c r="N886" s="234">
        <v>0</v>
      </c>
      <c r="O886" s="232">
        <f t="shared" si="156"/>
        <v>0</v>
      </c>
      <c r="P886" s="243"/>
      <c r="Q886" s="216"/>
      <c r="R886" s="236">
        <f t="shared" si="154"/>
        <v>0</v>
      </c>
      <c r="S886" s="237">
        <v>0</v>
      </c>
      <c r="T886" s="236">
        <f t="shared" si="148"/>
        <v>0</v>
      </c>
      <c r="U886" s="236">
        <f t="shared" si="149"/>
        <v>0</v>
      </c>
      <c r="V886" s="236">
        <f t="shared" si="150"/>
        <v>0</v>
      </c>
      <c r="W886" s="236">
        <f t="shared" si="151"/>
        <v>0</v>
      </c>
      <c r="X886" s="236">
        <f t="shared" si="155"/>
        <v>0</v>
      </c>
      <c r="Y886" s="238">
        <f t="shared" si="152"/>
        <v>0</v>
      </c>
      <c r="Z886" s="238">
        <f t="shared" si="153"/>
        <v>0</v>
      </c>
    </row>
    <row r="887" spans="1:26" ht="30" x14ac:dyDescent="0.25">
      <c r="A887" s="191" t="s">
        <v>1739</v>
      </c>
      <c r="B887" s="228" t="s">
        <v>1762</v>
      </c>
      <c r="C887" s="193" t="s">
        <v>1763</v>
      </c>
      <c r="D887" s="193"/>
      <c r="E887" s="194">
        <v>72.5</v>
      </c>
      <c r="F887" s="229">
        <v>72.5</v>
      </c>
      <c r="G887" s="230"/>
      <c r="H887" s="231">
        <v>100</v>
      </c>
      <c r="I887" s="232">
        <v>0</v>
      </c>
      <c r="J887" s="232">
        <v>0</v>
      </c>
      <c r="K887" s="232">
        <v>0</v>
      </c>
      <c r="L887" s="233">
        <v>0</v>
      </c>
      <c r="M887" s="232">
        <f t="shared" si="147"/>
        <v>100</v>
      </c>
      <c r="N887" s="234">
        <v>100</v>
      </c>
      <c r="O887" s="232">
        <f t="shared" si="156"/>
        <v>0</v>
      </c>
      <c r="P887" s="243"/>
      <c r="Q887" s="216"/>
      <c r="R887" s="236">
        <f t="shared" si="154"/>
        <v>7250</v>
      </c>
      <c r="S887" s="237">
        <v>0</v>
      </c>
      <c r="T887" s="236">
        <f t="shared" si="148"/>
        <v>0</v>
      </c>
      <c r="U887" s="236">
        <f t="shared" si="149"/>
        <v>0</v>
      </c>
      <c r="V887" s="236">
        <f t="shared" si="150"/>
        <v>0</v>
      </c>
      <c r="W887" s="236">
        <f t="shared" si="151"/>
        <v>0</v>
      </c>
      <c r="X887" s="236">
        <f t="shared" si="155"/>
        <v>7250</v>
      </c>
      <c r="Y887" s="238">
        <f t="shared" si="152"/>
        <v>7250</v>
      </c>
      <c r="Z887" s="238">
        <f t="shared" si="153"/>
        <v>0</v>
      </c>
    </row>
    <row r="888" spans="1:26" x14ac:dyDescent="0.25">
      <c r="A888" s="191" t="s">
        <v>1739</v>
      </c>
      <c r="B888" s="228" t="s">
        <v>1861</v>
      </c>
      <c r="C888" s="193" t="s">
        <v>1862</v>
      </c>
      <c r="D888" s="193"/>
      <c r="E888" s="194">
        <v>126.45</v>
      </c>
      <c r="F888" s="229">
        <v>126.45</v>
      </c>
      <c r="G888" s="230" t="s">
        <v>33</v>
      </c>
      <c r="H888" s="231">
        <v>0</v>
      </c>
      <c r="I888" s="251">
        <v>0</v>
      </c>
      <c r="J888" s="232">
        <v>0</v>
      </c>
      <c r="K888" s="232">
        <v>0</v>
      </c>
      <c r="L888" s="233">
        <v>0</v>
      </c>
      <c r="M888" s="232">
        <f t="shared" si="147"/>
        <v>0</v>
      </c>
      <c r="N888" s="234">
        <v>0</v>
      </c>
      <c r="O888" s="232">
        <f t="shared" si="156"/>
        <v>0</v>
      </c>
      <c r="P888" s="243"/>
      <c r="Q888" s="241"/>
      <c r="R888" s="236">
        <f t="shared" si="154"/>
        <v>0</v>
      </c>
      <c r="S888" s="237">
        <v>0</v>
      </c>
      <c r="T888" s="236">
        <f t="shared" si="148"/>
        <v>0</v>
      </c>
      <c r="U888" s="236">
        <f t="shared" si="149"/>
        <v>0</v>
      </c>
      <c r="V888" s="236">
        <f t="shared" si="150"/>
        <v>0</v>
      </c>
      <c r="W888" s="236">
        <f t="shared" si="151"/>
        <v>0</v>
      </c>
      <c r="X888" s="236">
        <f t="shared" si="155"/>
        <v>0</v>
      </c>
      <c r="Y888" s="238">
        <f t="shared" si="152"/>
        <v>0</v>
      </c>
      <c r="Z888" s="238">
        <f t="shared" si="153"/>
        <v>0</v>
      </c>
    </row>
    <row r="889" spans="1:26" ht="30" x14ac:dyDescent="0.25">
      <c r="A889" s="191" t="s">
        <v>1739</v>
      </c>
      <c r="B889" s="228" t="s">
        <v>1855</v>
      </c>
      <c r="C889" s="193" t="s">
        <v>1856</v>
      </c>
      <c r="D889" s="193"/>
      <c r="E889" s="194">
        <v>52</v>
      </c>
      <c r="F889" s="229">
        <v>52</v>
      </c>
      <c r="G889" s="230" t="s">
        <v>1368</v>
      </c>
      <c r="H889" s="231">
        <v>0</v>
      </c>
      <c r="I889" s="251">
        <v>0</v>
      </c>
      <c r="J889" s="232">
        <v>0</v>
      </c>
      <c r="K889" s="232">
        <v>0</v>
      </c>
      <c r="L889" s="233">
        <v>0</v>
      </c>
      <c r="M889" s="232">
        <f t="shared" si="147"/>
        <v>0</v>
      </c>
      <c r="N889" s="234">
        <v>0</v>
      </c>
      <c r="O889" s="232">
        <f t="shared" si="156"/>
        <v>0</v>
      </c>
      <c r="P889" s="243"/>
      <c r="Q889" s="216"/>
      <c r="R889" s="236">
        <f t="shared" si="154"/>
        <v>0</v>
      </c>
      <c r="S889" s="237">
        <v>0</v>
      </c>
      <c r="T889" s="236">
        <f t="shared" si="148"/>
        <v>0</v>
      </c>
      <c r="U889" s="236">
        <f t="shared" si="149"/>
        <v>0</v>
      </c>
      <c r="V889" s="236">
        <f t="shared" si="150"/>
        <v>0</v>
      </c>
      <c r="W889" s="236">
        <f t="shared" si="151"/>
        <v>0</v>
      </c>
      <c r="X889" s="236">
        <f t="shared" si="155"/>
        <v>0</v>
      </c>
      <c r="Y889" s="238">
        <f t="shared" si="152"/>
        <v>0</v>
      </c>
      <c r="Z889" s="238">
        <f t="shared" si="153"/>
        <v>0</v>
      </c>
    </row>
    <row r="890" spans="1:26" x14ac:dyDescent="0.25">
      <c r="A890" s="191" t="s">
        <v>1739</v>
      </c>
      <c r="B890" s="228" t="s">
        <v>1839</v>
      </c>
      <c r="C890" s="193" t="s">
        <v>1840</v>
      </c>
      <c r="D890" s="193"/>
      <c r="E890" s="194">
        <v>0</v>
      </c>
      <c r="F890" s="229">
        <v>0</v>
      </c>
      <c r="G890" s="230" t="s">
        <v>33</v>
      </c>
      <c r="H890" s="231">
        <v>0</v>
      </c>
      <c r="I890" s="251">
        <v>0</v>
      </c>
      <c r="J890" s="232">
        <v>0</v>
      </c>
      <c r="K890" s="232">
        <v>0</v>
      </c>
      <c r="L890" s="233">
        <v>0</v>
      </c>
      <c r="M890" s="232">
        <f t="shared" si="147"/>
        <v>0</v>
      </c>
      <c r="N890" s="234">
        <v>0</v>
      </c>
      <c r="O890" s="232">
        <f t="shared" si="156"/>
        <v>0</v>
      </c>
      <c r="P890" s="243"/>
      <c r="Q890" s="216"/>
      <c r="R890" s="236">
        <f t="shared" si="154"/>
        <v>0</v>
      </c>
      <c r="S890" s="237">
        <v>0</v>
      </c>
      <c r="T890" s="236">
        <f t="shared" si="148"/>
        <v>0</v>
      </c>
      <c r="U890" s="236">
        <f t="shared" si="149"/>
        <v>0</v>
      </c>
      <c r="V890" s="236">
        <f t="shared" si="150"/>
        <v>0</v>
      </c>
      <c r="W890" s="236">
        <f t="shared" si="151"/>
        <v>0</v>
      </c>
      <c r="X890" s="236">
        <f t="shared" si="155"/>
        <v>0</v>
      </c>
      <c r="Y890" s="238">
        <f t="shared" si="152"/>
        <v>0</v>
      </c>
      <c r="Z890" s="238">
        <f t="shared" si="153"/>
        <v>0</v>
      </c>
    </row>
    <row r="891" spans="1:26" ht="30" x14ac:dyDescent="0.25">
      <c r="A891" s="191" t="s">
        <v>1739</v>
      </c>
      <c r="B891" s="228" t="s">
        <v>1797</v>
      </c>
      <c r="C891" s="193" t="s">
        <v>1798</v>
      </c>
      <c r="D891" s="193"/>
      <c r="E891" s="194">
        <v>441.95</v>
      </c>
      <c r="F891" s="229">
        <v>441.95</v>
      </c>
      <c r="G891" s="230"/>
      <c r="H891" s="231">
        <v>3</v>
      </c>
      <c r="I891" s="251">
        <v>0</v>
      </c>
      <c r="J891" s="232">
        <v>0</v>
      </c>
      <c r="K891" s="232">
        <v>0</v>
      </c>
      <c r="L891" s="233">
        <v>0</v>
      </c>
      <c r="M891" s="232">
        <f t="shared" si="147"/>
        <v>3</v>
      </c>
      <c r="N891" s="234">
        <v>3</v>
      </c>
      <c r="O891" s="232">
        <f t="shared" si="156"/>
        <v>0</v>
      </c>
      <c r="P891" s="242"/>
      <c r="Q891" s="216"/>
      <c r="R891" s="236">
        <f t="shared" si="154"/>
        <v>1325.85</v>
      </c>
      <c r="S891" s="237">
        <v>0</v>
      </c>
      <c r="T891" s="236">
        <f t="shared" si="148"/>
        <v>0</v>
      </c>
      <c r="U891" s="236">
        <f t="shared" si="149"/>
        <v>0</v>
      </c>
      <c r="V891" s="236">
        <f t="shared" si="150"/>
        <v>0</v>
      </c>
      <c r="W891" s="236">
        <f t="shared" si="151"/>
        <v>0</v>
      </c>
      <c r="X891" s="236">
        <f t="shared" si="155"/>
        <v>1325.85</v>
      </c>
      <c r="Y891" s="238">
        <f t="shared" si="152"/>
        <v>1325.85</v>
      </c>
      <c r="Z891" s="238">
        <f t="shared" si="153"/>
        <v>0</v>
      </c>
    </row>
    <row r="892" spans="1:26" ht="30" x14ac:dyDescent="0.25">
      <c r="A892" s="191" t="s">
        <v>1739</v>
      </c>
      <c r="B892" s="228" t="s">
        <v>1804</v>
      </c>
      <c r="C892" s="193" t="s">
        <v>1805</v>
      </c>
      <c r="D892" s="193"/>
      <c r="E892" s="194">
        <v>7831.29</v>
      </c>
      <c r="F892" s="229">
        <v>7831.29</v>
      </c>
      <c r="G892" s="230"/>
      <c r="H892" s="231">
        <v>40</v>
      </c>
      <c r="I892" s="251">
        <v>0</v>
      </c>
      <c r="J892" s="232">
        <v>0</v>
      </c>
      <c r="K892" s="232">
        <v>0</v>
      </c>
      <c r="L892" s="233">
        <v>0</v>
      </c>
      <c r="M892" s="232">
        <f t="shared" si="147"/>
        <v>40</v>
      </c>
      <c r="N892" s="234">
        <v>40</v>
      </c>
      <c r="O892" s="232">
        <f t="shared" si="156"/>
        <v>0</v>
      </c>
      <c r="P892" s="242"/>
      <c r="Q892" s="216"/>
      <c r="R892" s="236">
        <f t="shared" si="154"/>
        <v>313251.59999999998</v>
      </c>
      <c r="S892" s="237">
        <v>0</v>
      </c>
      <c r="T892" s="236">
        <f t="shared" si="148"/>
        <v>0</v>
      </c>
      <c r="U892" s="236">
        <f t="shared" si="149"/>
        <v>0</v>
      </c>
      <c r="V892" s="236">
        <f t="shared" si="150"/>
        <v>0</v>
      </c>
      <c r="W892" s="236">
        <f t="shared" si="151"/>
        <v>0</v>
      </c>
      <c r="X892" s="236">
        <f t="shared" si="155"/>
        <v>313251.59999999998</v>
      </c>
      <c r="Y892" s="238">
        <f t="shared" si="152"/>
        <v>313251.59999999998</v>
      </c>
      <c r="Z892" s="238">
        <f t="shared" si="153"/>
        <v>0</v>
      </c>
    </row>
    <row r="893" spans="1:26" x14ac:dyDescent="0.25">
      <c r="A893" s="191" t="s">
        <v>1739</v>
      </c>
      <c r="B893" s="228" t="s">
        <v>1823</v>
      </c>
      <c r="C893" s="193" t="s">
        <v>1824</v>
      </c>
      <c r="D893" s="193"/>
      <c r="E893" s="194">
        <v>288</v>
      </c>
      <c r="F893" s="229">
        <v>288</v>
      </c>
      <c r="G893" s="230" t="s">
        <v>33</v>
      </c>
      <c r="H893" s="231">
        <v>0</v>
      </c>
      <c r="I893" s="251">
        <v>0</v>
      </c>
      <c r="J893" s="232">
        <v>0</v>
      </c>
      <c r="K893" s="232">
        <v>0</v>
      </c>
      <c r="L893" s="233">
        <v>0</v>
      </c>
      <c r="M893" s="232">
        <f t="shared" si="147"/>
        <v>0</v>
      </c>
      <c r="N893" s="234">
        <v>0</v>
      </c>
      <c r="O893" s="232">
        <f t="shared" si="156"/>
        <v>0</v>
      </c>
      <c r="P893" s="243"/>
      <c r="Q893" s="216"/>
      <c r="R893" s="236">
        <f t="shared" si="154"/>
        <v>0</v>
      </c>
      <c r="S893" s="237">
        <v>0</v>
      </c>
      <c r="T893" s="236">
        <f t="shared" si="148"/>
        <v>0</v>
      </c>
      <c r="U893" s="236">
        <f t="shared" si="149"/>
        <v>0</v>
      </c>
      <c r="V893" s="236">
        <f t="shared" si="150"/>
        <v>0</v>
      </c>
      <c r="W893" s="236">
        <f t="shared" si="151"/>
        <v>0</v>
      </c>
      <c r="X893" s="236">
        <f t="shared" si="155"/>
        <v>0</v>
      </c>
      <c r="Y893" s="238">
        <f t="shared" si="152"/>
        <v>0</v>
      </c>
      <c r="Z893" s="238">
        <f t="shared" si="153"/>
        <v>0</v>
      </c>
    </row>
    <row r="894" spans="1:26" ht="30" x14ac:dyDescent="0.25">
      <c r="A894" s="191" t="s">
        <v>1739</v>
      </c>
      <c r="B894" s="228" t="s">
        <v>1859</v>
      </c>
      <c r="C894" s="193" t="s">
        <v>1860</v>
      </c>
      <c r="D894" s="193"/>
      <c r="E894" s="194">
        <v>95.18</v>
      </c>
      <c r="F894" s="229">
        <v>95.18</v>
      </c>
      <c r="G894" s="230" t="s">
        <v>53</v>
      </c>
      <c r="H894" s="231">
        <v>0</v>
      </c>
      <c r="I894" s="251">
        <v>0</v>
      </c>
      <c r="J894" s="232">
        <v>0</v>
      </c>
      <c r="K894" s="232">
        <v>0</v>
      </c>
      <c r="L894" s="233">
        <v>0</v>
      </c>
      <c r="M894" s="232">
        <f t="shared" si="147"/>
        <v>0</v>
      </c>
      <c r="N894" s="234">
        <v>0</v>
      </c>
      <c r="O894" s="232">
        <f t="shared" si="156"/>
        <v>0</v>
      </c>
      <c r="P894" s="243"/>
      <c r="Q894" s="216"/>
      <c r="R894" s="236">
        <f t="shared" si="154"/>
        <v>0</v>
      </c>
      <c r="S894" s="237">
        <v>0</v>
      </c>
      <c r="T894" s="236">
        <f t="shared" si="148"/>
        <v>0</v>
      </c>
      <c r="U894" s="236">
        <f t="shared" si="149"/>
        <v>0</v>
      </c>
      <c r="V894" s="236">
        <f t="shared" si="150"/>
        <v>0</v>
      </c>
      <c r="W894" s="236">
        <f t="shared" si="151"/>
        <v>0</v>
      </c>
      <c r="X894" s="236">
        <f t="shared" si="155"/>
        <v>0</v>
      </c>
      <c r="Y894" s="238">
        <f t="shared" si="152"/>
        <v>0</v>
      </c>
      <c r="Z894" s="238">
        <f t="shared" si="153"/>
        <v>0</v>
      </c>
    </row>
    <row r="895" spans="1:26" ht="30" x14ac:dyDescent="0.25">
      <c r="A895" s="191" t="s">
        <v>1739</v>
      </c>
      <c r="B895" s="228" t="s">
        <v>1737</v>
      </c>
      <c r="C895" s="193" t="s">
        <v>1738</v>
      </c>
      <c r="D895" s="193"/>
      <c r="E895" s="194">
        <v>289.7</v>
      </c>
      <c r="F895" s="229">
        <v>289.7</v>
      </c>
      <c r="G895" s="230" t="s">
        <v>33</v>
      </c>
      <c r="H895" s="231">
        <v>0</v>
      </c>
      <c r="I895" s="232">
        <v>0</v>
      </c>
      <c r="J895" s="232">
        <v>0</v>
      </c>
      <c r="K895" s="232">
        <v>0</v>
      </c>
      <c r="L895" s="233">
        <v>0</v>
      </c>
      <c r="M895" s="232">
        <f t="shared" si="147"/>
        <v>0</v>
      </c>
      <c r="N895" s="234">
        <v>0</v>
      </c>
      <c r="O895" s="232">
        <f t="shared" si="156"/>
        <v>0</v>
      </c>
      <c r="P895" s="266"/>
      <c r="Q895" s="216"/>
      <c r="R895" s="236">
        <f t="shared" si="154"/>
        <v>0</v>
      </c>
      <c r="S895" s="237">
        <v>0</v>
      </c>
      <c r="T895" s="236">
        <f t="shared" si="148"/>
        <v>0</v>
      </c>
      <c r="U895" s="236">
        <f t="shared" si="149"/>
        <v>0</v>
      </c>
      <c r="V895" s="236">
        <f t="shared" si="150"/>
        <v>0</v>
      </c>
      <c r="W895" s="236">
        <f t="shared" si="151"/>
        <v>0</v>
      </c>
      <c r="X895" s="236">
        <f t="shared" si="155"/>
        <v>0</v>
      </c>
      <c r="Y895" s="238">
        <f t="shared" si="152"/>
        <v>0</v>
      </c>
      <c r="Z895" s="238">
        <f t="shared" si="153"/>
        <v>0</v>
      </c>
    </row>
    <row r="896" spans="1:26" ht="45" x14ac:dyDescent="0.25">
      <c r="A896" s="191" t="s">
        <v>1739</v>
      </c>
      <c r="B896" s="228" t="s">
        <v>1773</v>
      </c>
      <c r="C896" s="193" t="s">
        <v>1774</v>
      </c>
      <c r="D896" s="193"/>
      <c r="E896" s="194">
        <v>131.66</v>
      </c>
      <c r="F896" s="229">
        <v>131.66</v>
      </c>
      <c r="G896" s="230" t="s">
        <v>33</v>
      </c>
      <c r="H896" s="231">
        <v>0</v>
      </c>
      <c r="I896" s="232">
        <v>0</v>
      </c>
      <c r="J896" s="232">
        <v>0</v>
      </c>
      <c r="K896" s="232">
        <v>0</v>
      </c>
      <c r="L896" s="233">
        <v>0</v>
      </c>
      <c r="M896" s="232">
        <f t="shared" si="147"/>
        <v>0</v>
      </c>
      <c r="N896" s="234">
        <v>0</v>
      </c>
      <c r="O896" s="232">
        <f t="shared" si="156"/>
        <v>0</v>
      </c>
      <c r="P896" s="243"/>
      <c r="Q896" s="216"/>
      <c r="R896" s="236">
        <f t="shared" si="154"/>
        <v>0</v>
      </c>
      <c r="S896" s="237">
        <v>0</v>
      </c>
      <c r="T896" s="236">
        <f t="shared" si="148"/>
        <v>0</v>
      </c>
      <c r="U896" s="236">
        <f t="shared" si="149"/>
        <v>0</v>
      </c>
      <c r="V896" s="236">
        <f t="shared" si="150"/>
        <v>0</v>
      </c>
      <c r="W896" s="236">
        <f t="shared" si="151"/>
        <v>0</v>
      </c>
      <c r="X896" s="236">
        <f t="shared" si="155"/>
        <v>0</v>
      </c>
      <c r="Y896" s="238">
        <f t="shared" si="152"/>
        <v>0</v>
      </c>
      <c r="Z896" s="238">
        <f t="shared" si="153"/>
        <v>0</v>
      </c>
    </row>
    <row r="897" spans="1:26" x14ac:dyDescent="0.25">
      <c r="A897" s="191" t="s">
        <v>1739</v>
      </c>
      <c r="B897" s="228" t="s">
        <v>1845</v>
      </c>
      <c r="C897" s="193" t="s">
        <v>1846</v>
      </c>
      <c r="D897" s="193"/>
      <c r="E897" s="194">
        <v>312.89999999999998</v>
      </c>
      <c r="F897" s="229">
        <v>312.89999999999998</v>
      </c>
      <c r="G897" s="230" t="s">
        <v>33</v>
      </c>
      <c r="H897" s="231">
        <v>0</v>
      </c>
      <c r="I897" s="251">
        <v>0</v>
      </c>
      <c r="J897" s="232">
        <v>0</v>
      </c>
      <c r="K897" s="232">
        <v>0</v>
      </c>
      <c r="L897" s="233">
        <v>0</v>
      </c>
      <c r="M897" s="232">
        <f t="shared" si="147"/>
        <v>0</v>
      </c>
      <c r="N897" s="234">
        <v>0</v>
      </c>
      <c r="O897" s="232">
        <f t="shared" si="156"/>
        <v>0</v>
      </c>
      <c r="P897" s="243"/>
      <c r="Q897" s="216"/>
      <c r="R897" s="236">
        <f t="shared" si="154"/>
        <v>0</v>
      </c>
      <c r="S897" s="237">
        <v>0</v>
      </c>
      <c r="T897" s="236">
        <f t="shared" si="148"/>
        <v>0</v>
      </c>
      <c r="U897" s="236">
        <f t="shared" si="149"/>
        <v>0</v>
      </c>
      <c r="V897" s="236">
        <f t="shared" si="150"/>
        <v>0</v>
      </c>
      <c r="W897" s="236">
        <f t="shared" si="151"/>
        <v>0</v>
      </c>
      <c r="X897" s="236">
        <f t="shared" si="155"/>
        <v>0</v>
      </c>
      <c r="Y897" s="238">
        <f t="shared" si="152"/>
        <v>0</v>
      </c>
      <c r="Z897" s="238">
        <f t="shared" si="153"/>
        <v>0</v>
      </c>
    </row>
    <row r="898" spans="1:26" ht="30" x14ac:dyDescent="0.25">
      <c r="A898" s="191" t="s">
        <v>1739</v>
      </c>
      <c r="B898" s="228" t="s">
        <v>1818</v>
      </c>
      <c r="C898" s="193" t="s">
        <v>1819</v>
      </c>
      <c r="D898" s="193"/>
      <c r="E898" s="194">
        <v>20</v>
      </c>
      <c r="F898" s="229">
        <v>20</v>
      </c>
      <c r="G898" s="230" t="s">
        <v>33</v>
      </c>
      <c r="H898" s="231">
        <v>0</v>
      </c>
      <c r="I898" s="251">
        <v>0</v>
      </c>
      <c r="J898" s="232">
        <v>0</v>
      </c>
      <c r="K898" s="232">
        <v>0</v>
      </c>
      <c r="L898" s="233">
        <v>0</v>
      </c>
      <c r="M898" s="232">
        <f t="shared" si="147"/>
        <v>0</v>
      </c>
      <c r="N898" s="234">
        <v>0</v>
      </c>
      <c r="O898" s="232">
        <f t="shared" si="156"/>
        <v>0</v>
      </c>
      <c r="P898" s="243"/>
      <c r="Q898" s="216"/>
      <c r="R898" s="236">
        <f t="shared" si="154"/>
        <v>0</v>
      </c>
      <c r="S898" s="237">
        <v>0</v>
      </c>
      <c r="T898" s="236">
        <f t="shared" si="148"/>
        <v>0</v>
      </c>
      <c r="U898" s="236">
        <f t="shared" si="149"/>
        <v>0</v>
      </c>
      <c r="V898" s="236">
        <f t="shared" si="150"/>
        <v>0</v>
      </c>
      <c r="W898" s="236">
        <f t="shared" si="151"/>
        <v>0</v>
      </c>
      <c r="X898" s="236">
        <f t="shared" si="155"/>
        <v>0</v>
      </c>
      <c r="Y898" s="238">
        <f t="shared" si="152"/>
        <v>0</v>
      </c>
      <c r="Z898" s="238">
        <f t="shared" si="153"/>
        <v>0</v>
      </c>
    </row>
    <row r="899" spans="1:26" x14ac:dyDescent="0.25">
      <c r="A899" s="191" t="s">
        <v>1739</v>
      </c>
      <c r="B899" s="228" t="s">
        <v>1806</v>
      </c>
      <c r="C899" s="193" t="s">
        <v>1807</v>
      </c>
      <c r="D899" s="193"/>
      <c r="E899" s="194">
        <v>835</v>
      </c>
      <c r="F899" s="229">
        <v>835</v>
      </c>
      <c r="G899" s="230" t="s">
        <v>33</v>
      </c>
      <c r="H899" s="231">
        <v>0</v>
      </c>
      <c r="I899" s="251">
        <v>0</v>
      </c>
      <c r="J899" s="232">
        <v>0</v>
      </c>
      <c r="K899" s="232">
        <v>0</v>
      </c>
      <c r="L899" s="233">
        <v>0</v>
      </c>
      <c r="M899" s="232">
        <f t="shared" si="147"/>
        <v>0</v>
      </c>
      <c r="N899" s="234">
        <v>0</v>
      </c>
      <c r="O899" s="232">
        <f t="shared" si="156"/>
        <v>0</v>
      </c>
      <c r="P899" s="242"/>
      <c r="Q899" s="216"/>
      <c r="R899" s="236">
        <f t="shared" si="154"/>
        <v>0</v>
      </c>
      <c r="S899" s="237">
        <v>0</v>
      </c>
      <c r="T899" s="236">
        <f t="shared" si="148"/>
        <v>0</v>
      </c>
      <c r="U899" s="236">
        <f t="shared" si="149"/>
        <v>0</v>
      </c>
      <c r="V899" s="236">
        <f t="shared" si="150"/>
        <v>0</v>
      </c>
      <c r="W899" s="236">
        <f t="shared" si="151"/>
        <v>0</v>
      </c>
      <c r="X899" s="236">
        <f t="shared" si="155"/>
        <v>0</v>
      </c>
      <c r="Y899" s="238">
        <f t="shared" si="152"/>
        <v>0</v>
      </c>
      <c r="Z899" s="238">
        <f t="shared" si="153"/>
        <v>0</v>
      </c>
    </row>
    <row r="900" spans="1:26" x14ac:dyDescent="0.25">
      <c r="A900" s="191" t="s">
        <v>1739</v>
      </c>
      <c r="B900" s="228" t="s">
        <v>1750</v>
      </c>
      <c r="C900" s="193" t="s">
        <v>1751</v>
      </c>
      <c r="D900" s="193"/>
      <c r="E900" s="194">
        <v>10.119999999999999</v>
      </c>
      <c r="F900" s="229">
        <v>10.119999999999999</v>
      </c>
      <c r="G900" s="230" t="s">
        <v>33</v>
      </c>
      <c r="H900" s="231">
        <v>4</v>
      </c>
      <c r="I900" s="232">
        <v>0</v>
      </c>
      <c r="J900" s="232">
        <v>0</v>
      </c>
      <c r="K900" s="232">
        <v>0</v>
      </c>
      <c r="L900" s="233">
        <v>0</v>
      </c>
      <c r="M900" s="232">
        <f t="shared" si="147"/>
        <v>4</v>
      </c>
      <c r="N900" s="234">
        <v>4</v>
      </c>
      <c r="O900" s="232">
        <f t="shared" si="156"/>
        <v>0</v>
      </c>
      <c r="P900" s="243"/>
      <c r="Q900" s="216"/>
      <c r="R900" s="236">
        <f t="shared" si="154"/>
        <v>40.479999999999997</v>
      </c>
      <c r="S900" s="237">
        <v>0</v>
      </c>
      <c r="T900" s="236">
        <f t="shared" si="148"/>
        <v>0</v>
      </c>
      <c r="U900" s="236">
        <f t="shared" si="149"/>
        <v>0</v>
      </c>
      <c r="V900" s="236">
        <f t="shared" si="150"/>
        <v>0</v>
      </c>
      <c r="W900" s="236">
        <f t="shared" si="151"/>
        <v>0</v>
      </c>
      <c r="X900" s="236">
        <f t="shared" si="155"/>
        <v>40.479999999999997</v>
      </c>
      <c r="Y900" s="238">
        <f t="shared" si="152"/>
        <v>40.479999999999997</v>
      </c>
      <c r="Z900" s="238">
        <f t="shared" si="153"/>
        <v>0</v>
      </c>
    </row>
    <row r="901" spans="1:26" ht="30" x14ac:dyDescent="0.25">
      <c r="A901" s="191" t="s">
        <v>1739</v>
      </c>
      <c r="B901" s="228" t="s">
        <v>1869</v>
      </c>
      <c r="C901" s="193" t="s">
        <v>1870</v>
      </c>
      <c r="D901" s="193"/>
      <c r="E901" s="194">
        <v>1443.62</v>
      </c>
      <c r="F901" s="229">
        <v>1443.62</v>
      </c>
      <c r="G901" s="230" t="s">
        <v>33</v>
      </c>
      <c r="H901" s="231">
        <v>0</v>
      </c>
      <c r="I901" s="232">
        <v>0</v>
      </c>
      <c r="J901" s="232">
        <v>0</v>
      </c>
      <c r="K901" s="232">
        <v>0</v>
      </c>
      <c r="L901" s="233">
        <v>0</v>
      </c>
      <c r="M901" s="232">
        <f t="shared" si="147"/>
        <v>0</v>
      </c>
      <c r="N901" s="234">
        <v>0</v>
      </c>
      <c r="O901" s="232">
        <f t="shared" si="156"/>
        <v>0</v>
      </c>
      <c r="P901" s="243"/>
      <c r="Q901" s="216"/>
      <c r="R901" s="236">
        <f t="shared" si="154"/>
        <v>0</v>
      </c>
      <c r="S901" s="237">
        <v>0</v>
      </c>
      <c r="T901" s="236">
        <f t="shared" si="148"/>
        <v>0</v>
      </c>
      <c r="U901" s="236">
        <f t="shared" si="149"/>
        <v>0</v>
      </c>
      <c r="V901" s="236">
        <f t="shared" si="150"/>
        <v>0</v>
      </c>
      <c r="W901" s="236">
        <f t="shared" si="151"/>
        <v>0</v>
      </c>
      <c r="X901" s="236">
        <f t="shared" si="155"/>
        <v>0</v>
      </c>
      <c r="Y901" s="238">
        <f t="shared" si="152"/>
        <v>0</v>
      </c>
      <c r="Z901" s="238">
        <f t="shared" si="153"/>
        <v>0</v>
      </c>
    </row>
    <row r="902" spans="1:26" ht="30" x14ac:dyDescent="0.25">
      <c r="A902" s="191" t="s">
        <v>1739</v>
      </c>
      <c r="B902" s="228" t="s">
        <v>1829</v>
      </c>
      <c r="C902" s="193" t="s">
        <v>1830</v>
      </c>
      <c r="D902" s="193"/>
      <c r="E902" s="194">
        <v>279.26</v>
      </c>
      <c r="F902" s="229">
        <v>279.26</v>
      </c>
      <c r="G902" s="230" t="s">
        <v>33</v>
      </c>
      <c r="H902" s="231">
        <v>0</v>
      </c>
      <c r="I902" s="251">
        <v>0</v>
      </c>
      <c r="J902" s="232">
        <v>0</v>
      </c>
      <c r="K902" s="232">
        <v>0</v>
      </c>
      <c r="L902" s="233">
        <v>0</v>
      </c>
      <c r="M902" s="232">
        <f t="shared" si="147"/>
        <v>0</v>
      </c>
      <c r="N902" s="234">
        <v>0</v>
      </c>
      <c r="O902" s="232">
        <f t="shared" si="156"/>
        <v>0</v>
      </c>
      <c r="P902" s="243"/>
      <c r="Q902" s="216"/>
      <c r="R902" s="236">
        <f t="shared" si="154"/>
        <v>0</v>
      </c>
      <c r="S902" s="237">
        <v>0</v>
      </c>
      <c r="T902" s="236">
        <f t="shared" si="148"/>
        <v>0</v>
      </c>
      <c r="U902" s="236">
        <f t="shared" si="149"/>
        <v>0</v>
      </c>
      <c r="V902" s="236">
        <f t="shared" si="150"/>
        <v>0</v>
      </c>
      <c r="W902" s="236">
        <f t="shared" si="151"/>
        <v>0</v>
      </c>
      <c r="X902" s="236">
        <f t="shared" si="155"/>
        <v>0</v>
      </c>
      <c r="Y902" s="238">
        <f t="shared" si="152"/>
        <v>0</v>
      </c>
      <c r="Z902" s="238">
        <f t="shared" si="153"/>
        <v>0</v>
      </c>
    </row>
    <row r="903" spans="1:26" ht="30" x14ac:dyDescent="0.25">
      <c r="A903" s="191" t="s">
        <v>1739</v>
      </c>
      <c r="B903" s="228" t="s">
        <v>1760</v>
      </c>
      <c r="C903" s="193" t="s">
        <v>1761</v>
      </c>
      <c r="D903" s="193"/>
      <c r="E903" s="194">
        <v>5.27</v>
      </c>
      <c r="F903" s="229">
        <v>5.27</v>
      </c>
      <c r="G903" s="230" t="s">
        <v>33</v>
      </c>
      <c r="H903" s="231">
        <v>0</v>
      </c>
      <c r="I903" s="232">
        <v>0</v>
      </c>
      <c r="J903" s="232">
        <v>0</v>
      </c>
      <c r="K903" s="232">
        <v>0</v>
      </c>
      <c r="L903" s="233">
        <v>0</v>
      </c>
      <c r="M903" s="232">
        <f t="shared" si="147"/>
        <v>0</v>
      </c>
      <c r="N903" s="234">
        <v>0</v>
      </c>
      <c r="O903" s="232">
        <f t="shared" si="156"/>
        <v>0</v>
      </c>
      <c r="P903" s="243"/>
      <c r="Q903" s="216"/>
      <c r="R903" s="236">
        <f t="shared" si="154"/>
        <v>0</v>
      </c>
      <c r="S903" s="237">
        <v>0</v>
      </c>
      <c r="T903" s="236">
        <f t="shared" si="148"/>
        <v>0</v>
      </c>
      <c r="U903" s="236">
        <f t="shared" si="149"/>
        <v>0</v>
      </c>
      <c r="V903" s="236">
        <f t="shared" si="150"/>
        <v>0</v>
      </c>
      <c r="W903" s="236">
        <f t="shared" si="151"/>
        <v>0</v>
      </c>
      <c r="X903" s="236">
        <f t="shared" si="155"/>
        <v>0</v>
      </c>
      <c r="Y903" s="238">
        <f t="shared" si="152"/>
        <v>0</v>
      </c>
      <c r="Z903" s="238">
        <f t="shared" si="153"/>
        <v>0</v>
      </c>
    </row>
    <row r="904" spans="1:26" ht="30" x14ac:dyDescent="0.25">
      <c r="A904" s="191" t="s">
        <v>1739</v>
      </c>
      <c r="B904" s="228" t="s">
        <v>1865</v>
      </c>
      <c r="C904" s="193" t="s">
        <v>1866</v>
      </c>
      <c r="D904" s="193"/>
      <c r="E904" s="194">
        <v>1309.18</v>
      </c>
      <c r="F904" s="229">
        <v>1309.18</v>
      </c>
      <c r="G904" s="230" t="s">
        <v>33</v>
      </c>
      <c r="H904" s="231">
        <v>0</v>
      </c>
      <c r="I904" s="232">
        <v>0</v>
      </c>
      <c r="J904" s="232">
        <v>0</v>
      </c>
      <c r="K904" s="232">
        <v>0</v>
      </c>
      <c r="L904" s="233">
        <v>0</v>
      </c>
      <c r="M904" s="232">
        <f t="shared" si="147"/>
        <v>0</v>
      </c>
      <c r="N904" s="234">
        <v>0</v>
      </c>
      <c r="O904" s="232">
        <f t="shared" si="156"/>
        <v>0</v>
      </c>
      <c r="P904" s="243"/>
      <c r="Q904" s="216"/>
      <c r="R904" s="236">
        <f t="shared" si="154"/>
        <v>0</v>
      </c>
      <c r="S904" s="237">
        <v>0</v>
      </c>
      <c r="T904" s="236">
        <f t="shared" si="148"/>
        <v>0</v>
      </c>
      <c r="U904" s="236">
        <f t="shared" si="149"/>
        <v>0</v>
      </c>
      <c r="V904" s="236">
        <f t="shared" si="150"/>
        <v>0</v>
      </c>
      <c r="W904" s="236">
        <f t="shared" si="151"/>
        <v>0</v>
      </c>
      <c r="X904" s="236">
        <f t="shared" si="155"/>
        <v>0</v>
      </c>
      <c r="Y904" s="238">
        <f t="shared" si="152"/>
        <v>0</v>
      </c>
      <c r="Z904" s="238">
        <f t="shared" si="153"/>
        <v>0</v>
      </c>
    </row>
    <row r="905" spans="1:26" ht="30" x14ac:dyDescent="0.25">
      <c r="A905" s="191" t="s">
        <v>1739</v>
      </c>
      <c r="B905" s="228" t="s">
        <v>1863</v>
      </c>
      <c r="C905" s="193" t="s">
        <v>1864</v>
      </c>
      <c r="D905" s="193"/>
      <c r="E905" s="194">
        <v>941.92</v>
      </c>
      <c r="F905" s="229">
        <v>941.92</v>
      </c>
      <c r="G905" s="230" t="s">
        <v>33</v>
      </c>
      <c r="H905" s="231">
        <v>0</v>
      </c>
      <c r="I905" s="251">
        <v>0</v>
      </c>
      <c r="J905" s="232">
        <v>0</v>
      </c>
      <c r="K905" s="232">
        <v>0</v>
      </c>
      <c r="L905" s="233">
        <v>0</v>
      </c>
      <c r="M905" s="232">
        <f t="shared" si="147"/>
        <v>0</v>
      </c>
      <c r="N905" s="234">
        <v>0</v>
      </c>
      <c r="O905" s="232">
        <f t="shared" si="156"/>
        <v>0</v>
      </c>
      <c r="P905" s="242"/>
      <c r="Q905" s="216"/>
      <c r="R905" s="236">
        <f t="shared" si="154"/>
        <v>0</v>
      </c>
      <c r="S905" s="237">
        <v>0</v>
      </c>
      <c r="T905" s="236">
        <f t="shared" si="148"/>
        <v>0</v>
      </c>
      <c r="U905" s="236">
        <f t="shared" si="149"/>
        <v>0</v>
      </c>
      <c r="V905" s="236">
        <f t="shared" si="150"/>
        <v>0</v>
      </c>
      <c r="W905" s="236">
        <f t="shared" si="151"/>
        <v>0</v>
      </c>
      <c r="X905" s="236">
        <f t="shared" si="155"/>
        <v>0</v>
      </c>
      <c r="Y905" s="238">
        <f t="shared" si="152"/>
        <v>0</v>
      </c>
      <c r="Z905" s="238">
        <f t="shared" si="153"/>
        <v>0</v>
      </c>
    </row>
    <row r="906" spans="1:26" ht="30" x14ac:dyDescent="0.25">
      <c r="A906" s="191" t="s">
        <v>1739</v>
      </c>
      <c r="B906" s="228" t="s">
        <v>1833</v>
      </c>
      <c r="C906" s="193" t="s">
        <v>1834</v>
      </c>
      <c r="D906" s="193"/>
      <c r="E906" s="194">
        <v>1174.5</v>
      </c>
      <c r="F906" s="229">
        <v>1174.5</v>
      </c>
      <c r="G906" s="230" t="s">
        <v>33</v>
      </c>
      <c r="H906" s="231">
        <v>0</v>
      </c>
      <c r="I906" s="251">
        <v>0</v>
      </c>
      <c r="J906" s="232">
        <v>0</v>
      </c>
      <c r="K906" s="232">
        <v>0</v>
      </c>
      <c r="L906" s="233">
        <v>0</v>
      </c>
      <c r="M906" s="232">
        <f t="shared" ref="M906:M969" si="157">H906+I906+J906-K906-L906</f>
        <v>0</v>
      </c>
      <c r="N906" s="234">
        <v>0</v>
      </c>
      <c r="O906" s="232">
        <f t="shared" si="156"/>
        <v>0</v>
      </c>
      <c r="P906" s="243"/>
      <c r="Q906" s="216"/>
      <c r="R906" s="236">
        <f t="shared" si="154"/>
        <v>0</v>
      </c>
      <c r="S906" s="237">
        <v>0</v>
      </c>
      <c r="T906" s="236">
        <f t="shared" ref="T906:T969" si="158">I906*F906</f>
        <v>0</v>
      </c>
      <c r="U906" s="236">
        <f t="shared" ref="U906:U969" si="159">F906*J906</f>
        <v>0</v>
      </c>
      <c r="V906" s="236">
        <f t="shared" ref="V906:V969" si="160">F906*K906</f>
        <v>0</v>
      </c>
      <c r="W906" s="236">
        <f t="shared" ref="W906:W969" si="161">F906*L906</f>
        <v>0</v>
      </c>
      <c r="X906" s="236">
        <f t="shared" si="155"/>
        <v>0</v>
      </c>
      <c r="Y906" s="238">
        <f t="shared" ref="Y906:Y969" si="162">M906*F906</f>
        <v>0</v>
      </c>
      <c r="Z906" s="238">
        <f t="shared" ref="Z906:Z969" si="163">Y906-X906</f>
        <v>0</v>
      </c>
    </row>
    <row r="907" spans="1:26" ht="30" x14ac:dyDescent="0.25">
      <c r="A907" s="191" t="s">
        <v>1739</v>
      </c>
      <c r="B907" s="228" t="s">
        <v>1802</v>
      </c>
      <c r="C907" s="475" t="s">
        <v>1803</v>
      </c>
      <c r="D907" s="475"/>
      <c r="E907" s="194">
        <v>2592</v>
      </c>
      <c r="F907" s="229">
        <v>2592</v>
      </c>
      <c r="G907" s="230" t="s">
        <v>33</v>
      </c>
      <c r="H907" s="231">
        <v>0</v>
      </c>
      <c r="I907" s="251">
        <v>0</v>
      </c>
      <c r="J907" s="232">
        <v>0</v>
      </c>
      <c r="K907" s="232">
        <v>0</v>
      </c>
      <c r="L907" s="232">
        <v>0</v>
      </c>
      <c r="M907" s="232">
        <f t="shared" si="157"/>
        <v>0</v>
      </c>
      <c r="N907" s="232">
        <v>0</v>
      </c>
      <c r="O907" s="232">
        <f t="shared" si="156"/>
        <v>0</v>
      </c>
      <c r="P907" s="239"/>
      <c r="Q907" s="216"/>
      <c r="R907" s="236">
        <f t="shared" si="154"/>
        <v>0</v>
      </c>
      <c r="S907" s="237">
        <v>0</v>
      </c>
      <c r="T907" s="236">
        <f t="shared" si="158"/>
        <v>0</v>
      </c>
      <c r="U907" s="236">
        <f t="shared" si="159"/>
        <v>0</v>
      </c>
      <c r="V907" s="236">
        <f t="shared" si="160"/>
        <v>0</v>
      </c>
      <c r="W907" s="236">
        <f t="shared" si="161"/>
        <v>0</v>
      </c>
      <c r="X907" s="236">
        <f t="shared" si="155"/>
        <v>0</v>
      </c>
      <c r="Y907" s="238">
        <f t="shared" si="162"/>
        <v>0</v>
      </c>
      <c r="Z907" s="238">
        <f t="shared" si="163"/>
        <v>0</v>
      </c>
    </row>
    <row r="908" spans="1:26" ht="45" x14ac:dyDescent="0.25">
      <c r="A908" s="191" t="s">
        <v>1739</v>
      </c>
      <c r="B908" s="228" t="s">
        <v>1771</v>
      </c>
      <c r="C908" s="193" t="s">
        <v>1772</v>
      </c>
      <c r="D908" s="193"/>
      <c r="E908" s="194">
        <v>237.8</v>
      </c>
      <c r="F908" s="229">
        <v>237.8</v>
      </c>
      <c r="G908" s="230" t="s">
        <v>33</v>
      </c>
      <c r="H908" s="231">
        <v>0</v>
      </c>
      <c r="I908" s="232">
        <v>0</v>
      </c>
      <c r="J908" s="232">
        <v>0</v>
      </c>
      <c r="K908" s="232">
        <v>0</v>
      </c>
      <c r="L908" s="233">
        <v>0</v>
      </c>
      <c r="M908" s="232">
        <f t="shared" si="157"/>
        <v>0</v>
      </c>
      <c r="N908" s="234">
        <v>0</v>
      </c>
      <c r="O908" s="232">
        <f t="shared" si="156"/>
        <v>0</v>
      </c>
      <c r="P908" s="242"/>
      <c r="Q908" s="216"/>
      <c r="R908" s="236">
        <f t="shared" si="154"/>
        <v>0</v>
      </c>
      <c r="S908" s="237">
        <v>0</v>
      </c>
      <c r="T908" s="236">
        <f t="shared" si="158"/>
        <v>0</v>
      </c>
      <c r="U908" s="236">
        <f t="shared" si="159"/>
        <v>0</v>
      </c>
      <c r="V908" s="236">
        <f t="shared" si="160"/>
        <v>0</v>
      </c>
      <c r="W908" s="236">
        <f t="shared" si="161"/>
        <v>0</v>
      </c>
      <c r="X908" s="236">
        <f t="shared" si="155"/>
        <v>0</v>
      </c>
      <c r="Y908" s="238">
        <f t="shared" si="162"/>
        <v>0</v>
      </c>
      <c r="Z908" s="238">
        <f t="shared" si="163"/>
        <v>0</v>
      </c>
    </row>
    <row r="909" spans="1:26" x14ac:dyDescent="0.25">
      <c r="A909" s="191" t="s">
        <v>1739</v>
      </c>
      <c r="B909" s="228" t="s">
        <v>1831</v>
      </c>
      <c r="C909" s="193" t="s">
        <v>1832</v>
      </c>
      <c r="D909" s="193"/>
      <c r="E909" s="194">
        <v>765.6</v>
      </c>
      <c r="F909" s="229">
        <v>765.6</v>
      </c>
      <c r="G909" s="230" t="s">
        <v>33</v>
      </c>
      <c r="H909" s="231">
        <v>0</v>
      </c>
      <c r="I909" s="251">
        <v>0</v>
      </c>
      <c r="J909" s="232">
        <v>0</v>
      </c>
      <c r="K909" s="232">
        <v>0</v>
      </c>
      <c r="L909" s="232">
        <v>0</v>
      </c>
      <c r="M909" s="232">
        <f t="shared" si="157"/>
        <v>0</v>
      </c>
      <c r="N909" s="232">
        <v>0</v>
      </c>
      <c r="O909" s="232">
        <f t="shared" si="156"/>
        <v>0</v>
      </c>
      <c r="P909" s="243"/>
      <c r="Q909" s="216"/>
      <c r="R909" s="236">
        <f t="shared" si="154"/>
        <v>0</v>
      </c>
      <c r="S909" s="237">
        <v>0</v>
      </c>
      <c r="T909" s="236">
        <f t="shared" si="158"/>
        <v>0</v>
      </c>
      <c r="U909" s="236">
        <f t="shared" si="159"/>
        <v>0</v>
      </c>
      <c r="V909" s="236">
        <f t="shared" si="160"/>
        <v>0</v>
      </c>
      <c r="W909" s="236">
        <f t="shared" si="161"/>
        <v>0</v>
      </c>
      <c r="X909" s="236">
        <f t="shared" si="155"/>
        <v>0</v>
      </c>
      <c r="Y909" s="238">
        <f t="shared" si="162"/>
        <v>0</v>
      </c>
      <c r="Z909" s="238">
        <f t="shared" si="163"/>
        <v>0</v>
      </c>
    </row>
    <row r="910" spans="1:26" ht="30" x14ac:dyDescent="0.25">
      <c r="A910" s="211" t="s">
        <v>1739</v>
      </c>
      <c r="B910" s="260" t="s">
        <v>1847</v>
      </c>
      <c r="C910" s="213" t="s">
        <v>1848</v>
      </c>
      <c r="D910" s="213"/>
      <c r="E910" s="214">
        <v>147.53</v>
      </c>
      <c r="F910" s="261">
        <v>147.53</v>
      </c>
      <c r="G910" s="262" t="s">
        <v>33</v>
      </c>
      <c r="H910" s="231">
        <v>0</v>
      </c>
      <c r="I910" s="251">
        <v>0</v>
      </c>
      <c r="J910" s="263">
        <v>0</v>
      </c>
      <c r="K910" s="232">
        <v>0</v>
      </c>
      <c r="L910" s="264">
        <v>0</v>
      </c>
      <c r="M910" s="232">
        <f t="shared" si="157"/>
        <v>0</v>
      </c>
      <c r="N910" s="265">
        <v>0</v>
      </c>
      <c r="O910" s="232">
        <f t="shared" si="156"/>
        <v>0</v>
      </c>
      <c r="P910" s="242"/>
      <c r="Q910" s="216"/>
      <c r="R910" s="236">
        <f t="shared" si="154"/>
        <v>0</v>
      </c>
      <c r="S910" s="237">
        <v>0</v>
      </c>
      <c r="T910" s="236">
        <f t="shared" si="158"/>
        <v>0</v>
      </c>
      <c r="U910" s="236">
        <f t="shared" si="159"/>
        <v>0</v>
      </c>
      <c r="V910" s="236">
        <f t="shared" si="160"/>
        <v>0</v>
      </c>
      <c r="W910" s="236">
        <f t="shared" si="161"/>
        <v>0</v>
      </c>
      <c r="X910" s="236">
        <f t="shared" si="155"/>
        <v>0</v>
      </c>
      <c r="Y910" s="238">
        <f t="shared" si="162"/>
        <v>0</v>
      </c>
      <c r="Z910" s="238">
        <f t="shared" si="163"/>
        <v>0</v>
      </c>
    </row>
    <row r="911" spans="1:26" x14ac:dyDescent="0.25">
      <c r="A911" s="191" t="s">
        <v>1739</v>
      </c>
      <c r="B911" s="228" t="s">
        <v>1837</v>
      </c>
      <c r="C911" s="193" t="s">
        <v>1838</v>
      </c>
      <c r="D911" s="193"/>
      <c r="E911" s="194">
        <v>580</v>
      </c>
      <c r="F911" s="229">
        <v>580</v>
      </c>
      <c r="G911" s="230" t="s">
        <v>33</v>
      </c>
      <c r="H911" s="231">
        <v>0</v>
      </c>
      <c r="I911" s="251">
        <v>0</v>
      </c>
      <c r="J911" s="232">
        <v>0</v>
      </c>
      <c r="K911" s="232">
        <v>0</v>
      </c>
      <c r="L911" s="233">
        <v>0</v>
      </c>
      <c r="M911" s="232">
        <f t="shared" si="157"/>
        <v>0</v>
      </c>
      <c r="N911" s="234">
        <v>0</v>
      </c>
      <c r="O911" s="232">
        <f t="shared" si="156"/>
        <v>0</v>
      </c>
      <c r="P911" s="243"/>
      <c r="Q911" s="216"/>
      <c r="R911" s="236">
        <f t="shared" si="154"/>
        <v>0</v>
      </c>
      <c r="S911" s="237">
        <v>0</v>
      </c>
      <c r="T911" s="236">
        <f t="shared" si="158"/>
        <v>0</v>
      </c>
      <c r="U911" s="236">
        <f t="shared" si="159"/>
        <v>0</v>
      </c>
      <c r="V911" s="236">
        <f t="shared" si="160"/>
        <v>0</v>
      </c>
      <c r="W911" s="236">
        <f t="shared" si="161"/>
        <v>0</v>
      </c>
      <c r="X911" s="236">
        <f t="shared" si="155"/>
        <v>0</v>
      </c>
      <c r="Y911" s="238">
        <f t="shared" si="162"/>
        <v>0</v>
      </c>
      <c r="Z911" s="238">
        <f t="shared" si="163"/>
        <v>0</v>
      </c>
    </row>
    <row r="912" spans="1:26" x14ac:dyDescent="0.25">
      <c r="A912" s="191" t="s">
        <v>1739</v>
      </c>
      <c r="B912" s="228" t="s">
        <v>1825</v>
      </c>
      <c r="C912" s="193" t="s">
        <v>1826</v>
      </c>
      <c r="D912" s="193"/>
      <c r="E912" s="194">
        <v>560.35</v>
      </c>
      <c r="F912" s="229">
        <v>560.35</v>
      </c>
      <c r="G912" s="230" t="s">
        <v>33</v>
      </c>
      <c r="H912" s="231">
        <v>0</v>
      </c>
      <c r="I912" s="251">
        <v>0</v>
      </c>
      <c r="J912" s="232">
        <v>0</v>
      </c>
      <c r="K912" s="232">
        <v>0</v>
      </c>
      <c r="L912" s="233">
        <v>0</v>
      </c>
      <c r="M912" s="232">
        <f t="shared" si="157"/>
        <v>0</v>
      </c>
      <c r="N912" s="234">
        <v>0</v>
      </c>
      <c r="O912" s="232">
        <f t="shared" si="156"/>
        <v>0</v>
      </c>
      <c r="P912" s="243"/>
      <c r="Q912" s="216"/>
      <c r="R912" s="236">
        <f t="shared" si="154"/>
        <v>0</v>
      </c>
      <c r="S912" s="237">
        <v>0</v>
      </c>
      <c r="T912" s="236">
        <f t="shared" si="158"/>
        <v>0</v>
      </c>
      <c r="U912" s="236">
        <f t="shared" si="159"/>
        <v>0</v>
      </c>
      <c r="V912" s="236">
        <f t="shared" si="160"/>
        <v>0</v>
      </c>
      <c r="W912" s="236">
        <f t="shared" si="161"/>
        <v>0</v>
      </c>
      <c r="X912" s="236">
        <f t="shared" si="155"/>
        <v>0</v>
      </c>
      <c r="Y912" s="238">
        <f t="shared" si="162"/>
        <v>0</v>
      </c>
      <c r="Z912" s="238">
        <f t="shared" si="163"/>
        <v>0</v>
      </c>
    </row>
    <row r="913" spans="1:26" x14ac:dyDescent="0.25">
      <c r="A913" s="191" t="s">
        <v>1739</v>
      </c>
      <c r="B913" s="228" t="s">
        <v>1827</v>
      </c>
      <c r="C913" s="193" t="s">
        <v>1828</v>
      </c>
      <c r="D913" s="193"/>
      <c r="E913" s="194">
        <v>702.37</v>
      </c>
      <c r="F913" s="229">
        <v>702.37</v>
      </c>
      <c r="G913" s="230" t="s">
        <v>33</v>
      </c>
      <c r="H913" s="231">
        <v>0</v>
      </c>
      <c r="I913" s="251">
        <v>0</v>
      </c>
      <c r="J913" s="232">
        <v>0</v>
      </c>
      <c r="K913" s="232">
        <v>0</v>
      </c>
      <c r="L913" s="233">
        <v>0</v>
      </c>
      <c r="M913" s="232">
        <f t="shared" si="157"/>
        <v>0</v>
      </c>
      <c r="N913" s="234">
        <v>0</v>
      </c>
      <c r="O913" s="232">
        <f t="shared" si="156"/>
        <v>0</v>
      </c>
      <c r="P913" s="244"/>
      <c r="Q913" s="216"/>
      <c r="R913" s="236">
        <f t="shared" si="154"/>
        <v>0</v>
      </c>
      <c r="S913" s="237">
        <v>0</v>
      </c>
      <c r="T913" s="236">
        <f t="shared" si="158"/>
        <v>0</v>
      </c>
      <c r="U913" s="236">
        <f t="shared" si="159"/>
        <v>0</v>
      </c>
      <c r="V913" s="236">
        <f t="shared" si="160"/>
        <v>0</v>
      </c>
      <c r="W913" s="236">
        <f t="shared" si="161"/>
        <v>0</v>
      </c>
      <c r="X913" s="236">
        <f t="shared" si="155"/>
        <v>0</v>
      </c>
      <c r="Y913" s="238">
        <f t="shared" si="162"/>
        <v>0</v>
      </c>
      <c r="Z913" s="238">
        <f t="shared" si="163"/>
        <v>0</v>
      </c>
    </row>
    <row r="914" spans="1:26" ht="30" x14ac:dyDescent="0.25">
      <c r="A914" s="196" t="s">
        <v>1739</v>
      </c>
      <c r="B914" s="245" t="s">
        <v>1851</v>
      </c>
      <c r="C914" s="327" t="s">
        <v>1852</v>
      </c>
      <c r="D914" s="455" t="s">
        <v>2660</v>
      </c>
      <c r="E914" s="328">
        <v>128.25</v>
      </c>
      <c r="F914" s="328">
        <v>128.25</v>
      </c>
      <c r="G914" s="330" t="s">
        <v>33</v>
      </c>
      <c r="H914" s="456">
        <v>0</v>
      </c>
      <c r="I914" s="251">
        <v>0</v>
      </c>
      <c r="J914" s="251">
        <v>0</v>
      </c>
      <c r="K914" s="251">
        <v>0</v>
      </c>
      <c r="L914" s="318">
        <v>0</v>
      </c>
      <c r="M914" s="232">
        <f t="shared" si="157"/>
        <v>0</v>
      </c>
      <c r="N914" s="252">
        <v>28</v>
      </c>
      <c r="O914" s="232">
        <f t="shared" si="156"/>
        <v>28</v>
      </c>
      <c r="P914" s="320"/>
      <c r="Q914" s="225"/>
      <c r="R914" s="236">
        <f t="shared" si="154"/>
        <v>0</v>
      </c>
      <c r="S914" s="237">
        <v>0</v>
      </c>
      <c r="T914" s="236">
        <f t="shared" si="158"/>
        <v>0</v>
      </c>
      <c r="U914" s="236">
        <f t="shared" si="159"/>
        <v>0</v>
      </c>
      <c r="V914" s="236">
        <f t="shared" si="160"/>
        <v>0</v>
      </c>
      <c r="W914" s="236">
        <f t="shared" si="161"/>
        <v>0</v>
      </c>
      <c r="X914" s="236">
        <f t="shared" si="155"/>
        <v>0</v>
      </c>
      <c r="Y914" s="238">
        <f t="shared" si="162"/>
        <v>0</v>
      </c>
      <c r="Z914" s="238">
        <f t="shared" si="163"/>
        <v>0</v>
      </c>
    </row>
    <row r="915" spans="1:26" x14ac:dyDescent="0.25">
      <c r="A915" s="191" t="s">
        <v>1739</v>
      </c>
      <c r="B915" s="228" t="s">
        <v>1835</v>
      </c>
      <c r="C915" s="193" t="s">
        <v>1836</v>
      </c>
      <c r="D915" s="193"/>
      <c r="E915" s="194">
        <v>324.73</v>
      </c>
      <c r="F915" s="229">
        <v>324.73</v>
      </c>
      <c r="G915" s="230" t="s">
        <v>33</v>
      </c>
      <c r="H915" s="231">
        <v>0</v>
      </c>
      <c r="I915" s="251">
        <v>0</v>
      </c>
      <c r="J915" s="232">
        <v>0</v>
      </c>
      <c r="K915" s="232">
        <v>0</v>
      </c>
      <c r="L915" s="233">
        <v>0</v>
      </c>
      <c r="M915" s="232">
        <f t="shared" si="157"/>
        <v>0</v>
      </c>
      <c r="N915" s="234">
        <v>0</v>
      </c>
      <c r="O915" s="232">
        <f t="shared" si="156"/>
        <v>0</v>
      </c>
      <c r="P915" s="243"/>
      <c r="Q915" s="216"/>
      <c r="R915" s="236">
        <f t="shared" si="154"/>
        <v>0</v>
      </c>
      <c r="S915" s="237">
        <v>0</v>
      </c>
      <c r="T915" s="236">
        <f t="shared" si="158"/>
        <v>0</v>
      </c>
      <c r="U915" s="236">
        <f t="shared" si="159"/>
        <v>0</v>
      </c>
      <c r="V915" s="236">
        <f t="shared" si="160"/>
        <v>0</v>
      </c>
      <c r="W915" s="236">
        <f t="shared" si="161"/>
        <v>0</v>
      </c>
      <c r="X915" s="236">
        <f t="shared" si="155"/>
        <v>0</v>
      </c>
      <c r="Y915" s="238">
        <f t="shared" si="162"/>
        <v>0</v>
      </c>
      <c r="Z915" s="238">
        <f t="shared" si="163"/>
        <v>0</v>
      </c>
    </row>
    <row r="916" spans="1:26" ht="30" x14ac:dyDescent="0.25">
      <c r="A916" s="191" t="s">
        <v>1739</v>
      </c>
      <c r="B916" s="228" t="s">
        <v>1800</v>
      </c>
      <c r="C916" s="193" t="s">
        <v>1801</v>
      </c>
      <c r="D916" s="193"/>
      <c r="E916" s="194">
        <v>831.73</v>
      </c>
      <c r="F916" s="229">
        <v>831.73</v>
      </c>
      <c r="G916" s="230" t="s">
        <v>33</v>
      </c>
      <c r="H916" s="231">
        <v>4</v>
      </c>
      <c r="I916" s="251">
        <v>0</v>
      </c>
      <c r="J916" s="232">
        <v>0</v>
      </c>
      <c r="K916" s="232">
        <v>2</v>
      </c>
      <c r="L916" s="233">
        <v>0</v>
      </c>
      <c r="M916" s="232">
        <f t="shared" si="157"/>
        <v>2</v>
      </c>
      <c r="N916" s="234">
        <v>2</v>
      </c>
      <c r="O916" s="232">
        <f t="shared" si="156"/>
        <v>0</v>
      </c>
      <c r="P916" s="242"/>
      <c r="Q916" s="216"/>
      <c r="R916" s="236">
        <f t="shared" si="154"/>
        <v>3326.92</v>
      </c>
      <c r="S916" s="237">
        <v>0</v>
      </c>
      <c r="T916" s="236">
        <f t="shared" si="158"/>
        <v>0</v>
      </c>
      <c r="U916" s="236">
        <f t="shared" si="159"/>
        <v>0</v>
      </c>
      <c r="V916" s="236">
        <f t="shared" si="160"/>
        <v>1663.46</v>
      </c>
      <c r="W916" s="236">
        <f t="shared" si="161"/>
        <v>0</v>
      </c>
      <c r="X916" s="236">
        <f t="shared" si="155"/>
        <v>1663.46</v>
      </c>
      <c r="Y916" s="238">
        <f t="shared" si="162"/>
        <v>1663.46</v>
      </c>
      <c r="Z916" s="238">
        <f t="shared" si="163"/>
        <v>0</v>
      </c>
    </row>
    <row r="917" spans="1:26" ht="30" x14ac:dyDescent="0.25">
      <c r="A917" s="191" t="s">
        <v>1739</v>
      </c>
      <c r="B917" s="228" t="s">
        <v>1793</v>
      </c>
      <c r="C917" s="193" t="s">
        <v>1794</v>
      </c>
      <c r="D917" s="193"/>
      <c r="E917" s="194">
        <v>0</v>
      </c>
      <c r="F917" s="229">
        <v>0</v>
      </c>
      <c r="G917" s="230" t="s">
        <v>33</v>
      </c>
      <c r="H917" s="231">
        <v>0</v>
      </c>
      <c r="I917" s="251">
        <v>0</v>
      </c>
      <c r="J917" s="232">
        <v>0</v>
      </c>
      <c r="K917" s="232">
        <v>0</v>
      </c>
      <c r="L917" s="233">
        <v>0</v>
      </c>
      <c r="M917" s="232">
        <f t="shared" si="157"/>
        <v>0</v>
      </c>
      <c r="N917" s="234">
        <v>0</v>
      </c>
      <c r="O917" s="232">
        <f t="shared" si="156"/>
        <v>0</v>
      </c>
      <c r="P917" s="243"/>
      <c r="Q917" s="216"/>
      <c r="R917" s="236">
        <f t="shared" si="154"/>
        <v>0</v>
      </c>
      <c r="S917" s="237">
        <v>0</v>
      </c>
      <c r="T917" s="236">
        <f t="shared" si="158"/>
        <v>0</v>
      </c>
      <c r="U917" s="236">
        <f t="shared" si="159"/>
        <v>0</v>
      </c>
      <c r="V917" s="236">
        <f t="shared" si="160"/>
        <v>0</v>
      </c>
      <c r="W917" s="236">
        <f t="shared" si="161"/>
        <v>0</v>
      </c>
      <c r="X917" s="236">
        <f t="shared" si="155"/>
        <v>0</v>
      </c>
      <c r="Y917" s="238">
        <f t="shared" si="162"/>
        <v>0</v>
      </c>
      <c r="Z917" s="238">
        <f t="shared" si="163"/>
        <v>0</v>
      </c>
    </row>
    <row r="918" spans="1:26" ht="30" x14ac:dyDescent="0.25">
      <c r="A918" s="191" t="s">
        <v>1739</v>
      </c>
      <c r="B918" s="228" t="s">
        <v>1871</v>
      </c>
      <c r="C918" s="193" t="s">
        <v>1872</v>
      </c>
      <c r="D918" s="193"/>
      <c r="E918" s="194">
        <v>1075.55</v>
      </c>
      <c r="F918" s="229">
        <v>1075.55</v>
      </c>
      <c r="G918" s="230" t="s">
        <v>33</v>
      </c>
      <c r="H918" s="231">
        <v>0</v>
      </c>
      <c r="I918" s="232">
        <v>0</v>
      </c>
      <c r="J918" s="232">
        <v>0</v>
      </c>
      <c r="K918" s="232">
        <v>0</v>
      </c>
      <c r="L918" s="233">
        <v>0</v>
      </c>
      <c r="M918" s="232">
        <f t="shared" si="157"/>
        <v>0</v>
      </c>
      <c r="N918" s="234">
        <v>0</v>
      </c>
      <c r="O918" s="232">
        <f t="shared" si="156"/>
        <v>0</v>
      </c>
      <c r="P918" s="243"/>
      <c r="Q918" s="216"/>
      <c r="R918" s="236">
        <f t="shared" si="154"/>
        <v>0</v>
      </c>
      <c r="S918" s="237">
        <v>0</v>
      </c>
      <c r="T918" s="236">
        <f t="shared" si="158"/>
        <v>0</v>
      </c>
      <c r="U918" s="236">
        <f t="shared" si="159"/>
        <v>0</v>
      </c>
      <c r="V918" s="236">
        <f t="shared" si="160"/>
        <v>0</v>
      </c>
      <c r="W918" s="236">
        <f t="shared" si="161"/>
        <v>0</v>
      </c>
      <c r="X918" s="236">
        <f t="shared" si="155"/>
        <v>0</v>
      </c>
      <c r="Y918" s="238">
        <f t="shared" si="162"/>
        <v>0</v>
      </c>
      <c r="Z918" s="238">
        <f t="shared" si="163"/>
        <v>0</v>
      </c>
    </row>
    <row r="919" spans="1:26" ht="30" x14ac:dyDescent="0.25">
      <c r="A919" s="191" t="s">
        <v>1739</v>
      </c>
      <c r="B919" s="228" t="s">
        <v>1873</v>
      </c>
      <c r="C919" s="193" t="s">
        <v>1874</v>
      </c>
      <c r="D919" s="193"/>
      <c r="E919" s="194">
        <v>0</v>
      </c>
      <c r="F919" s="229">
        <v>0</v>
      </c>
      <c r="G919" s="230" t="s">
        <v>33</v>
      </c>
      <c r="H919" s="231">
        <v>0</v>
      </c>
      <c r="I919" s="232">
        <v>0</v>
      </c>
      <c r="J919" s="232">
        <v>0</v>
      </c>
      <c r="K919" s="232">
        <v>0</v>
      </c>
      <c r="L919" s="233">
        <v>0</v>
      </c>
      <c r="M919" s="232">
        <f t="shared" si="157"/>
        <v>0</v>
      </c>
      <c r="N919" s="234">
        <v>0</v>
      </c>
      <c r="O919" s="232">
        <f t="shared" si="156"/>
        <v>0</v>
      </c>
      <c r="P919" s="243"/>
      <c r="Q919" s="216"/>
      <c r="R919" s="236">
        <f t="shared" si="154"/>
        <v>0</v>
      </c>
      <c r="S919" s="237">
        <v>0</v>
      </c>
      <c r="T919" s="236">
        <f t="shared" si="158"/>
        <v>0</v>
      </c>
      <c r="U919" s="236">
        <f t="shared" si="159"/>
        <v>0</v>
      </c>
      <c r="V919" s="236">
        <f t="shared" si="160"/>
        <v>0</v>
      </c>
      <c r="W919" s="236">
        <f t="shared" si="161"/>
        <v>0</v>
      </c>
      <c r="X919" s="236">
        <f t="shared" si="155"/>
        <v>0</v>
      </c>
      <c r="Y919" s="238">
        <f t="shared" si="162"/>
        <v>0</v>
      </c>
      <c r="Z919" s="238">
        <f t="shared" si="163"/>
        <v>0</v>
      </c>
    </row>
    <row r="920" spans="1:26" x14ac:dyDescent="0.25">
      <c r="A920" s="191" t="s">
        <v>1739</v>
      </c>
      <c r="B920" s="228" t="s">
        <v>1841</v>
      </c>
      <c r="C920" s="193" t="s">
        <v>1842</v>
      </c>
      <c r="D920" s="193"/>
      <c r="E920" s="194">
        <v>1173.92</v>
      </c>
      <c r="F920" s="229">
        <v>1173.92</v>
      </c>
      <c r="G920" s="230" t="s">
        <v>33</v>
      </c>
      <c r="H920" s="231">
        <v>27</v>
      </c>
      <c r="I920" s="251">
        <v>0</v>
      </c>
      <c r="J920" s="232">
        <v>0</v>
      </c>
      <c r="K920" s="232">
        <v>0</v>
      </c>
      <c r="L920" s="233">
        <v>0</v>
      </c>
      <c r="M920" s="232">
        <f t="shared" si="157"/>
        <v>27</v>
      </c>
      <c r="N920" s="234">
        <v>27</v>
      </c>
      <c r="O920" s="232">
        <f t="shared" si="156"/>
        <v>0</v>
      </c>
      <c r="P920" s="243"/>
      <c r="Q920" s="216"/>
      <c r="R920" s="236">
        <f t="shared" si="154"/>
        <v>31695.840000000004</v>
      </c>
      <c r="S920" s="237">
        <v>0</v>
      </c>
      <c r="T920" s="236">
        <f t="shared" si="158"/>
        <v>0</v>
      </c>
      <c r="U920" s="236">
        <f t="shared" si="159"/>
        <v>0</v>
      </c>
      <c r="V920" s="236">
        <f t="shared" si="160"/>
        <v>0</v>
      </c>
      <c r="W920" s="236">
        <f t="shared" si="161"/>
        <v>0</v>
      </c>
      <c r="X920" s="236">
        <f t="shared" si="155"/>
        <v>31695.840000000004</v>
      </c>
      <c r="Y920" s="238">
        <f t="shared" si="162"/>
        <v>31695.840000000004</v>
      </c>
      <c r="Z920" s="238">
        <f t="shared" si="163"/>
        <v>0</v>
      </c>
    </row>
    <row r="921" spans="1:26" ht="30" x14ac:dyDescent="0.25">
      <c r="A921" s="191" t="s">
        <v>1739</v>
      </c>
      <c r="B921" s="228" t="s">
        <v>1781</v>
      </c>
      <c r="C921" s="193" t="s">
        <v>1782</v>
      </c>
      <c r="D921" s="193"/>
      <c r="E921" s="194">
        <v>781.43</v>
      </c>
      <c r="F921" s="229">
        <v>781.43</v>
      </c>
      <c r="G921" s="230" t="s">
        <v>33</v>
      </c>
      <c r="H921" s="231">
        <v>0</v>
      </c>
      <c r="I921" s="251">
        <v>0</v>
      </c>
      <c r="J921" s="232">
        <v>0</v>
      </c>
      <c r="K921" s="232">
        <v>0</v>
      </c>
      <c r="L921" s="233">
        <v>0</v>
      </c>
      <c r="M921" s="232">
        <f t="shared" si="157"/>
        <v>0</v>
      </c>
      <c r="N921" s="234">
        <v>0</v>
      </c>
      <c r="O921" s="232">
        <f t="shared" si="156"/>
        <v>0</v>
      </c>
      <c r="P921" s="242"/>
      <c r="Q921" s="216"/>
      <c r="R921" s="236">
        <f t="shared" si="154"/>
        <v>0</v>
      </c>
      <c r="S921" s="237">
        <v>0</v>
      </c>
      <c r="T921" s="236">
        <f t="shared" si="158"/>
        <v>0</v>
      </c>
      <c r="U921" s="236">
        <f t="shared" si="159"/>
        <v>0</v>
      </c>
      <c r="V921" s="236">
        <f t="shared" si="160"/>
        <v>0</v>
      </c>
      <c r="W921" s="236">
        <f t="shared" si="161"/>
        <v>0</v>
      </c>
      <c r="X921" s="236">
        <f t="shared" si="155"/>
        <v>0</v>
      </c>
      <c r="Y921" s="238">
        <f t="shared" si="162"/>
        <v>0</v>
      </c>
      <c r="Z921" s="238">
        <f t="shared" si="163"/>
        <v>0</v>
      </c>
    </row>
    <row r="922" spans="1:26" ht="30" x14ac:dyDescent="0.25">
      <c r="A922" s="191" t="s">
        <v>1739</v>
      </c>
      <c r="B922" s="228" t="s">
        <v>1779</v>
      </c>
      <c r="C922" s="193" t="s">
        <v>1780</v>
      </c>
      <c r="D922" s="193"/>
      <c r="E922" s="194">
        <v>59.83</v>
      </c>
      <c r="F922" s="229">
        <v>59.83</v>
      </c>
      <c r="G922" s="230" t="s">
        <v>33</v>
      </c>
      <c r="H922" s="231">
        <v>0</v>
      </c>
      <c r="I922" s="251">
        <v>0</v>
      </c>
      <c r="J922" s="232">
        <v>0</v>
      </c>
      <c r="K922" s="232">
        <v>0</v>
      </c>
      <c r="L922" s="233">
        <v>0</v>
      </c>
      <c r="M922" s="232">
        <f t="shared" si="157"/>
        <v>0</v>
      </c>
      <c r="N922" s="234">
        <v>0</v>
      </c>
      <c r="O922" s="232">
        <f t="shared" si="156"/>
        <v>0</v>
      </c>
      <c r="P922" s="242"/>
      <c r="Q922" s="216"/>
      <c r="R922" s="236">
        <f t="shared" si="154"/>
        <v>0</v>
      </c>
      <c r="S922" s="237">
        <v>0</v>
      </c>
      <c r="T922" s="236">
        <f t="shared" si="158"/>
        <v>0</v>
      </c>
      <c r="U922" s="236">
        <f t="shared" si="159"/>
        <v>0</v>
      </c>
      <c r="V922" s="236">
        <f t="shared" si="160"/>
        <v>0</v>
      </c>
      <c r="W922" s="236">
        <f t="shared" si="161"/>
        <v>0</v>
      </c>
      <c r="X922" s="236">
        <f t="shared" si="155"/>
        <v>0</v>
      </c>
      <c r="Y922" s="238">
        <f t="shared" si="162"/>
        <v>0</v>
      </c>
      <c r="Z922" s="238">
        <f t="shared" si="163"/>
        <v>0</v>
      </c>
    </row>
    <row r="923" spans="1:26" x14ac:dyDescent="0.25">
      <c r="A923" s="191" t="s">
        <v>1739</v>
      </c>
      <c r="B923" s="228" t="s">
        <v>1857</v>
      </c>
      <c r="C923" s="193" t="s">
        <v>1858</v>
      </c>
      <c r="D923" s="193"/>
      <c r="E923" s="194">
        <v>94.84</v>
      </c>
      <c r="F923" s="229">
        <v>94.84</v>
      </c>
      <c r="G923" s="230" t="s">
        <v>33</v>
      </c>
      <c r="H923" s="231">
        <v>0</v>
      </c>
      <c r="I923" s="251">
        <v>0</v>
      </c>
      <c r="J923" s="232">
        <v>0</v>
      </c>
      <c r="K923" s="232">
        <v>0</v>
      </c>
      <c r="L923" s="233">
        <v>0</v>
      </c>
      <c r="M923" s="232">
        <f t="shared" si="157"/>
        <v>0</v>
      </c>
      <c r="N923" s="234">
        <v>0</v>
      </c>
      <c r="O923" s="232">
        <f t="shared" si="156"/>
        <v>0</v>
      </c>
      <c r="P923" s="243"/>
      <c r="Q923" s="216"/>
      <c r="R923" s="236">
        <f t="shared" si="154"/>
        <v>0</v>
      </c>
      <c r="S923" s="237">
        <v>0</v>
      </c>
      <c r="T923" s="236">
        <f t="shared" si="158"/>
        <v>0</v>
      </c>
      <c r="U923" s="236">
        <f t="shared" si="159"/>
        <v>0</v>
      </c>
      <c r="V923" s="236">
        <f t="shared" si="160"/>
        <v>0</v>
      </c>
      <c r="W923" s="236">
        <f t="shared" si="161"/>
        <v>0</v>
      </c>
      <c r="X923" s="236">
        <f t="shared" si="155"/>
        <v>0</v>
      </c>
      <c r="Y923" s="238">
        <f t="shared" si="162"/>
        <v>0</v>
      </c>
      <c r="Z923" s="238">
        <f t="shared" si="163"/>
        <v>0</v>
      </c>
    </row>
    <row r="924" spans="1:26" x14ac:dyDescent="0.25">
      <c r="A924" s="191" t="s">
        <v>1739</v>
      </c>
      <c r="B924" s="228" t="s">
        <v>1769</v>
      </c>
      <c r="C924" s="193" t="s">
        <v>1770</v>
      </c>
      <c r="D924" s="193"/>
      <c r="E924" s="194">
        <v>144.72999999999999</v>
      </c>
      <c r="F924" s="229">
        <v>144.72999999999999</v>
      </c>
      <c r="G924" s="230" t="s">
        <v>33</v>
      </c>
      <c r="H924" s="231">
        <v>0</v>
      </c>
      <c r="I924" s="232">
        <v>0</v>
      </c>
      <c r="J924" s="232">
        <v>0</v>
      </c>
      <c r="K924" s="232">
        <v>0</v>
      </c>
      <c r="L924" s="233">
        <v>0</v>
      </c>
      <c r="M924" s="232">
        <f t="shared" si="157"/>
        <v>0</v>
      </c>
      <c r="N924" s="234">
        <v>0</v>
      </c>
      <c r="O924" s="232">
        <f t="shared" si="156"/>
        <v>0</v>
      </c>
      <c r="P924" s="242"/>
      <c r="Q924" s="216"/>
      <c r="R924" s="236">
        <f t="shared" ref="R924:R987" si="164">H924*E924</f>
        <v>0</v>
      </c>
      <c r="S924" s="237">
        <v>0</v>
      </c>
      <c r="T924" s="236">
        <f t="shared" si="158"/>
        <v>0</v>
      </c>
      <c r="U924" s="236">
        <f t="shared" si="159"/>
        <v>0</v>
      </c>
      <c r="V924" s="236">
        <f t="shared" si="160"/>
        <v>0</v>
      </c>
      <c r="W924" s="236">
        <f t="shared" si="161"/>
        <v>0</v>
      </c>
      <c r="X924" s="236">
        <f t="shared" ref="X924:X987" si="165">R924+S924+T924+U924-V924-W924</f>
        <v>0</v>
      </c>
      <c r="Y924" s="238">
        <f t="shared" si="162"/>
        <v>0</v>
      </c>
      <c r="Z924" s="238">
        <f t="shared" si="163"/>
        <v>0</v>
      </c>
    </row>
    <row r="925" spans="1:26" x14ac:dyDescent="0.25">
      <c r="A925" s="191" t="s">
        <v>1739</v>
      </c>
      <c r="B925" s="228" t="s">
        <v>1754</v>
      </c>
      <c r="C925" s="193" t="s">
        <v>1755</v>
      </c>
      <c r="D925" s="193"/>
      <c r="E925" s="194">
        <v>418.56</v>
      </c>
      <c r="F925" s="229">
        <v>418.56</v>
      </c>
      <c r="G925" s="230" t="s">
        <v>33</v>
      </c>
      <c r="H925" s="231">
        <v>0</v>
      </c>
      <c r="I925" s="232">
        <v>0</v>
      </c>
      <c r="J925" s="232">
        <v>0</v>
      </c>
      <c r="K925" s="232">
        <v>0</v>
      </c>
      <c r="L925" s="233">
        <v>0</v>
      </c>
      <c r="M925" s="232">
        <f t="shared" si="157"/>
        <v>0</v>
      </c>
      <c r="N925" s="234">
        <v>0</v>
      </c>
      <c r="O925" s="232">
        <f t="shared" si="156"/>
        <v>0</v>
      </c>
      <c r="P925" s="243"/>
      <c r="Q925" s="216"/>
      <c r="R925" s="236">
        <f t="shared" si="164"/>
        <v>0</v>
      </c>
      <c r="S925" s="237">
        <v>0</v>
      </c>
      <c r="T925" s="236">
        <f t="shared" si="158"/>
        <v>0</v>
      </c>
      <c r="U925" s="236">
        <f t="shared" si="159"/>
        <v>0</v>
      </c>
      <c r="V925" s="236">
        <f t="shared" si="160"/>
        <v>0</v>
      </c>
      <c r="W925" s="236">
        <f t="shared" si="161"/>
        <v>0</v>
      </c>
      <c r="X925" s="236">
        <f t="shared" si="165"/>
        <v>0</v>
      </c>
      <c r="Y925" s="238">
        <f t="shared" si="162"/>
        <v>0</v>
      </c>
      <c r="Z925" s="238">
        <f t="shared" si="163"/>
        <v>0</v>
      </c>
    </row>
    <row r="926" spans="1:26" ht="30" x14ac:dyDescent="0.25">
      <c r="A926" s="191" t="s">
        <v>1739</v>
      </c>
      <c r="B926" s="228" t="s">
        <v>1752</v>
      </c>
      <c r="C926" s="193" t="s">
        <v>1753</v>
      </c>
      <c r="D926" s="193"/>
      <c r="E926" s="194">
        <v>457.13</v>
      </c>
      <c r="F926" s="229">
        <v>457.13</v>
      </c>
      <c r="G926" s="230" t="s">
        <v>33</v>
      </c>
      <c r="H926" s="231">
        <v>0</v>
      </c>
      <c r="I926" s="232">
        <v>0</v>
      </c>
      <c r="J926" s="232">
        <v>0</v>
      </c>
      <c r="K926" s="232">
        <v>0</v>
      </c>
      <c r="L926" s="233">
        <v>0</v>
      </c>
      <c r="M926" s="232">
        <f t="shared" si="157"/>
        <v>0</v>
      </c>
      <c r="N926" s="234">
        <v>0</v>
      </c>
      <c r="O926" s="232">
        <f t="shared" si="156"/>
        <v>0</v>
      </c>
      <c r="P926" s="243"/>
      <c r="Q926" s="216"/>
      <c r="R926" s="236">
        <f t="shared" si="164"/>
        <v>0</v>
      </c>
      <c r="S926" s="237">
        <v>0</v>
      </c>
      <c r="T926" s="236">
        <f t="shared" si="158"/>
        <v>0</v>
      </c>
      <c r="U926" s="236">
        <f t="shared" si="159"/>
        <v>0</v>
      </c>
      <c r="V926" s="236">
        <f t="shared" si="160"/>
        <v>0</v>
      </c>
      <c r="W926" s="236">
        <f t="shared" si="161"/>
        <v>0</v>
      </c>
      <c r="X926" s="236">
        <f t="shared" si="165"/>
        <v>0</v>
      </c>
      <c r="Y926" s="238">
        <f t="shared" si="162"/>
        <v>0</v>
      </c>
      <c r="Z926" s="238">
        <f t="shared" si="163"/>
        <v>0</v>
      </c>
    </row>
    <row r="927" spans="1:26" ht="30" x14ac:dyDescent="0.25">
      <c r="A927" s="191" t="s">
        <v>674</v>
      </c>
      <c r="B927" s="228" t="s">
        <v>896</v>
      </c>
      <c r="C927" s="202" t="s">
        <v>897</v>
      </c>
      <c r="D927" s="443" t="s">
        <v>2654</v>
      </c>
      <c r="E927" s="203">
        <v>1.77</v>
      </c>
      <c r="F927" s="250">
        <v>0.51</v>
      </c>
      <c r="G927" s="316" t="s">
        <v>33</v>
      </c>
      <c r="H927" s="317">
        <v>0</v>
      </c>
      <c r="I927" s="251">
        <v>500</v>
      </c>
      <c r="J927" s="251">
        <v>0</v>
      </c>
      <c r="K927" s="251">
        <v>500</v>
      </c>
      <c r="L927" s="318">
        <v>0</v>
      </c>
      <c r="M927" s="232">
        <f t="shared" si="157"/>
        <v>0</v>
      </c>
      <c r="N927" s="252">
        <v>0</v>
      </c>
      <c r="O927" s="232">
        <f t="shared" si="156"/>
        <v>0</v>
      </c>
      <c r="P927" s="322"/>
      <c r="Q927" s="216"/>
      <c r="R927" s="236">
        <f t="shared" si="164"/>
        <v>0</v>
      </c>
      <c r="S927" s="237">
        <v>0</v>
      </c>
      <c r="T927" s="236">
        <f t="shared" si="158"/>
        <v>255</v>
      </c>
      <c r="U927" s="236">
        <f t="shared" si="159"/>
        <v>0</v>
      </c>
      <c r="V927" s="236">
        <f t="shared" si="160"/>
        <v>255</v>
      </c>
      <c r="W927" s="236">
        <f t="shared" si="161"/>
        <v>0</v>
      </c>
      <c r="X927" s="236">
        <f t="shared" si="165"/>
        <v>0</v>
      </c>
      <c r="Y927" s="238">
        <f t="shared" si="162"/>
        <v>0</v>
      </c>
      <c r="Z927" s="238">
        <f t="shared" si="163"/>
        <v>0</v>
      </c>
    </row>
    <row r="928" spans="1:26" x14ac:dyDescent="0.25">
      <c r="A928" s="296" t="s">
        <v>1739</v>
      </c>
      <c r="B928" s="440" t="s">
        <v>3267</v>
      </c>
      <c r="C928" s="342" t="s">
        <v>1768</v>
      </c>
      <c r="D928" s="445" t="s">
        <v>2674</v>
      </c>
      <c r="E928" s="324"/>
      <c r="F928" s="325">
        <v>0</v>
      </c>
      <c r="G928" s="316" t="s">
        <v>33</v>
      </c>
      <c r="H928" s="251">
        <v>0</v>
      </c>
      <c r="I928" s="251">
        <v>0</v>
      </c>
      <c r="J928" s="251">
        <v>0</v>
      </c>
      <c r="K928" s="251">
        <v>0</v>
      </c>
      <c r="L928" s="318">
        <v>0</v>
      </c>
      <c r="M928" s="232">
        <f t="shared" si="157"/>
        <v>0</v>
      </c>
      <c r="N928" s="252">
        <v>0</v>
      </c>
      <c r="O928" s="232">
        <f t="shared" si="156"/>
        <v>0</v>
      </c>
      <c r="P928" s="504"/>
      <c r="R928" s="236">
        <f t="shared" si="164"/>
        <v>0</v>
      </c>
      <c r="S928" s="237">
        <v>0</v>
      </c>
      <c r="T928" s="236">
        <f t="shared" si="158"/>
        <v>0</v>
      </c>
      <c r="U928" s="236">
        <f t="shared" si="159"/>
        <v>0</v>
      </c>
      <c r="V928" s="236">
        <f t="shared" si="160"/>
        <v>0</v>
      </c>
      <c r="W928" s="236">
        <f t="shared" si="161"/>
        <v>0</v>
      </c>
      <c r="X928" s="236">
        <f t="shared" si="165"/>
        <v>0</v>
      </c>
      <c r="Y928" s="238">
        <f t="shared" si="162"/>
        <v>0</v>
      </c>
      <c r="Z928" s="238">
        <f t="shared" si="163"/>
        <v>0</v>
      </c>
    </row>
    <row r="929" spans="1:26" ht="30" x14ac:dyDescent="0.25">
      <c r="A929" s="296" t="s">
        <v>1739</v>
      </c>
      <c r="B929" s="285" t="s">
        <v>3268</v>
      </c>
      <c r="C929" s="439" t="s">
        <v>2120</v>
      </c>
      <c r="D929" s="499" t="s">
        <v>2674</v>
      </c>
      <c r="E929" s="324"/>
      <c r="F929" s="325">
        <v>0</v>
      </c>
      <c r="G929" s="316" t="s">
        <v>33</v>
      </c>
      <c r="H929" s="232">
        <v>0</v>
      </c>
      <c r="I929" s="251">
        <v>0</v>
      </c>
      <c r="J929" s="251">
        <v>0</v>
      </c>
      <c r="K929" s="251">
        <v>0</v>
      </c>
      <c r="L929" s="318">
        <v>0</v>
      </c>
      <c r="M929" s="232">
        <f t="shared" si="157"/>
        <v>0</v>
      </c>
      <c r="N929" s="252">
        <v>1</v>
      </c>
      <c r="O929" s="232">
        <f t="shared" si="156"/>
        <v>1</v>
      </c>
      <c r="P929" s="504" t="s">
        <v>3177</v>
      </c>
      <c r="R929" s="236">
        <f t="shared" si="164"/>
        <v>0</v>
      </c>
      <c r="S929" s="237">
        <v>0</v>
      </c>
      <c r="T929" s="236">
        <f t="shared" si="158"/>
        <v>0</v>
      </c>
      <c r="U929" s="236">
        <f t="shared" si="159"/>
        <v>0</v>
      </c>
      <c r="V929" s="236">
        <f t="shared" si="160"/>
        <v>0</v>
      </c>
      <c r="W929" s="236">
        <f t="shared" si="161"/>
        <v>0</v>
      </c>
      <c r="X929" s="236">
        <f t="shared" si="165"/>
        <v>0</v>
      </c>
      <c r="Y929" s="238">
        <f t="shared" si="162"/>
        <v>0</v>
      </c>
      <c r="Z929" s="238">
        <f t="shared" si="163"/>
        <v>0</v>
      </c>
    </row>
    <row r="930" spans="1:26" x14ac:dyDescent="0.25">
      <c r="A930" s="191" t="s">
        <v>1875</v>
      </c>
      <c r="B930" s="228" t="s">
        <v>1876</v>
      </c>
      <c r="C930" s="193" t="s">
        <v>1877</v>
      </c>
      <c r="D930" s="193"/>
      <c r="E930" s="194">
        <v>195</v>
      </c>
      <c r="F930" s="229">
        <v>195</v>
      </c>
      <c r="G930" s="230" t="s">
        <v>33</v>
      </c>
      <c r="H930" s="231">
        <v>1</v>
      </c>
      <c r="I930" s="251">
        <v>0</v>
      </c>
      <c r="J930" s="232">
        <v>0</v>
      </c>
      <c r="K930" s="232">
        <v>0</v>
      </c>
      <c r="L930" s="233">
        <v>0</v>
      </c>
      <c r="M930" s="232">
        <f t="shared" si="157"/>
        <v>1</v>
      </c>
      <c r="N930" s="234">
        <v>1</v>
      </c>
      <c r="O930" s="232">
        <f t="shared" si="156"/>
        <v>0</v>
      </c>
      <c r="P930" s="243"/>
      <c r="Q930" s="216"/>
      <c r="R930" s="236">
        <f t="shared" si="164"/>
        <v>195</v>
      </c>
      <c r="S930" s="237">
        <v>0</v>
      </c>
      <c r="T930" s="236">
        <f t="shared" si="158"/>
        <v>0</v>
      </c>
      <c r="U930" s="236">
        <f t="shared" si="159"/>
        <v>0</v>
      </c>
      <c r="V930" s="236">
        <f t="shared" si="160"/>
        <v>0</v>
      </c>
      <c r="W930" s="236">
        <f t="shared" si="161"/>
        <v>0</v>
      </c>
      <c r="X930" s="236">
        <f t="shared" si="165"/>
        <v>195</v>
      </c>
      <c r="Y930" s="238">
        <f t="shared" si="162"/>
        <v>195</v>
      </c>
      <c r="Z930" s="238">
        <f t="shared" si="163"/>
        <v>0</v>
      </c>
    </row>
    <row r="931" spans="1:26" ht="30" x14ac:dyDescent="0.25">
      <c r="A931" s="191" t="s">
        <v>1875</v>
      </c>
      <c r="B931" s="228" t="s">
        <v>1878</v>
      </c>
      <c r="C931" s="193" t="s">
        <v>1879</v>
      </c>
      <c r="D931" s="193"/>
      <c r="E931" s="194">
        <v>118.32</v>
      </c>
      <c r="F931" s="229">
        <v>118.32</v>
      </c>
      <c r="G931" s="230" t="s">
        <v>33</v>
      </c>
      <c r="H931" s="231">
        <v>1</v>
      </c>
      <c r="I931" s="251">
        <v>0</v>
      </c>
      <c r="J931" s="232">
        <v>0</v>
      </c>
      <c r="K931" s="232">
        <v>0</v>
      </c>
      <c r="L931" s="233">
        <v>0</v>
      </c>
      <c r="M931" s="232">
        <f t="shared" si="157"/>
        <v>1</v>
      </c>
      <c r="N931" s="234">
        <v>1</v>
      </c>
      <c r="O931" s="232">
        <f t="shared" si="156"/>
        <v>0</v>
      </c>
      <c r="P931" s="243"/>
      <c r="Q931" s="216"/>
      <c r="R931" s="236">
        <f t="shared" si="164"/>
        <v>118.32</v>
      </c>
      <c r="S931" s="237">
        <v>0</v>
      </c>
      <c r="T931" s="236">
        <f t="shared" si="158"/>
        <v>0</v>
      </c>
      <c r="U931" s="236">
        <f t="shared" si="159"/>
        <v>0</v>
      </c>
      <c r="V931" s="236">
        <f t="shared" si="160"/>
        <v>0</v>
      </c>
      <c r="W931" s="236">
        <f t="shared" si="161"/>
        <v>0</v>
      </c>
      <c r="X931" s="236">
        <f t="shared" si="165"/>
        <v>118.32</v>
      </c>
      <c r="Y931" s="238">
        <f t="shared" si="162"/>
        <v>118.32</v>
      </c>
      <c r="Z931" s="238">
        <f t="shared" si="163"/>
        <v>0</v>
      </c>
    </row>
    <row r="932" spans="1:26" ht="30" x14ac:dyDescent="0.25">
      <c r="A932" s="191" t="s">
        <v>1880</v>
      </c>
      <c r="B932" s="228" t="s">
        <v>1911</v>
      </c>
      <c r="C932" s="193" t="s">
        <v>1912</v>
      </c>
      <c r="D932" s="193"/>
      <c r="E932" s="194">
        <v>333.66</v>
      </c>
      <c r="F932" s="229">
        <v>333.66</v>
      </c>
      <c r="G932" s="230" t="s">
        <v>33</v>
      </c>
      <c r="H932" s="231">
        <v>1</v>
      </c>
      <c r="I932" s="251">
        <v>0</v>
      </c>
      <c r="J932" s="232">
        <v>0</v>
      </c>
      <c r="K932" s="232">
        <v>0</v>
      </c>
      <c r="L932" s="233">
        <v>0</v>
      </c>
      <c r="M932" s="232">
        <f t="shared" si="157"/>
        <v>1</v>
      </c>
      <c r="N932" s="234">
        <v>1</v>
      </c>
      <c r="O932" s="232">
        <f t="shared" si="156"/>
        <v>0</v>
      </c>
      <c r="P932" s="242"/>
      <c r="Q932" s="216"/>
      <c r="R932" s="236">
        <f t="shared" si="164"/>
        <v>333.66</v>
      </c>
      <c r="S932" s="237">
        <v>0</v>
      </c>
      <c r="T932" s="236">
        <f t="shared" si="158"/>
        <v>0</v>
      </c>
      <c r="U932" s="236">
        <f t="shared" si="159"/>
        <v>0</v>
      </c>
      <c r="V932" s="236">
        <f t="shared" si="160"/>
        <v>0</v>
      </c>
      <c r="W932" s="236">
        <f t="shared" si="161"/>
        <v>0</v>
      </c>
      <c r="X932" s="236">
        <f t="shared" si="165"/>
        <v>333.66</v>
      </c>
      <c r="Y932" s="238">
        <f t="shared" si="162"/>
        <v>333.66</v>
      </c>
      <c r="Z932" s="238">
        <f t="shared" si="163"/>
        <v>0</v>
      </c>
    </row>
    <row r="933" spans="1:26" ht="30" x14ac:dyDescent="0.25">
      <c r="A933" s="191" t="s">
        <v>1880</v>
      </c>
      <c r="B933" s="228" t="s">
        <v>1882</v>
      </c>
      <c r="C933" s="193" t="s">
        <v>1883</v>
      </c>
      <c r="D933" s="193"/>
      <c r="E933" s="194">
        <v>9.89</v>
      </c>
      <c r="F933" s="229">
        <v>9.89</v>
      </c>
      <c r="G933" s="230" t="s">
        <v>33</v>
      </c>
      <c r="H933" s="231">
        <v>0</v>
      </c>
      <c r="I933" s="251">
        <v>0</v>
      </c>
      <c r="J933" s="232">
        <v>0</v>
      </c>
      <c r="K933" s="232">
        <v>0</v>
      </c>
      <c r="L933" s="233">
        <v>0</v>
      </c>
      <c r="M933" s="232">
        <f t="shared" si="157"/>
        <v>0</v>
      </c>
      <c r="N933" s="234">
        <v>0</v>
      </c>
      <c r="O933" s="232">
        <f t="shared" ref="O933:O996" si="166">N933-M933</f>
        <v>0</v>
      </c>
      <c r="P933" s="243"/>
      <c r="Q933" s="216"/>
      <c r="R933" s="236">
        <f t="shared" si="164"/>
        <v>0</v>
      </c>
      <c r="S933" s="237">
        <v>0</v>
      </c>
      <c r="T933" s="236">
        <f t="shared" si="158"/>
        <v>0</v>
      </c>
      <c r="U933" s="236">
        <f t="shared" si="159"/>
        <v>0</v>
      </c>
      <c r="V933" s="236">
        <f t="shared" si="160"/>
        <v>0</v>
      </c>
      <c r="W933" s="236">
        <f t="shared" si="161"/>
        <v>0</v>
      </c>
      <c r="X933" s="236">
        <f t="shared" si="165"/>
        <v>0</v>
      </c>
      <c r="Y933" s="238">
        <f t="shared" si="162"/>
        <v>0</v>
      </c>
      <c r="Z933" s="238">
        <f t="shared" si="163"/>
        <v>0</v>
      </c>
    </row>
    <row r="934" spans="1:26" x14ac:dyDescent="0.25">
      <c r="A934" s="191" t="s">
        <v>1880</v>
      </c>
      <c r="B934" s="228" t="s">
        <v>1909</v>
      </c>
      <c r="C934" s="193" t="s">
        <v>1910</v>
      </c>
      <c r="D934" s="193"/>
      <c r="E934" s="194">
        <v>186.76</v>
      </c>
      <c r="F934" s="229">
        <v>186.76</v>
      </c>
      <c r="G934" s="230" t="s">
        <v>76</v>
      </c>
      <c r="H934" s="231">
        <v>0</v>
      </c>
      <c r="I934" s="251">
        <v>0</v>
      </c>
      <c r="J934" s="232">
        <v>0</v>
      </c>
      <c r="K934" s="232">
        <v>0</v>
      </c>
      <c r="L934" s="233">
        <v>0</v>
      </c>
      <c r="M934" s="232">
        <f t="shared" si="157"/>
        <v>0</v>
      </c>
      <c r="N934" s="234">
        <v>0</v>
      </c>
      <c r="O934" s="232">
        <f t="shared" si="166"/>
        <v>0</v>
      </c>
      <c r="P934" s="243"/>
      <c r="Q934" s="216"/>
      <c r="R934" s="236">
        <f t="shared" si="164"/>
        <v>0</v>
      </c>
      <c r="S934" s="237">
        <v>0</v>
      </c>
      <c r="T934" s="236">
        <f t="shared" si="158"/>
        <v>0</v>
      </c>
      <c r="U934" s="236">
        <f t="shared" si="159"/>
        <v>0</v>
      </c>
      <c r="V934" s="236">
        <f t="shared" si="160"/>
        <v>0</v>
      </c>
      <c r="W934" s="236">
        <f t="shared" si="161"/>
        <v>0</v>
      </c>
      <c r="X934" s="236">
        <f t="shared" si="165"/>
        <v>0</v>
      </c>
      <c r="Y934" s="238">
        <f t="shared" si="162"/>
        <v>0</v>
      </c>
      <c r="Z934" s="238">
        <f t="shared" si="163"/>
        <v>0</v>
      </c>
    </row>
    <row r="935" spans="1:26" ht="45" x14ac:dyDescent="0.25">
      <c r="A935" s="191" t="s">
        <v>1880</v>
      </c>
      <c r="B935" s="228" t="s">
        <v>1913</v>
      </c>
      <c r="C935" s="193" t="s">
        <v>1914</v>
      </c>
      <c r="D935" s="193"/>
      <c r="E935" s="194">
        <v>2887.24</v>
      </c>
      <c r="F935" s="229">
        <v>2887.24</v>
      </c>
      <c r="G935" s="230" t="s">
        <v>1915</v>
      </c>
      <c r="H935" s="231">
        <v>0</v>
      </c>
      <c r="I935" s="251">
        <v>0</v>
      </c>
      <c r="J935" s="232">
        <v>0</v>
      </c>
      <c r="K935" s="232">
        <v>0</v>
      </c>
      <c r="L935" s="233">
        <v>0</v>
      </c>
      <c r="M935" s="232">
        <f t="shared" si="157"/>
        <v>0</v>
      </c>
      <c r="N935" s="234">
        <v>0</v>
      </c>
      <c r="O935" s="232">
        <f t="shared" si="166"/>
        <v>0</v>
      </c>
      <c r="P935" s="242"/>
      <c r="Q935" s="216"/>
      <c r="R935" s="236">
        <f t="shared" si="164"/>
        <v>0</v>
      </c>
      <c r="S935" s="237">
        <v>0</v>
      </c>
      <c r="T935" s="236">
        <f t="shared" si="158"/>
        <v>0</v>
      </c>
      <c r="U935" s="236">
        <f t="shared" si="159"/>
        <v>0</v>
      </c>
      <c r="V935" s="236">
        <f t="shared" si="160"/>
        <v>0</v>
      </c>
      <c r="W935" s="236">
        <f t="shared" si="161"/>
        <v>0</v>
      </c>
      <c r="X935" s="236">
        <f t="shared" si="165"/>
        <v>0</v>
      </c>
      <c r="Y935" s="238">
        <f t="shared" si="162"/>
        <v>0</v>
      </c>
      <c r="Z935" s="238">
        <f t="shared" si="163"/>
        <v>0</v>
      </c>
    </row>
    <row r="936" spans="1:26" x14ac:dyDescent="0.25">
      <c r="A936" s="191" t="s">
        <v>1880</v>
      </c>
      <c r="B936" s="228" t="s">
        <v>1896</v>
      </c>
      <c r="C936" s="193" t="s">
        <v>1897</v>
      </c>
      <c r="D936" s="193"/>
      <c r="E936" s="194">
        <v>9</v>
      </c>
      <c r="F936" s="229">
        <v>9</v>
      </c>
      <c r="G936" s="230" t="s">
        <v>33</v>
      </c>
      <c r="H936" s="231">
        <v>0</v>
      </c>
      <c r="I936" s="251">
        <v>0</v>
      </c>
      <c r="J936" s="232">
        <v>0</v>
      </c>
      <c r="K936" s="232">
        <v>0</v>
      </c>
      <c r="L936" s="233">
        <v>0</v>
      </c>
      <c r="M936" s="232">
        <f t="shared" si="157"/>
        <v>0</v>
      </c>
      <c r="N936" s="234">
        <v>0</v>
      </c>
      <c r="O936" s="232">
        <f t="shared" si="166"/>
        <v>0</v>
      </c>
      <c r="P936" s="243"/>
      <c r="Q936" s="216"/>
      <c r="R936" s="236">
        <f t="shared" si="164"/>
        <v>0</v>
      </c>
      <c r="S936" s="237">
        <v>0</v>
      </c>
      <c r="T936" s="236">
        <f t="shared" si="158"/>
        <v>0</v>
      </c>
      <c r="U936" s="236">
        <f t="shared" si="159"/>
        <v>0</v>
      </c>
      <c r="V936" s="236">
        <f t="shared" si="160"/>
        <v>0</v>
      </c>
      <c r="W936" s="236">
        <f t="shared" si="161"/>
        <v>0</v>
      </c>
      <c r="X936" s="236">
        <f t="shared" si="165"/>
        <v>0</v>
      </c>
      <c r="Y936" s="238">
        <f t="shared" si="162"/>
        <v>0</v>
      </c>
      <c r="Z936" s="238">
        <f t="shared" si="163"/>
        <v>0</v>
      </c>
    </row>
    <row r="937" spans="1:26" x14ac:dyDescent="0.25">
      <c r="A937" s="191" t="s">
        <v>1880</v>
      </c>
      <c r="B937" s="228" t="s">
        <v>1894</v>
      </c>
      <c r="C937" s="193" t="s">
        <v>1895</v>
      </c>
      <c r="D937" s="193"/>
      <c r="E937" s="194">
        <v>85.84</v>
      </c>
      <c r="F937" s="229">
        <v>85.84</v>
      </c>
      <c r="G937" s="230" t="s">
        <v>33</v>
      </c>
      <c r="H937" s="231">
        <v>0</v>
      </c>
      <c r="I937" s="251">
        <v>0</v>
      </c>
      <c r="J937" s="232">
        <v>0</v>
      </c>
      <c r="K937" s="232">
        <v>0</v>
      </c>
      <c r="L937" s="233">
        <v>0</v>
      </c>
      <c r="M937" s="232">
        <f t="shared" si="157"/>
        <v>0</v>
      </c>
      <c r="N937" s="234">
        <v>0</v>
      </c>
      <c r="O937" s="232">
        <f t="shared" si="166"/>
        <v>0</v>
      </c>
      <c r="P937" s="243"/>
      <c r="Q937" s="216"/>
      <c r="R937" s="236">
        <f t="shared" si="164"/>
        <v>0</v>
      </c>
      <c r="S937" s="237">
        <v>0</v>
      </c>
      <c r="T937" s="236">
        <f t="shared" si="158"/>
        <v>0</v>
      </c>
      <c r="U937" s="236">
        <f t="shared" si="159"/>
        <v>0</v>
      </c>
      <c r="V937" s="236">
        <f t="shared" si="160"/>
        <v>0</v>
      </c>
      <c r="W937" s="236">
        <f t="shared" si="161"/>
        <v>0</v>
      </c>
      <c r="X937" s="236">
        <f t="shared" si="165"/>
        <v>0</v>
      </c>
      <c r="Y937" s="238">
        <f t="shared" si="162"/>
        <v>0</v>
      </c>
      <c r="Z937" s="238">
        <f t="shared" si="163"/>
        <v>0</v>
      </c>
    </row>
    <row r="938" spans="1:26" x14ac:dyDescent="0.25">
      <c r="A938" s="191" t="s">
        <v>1880</v>
      </c>
      <c r="B938" s="228" t="s">
        <v>1892</v>
      </c>
      <c r="C938" s="193" t="s">
        <v>1893</v>
      </c>
      <c r="D938" s="193"/>
      <c r="E938" s="194">
        <v>0</v>
      </c>
      <c r="F938" s="229">
        <v>0</v>
      </c>
      <c r="G938" s="230" t="s">
        <v>33</v>
      </c>
      <c r="H938" s="231">
        <v>0</v>
      </c>
      <c r="I938" s="251">
        <v>0</v>
      </c>
      <c r="J938" s="232">
        <v>0</v>
      </c>
      <c r="K938" s="232">
        <v>0</v>
      </c>
      <c r="L938" s="233">
        <v>0</v>
      </c>
      <c r="M938" s="232">
        <f t="shared" si="157"/>
        <v>0</v>
      </c>
      <c r="N938" s="234">
        <v>0</v>
      </c>
      <c r="O938" s="232">
        <f t="shared" si="166"/>
        <v>0</v>
      </c>
      <c r="P938" s="243"/>
      <c r="Q938" s="216"/>
      <c r="R938" s="236">
        <f t="shared" si="164"/>
        <v>0</v>
      </c>
      <c r="S938" s="237">
        <v>0</v>
      </c>
      <c r="T938" s="236">
        <f t="shared" si="158"/>
        <v>0</v>
      </c>
      <c r="U938" s="236">
        <f t="shared" si="159"/>
        <v>0</v>
      </c>
      <c r="V938" s="236">
        <f t="shared" si="160"/>
        <v>0</v>
      </c>
      <c r="W938" s="236">
        <f t="shared" si="161"/>
        <v>0</v>
      </c>
      <c r="X938" s="236">
        <f t="shared" si="165"/>
        <v>0</v>
      </c>
      <c r="Y938" s="238">
        <f t="shared" si="162"/>
        <v>0</v>
      </c>
      <c r="Z938" s="238">
        <f t="shared" si="163"/>
        <v>0</v>
      </c>
    </row>
    <row r="939" spans="1:26" ht="30" x14ac:dyDescent="0.25">
      <c r="A939" s="247" t="s">
        <v>1880</v>
      </c>
      <c r="B939" s="228" t="s">
        <v>2476</v>
      </c>
      <c r="C939" s="217" t="s">
        <v>1900</v>
      </c>
      <c r="D939" s="217"/>
      <c r="E939" s="198">
        <v>69.599999999999994</v>
      </c>
      <c r="F939" s="248">
        <v>69.599999999999994</v>
      </c>
      <c r="G939" s="230" t="s">
        <v>33</v>
      </c>
      <c r="H939" s="231">
        <v>0</v>
      </c>
      <c r="I939" s="251">
        <v>0</v>
      </c>
      <c r="J939" s="232">
        <v>0</v>
      </c>
      <c r="K939" s="232">
        <v>0</v>
      </c>
      <c r="L939" s="233">
        <v>0</v>
      </c>
      <c r="M939" s="232">
        <f t="shared" si="157"/>
        <v>0</v>
      </c>
      <c r="N939" s="234">
        <v>0</v>
      </c>
      <c r="O939" s="232">
        <f t="shared" si="166"/>
        <v>0</v>
      </c>
      <c r="P939" s="242"/>
      <c r="Q939" s="216"/>
      <c r="R939" s="236">
        <f t="shared" si="164"/>
        <v>0</v>
      </c>
      <c r="S939" s="237">
        <v>0</v>
      </c>
      <c r="T939" s="236">
        <f t="shared" si="158"/>
        <v>0</v>
      </c>
      <c r="U939" s="236">
        <f t="shared" si="159"/>
        <v>0</v>
      </c>
      <c r="V939" s="236">
        <f t="shared" si="160"/>
        <v>0</v>
      </c>
      <c r="W939" s="236">
        <f t="shared" si="161"/>
        <v>0</v>
      </c>
      <c r="X939" s="236">
        <f t="shared" si="165"/>
        <v>0</v>
      </c>
      <c r="Y939" s="238">
        <f t="shared" si="162"/>
        <v>0</v>
      </c>
      <c r="Z939" s="238">
        <f t="shared" si="163"/>
        <v>0</v>
      </c>
    </row>
    <row r="940" spans="1:26" ht="30" x14ac:dyDescent="0.25">
      <c r="A940" s="247" t="s">
        <v>1880</v>
      </c>
      <c r="B940" s="228" t="s">
        <v>2475</v>
      </c>
      <c r="C940" s="217" t="s">
        <v>1881</v>
      </c>
      <c r="D940" s="217"/>
      <c r="E940" s="198">
        <v>222.72</v>
      </c>
      <c r="F940" s="248">
        <v>222.72</v>
      </c>
      <c r="G940" s="230" t="s">
        <v>33</v>
      </c>
      <c r="H940" s="231">
        <v>0</v>
      </c>
      <c r="I940" s="232">
        <v>0</v>
      </c>
      <c r="J940" s="232">
        <v>0</v>
      </c>
      <c r="K940" s="232">
        <v>0</v>
      </c>
      <c r="L940" s="233">
        <v>0</v>
      </c>
      <c r="M940" s="232">
        <f t="shared" si="157"/>
        <v>0</v>
      </c>
      <c r="N940" s="234">
        <v>0</v>
      </c>
      <c r="O940" s="232">
        <f t="shared" si="166"/>
        <v>0</v>
      </c>
      <c r="P940" s="243"/>
      <c r="Q940" s="216"/>
      <c r="R940" s="236">
        <f t="shared" si="164"/>
        <v>0</v>
      </c>
      <c r="S940" s="237">
        <v>0</v>
      </c>
      <c r="T940" s="236">
        <f t="shared" si="158"/>
        <v>0</v>
      </c>
      <c r="U940" s="236">
        <f t="shared" si="159"/>
        <v>0</v>
      </c>
      <c r="V940" s="236">
        <f t="shared" si="160"/>
        <v>0</v>
      </c>
      <c r="W940" s="236">
        <f t="shared" si="161"/>
        <v>0</v>
      </c>
      <c r="X940" s="236">
        <f t="shared" si="165"/>
        <v>0</v>
      </c>
      <c r="Y940" s="238">
        <f t="shared" si="162"/>
        <v>0</v>
      </c>
      <c r="Z940" s="238">
        <f t="shared" si="163"/>
        <v>0</v>
      </c>
    </row>
    <row r="941" spans="1:26" ht="30" x14ac:dyDescent="0.25">
      <c r="A941" s="191" t="s">
        <v>1880</v>
      </c>
      <c r="B941" s="228" t="s">
        <v>1888</v>
      </c>
      <c r="C941" s="193" t="s">
        <v>1889</v>
      </c>
      <c r="D941" s="193"/>
      <c r="E941" s="194">
        <v>472.12</v>
      </c>
      <c r="F941" s="229">
        <v>472.12</v>
      </c>
      <c r="G941" s="230" t="s">
        <v>33</v>
      </c>
      <c r="H941" s="231">
        <v>0</v>
      </c>
      <c r="I941" s="251">
        <v>0</v>
      </c>
      <c r="J941" s="232">
        <v>0</v>
      </c>
      <c r="K941" s="232">
        <v>0</v>
      </c>
      <c r="L941" s="233">
        <v>0</v>
      </c>
      <c r="M941" s="232">
        <f t="shared" si="157"/>
        <v>0</v>
      </c>
      <c r="N941" s="234">
        <v>0</v>
      </c>
      <c r="O941" s="232">
        <f t="shared" si="166"/>
        <v>0</v>
      </c>
      <c r="P941" s="242"/>
      <c r="Q941" s="216"/>
      <c r="R941" s="236">
        <f t="shared" si="164"/>
        <v>0</v>
      </c>
      <c r="S941" s="237">
        <v>0</v>
      </c>
      <c r="T941" s="236">
        <f t="shared" si="158"/>
        <v>0</v>
      </c>
      <c r="U941" s="236">
        <f t="shared" si="159"/>
        <v>0</v>
      </c>
      <c r="V941" s="236">
        <f t="shared" si="160"/>
        <v>0</v>
      </c>
      <c r="W941" s="236">
        <f t="shared" si="161"/>
        <v>0</v>
      </c>
      <c r="X941" s="236">
        <f t="shared" si="165"/>
        <v>0</v>
      </c>
      <c r="Y941" s="238">
        <f t="shared" si="162"/>
        <v>0</v>
      </c>
      <c r="Z941" s="238">
        <f t="shared" si="163"/>
        <v>0</v>
      </c>
    </row>
    <row r="942" spans="1:26" ht="30" x14ac:dyDescent="0.25">
      <c r="A942" s="191" t="s">
        <v>1880</v>
      </c>
      <c r="B942" s="228" t="s">
        <v>1922</v>
      </c>
      <c r="C942" s="193" t="s">
        <v>1923</v>
      </c>
      <c r="D942" s="193"/>
      <c r="E942" s="194">
        <v>251.59</v>
      </c>
      <c r="F942" s="229">
        <v>251.59</v>
      </c>
      <c r="G942" s="230" t="s">
        <v>33</v>
      </c>
      <c r="H942" s="231">
        <v>0</v>
      </c>
      <c r="I942" s="251">
        <v>0</v>
      </c>
      <c r="J942" s="232">
        <v>0</v>
      </c>
      <c r="K942" s="232">
        <v>0</v>
      </c>
      <c r="L942" s="233">
        <v>0</v>
      </c>
      <c r="M942" s="232">
        <f t="shared" si="157"/>
        <v>0</v>
      </c>
      <c r="N942" s="234">
        <v>0</v>
      </c>
      <c r="O942" s="232">
        <f t="shared" si="166"/>
        <v>0</v>
      </c>
      <c r="P942" s="243"/>
      <c r="Q942" s="216"/>
      <c r="R942" s="236">
        <f t="shared" si="164"/>
        <v>0</v>
      </c>
      <c r="S942" s="237">
        <v>0</v>
      </c>
      <c r="T942" s="236">
        <f t="shared" si="158"/>
        <v>0</v>
      </c>
      <c r="U942" s="236">
        <f t="shared" si="159"/>
        <v>0</v>
      </c>
      <c r="V942" s="236">
        <f t="shared" si="160"/>
        <v>0</v>
      </c>
      <c r="W942" s="236">
        <f t="shared" si="161"/>
        <v>0</v>
      </c>
      <c r="X942" s="236">
        <f t="shared" si="165"/>
        <v>0</v>
      </c>
      <c r="Y942" s="238">
        <f t="shared" si="162"/>
        <v>0</v>
      </c>
      <c r="Z942" s="238">
        <f t="shared" si="163"/>
        <v>0</v>
      </c>
    </row>
    <row r="943" spans="1:26" x14ac:dyDescent="0.25">
      <c r="A943" s="191" t="s">
        <v>1880</v>
      </c>
      <c r="B943" s="228" t="s">
        <v>1916</v>
      </c>
      <c r="C943" s="193" t="s">
        <v>1917</v>
      </c>
      <c r="D943" s="193"/>
      <c r="E943" s="194">
        <v>685.71</v>
      </c>
      <c r="F943" s="229">
        <v>685.71</v>
      </c>
      <c r="G943" s="230" t="s">
        <v>33</v>
      </c>
      <c r="H943" s="231">
        <v>0</v>
      </c>
      <c r="I943" s="251">
        <v>0</v>
      </c>
      <c r="J943" s="232">
        <v>0</v>
      </c>
      <c r="K943" s="232">
        <v>0</v>
      </c>
      <c r="L943" s="233">
        <v>0</v>
      </c>
      <c r="M943" s="232">
        <f t="shared" si="157"/>
        <v>0</v>
      </c>
      <c r="N943" s="234">
        <v>0</v>
      </c>
      <c r="O943" s="232">
        <f t="shared" si="166"/>
        <v>0</v>
      </c>
      <c r="P943" s="242"/>
      <c r="Q943" s="216"/>
      <c r="R943" s="236">
        <f t="shared" si="164"/>
        <v>0</v>
      </c>
      <c r="S943" s="237">
        <v>0</v>
      </c>
      <c r="T943" s="236">
        <f t="shared" si="158"/>
        <v>0</v>
      </c>
      <c r="U943" s="236">
        <f t="shared" si="159"/>
        <v>0</v>
      </c>
      <c r="V943" s="236">
        <f t="shared" si="160"/>
        <v>0</v>
      </c>
      <c r="W943" s="236">
        <f t="shared" si="161"/>
        <v>0</v>
      </c>
      <c r="X943" s="236">
        <f t="shared" si="165"/>
        <v>0</v>
      </c>
      <c r="Y943" s="238">
        <f t="shared" si="162"/>
        <v>0</v>
      </c>
      <c r="Z943" s="238">
        <f t="shared" si="163"/>
        <v>0</v>
      </c>
    </row>
    <row r="944" spans="1:26" x14ac:dyDescent="0.25">
      <c r="A944" s="191" t="s">
        <v>1880</v>
      </c>
      <c r="B944" s="228" t="s">
        <v>1886</v>
      </c>
      <c r="C944" s="193" t="s">
        <v>1887</v>
      </c>
      <c r="D944" s="193"/>
      <c r="E944" s="194">
        <v>1142.8599999999999</v>
      </c>
      <c r="F944" s="229">
        <v>1142.8599999999999</v>
      </c>
      <c r="G944" s="230" t="s">
        <v>33</v>
      </c>
      <c r="H944" s="231">
        <v>0</v>
      </c>
      <c r="I944" s="251">
        <v>0</v>
      </c>
      <c r="J944" s="232">
        <v>0</v>
      </c>
      <c r="K944" s="232">
        <v>0</v>
      </c>
      <c r="L944" s="233">
        <v>0</v>
      </c>
      <c r="M944" s="232">
        <f t="shared" si="157"/>
        <v>0</v>
      </c>
      <c r="N944" s="234">
        <v>0</v>
      </c>
      <c r="O944" s="232">
        <f t="shared" si="166"/>
        <v>0</v>
      </c>
      <c r="P944" s="242"/>
      <c r="Q944" s="216"/>
      <c r="R944" s="236">
        <f t="shared" si="164"/>
        <v>0</v>
      </c>
      <c r="S944" s="237">
        <v>0</v>
      </c>
      <c r="T944" s="236">
        <f t="shared" si="158"/>
        <v>0</v>
      </c>
      <c r="U944" s="236">
        <f t="shared" si="159"/>
        <v>0</v>
      </c>
      <c r="V944" s="236">
        <f t="shared" si="160"/>
        <v>0</v>
      </c>
      <c r="W944" s="236">
        <f t="shared" si="161"/>
        <v>0</v>
      </c>
      <c r="X944" s="236">
        <f t="shared" si="165"/>
        <v>0</v>
      </c>
      <c r="Y944" s="238">
        <f t="shared" si="162"/>
        <v>0</v>
      </c>
      <c r="Z944" s="238">
        <f t="shared" si="163"/>
        <v>0</v>
      </c>
    </row>
    <row r="945" spans="1:26" ht="30" x14ac:dyDescent="0.25">
      <c r="A945" s="191" t="s">
        <v>1880</v>
      </c>
      <c r="B945" s="228" t="s">
        <v>1907</v>
      </c>
      <c r="C945" s="193" t="s">
        <v>1908</v>
      </c>
      <c r="D945" s="193"/>
      <c r="E945" s="194">
        <v>73</v>
      </c>
      <c r="F945" s="229">
        <v>73</v>
      </c>
      <c r="G945" s="230" t="s">
        <v>33</v>
      </c>
      <c r="H945" s="231">
        <v>0</v>
      </c>
      <c r="I945" s="251">
        <v>0</v>
      </c>
      <c r="J945" s="232">
        <v>0</v>
      </c>
      <c r="K945" s="232">
        <v>0</v>
      </c>
      <c r="L945" s="233">
        <v>0</v>
      </c>
      <c r="M945" s="232">
        <f t="shared" si="157"/>
        <v>0</v>
      </c>
      <c r="N945" s="234">
        <v>0</v>
      </c>
      <c r="O945" s="232">
        <f t="shared" si="166"/>
        <v>0</v>
      </c>
      <c r="P945" s="243"/>
      <c r="Q945" s="216"/>
      <c r="R945" s="236">
        <f t="shared" si="164"/>
        <v>0</v>
      </c>
      <c r="S945" s="237">
        <v>0</v>
      </c>
      <c r="T945" s="236">
        <f t="shared" si="158"/>
        <v>0</v>
      </c>
      <c r="U945" s="236">
        <f t="shared" si="159"/>
        <v>0</v>
      </c>
      <c r="V945" s="236">
        <f t="shared" si="160"/>
        <v>0</v>
      </c>
      <c r="W945" s="236">
        <f t="shared" si="161"/>
        <v>0</v>
      </c>
      <c r="X945" s="236">
        <f t="shared" si="165"/>
        <v>0</v>
      </c>
      <c r="Y945" s="238">
        <f t="shared" si="162"/>
        <v>0</v>
      </c>
      <c r="Z945" s="238">
        <f t="shared" si="163"/>
        <v>0</v>
      </c>
    </row>
    <row r="946" spans="1:26" ht="45" x14ac:dyDescent="0.25">
      <c r="A946" s="191" t="s">
        <v>1880</v>
      </c>
      <c r="B946" s="228" t="s">
        <v>1905</v>
      </c>
      <c r="C946" s="193" t="s">
        <v>1906</v>
      </c>
      <c r="D946" s="193"/>
      <c r="E946" s="194">
        <v>484.88</v>
      </c>
      <c r="F946" s="229">
        <v>484.88</v>
      </c>
      <c r="G946" s="230" t="s">
        <v>33</v>
      </c>
      <c r="H946" s="231">
        <v>0</v>
      </c>
      <c r="I946" s="251">
        <v>0</v>
      </c>
      <c r="J946" s="232">
        <v>0</v>
      </c>
      <c r="K946" s="232">
        <v>0</v>
      </c>
      <c r="L946" s="232">
        <v>0</v>
      </c>
      <c r="M946" s="232">
        <f t="shared" si="157"/>
        <v>0</v>
      </c>
      <c r="N946" s="232">
        <v>0</v>
      </c>
      <c r="O946" s="232">
        <f t="shared" si="166"/>
        <v>0</v>
      </c>
      <c r="P946" s="242"/>
      <c r="Q946" s="216"/>
      <c r="R946" s="236">
        <f t="shared" si="164"/>
        <v>0</v>
      </c>
      <c r="S946" s="237">
        <v>0</v>
      </c>
      <c r="T946" s="236">
        <f t="shared" si="158"/>
        <v>0</v>
      </c>
      <c r="U946" s="236">
        <f t="shared" si="159"/>
        <v>0</v>
      </c>
      <c r="V946" s="236">
        <f t="shared" si="160"/>
        <v>0</v>
      </c>
      <c r="W946" s="236">
        <f t="shared" si="161"/>
        <v>0</v>
      </c>
      <c r="X946" s="236">
        <f t="shared" si="165"/>
        <v>0</v>
      </c>
      <c r="Y946" s="238">
        <f t="shared" si="162"/>
        <v>0</v>
      </c>
      <c r="Z946" s="238">
        <f t="shared" si="163"/>
        <v>0</v>
      </c>
    </row>
    <row r="947" spans="1:26" ht="45" x14ac:dyDescent="0.25">
      <c r="A947" s="191" t="s">
        <v>1880</v>
      </c>
      <c r="B947" s="260" t="s">
        <v>1903</v>
      </c>
      <c r="C947" s="213" t="s">
        <v>1904</v>
      </c>
      <c r="D947" s="213"/>
      <c r="E947" s="214">
        <v>323.99</v>
      </c>
      <c r="F947" s="261">
        <v>323.99</v>
      </c>
      <c r="G947" s="262" t="s">
        <v>33</v>
      </c>
      <c r="H947" s="231">
        <v>0</v>
      </c>
      <c r="I947" s="251">
        <v>0</v>
      </c>
      <c r="J947" s="263">
        <v>0</v>
      </c>
      <c r="K947" s="232">
        <v>0</v>
      </c>
      <c r="L947" s="264">
        <v>0</v>
      </c>
      <c r="M947" s="232">
        <f t="shared" si="157"/>
        <v>0</v>
      </c>
      <c r="N947" s="265">
        <v>0</v>
      </c>
      <c r="O947" s="232">
        <f t="shared" si="166"/>
        <v>0</v>
      </c>
      <c r="P947" s="242"/>
      <c r="Q947" s="216"/>
      <c r="R947" s="236">
        <f t="shared" si="164"/>
        <v>0</v>
      </c>
      <c r="S947" s="237">
        <v>0</v>
      </c>
      <c r="T947" s="236">
        <f t="shared" si="158"/>
        <v>0</v>
      </c>
      <c r="U947" s="236">
        <f t="shared" si="159"/>
        <v>0</v>
      </c>
      <c r="V947" s="236">
        <f t="shared" si="160"/>
        <v>0</v>
      </c>
      <c r="W947" s="236">
        <f t="shared" si="161"/>
        <v>0</v>
      </c>
      <c r="X947" s="236">
        <f t="shared" si="165"/>
        <v>0</v>
      </c>
      <c r="Y947" s="238">
        <f t="shared" si="162"/>
        <v>0</v>
      </c>
      <c r="Z947" s="238">
        <f t="shared" si="163"/>
        <v>0</v>
      </c>
    </row>
    <row r="948" spans="1:26" ht="45" x14ac:dyDescent="0.25">
      <c r="A948" s="191" t="s">
        <v>1880</v>
      </c>
      <c r="B948" s="228" t="s">
        <v>1901</v>
      </c>
      <c r="C948" s="193" t="s">
        <v>1902</v>
      </c>
      <c r="D948" s="193"/>
      <c r="E948" s="194">
        <v>242.44</v>
      </c>
      <c r="F948" s="229">
        <v>242.44</v>
      </c>
      <c r="G948" s="230" t="s">
        <v>33</v>
      </c>
      <c r="H948" s="231">
        <v>0</v>
      </c>
      <c r="I948" s="251">
        <v>0</v>
      </c>
      <c r="J948" s="232">
        <v>0</v>
      </c>
      <c r="K948" s="232">
        <v>0</v>
      </c>
      <c r="L948" s="233">
        <v>0</v>
      </c>
      <c r="M948" s="232">
        <f t="shared" si="157"/>
        <v>0</v>
      </c>
      <c r="N948" s="234">
        <v>0</v>
      </c>
      <c r="O948" s="232">
        <f t="shared" si="166"/>
        <v>0</v>
      </c>
      <c r="P948" s="242"/>
      <c r="Q948" s="216"/>
      <c r="R948" s="236">
        <f t="shared" si="164"/>
        <v>0</v>
      </c>
      <c r="S948" s="237">
        <v>0</v>
      </c>
      <c r="T948" s="236">
        <f t="shared" si="158"/>
        <v>0</v>
      </c>
      <c r="U948" s="236">
        <f t="shared" si="159"/>
        <v>0</v>
      </c>
      <c r="V948" s="236">
        <f t="shared" si="160"/>
        <v>0</v>
      </c>
      <c r="W948" s="236">
        <f t="shared" si="161"/>
        <v>0</v>
      </c>
      <c r="X948" s="236">
        <f t="shared" si="165"/>
        <v>0</v>
      </c>
      <c r="Y948" s="238">
        <f t="shared" si="162"/>
        <v>0</v>
      </c>
      <c r="Z948" s="238">
        <f t="shared" si="163"/>
        <v>0</v>
      </c>
    </row>
    <row r="949" spans="1:26" x14ac:dyDescent="0.25">
      <c r="A949" s="191" t="s">
        <v>1880</v>
      </c>
      <c r="B949" s="228" t="s">
        <v>1920</v>
      </c>
      <c r="C949" s="193" t="s">
        <v>1921</v>
      </c>
      <c r="D949" s="193"/>
      <c r="E949" s="194">
        <v>121.8</v>
      </c>
      <c r="F949" s="229">
        <v>121.8</v>
      </c>
      <c r="G949" s="230" t="s">
        <v>33</v>
      </c>
      <c r="H949" s="231">
        <v>0</v>
      </c>
      <c r="I949" s="251">
        <v>0</v>
      </c>
      <c r="J949" s="232">
        <v>0</v>
      </c>
      <c r="K949" s="232">
        <v>0</v>
      </c>
      <c r="L949" s="233">
        <v>0</v>
      </c>
      <c r="M949" s="232">
        <f t="shared" si="157"/>
        <v>0</v>
      </c>
      <c r="N949" s="234">
        <v>0</v>
      </c>
      <c r="O949" s="232">
        <f t="shared" si="166"/>
        <v>0</v>
      </c>
      <c r="P949" s="243"/>
      <c r="Q949" s="216"/>
      <c r="R949" s="236">
        <f t="shared" si="164"/>
        <v>0</v>
      </c>
      <c r="S949" s="237">
        <v>0</v>
      </c>
      <c r="T949" s="236">
        <f t="shared" si="158"/>
        <v>0</v>
      </c>
      <c r="U949" s="236">
        <f t="shared" si="159"/>
        <v>0</v>
      </c>
      <c r="V949" s="236">
        <f t="shared" si="160"/>
        <v>0</v>
      </c>
      <c r="W949" s="236">
        <f t="shared" si="161"/>
        <v>0</v>
      </c>
      <c r="X949" s="236">
        <f t="shared" si="165"/>
        <v>0</v>
      </c>
      <c r="Y949" s="238">
        <f t="shared" si="162"/>
        <v>0</v>
      </c>
      <c r="Z949" s="238">
        <f t="shared" si="163"/>
        <v>0</v>
      </c>
    </row>
    <row r="950" spans="1:26" ht="30" x14ac:dyDescent="0.25">
      <c r="A950" s="191" t="s">
        <v>1880</v>
      </c>
      <c r="B950" s="228" t="s">
        <v>1918</v>
      </c>
      <c r="C950" s="193" t="s">
        <v>1919</v>
      </c>
      <c r="D950" s="193"/>
      <c r="E950" s="194">
        <v>452.4</v>
      </c>
      <c r="F950" s="229">
        <v>452.4</v>
      </c>
      <c r="G950" s="230" t="s">
        <v>33</v>
      </c>
      <c r="H950" s="231">
        <v>0</v>
      </c>
      <c r="I950" s="251">
        <v>0</v>
      </c>
      <c r="J950" s="232">
        <v>0</v>
      </c>
      <c r="K950" s="232">
        <v>0</v>
      </c>
      <c r="L950" s="233">
        <v>0</v>
      </c>
      <c r="M950" s="232">
        <f t="shared" si="157"/>
        <v>0</v>
      </c>
      <c r="N950" s="234">
        <v>0</v>
      </c>
      <c r="O950" s="232">
        <f t="shared" si="166"/>
        <v>0</v>
      </c>
      <c r="P950" s="242"/>
      <c r="Q950" s="216"/>
      <c r="R950" s="236">
        <f t="shared" si="164"/>
        <v>0</v>
      </c>
      <c r="S950" s="237">
        <v>0</v>
      </c>
      <c r="T950" s="236">
        <f t="shared" si="158"/>
        <v>0</v>
      </c>
      <c r="U950" s="236">
        <f t="shared" si="159"/>
        <v>0</v>
      </c>
      <c r="V950" s="236">
        <f t="shared" si="160"/>
        <v>0</v>
      </c>
      <c r="W950" s="236">
        <f t="shared" si="161"/>
        <v>0</v>
      </c>
      <c r="X950" s="236">
        <f t="shared" si="165"/>
        <v>0</v>
      </c>
      <c r="Y950" s="238">
        <f t="shared" si="162"/>
        <v>0</v>
      </c>
      <c r="Z950" s="238">
        <f t="shared" si="163"/>
        <v>0</v>
      </c>
    </row>
    <row r="951" spans="1:26" x14ac:dyDescent="0.25">
      <c r="A951" s="191" t="s">
        <v>1880</v>
      </c>
      <c r="B951" s="228" t="s">
        <v>1898</v>
      </c>
      <c r="C951" s="193" t="s">
        <v>1899</v>
      </c>
      <c r="D951" s="193"/>
      <c r="E951" s="194">
        <v>126</v>
      </c>
      <c r="F951" s="229">
        <v>126</v>
      </c>
      <c r="G951" s="230" t="s">
        <v>33</v>
      </c>
      <c r="H951" s="231">
        <v>0</v>
      </c>
      <c r="I951" s="251">
        <v>0</v>
      </c>
      <c r="J951" s="232">
        <v>0</v>
      </c>
      <c r="K951" s="232">
        <v>0</v>
      </c>
      <c r="L951" s="233">
        <v>0</v>
      </c>
      <c r="M951" s="232">
        <f t="shared" si="157"/>
        <v>0</v>
      </c>
      <c r="N951" s="234">
        <v>0</v>
      </c>
      <c r="O951" s="232">
        <f t="shared" si="166"/>
        <v>0</v>
      </c>
      <c r="P951" s="242"/>
      <c r="Q951" s="216"/>
      <c r="R951" s="236">
        <f t="shared" si="164"/>
        <v>0</v>
      </c>
      <c r="S951" s="237">
        <v>0</v>
      </c>
      <c r="T951" s="236">
        <f t="shared" si="158"/>
        <v>0</v>
      </c>
      <c r="U951" s="236">
        <f t="shared" si="159"/>
        <v>0</v>
      </c>
      <c r="V951" s="236">
        <f t="shared" si="160"/>
        <v>0</v>
      </c>
      <c r="W951" s="236">
        <f t="shared" si="161"/>
        <v>0</v>
      </c>
      <c r="X951" s="236">
        <f t="shared" si="165"/>
        <v>0</v>
      </c>
      <c r="Y951" s="238">
        <f t="shared" si="162"/>
        <v>0</v>
      </c>
      <c r="Z951" s="238">
        <f t="shared" si="163"/>
        <v>0</v>
      </c>
    </row>
    <row r="952" spans="1:26" ht="30" x14ac:dyDescent="0.25">
      <c r="A952" s="191" t="s">
        <v>1880</v>
      </c>
      <c r="B952" s="228" t="s">
        <v>1924</v>
      </c>
      <c r="C952" s="193" t="s">
        <v>1925</v>
      </c>
      <c r="D952" s="193"/>
      <c r="E952" s="194">
        <v>1042.8399999999999</v>
      </c>
      <c r="F952" s="229">
        <v>1042.8399999999999</v>
      </c>
      <c r="G952" s="230" t="s">
        <v>33</v>
      </c>
      <c r="H952" s="231">
        <v>0</v>
      </c>
      <c r="I952" s="251">
        <v>0</v>
      </c>
      <c r="J952" s="232">
        <v>0</v>
      </c>
      <c r="K952" s="232">
        <v>0</v>
      </c>
      <c r="L952" s="233">
        <v>0</v>
      </c>
      <c r="M952" s="232">
        <f t="shared" si="157"/>
        <v>0</v>
      </c>
      <c r="N952" s="234">
        <v>0</v>
      </c>
      <c r="O952" s="232">
        <f t="shared" si="166"/>
        <v>0</v>
      </c>
      <c r="P952" s="243"/>
      <c r="Q952" s="216"/>
      <c r="R952" s="236">
        <f t="shared" si="164"/>
        <v>0</v>
      </c>
      <c r="S952" s="237">
        <v>0</v>
      </c>
      <c r="T952" s="236">
        <f t="shared" si="158"/>
        <v>0</v>
      </c>
      <c r="U952" s="236">
        <f t="shared" si="159"/>
        <v>0</v>
      </c>
      <c r="V952" s="236">
        <f t="shared" si="160"/>
        <v>0</v>
      </c>
      <c r="W952" s="236">
        <f t="shared" si="161"/>
        <v>0</v>
      </c>
      <c r="X952" s="236">
        <f t="shared" si="165"/>
        <v>0</v>
      </c>
      <c r="Y952" s="238">
        <f t="shared" si="162"/>
        <v>0</v>
      </c>
      <c r="Z952" s="238">
        <f t="shared" si="163"/>
        <v>0</v>
      </c>
    </row>
    <row r="953" spans="1:26" ht="30" x14ac:dyDescent="0.25">
      <c r="A953" s="191" t="s">
        <v>1880</v>
      </c>
      <c r="B953" s="228" t="s">
        <v>1890</v>
      </c>
      <c r="C953" s="193" t="s">
        <v>1891</v>
      </c>
      <c r="D953" s="193"/>
      <c r="E953" s="194">
        <v>857.24</v>
      </c>
      <c r="F953" s="229">
        <v>857.24</v>
      </c>
      <c r="G953" s="230" t="s">
        <v>33</v>
      </c>
      <c r="H953" s="231">
        <v>20</v>
      </c>
      <c r="I953" s="251">
        <v>0</v>
      </c>
      <c r="J953" s="232">
        <v>0</v>
      </c>
      <c r="K953" s="232">
        <v>0</v>
      </c>
      <c r="L953" s="233">
        <v>0</v>
      </c>
      <c r="M953" s="232">
        <f t="shared" si="157"/>
        <v>20</v>
      </c>
      <c r="N953" s="234">
        <v>20</v>
      </c>
      <c r="O953" s="232">
        <f t="shared" si="166"/>
        <v>0</v>
      </c>
      <c r="P953" s="243"/>
      <c r="Q953" s="216"/>
      <c r="R953" s="236">
        <f t="shared" si="164"/>
        <v>17144.8</v>
      </c>
      <c r="S953" s="237">
        <v>0</v>
      </c>
      <c r="T953" s="236">
        <f t="shared" si="158"/>
        <v>0</v>
      </c>
      <c r="U953" s="236">
        <f t="shared" si="159"/>
        <v>0</v>
      </c>
      <c r="V953" s="236">
        <f t="shared" si="160"/>
        <v>0</v>
      </c>
      <c r="W953" s="236">
        <f t="shared" si="161"/>
        <v>0</v>
      </c>
      <c r="X953" s="236">
        <f t="shared" si="165"/>
        <v>17144.8</v>
      </c>
      <c r="Y953" s="238">
        <f t="shared" si="162"/>
        <v>17144.8</v>
      </c>
      <c r="Z953" s="238">
        <f t="shared" si="163"/>
        <v>0</v>
      </c>
    </row>
    <row r="954" spans="1:26" x14ac:dyDescent="0.25">
      <c r="A954" s="191" t="s">
        <v>1880</v>
      </c>
      <c r="B954" s="228" t="s">
        <v>1884</v>
      </c>
      <c r="C954" s="193" t="s">
        <v>1885</v>
      </c>
      <c r="D954" s="193"/>
      <c r="E954" s="194">
        <v>209.99</v>
      </c>
      <c r="F954" s="229">
        <v>209.99</v>
      </c>
      <c r="G954" s="230" t="s">
        <v>33</v>
      </c>
      <c r="H954" s="231">
        <v>0</v>
      </c>
      <c r="I954" s="251">
        <v>0</v>
      </c>
      <c r="J954" s="232">
        <v>0</v>
      </c>
      <c r="K954" s="232">
        <v>0</v>
      </c>
      <c r="L954" s="233">
        <v>0</v>
      </c>
      <c r="M954" s="232">
        <f t="shared" si="157"/>
        <v>0</v>
      </c>
      <c r="N954" s="234">
        <v>0</v>
      </c>
      <c r="O954" s="232">
        <f t="shared" si="166"/>
        <v>0</v>
      </c>
      <c r="P954" s="243"/>
      <c r="Q954" s="216"/>
      <c r="R954" s="236">
        <f t="shared" si="164"/>
        <v>0</v>
      </c>
      <c r="S954" s="237">
        <v>0</v>
      </c>
      <c r="T954" s="236">
        <f t="shared" si="158"/>
        <v>0</v>
      </c>
      <c r="U954" s="236">
        <f t="shared" si="159"/>
        <v>0</v>
      </c>
      <c r="V954" s="236">
        <f t="shared" si="160"/>
        <v>0</v>
      </c>
      <c r="W954" s="236">
        <f t="shared" si="161"/>
        <v>0</v>
      </c>
      <c r="X954" s="236">
        <f t="shared" si="165"/>
        <v>0</v>
      </c>
      <c r="Y954" s="238">
        <f t="shared" si="162"/>
        <v>0</v>
      </c>
      <c r="Z954" s="238">
        <f t="shared" si="163"/>
        <v>0</v>
      </c>
    </row>
    <row r="955" spans="1:26" ht="40.5" x14ac:dyDescent="0.25">
      <c r="A955" s="191" t="s">
        <v>1423</v>
      </c>
      <c r="B955" s="228" t="s">
        <v>2001</v>
      </c>
      <c r="C955" s="193" t="s">
        <v>2636</v>
      </c>
      <c r="D955" s="193"/>
      <c r="E955" s="194">
        <v>5721.12</v>
      </c>
      <c r="F955" s="229">
        <v>5721.12</v>
      </c>
      <c r="G955" s="230" t="s">
        <v>33</v>
      </c>
      <c r="H955" s="231">
        <v>9</v>
      </c>
      <c r="I955" s="251">
        <v>0</v>
      </c>
      <c r="J955" s="232">
        <v>0</v>
      </c>
      <c r="K955" s="232">
        <v>0</v>
      </c>
      <c r="L955" s="233">
        <v>0</v>
      </c>
      <c r="M955" s="232">
        <f t="shared" si="157"/>
        <v>9</v>
      </c>
      <c r="N955" s="234">
        <v>9</v>
      </c>
      <c r="O955" s="232">
        <f t="shared" si="166"/>
        <v>0</v>
      </c>
      <c r="P955" s="267" t="s">
        <v>1486</v>
      </c>
      <c r="Q955" s="216"/>
      <c r="R955" s="236">
        <f t="shared" si="164"/>
        <v>51490.080000000002</v>
      </c>
      <c r="S955" s="237">
        <v>0</v>
      </c>
      <c r="T955" s="236">
        <f t="shared" si="158"/>
        <v>0</v>
      </c>
      <c r="U955" s="236">
        <f t="shared" si="159"/>
        <v>0</v>
      </c>
      <c r="V955" s="236">
        <f t="shared" si="160"/>
        <v>0</v>
      </c>
      <c r="W955" s="236">
        <f t="shared" si="161"/>
        <v>0</v>
      </c>
      <c r="X955" s="236">
        <f t="shared" si="165"/>
        <v>51490.080000000002</v>
      </c>
      <c r="Y955" s="238">
        <f t="shared" si="162"/>
        <v>51490.080000000002</v>
      </c>
      <c r="Z955" s="238">
        <f t="shared" si="163"/>
        <v>0</v>
      </c>
    </row>
    <row r="956" spans="1:26" ht="30" x14ac:dyDescent="0.25">
      <c r="A956" s="191" t="s">
        <v>1423</v>
      </c>
      <c r="B956" s="228" t="s">
        <v>1967</v>
      </c>
      <c r="C956" s="193" t="s">
        <v>1968</v>
      </c>
      <c r="D956" s="193"/>
      <c r="E956" s="194">
        <v>218.08</v>
      </c>
      <c r="F956" s="229">
        <v>218.08</v>
      </c>
      <c r="G956" s="230" t="s">
        <v>33</v>
      </c>
      <c r="H956" s="231">
        <v>0</v>
      </c>
      <c r="I956" s="251">
        <v>0</v>
      </c>
      <c r="J956" s="232">
        <v>0</v>
      </c>
      <c r="K956" s="232">
        <v>0</v>
      </c>
      <c r="L956" s="233">
        <v>0</v>
      </c>
      <c r="M956" s="232">
        <f t="shared" si="157"/>
        <v>0</v>
      </c>
      <c r="N956" s="234">
        <v>0</v>
      </c>
      <c r="O956" s="232">
        <f t="shared" si="166"/>
        <v>0</v>
      </c>
      <c r="P956" s="243"/>
      <c r="Q956" s="216"/>
      <c r="R956" s="236">
        <f t="shared" si="164"/>
        <v>0</v>
      </c>
      <c r="S956" s="237">
        <v>0</v>
      </c>
      <c r="T956" s="236">
        <f t="shared" si="158"/>
        <v>0</v>
      </c>
      <c r="U956" s="236">
        <f t="shared" si="159"/>
        <v>0</v>
      </c>
      <c r="V956" s="236">
        <f t="shared" si="160"/>
        <v>0</v>
      </c>
      <c r="W956" s="236">
        <f t="shared" si="161"/>
        <v>0</v>
      </c>
      <c r="X956" s="236">
        <f t="shared" si="165"/>
        <v>0</v>
      </c>
      <c r="Y956" s="238">
        <f t="shared" si="162"/>
        <v>0</v>
      </c>
      <c r="Z956" s="238">
        <f t="shared" si="163"/>
        <v>0</v>
      </c>
    </row>
    <row r="957" spans="1:26" ht="30" x14ac:dyDescent="0.25">
      <c r="A957" s="191" t="s">
        <v>1423</v>
      </c>
      <c r="B957" s="228" t="s">
        <v>1950</v>
      </c>
      <c r="C957" s="193" t="s">
        <v>1951</v>
      </c>
      <c r="D957" s="193"/>
      <c r="E957" s="194">
        <v>60.32</v>
      </c>
      <c r="F957" s="229">
        <v>60.32</v>
      </c>
      <c r="G957" s="230" t="s">
        <v>33</v>
      </c>
      <c r="H957" s="231">
        <v>19</v>
      </c>
      <c r="I957" s="232">
        <v>0</v>
      </c>
      <c r="J957" s="232">
        <v>0</v>
      </c>
      <c r="K957" s="232">
        <v>0</v>
      </c>
      <c r="L957" s="233">
        <v>0</v>
      </c>
      <c r="M957" s="232">
        <f t="shared" si="157"/>
        <v>19</v>
      </c>
      <c r="N957" s="234">
        <v>19</v>
      </c>
      <c r="O957" s="232">
        <f t="shared" si="166"/>
        <v>0</v>
      </c>
      <c r="P957" s="244" t="s">
        <v>2631</v>
      </c>
      <c r="Q957" s="216"/>
      <c r="R957" s="236">
        <f t="shared" si="164"/>
        <v>1146.08</v>
      </c>
      <c r="S957" s="237">
        <v>0</v>
      </c>
      <c r="T957" s="236">
        <f t="shared" si="158"/>
        <v>0</v>
      </c>
      <c r="U957" s="236">
        <f t="shared" si="159"/>
        <v>0</v>
      </c>
      <c r="V957" s="236">
        <f t="shared" si="160"/>
        <v>0</v>
      </c>
      <c r="W957" s="236">
        <f t="shared" si="161"/>
        <v>0</v>
      </c>
      <c r="X957" s="236">
        <f t="shared" si="165"/>
        <v>1146.08</v>
      </c>
      <c r="Y957" s="238">
        <f t="shared" si="162"/>
        <v>1146.08</v>
      </c>
      <c r="Z957" s="238">
        <f t="shared" si="163"/>
        <v>0</v>
      </c>
    </row>
    <row r="958" spans="1:26" ht="30" x14ac:dyDescent="0.25">
      <c r="A958" s="191" t="s">
        <v>1423</v>
      </c>
      <c r="B958" s="228" t="s">
        <v>1944</v>
      </c>
      <c r="C958" s="193" t="s">
        <v>1945</v>
      </c>
      <c r="D958" s="193"/>
      <c r="E958" s="194">
        <v>13.92</v>
      </c>
      <c r="F958" s="229">
        <v>13.92</v>
      </c>
      <c r="G958" s="230" t="s">
        <v>33</v>
      </c>
      <c r="H958" s="231">
        <v>24</v>
      </c>
      <c r="I958" s="232">
        <v>0</v>
      </c>
      <c r="J958" s="232">
        <v>0</v>
      </c>
      <c r="K958" s="232">
        <v>0</v>
      </c>
      <c r="L958" s="233">
        <v>0</v>
      </c>
      <c r="M958" s="232">
        <f t="shared" si="157"/>
        <v>24</v>
      </c>
      <c r="N958" s="234">
        <v>24</v>
      </c>
      <c r="O958" s="232">
        <f t="shared" si="166"/>
        <v>0</v>
      </c>
      <c r="P958" s="244" t="s">
        <v>2631</v>
      </c>
      <c r="Q958" s="216"/>
      <c r="R958" s="236">
        <f t="shared" si="164"/>
        <v>334.08</v>
      </c>
      <c r="S958" s="237">
        <v>0</v>
      </c>
      <c r="T958" s="236">
        <f t="shared" si="158"/>
        <v>0</v>
      </c>
      <c r="U958" s="236">
        <f t="shared" si="159"/>
        <v>0</v>
      </c>
      <c r="V958" s="236">
        <f t="shared" si="160"/>
        <v>0</v>
      </c>
      <c r="W958" s="236">
        <f t="shared" si="161"/>
        <v>0</v>
      </c>
      <c r="X958" s="236">
        <f t="shared" si="165"/>
        <v>334.08</v>
      </c>
      <c r="Y958" s="238">
        <f t="shared" si="162"/>
        <v>334.08</v>
      </c>
      <c r="Z958" s="238">
        <f t="shared" si="163"/>
        <v>0</v>
      </c>
    </row>
    <row r="959" spans="1:26" ht="18" x14ac:dyDescent="0.25">
      <c r="A959" s="191" t="s">
        <v>674</v>
      </c>
      <c r="B959" s="228" t="s">
        <v>908</v>
      </c>
      <c r="C959" s="202" t="s">
        <v>909</v>
      </c>
      <c r="D959" s="443" t="s">
        <v>2651</v>
      </c>
      <c r="E959" s="203">
        <v>68.996799999999993</v>
      </c>
      <c r="F959" s="250">
        <v>40.6</v>
      </c>
      <c r="G959" s="316" t="s">
        <v>33</v>
      </c>
      <c r="H959" s="317">
        <v>0</v>
      </c>
      <c r="I959" s="251">
        <v>1</v>
      </c>
      <c r="J959" s="251">
        <v>0</v>
      </c>
      <c r="K959" s="251">
        <v>1</v>
      </c>
      <c r="L959" s="318">
        <v>0</v>
      </c>
      <c r="M959" s="232">
        <f t="shared" si="157"/>
        <v>0</v>
      </c>
      <c r="N959" s="252">
        <v>0</v>
      </c>
      <c r="O959" s="232">
        <f t="shared" si="166"/>
        <v>0</v>
      </c>
      <c r="P959" s="322"/>
      <c r="Q959" s="216"/>
      <c r="R959" s="236">
        <f t="shared" si="164"/>
        <v>0</v>
      </c>
      <c r="S959" s="237">
        <v>0</v>
      </c>
      <c r="T959" s="236">
        <f t="shared" si="158"/>
        <v>40.6</v>
      </c>
      <c r="U959" s="236">
        <f t="shared" si="159"/>
        <v>0</v>
      </c>
      <c r="V959" s="236">
        <f t="shared" si="160"/>
        <v>40.6</v>
      </c>
      <c r="W959" s="236">
        <f t="shared" si="161"/>
        <v>0</v>
      </c>
      <c r="X959" s="236">
        <f t="shared" si="165"/>
        <v>0</v>
      </c>
      <c r="Y959" s="238">
        <f t="shared" si="162"/>
        <v>0</v>
      </c>
      <c r="Z959" s="238">
        <f t="shared" si="163"/>
        <v>0</v>
      </c>
    </row>
    <row r="960" spans="1:26" ht="30" x14ac:dyDescent="0.25">
      <c r="A960" s="191" t="s">
        <v>1423</v>
      </c>
      <c r="B960" s="228" t="s">
        <v>1948</v>
      </c>
      <c r="C960" s="199" t="s">
        <v>1949</v>
      </c>
      <c r="D960" s="199"/>
      <c r="E960" s="194">
        <v>42.92</v>
      </c>
      <c r="F960" s="229">
        <v>42.92</v>
      </c>
      <c r="G960" s="230" t="s">
        <v>33</v>
      </c>
      <c r="H960" s="231">
        <v>28</v>
      </c>
      <c r="I960" s="232">
        <v>0</v>
      </c>
      <c r="J960" s="232">
        <v>0</v>
      </c>
      <c r="K960" s="232">
        <v>6</v>
      </c>
      <c r="L960" s="233">
        <v>0</v>
      </c>
      <c r="M960" s="232">
        <f t="shared" si="157"/>
        <v>22</v>
      </c>
      <c r="N960" s="234">
        <v>22</v>
      </c>
      <c r="O960" s="232">
        <f t="shared" si="166"/>
        <v>0</v>
      </c>
      <c r="P960" s="244" t="s">
        <v>2631</v>
      </c>
      <c r="Q960" s="216"/>
      <c r="R960" s="236">
        <f t="shared" si="164"/>
        <v>1201.76</v>
      </c>
      <c r="S960" s="237">
        <v>0</v>
      </c>
      <c r="T960" s="236">
        <f t="shared" si="158"/>
        <v>0</v>
      </c>
      <c r="U960" s="236">
        <f t="shared" si="159"/>
        <v>0</v>
      </c>
      <c r="V960" s="236">
        <f t="shared" si="160"/>
        <v>257.52</v>
      </c>
      <c r="W960" s="236">
        <f t="shared" si="161"/>
        <v>0</v>
      </c>
      <c r="X960" s="236">
        <f t="shared" si="165"/>
        <v>944.24</v>
      </c>
      <c r="Y960" s="238">
        <f t="shared" si="162"/>
        <v>944.24</v>
      </c>
      <c r="Z960" s="238">
        <f t="shared" si="163"/>
        <v>0</v>
      </c>
    </row>
    <row r="961" spans="1:26" ht="30" x14ac:dyDescent="0.25">
      <c r="A961" s="191" t="s">
        <v>1423</v>
      </c>
      <c r="B961" s="228" t="s">
        <v>2094</v>
      </c>
      <c r="C961" s="193" t="s">
        <v>2095</v>
      </c>
      <c r="D961" s="193"/>
      <c r="E961" s="194">
        <v>66.12</v>
      </c>
      <c r="F961" s="229">
        <v>66.12</v>
      </c>
      <c r="G961" s="230" t="s">
        <v>33</v>
      </c>
      <c r="H961" s="231">
        <v>0</v>
      </c>
      <c r="I961" s="251">
        <v>0</v>
      </c>
      <c r="J961" s="232">
        <v>0</v>
      </c>
      <c r="K961" s="232">
        <v>0</v>
      </c>
      <c r="L961" s="233">
        <v>0</v>
      </c>
      <c r="M961" s="232">
        <f t="shared" si="157"/>
        <v>0</v>
      </c>
      <c r="N961" s="234">
        <v>0</v>
      </c>
      <c r="O961" s="232">
        <f t="shared" si="166"/>
        <v>0</v>
      </c>
      <c r="P961" s="249"/>
      <c r="Q961" s="216"/>
      <c r="R961" s="236">
        <f t="shared" si="164"/>
        <v>0</v>
      </c>
      <c r="S961" s="237">
        <v>0</v>
      </c>
      <c r="T961" s="236">
        <f t="shared" si="158"/>
        <v>0</v>
      </c>
      <c r="U961" s="236">
        <f t="shared" si="159"/>
        <v>0</v>
      </c>
      <c r="V961" s="236">
        <f t="shared" si="160"/>
        <v>0</v>
      </c>
      <c r="W961" s="236">
        <f t="shared" si="161"/>
        <v>0</v>
      </c>
      <c r="X961" s="236">
        <f t="shared" si="165"/>
        <v>0</v>
      </c>
      <c r="Y961" s="238">
        <f t="shared" si="162"/>
        <v>0</v>
      </c>
      <c r="Z961" s="238">
        <f t="shared" si="163"/>
        <v>0</v>
      </c>
    </row>
    <row r="962" spans="1:26" x14ac:dyDescent="0.25">
      <c r="A962" s="191" t="s">
        <v>1423</v>
      </c>
      <c r="B962" s="228" t="s">
        <v>2092</v>
      </c>
      <c r="C962" s="193" t="s">
        <v>2093</v>
      </c>
      <c r="D962" s="193"/>
      <c r="E962" s="194">
        <v>99.19</v>
      </c>
      <c r="F962" s="229">
        <v>99.19</v>
      </c>
      <c r="G962" s="230" t="s">
        <v>33</v>
      </c>
      <c r="H962" s="231">
        <v>0</v>
      </c>
      <c r="I962" s="251">
        <v>0</v>
      </c>
      <c r="J962" s="232">
        <v>0</v>
      </c>
      <c r="K962" s="232">
        <v>0</v>
      </c>
      <c r="L962" s="233">
        <v>0</v>
      </c>
      <c r="M962" s="232">
        <f t="shared" si="157"/>
        <v>0</v>
      </c>
      <c r="N962" s="234">
        <v>0</v>
      </c>
      <c r="O962" s="232">
        <f t="shared" si="166"/>
        <v>0</v>
      </c>
      <c r="P962" s="242"/>
      <c r="Q962" s="216"/>
      <c r="R962" s="236">
        <f t="shared" si="164"/>
        <v>0</v>
      </c>
      <c r="S962" s="237">
        <v>0</v>
      </c>
      <c r="T962" s="236">
        <f t="shared" si="158"/>
        <v>0</v>
      </c>
      <c r="U962" s="236">
        <f t="shared" si="159"/>
        <v>0</v>
      </c>
      <c r="V962" s="236">
        <f t="shared" si="160"/>
        <v>0</v>
      </c>
      <c r="W962" s="236">
        <f t="shared" si="161"/>
        <v>0</v>
      </c>
      <c r="X962" s="236">
        <f t="shared" si="165"/>
        <v>0</v>
      </c>
      <c r="Y962" s="238">
        <f t="shared" si="162"/>
        <v>0</v>
      </c>
      <c r="Z962" s="238">
        <f t="shared" si="163"/>
        <v>0</v>
      </c>
    </row>
    <row r="963" spans="1:26" ht="45" x14ac:dyDescent="0.25">
      <c r="A963" s="296" t="s">
        <v>1423</v>
      </c>
      <c r="B963" s="483" t="s">
        <v>3225</v>
      </c>
      <c r="C963" s="439" t="s">
        <v>2363</v>
      </c>
      <c r="D963" s="499" t="s">
        <v>2655</v>
      </c>
      <c r="E963" s="324">
        <v>0</v>
      </c>
      <c r="F963" s="325">
        <v>266.8</v>
      </c>
      <c r="G963" s="316" t="s">
        <v>76</v>
      </c>
      <c r="H963" s="251">
        <v>0</v>
      </c>
      <c r="I963" s="251">
        <v>1</v>
      </c>
      <c r="J963" s="251">
        <v>0</v>
      </c>
      <c r="K963" s="251">
        <v>1</v>
      </c>
      <c r="L963" s="318">
        <v>0</v>
      </c>
      <c r="M963" s="232">
        <f t="shared" si="157"/>
        <v>0</v>
      </c>
      <c r="N963" s="252">
        <v>0</v>
      </c>
      <c r="O963" s="232">
        <f t="shared" si="166"/>
        <v>0</v>
      </c>
      <c r="P963" s="504"/>
      <c r="R963" s="236">
        <f t="shared" si="164"/>
        <v>0</v>
      </c>
      <c r="S963" s="237">
        <v>0</v>
      </c>
      <c r="T963" s="236">
        <f t="shared" si="158"/>
        <v>266.8</v>
      </c>
      <c r="U963" s="236">
        <f t="shared" si="159"/>
        <v>0</v>
      </c>
      <c r="V963" s="236">
        <f t="shared" si="160"/>
        <v>266.8</v>
      </c>
      <c r="W963" s="236">
        <f t="shared" si="161"/>
        <v>0</v>
      </c>
      <c r="X963" s="236">
        <f t="shared" si="165"/>
        <v>0</v>
      </c>
      <c r="Y963" s="238">
        <f t="shared" si="162"/>
        <v>0</v>
      </c>
      <c r="Z963" s="238">
        <f t="shared" si="163"/>
        <v>0</v>
      </c>
    </row>
    <row r="964" spans="1:26" x14ac:dyDescent="0.25">
      <c r="A964" s="191" t="s">
        <v>1423</v>
      </c>
      <c r="B964" s="228" t="s">
        <v>1932</v>
      </c>
      <c r="C964" s="193" t="s">
        <v>1933</v>
      </c>
      <c r="D964" s="193"/>
      <c r="E964" s="194">
        <v>85.05</v>
      </c>
      <c r="F964" s="229">
        <v>85.05</v>
      </c>
      <c r="G964" s="230" t="s">
        <v>33</v>
      </c>
      <c r="H964" s="231">
        <v>3</v>
      </c>
      <c r="I964" s="232">
        <v>0</v>
      </c>
      <c r="J964" s="232">
        <v>0</v>
      </c>
      <c r="K964" s="232">
        <v>3</v>
      </c>
      <c r="L964" s="233">
        <v>0</v>
      </c>
      <c r="M964" s="232">
        <f t="shared" si="157"/>
        <v>0</v>
      </c>
      <c r="N964" s="234">
        <v>0</v>
      </c>
      <c r="O964" s="232">
        <f t="shared" si="166"/>
        <v>0</v>
      </c>
      <c r="P964" s="242"/>
      <c r="Q964" s="216"/>
      <c r="R964" s="236">
        <f t="shared" si="164"/>
        <v>255.14999999999998</v>
      </c>
      <c r="S964" s="237">
        <v>0</v>
      </c>
      <c r="T964" s="236">
        <f t="shared" si="158"/>
        <v>0</v>
      </c>
      <c r="U964" s="236">
        <f t="shared" si="159"/>
        <v>0</v>
      </c>
      <c r="V964" s="236">
        <f t="shared" si="160"/>
        <v>255.14999999999998</v>
      </c>
      <c r="W964" s="236">
        <f t="shared" si="161"/>
        <v>0</v>
      </c>
      <c r="X964" s="236">
        <f t="shared" si="165"/>
        <v>0</v>
      </c>
      <c r="Y964" s="238">
        <f t="shared" si="162"/>
        <v>0</v>
      </c>
      <c r="Z964" s="238">
        <f t="shared" si="163"/>
        <v>0</v>
      </c>
    </row>
    <row r="965" spans="1:26" x14ac:dyDescent="0.25">
      <c r="A965" s="191" t="s">
        <v>1423</v>
      </c>
      <c r="B965" s="228" t="s">
        <v>1938</v>
      </c>
      <c r="C965" s="193" t="s">
        <v>1939</v>
      </c>
      <c r="D965" s="193"/>
      <c r="E965" s="194">
        <v>44</v>
      </c>
      <c r="F965" s="229">
        <v>44</v>
      </c>
      <c r="G965" s="230" t="s">
        <v>33</v>
      </c>
      <c r="H965" s="231">
        <v>0</v>
      </c>
      <c r="I965" s="232">
        <v>0</v>
      </c>
      <c r="J965" s="232">
        <v>0</v>
      </c>
      <c r="K965" s="232">
        <v>0</v>
      </c>
      <c r="L965" s="233">
        <v>0</v>
      </c>
      <c r="M965" s="232">
        <f t="shared" si="157"/>
        <v>0</v>
      </c>
      <c r="N965" s="234">
        <v>0</v>
      </c>
      <c r="O965" s="232">
        <f t="shared" si="166"/>
        <v>0</v>
      </c>
      <c r="P965" s="242"/>
      <c r="Q965" s="216"/>
      <c r="R965" s="236">
        <f t="shared" si="164"/>
        <v>0</v>
      </c>
      <c r="S965" s="237">
        <v>0</v>
      </c>
      <c r="T965" s="236">
        <f t="shared" si="158"/>
        <v>0</v>
      </c>
      <c r="U965" s="236">
        <f t="shared" si="159"/>
        <v>0</v>
      </c>
      <c r="V965" s="236">
        <f t="shared" si="160"/>
        <v>0</v>
      </c>
      <c r="W965" s="236">
        <f t="shared" si="161"/>
        <v>0</v>
      </c>
      <c r="X965" s="236">
        <f t="shared" si="165"/>
        <v>0</v>
      </c>
      <c r="Y965" s="238">
        <f t="shared" si="162"/>
        <v>0</v>
      </c>
      <c r="Z965" s="238">
        <f t="shared" si="163"/>
        <v>0</v>
      </c>
    </row>
    <row r="966" spans="1:26" x14ac:dyDescent="0.25">
      <c r="A966" s="191" t="s">
        <v>1423</v>
      </c>
      <c r="B966" s="228" t="s">
        <v>1936</v>
      </c>
      <c r="C966" s="193" t="s">
        <v>1937</v>
      </c>
      <c r="D966" s="193"/>
      <c r="E966" s="194">
        <v>57.39</v>
      </c>
      <c r="F966" s="229">
        <v>57.39</v>
      </c>
      <c r="G966" s="230" t="s">
        <v>33</v>
      </c>
      <c r="H966" s="231">
        <v>0</v>
      </c>
      <c r="I966" s="232">
        <v>0</v>
      </c>
      <c r="J966" s="232">
        <v>0</v>
      </c>
      <c r="K966" s="232">
        <v>0</v>
      </c>
      <c r="L966" s="233">
        <v>0</v>
      </c>
      <c r="M966" s="232">
        <f t="shared" si="157"/>
        <v>0</v>
      </c>
      <c r="N966" s="234">
        <v>0</v>
      </c>
      <c r="O966" s="232">
        <f t="shared" si="166"/>
        <v>0</v>
      </c>
      <c r="P966" s="242"/>
      <c r="Q966" s="216"/>
      <c r="R966" s="236">
        <f t="shared" si="164"/>
        <v>0</v>
      </c>
      <c r="S966" s="237">
        <v>0</v>
      </c>
      <c r="T966" s="236">
        <f t="shared" si="158"/>
        <v>0</v>
      </c>
      <c r="U966" s="236">
        <f t="shared" si="159"/>
        <v>0</v>
      </c>
      <c r="V966" s="236">
        <f t="shared" si="160"/>
        <v>0</v>
      </c>
      <c r="W966" s="236">
        <f t="shared" si="161"/>
        <v>0</v>
      </c>
      <c r="X966" s="236">
        <f t="shared" si="165"/>
        <v>0</v>
      </c>
      <c r="Y966" s="238">
        <f t="shared" si="162"/>
        <v>0</v>
      </c>
      <c r="Z966" s="238">
        <f t="shared" si="163"/>
        <v>0</v>
      </c>
    </row>
    <row r="967" spans="1:26" x14ac:dyDescent="0.25">
      <c r="A967" s="191" t="s">
        <v>1423</v>
      </c>
      <c r="B967" s="228" t="s">
        <v>2090</v>
      </c>
      <c r="C967" s="193" t="s">
        <v>2091</v>
      </c>
      <c r="D967" s="193"/>
      <c r="E967" s="194">
        <v>56.5</v>
      </c>
      <c r="F967" s="229">
        <v>56.5</v>
      </c>
      <c r="G967" s="230" t="s">
        <v>33</v>
      </c>
      <c r="H967" s="231">
        <v>0</v>
      </c>
      <c r="I967" s="251">
        <v>0</v>
      </c>
      <c r="J967" s="232">
        <v>0</v>
      </c>
      <c r="K967" s="232">
        <v>0</v>
      </c>
      <c r="L967" s="233">
        <v>0</v>
      </c>
      <c r="M967" s="232">
        <f t="shared" si="157"/>
        <v>0</v>
      </c>
      <c r="N967" s="234">
        <v>0</v>
      </c>
      <c r="O967" s="232">
        <f t="shared" si="166"/>
        <v>0</v>
      </c>
      <c r="P967" s="243"/>
      <c r="Q967" s="216"/>
      <c r="R967" s="236">
        <f t="shared" si="164"/>
        <v>0</v>
      </c>
      <c r="S967" s="237">
        <v>0</v>
      </c>
      <c r="T967" s="236">
        <f t="shared" si="158"/>
        <v>0</v>
      </c>
      <c r="U967" s="236">
        <f t="shared" si="159"/>
        <v>0</v>
      </c>
      <c r="V967" s="236">
        <f t="shared" si="160"/>
        <v>0</v>
      </c>
      <c r="W967" s="236">
        <f t="shared" si="161"/>
        <v>0</v>
      </c>
      <c r="X967" s="236">
        <f t="shared" si="165"/>
        <v>0</v>
      </c>
      <c r="Y967" s="238">
        <f t="shared" si="162"/>
        <v>0</v>
      </c>
      <c r="Z967" s="238">
        <f t="shared" si="163"/>
        <v>0</v>
      </c>
    </row>
    <row r="968" spans="1:26" x14ac:dyDescent="0.25">
      <c r="A968" s="191" t="s">
        <v>1423</v>
      </c>
      <c r="B968" s="228" t="s">
        <v>2081</v>
      </c>
      <c r="C968" s="193" t="s">
        <v>2082</v>
      </c>
      <c r="D968" s="193"/>
      <c r="E968" s="194">
        <v>149</v>
      </c>
      <c r="F968" s="229">
        <v>149</v>
      </c>
      <c r="G968" s="230" t="s">
        <v>33</v>
      </c>
      <c r="H968" s="231">
        <v>8</v>
      </c>
      <c r="I968" s="251">
        <v>0</v>
      </c>
      <c r="J968" s="232">
        <v>0</v>
      </c>
      <c r="K968" s="232">
        <v>0</v>
      </c>
      <c r="L968" s="233">
        <v>0</v>
      </c>
      <c r="M968" s="232">
        <f t="shared" si="157"/>
        <v>8</v>
      </c>
      <c r="N968" s="234">
        <v>8</v>
      </c>
      <c r="O968" s="232">
        <f t="shared" si="166"/>
        <v>0</v>
      </c>
      <c r="P968" s="243"/>
      <c r="Q968" s="216"/>
      <c r="R968" s="236">
        <f t="shared" si="164"/>
        <v>1192</v>
      </c>
      <c r="S968" s="237">
        <v>0</v>
      </c>
      <c r="T968" s="236">
        <f t="shared" si="158"/>
        <v>0</v>
      </c>
      <c r="U968" s="236">
        <f t="shared" si="159"/>
        <v>0</v>
      </c>
      <c r="V968" s="236">
        <f t="shared" si="160"/>
        <v>0</v>
      </c>
      <c r="W968" s="236">
        <f t="shared" si="161"/>
        <v>0</v>
      </c>
      <c r="X968" s="236">
        <f t="shared" si="165"/>
        <v>1192</v>
      </c>
      <c r="Y968" s="238">
        <f t="shared" si="162"/>
        <v>1192</v>
      </c>
      <c r="Z968" s="238">
        <f t="shared" si="163"/>
        <v>0</v>
      </c>
    </row>
    <row r="969" spans="1:26" x14ac:dyDescent="0.25">
      <c r="A969" s="191" t="s">
        <v>1423</v>
      </c>
      <c r="B969" s="228" t="s">
        <v>1971</v>
      </c>
      <c r="C969" s="193" t="s">
        <v>1972</v>
      </c>
      <c r="D969" s="193"/>
      <c r="E969" s="194">
        <v>0</v>
      </c>
      <c r="F969" s="229">
        <v>0</v>
      </c>
      <c r="G969" s="230" t="s">
        <v>33</v>
      </c>
      <c r="H969" s="231">
        <v>0</v>
      </c>
      <c r="I969" s="251">
        <v>0</v>
      </c>
      <c r="J969" s="232">
        <v>0</v>
      </c>
      <c r="K969" s="232">
        <v>0</v>
      </c>
      <c r="L969" s="233">
        <v>0</v>
      </c>
      <c r="M969" s="232">
        <f t="shared" si="157"/>
        <v>0</v>
      </c>
      <c r="N969" s="234">
        <v>0</v>
      </c>
      <c r="O969" s="232">
        <f t="shared" si="166"/>
        <v>0</v>
      </c>
      <c r="P969" s="243"/>
      <c r="Q969" s="216"/>
      <c r="R969" s="236">
        <f t="shared" si="164"/>
        <v>0</v>
      </c>
      <c r="S969" s="237">
        <v>0</v>
      </c>
      <c r="T969" s="236">
        <f t="shared" si="158"/>
        <v>0</v>
      </c>
      <c r="U969" s="236">
        <f t="shared" si="159"/>
        <v>0</v>
      </c>
      <c r="V969" s="236">
        <f t="shared" si="160"/>
        <v>0</v>
      </c>
      <c r="W969" s="236">
        <f t="shared" si="161"/>
        <v>0</v>
      </c>
      <c r="X969" s="236">
        <f t="shared" si="165"/>
        <v>0</v>
      </c>
      <c r="Y969" s="238">
        <f t="shared" si="162"/>
        <v>0</v>
      </c>
      <c r="Z969" s="238">
        <f t="shared" si="163"/>
        <v>0</v>
      </c>
    </row>
    <row r="970" spans="1:26" x14ac:dyDescent="0.25">
      <c r="A970" s="191" t="s">
        <v>1423</v>
      </c>
      <c r="B970" s="228" t="s">
        <v>1969</v>
      </c>
      <c r="C970" s="193" t="s">
        <v>1970</v>
      </c>
      <c r="D970" s="193"/>
      <c r="E970" s="194">
        <v>0</v>
      </c>
      <c r="F970" s="229">
        <v>0</v>
      </c>
      <c r="G970" s="230" t="s">
        <v>33</v>
      </c>
      <c r="H970" s="231">
        <v>0</v>
      </c>
      <c r="I970" s="251">
        <v>0</v>
      </c>
      <c r="J970" s="232">
        <v>0</v>
      </c>
      <c r="K970" s="232">
        <v>0</v>
      </c>
      <c r="L970" s="233">
        <v>0</v>
      </c>
      <c r="M970" s="232">
        <f t="shared" ref="M970:M1033" si="167">H970+I970+J970-K970-L970</f>
        <v>0</v>
      </c>
      <c r="N970" s="234">
        <v>0</v>
      </c>
      <c r="O970" s="232">
        <f t="shared" si="166"/>
        <v>0</v>
      </c>
      <c r="P970" s="244"/>
      <c r="Q970" s="216"/>
      <c r="R970" s="236">
        <f t="shared" si="164"/>
        <v>0</v>
      </c>
      <c r="S970" s="237">
        <v>0</v>
      </c>
      <c r="T970" s="236">
        <f t="shared" ref="T970:T1033" si="168">I970*F970</f>
        <v>0</v>
      </c>
      <c r="U970" s="236">
        <f t="shared" ref="U970:U1033" si="169">F970*J970</f>
        <v>0</v>
      </c>
      <c r="V970" s="236">
        <f t="shared" ref="V970:V1033" si="170">F970*K970</f>
        <v>0</v>
      </c>
      <c r="W970" s="236">
        <f t="shared" ref="W970:W1033" si="171">F970*L970</f>
        <v>0</v>
      </c>
      <c r="X970" s="236">
        <f t="shared" si="165"/>
        <v>0</v>
      </c>
      <c r="Y970" s="238">
        <f t="shared" ref="Y970:Y1033" si="172">M970*F970</f>
        <v>0</v>
      </c>
      <c r="Z970" s="238">
        <f t="shared" ref="Z970:Z1033" si="173">Y970-X970</f>
        <v>0</v>
      </c>
    </row>
    <row r="971" spans="1:26" ht="30" x14ac:dyDescent="0.25">
      <c r="A971" s="191" t="s">
        <v>1423</v>
      </c>
      <c r="B971" s="228" t="s">
        <v>2096</v>
      </c>
      <c r="C971" s="193" t="s">
        <v>2097</v>
      </c>
      <c r="D971" s="193"/>
      <c r="E971" s="194">
        <v>21.85</v>
      </c>
      <c r="F971" s="229">
        <v>21.85</v>
      </c>
      <c r="G971" s="230" t="s">
        <v>33</v>
      </c>
      <c r="H971" s="231">
        <v>0</v>
      </c>
      <c r="I971" s="251">
        <v>0</v>
      </c>
      <c r="J971" s="232">
        <v>0</v>
      </c>
      <c r="K971" s="232">
        <v>0</v>
      </c>
      <c r="L971" s="233">
        <v>0</v>
      </c>
      <c r="M971" s="232">
        <f t="shared" si="167"/>
        <v>0</v>
      </c>
      <c r="N971" s="234">
        <v>0</v>
      </c>
      <c r="O971" s="232">
        <f t="shared" si="166"/>
        <v>0</v>
      </c>
      <c r="P971" s="243"/>
      <c r="Q971" s="216"/>
      <c r="R971" s="236">
        <f t="shared" si="164"/>
        <v>0</v>
      </c>
      <c r="S971" s="237">
        <v>0</v>
      </c>
      <c r="T971" s="236">
        <f t="shared" si="168"/>
        <v>0</v>
      </c>
      <c r="U971" s="236">
        <f t="shared" si="169"/>
        <v>0</v>
      </c>
      <c r="V971" s="236">
        <f t="shared" si="170"/>
        <v>0</v>
      </c>
      <c r="W971" s="236">
        <f t="shared" si="171"/>
        <v>0</v>
      </c>
      <c r="X971" s="236">
        <f t="shared" si="165"/>
        <v>0</v>
      </c>
      <c r="Y971" s="238">
        <f t="shared" si="172"/>
        <v>0</v>
      </c>
      <c r="Z971" s="238">
        <f t="shared" si="173"/>
        <v>0</v>
      </c>
    </row>
    <row r="972" spans="1:26" ht="30" x14ac:dyDescent="0.25">
      <c r="A972" s="296" t="s">
        <v>1423</v>
      </c>
      <c r="B972" s="483" t="s">
        <v>3226</v>
      </c>
      <c r="C972" s="439" t="s">
        <v>2359</v>
      </c>
      <c r="D972" s="499" t="s">
        <v>2655</v>
      </c>
      <c r="E972" s="324">
        <v>0</v>
      </c>
      <c r="F972" s="325">
        <v>266.8</v>
      </c>
      <c r="G972" s="316" t="s">
        <v>76</v>
      </c>
      <c r="H972" s="251">
        <v>0</v>
      </c>
      <c r="I972" s="251">
        <v>1</v>
      </c>
      <c r="J972" s="251">
        <v>0</v>
      </c>
      <c r="K972" s="251">
        <v>1</v>
      </c>
      <c r="L972" s="318">
        <v>0</v>
      </c>
      <c r="M972" s="232">
        <f t="shared" si="167"/>
        <v>0</v>
      </c>
      <c r="N972" s="252">
        <v>0</v>
      </c>
      <c r="O972" s="232">
        <f t="shared" si="166"/>
        <v>0</v>
      </c>
      <c r="P972" s="504"/>
      <c r="R972" s="236">
        <f t="shared" si="164"/>
        <v>0</v>
      </c>
      <c r="S972" s="237">
        <v>0</v>
      </c>
      <c r="T972" s="236">
        <f t="shared" si="168"/>
        <v>266.8</v>
      </c>
      <c r="U972" s="236">
        <f t="shared" si="169"/>
        <v>0</v>
      </c>
      <c r="V972" s="236">
        <f t="shared" si="170"/>
        <v>266.8</v>
      </c>
      <c r="W972" s="236">
        <f t="shared" si="171"/>
        <v>0</v>
      </c>
      <c r="X972" s="236">
        <f t="shared" si="165"/>
        <v>0</v>
      </c>
      <c r="Y972" s="238">
        <f t="shared" si="172"/>
        <v>0</v>
      </c>
      <c r="Z972" s="238">
        <f t="shared" si="173"/>
        <v>0</v>
      </c>
    </row>
    <row r="973" spans="1:26" ht="30" x14ac:dyDescent="0.25">
      <c r="A973" s="296" t="s">
        <v>1423</v>
      </c>
      <c r="B973" s="483" t="s">
        <v>3227</v>
      </c>
      <c r="C973" s="439" t="s">
        <v>2361</v>
      </c>
      <c r="D973" s="499" t="s">
        <v>2655</v>
      </c>
      <c r="E973" s="324">
        <v>0</v>
      </c>
      <c r="F973" s="325">
        <v>266.8</v>
      </c>
      <c r="G973" s="316" t="s">
        <v>76</v>
      </c>
      <c r="H973" s="251">
        <v>0</v>
      </c>
      <c r="I973" s="251">
        <v>1</v>
      </c>
      <c r="J973" s="251">
        <v>0</v>
      </c>
      <c r="K973" s="251">
        <v>1</v>
      </c>
      <c r="L973" s="318">
        <v>0</v>
      </c>
      <c r="M973" s="232">
        <f t="shared" si="167"/>
        <v>0</v>
      </c>
      <c r="N973" s="252">
        <v>0</v>
      </c>
      <c r="O973" s="232">
        <f t="shared" si="166"/>
        <v>0</v>
      </c>
      <c r="P973" s="504"/>
      <c r="R973" s="236">
        <f t="shared" si="164"/>
        <v>0</v>
      </c>
      <c r="S973" s="237">
        <v>0</v>
      </c>
      <c r="T973" s="236">
        <f t="shared" si="168"/>
        <v>266.8</v>
      </c>
      <c r="U973" s="236">
        <f t="shared" si="169"/>
        <v>0</v>
      </c>
      <c r="V973" s="236">
        <f t="shared" si="170"/>
        <v>266.8</v>
      </c>
      <c r="W973" s="236">
        <f t="shared" si="171"/>
        <v>0</v>
      </c>
      <c r="X973" s="236">
        <f t="shared" si="165"/>
        <v>0</v>
      </c>
      <c r="Y973" s="238">
        <f t="shared" si="172"/>
        <v>0</v>
      </c>
      <c r="Z973" s="238">
        <f t="shared" si="173"/>
        <v>0</v>
      </c>
    </row>
    <row r="974" spans="1:26" ht="30" x14ac:dyDescent="0.25">
      <c r="A974" s="296" t="s">
        <v>1423</v>
      </c>
      <c r="B974" s="483" t="s">
        <v>3228</v>
      </c>
      <c r="C974" s="439" t="s">
        <v>2356</v>
      </c>
      <c r="D974" s="499" t="s">
        <v>2655</v>
      </c>
      <c r="E974" s="324">
        <v>0</v>
      </c>
      <c r="F974" s="325">
        <v>928</v>
      </c>
      <c r="G974" s="316" t="s">
        <v>159</v>
      </c>
      <c r="H974" s="251">
        <v>0</v>
      </c>
      <c r="I974" s="251">
        <v>1</v>
      </c>
      <c r="J974" s="251">
        <v>0</v>
      </c>
      <c r="K974" s="251">
        <v>0</v>
      </c>
      <c r="L974" s="318">
        <v>0</v>
      </c>
      <c r="M974" s="232">
        <f t="shared" si="167"/>
        <v>1</v>
      </c>
      <c r="N974" s="252">
        <v>1</v>
      </c>
      <c r="O974" s="232">
        <f t="shared" si="166"/>
        <v>0</v>
      </c>
      <c r="P974" s="504"/>
      <c r="R974" s="236">
        <f t="shared" si="164"/>
        <v>0</v>
      </c>
      <c r="S974" s="237">
        <v>0</v>
      </c>
      <c r="T974" s="236">
        <f t="shared" si="168"/>
        <v>928</v>
      </c>
      <c r="U974" s="236">
        <f t="shared" si="169"/>
        <v>0</v>
      </c>
      <c r="V974" s="236">
        <f t="shared" si="170"/>
        <v>0</v>
      </c>
      <c r="W974" s="236">
        <f t="shared" si="171"/>
        <v>0</v>
      </c>
      <c r="X974" s="236">
        <f t="shared" si="165"/>
        <v>928</v>
      </c>
      <c r="Y974" s="238">
        <f t="shared" si="172"/>
        <v>928</v>
      </c>
      <c r="Z974" s="238">
        <f t="shared" si="173"/>
        <v>0</v>
      </c>
    </row>
    <row r="975" spans="1:26" ht="30" x14ac:dyDescent="0.25">
      <c r="A975" s="296" t="s">
        <v>1423</v>
      </c>
      <c r="B975" s="483" t="s">
        <v>3229</v>
      </c>
      <c r="C975" s="439" t="s">
        <v>2362</v>
      </c>
      <c r="D975" s="499" t="s">
        <v>2655</v>
      </c>
      <c r="E975" s="324">
        <v>0</v>
      </c>
      <c r="F975" s="325">
        <v>266.8</v>
      </c>
      <c r="G975" s="316" t="s">
        <v>76</v>
      </c>
      <c r="H975" s="251">
        <v>0</v>
      </c>
      <c r="I975" s="251">
        <v>1</v>
      </c>
      <c r="J975" s="251">
        <v>0</v>
      </c>
      <c r="K975" s="251">
        <v>1</v>
      </c>
      <c r="L975" s="318">
        <v>0</v>
      </c>
      <c r="M975" s="232">
        <f t="shared" si="167"/>
        <v>0</v>
      </c>
      <c r="N975" s="252">
        <v>0</v>
      </c>
      <c r="O975" s="232">
        <f t="shared" si="166"/>
        <v>0</v>
      </c>
      <c r="P975" s="504"/>
      <c r="R975" s="236">
        <f t="shared" si="164"/>
        <v>0</v>
      </c>
      <c r="S975" s="237">
        <v>0</v>
      </c>
      <c r="T975" s="236">
        <f t="shared" si="168"/>
        <v>266.8</v>
      </c>
      <c r="U975" s="236">
        <f t="shared" si="169"/>
        <v>0</v>
      </c>
      <c r="V975" s="236">
        <f t="shared" si="170"/>
        <v>266.8</v>
      </c>
      <c r="W975" s="236">
        <f t="shared" si="171"/>
        <v>0</v>
      </c>
      <c r="X975" s="236">
        <f t="shared" si="165"/>
        <v>0</v>
      </c>
      <c r="Y975" s="238">
        <f t="shared" si="172"/>
        <v>0</v>
      </c>
      <c r="Z975" s="238">
        <f t="shared" si="173"/>
        <v>0</v>
      </c>
    </row>
    <row r="976" spans="1:26" ht="30" x14ac:dyDescent="0.25">
      <c r="A976" s="296" t="s">
        <v>1423</v>
      </c>
      <c r="B976" s="483" t="s">
        <v>3230</v>
      </c>
      <c r="C976" s="439" t="s">
        <v>2360</v>
      </c>
      <c r="D976" s="499" t="s">
        <v>2655</v>
      </c>
      <c r="E976" s="324">
        <v>0</v>
      </c>
      <c r="F976" s="325">
        <v>266.8</v>
      </c>
      <c r="G976" s="316" t="s">
        <v>76</v>
      </c>
      <c r="H976" s="251">
        <v>0</v>
      </c>
      <c r="I976" s="251">
        <v>1</v>
      </c>
      <c r="J976" s="251">
        <v>0</v>
      </c>
      <c r="K976" s="251">
        <v>1</v>
      </c>
      <c r="L976" s="318">
        <v>0</v>
      </c>
      <c r="M976" s="232">
        <f t="shared" si="167"/>
        <v>0</v>
      </c>
      <c r="N976" s="252">
        <v>0</v>
      </c>
      <c r="O976" s="232">
        <f t="shared" si="166"/>
        <v>0</v>
      </c>
      <c r="P976" s="504"/>
      <c r="R976" s="236">
        <f t="shared" si="164"/>
        <v>0</v>
      </c>
      <c r="S976" s="237">
        <v>0</v>
      </c>
      <c r="T976" s="236">
        <f t="shared" si="168"/>
        <v>266.8</v>
      </c>
      <c r="U976" s="236">
        <f t="shared" si="169"/>
        <v>0</v>
      </c>
      <c r="V976" s="236">
        <f t="shared" si="170"/>
        <v>266.8</v>
      </c>
      <c r="W976" s="236">
        <f t="shared" si="171"/>
        <v>0</v>
      </c>
      <c r="X976" s="236">
        <f t="shared" si="165"/>
        <v>0</v>
      </c>
      <c r="Y976" s="238">
        <f t="shared" si="172"/>
        <v>0</v>
      </c>
      <c r="Z976" s="238">
        <f t="shared" si="173"/>
        <v>0</v>
      </c>
    </row>
    <row r="977" spans="1:26" ht="30" x14ac:dyDescent="0.25">
      <c r="A977" s="296" t="s">
        <v>1423</v>
      </c>
      <c r="B977" s="483" t="s">
        <v>3231</v>
      </c>
      <c r="C977" s="439" t="s">
        <v>2516</v>
      </c>
      <c r="D977" s="499" t="s">
        <v>2655</v>
      </c>
      <c r="E977" s="324">
        <v>0</v>
      </c>
      <c r="F977" s="325">
        <v>928</v>
      </c>
      <c r="G977" s="316" t="s">
        <v>159</v>
      </c>
      <c r="H977" s="251">
        <v>0</v>
      </c>
      <c r="I977" s="251">
        <v>2</v>
      </c>
      <c r="J977" s="251">
        <v>0</v>
      </c>
      <c r="K977" s="251">
        <v>1</v>
      </c>
      <c r="L977" s="318">
        <v>0</v>
      </c>
      <c r="M977" s="232">
        <f t="shared" si="167"/>
        <v>1</v>
      </c>
      <c r="N977" s="252">
        <v>1</v>
      </c>
      <c r="O977" s="232">
        <f t="shared" si="166"/>
        <v>0</v>
      </c>
      <c r="P977" s="504"/>
      <c r="R977" s="236">
        <f t="shared" si="164"/>
        <v>0</v>
      </c>
      <c r="S977" s="237">
        <v>0</v>
      </c>
      <c r="T977" s="236">
        <f t="shared" si="168"/>
        <v>1856</v>
      </c>
      <c r="U977" s="236">
        <f t="shared" si="169"/>
        <v>0</v>
      </c>
      <c r="V977" s="236">
        <f t="shared" si="170"/>
        <v>928</v>
      </c>
      <c r="W977" s="236">
        <f t="shared" si="171"/>
        <v>0</v>
      </c>
      <c r="X977" s="236">
        <f t="shared" si="165"/>
        <v>928</v>
      </c>
      <c r="Y977" s="238">
        <f t="shared" si="172"/>
        <v>928</v>
      </c>
      <c r="Z977" s="238">
        <f t="shared" si="173"/>
        <v>0</v>
      </c>
    </row>
    <row r="978" spans="1:26" ht="30" x14ac:dyDescent="0.25">
      <c r="A978" s="296" t="s">
        <v>1053</v>
      </c>
      <c r="B978" s="483" t="s">
        <v>3202</v>
      </c>
      <c r="C978" s="439" t="s">
        <v>2504</v>
      </c>
      <c r="D978" s="499" t="s">
        <v>2652</v>
      </c>
      <c r="E978" s="324">
        <v>0</v>
      </c>
      <c r="F978" s="325">
        <v>34.799999999999997</v>
      </c>
      <c r="G978" s="316" t="s">
        <v>33</v>
      </c>
      <c r="H978" s="251">
        <v>0</v>
      </c>
      <c r="I978" s="251">
        <v>3</v>
      </c>
      <c r="J978" s="251">
        <v>0</v>
      </c>
      <c r="K978" s="251">
        <v>0</v>
      </c>
      <c r="L978" s="318">
        <v>0</v>
      </c>
      <c r="M978" s="232">
        <f t="shared" si="167"/>
        <v>3</v>
      </c>
      <c r="N978" s="252">
        <v>3</v>
      </c>
      <c r="O978" s="232">
        <f t="shared" si="166"/>
        <v>0</v>
      </c>
      <c r="P978" s="504"/>
      <c r="R978" s="236">
        <f t="shared" si="164"/>
        <v>0</v>
      </c>
      <c r="S978" s="237">
        <v>0</v>
      </c>
      <c r="T978" s="236">
        <f t="shared" si="168"/>
        <v>104.39999999999999</v>
      </c>
      <c r="U978" s="236">
        <f t="shared" si="169"/>
        <v>0</v>
      </c>
      <c r="V978" s="236">
        <f t="shared" si="170"/>
        <v>0</v>
      </c>
      <c r="W978" s="236">
        <f t="shared" si="171"/>
        <v>0</v>
      </c>
      <c r="X978" s="236">
        <f t="shared" si="165"/>
        <v>104.39999999999999</v>
      </c>
      <c r="Y978" s="238">
        <f t="shared" si="172"/>
        <v>104.39999999999999</v>
      </c>
      <c r="Z978" s="238">
        <f t="shared" si="173"/>
        <v>0</v>
      </c>
    </row>
    <row r="979" spans="1:26" ht="18" x14ac:dyDescent="0.25">
      <c r="A979" s="191" t="s">
        <v>189</v>
      </c>
      <c r="B979" s="228" t="s">
        <v>212</v>
      </c>
      <c r="C979" s="202" t="s">
        <v>213</v>
      </c>
      <c r="D979" s="508" t="s">
        <v>2658</v>
      </c>
      <c r="E979" s="203">
        <v>80.040000000000006</v>
      </c>
      <c r="F979" s="250">
        <v>80.040000000000006</v>
      </c>
      <c r="G979" s="316" t="s">
        <v>33</v>
      </c>
      <c r="H979" s="317">
        <v>92</v>
      </c>
      <c r="I979" s="251">
        <v>7</v>
      </c>
      <c r="J979" s="251">
        <v>0</v>
      </c>
      <c r="K979" s="251">
        <v>6</v>
      </c>
      <c r="L979" s="318">
        <v>0</v>
      </c>
      <c r="M979" s="232">
        <f t="shared" si="167"/>
        <v>93</v>
      </c>
      <c r="N979" s="252">
        <v>93</v>
      </c>
      <c r="O979" s="232">
        <f t="shared" si="166"/>
        <v>0</v>
      </c>
      <c r="P979" s="320"/>
      <c r="Q979" s="216"/>
      <c r="R979" s="236">
        <f t="shared" si="164"/>
        <v>7363.68</v>
      </c>
      <c r="S979" s="237">
        <v>0</v>
      </c>
      <c r="T979" s="236">
        <f t="shared" si="168"/>
        <v>560.28000000000009</v>
      </c>
      <c r="U979" s="236">
        <f t="shared" si="169"/>
        <v>0</v>
      </c>
      <c r="V979" s="236">
        <f t="shared" si="170"/>
        <v>480.24</v>
      </c>
      <c r="W979" s="236">
        <f t="shared" si="171"/>
        <v>0</v>
      </c>
      <c r="X979" s="236">
        <f t="shared" si="165"/>
        <v>7443.72</v>
      </c>
      <c r="Y979" s="238">
        <f t="shared" si="172"/>
        <v>7443.72</v>
      </c>
      <c r="Z979" s="238">
        <f t="shared" si="173"/>
        <v>0</v>
      </c>
    </row>
    <row r="980" spans="1:26" x14ac:dyDescent="0.25">
      <c r="A980" s="191" t="s">
        <v>1423</v>
      </c>
      <c r="B980" s="228" t="s">
        <v>2106</v>
      </c>
      <c r="C980" s="193" t="s">
        <v>2107</v>
      </c>
      <c r="D980" s="193"/>
      <c r="E980" s="194">
        <v>244.76</v>
      </c>
      <c r="F980" s="229">
        <v>244.76</v>
      </c>
      <c r="G980" s="230" t="s">
        <v>76</v>
      </c>
      <c r="H980" s="231">
        <v>0</v>
      </c>
      <c r="I980" s="251">
        <v>0</v>
      </c>
      <c r="J980" s="232">
        <v>0</v>
      </c>
      <c r="K980" s="232">
        <v>0</v>
      </c>
      <c r="L980" s="233">
        <v>0</v>
      </c>
      <c r="M980" s="232">
        <f t="shared" si="167"/>
        <v>0</v>
      </c>
      <c r="N980" s="234">
        <v>0</v>
      </c>
      <c r="O980" s="232">
        <f t="shared" si="166"/>
        <v>0</v>
      </c>
      <c r="P980" s="243"/>
      <c r="Q980" s="216"/>
      <c r="R980" s="236">
        <f t="shared" si="164"/>
        <v>0</v>
      </c>
      <c r="S980" s="237">
        <v>0</v>
      </c>
      <c r="T980" s="236">
        <f t="shared" si="168"/>
        <v>0</v>
      </c>
      <c r="U980" s="236">
        <f t="shared" si="169"/>
        <v>0</v>
      </c>
      <c r="V980" s="236">
        <f t="shared" si="170"/>
        <v>0</v>
      </c>
      <c r="W980" s="236">
        <f t="shared" si="171"/>
        <v>0</v>
      </c>
      <c r="X980" s="236">
        <f t="shared" si="165"/>
        <v>0</v>
      </c>
      <c r="Y980" s="238">
        <f t="shared" si="172"/>
        <v>0</v>
      </c>
      <c r="Z980" s="238">
        <f t="shared" si="173"/>
        <v>0</v>
      </c>
    </row>
    <row r="981" spans="1:26" ht="30" x14ac:dyDescent="0.25">
      <c r="A981" s="191" t="s">
        <v>1423</v>
      </c>
      <c r="B981" s="228" t="s">
        <v>2009</v>
      </c>
      <c r="C981" s="193" t="s">
        <v>2010</v>
      </c>
      <c r="D981" s="193"/>
      <c r="E981" s="194">
        <v>765.6</v>
      </c>
      <c r="F981" s="229">
        <v>765.6</v>
      </c>
      <c r="G981" s="230" t="s">
        <v>159</v>
      </c>
      <c r="H981" s="231">
        <v>0</v>
      </c>
      <c r="I981" s="251">
        <v>0</v>
      </c>
      <c r="J981" s="232">
        <v>0</v>
      </c>
      <c r="K981" s="232">
        <v>0</v>
      </c>
      <c r="L981" s="232">
        <v>0</v>
      </c>
      <c r="M981" s="232">
        <f t="shared" si="167"/>
        <v>0</v>
      </c>
      <c r="N981" s="232">
        <v>0</v>
      </c>
      <c r="O981" s="232">
        <f t="shared" si="166"/>
        <v>0</v>
      </c>
      <c r="P981" s="242"/>
      <c r="Q981" s="216"/>
      <c r="R981" s="236">
        <f t="shared" si="164"/>
        <v>0</v>
      </c>
      <c r="S981" s="237">
        <v>0</v>
      </c>
      <c r="T981" s="236">
        <f t="shared" si="168"/>
        <v>0</v>
      </c>
      <c r="U981" s="236">
        <f t="shared" si="169"/>
        <v>0</v>
      </c>
      <c r="V981" s="236">
        <f t="shared" si="170"/>
        <v>0</v>
      </c>
      <c r="W981" s="236">
        <f t="shared" si="171"/>
        <v>0</v>
      </c>
      <c r="X981" s="236">
        <f t="shared" si="165"/>
        <v>0</v>
      </c>
      <c r="Y981" s="238">
        <f t="shared" si="172"/>
        <v>0</v>
      </c>
      <c r="Z981" s="238">
        <f t="shared" si="173"/>
        <v>0</v>
      </c>
    </row>
    <row r="982" spans="1:26" ht="30" x14ac:dyDescent="0.25">
      <c r="A982" s="211" t="s">
        <v>1423</v>
      </c>
      <c r="B982" s="260" t="s">
        <v>2047</v>
      </c>
      <c r="C982" s="213" t="s">
        <v>2048</v>
      </c>
      <c r="D982" s="213"/>
      <c r="E982" s="214">
        <v>2101.92</v>
      </c>
      <c r="F982" s="261">
        <v>2101.92</v>
      </c>
      <c r="G982" s="262" t="s">
        <v>1915</v>
      </c>
      <c r="H982" s="231">
        <v>0</v>
      </c>
      <c r="I982" s="251">
        <v>0</v>
      </c>
      <c r="J982" s="263">
        <v>0</v>
      </c>
      <c r="K982" s="232">
        <v>0</v>
      </c>
      <c r="L982" s="264">
        <v>0</v>
      </c>
      <c r="M982" s="232">
        <f t="shared" si="167"/>
        <v>0</v>
      </c>
      <c r="N982" s="265">
        <v>0</v>
      </c>
      <c r="O982" s="232">
        <f t="shared" si="166"/>
        <v>0</v>
      </c>
      <c r="P982" s="243"/>
      <c r="Q982" s="216"/>
      <c r="R982" s="236">
        <f t="shared" si="164"/>
        <v>0</v>
      </c>
      <c r="S982" s="237">
        <v>0</v>
      </c>
      <c r="T982" s="236">
        <f t="shared" si="168"/>
        <v>0</v>
      </c>
      <c r="U982" s="236">
        <f t="shared" si="169"/>
        <v>0</v>
      </c>
      <c r="V982" s="236">
        <f t="shared" si="170"/>
        <v>0</v>
      </c>
      <c r="W982" s="236">
        <f t="shared" si="171"/>
        <v>0</v>
      </c>
      <c r="X982" s="236">
        <f t="shared" si="165"/>
        <v>0</v>
      </c>
      <c r="Y982" s="238">
        <f t="shared" si="172"/>
        <v>0</v>
      </c>
      <c r="Z982" s="238">
        <f t="shared" si="173"/>
        <v>0</v>
      </c>
    </row>
    <row r="983" spans="1:26" ht="45" x14ac:dyDescent="0.25">
      <c r="A983" s="211" t="s">
        <v>1423</v>
      </c>
      <c r="B983" s="228" t="s">
        <v>2018</v>
      </c>
      <c r="C983" s="193" t="s">
        <v>2019</v>
      </c>
      <c r="D983" s="193"/>
      <c r="E983" s="194">
        <v>3526.4</v>
      </c>
      <c r="F983" s="229">
        <v>3526.4</v>
      </c>
      <c r="G983" s="230"/>
      <c r="H983" s="231">
        <v>0</v>
      </c>
      <c r="I983" s="251">
        <v>0</v>
      </c>
      <c r="J983" s="232">
        <v>0</v>
      </c>
      <c r="K983" s="232">
        <v>0</v>
      </c>
      <c r="L983" s="233">
        <v>0</v>
      </c>
      <c r="M983" s="232">
        <f t="shared" si="167"/>
        <v>0</v>
      </c>
      <c r="N983" s="234">
        <v>0</v>
      </c>
      <c r="O983" s="232">
        <f t="shared" si="166"/>
        <v>0</v>
      </c>
      <c r="P983" s="249"/>
      <c r="Q983" s="216"/>
      <c r="R983" s="236">
        <f t="shared" si="164"/>
        <v>0</v>
      </c>
      <c r="S983" s="237">
        <v>0</v>
      </c>
      <c r="T983" s="236">
        <f t="shared" si="168"/>
        <v>0</v>
      </c>
      <c r="U983" s="236">
        <f t="shared" si="169"/>
        <v>0</v>
      </c>
      <c r="V983" s="236">
        <f t="shared" si="170"/>
        <v>0</v>
      </c>
      <c r="W983" s="236">
        <f t="shared" si="171"/>
        <v>0</v>
      </c>
      <c r="X983" s="236">
        <f t="shared" si="165"/>
        <v>0</v>
      </c>
      <c r="Y983" s="238">
        <f t="shared" si="172"/>
        <v>0</v>
      </c>
      <c r="Z983" s="238">
        <f t="shared" si="173"/>
        <v>0</v>
      </c>
    </row>
    <row r="984" spans="1:26" ht="45" x14ac:dyDescent="0.25">
      <c r="A984" s="211" t="s">
        <v>1423</v>
      </c>
      <c r="B984" s="228" t="s">
        <v>2016</v>
      </c>
      <c r="C984" s="193" t="s">
        <v>2017</v>
      </c>
      <c r="D984" s="193"/>
      <c r="E984" s="194">
        <v>3596</v>
      </c>
      <c r="F984" s="229">
        <v>3596</v>
      </c>
      <c r="G984" s="230" t="s">
        <v>1915</v>
      </c>
      <c r="H984" s="231">
        <v>33</v>
      </c>
      <c r="I984" s="251">
        <v>0</v>
      </c>
      <c r="J984" s="232">
        <v>0</v>
      </c>
      <c r="K984" s="232">
        <v>4</v>
      </c>
      <c r="L984" s="233">
        <v>0</v>
      </c>
      <c r="M984" s="232">
        <f t="shared" si="167"/>
        <v>29</v>
      </c>
      <c r="N984" s="234">
        <v>29</v>
      </c>
      <c r="O984" s="232">
        <f t="shared" si="166"/>
        <v>0</v>
      </c>
      <c r="P984" s="242"/>
      <c r="Q984" s="216"/>
      <c r="R984" s="236">
        <f t="shared" si="164"/>
        <v>118668</v>
      </c>
      <c r="S984" s="237">
        <v>0</v>
      </c>
      <c r="T984" s="236">
        <f t="shared" si="168"/>
        <v>0</v>
      </c>
      <c r="U984" s="236">
        <f t="shared" si="169"/>
        <v>0</v>
      </c>
      <c r="V984" s="236">
        <f t="shared" si="170"/>
        <v>14384</v>
      </c>
      <c r="W984" s="236">
        <f t="shared" si="171"/>
        <v>0</v>
      </c>
      <c r="X984" s="236">
        <f t="shared" si="165"/>
        <v>104284</v>
      </c>
      <c r="Y984" s="238">
        <f t="shared" si="172"/>
        <v>104284</v>
      </c>
      <c r="Z984" s="238">
        <f t="shared" si="173"/>
        <v>0</v>
      </c>
    </row>
    <row r="985" spans="1:26" ht="54" x14ac:dyDescent="0.25">
      <c r="A985" s="211" t="s">
        <v>1423</v>
      </c>
      <c r="B985" s="228" t="s">
        <v>1973</v>
      </c>
      <c r="C985" s="193" t="s">
        <v>1974</v>
      </c>
      <c r="D985" s="193"/>
      <c r="E985" s="194">
        <v>3596</v>
      </c>
      <c r="F985" s="229">
        <v>3596</v>
      </c>
      <c r="G985" s="230"/>
      <c r="H985" s="231">
        <v>29</v>
      </c>
      <c r="I985" s="251">
        <v>0</v>
      </c>
      <c r="J985" s="232">
        <v>0</v>
      </c>
      <c r="K985" s="232">
        <v>1</v>
      </c>
      <c r="L985" s="233">
        <v>0</v>
      </c>
      <c r="M985" s="232">
        <f t="shared" si="167"/>
        <v>28</v>
      </c>
      <c r="N985" s="234">
        <v>28</v>
      </c>
      <c r="O985" s="232">
        <f t="shared" si="166"/>
        <v>0</v>
      </c>
      <c r="P985" s="244" t="s">
        <v>2635</v>
      </c>
      <c r="Q985" s="216"/>
      <c r="R985" s="236">
        <f t="shared" si="164"/>
        <v>104284</v>
      </c>
      <c r="S985" s="237">
        <v>0</v>
      </c>
      <c r="T985" s="236">
        <f t="shared" si="168"/>
        <v>0</v>
      </c>
      <c r="U985" s="236">
        <f t="shared" si="169"/>
        <v>0</v>
      </c>
      <c r="V985" s="236">
        <f t="shared" si="170"/>
        <v>3596</v>
      </c>
      <c r="W985" s="236">
        <f t="shared" si="171"/>
        <v>0</v>
      </c>
      <c r="X985" s="236">
        <f t="shared" si="165"/>
        <v>100688</v>
      </c>
      <c r="Y985" s="238">
        <f t="shared" si="172"/>
        <v>100688</v>
      </c>
      <c r="Z985" s="238">
        <f t="shared" si="173"/>
        <v>0</v>
      </c>
    </row>
    <row r="986" spans="1:26" ht="30" x14ac:dyDescent="0.25">
      <c r="A986" s="211" t="s">
        <v>1423</v>
      </c>
      <c r="B986" s="228" t="s">
        <v>2079</v>
      </c>
      <c r="C986" s="193" t="s">
        <v>2080</v>
      </c>
      <c r="D986" s="193"/>
      <c r="E986" s="194">
        <v>3596</v>
      </c>
      <c r="F986" s="229">
        <v>3596</v>
      </c>
      <c r="G986" s="230"/>
      <c r="H986" s="231">
        <v>7</v>
      </c>
      <c r="I986" s="251">
        <v>0</v>
      </c>
      <c r="J986" s="232">
        <v>0</v>
      </c>
      <c r="K986" s="232">
        <v>0</v>
      </c>
      <c r="L986" s="233">
        <v>0</v>
      </c>
      <c r="M986" s="232">
        <f t="shared" si="167"/>
        <v>7</v>
      </c>
      <c r="N986" s="234">
        <v>7</v>
      </c>
      <c r="O986" s="232">
        <f t="shared" si="166"/>
        <v>0</v>
      </c>
      <c r="P986" s="243"/>
      <c r="Q986" s="216"/>
      <c r="R986" s="236">
        <f t="shared" si="164"/>
        <v>25172</v>
      </c>
      <c r="S986" s="237">
        <v>0</v>
      </c>
      <c r="T986" s="236">
        <f t="shared" si="168"/>
        <v>0</v>
      </c>
      <c r="U986" s="236">
        <f t="shared" si="169"/>
        <v>0</v>
      </c>
      <c r="V986" s="236">
        <f t="shared" si="170"/>
        <v>0</v>
      </c>
      <c r="W986" s="236">
        <f t="shared" si="171"/>
        <v>0</v>
      </c>
      <c r="X986" s="236">
        <f t="shared" si="165"/>
        <v>25172</v>
      </c>
      <c r="Y986" s="238">
        <f t="shared" si="172"/>
        <v>25172</v>
      </c>
      <c r="Z986" s="238">
        <f t="shared" si="173"/>
        <v>0</v>
      </c>
    </row>
    <row r="987" spans="1:26" ht="30" x14ac:dyDescent="0.25">
      <c r="A987" s="211" t="s">
        <v>1423</v>
      </c>
      <c r="B987" s="228" t="s">
        <v>1977</v>
      </c>
      <c r="C987" s="193" t="s">
        <v>1978</v>
      </c>
      <c r="D987" s="193"/>
      <c r="E987" s="194">
        <v>87</v>
      </c>
      <c r="F987" s="229">
        <v>87</v>
      </c>
      <c r="G987" s="230" t="s">
        <v>33</v>
      </c>
      <c r="H987" s="231">
        <v>0</v>
      </c>
      <c r="I987" s="251">
        <v>0</v>
      </c>
      <c r="J987" s="232">
        <v>0</v>
      </c>
      <c r="K987" s="232">
        <v>0</v>
      </c>
      <c r="L987" s="233">
        <v>0</v>
      </c>
      <c r="M987" s="232">
        <f t="shared" si="167"/>
        <v>0</v>
      </c>
      <c r="N987" s="234">
        <v>0</v>
      </c>
      <c r="O987" s="232">
        <f t="shared" si="166"/>
        <v>0</v>
      </c>
      <c r="P987" s="243"/>
      <c r="Q987" s="216"/>
      <c r="R987" s="236">
        <f t="shared" si="164"/>
        <v>0</v>
      </c>
      <c r="S987" s="237">
        <v>0</v>
      </c>
      <c r="T987" s="236">
        <f t="shared" si="168"/>
        <v>0</v>
      </c>
      <c r="U987" s="236">
        <f t="shared" si="169"/>
        <v>0</v>
      </c>
      <c r="V987" s="236">
        <f t="shared" si="170"/>
        <v>0</v>
      </c>
      <c r="W987" s="236">
        <f t="shared" si="171"/>
        <v>0</v>
      </c>
      <c r="X987" s="236">
        <f t="shared" si="165"/>
        <v>0</v>
      </c>
      <c r="Y987" s="238">
        <f t="shared" si="172"/>
        <v>0</v>
      </c>
      <c r="Z987" s="238">
        <f t="shared" si="173"/>
        <v>0</v>
      </c>
    </row>
    <row r="988" spans="1:26" ht="30" x14ac:dyDescent="0.25">
      <c r="A988" s="211" t="s">
        <v>1423</v>
      </c>
      <c r="B988" s="228" t="s">
        <v>1981</v>
      </c>
      <c r="C988" s="193" t="s">
        <v>1982</v>
      </c>
      <c r="D988" s="193"/>
      <c r="E988" s="194">
        <v>87</v>
      </c>
      <c r="F988" s="229">
        <v>87</v>
      </c>
      <c r="G988" s="230" t="s">
        <v>33</v>
      </c>
      <c r="H988" s="231">
        <v>0</v>
      </c>
      <c r="I988" s="251">
        <v>0</v>
      </c>
      <c r="J988" s="232">
        <v>0</v>
      </c>
      <c r="K988" s="232">
        <v>0</v>
      </c>
      <c r="L988" s="233">
        <v>0</v>
      </c>
      <c r="M988" s="232">
        <f t="shared" si="167"/>
        <v>0</v>
      </c>
      <c r="N988" s="234">
        <v>0</v>
      </c>
      <c r="O988" s="232">
        <f t="shared" si="166"/>
        <v>0</v>
      </c>
      <c r="P988" s="243"/>
      <c r="Q988" s="216"/>
      <c r="R988" s="236">
        <f t="shared" ref="R988:R1051" si="174">H988*E988</f>
        <v>0</v>
      </c>
      <c r="S988" s="237">
        <v>0</v>
      </c>
      <c r="T988" s="236">
        <f t="shared" si="168"/>
        <v>0</v>
      </c>
      <c r="U988" s="236">
        <f t="shared" si="169"/>
        <v>0</v>
      </c>
      <c r="V988" s="236">
        <f t="shared" si="170"/>
        <v>0</v>
      </c>
      <c r="W988" s="236">
        <f t="shared" si="171"/>
        <v>0</v>
      </c>
      <c r="X988" s="236">
        <f t="shared" ref="X988:X1051" si="175">R988+S988+T988+U988-V988-W988</f>
        <v>0</v>
      </c>
      <c r="Y988" s="238">
        <f t="shared" si="172"/>
        <v>0</v>
      </c>
      <c r="Z988" s="238">
        <f t="shared" si="173"/>
        <v>0</v>
      </c>
    </row>
    <row r="989" spans="1:26" ht="30" x14ac:dyDescent="0.25">
      <c r="A989" s="211" t="s">
        <v>1423</v>
      </c>
      <c r="B989" s="228" t="s">
        <v>1979</v>
      </c>
      <c r="C989" s="193" t="s">
        <v>1980</v>
      </c>
      <c r="D989" s="193"/>
      <c r="E989" s="194">
        <v>87</v>
      </c>
      <c r="F989" s="229">
        <v>87</v>
      </c>
      <c r="G989" s="230" t="s">
        <v>33</v>
      </c>
      <c r="H989" s="231">
        <v>0</v>
      </c>
      <c r="I989" s="251">
        <v>0</v>
      </c>
      <c r="J989" s="232">
        <v>0</v>
      </c>
      <c r="K989" s="232">
        <v>0</v>
      </c>
      <c r="L989" s="233">
        <v>0</v>
      </c>
      <c r="M989" s="232">
        <f t="shared" si="167"/>
        <v>0</v>
      </c>
      <c r="N989" s="234">
        <v>0</v>
      </c>
      <c r="O989" s="232">
        <f t="shared" si="166"/>
        <v>0</v>
      </c>
      <c r="P989" s="243"/>
      <c r="Q989" s="216"/>
      <c r="R989" s="236">
        <f t="shared" si="174"/>
        <v>0</v>
      </c>
      <c r="S989" s="237">
        <v>0</v>
      </c>
      <c r="T989" s="236">
        <f t="shared" si="168"/>
        <v>0</v>
      </c>
      <c r="U989" s="236">
        <f t="shared" si="169"/>
        <v>0</v>
      </c>
      <c r="V989" s="236">
        <f t="shared" si="170"/>
        <v>0</v>
      </c>
      <c r="W989" s="236">
        <f t="shared" si="171"/>
        <v>0</v>
      </c>
      <c r="X989" s="236">
        <f t="shared" si="175"/>
        <v>0</v>
      </c>
      <c r="Y989" s="238">
        <f t="shared" si="172"/>
        <v>0</v>
      </c>
      <c r="Z989" s="238">
        <f t="shared" si="173"/>
        <v>0</v>
      </c>
    </row>
    <row r="990" spans="1:26" ht="30" x14ac:dyDescent="0.25">
      <c r="A990" s="211" t="s">
        <v>1423</v>
      </c>
      <c r="B990" s="228" t="s">
        <v>1975</v>
      </c>
      <c r="C990" s="193" t="s">
        <v>1976</v>
      </c>
      <c r="D990" s="193"/>
      <c r="E990" s="194">
        <v>87</v>
      </c>
      <c r="F990" s="229">
        <v>87</v>
      </c>
      <c r="G990" s="230" t="s">
        <v>33</v>
      </c>
      <c r="H990" s="231">
        <v>0</v>
      </c>
      <c r="I990" s="251">
        <v>0</v>
      </c>
      <c r="J990" s="232">
        <v>0</v>
      </c>
      <c r="K990" s="232">
        <v>0</v>
      </c>
      <c r="L990" s="233">
        <v>0</v>
      </c>
      <c r="M990" s="232">
        <f t="shared" si="167"/>
        <v>0</v>
      </c>
      <c r="N990" s="234">
        <v>0</v>
      </c>
      <c r="O990" s="232">
        <f t="shared" si="166"/>
        <v>0</v>
      </c>
      <c r="P990" s="243"/>
      <c r="Q990" s="216"/>
      <c r="R990" s="236">
        <f t="shared" si="174"/>
        <v>0</v>
      </c>
      <c r="S990" s="237">
        <v>0</v>
      </c>
      <c r="T990" s="236">
        <f t="shared" si="168"/>
        <v>0</v>
      </c>
      <c r="U990" s="236">
        <f t="shared" si="169"/>
        <v>0</v>
      </c>
      <c r="V990" s="236">
        <f t="shared" si="170"/>
        <v>0</v>
      </c>
      <c r="W990" s="236">
        <f t="shared" si="171"/>
        <v>0</v>
      </c>
      <c r="X990" s="236">
        <f t="shared" si="175"/>
        <v>0</v>
      </c>
      <c r="Y990" s="238">
        <f t="shared" si="172"/>
        <v>0</v>
      </c>
      <c r="Z990" s="238">
        <f t="shared" si="173"/>
        <v>0</v>
      </c>
    </row>
    <row r="991" spans="1:26" ht="30" x14ac:dyDescent="0.25">
      <c r="A991" s="211" t="s">
        <v>1423</v>
      </c>
      <c r="B991" s="228" t="s">
        <v>2004</v>
      </c>
      <c r="C991" s="193" t="s">
        <v>2005</v>
      </c>
      <c r="D991" s="193"/>
      <c r="E991" s="194">
        <v>765.6</v>
      </c>
      <c r="F991" s="229">
        <v>765.6</v>
      </c>
      <c r="G991" s="230" t="s">
        <v>159</v>
      </c>
      <c r="H991" s="231">
        <v>0</v>
      </c>
      <c r="I991" s="251">
        <v>0</v>
      </c>
      <c r="J991" s="232">
        <v>0</v>
      </c>
      <c r="K991" s="232">
        <v>0</v>
      </c>
      <c r="L991" s="233">
        <v>0</v>
      </c>
      <c r="M991" s="232">
        <f t="shared" si="167"/>
        <v>0</v>
      </c>
      <c r="N991" s="234">
        <v>0</v>
      </c>
      <c r="O991" s="232">
        <f t="shared" si="166"/>
        <v>0</v>
      </c>
      <c r="P991" s="242"/>
      <c r="Q991" s="216"/>
      <c r="R991" s="236">
        <f t="shared" si="174"/>
        <v>0</v>
      </c>
      <c r="S991" s="237">
        <v>0</v>
      </c>
      <c r="T991" s="236">
        <f t="shared" si="168"/>
        <v>0</v>
      </c>
      <c r="U991" s="236">
        <f t="shared" si="169"/>
        <v>0</v>
      </c>
      <c r="V991" s="236">
        <f t="shared" si="170"/>
        <v>0</v>
      </c>
      <c r="W991" s="236">
        <f t="shared" si="171"/>
        <v>0</v>
      </c>
      <c r="X991" s="236">
        <f t="shared" si="175"/>
        <v>0</v>
      </c>
      <c r="Y991" s="238">
        <f t="shared" si="172"/>
        <v>0</v>
      </c>
      <c r="Z991" s="238">
        <f t="shared" si="173"/>
        <v>0</v>
      </c>
    </row>
    <row r="992" spans="1:26" ht="30" x14ac:dyDescent="0.25">
      <c r="A992" s="211" t="s">
        <v>1423</v>
      </c>
      <c r="B992" s="228" t="s">
        <v>1983</v>
      </c>
      <c r="C992" s="193" t="s">
        <v>1984</v>
      </c>
      <c r="D992" s="193"/>
      <c r="E992" s="194">
        <v>765.6</v>
      </c>
      <c r="F992" s="229">
        <v>765.6</v>
      </c>
      <c r="G992" s="230" t="s">
        <v>159</v>
      </c>
      <c r="H992" s="231">
        <v>0</v>
      </c>
      <c r="I992" s="251">
        <v>0</v>
      </c>
      <c r="J992" s="232">
        <v>0</v>
      </c>
      <c r="K992" s="232">
        <v>0</v>
      </c>
      <c r="L992" s="233">
        <v>0</v>
      </c>
      <c r="M992" s="232">
        <f t="shared" si="167"/>
        <v>0</v>
      </c>
      <c r="N992" s="234">
        <v>0</v>
      </c>
      <c r="O992" s="232">
        <f t="shared" si="166"/>
        <v>0</v>
      </c>
      <c r="P992" s="243"/>
      <c r="Q992" s="216"/>
      <c r="R992" s="236">
        <f t="shared" si="174"/>
        <v>0</v>
      </c>
      <c r="S992" s="237">
        <v>0</v>
      </c>
      <c r="T992" s="236">
        <f t="shared" si="168"/>
        <v>0</v>
      </c>
      <c r="U992" s="236">
        <f t="shared" si="169"/>
        <v>0</v>
      </c>
      <c r="V992" s="236">
        <f t="shared" si="170"/>
        <v>0</v>
      </c>
      <c r="W992" s="236">
        <f t="shared" si="171"/>
        <v>0</v>
      </c>
      <c r="X992" s="236">
        <f t="shared" si="175"/>
        <v>0</v>
      </c>
      <c r="Y992" s="238">
        <f t="shared" si="172"/>
        <v>0</v>
      </c>
      <c r="Z992" s="238">
        <f t="shared" si="173"/>
        <v>0</v>
      </c>
    </row>
    <row r="993" spans="1:26" x14ac:dyDescent="0.25">
      <c r="A993" s="191" t="s">
        <v>1423</v>
      </c>
      <c r="B993" s="228" t="s">
        <v>1942</v>
      </c>
      <c r="C993" s="193" t="s">
        <v>1943</v>
      </c>
      <c r="D993" s="193"/>
      <c r="E993" s="194">
        <v>19.72</v>
      </c>
      <c r="F993" s="229">
        <v>19.72</v>
      </c>
      <c r="G993" s="230" t="s">
        <v>33</v>
      </c>
      <c r="H993" s="231">
        <v>0</v>
      </c>
      <c r="I993" s="232">
        <v>0</v>
      </c>
      <c r="J993" s="232">
        <v>0</v>
      </c>
      <c r="K993" s="232">
        <v>0</v>
      </c>
      <c r="L993" s="233">
        <v>0</v>
      </c>
      <c r="M993" s="232">
        <f t="shared" si="167"/>
        <v>0</v>
      </c>
      <c r="N993" s="234">
        <v>0</v>
      </c>
      <c r="O993" s="232">
        <f t="shared" si="166"/>
        <v>0</v>
      </c>
      <c r="P993" s="242"/>
      <c r="Q993" s="216"/>
      <c r="R993" s="236">
        <f t="shared" si="174"/>
        <v>0</v>
      </c>
      <c r="S993" s="237">
        <v>0</v>
      </c>
      <c r="T993" s="236">
        <f t="shared" si="168"/>
        <v>0</v>
      </c>
      <c r="U993" s="236">
        <f t="shared" si="169"/>
        <v>0</v>
      </c>
      <c r="V993" s="236">
        <f t="shared" si="170"/>
        <v>0</v>
      </c>
      <c r="W993" s="236">
        <f t="shared" si="171"/>
        <v>0</v>
      </c>
      <c r="X993" s="236">
        <f t="shared" si="175"/>
        <v>0</v>
      </c>
      <c r="Y993" s="238">
        <f t="shared" si="172"/>
        <v>0</v>
      </c>
      <c r="Z993" s="238">
        <f t="shared" si="173"/>
        <v>0</v>
      </c>
    </row>
    <row r="994" spans="1:26" ht="30" x14ac:dyDescent="0.25">
      <c r="A994" s="191" t="s">
        <v>1423</v>
      </c>
      <c r="B994" s="228" t="s">
        <v>1940</v>
      </c>
      <c r="C994" s="193" t="s">
        <v>1941</v>
      </c>
      <c r="D994" s="193"/>
      <c r="E994" s="194">
        <v>33.64</v>
      </c>
      <c r="F994" s="229">
        <v>33.64</v>
      </c>
      <c r="G994" s="230" t="s">
        <v>33</v>
      </c>
      <c r="H994" s="231">
        <v>0</v>
      </c>
      <c r="I994" s="232">
        <v>0</v>
      </c>
      <c r="J994" s="232">
        <v>0</v>
      </c>
      <c r="K994" s="232">
        <v>0</v>
      </c>
      <c r="L994" s="233">
        <v>0</v>
      </c>
      <c r="M994" s="232">
        <f t="shared" si="167"/>
        <v>0</v>
      </c>
      <c r="N994" s="234">
        <v>0</v>
      </c>
      <c r="O994" s="232">
        <f t="shared" si="166"/>
        <v>0</v>
      </c>
      <c r="P994" s="242"/>
      <c r="Q994" s="216"/>
      <c r="R994" s="236">
        <f t="shared" si="174"/>
        <v>0</v>
      </c>
      <c r="S994" s="237">
        <v>0</v>
      </c>
      <c r="T994" s="236">
        <f t="shared" si="168"/>
        <v>0</v>
      </c>
      <c r="U994" s="236">
        <f t="shared" si="169"/>
        <v>0</v>
      </c>
      <c r="V994" s="236">
        <f t="shared" si="170"/>
        <v>0</v>
      </c>
      <c r="W994" s="236">
        <f t="shared" si="171"/>
        <v>0</v>
      </c>
      <c r="X994" s="236">
        <f t="shared" si="175"/>
        <v>0</v>
      </c>
      <c r="Y994" s="238">
        <f t="shared" si="172"/>
        <v>0</v>
      </c>
      <c r="Z994" s="238">
        <f t="shared" si="173"/>
        <v>0</v>
      </c>
    </row>
    <row r="995" spans="1:26" ht="30" x14ac:dyDescent="0.25">
      <c r="A995" s="191" t="s">
        <v>1423</v>
      </c>
      <c r="B995" s="245" t="s">
        <v>1926</v>
      </c>
      <c r="C995" s="193" t="s">
        <v>1927</v>
      </c>
      <c r="D995" s="193"/>
      <c r="E995" s="194">
        <v>1038.2</v>
      </c>
      <c r="F995" s="229">
        <v>1038.2</v>
      </c>
      <c r="G995" s="230" t="s">
        <v>159</v>
      </c>
      <c r="H995" s="231">
        <v>0</v>
      </c>
      <c r="I995" s="232">
        <v>0</v>
      </c>
      <c r="J995" s="232">
        <v>0</v>
      </c>
      <c r="K995" s="232">
        <v>0</v>
      </c>
      <c r="L995" s="233">
        <v>0</v>
      </c>
      <c r="M995" s="232">
        <f t="shared" si="167"/>
        <v>0</v>
      </c>
      <c r="N995" s="234">
        <v>0</v>
      </c>
      <c r="O995" s="232">
        <f t="shared" si="166"/>
        <v>0</v>
      </c>
      <c r="P995" s="243"/>
      <c r="Q995" s="216"/>
      <c r="R995" s="236">
        <f t="shared" si="174"/>
        <v>0</v>
      </c>
      <c r="S995" s="237">
        <v>0</v>
      </c>
      <c r="T995" s="236">
        <f t="shared" si="168"/>
        <v>0</v>
      </c>
      <c r="U995" s="236">
        <f t="shared" si="169"/>
        <v>0</v>
      </c>
      <c r="V995" s="236">
        <f t="shared" si="170"/>
        <v>0</v>
      </c>
      <c r="W995" s="236">
        <f t="shared" si="171"/>
        <v>0</v>
      </c>
      <c r="X995" s="236">
        <f t="shared" si="175"/>
        <v>0</v>
      </c>
      <c r="Y995" s="238">
        <f t="shared" si="172"/>
        <v>0</v>
      </c>
      <c r="Z995" s="238">
        <f t="shared" si="173"/>
        <v>0</v>
      </c>
    </row>
    <row r="996" spans="1:26" ht="30" x14ac:dyDescent="0.25">
      <c r="A996" s="191" t="s">
        <v>1423</v>
      </c>
      <c r="B996" s="228" t="s">
        <v>2029</v>
      </c>
      <c r="C996" s="193" t="s">
        <v>2030</v>
      </c>
      <c r="D996" s="193"/>
      <c r="E996" s="194">
        <v>728.48</v>
      </c>
      <c r="F996" s="229">
        <v>728.48</v>
      </c>
      <c r="G996" s="230" t="s">
        <v>159</v>
      </c>
      <c r="H996" s="231">
        <v>0</v>
      </c>
      <c r="I996" s="251">
        <v>0</v>
      </c>
      <c r="J996" s="232">
        <v>0</v>
      </c>
      <c r="K996" s="232">
        <v>0</v>
      </c>
      <c r="L996" s="233">
        <v>0</v>
      </c>
      <c r="M996" s="232">
        <f t="shared" si="167"/>
        <v>0</v>
      </c>
      <c r="N996" s="234">
        <v>0</v>
      </c>
      <c r="O996" s="232">
        <f t="shared" si="166"/>
        <v>0</v>
      </c>
      <c r="P996" s="242"/>
      <c r="Q996" s="216"/>
      <c r="R996" s="236">
        <f t="shared" si="174"/>
        <v>0</v>
      </c>
      <c r="S996" s="237">
        <v>0</v>
      </c>
      <c r="T996" s="236">
        <f t="shared" si="168"/>
        <v>0</v>
      </c>
      <c r="U996" s="236">
        <f t="shared" si="169"/>
        <v>0</v>
      </c>
      <c r="V996" s="236">
        <f t="shared" si="170"/>
        <v>0</v>
      </c>
      <c r="W996" s="236">
        <f t="shared" si="171"/>
        <v>0</v>
      </c>
      <c r="X996" s="236">
        <f t="shared" si="175"/>
        <v>0</v>
      </c>
      <c r="Y996" s="238">
        <f t="shared" si="172"/>
        <v>0</v>
      </c>
      <c r="Z996" s="238">
        <f t="shared" si="173"/>
        <v>0</v>
      </c>
    </row>
    <row r="997" spans="1:26" ht="30" x14ac:dyDescent="0.25">
      <c r="A997" s="191" t="s">
        <v>1423</v>
      </c>
      <c r="B997" s="228" t="s">
        <v>2063</v>
      </c>
      <c r="C997" s="193" t="s">
        <v>2064</v>
      </c>
      <c r="D997" s="193"/>
      <c r="E997" s="194">
        <v>728.48</v>
      </c>
      <c r="F997" s="229">
        <v>728.48</v>
      </c>
      <c r="G997" s="230" t="s">
        <v>1915</v>
      </c>
      <c r="H997" s="231">
        <v>0</v>
      </c>
      <c r="I997" s="251">
        <v>0</v>
      </c>
      <c r="J997" s="232">
        <v>0</v>
      </c>
      <c r="K997" s="232">
        <v>0</v>
      </c>
      <c r="L997" s="233">
        <v>0</v>
      </c>
      <c r="M997" s="232">
        <f t="shared" si="167"/>
        <v>0</v>
      </c>
      <c r="N997" s="234">
        <v>0</v>
      </c>
      <c r="O997" s="232">
        <f t="shared" ref="O997:O1060" si="176">N997-M997</f>
        <v>0</v>
      </c>
      <c r="P997" s="243"/>
      <c r="Q997" s="216"/>
      <c r="R997" s="236">
        <f t="shared" si="174"/>
        <v>0</v>
      </c>
      <c r="S997" s="237">
        <v>0</v>
      </c>
      <c r="T997" s="236">
        <f t="shared" si="168"/>
        <v>0</v>
      </c>
      <c r="U997" s="236">
        <f t="shared" si="169"/>
        <v>0</v>
      </c>
      <c r="V997" s="236">
        <f t="shared" si="170"/>
        <v>0</v>
      </c>
      <c r="W997" s="236">
        <f t="shared" si="171"/>
        <v>0</v>
      </c>
      <c r="X997" s="236">
        <f t="shared" si="175"/>
        <v>0</v>
      </c>
      <c r="Y997" s="238">
        <f t="shared" si="172"/>
        <v>0</v>
      </c>
      <c r="Z997" s="238">
        <f t="shared" si="173"/>
        <v>0</v>
      </c>
    </row>
    <row r="998" spans="1:26" x14ac:dyDescent="0.25">
      <c r="A998" s="191" t="s">
        <v>1423</v>
      </c>
      <c r="B998" s="228" t="s">
        <v>2059</v>
      </c>
      <c r="C998" s="193" t="s">
        <v>2060</v>
      </c>
      <c r="D998" s="193"/>
      <c r="E998" s="194">
        <v>1427.96</v>
      </c>
      <c r="F998" s="229">
        <v>1427.96</v>
      </c>
      <c r="G998" s="230"/>
      <c r="H998" s="231">
        <v>0</v>
      </c>
      <c r="I998" s="251">
        <v>0</v>
      </c>
      <c r="J998" s="232">
        <v>0</v>
      </c>
      <c r="K998" s="232">
        <v>0</v>
      </c>
      <c r="L998" s="233">
        <v>0</v>
      </c>
      <c r="M998" s="232">
        <f t="shared" si="167"/>
        <v>0</v>
      </c>
      <c r="N998" s="234">
        <v>0</v>
      </c>
      <c r="O998" s="232">
        <f t="shared" si="176"/>
        <v>0</v>
      </c>
      <c r="P998" s="243"/>
      <c r="Q998" s="216"/>
      <c r="R998" s="236">
        <f t="shared" si="174"/>
        <v>0</v>
      </c>
      <c r="S998" s="237">
        <v>0</v>
      </c>
      <c r="T998" s="236">
        <f t="shared" si="168"/>
        <v>0</v>
      </c>
      <c r="U998" s="236">
        <f t="shared" si="169"/>
        <v>0</v>
      </c>
      <c r="V998" s="236">
        <f t="shared" si="170"/>
        <v>0</v>
      </c>
      <c r="W998" s="236">
        <f t="shared" si="171"/>
        <v>0</v>
      </c>
      <c r="X998" s="236">
        <f t="shared" si="175"/>
        <v>0</v>
      </c>
      <c r="Y998" s="238">
        <f t="shared" si="172"/>
        <v>0</v>
      </c>
      <c r="Z998" s="238">
        <f t="shared" si="173"/>
        <v>0</v>
      </c>
    </row>
    <row r="999" spans="1:26" x14ac:dyDescent="0.25">
      <c r="A999" s="191" t="s">
        <v>1423</v>
      </c>
      <c r="B999" s="228" t="s">
        <v>2037</v>
      </c>
      <c r="C999" s="193" t="s">
        <v>2038</v>
      </c>
      <c r="D999" s="193"/>
      <c r="E999" s="194">
        <v>716.88</v>
      </c>
      <c r="F999" s="229">
        <v>716.88</v>
      </c>
      <c r="G999" s="230" t="s">
        <v>159</v>
      </c>
      <c r="H999" s="231">
        <v>0</v>
      </c>
      <c r="I999" s="251">
        <v>0</v>
      </c>
      <c r="J999" s="232">
        <v>0</v>
      </c>
      <c r="K999" s="232">
        <v>0</v>
      </c>
      <c r="L999" s="233">
        <v>0</v>
      </c>
      <c r="M999" s="232">
        <f t="shared" si="167"/>
        <v>0</v>
      </c>
      <c r="N999" s="234">
        <v>0</v>
      </c>
      <c r="O999" s="232">
        <f t="shared" si="176"/>
        <v>0</v>
      </c>
      <c r="P999" s="242"/>
      <c r="Q999" s="216"/>
      <c r="R999" s="236">
        <f t="shared" si="174"/>
        <v>0</v>
      </c>
      <c r="S999" s="237">
        <v>0</v>
      </c>
      <c r="T999" s="236">
        <f t="shared" si="168"/>
        <v>0</v>
      </c>
      <c r="U999" s="236">
        <f t="shared" si="169"/>
        <v>0</v>
      </c>
      <c r="V999" s="236">
        <f t="shared" si="170"/>
        <v>0</v>
      </c>
      <c r="W999" s="236">
        <f t="shared" si="171"/>
        <v>0</v>
      </c>
      <c r="X999" s="236">
        <f t="shared" si="175"/>
        <v>0</v>
      </c>
      <c r="Y999" s="238">
        <f t="shared" si="172"/>
        <v>0</v>
      </c>
      <c r="Z999" s="238">
        <f t="shared" si="173"/>
        <v>0</v>
      </c>
    </row>
    <row r="1000" spans="1:26" ht="30" x14ac:dyDescent="0.25">
      <c r="A1000" s="191" t="s">
        <v>1423</v>
      </c>
      <c r="B1000" s="228" t="s">
        <v>2035</v>
      </c>
      <c r="C1000" s="193" t="s">
        <v>2036</v>
      </c>
      <c r="D1000" s="193"/>
      <c r="E1000" s="194">
        <v>716.88</v>
      </c>
      <c r="F1000" s="229">
        <v>716.88</v>
      </c>
      <c r="G1000" s="230" t="s">
        <v>159</v>
      </c>
      <c r="H1000" s="231">
        <v>0</v>
      </c>
      <c r="I1000" s="251">
        <v>0</v>
      </c>
      <c r="J1000" s="232">
        <v>0</v>
      </c>
      <c r="K1000" s="232">
        <v>0</v>
      </c>
      <c r="L1000" s="233">
        <v>0</v>
      </c>
      <c r="M1000" s="232">
        <f t="shared" si="167"/>
        <v>0</v>
      </c>
      <c r="N1000" s="234">
        <v>0</v>
      </c>
      <c r="O1000" s="232">
        <f t="shared" si="176"/>
        <v>0</v>
      </c>
      <c r="P1000" s="242"/>
      <c r="Q1000" s="216"/>
      <c r="R1000" s="236">
        <f t="shared" si="174"/>
        <v>0</v>
      </c>
      <c r="S1000" s="237">
        <v>0</v>
      </c>
      <c r="T1000" s="236">
        <f t="shared" si="168"/>
        <v>0</v>
      </c>
      <c r="U1000" s="236">
        <f t="shared" si="169"/>
        <v>0</v>
      </c>
      <c r="V1000" s="236">
        <f t="shared" si="170"/>
        <v>0</v>
      </c>
      <c r="W1000" s="236">
        <f t="shared" si="171"/>
        <v>0</v>
      </c>
      <c r="X1000" s="236">
        <f t="shared" si="175"/>
        <v>0</v>
      </c>
      <c r="Y1000" s="238">
        <f t="shared" si="172"/>
        <v>0</v>
      </c>
      <c r="Z1000" s="238">
        <f t="shared" si="173"/>
        <v>0</v>
      </c>
    </row>
    <row r="1001" spans="1:26" x14ac:dyDescent="0.25">
      <c r="A1001" s="191" t="s">
        <v>1423</v>
      </c>
      <c r="B1001" s="228" t="s">
        <v>2051</v>
      </c>
      <c r="C1001" s="193" t="s">
        <v>2052</v>
      </c>
      <c r="D1001" s="193"/>
      <c r="E1001" s="194">
        <v>728.48</v>
      </c>
      <c r="F1001" s="229">
        <v>728.48</v>
      </c>
      <c r="G1001" s="230" t="s">
        <v>159</v>
      </c>
      <c r="H1001" s="231">
        <v>0</v>
      </c>
      <c r="I1001" s="251">
        <v>0</v>
      </c>
      <c r="J1001" s="232">
        <v>0</v>
      </c>
      <c r="K1001" s="232">
        <v>0</v>
      </c>
      <c r="L1001" s="233">
        <v>0</v>
      </c>
      <c r="M1001" s="232">
        <f t="shared" si="167"/>
        <v>0</v>
      </c>
      <c r="N1001" s="234">
        <v>0</v>
      </c>
      <c r="O1001" s="232">
        <f t="shared" si="176"/>
        <v>0</v>
      </c>
      <c r="P1001" s="242"/>
      <c r="Q1001" s="216"/>
      <c r="R1001" s="236">
        <f t="shared" si="174"/>
        <v>0</v>
      </c>
      <c r="S1001" s="237">
        <v>0</v>
      </c>
      <c r="T1001" s="236">
        <f t="shared" si="168"/>
        <v>0</v>
      </c>
      <c r="U1001" s="236">
        <f t="shared" si="169"/>
        <v>0</v>
      </c>
      <c r="V1001" s="236">
        <f t="shared" si="170"/>
        <v>0</v>
      </c>
      <c r="W1001" s="236">
        <f t="shared" si="171"/>
        <v>0</v>
      </c>
      <c r="X1001" s="236">
        <f t="shared" si="175"/>
        <v>0</v>
      </c>
      <c r="Y1001" s="238">
        <f t="shared" si="172"/>
        <v>0</v>
      </c>
      <c r="Z1001" s="238">
        <f t="shared" si="173"/>
        <v>0</v>
      </c>
    </row>
    <row r="1002" spans="1:26" x14ac:dyDescent="0.25">
      <c r="A1002" s="191" t="s">
        <v>1423</v>
      </c>
      <c r="B1002" s="228" t="s">
        <v>2055</v>
      </c>
      <c r="C1002" s="193" t="s">
        <v>2056</v>
      </c>
      <c r="D1002" s="193"/>
      <c r="E1002" s="194">
        <v>728.48</v>
      </c>
      <c r="F1002" s="229">
        <v>728.48</v>
      </c>
      <c r="G1002" s="230" t="s">
        <v>159</v>
      </c>
      <c r="H1002" s="231">
        <v>0</v>
      </c>
      <c r="I1002" s="251">
        <v>0</v>
      </c>
      <c r="J1002" s="232">
        <v>0</v>
      </c>
      <c r="K1002" s="232">
        <v>0</v>
      </c>
      <c r="L1002" s="233">
        <v>0</v>
      </c>
      <c r="M1002" s="232">
        <f t="shared" si="167"/>
        <v>0</v>
      </c>
      <c r="N1002" s="234">
        <v>0</v>
      </c>
      <c r="O1002" s="232">
        <f t="shared" si="176"/>
        <v>0</v>
      </c>
      <c r="P1002" s="243"/>
      <c r="Q1002" s="216"/>
      <c r="R1002" s="236">
        <f t="shared" si="174"/>
        <v>0</v>
      </c>
      <c r="S1002" s="237">
        <v>0</v>
      </c>
      <c r="T1002" s="236">
        <f t="shared" si="168"/>
        <v>0</v>
      </c>
      <c r="U1002" s="236">
        <f t="shared" si="169"/>
        <v>0</v>
      </c>
      <c r="V1002" s="236">
        <f t="shared" si="170"/>
        <v>0</v>
      </c>
      <c r="W1002" s="236">
        <f t="shared" si="171"/>
        <v>0</v>
      </c>
      <c r="X1002" s="236">
        <f t="shared" si="175"/>
        <v>0</v>
      </c>
      <c r="Y1002" s="238">
        <f t="shared" si="172"/>
        <v>0</v>
      </c>
      <c r="Z1002" s="238">
        <f t="shared" si="173"/>
        <v>0</v>
      </c>
    </row>
    <row r="1003" spans="1:26" x14ac:dyDescent="0.25">
      <c r="A1003" s="191" t="s">
        <v>1423</v>
      </c>
      <c r="B1003" s="228" t="s">
        <v>2075</v>
      </c>
      <c r="C1003" s="193" t="s">
        <v>2076</v>
      </c>
      <c r="D1003" s="193"/>
      <c r="E1003" s="194">
        <v>728.48</v>
      </c>
      <c r="F1003" s="229">
        <v>728.48</v>
      </c>
      <c r="G1003" s="230" t="s">
        <v>159</v>
      </c>
      <c r="H1003" s="231">
        <v>0</v>
      </c>
      <c r="I1003" s="251">
        <v>0</v>
      </c>
      <c r="J1003" s="232">
        <v>0</v>
      </c>
      <c r="K1003" s="232">
        <v>0</v>
      </c>
      <c r="L1003" s="233">
        <v>0</v>
      </c>
      <c r="M1003" s="232">
        <f t="shared" si="167"/>
        <v>0</v>
      </c>
      <c r="N1003" s="234">
        <v>0</v>
      </c>
      <c r="O1003" s="232">
        <f t="shared" si="176"/>
        <v>0</v>
      </c>
      <c r="P1003" s="243"/>
      <c r="Q1003" s="216"/>
      <c r="R1003" s="236">
        <f t="shared" si="174"/>
        <v>0</v>
      </c>
      <c r="S1003" s="237">
        <v>0</v>
      </c>
      <c r="T1003" s="236">
        <f t="shared" si="168"/>
        <v>0</v>
      </c>
      <c r="U1003" s="236">
        <f t="shared" si="169"/>
        <v>0</v>
      </c>
      <c r="V1003" s="236">
        <f t="shared" si="170"/>
        <v>0</v>
      </c>
      <c r="W1003" s="236">
        <f t="shared" si="171"/>
        <v>0</v>
      </c>
      <c r="X1003" s="236">
        <f t="shared" si="175"/>
        <v>0</v>
      </c>
      <c r="Y1003" s="238">
        <f t="shared" si="172"/>
        <v>0</v>
      </c>
      <c r="Z1003" s="238">
        <f t="shared" si="173"/>
        <v>0</v>
      </c>
    </row>
    <row r="1004" spans="1:26" x14ac:dyDescent="0.25">
      <c r="A1004" s="191" t="s">
        <v>1423</v>
      </c>
      <c r="B1004" s="228" t="s">
        <v>2100</v>
      </c>
      <c r="C1004" s="193" t="s">
        <v>2101</v>
      </c>
      <c r="D1004" s="193"/>
      <c r="E1004" s="194">
        <v>520.84</v>
      </c>
      <c r="F1004" s="229">
        <v>520.84</v>
      </c>
      <c r="G1004" s="230" t="s">
        <v>159</v>
      </c>
      <c r="H1004" s="231">
        <v>0</v>
      </c>
      <c r="I1004" s="251">
        <v>0</v>
      </c>
      <c r="J1004" s="232">
        <v>0</v>
      </c>
      <c r="K1004" s="232">
        <v>0</v>
      </c>
      <c r="L1004" s="233">
        <v>0</v>
      </c>
      <c r="M1004" s="232">
        <f t="shared" si="167"/>
        <v>0</v>
      </c>
      <c r="N1004" s="234">
        <v>0</v>
      </c>
      <c r="O1004" s="232">
        <f t="shared" si="176"/>
        <v>0</v>
      </c>
      <c r="P1004" s="242"/>
      <c r="Q1004" s="216"/>
      <c r="R1004" s="236">
        <f t="shared" si="174"/>
        <v>0</v>
      </c>
      <c r="S1004" s="237">
        <v>0</v>
      </c>
      <c r="T1004" s="236">
        <f t="shared" si="168"/>
        <v>0</v>
      </c>
      <c r="U1004" s="236">
        <f t="shared" si="169"/>
        <v>0</v>
      </c>
      <c r="V1004" s="236">
        <f t="shared" si="170"/>
        <v>0</v>
      </c>
      <c r="W1004" s="236">
        <f t="shared" si="171"/>
        <v>0</v>
      </c>
      <c r="X1004" s="236">
        <f t="shared" si="175"/>
        <v>0</v>
      </c>
      <c r="Y1004" s="238">
        <f t="shared" si="172"/>
        <v>0</v>
      </c>
      <c r="Z1004" s="238">
        <f t="shared" si="173"/>
        <v>0</v>
      </c>
    </row>
    <row r="1005" spans="1:26" x14ac:dyDescent="0.25">
      <c r="A1005" s="191" t="s">
        <v>1423</v>
      </c>
      <c r="B1005" s="228" t="s">
        <v>1954</v>
      </c>
      <c r="C1005" s="228" t="s">
        <v>1955</v>
      </c>
      <c r="D1005" s="228"/>
      <c r="E1005" s="194">
        <v>134</v>
      </c>
      <c r="F1005" s="229">
        <v>134</v>
      </c>
      <c r="G1005" s="230"/>
      <c r="H1005" s="231">
        <v>0</v>
      </c>
      <c r="I1005" s="232">
        <v>0</v>
      </c>
      <c r="J1005" s="232">
        <v>0</v>
      </c>
      <c r="K1005" s="232">
        <v>0</v>
      </c>
      <c r="L1005" s="233">
        <v>0</v>
      </c>
      <c r="M1005" s="232">
        <f t="shared" si="167"/>
        <v>0</v>
      </c>
      <c r="N1005" s="234">
        <v>0</v>
      </c>
      <c r="O1005" s="232">
        <f t="shared" si="176"/>
        <v>0</v>
      </c>
      <c r="P1005" s="243"/>
      <c r="Q1005" s="216"/>
      <c r="R1005" s="236">
        <f t="shared" si="174"/>
        <v>0</v>
      </c>
      <c r="S1005" s="237">
        <v>0</v>
      </c>
      <c r="T1005" s="236">
        <f t="shared" si="168"/>
        <v>0</v>
      </c>
      <c r="U1005" s="236">
        <f t="shared" si="169"/>
        <v>0</v>
      </c>
      <c r="V1005" s="236">
        <f t="shared" si="170"/>
        <v>0</v>
      </c>
      <c r="W1005" s="236">
        <f t="shared" si="171"/>
        <v>0</v>
      </c>
      <c r="X1005" s="236">
        <f t="shared" si="175"/>
        <v>0</v>
      </c>
      <c r="Y1005" s="238">
        <f t="shared" si="172"/>
        <v>0</v>
      </c>
      <c r="Z1005" s="238">
        <f t="shared" si="173"/>
        <v>0</v>
      </c>
    </row>
    <row r="1006" spans="1:26" ht="45" x14ac:dyDescent="0.25">
      <c r="A1006" s="191" t="s">
        <v>1423</v>
      </c>
      <c r="B1006" s="228" t="s">
        <v>1987</v>
      </c>
      <c r="C1006" s="193" t="s">
        <v>1988</v>
      </c>
      <c r="D1006" s="193"/>
      <c r="E1006" s="194">
        <v>3596</v>
      </c>
      <c r="F1006" s="229">
        <v>3596</v>
      </c>
      <c r="G1006" s="230" t="s">
        <v>1915</v>
      </c>
      <c r="H1006" s="231">
        <v>3</v>
      </c>
      <c r="I1006" s="251">
        <v>0</v>
      </c>
      <c r="J1006" s="232">
        <v>0</v>
      </c>
      <c r="K1006" s="232">
        <v>2</v>
      </c>
      <c r="L1006" s="233">
        <v>0</v>
      </c>
      <c r="M1006" s="232">
        <f t="shared" si="167"/>
        <v>1</v>
      </c>
      <c r="N1006" s="234">
        <v>1</v>
      </c>
      <c r="O1006" s="232">
        <f t="shared" si="176"/>
        <v>0</v>
      </c>
      <c r="P1006" s="243"/>
      <c r="Q1006" s="216"/>
      <c r="R1006" s="236">
        <f t="shared" si="174"/>
        <v>10788</v>
      </c>
      <c r="S1006" s="237">
        <v>0</v>
      </c>
      <c r="T1006" s="236">
        <f t="shared" si="168"/>
        <v>0</v>
      </c>
      <c r="U1006" s="236">
        <f t="shared" si="169"/>
        <v>0</v>
      </c>
      <c r="V1006" s="236">
        <f t="shared" si="170"/>
        <v>7192</v>
      </c>
      <c r="W1006" s="236">
        <f t="shared" si="171"/>
        <v>0</v>
      </c>
      <c r="X1006" s="236">
        <f t="shared" si="175"/>
        <v>3596</v>
      </c>
      <c r="Y1006" s="238">
        <f t="shared" si="172"/>
        <v>3596</v>
      </c>
      <c r="Z1006" s="238">
        <f t="shared" si="173"/>
        <v>0</v>
      </c>
    </row>
    <row r="1007" spans="1:26" ht="45" x14ac:dyDescent="0.25">
      <c r="A1007" s="191" t="s">
        <v>1423</v>
      </c>
      <c r="B1007" s="228" t="s">
        <v>1985</v>
      </c>
      <c r="C1007" s="193" t="s">
        <v>1986</v>
      </c>
      <c r="D1007" s="193"/>
      <c r="E1007" s="194">
        <v>4267.05</v>
      </c>
      <c r="F1007" s="229">
        <v>4267.05</v>
      </c>
      <c r="G1007" s="230" t="s">
        <v>1915</v>
      </c>
      <c r="H1007" s="231">
        <v>1</v>
      </c>
      <c r="I1007" s="251">
        <v>0</v>
      </c>
      <c r="J1007" s="232">
        <v>0</v>
      </c>
      <c r="K1007" s="232">
        <v>0</v>
      </c>
      <c r="L1007" s="233">
        <v>0</v>
      </c>
      <c r="M1007" s="232">
        <f t="shared" si="167"/>
        <v>1</v>
      </c>
      <c r="N1007" s="234">
        <v>1</v>
      </c>
      <c r="O1007" s="232">
        <f t="shared" si="176"/>
        <v>0</v>
      </c>
      <c r="P1007" s="243"/>
      <c r="Q1007" s="216"/>
      <c r="R1007" s="236">
        <f t="shared" si="174"/>
        <v>4267.05</v>
      </c>
      <c r="S1007" s="237">
        <v>0</v>
      </c>
      <c r="T1007" s="236">
        <f t="shared" si="168"/>
        <v>0</v>
      </c>
      <c r="U1007" s="236">
        <f t="shared" si="169"/>
        <v>0</v>
      </c>
      <c r="V1007" s="236">
        <f t="shared" si="170"/>
        <v>0</v>
      </c>
      <c r="W1007" s="236">
        <f t="shared" si="171"/>
        <v>0</v>
      </c>
      <c r="X1007" s="236">
        <f t="shared" si="175"/>
        <v>4267.05</v>
      </c>
      <c r="Y1007" s="238">
        <f t="shared" si="172"/>
        <v>4267.05</v>
      </c>
      <c r="Z1007" s="238">
        <f t="shared" si="173"/>
        <v>0</v>
      </c>
    </row>
    <row r="1008" spans="1:26" ht="45" x14ac:dyDescent="0.25">
      <c r="A1008" s="191" t="s">
        <v>1423</v>
      </c>
      <c r="B1008" s="228" t="s">
        <v>2013</v>
      </c>
      <c r="C1008" s="193" t="s">
        <v>2014</v>
      </c>
      <c r="D1008" s="193"/>
      <c r="E1008" s="194">
        <v>480</v>
      </c>
      <c r="F1008" s="229">
        <v>480</v>
      </c>
      <c r="G1008" s="230" t="s">
        <v>159</v>
      </c>
      <c r="H1008" s="231">
        <v>0</v>
      </c>
      <c r="I1008" s="251">
        <v>0</v>
      </c>
      <c r="J1008" s="232">
        <v>0</v>
      </c>
      <c r="K1008" s="232">
        <v>0</v>
      </c>
      <c r="L1008" s="233">
        <v>0</v>
      </c>
      <c r="M1008" s="232">
        <f t="shared" si="167"/>
        <v>0</v>
      </c>
      <c r="N1008" s="234">
        <v>0</v>
      </c>
      <c r="O1008" s="232">
        <f t="shared" si="176"/>
        <v>0</v>
      </c>
      <c r="P1008" s="242"/>
      <c r="Q1008" s="216"/>
      <c r="R1008" s="236">
        <f t="shared" si="174"/>
        <v>0</v>
      </c>
      <c r="S1008" s="237">
        <v>0</v>
      </c>
      <c r="T1008" s="236">
        <f t="shared" si="168"/>
        <v>0</v>
      </c>
      <c r="U1008" s="236">
        <f t="shared" si="169"/>
        <v>0</v>
      </c>
      <c r="V1008" s="236">
        <f t="shared" si="170"/>
        <v>0</v>
      </c>
      <c r="W1008" s="236">
        <f t="shared" si="171"/>
        <v>0</v>
      </c>
      <c r="X1008" s="236">
        <f t="shared" si="175"/>
        <v>0</v>
      </c>
      <c r="Y1008" s="238">
        <f t="shared" si="172"/>
        <v>0</v>
      </c>
      <c r="Z1008" s="238">
        <f t="shared" si="173"/>
        <v>0</v>
      </c>
    </row>
    <row r="1009" spans="1:26" ht="30" x14ac:dyDescent="0.25">
      <c r="A1009" s="191" t="s">
        <v>1423</v>
      </c>
      <c r="B1009" s="228" t="s">
        <v>2112</v>
      </c>
      <c r="C1009" s="193" t="s">
        <v>2113</v>
      </c>
      <c r="D1009" s="193"/>
      <c r="E1009" s="194">
        <v>106.72</v>
      </c>
      <c r="F1009" s="229">
        <v>106.72</v>
      </c>
      <c r="G1009" s="230" t="s">
        <v>76</v>
      </c>
      <c r="H1009" s="231">
        <v>0</v>
      </c>
      <c r="I1009" s="251">
        <v>0</v>
      </c>
      <c r="J1009" s="232">
        <v>0</v>
      </c>
      <c r="K1009" s="232">
        <v>0</v>
      </c>
      <c r="L1009" s="233">
        <v>0</v>
      </c>
      <c r="M1009" s="232">
        <f t="shared" si="167"/>
        <v>0</v>
      </c>
      <c r="N1009" s="234">
        <v>0</v>
      </c>
      <c r="O1009" s="232">
        <f t="shared" si="176"/>
        <v>0</v>
      </c>
      <c r="P1009" s="243"/>
      <c r="Q1009" s="216"/>
      <c r="R1009" s="236">
        <f t="shared" si="174"/>
        <v>0</v>
      </c>
      <c r="S1009" s="237">
        <v>0</v>
      </c>
      <c r="T1009" s="236">
        <f t="shared" si="168"/>
        <v>0</v>
      </c>
      <c r="U1009" s="236">
        <f t="shared" si="169"/>
        <v>0</v>
      </c>
      <c r="V1009" s="236">
        <f t="shared" si="170"/>
        <v>0</v>
      </c>
      <c r="W1009" s="236">
        <f t="shared" si="171"/>
        <v>0</v>
      </c>
      <c r="X1009" s="236">
        <f t="shared" si="175"/>
        <v>0</v>
      </c>
      <c r="Y1009" s="238">
        <f t="shared" si="172"/>
        <v>0</v>
      </c>
      <c r="Z1009" s="238">
        <f t="shared" si="173"/>
        <v>0</v>
      </c>
    </row>
    <row r="1010" spans="1:26" x14ac:dyDescent="0.25">
      <c r="A1010" s="191" t="s">
        <v>1423</v>
      </c>
      <c r="B1010" s="228" t="s">
        <v>2045</v>
      </c>
      <c r="C1010" s="193" t="s">
        <v>2046</v>
      </c>
      <c r="D1010" s="193"/>
      <c r="E1010" s="194">
        <v>212.5</v>
      </c>
      <c r="F1010" s="229">
        <v>212.5</v>
      </c>
      <c r="G1010" s="230" t="s">
        <v>76</v>
      </c>
      <c r="H1010" s="231">
        <v>0</v>
      </c>
      <c r="I1010" s="251">
        <v>0</v>
      </c>
      <c r="J1010" s="232">
        <v>0</v>
      </c>
      <c r="K1010" s="232">
        <v>0</v>
      </c>
      <c r="L1010" s="233">
        <v>0</v>
      </c>
      <c r="M1010" s="232">
        <f t="shared" si="167"/>
        <v>0</v>
      </c>
      <c r="N1010" s="234">
        <v>0</v>
      </c>
      <c r="O1010" s="232">
        <f t="shared" si="176"/>
        <v>0</v>
      </c>
      <c r="P1010" s="243"/>
      <c r="Q1010" s="216"/>
      <c r="R1010" s="236">
        <f t="shared" si="174"/>
        <v>0</v>
      </c>
      <c r="S1010" s="237">
        <v>0</v>
      </c>
      <c r="T1010" s="236">
        <f t="shared" si="168"/>
        <v>0</v>
      </c>
      <c r="U1010" s="236">
        <f t="shared" si="169"/>
        <v>0</v>
      </c>
      <c r="V1010" s="236">
        <f t="shared" si="170"/>
        <v>0</v>
      </c>
      <c r="W1010" s="236">
        <f t="shared" si="171"/>
        <v>0</v>
      </c>
      <c r="X1010" s="236">
        <f t="shared" si="175"/>
        <v>0</v>
      </c>
      <c r="Y1010" s="238">
        <f t="shared" si="172"/>
        <v>0</v>
      </c>
      <c r="Z1010" s="238">
        <f t="shared" si="173"/>
        <v>0</v>
      </c>
    </row>
    <row r="1011" spans="1:26" ht="45" x14ac:dyDescent="0.25">
      <c r="A1011" s="191" t="s">
        <v>1423</v>
      </c>
      <c r="B1011" s="228" t="s">
        <v>2027</v>
      </c>
      <c r="C1011" s="193" t="s">
        <v>2028</v>
      </c>
      <c r="D1011" s="208"/>
      <c r="E1011" s="206">
        <v>378</v>
      </c>
      <c r="F1011" s="257">
        <v>378</v>
      </c>
      <c r="G1011" s="230" t="s">
        <v>33</v>
      </c>
      <c r="H1011" s="231">
        <v>0</v>
      </c>
      <c r="I1011" s="251">
        <v>0</v>
      </c>
      <c r="J1011" s="270">
        <v>0</v>
      </c>
      <c r="K1011" s="232">
        <v>0</v>
      </c>
      <c r="L1011" s="271">
        <v>0</v>
      </c>
      <c r="M1011" s="232">
        <f t="shared" si="167"/>
        <v>0</v>
      </c>
      <c r="N1011" s="272">
        <v>0</v>
      </c>
      <c r="O1011" s="232">
        <f t="shared" si="176"/>
        <v>0</v>
      </c>
      <c r="P1011" s="242"/>
      <c r="Q1011" s="216"/>
      <c r="R1011" s="236">
        <f t="shared" si="174"/>
        <v>0</v>
      </c>
      <c r="S1011" s="237">
        <v>0</v>
      </c>
      <c r="T1011" s="236">
        <f t="shared" si="168"/>
        <v>0</v>
      </c>
      <c r="U1011" s="236">
        <f t="shared" si="169"/>
        <v>0</v>
      </c>
      <c r="V1011" s="236">
        <f t="shared" si="170"/>
        <v>0</v>
      </c>
      <c r="W1011" s="236">
        <f t="shared" si="171"/>
        <v>0</v>
      </c>
      <c r="X1011" s="236">
        <f t="shared" si="175"/>
        <v>0</v>
      </c>
      <c r="Y1011" s="238">
        <f t="shared" si="172"/>
        <v>0</v>
      </c>
      <c r="Z1011" s="238">
        <f t="shared" si="173"/>
        <v>0</v>
      </c>
    </row>
    <row r="1012" spans="1:26" ht="30" x14ac:dyDescent="0.25">
      <c r="A1012" s="191" t="s">
        <v>1423</v>
      </c>
      <c r="B1012" s="228" t="s">
        <v>2011</v>
      </c>
      <c r="C1012" s="193" t="s">
        <v>2012</v>
      </c>
      <c r="D1012" s="193"/>
      <c r="E1012" s="194">
        <v>728.48</v>
      </c>
      <c r="F1012" s="229">
        <v>728.48</v>
      </c>
      <c r="G1012" s="230" t="s">
        <v>159</v>
      </c>
      <c r="H1012" s="231">
        <v>2</v>
      </c>
      <c r="I1012" s="251">
        <v>0</v>
      </c>
      <c r="J1012" s="232">
        <v>0</v>
      </c>
      <c r="K1012" s="232">
        <v>0</v>
      </c>
      <c r="L1012" s="233">
        <v>0</v>
      </c>
      <c r="M1012" s="232">
        <f t="shared" si="167"/>
        <v>2</v>
      </c>
      <c r="N1012" s="234">
        <v>2</v>
      </c>
      <c r="O1012" s="232">
        <f t="shared" si="176"/>
        <v>0</v>
      </c>
      <c r="P1012" s="242"/>
      <c r="Q1012" s="216"/>
      <c r="R1012" s="236">
        <f t="shared" si="174"/>
        <v>1456.96</v>
      </c>
      <c r="S1012" s="237">
        <v>0</v>
      </c>
      <c r="T1012" s="236">
        <f t="shared" si="168"/>
        <v>0</v>
      </c>
      <c r="U1012" s="236">
        <f t="shared" si="169"/>
        <v>0</v>
      </c>
      <c r="V1012" s="236">
        <f t="shared" si="170"/>
        <v>0</v>
      </c>
      <c r="W1012" s="236">
        <f t="shared" si="171"/>
        <v>0</v>
      </c>
      <c r="X1012" s="236">
        <f t="shared" si="175"/>
        <v>1456.96</v>
      </c>
      <c r="Y1012" s="238">
        <f t="shared" si="172"/>
        <v>1456.96</v>
      </c>
      <c r="Z1012" s="238">
        <f t="shared" si="173"/>
        <v>0</v>
      </c>
    </row>
    <row r="1013" spans="1:26" x14ac:dyDescent="0.25">
      <c r="A1013" s="191" t="s">
        <v>1423</v>
      </c>
      <c r="B1013" s="228" t="s">
        <v>2085</v>
      </c>
      <c r="C1013" s="193" t="s">
        <v>2086</v>
      </c>
      <c r="D1013" s="193"/>
      <c r="E1013" s="194">
        <v>330.75</v>
      </c>
      <c r="F1013" s="229">
        <v>330.75</v>
      </c>
      <c r="G1013" s="230" t="s">
        <v>76</v>
      </c>
      <c r="H1013" s="231">
        <v>5</v>
      </c>
      <c r="I1013" s="251">
        <v>0</v>
      </c>
      <c r="J1013" s="232">
        <v>0</v>
      </c>
      <c r="K1013" s="232">
        <v>2</v>
      </c>
      <c r="L1013" s="233">
        <v>0</v>
      </c>
      <c r="M1013" s="232">
        <f t="shared" si="167"/>
        <v>3</v>
      </c>
      <c r="N1013" s="234">
        <v>3</v>
      </c>
      <c r="O1013" s="232">
        <f t="shared" si="176"/>
        <v>0</v>
      </c>
      <c r="P1013" s="242"/>
      <c r="Q1013" s="216"/>
      <c r="R1013" s="236">
        <f t="shared" si="174"/>
        <v>1653.75</v>
      </c>
      <c r="S1013" s="237">
        <v>0</v>
      </c>
      <c r="T1013" s="236">
        <f t="shared" si="168"/>
        <v>0</v>
      </c>
      <c r="U1013" s="236">
        <f t="shared" si="169"/>
        <v>0</v>
      </c>
      <c r="V1013" s="236">
        <f t="shared" si="170"/>
        <v>661.5</v>
      </c>
      <c r="W1013" s="236">
        <f t="shared" si="171"/>
        <v>0</v>
      </c>
      <c r="X1013" s="236">
        <f t="shared" si="175"/>
        <v>992.25</v>
      </c>
      <c r="Y1013" s="238">
        <f t="shared" si="172"/>
        <v>992.25</v>
      </c>
      <c r="Z1013" s="238">
        <f t="shared" si="173"/>
        <v>0</v>
      </c>
    </row>
    <row r="1014" spans="1:26" x14ac:dyDescent="0.25">
      <c r="A1014" s="191" t="s">
        <v>1423</v>
      </c>
      <c r="B1014" s="228" t="s">
        <v>1962</v>
      </c>
      <c r="C1014" s="193" t="s">
        <v>1963</v>
      </c>
      <c r="D1014" s="193"/>
      <c r="E1014" s="194">
        <v>950</v>
      </c>
      <c r="F1014" s="229">
        <v>950</v>
      </c>
      <c r="G1014" s="230" t="s">
        <v>33</v>
      </c>
      <c r="H1014" s="231">
        <v>0</v>
      </c>
      <c r="I1014" s="251">
        <v>0</v>
      </c>
      <c r="J1014" s="232">
        <v>0</v>
      </c>
      <c r="K1014" s="232">
        <v>0</v>
      </c>
      <c r="L1014" s="233">
        <v>0</v>
      </c>
      <c r="M1014" s="232">
        <f t="shared" si="167"/>
        <v>0</v>
      </c>
      <c r="N1014" s="234">
        <v>0</v>
      </c>
      <c r="O1014" s="232">
        <f t="shared" si="176"/>
        <v>0</v>
      </c>
      <c r="P1014" s="243"/>
      <c r="Q1014" s="216"/>
      <c r="R1014" s="236">
        <f t="shared" si="174"/>
        <v>0</v>
      </c>
      <c r="S1014" s="237">
        <v>0</v>
      </c>
      <c r="T1014" s="236">
        <f t="shared" si="168"/>
        <v>0</v>
      </c>
      <c r="U1014" s="236">
        <f t="shared" si="169"/>
        <v>0</v>
      </c>
      <c r="V1014" s="236">
        <f t="shared" si="170"/>
        <v>0</v>
      </c>
      <c r="W1014" s="236">
        <f t="shared" si="171"/>
        <v>0</v>
      </c>
      <c r="X1014" s="236">
        <f t="shared" si="175"/>
        <v>0</v>
      </c>
      <c r="Y1014" s="238">
        <f t="shared" si="172"/>
        <v>0</v>
      </c>
      <c r="Z1014" s="238">
        <f t="shared" si="173"/>
        <v>0</v>
      </c>
    </row>
    <row r="1015" spans="1:26" x14ac:dyDescent="0.25">
      <c r="A1015" s="191" t="s">
        <v>1423</v>
      </c>
      <c r="B1015" s="228" t="s">
        <v>2083</v>
      </c>
      <c r="C1015" s="193" t="s">
        <v>2084</v>
      </c>
      <c r="D1015" s="193"/>
      <c r="E1015" s="194">
        <v>840</v>
      </c>
      <c r="F1015" s="229">
        <v>840</v>
      </c>
      <c r="G1015" s="230" t="s">
        <v>33</v>
      </c>
      <c r="H1015" s="231">
        <v>0</v>
      </c>
      <c r="I1015" s="251">
        <v>0</v>
      </c>
      <c r="J1015" s="232">
        <v>0</v>
      </c>
      <c r="K1015" s="232">
        <v>0</v>
      </c>
      <c r="L1015" s="233">
        <v>0</v>
      </c>
      <c r="M1015" s="232">
        <f t="shared" si="167"/>
        <v>0</v>
      </c>
      <c r="N1015" s="234">
        <v>0</v>
      </c>
      <c r="O1015" s="232">
        <f t="shared" si="176"/>
        <v>0</v>
      </c>
      <c r="P1015" s="242"/>
      <c r="Q1015" s="216"/>
      <c r="R1015" s="236">
        <f t="shared" si="174"/>
        <v>0</v>
      </c>
      <c r="S1015" s="237">
        <v>0</v>
      </c>
      <c r="T1015" s="236">
        <f t="shared" si="168"/>
        <v>0</v>
      </c>
      <c r="U1015" s="236">
        <f t="shared" si="169"/>
        <v>0</v>
      </c>
      <c r="V1015" s="236">
        <f t="shared" si="170"/>
        <v>0</v>
      </c>
      <c r="W1015" s="236">
        <f t="shared" si="171"/>
        <v>0</v>
      </c>
      <c r="X1015" s="236">
        <f t="shared" si="175"/>
        <v>0</v>
      </c>
      <c r="Y1015" s="238">
        <f t="shared" si="172"/>
        <v>0</v>
      </c>
      <c r="Z1015" s="238">
        <f t="shared" si="173"/>
        <v>0</v>
      </c>
    </row>
    <row r="1016" spans="1:26" ht="30" x14ac:dyDescent="0.25">
      <c r="A1016" s="191" t="s">
        <v>1423</v>
      </c>
      <c r="B1016" s="228" t="s">
        <v>1997</v>
      </c>
      <c r="C1016" s="193" t="s">
        <v>1998</v>
      </c>
      <c r="D1016" s="193"/>
      <c r="E1016" s="194">
        <v>370.17</v>
      </c>
      <c r="F1016" s="229">
        <v>370.17</v>
      </c>
      <c r="G1016" s="230" t="s">
        <v>76</v>
      </c>
      <c r="H1016" s="231">
        <v>0</v>
      </c>
      <c r="I1016" s="251">
        <v>0</v>
      </c>
      <c r="J1016" s="232">
        <v>0</v>
      </c>
      <c r="K1016" s="232">
        <v>0</v>
      </c>
      <c r="L1016" s="233">
        <v>0</v>
      </c>
      <c r="M1016" s="232">
        <f t="shared" si="167"/>
        <v>0</v>
      </c>
      <c r="N1016" s="234">
        <v>0</v>
      </c>
      <c r="O1016" s="232">
        <f t="shared" si="176"/>
        <v>0</v>
      </c>
      <c r="P1016" s="243"/>
      <c r="Q1016" s="216"/>
      <c r="R1016" s="236">
        <f t="shared" si="174"/>
        <v>0</v>
      </c>
      <c r="S1016" s="237">
        <v>0</v>
      </c>
      <c r="T1016" s="236">
        <f t="shared" si="168"/>
        <v>0</v>
      </c>
      <c r="U1016" s="236">
        <f t="shared" si="169"/>
        <v>0</v>
      </c>
      <c r="V1016" s="236">
        <f t="shared" si="170"/>
        <v>0</v>
      </c>
      <c r="W1016" s="236">
        <f t="shared" si="171"/>
        <v>0</v>
      </c>
      <c r="X1016" s="236">
        <f t="shared" si="175"/>
        <v>0</v>
      </c>
      <c r="Y1016" s="238">
        <f t="shared" si="172"/>
        <v>0</v>
      </c>
      <c r="Z1016" s="238">
        <f t="shared" si="173"/>
        <v>0</v>
      </c>
    </row>
    <row r="1017" spans="1:26" x14ac:dyDescent="0.25">
      <c r="A1017" s="191" t="s">
        <v>1423</v>
      </c>
      <c r="B1017" s="228" t="s">
        <v>1991</v>
      </c>
      <c r="C1017" s="193" t="s">
        <v>1992</v>
      </c>
      <c r="D1017" s="193"/>
      <c r="E1017" s="194">
        <v>5506.66</v>
      </c>
      <c r="F1017" s="229">
        <v>5506.66</v>
      </c>
      <c r="G1017" s="230" t="s">
        <v>33</v>
      </c>
      <c r="H1017" s="231">
        <v>0</v>
      </c>
      <c r="I1017" s="251">
        <v>0</v>
      </c>
      <c r="J1017" s="232">
        <v>0</v>
      </c>
      <c r="K1017" s="232">
        <v>0</v>
      </c>
      <c r="L1017" s="233">
        <v>0</v>
      </c>
      <c r="M1017" s="232">
        <f t="shared" si="167"/>
        <v>0</v>
      </c>
      <c r="N1017" s="234">
        <v>0</v>
      </c>
      <c r="O1017" s="232">
        <f t="shared" si="176"/>
        <v>0</v>
      </c>
      <c r="P1017" s="243"/>
      <c r="Q1017" s="216"/>
      <c r="R1017" s="236">
        <f t="shared" si="174"/>
        <v>0</v>
      </c>
      <c r="S1017" s="237">
        <v>0</v>
      </c>
      <c r="T1017" s="236">
        <f t="shared" si="168"/>
        <v>0</v>
      </c>
      <c r="U1017" s="236">
        <f t="shared" si="169"/>
        <v>0</v>
      </c>
      <c r="V1017" s="236">
        <f t="shared" si="170"/>
        <v>0</v>
      </c>
      <c r="W1017" s="236">
        <f t="shared" si="171"/>
        <v>0</v>
      </c>
      <c r="X1017" s="236">
        <f t="shared" si="175"/>
        <v>0</v>
      </c>
      <c r="Y1017" s="238">
        <f t="shared" si="172"/>
        <v>0</v>
      </c>
      <c r="Z1017" s="238">
        <f t="shared" si="173"/>
        <v>0</v>
      </c>
    </row>
    <row r="1018" spans="1:26" x14ac:dyDescent="0.25">
      <c r="A1018" s="191" t="s">
        <v>1423</v>
      </c>
      <c r="B1018" s="228" t="s">
        <v>2002</v>
      </c>
      <c r="C1018" s="193" t="s">
        <v>2003</v>
      </c>
      <c r="D1018" s="193"/>
      <c r="E1018" s="194">
        <v>2056.33</v>
      </c>
      <c r="F1018" s="229">
        <v>2056.33</v>
      </c>
      <c r="G1018" s="230" t="s">
        <v>33</v>
      </c>
      <c r="H1018" s="231">
        <v>0</v>
      </c>
      <c r="I1018" s="251">
        <v>0</v>
      </c>
      <c r="J1018" s="232">
        <v>0</v>
      </c>
      <c r="K1018" s="232">
        <v>0</v>
      </c>
      <c r="L1018" s="233">
        <v>0</v>
      </c>
      <c r="M1018" s="232">
        <f t="shared" si="167"/>
        <v>0</v>
      </c>
      <c r="N1018" s="234">
        <v>0</v>
      </c>
      <c r="O1018" s="232">
        <f t="shared" si="176"/>
        <v>0</v>
      </c>
      <c r="P1018" s="242"/>
      <c r="Q1018" s="216"/>
      <c r="R1018" s="236">
        <f t="shared" si="174"/>
        <v>0</v>
      </c>
      <c r="S1018" s="237">
        <v>0</v>
      </c>
      <c r="T1018" s="236">
        <f t="shared" si="168"/>
        <v>0</v>
      </c>
      <c r="U1018" s="236">
        <f t="shared" si="169"/>
        <v>0</v>
      </c>
      <c r="V1018" s="236">
        <f t="shared" si="170"/>
        <v>0</v>
      </c>
      <c r="W1018" s="236">
        <f t="shared" si="171"/>
        <v>0</v>
      </c>
      <c r="X1018" s="236">
        <f t="shared" si="175"/>
        <v>0</v>
      </c>
      <c r="Y1018" s="238">
        <f t="shared" si="172"/>
        <v>0</v>
      </c>
      <c r="Z1018" s="238">
        <f t="shared" si="173"/>
        <v>0</v>
      </c>
    </row>
    <row r="1019" spans="1:26" ht="30" x14ac:dyDescent="0.25">
      <c r="A1019" s="191" t="s">
        <v>1423</v>
      </c>
      <c r="B1019" s="228" t="s">
        <v>2071</v>
      </c>
      <c r="C1019" s="193" t="s">
        <v>2072</v>
      </c>
      <c r="D1019" s="193"/>
      <c r="E1019" s="194">
        <v>3509.29</v>
      </c>
      <c r="F1019" s="229">
        <v>3509.29</v>
      </c>
      <c r="G1019" s="230" t="s">
        <v>159</v>
      </c>
      <c r="H1019" s="231">
        <v>0</v>
      </c>
      <c r="I1019" s="251">
        <v>0</v>
      </c>
      <c r="J1019" s="232">
        <v>0</v>
      </c>
      <c r="K1019" s="232">
        <v>0</v>
      </c>
      <c r="L1019" s="233">
        <v>0</v>
      </c>
      <c r="M1019" s="232">
        <f t="shared" si="167"/>
        <v>0</v>
      </c>
      <c r="N1019" s="234">
        <v>0</v>
      </c>
      <c r="O1019" s="232">
        <f t="shared" si="176"/>
        <v>0</v>
      </c>
      <c r="P1019" s="243"/>
      <c r="Q1019" s="216"/>
      <c r="R1019" s="236">
        <f t="shared" si="174"/>
        <v>0</v>
      </c>
      <c r="S1019" s="237">
        <v>0</v>
      </c>
      <c r="T1019" s="236">
        <f t="shared" si="168"/>
        <v>0</v>
      </c>
      <c r="U1019" s="236">
        <f t="shared" si="169"/>
        <v>0</v>
      </c>
      <c r="V1019" s="236">
        <f t="shared" si="170"/>
        <v>0</v>
      </c>
      <c r="W1019" s="236">
        <f t="shared" si="171"/>
        <v>0</v>
      </c>
      <c r="X1019" s="236">
        <f t="shared" si="175"/>
        <v>0</v>
      </c>
      <c r="Y1019" s="238">
        <f t="shared" si="172"/>
        <v>0</v>
      </c>
      <c r="Z1019" s="238">
        <f t="shared" si="173"/>
        <v>0</v>
      </c>
    </row>
    <row r="1020" spans="1:26" ht="45" x14ac:dyDescent="0.25">
      <c r="A1020" s="191" t="s">
        <v>1423</v>
      </c>
      <c r="B1020" s="228" t="s">
        <v>2031</v>
      </c>
      <c r="C1020" s="193" t="s">
        <v>2032</v>
      </c>
      <c r="D1020" s="193"/>
      <c r="E1020" s="194">
        <v>7663.46</v>
      </c>
      <c r="F1020" s="229">
        <v>7663.46</v>
      </c>
      <c r="G1020" s="230" t="s">
        <v>1915</v>
      </c>
      <c r="H1020" s="231">
        <v>0</v>
      </c>
      <c r="I1020" s="251">
        <v>0</v>
      </c>
      <c r="J1020" s="232">
        <v>0</v>
      </c>
      <c r="K1020" s="232">
        <v>0</v>
      </c>
      <c r="L1020" s="233">
        <v>0</v>
      </c>
      <c r="M1020" s="232">
        <f t="shared" si="167"/>
        <v>0</v>
      </c>
      <c r="N1020" s="234">
        <v>0</v>
      </c>
      <c r="O1020" s="232">
        <f t="shared" si="176"/>
        <v>0</v>
      </c>
      <c r="P1020" s="242"/>
      <c r="Q1020" s="216"/>
      <c r="R1020" s="236">
        <f t="shared" si="174"/>
        <v>0</v>
      </c>
      <c r="S1020" s="237">
        <v>0</v>
      </c>
      <c r="T1020" s="236">
        <f t="shared" si="168"/>
        <v>0</v>
      </c>
      <c r="U1020" s="236">
        <f t="shared" si="169"/>
        <v>0</v>
      </c>
      <c r="V1020" s="236">
        <f t="shared" si="170"/>
        <v>0</v>
      </c>
      <c r="W1020" s="236">
        <f t="shared" si="171"/>
        <v>0</v>
      </c>
      <c r="X1020" s="236">
        <f t="shared" si="175"/>
        <v>0</v>
      </c>
      <c r="Y1020" s="238">
        <f t="shared" si="172"/>
        <v>0</v>
      </c>
      <c r="Z1020" s="238">
        <f t="shared" si="173"/>
        <v>0</v>
      </c>
    </row>
    <row r="1021" spans="1:26" x14ac:dyDescent="0.25">
      <c r="A1021" s="191" t="s">
        <v>1423</v>
      </c>
      <c r="B1021" s="228" t="s">
        <v>2110</v>
      </c>
      <c r="C1021" s="193" t="s">
        <v>2111</v>
      </c>
      <c r="D1021" s="193"/>
      <c r="E1021" s="194">
        <v>100.22</v>
      </c>
      <c r="F1021" s="229">
        <v>100.22</v>
      </c>
      <c r="G1021" s="230" t="s">
        <v>159</v>
      </c>
      <c r="H1021" s="231">
        <v>0</v>
      </c>
      <c r="I1021" s="251">
        <v>0</v>
      </c>
      <c r="J1021" s="232">
        <v>0</v>
      </c>
      <c r="K1021" s="232">
        <v>0</v>
      </c>
      <c r="L1021" s="233">
        <v>0</v>
      </c>
      <c r="M1021" s="232">
        <f t="shared" si="167"/>
        <v>0</v>
      </c>
      <c r="N1021" s="234">
        <v>0</v>
      </c>
      <c r="O1021" s="232">
        <f t="shared" si="176"/>
        <v>0</v>
      </c>
      <c r="P1021" s="243"/>
      <c r="Q1021" s="216"/>
      <c r="R1021" s="236">
        <f t="shared" si="174"/>
        <v>0</v>
      </c>
      <c r="S1021" s="237">
        <v>0</v>
      </c>
      <c r="T1021" s="236">
        <f t="shared" si="168"/>
        <v>0</v>
      </c>
      <c r="U1021" s="236">
        <f t="shared" si="169"/>
        <v>0</v>
      </c>
      <c r="V1021" s="236">
        <f t="shared" si="170"/>
        <v>0</v>
      </c>
      <c r="W1021" s="236">
        <f t="shared" si="171"/>
        <v>0</v>
      </c>
      <c r="X1021" s="236">
        <f t="shared" si="175"/>
        <v>0</v>
      </c>
      <c r="Y1021" s="238">
        <f t="shared" si="172"/>
        <v>0</v>
      </c>
      <c r="Z1021" s="238">
        <f t="shared" si="173"/>
        <v>0</v>
      </c>
    </row>
    <row r="1022" spans="1:26" ht="30" x14ac:dyDescent="0.25">
      <c r="A1022" s="191" t="s">
        <v>27</v>
      </c>
      <c r="B1022" s="228" t="s">
        <v>151</v>
      </c>
      <c r="C1022" s="202" t="s">
        <v>152</v>
      </c>
      <c r="D1022" s="443" t="s">
        <v>2658</v>
      </c>
      <c r="E1022" s="203">
        <v>75.400000000000006</v>
      </c>
      <c r="F1022" s="250">
        <v>77.72</v>
      </c>
      <c r="G1022" s="316" t="s">
        <v>33</v>
      </c>
      <c r="H1022" s="317">
        <v>7</v>
      </c>
      <c r="I1022" s="251">
        <v>5</v>
      </c>
      <c r="J1022" s="251">
        <v>0</v>
      </c>
      <c r="K1022" s="251">
        <v>5</v>
      </c>
      <c r="L1022" s="318">
        <v>0</v>
      </c>
      <c r="M1022" s="232">
        <f t="shared" si="167"/>
        <v>7</v>
      </c>
      <c r="N1022" s="252">
        <v>7</v>
      </c>
      <c r="O1022" s="232">
        <f t="shared" si="176"/>
        <v>0</v>
      </c>
      <c r="P1022" s="319"/>
      <c r="Q1022" s="216"/>
      <c r="R1022" s="236">
        <f t="shared" si="174"/>
        <v>527.80000000000007</v>
      </c>
      <c r="S1022" s="237">
        <v>16.239999999999998</v>
      </c>
      <c r="T1022" s="236">
        <f t="shared" si="168"/>
        <v>388.6</v>
      </c>
      <c r="U1022" s="236">
        <f t="shared" si="169"/>
        <v>0</v>
      </c>
      <c r="V1022" s="236">
        <f t="shared" si="170"/>
        <v>388.6</v>
      </c>
      <c r="W1022" s="236">
        <f t="shared" si="171"/>
        <v>0</v>
      </c>
      <c r="X1022" s="236">
        <f t="shared" si="175"/>
        <v>544.04000000000008</v>
      </c>
      <c r="Y1022" s="238">
        <f t="shared" si="172"/>
        <v>544.04</v>
      </c>
      <c r="Z1022" s="238">
        <f t="shared" si="173"/>
        <v>0</v>
      </c>
    </row>
    <row r="1023" spans="1:26" ht="30" x14ac:dyDescent="0.25">
      <c r="A1023" s="191" t="s">
        <v>1423</v>
      </c>
      <c r="B1023" s="228" t="s">
        <v>2069</v>
      </c>
      <c r="C1023" s="193" t="s">
        <v>2070</v>
      </c>
      <c r="D1023" s="193"/>
      <c r="E1023" s="194">
        <v>650.66</v>
      </c>
      <c r="F1023" s="229">
        <v>650.66</v>
      </c>
      <c r="G1023" s="230" t="s">
        <v>1915</v>
      </c>
      <c r="H1023" s="231">
        <v>0</v>
      </c>
      <c r="I1023" s="251">
        <v>0</v>
      </c>
      <c r="J1023" s="232">
        <v>0</v>
      </c>
      <c r="K1023" s="232">
        <v>0</v>
      </c>
      <c r="L1023" s="232">
        <v>0</v>
      </c>
      <c r="M1023" s="232">
        <f t="shared" si="167"/>
        <v>0</v>
      </c>
      <c r="N1023" s="232">
        <v>0</v>
      </c>
      <c r="O1023" s="232">
        <f t="shared" si="176"/>
        <v>0</v>
      </c>
      <c r="P1023" s="242"/>
      <c r="Q1023" s="216"/>
      <c r="R1023" s="236">
        <f t="shared" si="174"/>
        <v>0</v>
      </c>
      <c r="S1023" s="237">
        <v>0</v>
      </c>
      <c r="T1023" s="236">
        <f t="shared" si="168"/>
        <v>0</v>
      </c>
      <c r="U1023" s="236">
        <f t="shared" si="169"/>
        <v>0</v>
      </c>
      <c r="V1023" s="236">
        <f t="shared" si="170"/>
        <v>0</v>
      </c>
      <c r="W1023" s="236">
        <f t="shared" si="171"/>
        <v>0</v>
      </c>
      <c r="X1023" s="236">
        <f t="shared" si="175"/>
        <v>0</v>
      </c>
      <c r="Y1023" s="238">
        <f t="shared" si="172"/>
        <v>0</v>
      </c>
      <c r="Z1023" s="238">
        <f t="shared" si="173"/>
        <v>0</v>
      </c>
    </row>
    <row r="1024" spans="1:26" x14ac:dyDescent="0.25">
      <c r="A1024" s="211" t="s">
        <v>1423</v>
      </c>
      <c r="B1024" s="260" t="s">
        <v>1989</v>
      </c>
      <c r="C1024" s="213" t="s">
        <v>1990</v>
      </c>
      <c r="D1024" s="213"/>
      <c r="E1024" s="214">
        <v>2101.92</v>
      </c>
      <c r="F1024" s="261">
        <v>2101.92</v>
      </c>
      <c r="G1024" s="262" t="s">
        <v>1915</v>
      </c>
      <c r="H1024" s="231">
        <v>0</v>
      </c>
      <c r="I1024" s="251">
        <v>0</v>
      </c>
      <c r="J1024" s="263">
        <v>0</v>
      </c>
      <c r="K1024" s="232">
        <v>0</v>
      </c>
      <c r="L1024" s="264">
        <v>0</v>
      </c>
      <c r="M1024" s="232">
        <f t="shared" si="167"/>
        <v>0</v>
      </c>
      <c r="N1024" s="265">
        <v>0</v>
      </c>
      <c r="O1024" s="232">
        <f t="shared" si="176"/>
        <v>0</v>
      </c>
      <c r="P1024" s="243"/>
      <c r="Q1024" s="216"/>
      <c r="R1024" s="236">
        <f t="shared" si="174"/>
        <v>0</v>
      </c>
      <c r="S1024" s="237">
        <v>0</v>
      </c>
      <c r="T1024" s="236">
        <f t="shared" si="168"/>
        <v>0</v>
      </c>
      <c r="U1024" s="236">
        <f t="shared" si="169"/>
        <v>0</v>
      </c>
      <c r="V1024" s="236">
        <f t="shared" si="170"/>
        <v>0</v>
      </c>
      <c r="W1024" s="236">
        <f t="shared" si="171"/>
        <v>0</v>
      </c>
      <c r="X1024" s="236">
        <f t="shared" si="175"/>
        <v>0</v>
      </c>
      <c r="Y1024" s="238">
        <f t="shared" si="172"/>
        <v>0</v>
      </c>
      <c r="Z1024" s="238">
        <f t="shared" si="173"/>
        <v>0</v>
      </c>
    </row>
    <row r="1025" spans="1:26" x14ac:dyDescent="0.25">
      <c r="A1025" s="191" t="s">
        <v>1423</v>
      </c>
      <c r="B1025" s="228" t="s">
        <v>1928</v>
      </c>
      <c r="C1025" s="193" t="s">
        <v>1929</v>
      </c>
      <c r="D1025" s="193"/>
      <c r="E1025" s="194">
        <v>8</v>
      </c>
      <c r="F1025" s="229">
        <v>8</v>
      </c>
      <c r="G1025" s="230" t="s">
        <v>33</v>
      </c>
      <c r="H1025" s="231">
        <v>0</v>
      </c>
      <c r="I1025" s="232">
        <v>0</v>
      </c>
      <c r="J1025" s="232">
        <v>0</v>
      </c>
      <c r="K1025" s="232">
        <v>0</v>
      </c>
      <c r="L1025" s="233">
        <v>0</v>
      </c>
      <c r="M1025" s="232">
        <f t="shared" si="167"/>
        <v>0</v>
      </c>
      <c r="N1025" s="234">
        <v>0</v>
      </c>
      <c r="O1025" s="232">
        <f t="shared" si="176"/>
        <v>0</v>
      </c>
      <c r="P1025" s="242"/>
      <c r="Q1025" s="216"/>
      <c r="R1025" s="236">
        <f t="shared" si="174"/>
        <v>0</v>
      </c>
      <c r="S1025" s="237">
        <v>0</v>
      </c>
      <c r="T1025" s="236">
        <f t="shared" si="168"/>
        <v>0</v>
      </c>
      <c r="U1025" s="236">
        <f t="shared" si="169"/>
        <v>0</v>
      </c>
      <c r="V1025" s="236">
        <f t="shared" si="170"/>
        <v>0</v>
      </c>
      <c r="W1025" s="236">
        <f t="shared" si="171"/>
        <v>0</v>
      </c>
      <c r="X1025" s="236">
        <f t="shared" si="175"/>
        <v>0</v>
      </c>
      <c r="Y1025" s="238">
        <f t="shared" si="172"/>
        <v>0</v>
      </c>
      <c r="Z1025" s="238">
        <f t="shared" si="173"/>
        <v>0</v>
      </c>
    </row>
    <row r="1026" spans="1:26" x14ac:dyDescent="0.25">
      <c r="A1026" s="191" t="s">
        <v>1423</v>
      </c>
      <c r="B1026" s="228" t="s">
        <v>1930</v>
      </c>
      <c r="C1026" s="193" t="s">
        <v>1931</v>
      </c>
      <c r="D1026" s="193"/>
      <c r="E1026" s="194">
        <v>14.08</v>
      </c>
      <c r="F1026" s="229">
        <v>14.08</v>
      </c>
      <c r="G1026" s="230" t="s">
        <v>33</v>
      </c>
      <c r="H1026" s="231">
        <v>0</v>
      </c>
      <c r="I1026" s="232">
        <v>0</v>
      </c>
      <c r="J1026" s="232">
        <v>0</v>
      </c>
      <c r="K1026" s="232">
        <v>0</v>
      </c>
      <c r="L1026" s="233">
        <v>0</v>
      </c>
      <c r="M1026" s="232">
        <f t="shared" si="167"/>
        <v>0</v>
      </c>
      <c r="N1026" s="234">
        <v>0</v>
      </c>
      <c r="O1026" s="232">
        <f t="shared" si="176"/>
        <v>0</v>
      </c>
      <c r="P1026" s="242"/>
      <c r="Q1026" s="216"/>
      <c r="R1026" s="236">
        <f t="shared" si="174"/>
        <v>0</v>
      </c>
      <c r="S1026" s="237">
        <v>0</v>
      </c>
      <c r="T1026" s="236">
        <f t="shared" si="168"/>
        <v>0</v>
      </c>
      <c r="U1026" s="236">
        <f t="shared" si="169"/>
        <v>0</v>
      </c>
      <c r="V1026" s="236">
        <f t="shared" si="170"/>
        <v>0</v>
      </c>
      <c r="W1026" s="236">
        <f t="shared" si="171"/>
        <v>0</v>
      </c>
      <c r="X1026" s="236">
        <f t="shared" si="175"/>
        <v>0</v>
      </c>
      <c r="Y1026" s="238">
        <f t="shared" si="172"/>
        <v>0</v>
      </c>
      <c r="Z1026" s="238">
        <f t="shared" si="173"/>
        <v>0</v>
      </c>
    </row>
    <row r="1027" spans="1:26" x14ac:dyDescent="0.25">
      <c r="A1027" s="191" t="s">
        <v>1423</v>
      </c>
      <c r="B1027" s="228" t="s">
        <v>1956</v>
      </c>
      <c r="C1027" s="193" t="s">
        <v>1957</v>
      </c>
      <c r="D1027" s="193"/>
      <c r="E1027" s="194">
        <v>32</v>
      </c>
      <c r="F1027" s="229">
        <v>32</v>
      </c>
      <c r="G1027" s="230" t="s">
        <v>33</v>
      </c>
      <c r="H1027" s="231">
        <v>0</v>
      </c>
      <c r="I1027" s="232">
        <v>0</v>
      </c>
      <c r="J1027" s="232">
        <v>0</v>
      </c>
      <c r="K1027" s="232">
        <v>0</v>
      </c>
      <c r="L1027" s="233">
        <v>0</v>
      </c>
      <c r="M1027" s="232">
        <f t="shared" si="167"/>
        <v>0</v>
      </c>
      <c r="N1027" s="234">
        <v>0</v>
      </c>
      <c r="O1027" s="232">
        <f t="shared" si="176"/>
        <v>0</v>
      </c>
      <c r="P1027" s="243"/>
      <c r="Q1027" s="216"/>
      <c r="R1027" s="236">
        <f t="shared" si="174"/>
        <v>0</v>
      </c>
      <c r="S1027" s="237">
        <v>0</v>
      </c>
      <c r="T1027" s="236">
        <f t="shared" si="168"/>
        <v>0</v>
      </c>
      <c r="U1027" s="236">
        <f t="shared" si="169"/>
        <v>0</v>
      </c>
      <c r="V1027" s="236">
        <f t="shared" si="170"/>
        <v>0</v>
      </c>
      <c r="W1027" s="236">
        <f t="shared" si="171"/>
        <v>0</v>
      </c>
      <c r="X1027" s="236">
        <f t="shared" si="175"/>
        <v>0</v>
      </c>
      <c r="Y1027" s="238">
        <f t="shared" si="172"/>
        <v>0</v>
      </c>
      <c r="Z1027" s="238">
        <f t="shared" si="173"/>
        <v>0</v>
      </c>
    </row>
    <row r="1028" spans="1:26" x14ac:dyDescent="0.25">
      <c r="A1028" s="191" t="s">
        <v>1423</v>
      </c>
      <c r="B1028" s="228" t="s">
        <v>1958</v>
      </c>
      <c r="C1028" s="193" t="s">
        <v>1959</v>
      </c>
      <c r="D1028" s="193"/>
      <c r="E1028" s="194">
        <v>35</v>
      </c>
      <c r="F1028" s="229">
        <v>35</v>
      </c>
      <c r="G1028" s="230" t="s">
        <v>33</v>
      </c>
      <c r="H1028" s="231">
        <v>0</v>
      </c>
      <c r="I1028" s="232">
        <v>0</v>
      </c>
      <c r="J1028" s="232">
        <v>0</v>
      </c>
      <c r="K1028" s="232">
        <v>0</v>
      </c>
      <c r="L1028" s="233">
        <v>0</v>
      </c>
      <c r="M1028" s="232">
        <f t="shared" si="167"/>
        <v>0</v>
      </c>
      <c r="N1028" s="234">
        <v>0</v>
      </c>
      <c r="O1028" s="232">
        <f t="shared" si="176"/>
        <v>0</v>
      </c>
      <c r="P1028" s="243"/>
      <c r="Q1028" s="216"/>
      <c r="R1028" s="236">
        <f t="shared" si="174"/>
        <v>0</v>
      </c>
      <c r="S1028" s="237">
        <v>0</v>
      </c>
      <c r="T1028" s="236">
        <f t="shared" si="168"/>
        <v>0</v>
      </c>
      <c r="U1028" s="236">
        <f t="shared" si="169"/>
        <v>0</v>
      </c>
      <c r="V1028" s="236">
        <f t="shared" si="170"/>
        <v>0</v>
      </c>
      <c r="W1028" s="236">
        <f t="shared" si="171"/>
        <v>0</v>
      </c>
      <c r="X1028" s="236">
        <f t="shared" si="175"/>
        <v>0</v>
      </c>
      <c r="Y1028" s="238">
        <f t="shared" si="172"/>
        <v>0</v>
      </c>
      <c r="Z1028" s="238">
        <f t="shared" si="173"/>
        <v>0</v>
      </c>
    </row>
    <row r="1029" spans="1:26" x14ac:dyDescent="0.25">
      <c r="A1029" s="191" t="s">
        <v>1423</v>
      </c>
      <c r="B1029" s="228" t="s">
        <v>1960</v>
      </c>
      <c r="C1029" s="193" t="s">
        <v>1961</v>
      </c>
      <c r="D1029" s="193"/>
      <c r="E1029" s="194">
        <v>75</v>
      </c>
      <c r="F1029" s="229">
        <v>75</v>
      </c>
      <c r="G1029" s="230" t="s">
        <v>33</v>
      </c>
      <c r="H1029" s="231">
        <v>0</v>
      </c>
      <c r="I1029" s="232">
        <v>0</v>
      </c>
      <c r="J1029" s="232">
        <v>0</v>
      </c>
      <c r="K1029" s="232">
        <v>0</v>
      </c>
      <c r="L1029" s="233">
        <v>0</v>
      </c>
      <c r="M1029" s="232">
        <f t="shared" si="167"/>
        <v>0</v>
      </c>
      <c r="N1029" s="234">
        <v>0</v>
      </c>
      <c r="O1029" s="232">
        <f t="shared" si="176"/>
        <v>0</v>
      </c>
      <c r="P1029" s="243"/>
      <c r="Q1029" s="216"/>
      <c r="R1029" s="236">
        <f t="shared" si="174"/>
        <v>0</v>
      </c>
      <c r="S1029" s="237">
        <v>0</v>
      </c>
      <c r="T1029" s="236">
        <f t="shared" si="168"/>
        <v>0</v>
      </c>
      <c r="U1029" s="236">
        <f t="shared" si="169"/>
        <v>0</v>
      </c>
      <c r="V1029" s="236">
        <f t="shared" si="170"/>
        <v>0</v>
      </c>
      <c r="W1029" s="236">
        <f t="shared" si="171"/>
        <v>0</v>
      </c>
      <c r="X1029" s="236">
        <f t="shared" si="175"/>
        <v>0</v>
      </c>
      <c r="Y1029" s="238">
        <f t="shared" si="172"/>
        <v>0</v>
      </c>
      <c r="Z1029" s="238">
        <f t="shared" si="173"/>
        <v>0</v>
      </c>
    </row>
    <row r="1030" spans="1:26" ht="90" x14ac:dyDescent="0.25">
      <c r="A1030" s="191" t="s">
        <v>1423</v>
      </c>
      <c r="B1030" s="228" t="s">
        <v>2061</v>
      </c>
      <c r="C1030" s="195" t="s">
        <v>2062</v>
      </c>
      <c r="D1030" s="195"/>
      <c r="E1030" s="194">
        <v>3596</v>
      </c>
      <c r="F1030" s="229">
        <v>3596</v>
      </c>
      <c r="G1030" s="230" t="s">
        <v>1915</v>
      </c>
      <c r="H1030" s="231">
        <v>13</v>
      </c>
      <c r="I1030" s="251">
        <v>0</v>
      </c>
      <c r="J1030" s="232">
        <v>0</v>
      </c>
      <c r="K1030" s="232">
        <v>0</v>
      </c>
      <c r="L1030" s="233">
        <v>0</v>
      </c>
      <c r="M1030" s="232">
        <f t="shared" si="167"/>
        <v>13</v>
      </c>
      <c r="N1030" s="234">
        <v>13</v>
      </c>
      <c r="O1030" s="232">
        <f t="shared" si="176"/>
        <v>0</v>
      </c>
      <c r="P1030" s="243"/>
      <c r="Q1030" s="216"/>
      <c r="R1030" s="236">
        <f t="shared" si="174"/>
        <v>46748</v>
      </c>
      <c r="S1030" s="237">
        <v>0</v>
      </c>
      <c r="T1030" s="236">
        <f t="shared" si="168"/>
        <v>0</v>
      </c>
      <c r="U1030" s="236">
        <f t="shared" si="169"/>
        <v>0</v>
      </c>
      <c r="V1030" s="236">
        <f t="shared" si="170"/>
        <v>0</v>
      </c>
      <c r="W1030" s="236">
        <f t="shared" si="171"/>
        <v>0</v>
      </c>
      <c r="X1030" s="236">
        <f t="shared" si="175"/>
        <v>46748</v>
      </c>
      <c r="Y1030" s="238">
        <f t="shared" si="172"/>
        <v>46748</v>
      </c>
      <c r="Z1030" s="238">
        <f t="shared" si="173"/>
        <v>0</v>
      </c>
    </row>
    <row r="1031" spans="1:26" ht="45" x14ac:dyDescent="0.25">
      <c r="A1031" s="191" t="s">
        <v>1423</v>
      </c>
      <c r="B1031" s="228" t="s">
        <v>2033</v>
      </c>
      <c r="C1031" s="193" t="s">
        <v>2034</v>
      </c>
      <c r="D1031" s="193"/>
      <c r="E1031" s="194">
        <v>1283.99</v>
      </c>
      <c r="F1031" s="229">
        <v>1283.99</v>
      </c>
      <c r="G1031" s="230" t="s">
        <v>1915</v>
      </c>
      <c r="H1031" s="231">
        <v>0</v>
      </c>
      <c r="I1031" s="251">
        <v>0</v>
      </c>
      <c r="J1031" s="232">
        <v>0</v>
      </c>
      <c r="K1031" s="232">
        <v>0</v>
      </c>
      <c r="L1031" s="233">
        <v>0</v>
      </c>
      <c r="M1031" s="232">
        <f t="shared" si="167"/>
        <v>0</v>
      </c>
      <c r="N1031" s="234">
        <v>0</v>
      </c>
      <c r="O1031" s="232">
        <f t="shared" si="176"/>
        <v>0</v>
      </c>
      <c r="P1031" s="242"/>
      <c r="Q1031" s="216"/>
      <c r="R1031" s="236">
        <f t="shared" si="174"/>
        <v>0</v>
      </c>
      <c r="S1031" s="237">
        <v>0</v>
      </c>
      <c r="T1031" s="236">
        <f t="shared" si="168"/>
        <v>0</v>
      </c>
      <c r="U1031" s="236">
        <f t="shared" si="169"/>
        <v>0</v>
      </c>
      <c r="V1031" s="236">
        <f t="shared" si="170"/>
        <v>0</v>
      </c>
      <c r="W1031" s="236">
        <f t="shared" si="171"/>
        <v>0</v>
      </c>
      <c r="X1031" s="236">
        <f t="shared" si="175"/>
        <v>0</v>
      </c>
      <c r="Y1031" s="238">
        <f t="shared" si="172"/>
        <v>0</v>
      </c>
      <c r="Z1031" s="238">
        <f t="shared" si="173"/>
        <v>0</v>
      </c>
    </row>
    <row r="1032" spans="1:26" ht="30" x14ac:dyDescent="0.25">
      <c r="A1032" s="191" t="s">
        <v>1423</v>
      </c>
      <c r="B1032" s="228" t="s">
        <v>2065</v>
      </c>
      <c r="C1032" s="193" t="s">
        <v>2066</v>
      </c>
      <c r="D1032" s="193"/>
      <c r="E1032" s="194">
        <v>825.33</v>
      </c>
      <c r="F1032" s="229">
        <v>825.33</v>
      </c>
      <c r="G1032" s="230" t="s">
        <v>1915</v>
      </c>
      <c r="H1032" s="231">
        <v>0</v>
      </c>
      <c r="I1032" s="251">
        <v>0</v>
      </c>
      <c r="J1032" s="232">
        <v>0</v>
      </c>
      <c r="K1032" s="232">
        <v>0</v>
      </c>
      <c r="L1032" s="233">
        <v>0</v>
      </c>
      <c r="M1032" s="232">
        <f t="shared" si="167"/>
        <v>0</v>
      </c>
      <c r="N1032" s="234">
        <v>0</v>
      </c>
      <c r="O1032" s="232">
        <f t="shared" si="176"/>
        <v>0</v>
      </c>
      <c r="P1032" s="243"/>
      <c r="Q1032" s="216"/>
      <c r="R1032" s="236">
        <f t="shared" si="174"/>
        <v>0</v>
      </c>
      <c r="S1032" s="237">
        <v>0</v>
      </c>
      <c r="T1032" s="236">
        <f t="shared" si="168"/>
        <v>0</v>
      </c>
      <c r="U1032" s="236">
        <f t="shared" si="169"/>
        <v>0</v>
      </c>
      <c r="V1032" s="236">
        <f t="shared" si="170"/>
        <v>0</v>
      </c>
      <c r="W1032" s="236">
        <f t="shared" si="171"/>
        <v>0</v>
      </c>
      <c r="X1032" s="236">
        <f t="shared" si="175"/>
        <v>0</v>
      </c>
      <c r="Y1032" s="238">
        <f t="shared" si="172"/>
        <v>0</v>
      </c>
      <c r="Z1032" s="238">
        <f t="shared" si="173"/>
        <v>0</v>
      </c>
    </row>
    <row r="1033" spans="1:26" x14ac:dyDescent="0.25">
      <c r="A1033" s="191" t="s">
        <v>1423</v>
      </c>
      <c r="B1033" s="228" t="s">
        <v>2006</v>
      </c>
      <c r="C1033" s="193" t="s">
        <v>2007</v>
      </c>
      <c r="D1033" s="193"/>
      <c r="E1033" s="194">
        <v>574.4</v>
      </c>
      <c r="F1033" s="229">
        <v>574.4</v>
      </c>
      <c r="G1033" s="230" t="s">
        <v>1915</v>
      </c>
      <c r="H1033" s="231">
        <v>0</v>
      </c>
      <c r="I1033" s="251">
        <v>0</v>
      </c>
      <c r="J1033" s="232">
        <v>0</v>
      </c>
      <c r="K1033" s="232">
        <v>0</v>
      </c>
      <c r="L1033" s="233">
        <v>0</v>
      </c>
      <c r="M1033" s="232">
        <f t="shared" si="167"/>
        <v>0</v>
      </c>
      <c r="N1033" s="234">
        <v>0</v>
      </c>
      <c r="O1033" s="232">
        <f t="shared" si="176"/>
        <v>0</v>
      </c>
      <c r="P1033" s="242"/>
      <c r="Q1033" s="216"/>
      <c r="R1033" s="236">
        <f t="shared" si="174"/>
        <v>0</v>
      </c>
      <c r="S1033" s="237">
        <v>0</v>
      </c>
      <c r="T1033" s="236">
        <f t="shared" si="168"/>
        <v>0</v>
      </c>
      <c r="U1033" s="236">
        <f t="shared" si="169"/>
        <v>0</v>
      </c>
      <c r="V1033" s="236">
        <f t="shared" si="170"/>
        <v>0</v>
      </c>
      <c r="W1033" s="236">
        <f t="shared" si="171"/>
        <v>0</v>
      </c>
      <c r="X1033" s="236">
        <f t="shared" si="175"/>
        <v>0</v>
      </c>
      <c r="Y1033" s="238">
        <f t="shared" si="172"/>
        <v>0</v>
      </c>
      <c r="Z1033" s="238">
        <f t="shared" si="173"/>
        <v>0</v>
      </c>
    </row>
    <row r="1034" spans="1:26" ht="30" x14ac:dyDescent="0.25">
      <c r="A1034" s="191" t="s">
        <v>1423</v>
      </c>
      <c r="B1034" s="228" t="s">
        <v>1999</v>
      </c>
      <c r="C1034" s="193" t="s">
        <v>2000</v>
      </c>
      <c r="D1034" s="193"/>
      <c r="E1034" s="194">
        <v>1753.92</v>
      </c>
      <c r="F1034" s="229">
        <v>1753.92</v>
      </c>
      <c r="G1034" s="230" t="s">
        <v>159</v>
      </c>
      <c r="H1034" s="231">
        <v>5</v>
      </c>
      <c r="I1034" s="251">
        <v>0</v>
      </c>
      <c r="J1034" s="232">
        <v>0</v>
      </c>
      <c r="K1034" s="232">
        <v>0</v>
      </c>
      <c r="L1034" s="233">
        <v>0</v>
      </c>
      <c r="M1034" s="232">
        <f t="shared" ref="M1034:M1097" si="177">H1034+I1034+J1034-K1034-L1034</f>
        <v>5</v>
      </c>
      <c r="N1034" s="234">
        <v>5</v>
      </c>
      <c r="O1034" s="232">
        <f t="shared" si="176"/>
        <v>0</v>
      </c>
      <c r="P1034" s="244"/>
      <c r="Q1034" s="216"/>
      <c r="R1034" s="236">
        <f t="shared" si="174"/>
        <v>8769.6</v>
      </c>
      <c r="S1034" s="237">
        <v>0</v>
      </c>
      <c r="T1034" s="236">
        <f t="shared" ref="T1034:T1097" si="178">I1034*F1034</f>
        <v>0</v>
      </c>
      <c r="U1034" s="236">
        <f t="shared" ref="U1034:U1097" si="179">F1034*J1034</f>
        <v>0</v>
      </c>
      <c r="V1034" s="236">
        <f t="shared" ref="V1034:V1051" si="180">F1034*K1034</f>
        <v>0</v>
      </c>
      <c r="W1034" s="236">
        <f t="shared" ref="W1034:W1097" si="181">F1034*L1034</f>
        <v>0</v>
      </c>
      <c r="X1034" s="236">
        <f t="shared" si="175"/>
        <v>8769.6</v>
      </c>
      <c r="Y1034" s="238">
        <f t="shared" ref="Y1034:Y1097" si="182">M1034*F1034</f>
        <v>8769.6</v>
      </c>
      <c r="Z1034" s="238">
        <f t="shared" ref="Z1034:Z1097" si="183">Y1034-X1034</f>
        <v>0</v>
      </c>
    </row>
    <row r="1035" spans="1:26" ht="30" x14ac:dyDescent="0.25">
      <c r="A1035" s="191" t="s">
        <v>1423</v>
      </c>
      <c r="B1035" s="228" t="s">
        <v>1993</v>
      </c>
      <c r="C1035" s="193" t="s">
        <v>1994</v>
      </c>
      <c r="D1035" s="193"/>
      <c r="E1035" s="194">
        <v>1464.76</v>
      </c>
      <c r="F1035" s="229">
        <v>1464.76</v>
      </c>
      <c r="G1035" s="230" t="s">
        <v>159</v>
      </c>
      <c r="H1035" s="231">
        <v>0</v>
      </c>
      <c r="I1035" s="251">
        <v>0</v>
      </c>
      <c r="J1035" s="232">
        <v>0</v>
      </c>
      <c r="K1035" s="232">
        <v>0</v>
      </c>
      <c r="L1035" s="232">
        <v>0</v>
      </c>
      <c r="M1035" s="232">
        <f t="shared" si="177"/>
        <v>0</v>
      </c>
      <c r="N1035" s="232">
        <v>0</v>
      </c>
      <c r="O1035" s="232">
        <f t="shared" si="176"/>
        <v>0</v>
      </c>
      <c r="P1035" s="243"/>
      <c r="Q1035" s="216"/>
      <c r="R1035" s="236">
        <f t="shared" si="174"/>
        <v>0</v>
      </c>
      <c r="S1035" s="237">
        <v>0</v>
      </c>
      <c r="T1035" s="236">
        <f t="shared" si="178"/>
        <v>0</v>
      </c>
      <c r="U1035" s="236">
        <f t="shared" si="179"/>
        <v>0</v>
      </c>
      <c r="V1035" s="236">
        <f t="shared" si="180"/>
        <v>0</v>
      </c>
      <c r="W1035" s="236">
        <f t="shared" si="181"/>
        <v>0</v>
      </c>
      <c r="X1035" s="236">
        <f t="shared" si="175"/>
        <v>0</v>
      </c>
      <c r="Y1035" s="238">
        <f t="shared" si="182"/>
        <v>0</v>
      </c>
      <c r="Z1035" s="238">
        <f t="shared" si="183"/>
        <v>0</v>
      </c>
    </row>
    <row r="1036" spans="1:26" x14ac:dyDescent="0.25">
      <c r="A1036" s="191" t="s">
        <v>1423</v>
      </c>
      <c r="B1036" s="260" t="s">
        <v>2102</v>
      </c>
      <c r="C1036" s="213" t="s">
        <v>2103</v>
      </c>
      <c r="D1036" s="213"/>
      <c r="E1036" s="214">
        <v>1913.33</v>
      </c>
      <c r="F1036" s="261">
        <v>1913.33</v>
      </c>
      <c r="G1036" s="262" t="s">
        <v>33</v>
      </c>
      <c r="H1036" s="231">
        <v>0</v>
      </c>
      <c r="I1036" s="251">
        <v>0</v>
      </c>
      <c r="J1036" s="263">
        <v>0</v>
      </c>
      <c r="K1036" s="232">
        <v>0</v>
      </c>
      <c r="L1036" s="264">
        <v>0</v>
      </c>
      <c r="M1036" s="232">
        <f t="shared" si="177"/>
        <v>0</v>
      </c>
      <c r="N1036" s="265">
        <v>0</v>
      </c>
      <c r="O1036" s="232">
        <f t="shared" si="176"/>
        <v>0</v>
      </c>
      <c r="P1036" s="243"/>
      <c r="Q1036" s="216"/>
      <c r="R1036" s="236">
        <f t="shared" si="174"/>
        <v>0</v>
      </c>
      <c r="S1036" s="237">
        <v>0</v>
      </c>
      <c r="T1036" s="236">
        <f t="shared" si="178"/>
        <v>0</v>
      </c>
      <c r="U1036" s="236">
        <f t="shared" si="179"/>
        <v>0</v>
      </c>
      <c r="V1036" s="236">
        <f t="shared" si="180"/>
        <v>0</v>
      </c>
      <c r="W1036" s="236">
        <f t="shared" si="181"/>
        <v>0</v>
      </c>
      <c r="X1036" s="236">
        <f t="shared" si="175"/>
        <v>0</v>
      </c>
      <c r="Y1036" s="238">
        <f t="shared" si="182"/>
        <v>0</v>
      </c>
      <c r="Z1036" s="238">
        <f t="shared" si="183"/>
        <v>0</v>
      </c>
    </row>
    <row r="1037" spans="1:26" ht="30" x14ac:dyDescent="0.25">
      <c r="A1037" s="191" t="s">
        <v>1423</v>
      </c>
      <c r="B1037" s="228" t="s">
        <v>2073</v>
      </c>
      <c r="C1037" s="193" t="s">
        <v>2074</v>
      </c>
      <c r="D1037" s="193"/>
      <c r="E1037" s="194">
        <v>728.48</v>
      </c>
      <c r="F1037" s="229">
        <v>728.48</v>
      </c>
      <c r="G1037" s="230" t="s">
        <v>159</v>
      </c>
      <c r="H1037" s="231">
        <v>0</v>
      </c>
      <c r="I1037" s="251">
        <v>0</v>
      </c>
      <c r="J1037" s="232">
        <v>0</v>
      </c>
      <c r="K1037" s="232">
        <v>0</v>
      </c>
      <c r="L1037" s="233">
        <v>0</v>
      </c>
      <c r="M1037" s="232">
        <f t="shared" si="177"/>
        <v>0</v>
      </c>
      <c r="N1037" s="234">
        <v>0</v>
      </c>
      <c r="O1037" s="232">
        <f t="shared" si="176"/>
        <v>0</v>
      </c>
      <c r="P1037" s="243"/>
      <c r="Q1037" s="216"/>
      <c r="R1037" s="236">
        <f t="shared" si="174"/>
        <v>0</v>
      </c>
      <c r="S1037" s="237">
        <v>0</v>
      </c>
      <c r="T1037" s="236">
        <f t="shared" si="178"/>
        <v>0</v>
      </c>
      <c r="U1037" s="236">
        <f t="shared" si="179"/>
        <v>0</v>
      </c>
      <c r="V1037" s="236">
        <f t="shared" si="180"/>
        <v>0</v>
      </c>
      <c r="W1037" s="236">
        <f t="shared" si="181"/>
        <v>0</v>
      </c>
      <c r="X1037" s="236">
        <f t="shared" si="175"/>
        <v>0</v>
      </c>
      <c r="Y1037" s="238">
        <f t="shared" si="182"/>
        <v>0</v>
      </c>
      <c r="Z1037" s="238">
        <f t="shared" si="183"/>
        <v>0</v>
      </c>
    </row>
    <row r="1038" spans="1:26" ht="30" x14ac:dyDescent="0.25">
      <c r="A1038" s="191" t="s">
        <v>1423</v>
      </c>
      <c r="B1038" s="228" t="s">
        <v>2049</v>
      </c>
      <c r="C1038" s="193" t="s">
        <v>2050</v>
      </c>
      <c r="D1038" s="193"/>
      <c r="E1038" s="194">
        <v>825.44</v>
      </c>
      <c r="F1038" s="229">
        <v>825.44</v>
      </c>
      <c r="G1038" s="230" t="s">
        <v>1915</v>
      </c>
      <c r="H1038" s="231">
        <v>0</v>
      </c>
      <c r="I1038" s="251">
        <v>0</v>
      </c>
      <c r="J1038" s="232">
        <v>0</v>
      </c>
      <c r="K1038" s="232">
        <v>0</v>
      </c>
      <c r="L1038" s="233">
        <v>0</v>
      </c>
      <c r="M1038" s="232">
        <f t="shared" si="177"/>
        <v>0</v>
      </c>
      <c r="N1038" s="234">
        <v>0</v>
      </c>
      <c r="O1038" s="232">
        <f t="shared" si="176"/>
        <v>0</v>
      </c>
      <c r="P1038" s="242"/>
      <c r="Q1038" s="216"/>
      <c r="R1038" s="236">
        <f t="shared" si="174"/>
        <v>0</v>
      </c>
      <c r="S1038" s="237">
        <v>0</v>
      </c>
      <c r="T1038" s="236">
        <f t="shared" si="178"/>
        <v>0</v>
      </c>
      <c r="U1038" s="236">
        <f t="shared" si="179"/>
        <v>0</v>
      </c>
      <c r="V1038" s="236">
        <f t="shared" si="180"/>
        <v>0</v>
      </c>
      <c r="W1038" s="236">
        <f t="shared" si="181"/>
        <v>0</v>
      </c>
      <c r="X1038" s="236">
        <f t="shared" si="175"/>
        <v>0</v>
      </c>
      <c r="Y1038" s="238">
        <f t="shared" si="182"/>
        <v>0</v>
      </c>
      <c r="Z1038" s="238">
        <f t="shared" si="183"/>
        <v>0</v>
      </c>
    </row>
    <row r="1039" spans="1:26" ht="30" x14ac:dyDescent="0.25">
      <c r="A1039" s="191" t="s">
        <v>1423</v>
      </c>
      <c r="B1039" s="228" t="s">
        <v>2077</v>
      </c>
      <c r="C1039" s="193" t="s">
        <v>2078</v>
      </c>
      <c r="D1039" s="193"/>
      <c r="E1039" s="194">
        <v>835.99</v>
      </c>
      <c r="F1039" s="229">
        <v>835.99</v>
      </c>
      <c r="G1039" s="230" t="s">
        <v>33</v>
      </c>
      <c r="H1039" s="231">
        <v>0</v>
      </c>
      <c r="I1039" s="251">
        <v>0</v>
      </c>
      <c r="J1039" s="232">
        <v>0</v>
      </c>
      <c r="K1039" s="232">
        <v>0</v>
      </c>
      <c r="L1039" s="233">
        <v>0</v>
      </c>
      <c r="M1039" s="232">
        <f t="shared" si="177"/>
        <v>0</v>
      </c>
      <c r="N1039" s="234">
        <v>0</v>
      </c>
      <c r="O1039" s="232">
        <f t="shared" si="176"/>
        <v>0</v>
      </c>
      <c r="P1039" s="242"/>
      <c r="Q1039" s="216"/>
      <c r="R1039" s="236">
        <f t="shared" si="174"/>
        <v>0</v>
      </c>
      <c r="S1039" s="237">
        <v>0</v>
      </c>
      <c r="T1039" s="236">
        <f t="shared" si="178"/>
        <v>0</v>
      </c>
      <c r="U1039" s="236">
        <f t="shared" si="179"/>
        <v>0</v>
      </c>
      <c r="V1039" s="236">
        <f t="shared" si="180"/>
        <v>0</v>
      </c>
      <c r="W1039" s="236">
        <f t="shared" si="181"/>
        <v>0</v>
      </c>
      <c r="X1039" s="236">
        <f t="shared" si="175"/>
        <v>0</v>
      </c>
      <c r="Y1039" s="238">
        <f t="shared" si="182"/>
        <v>0</v>
      </c>
      <c r="Z1039" s="238">
        <f t="shared" si="183"/>
        <v>0</v>
      </c>
    </row>
    <row r="1040" spans="1:26" x14ac:dyDescent="0.25">
      <c r="A1040" s="191" t="s">
        <v>1423</v>
      </c>
      <c r="B1040" s="228" t="s">
        <v>2108</v>
      </c>
      <c r="C1040" s="193" t="s">
        <v>2109</v>
      </c>
      <c r="D1040" s="193"/>
      <c r="E1040" s="194">
        <v>2000</v>
      </c>
      <c r="F1040" s="229">
        <v>2000</v>
      </c>
      <c r="G1040" s="230" t="s">
        <v>159</v>
      </c>
      <c r="H1040" s="231">
        <v>0</v>
      </c>
      <c r="I1040" s="251">
        <v>0</v>
      </c>
      <c r="J1040" s="232">
        <v>0</v>
      </c>
      <c r="K1040" s="232">
        <v>0</v>
      </c>
      <c r="L1040" s="233">
        <v>0</v>
      </c>
      <c r="M1040" s="232">
        <f t="shared" si="177"/>
        <v>0</v>
      </c>
      <c r="N1040" s="234">
        <v>0</v>
      </c>
      <c r="O1040" s="232">
        <f t="shared" si="176"/>
        <v>0</v>
      </c>
      <c r="P1040" s="243"/>
      <c r="Q1040" s="216"/>
      <c r="R1040" s="236">
        <f t="shared" si="174"/>
        <v>0</v>
      </c>
      <c r="S1040" s="237">
        <v>0</v>
      </c>
      <c r="T1040" s="236">
        <f t="shared" si="178"/>
        <v>0</v>
      </c>
      <c r="U1040" s="236">
        <f t="shared" si="179"/>
        <v>0</v>
      </c>
      <c r="V1040" s="236">
        <f t="shared" si="180"/>
        <v>0</v>
      </c>
      <c r="W1040" s="236">
        <f t="shared" si="181"/>
        <v>0</v>
      </c>
      <c r="X1040" s="236">
        <f t="shared" si="175"/>
        <v>0</v>
      </c>
      <c r="Y1040" s="238">
        <f t="shared" si="182"/>
        <v>0</v>
      </c>
      <c r="Z1040" s="238">
        <f t="shared" si="183"/>
        <v>0</v>
      </c>
    </row>
    <row r="1041" spans="1:26" ht="30" x14ac:dyDescent="0.25">
      <c r="A1041" s="191" t="s">
        <v>1423</v>
      </c>
      <c r="B1041" s="228" t="s">
        <v>1995</v>
      </c>
      <c r="C1041" s="193" t="s">
        <v>1996</v>
      </c>
      <c r="D1041" s="193"/>
      <c r="E1041" s="194">
        <v>4297.8</v>
      </c>
      <c r="F1041" s="229">
        <v>4297.8</v>
      </c>
      <c r="G1041" s="230" t="s">
        <v>1915</v>
      </c>
      <c r="H1041" s="231">
        <v>0</v>
      </c>
      <c r="I1041" s="251">
        <v>0</v>
      </c>
      <c r="J1041" s="232">
        <v>0</v>
      </c>
      <c r="K1041" s="232">
        <v>0</v>
      </c>
      <c r="L1041" s="233">
        <v>0</v>
      </c>
      <c r="M1041" s="232">
        <f t="shared" si="177"/>
        <v>0</v>
      </c>
      <c r="N1041" s="234">
        <v>0</v>
      </c>
      <c r="O1041" s="232">
        <f t="shared" si="176"/>
        <v>0</v>
      </c>
      <c r="P1041" s="243"/>
      <c r="Q1041" s="216"/>
      <c r="R1041" s="236">
        <f t="shared" si="174"/>
        <v>0</v>
      </c>
      <c r="S1041" s="237">
        <v>0</v>
      </c>
      <c r="T1041" s="236">
        <f t="shared" si="178"/>
        <v>0</v>
      </c>
      <c r="U1041" s="236">
        <f t="shared" si="179"/>
        <v>0</v>
      </c>
      <c r="V1041" s="236">
        <f t="shared" si="180"/>
        <v>0</v>
      </c>
      <c r="W1041" s="236">
        <f t="shared" si="181"/>
        <v>0</v>
      </c>
      <c r="X1041" s="236">
        <f t="shared" si="175"/>
        <v>0</v>
      </c>
      <c r="Y1041" s="238">
        <f t="shared" si="182"/>
        <v>0</v>
      </c>
      <c r="Z1041" s="238">
        <f t="shared" si="183"/>
        <v>0</v>
      </c>
    </row>
    <row r="1042" spans="1:26" x14ac:dyDescent="0.25">
      <c r="A1042" s="191" t="s">
        <v>1423</v>
      </c>
      <c r="B1042" s="228" t="s">
        <v>1965</v>
      </c>
      <c r="C1042" s="193" t="s">
        <v>1966</v>
      </c>
      <c r="D1042" s="193"/>
      <c r="E1042" s="194">
        <v>88.16</v>
      </c>
      <c r="F1042" s="229">
        <v>88.16</v>
      </c>
      <c r="G1042" s="230" t="s">
        <v>53</v>
      </c>
      <c r="H1042" s="231">
        <v>3</v>
      </c>
      <c r="I1042" s="251">
        <v>0</v>
      </c>
      <c r="J1042" s="232">
        <v>0</v>
      </c>
      <c r="K1042" s="232">
        <v>0</v>
      </c>
      <c r="L1042" s="233">
        <v>0</v>
      </c>
      <c r="M1042" s="232">
        <f t="shared" si="177"/>
        <v>3</v>
      </c>
      <c r="N1042" s="234">
        <v>3</v>
      </c>
      <c r="O1042" s="232">
        <f t="shared" si="176"/>
        <v>0</v>
      </c>
      <c r="P1042" s="243"/>
      <c r="Q1042" s="216"/>
      <c r="R1042" s="236">
        <f t="shared" si="174"/>
        <v>264.48</v>
      </c>
      <c r="S1042" s="237">
        <v>0</v>
      </c>
      <c r="T1042" s="236">
        <f t="shared" si="178"/>
        <v>0</v>
      </c>
      <c r="U1042" s="236">
        <f t="shared" si="179"/>
        <v>0</v>
      </c>
      <c r="V1042" s="236">
        <f t="shared" si="180"/>
        <v>0</v>
      </c>
      <c r="W1042" s="236">
        <f t="shared" si="181"/>
        <v>0</v>
      </c>
      <c r="X1042" s="236">
        <f t="shared" si="175"/>
        <v>264.48</v>
      </c>
      <c r="Y1042" s="238">
        <f t="shared" si="182"/>
        <v>264.48</v>
      </c>
      <c r="Z1042" s="238">
        <f t="shared" si="183"/>
        <v>0</v>
      </c>
    </row>
    <row r="1043" spans="1:26" ht="30" x14ac:dyDescent="0.25">
      <c r="A1043" s="211" t="s">
        <v>1423</v>
      </c>
      <c r="B1043" s="260" t="s">
        <v>2053</v>
      </c>
      <c r="C1043" s="213" t="s">
        <v>2054</v>
      </c>
      <c r="D1043" s="213"/>
      <c r="E1043" s="214">
        <v>3596</v>
      </c>
      <c r="F1043" s="261">
        <v>3596</v>
      </c>
      <c r="G1043" s="262" t="s">
        <v>1915</v>
      </c>
      <c r="H1043" s="231">
        <v>3</v>
      </c>
      <c r="I1043" s="251">
        <v>0</v>
      </c>
      <c r="J1043" s="263">
        <v>0</v>
      </c>
      <c r="K1043" s="232">
        <v>3</v>
      </c>
      <c r="L1043" s="264">
        <v>0</v>
      </c>
      <c r="M1043" s="232">
        <f t="shared" si="177"/>
        <v>0</v>
      </c>
      <c r="N1043" s="265">
        <v>0</v>
      </c>
      <c r="O1043" s="232">
        <f t="shared" si="176"/>
        <v>0</v>
      </c>
      <c r="P1043" s="509"/>
      <c r="Q1043" s="216"/>
      <c r="R1043" s="236">
        <f t="shared" si="174"/>
        <v>10788</v>
      </c>
      <c r="S1043" s="237">
        <v>0</v>
      </c>
      <c r="T1043" s="236">
        <f t="shared" si="178"/>
        <v>0</v>
      </c>
      <c r="U1043" s="236">
        <f t="shared" si="179"/>
        <v>0</v>
      </c>
      <c r="V1043" s="236">
        <f t="shared" si="180"/>
        <v>10788</v>
      </c>
      <c r="W1043" s="236">
        <f t="shared" si="181"/>
        <v>0</v>
      </c>
      <c r="X1043" s="236">
        <f t="shared" si="175"/>
        <v>0</v>
      </c>
      <c r="Y1043" s="238">
        <f t="shared" si="182"/>
        <v>0</v>
      </c>
      <c r="Z1043" s="238">
        <f t="shared" si="183"/>
        <v>0</v>
      </c>
    </row>
    <row r="1044" spans="1:26" x14ac:dyDescent="0.25">
      <c r="A1044" s="191" t="s">
        <v>1423</v>
      </c>
      <c r="B1044" s="228" t="s">
        <v>2098</v>
      </c>
      <c r="C1044" s="193" t="s">
        <v>2099</v>
      </c>
      <c r="D1044" s="193"/>
      <c r="E1044" s="194">
        <v>916.4</v>
      </c>
      <c r="F1044" s="229">
        <v>916.4</v>
      </c>
      <c r="G1044" s="230" t="s">
        <v>159</v>
      </c>
      <c r="H1044" s="231">
        <v>0</v>
      </c>
      <c r="I1044" s="251">
        <v>0</v>
      </c>
      <c r="J1044" s="232">
        <v>0</v>
      </c>
      <c r="K1044" s="232">
        <v>0</v>
      </c>
      <c r="L1044" s="232">
        <v>0</v>
      </c>
      <c r="M1044" s="232">
        <f t="shared" si="177"/>
        <v>0</v>
      </c>
      <c r="N1044" s="232">
        <v>0</v>
      </c>
      <c r="O1044" s="232">
        <f t="shared" si="176"/>
        <v>0</v>
      </c>
      <c r="P1044" s="242"/>
      <c r="Q1044" s="216"/>
      <c r="R1044" s="236">
        <f t="shared" si="174"/>
        <v>0</v>
      </c>
      <c r="S1044" s="237">
        <v>0</v>
      </c>
      <c r="T1044" s="236">
        <f t="shared" si="178"/>
        <v>0</v>
      </c>
      <c r="U1044" s="236">
        <f t="shared" si="179"/>
        <v>0</v>
      </c>
      <c r="V1044" s="236">
        <f t="shared" si="180"/>
        <v>0</v>
      </c>
      <c r="W1044" s="236">
        <f t="shared" si="181"/>
        <v>0</v>
      </c>
      <c r="X1044" s="236">
        <f t="shared" si="175"/>
        <v>0</v>
      </c>
      <c r="Y1044" s="238">
        <f t="shared" si="182"/>
        <v>0</v>
      </c>
      <c r="Z1044" s="238">
        <f t="shared" si="183"/>
        <v>0</v>
      </c>
    </row>
    <row r="1045" spans="1:26" x14ac:dyDescent="0.25">
      <c r="A1045" s="191" t="s">
        <v>1423</v>
      </c>
      <c r="B1045" s="228" t="s">
        <v>2104</v>
      </c>
      <c r="C1045" s="193" t="s">
        <v>2105</v>
      </c>
      <c r="D1045" s="193"/>
      <c r="E1045" s="194">
        <v>99.76</v>
      </c>
      <c r="F1045" s="229">
        <v>99.76</v>
      </c>
      <c r="G1045" s="230" t="s">
        <v>1915</v>
      </c>
      <c r="H1045" s="231">
        <v>100</v>
      </c>
      <c r="I1045" s="251">
        <v>0</v>
      </c>
      <c r="J1045" s="232">
        <v>0</v>
      </c>
      <c r="K1045" s="232">
        <v>0</v>
      </c>
      <c r="L1045" s="232">
        <v>0</v>
      </c>
      <c r="M1045" s="232">
        <f t="shared" si="177"/>
        <v>100</v>
      </c>
      <c r="N1045" s="232">
        <v>100</v>
      </c>
      <c r="O1045" s="232">
        <f t="shared" si="176"/>
        <v>0</v>
      </c>
      <c r="P1045" s="243"/>
      <c r="Q1045" s="216"/>
      <c r="R1045" s="236">
        <f t="shared" si="174"/>
        <v>9976</v>
      </c>
      <c r="S1045" s="237">
        <v>0</v>
      </c>
      <c r="T1045" s="236">
        <f t="shared" si="178"/>
        <v>0</v>
      </c>
      <c r="U1045" s="236">
        <f t="shared" si="179"/>
        <v>0</v>
      </c>
      <c r="V1045" s="236">
        <f t="shared" si="180"/>
        <v>0</v>
      </c>
      <c r="W1045" s="236">
        <f t="shared" si="181"/>
        <v>0</v>
      </c>
      <c r="X1045" s="236">
        <f t="shared" si="175"/>
        <v>9976</v>
      </c>
      <c r="Y1045" s="238">
        <f t="shared" si="182"/>
        <v>9976</v>
      </c>
      <c r="Z1045" s="238">
        <f t="shared" si="183"/>
        <v>0</v>
      </c>
    </row>
    <row r="1046" spans="1:26" ht="30" x14ac:dyDescent="0.25">
      <c r="A1046" s="191" t="s">
        <v>1423</v>
      </c>
      <c r="B1046" s="228" t="s">
        <v>2057</v>
      </c>
      <c r="C1046" s="193" t="s">
        <v>2058</v>
      </c>
      <c r="D1046" s="193"/>
      <c r="E1046" s="194">
        <v>1948.8</v>
      </c>
      <c r="F1046" s="229">
        <v>1948.8</v>
      </c>
      <c r="G1046" s="230" t="s">
        <v>1915</v>
      </c>
      <c r="H1046" s="231">
        <v>0</v>
      </c>
      <c r="I1046" s="251">
        <v>0</v>
      </c>
      <c r="J1046" s="232">
        <v>0</v>
      </c>
      <c r="K1046" s="232">
        <v>0</v>
      </c>
      <c r="L1046" s="232">
        <v>0</v>
      </c>
      <c r="M1046" s="232">
        <f t="shared" si="177"/>
        <v>0</v>
      </c>
      <c r="N1046" s="232">
        <v>0</v>
      </c>
      <c r="O1046" s="232">
        <f t="shared" si="176"/>
        <v>0</v>
      </c>
      <c r="P1046" s="235"/>
      <c r="Q1046" s="216"/>
      <c r="R1046" s="236">
        <f t="shared" si="174"/>
        <v>0</v>
      </c>
      <c r="S1046" s="237">
        <v>0</v>
      </c>
      <c r="T1046" s="236">
        <f t="shared" si="178"/>
        <v>0</v>
      </c>
      <c r="U1046" s="236">
        <f t="shared" si="179"/>
        <v>0</v>
      </c>
      <c r="V1046" s="236">
        <f t="shared" si="180"/>
        <v>0</v>
      </c>
      <c r="W1046" s="236">
        <f t="shared" si="181"/>
        <v>0</v>
      </c>
      <c r="X1046" s="236">
        <f t="shared" si="175"/>
        <v>0</v>
      </c>
      <c r="Y1046" s="238">
        <f t="shared" si="182"/>
        <v>0</v>
      </c>
      <c r="Z1046" s="238">
        <f t="shared" si="183"/>
        <v>0</v>
      </c>
    </row>
    <row r="1047" spans="1:26" ht="30" x14ac:dyDescent="0.25">
      <c r="A1047" s="191" t="s">
        <v>1423</v>
      </c>
      <c r="B1047" s="228" t="s">
        <v>2067</v>
      </c>
      <c r="C1047" s="193" t="s">
        <v>2068</v>
      </c>
      <c r="D1047" s="193"/>
      <c r="E1047" s="194">
        <v>2933.64</v>
      </c>
      <c r="F1047" s="229">
        <v>2933.64</v>
      </c>
      <c r="G1047" s="230" t="s">
        <v>1915</v>
      </c>
      <c r="H1047" s="231">
        <v>3</v>
      </c>
      <c r="I1047" s="251">
        <v>0</v>
      </c>
      <c r="J1047" s="232">
        <v>0</v>
      </c>
      <c r="K1047" s="232">
        <v>0</v>
      </c>
      <c r="L1047" s="232">
        <v>0</v>
      </c>
      <c r="M1047" s="232">
        <f t="shared" si="177"/>
        <v>3</v>
      </c>
      <c r="N1047" s="232">
        <v>3</v>
      </c>
      <c r="O1047" s="232">
        <f t="shared" si="176"/>
        <v>0</v>
      </c>
      <c r="P1047" s="235"/>
      <c r="Q1047" s="216"/>
      <c r="R1047" s="236">
        <f t="shared" si="174"/>
        <v>8800.92</v>
      </c>
      <c r="S1047" s="237">
        <v>0</v>
      </c>
      <c r="T1047" s="236">
        <f t="shared" si="178"/>
        <v>0</v>
      </c>
      <c r="U1047" s="236">
        <f t="shared" si="179"/>
        <v>0</v>
      </c>
      <c r="V1047" s="236">
        <f t="shared" si="180"/>
        <v>0</v>
      </c>
      <c r="W1047" s="236">
        <f t="shared" si="181"/>
        <v>0</v>
      </c>
      <c r="X1047" s="236">
        <f t="shared" si="175"/>
        <v>8800.92</v>
      </c>
      <c r="Y1047" s="238">
        <f t="shared" si="182"/>
        <v>8800.92</v>
      </c>
      <c r="Z1047" s="238">
        <f t="shared" si="183"/>
        <v>0</v>
      </c>
    </row>
    <row r="1048" spans="1:26" ht="30" x14ac:dyDescent="0.25">
      <c r="A1048" s="191" t="s">
        <v>1423</v>
      </c>
      <c r="B1048" s="228" t="s">
        <v>2043</v>
      </c>
      <c r="C1048" s="193" t="s">
        <v>2044</v>
      </c>
      <c r="D1048" s="193"/>
      <c r="E1048" s="194">
        <v>2056</v>
      </c>
      <c r="F1048" s="229">
        <v>2056</v>
      </c>
      <c r="G1048" s="230" t="s">
        <v>159</v>
      </c>
      <c r="H1048" s="231">
        <v>0</v>
      </c>
      <c r="I1048" s="251">
        <v>0</v>
      </c>
      <c r="J1048" s="232">
        <v>0</v>
      </c>
      <c r="K1048" s="232">
        <v>0</v>
      </c>
      <c r="L1048" s="232">
        <v>0</v>
      </c>
      <c r="M1048" s="232">
        <f t="shared" si="177"/>
        <v>0</v>
      </c>
      <c r="N1048" s="232">
        <v>0</v>
      </c>
      <c r="O1048" s="232">
        <f t="shared" si="176"/>
        <v>0</v>
      </c>
      <c r="P1048" s="239"/>
      <c r="Q1048" s="216"/>
      <c r="R1048" s="236">
        <f t="shared" si="174"/>
        <v>0</v>
      </c>
      <c r="S1048" s="237">
        <v>0</v>
      </c>
      <c r="T1048" s="236">
        <f t="shared" si="178"/>
        <v>0</v>
      </c>
      <c r="U1048" s="236">
        <f t="shared" si="179"/>
        <v>0</v>
      </c>
      <c r="V1048" s="236">
        <f t="shared" si="180"/>
        <v>0</v>
      </c>
      <c r="W1048" s="236">
        <f t="shared" si="181"/>
        <v>0</v>
      </c>
      <c r="X1048" s="236">
        <f t="shared" si="175"/>
        <v>0</v>
      </c>
      <c r="Y1048" s="238">
        <f t="shared" si="182"/>
        <v>0</v>
      </c>
      <c r="Z1048" s="238">
        <f t="shared" si="183"/>
        <v>0</v>
      </c>
    </row>
    <row r="1049" spans="1:26" ht="30" x14ac:dyDescent="0.25">
      <c r="A1049" s="191" t="s">
        <v>1423</v>
      </c>
      <c r="B1049" s="228" t="s">
        <v>2041</v>
      </c>
      <c r="C1049" s="193" t="s">
        <v>2042</v>
      </c>
      <c r="D1049" s="193"/>
      <c r="E1049" s="194">
        <v>2855.66</v>
      </c>
      <c r="F1049" s="229">
        <v>2855.66</v>
      </c>
      <c r="G1049" s="230" t="s">
        <v>1915</v>
      </c>
      <c r="H1049" s="231">
        <v>0</v>
      </c>
      <c r="I1049" s="251">
        <v>0</v>
      </c>
      <c r="J1049" s="232">
        <v>0</v>
      </c>
      <c r="K1049" s="232">
        <v>0</v>
      </c>
      <c r="L1049" s="232">
        <v>0</v>
      </c>
      <c r="M1049" s="232">
        <f t="shared" si="177"/>
        <v>0</v>
      </c>
      <c r="N1049" s="232">
        <v>0</v>
      </c>
      <c r="O1049" s="232">
        <f t="shared" si="176"/>
        <v>0</v>
      </c>
      <c r="P1049" s="239"/>
      <c r="Q1049" s="216"/>
      <c r="R1049" s="236">
        <f t="shared" si="174"/>
        <v>0</v>
      </c>
      <c r="S1049" s="237">
        <v>0</v>
      </c>
      <c r="T1049" s="236">
        <f t="shared" si="178"/>
        <v>0</v>
      </c>
      <c r="U1049" s="236">
        <f t="shared" si="179"/>
        <v>0</v>
      </c>
      <c r="V1049" s="236">
        <f t="shared" si="180"/>
        <v>0</v>
      </c>
      <c r="W1049" s="236">
        <f t="shared" si="181"/>
        <v>0</v>
      </c>
      <c r="X1049" s="236">
        <f t="shared" si="175"/>
        <v>0</v>
      </c>
      <c r="Y1049" s="238">
        <f t="shared" si="182"/>
        <v>0</v>
      </c>
      <c r="Z1049" s="238">
        <f t="shared" si="183"/>
        <v>0</v>
      </c>
    </row>
    <row r="1050" spans="1:26" ht="30" x14ac:dyDescent="0.25">
      <c r="A1050" s="191" t="s">
        <v>1423</v>
      </c>
      <c r="B1050" s="228" t="s">
        <v>2039</v>
      </c>
      <c r="C1050" s="193" t="s">
        <v>2040</v>
      </c>
      <c r="D1050" s="193"/>
      <c r="E1050" s="194">
        <v>1779.08</v>
      </c>
      <c r="F1050" s="229">
        <v>1779.08</v>
      </c>
      <c r="G1050" s="230" t="s">
        <v>1915</v>
      </c>
      <c r="H1050" s="231">
        <v>0</v>
      </c>
      <c r="I1050" s="251">
        <v>0</v>
      </c>
      <c r="J1050" s="232">
        <v>0</v>
      </c>
      <c r="K1050" s="232">
        <v>0</v>
      </c>
      <c r="L1050" s="232">
        <v>0</v>
      </c>
      <c r="M1050" s="232">
        <f t="shared" si="177"/>
        <v>0</v>
      </c>
      <c r="N1050" s="232">
        <v>0</v>
      </c>
      <c r="O1050" s="232">
        <f t="shared" si="176"/>
        <v>0</v>
      </c>
      <c r="P1050" s="239"/>
      <c r="Q1050" s="216"/>
      <c r="R1050" s="236">
        <f t="shared" si="174"/>
        <v>0</v>
      </c>
      <c r="S1050" s="237">
        <v>0</v>
      </c>
      <c r="T1050" s="236">
        <f t="shared" si="178"/>
        <v>0</v>
      </c>
      <c r="U1050" s="236">
        <f t="shared" si="179"/>
        <v>0</v>
      </c>
      <c r="V1050" s="236">
        <f t="shared" si="180"/>
        <v>0</v>
      </c>
      <c r="W1050" s="236">
        <f t="shared" si="181"/>
        <v>0</v>
      </c>
      <c r="X1050" s="236">
        <f t="shared" si="175"/>
        <v>0</v>
      </c>
      <c r="Y1050" s="238">
        <f t="shared" si="182"/>
        <v>0</v>
      </c>
      <c r="Z1050" s="238">
        <f t="shared" si="183"/>
        <v>0</v>
      </c>
    </row>
    <row r="1051" spans="1:26" ht="30" x14ac:dyDescent="0.25">
      <c r="A1051" s="191" t="s">
        <v>1423</v>
      </c>
      <c r="B1051" s="228" t="s">
        <v>2025</v>
      </c>
      <c r="C1051" s="193" t="s">
        <v>2026</v>
      </c>
      <c r="D1051" s="193"/>
      <c r="E1051" s="194">
        <v>1573.95</v>
      </c>
      <c r="F1051" s="229">
        <v>1573.95</v>
      </c>
      <c r="G1051" s="230" t="s">
        <v>1915</v>
      </c>
      <c r="H1051" s="231">
        <v>1</v>
      </c>
      <c r="I1051" s="251">
        <v>0</v>
      </c>
      <c r="J1051" s="232">
        <v>0</v>
      </c>
      <c r="K1051" s="232">
        <v>0</v>
      </c>
      <c r="L1051" s="232">
        <v>0</v>
      </c>
      <c r="M1051" s="232">
        <f t="shared" si="177"/>
        <v>1</v>
      </c>
      <c r="N1051" s="232">
        <v>1</v>
      </c>
      <c r="O1051" s="232">
        <f t="shared" si="176"/>
        <v>0</v>
      </c>
      <c r="P1051" s="239"/>
      <c r="Q1051" s="216"/>
      <c r="R1051" s="236">
        <f t="shared" si="174"/>
        <v>1573.95</v>
      </c>
      <c r="S1051" s="237">
        <v>0</v>
      </c>
      <c r="T1051" s="236">
        <f t="shared" si="178"/>
        <v>0</v>
      </c>
      <c r="U1051" s="236">
        <f t="shared" si="179"/>
        <v>0</v>
      </c>
      <c r="V1051" s="236">
        <f t="shared" si="180"/>
        <v>0</v>
      </c>
      <c r="W1051" s="236">
        <f t="shared" si="181"/>
        <v>0</v>
      </c>
      <c r="X1051" s="236">
        <f t="shared" si="175"/>
        <v>1573.95</v>
      </c>
      <c r="Y1051" s="238">
        <f t="shared" si="182"/>
        <v>1573.95</v>
      </c>
      <c r="Z1051" s="238">
        <f t="shared" si="183"/>
        <v>0</v>
      </c>
    </row>
    <row r="1052" spans="1:26" ht="30" x14ac:dyDescent="0.25">
      <c r="A1052" s="191"/>
      <c r="B1052" s="486" t="s">
        <v>3256</v>
      </c>
      <c r="C1052" s="193" t="s">
        <v>3193</v>
      </c>
      <c r="D1052" s="193" t="s">
        <v>2658</v>
      </c>
      <c r="E1052" s="194">
        <v>0</v>
      </c>
      <c r="F1052" s="229">
        <v>97.44</v>
      </c>
      <c r="G1052" s="230" t="s">
        <v>33</v>
      </c>
      <c r="H1052" s="231">
        <v>0</v>
      </c>
      <c r="I1052" s="251">
        <v>6</v>
      </c>
      <c r="J1052" s="232">
        <v>0</v>
      </c>
      <c r="K1052" s="232">
        <v>6</v>
      </c>
      <c r="L1052" s="232">
        <v>0</v>
      </c>
      <c r="M1052" s="232">
        <f t="shared" si="177"/>
        <v>0</v>
      </c>
      <c r="N1052" s="232">
        <v>0</v>
      </c>
      <c r="O1052" s="232">
        <f t="shared" si="176"/>
        <v>0</v>
      </c>
      <c r="P1052" s="235"/>
      <c r="Q1052" s="216"/>
      <c r="R1052" s="236">
        <f t="shared" ref="R1052:R1111" si="184">H1052*E1052</f>
        <v>0</v>
      </c>
      <c r="S1052" s="237"/>
      <c r="T1052" s="236">
        <f t="shared" si="178"/>
        <v>584.64</v>
      </c>
      <c r="U1052" s="236">
        <f t="shared" si="179"/>
        <v>0</v>
      </c>
      <c r="V1052" s="236"/>
      <c r="W1052" s="236">
        <f t="shared" si="181"/>
        <v>0</v>
      </c>
      <c r="X1052" s="236"/>
      <c r="Y1052" s="238">
        <f t="shared" si="182"/>
        <v>0</v>
      </c>
      <c r="Z1052" s="238">
        <f t="shared" si="183"/>
        <v>0</v>
      </c>
    </row>
    <row r="1053" spans="1:26" ht="60" x14ac:dyDescent="0.25">
      <c r="A1053" s="247"/>
      <c r="B1053" s="228" t="s">
        <v>2490</v>
      </c>
      <c r="C1053" s="195" t="s">
        <v>2119</v>
      </c>
      <c r="D1053" s="195"/>
      <c r="E1053" s="198">
        <v>2813</v>
      </c>
      <c r="F1053" s="248">
        <v>2813</v>
      </c>
      <c r="G1053" s="230" t="s">
        <v>33</v>
      </c>
      <c r="H1053" s="231">
        <v>1</v>
      </c>
      <c r="I1053" s="251">
        <v>0</v>
      </c>
      <c r="J1053" s="232">
        <v>0</v>
      </c>
      <c r="K1053" s="232">
        <v>1</v>
      </c>
      <c r="L1053" s="232">
        <v>0</v>
      </c>
      <c r="M1053" s="232">
        <f t="shared" si="177"/>
        <v>0</v>
      </c>
      <c r="N1053" s="232">
        <v>0</v>
      </c>
      <c r="O1053" s="232">
        <f t="shared" si="176"/>
        <v>0</v>
      </c>
      <c r="P1053" s="268"/>
      <c r="Q1053" s="216"/>
      <c r="R1053" s="236">
        <f t="shared" si="184"/>
        <v>2813</v>
      </c>
      <c r="S1053" s="237">
        <v>0</v>
      </c>
      <c r="T1053" s="236">
        <f t="shared" si="178"/>
        <v>0</v>
      </c>
      <c r="U1053" s="236">
        <f t="shared" si="179"/>
        <v>0</v>
      </c>
      <c r="V1053" s="236">
        <f t="shared" ref="V1053:V1084" si="185">F1053*K1053</f>
        <v>2813</v>
      </c>
      <c r="W1053" s="236">
        <f t="shared" si="181"/>
        <v>0</v>
      </c>
      <c r="X1053" s="236">
        <f t="shared" ref="X1053:X1091" si="186">R1053+S1053+T1053+U1053-V1053-W1053</f>
        <v>0</v>
      </c>
      <c r="Y1053" s="238">
        <f t="shared" si="182"/>
        <v>0</v>
      </c>
      <c r="Z1053" s="238">
        <f t="shared" si="183"/>
        <v>0</v>
      </c>
    </row>
    <row r="1054" spans="1:26" ht="30" x14ac:dyDescent="0.25">
      <c r="A1054" s="191"/>
      <c r="B1054" s="228" t="s">
        <v>506</v>
      </c>
      <c r="C1054" s="193" t="s">
        <v>507</v>
      </c>
      <c r="D1054" s="193"/>
      <c r="E1054" s="194">
        <v>120.81</v>
      </c>
      <c r="F1054" s="229">
        <v>120.81</v>
      </c>
      <c r="G1054" s="230" t="s">
        <v>33</v>
      </c>
      <c r="H1054" s="231">
        <v>0</v>
      </c>
      <c r="I1054" s="251">
        <v>0</v>
      </c>
      <c r="J1054" s="232">
        <v>0</v>
      </c>
      <c r="K1054" s="232">
        <v>0</v>
      </c>
      <c r="L1054" s="232">
        <v>0</v>
      </c>
      <c r="M1054" s="232">
        <f t="shared" si="177"/>
        <v>0</v>
      </c>
      <c r="N1054" s="232">
        <v>0</v>
      </c>
      <c r="O1054" s="232">
        <f t="shared" si="176"/>
        <v>0</v>
      </c>
      <c r="P1054" s="235"/>
      <c r="Q1054" s="241"/>
      <c r="R1054" s="236">
        <f t="shared" si="184"/>
        <v>0</v>
      </c>
      <c r="S1054" s="237">
        <v>0</v>
      </c>
      <c r="T1054" s="236">
        <f t="shared" si="178"/>
        <v>0</v>
      </c>
      <c r="U1054" s="236">
        <f t="shared" si="179"/>
        <v>0</v>
      </c>
      <c r="V1054" s="236">
        <f t="shared" si="185"/>
        <v>0</v>
      </c>
      <c r="W1054" s="236">
        <f t="shared" si="181"/>
        <v>0</v>
      </c>
      <c r="X1054" s="236">
        <f t="shared" si="186"/>
        <v>0</v>
      </c>
      <c r="Y1054" s="238">
        <f t="shared" si="182"/>
        <v>0</v>
      </c>
      <c r="Z1054" s="238">
        <f t="shared" si="183"/>
        <v>0</v>
      </c>
    </row>
    <row r="1055" spans="1:26" ht="30" x14ac:dyDescent="0.25">
      <c r="A1055" s="191"/>
      <c r="B1055" s="228" t="s">
        <v>504</v>
      </c>
      <c r="C1055" s="193" t="s">
        <v>505</v>
      </c>
      <c r="D1055" s="193"/>
      <c r="E1055" s="194">
        <v>12.79</v>
      </c>
      <c r="F1055" s="229">
        <v>12.79</v>
      </c>
      <c r="G1055" s="230" t="s">
        <v>33</v>
      </c>
      <c r="H1055" s="231">
        <v>0</v>
      </c>
      <c r="I1055" s="251">
        <v>0</v>
      </c>
      <c r="J1055" s="232">
        <v>0</v>
      </c>
      <c r="K1055" s="232">
        <v>0</v>
      </c>
      <c r="L1055" s="232">
        <v>0</v>
      </c>
      <c r="M1055" s="232">
        <f t="shared" si="177"/>
        <v>0</v>
      </c>
      <c r="N1055" s="232">
        <v>0</v>
      </c>
      <c r="O1055" s="232">
        <f t="shared" si="176"/>
        <v>0</v>
      </c>
      <c r="P1055" s="235"/>
      <c r="Q1055" s="241"/>
      <c r="R1055" s="236">
        <f t="shared" si="184"/>
        <v>0</v>
      </c>
      <c r="S1055" s="237">
        <v>0</v>
      </c>
      <c r="T1055" s="236">
        <f t="shared" si="178"/>
        <v>0</v>
      </c>
      <c r="U1055" s="236">
        <f t="shared" si="179"/>
        <v>0</v>
      </c>
      <c r="V1055" s="236">
        <f t="shared" si="185"/>
        <v>0</v>
      </c>
      <c r="W1055" s="236">
        <f t="shared" si="181"/>
        <v>0</v>
      </c>
      <c r="X1055" s="236">
        <f t="shared" si="186"/>
        <v>0</v>
      </c>
      <c r="Y1055" s="238">
        <f t="shared" si="182"/>
        <v>0</v>
      </c>
      <c r="Z1055" s="238">
        <f t="shared" si="183"/>
        <v>0</v>
      </c>
    </row>
    <row r="1056" spans="1:26" ht="30" x14ac:dyDescent="0.25">
      <c r="A1056" s="247"/>
      <c r="B1056" s="228" t="s">
        <v>2489</v>
      </c>
      <c r="C1056" s="195" t="s">
        <v>2201</v>
      </c>
      <c r="D1056" s="195"/>
      <c r="E1056" s="198">
        <v>435</v>
      </c>
      <c r="F1056" s="248">
        <v>435</v>
      </c>
      <c r="G1056" s="230" t="s">
        <v>33</v>
      </c>
      <c r="H1056" s="231">
        <v>0</v>
      </c>
      <c r="I1056" s="251">
        <v>0</v>
      </c>
      <c r="J1056" s="232">
        <v>0</v>
      </c>
      <c r="K1056" s="232">
        <v>0</v>
      </c>
      <c r="L1056" s="232">
        <v>0</v>
      </c>
      <c r="M1056" s="232">
        <f t="shared" si="177"/>
        <v>0</v>
      </c>
      <c r="N1056" s="232">
        <v>0</v>
      </c>
      <c r="O1056" s="232">
        <f t="shared" si="176"/>
        <v>0</v>
      </c>
      <c r="P1056" s="275" t="s">
        <v>2335</v>
      </c>
      <c r="Q1056" s="216"/>
      <c r="R1056" s="236">
        <f t="shared" si="184"/>
        <v>0</v>
      </c>
      <c r="S1056" s="237">
        <v>0</v>
      </c>
      <c r="T1056" s="236">
        <f t="shared" si="178"/>
        <v>0</v>
      </c>
      <c r="U1056" s="236">
        <f t="shared" si="179"/>
        <v>0</v>
      </c>
      <c r="V1056" s="236">
        <f t="shared" si="185"/>
        <v>0</v>
      </c>
      <c r="W1056" s="236">
        <f t="shared" si="181"/>
        <v>0</v>
      </c>
      <c r="X1056" s="236">
        <f t="shared" si="186"/>
        <v>0</v>
      </c>
      <c r="Y1056" s="238">
        <f t="shared" si="182"/>
        <v>0</v>
      </c>
      <c r="Z1056" s="238">
        <f t="shared" si="183"/>
        <v>0</v>
      </c>
    </row>
    <row r="1057" spans="1:26" x14ac:dyDescent="0.25">
      <c r="A1057" s="191" t="s">
        <v>1423</v>
      </c>
      <c r="B1057" s="228" t="s">
        <v>2088</v>
      </c>
      <c r="C1057" s="202" t="s">
        <v>2089</v>
      </c>
      <c r="D1057" s="443" t="s">
        <v>2655</v>
      </c>
      <c r="E1057" s="203">
        <v>585.01</v>
      </c>
      <c r="F1057" s="250">
        <v>870</v>
      </c>
      <c r="G1057" s="316" t="s">
        <v>76</v>
      </c>
      <c r="H1057" s="317">
        <v>0</v>
      </c>
      <c r="I1057" s="251">
        <v>1</v>
      </c>
      <c r="J1057" s="251">
        <v>0</v>
      </c>
      <c r="K1057" s="251">
        <v>1</v>
      </c>
      <c r="L1057" s="251">
        <v>0</v>
      </c>
      <c r="M1057" s="232">
        <f t="shared" si="177"/>
        <v>0</v>
      </c>
      <c r="N1057" s="251">
        <v>0</v>
      </c>
      <c r="O1057" s="232">
        <f t="shared" si="176"/>
        <v>0</v>
      </c>
      <c r="P1057" s="502"/>
      <c r="Q1057" s="216"/>
      <c r="R1057" s="236">
        <f t="shared" si="184"/>
        <v>0</v>
      </c>
      <c r="S1057" s="237">
        <v>0</v>
      </c>
      <c r="T1057" s="236">
        <f t="shared" si="178"/>
        <v>870</v>
      </c>
      <c r="U1057" s="236">
        <f t="shared" si="179"/>
        <v>0</v>
      </c>
      <c r="V1057" s="236">
        <f t="shared" si="185"/>
        <v>870</v>
      </c>
      <c r="W1057" s="236">
        <f t="shared" si="181"/>
        <v>0</v>
      </c>
      <c r="X1057" s="236">
        <f t="shared" si="186"/>
        <v>0</v>
      </c>
      <c r="Y1057" s="238">
        <f t="shared" si="182"/>
        <v>0</v>
      </c>
      <c r="Z1057" s="238">
        <f t="shared" si="183"/>
        <v>0</v>
      </c>
    </row>
    <row r="1058" spans="1:26" ht="30" x14ac:dyDescent="0.25">
      <c r="A1058" s="296" t="s">
        <v>674</v>
      </c>
      <c r="B1058" s="285" t="s">
        <v>3269</v>
      </c>
      <c r="C1058" s="439" t="s">
        <v>2118</v>
      </c>
      <c r="D1058" s="499"/>
      <c r="E1058" s="324"/>
      <c r="F1058" s="325"/>
      <c r="G1058" s="316" t="s">
        <v>1715</v>
      </c>
      <c r="H1058" s="251">
        <v>0</v>
      </c>
      <c r="I1058" s="251">
        <v>4</v>
      </c>
      <c r="J1058" s="251">
        <v>0</v>
      </c>
      <c r="K1058" s="251">
        <v>1</v>
      </c>
      <c r="L1058" s="251">
        <v>0</v>
      </c>
      <c r="M1058" s="232">
        <f t="shared" si="177"/>
        <v>3</v>
      </c>
      <c r="N1058" s="251">
        <v>3</v>
      </c>
      <c r="O1058" s="232">
        <f t="shared" si="176"/>
        <v>0</v>
      </c>
      <c r="P1058" s="341"/>
      <c r="R1058" s="236">
        <f t="shared" si="184"/>
        <v>0</v>
      </c>
      <c r="S1058" s="237">
        <v>0</v>
      </c>
      <c r="T1058" s="236">
        <f t="shared" si="178"/>
        <v>0</v>
      </c>
      <c r="U1058" s="236">
        <f t="shared" si="179"/>
        <v>0</v>
      </c>
      <c r="V1058" s="236">
        <f t="shared" si="185"/>
        <v>0</v>
      </c>
      <c r="W1058" s="236">
        <f t="shared" si="181"/>
        <v>0</v>
      </c>
      <c r="X1058" s="236">
        <f t="shared" si="186"/>
        <v>0</v>
      </c>
      <c r="Y1058" s="238">
        <f t="shared" si="182"/>
        <v>0</v>
      </c>
      <c r="Z1058" s="238">
        <f t="shared" si="183"/>
        <v>0</v>
      </c>
    </row>
    <row r="1059" spans="1:26" ht="45" x14ac:dyDescent="0.25">
      <c r="A1059" s="191"/>
      <c r="B1059" s="228" t="s">
        <v>2481</v>
      </c>
      <c r="C1059" s="228" t="s">
        <v>2117</v>
      </c>
      <c r="D1059" s="228"/>
      <c r="E1059" s="194">
        <v>66</v>
      </c>
      <c r="F1059" s="229">
        <v>66</v>
      </c>
      <c r="G1059" s="230" t="s">
        <v>33</v>
      </c>
      <c r="H1059" s="231">
        <v>0</v>
      </c>
      <c r="I1059" s="251">
        <v>0</v>
      </c>
      <c r="J1059" s="232">
        <v>0</v>
      </c>
      <c r="K1059" s="232">
        <v>0</v>
      </c>
      <c r="L1059" s="232">
        <v>0</v>
      </c>
      <c r="M1059" s="232">
        <f t="shared" si="177"/>
        <v>0</v>
      </c>
      <c r="N1059" s="232">
        <v>0</v>
      </c>
      <c r="O1059" s="232">
        <f t="shared" si="176"/>
        <v>0</v>
      </c>
      <c r="P1059" s="239"/>
      <c r="Q1059" s="216"/>
      <c r="R1059" s="236">
        <f t="shared" si="184"/>
        <v>0</v>
      </c>
      <c r="S1059" s="237">
        <v>0</v>
      </c>
      <c r="T1059" s="236">
        <f t="shared" si="178"/>
        <v>0</v>
      </c>
      <c r="U1059" s="236">
        <f t="shared" si="179"/>
        <v>0</v>
      </c>
      <c r="V1059" s="236">
        <f t="shared" si="185"/>
        <v>0</v>
      </c>
      <c r="W1059" s="236">
        <f t="shared" si="181"/>
        <v>0</v>
      </c>
      <c r="X1059" s="236">
        <f t="shared" si="186"/>
        <v>0</v>
      </c>
      <c r="Y1059" s="238">
        <f t="shared" si="182"/>
        <v>0</v>
      </c>
      <c r="Z1059" s="238">
        <f t="shared" si="183"/>
        <v>0</v>
      </c>
    </row>
    <row r="1060" spans="1:26" ht="30" x14ac:dyDescent="0.25">
      <c r="A1060" s="191"/>
      <c r="B1060" s="228" t="s">
        <v>2480</v>
      </c>
      <c r="C1060" s="217" t="s">
        <v>824</v>
      </c>
      <c r="D1060" s="217"/>
      <c r="E1060" s="194">
        <v>69.39</v>
      </c>
      <c r="F1060" s="229">
        <v>69.39</v>
      </c>
      <c r="G1060" s="230" t="s">
        <v>33</v>
      </c>
      <c r="H1060" s="231">
        <v>0</v>
      </c>
      <c r="I1060" s="251">
        <v>0</v>
      </c>
      <c r="J1060" s="232">
        <v>0</v>
      </c>
      <c r="K1060" s="232">
        <v>0</v>
      </c>
      <c r="L1060" s="232">
        <v>0</v>
      </c>
      <c r="M1060" s="232">
        <f t="shared" si="177"/>
        <v>0</v>
      </c>
      <c r="N1060" s="232">
        <v>0</v>
      </c>
      <c r="O1060" s="232">
        <f t="shared" si="176"/>
        <v>0</v>
      </c>
      <c r="P1060" s="235"/>
      <c r="Q1060" s="216"/>
      <c r="R1060" s="236">
        <f t="shared" si="184"/>
        <v>0</v>
      </c>
      <c r="S1060" s="237">
        <v>0</v>
      </c>
      <c r="T1060" s="236">
        <f t="shared" si="178"/>
        <v>0</v>
      </c>
      <c r="U1060" s="236">
        <f t="shared" si="179"/>
        <v>0</v>
      </c>
      <c r="V1060" s="236">
        <f t="shared" si="185"/>
        <v>0</v>
      </c>
      <c r="W1060" s="236">
        <f t="shared" si="181"/>
        <v>0</v>
      </c>
      <c r="X1060" s="236">
        <f t="shared" si="186"/>
        <v>0</v>
      </c>
      <c r="Y1060" s="238">
        <f t="shared" si="182"/>
        <v>0</v>
      </c>
      <c r="Z1060" s="238">
        <f t="shared" si="183"/>
        <v>0</v>
      </c>
    </row>
    <row r="1061" spans="1:26" ht="30" x14ac:dyDescent="0.25">
      <c r="A1061" s="191"/>
      <c r="B1061" s="228" t="s">
        <v>458</v>
      </c>
      <c r="C1061" s="193" t="s">
        <v>459</v>
      </c>
      <c r="D1061" s="193"/>
      <c r="E1061" s="194">
        <v>33.520000000000003</v>
      </c>
      <c r="F1061" s="229">
        <v>33.520000000000003</v>
      </c>
      <c r="G1061" s="230" t="s">
        <v>33</v>
      </c>
      <c r="H1061" s="231">
        <v>0</v>
      </c>
      <c r="I1061" s="251">
        <v>0</v>
      </c>
      <c r="J1061" s="232">
        <v>0</v>
      </c>
      <c r="K1061" s="232">
        <v>0</v>
      </c>
      <c r="L1061" s="232">
        <v>0</v>
      </c>
      <c r="M1061" s="232">
        <f t="shared" si="177"/>
        <v>0</v>
      </c>
      <c r="N1061" s="232">
        <v>0</v>
      </c>
      <c r="O1061" s="232">
        <f t="shared" ref="O1061:O1111" si="187">N1061-M1061</f>
        <v>0</v>
      </c>
      <c r="P1061" s="235"/>
      <c r="Q1061" s="216"/>
      <c r="R1061" s="236">
        <f t="shared" si="184"/>
        <v>0</v>
      </c>
      <c r="S1061" s="237">
        <v>0</v>
      </c>
      <c r="T1061" s="236">
        <f t="shared" si="178"/>
        <v>0</v>
      </c>
      <c r="U1061" s="236">
        <f t="shared" si="179"/>
        <v>0</v>
      </c>
      <c r="V1061" s="236">
        <f t="shared" si="185"/>
        <v>0</v>
      </c>
      <c r="W1061" s="236">
        <f t="shared" si="181"/>
        <v>0</v>
      </c>
      <c r="X1061" s="236">
        <f t="shared" si="186"/>
        <v>0</v>
      </c>
      <c r="Y1061" s="238">
        <f t="shared" si="182"/>
        <v>0</v>
      </c>
      <c r="Z1061" s="238">
        <f t="shared" si="183"/>
        <v>0</v>
      </c>
    </row>
    <row r="1062" spans="1:26" ht="30" x14ac:dyDescent="0.25">
      <c r="A1062" s="281" t="s">
        <v>674</v>
      </c>
      <c r="B1062" s="483" t="s">
        <v>3221</v>
      </c>
      <c r="C1062" s="340" t="s">
        <v>2496</v>
      </c>
      <c r="D1062" s="446" t="s">
        <v>2654</v>
      </c>
      <c r="E1062" s="324">
        <v>0</v>
      </c>
      <c r="F1062" s="325">
        <v>121.5</v>
      </c>
      <c r="G1062" s="316" t="s">
        <v>33</v>
      </c>
      <c r="H1062" s="251">
        <v>0</v>
      </c>
      <c r="I1062" s="251">
        <v>6</v>
      </c>
      <c r="J1062" s="251">
        <v>0</v>
      </c>
      <c r="K1062" s="251">
        <v>0</v>
      </c>
      <c r="L1062" s="251">
        <v>0</v>
      </c>
      <c r="M1062" s="232">
        <f t="shared" si="177"/>
        <v>6</v>
      </c>
      <c r="N1062" s="251">
        <v>6</v>
      </c>
      <c r="O1062" s="232">
        <f t="shared" si="187"/>
        <v>0</v>
      </c>
      <c r="P1062" s="341"/>
      <c r="R1062" s="236">
        <f t="shared" si="184"/>
        <v>0</v>
      </c>
      <c r="S1062" s="237">
        <v>0</v>
      </c>
      <c r="T1062" s="236">
        <f t="shared" si="178"/>
        <v>729</v>
      </c>
      <c r="U1062" s="236">
        <f t="shared" si="179"/>
        <v>0</v>
      </c>
      <c r="V1062" s="236">
        <f t="shared" si="185"/>
        <v>0</v>
      </c>
      <c r="W1062" s="236">
        <f t="shared" si="181"/>
        <v>0</v>
      </c>
      <c r="X1062" s="236">
        <f t="shared" si="186"/>
        <v>729</v>
      </c>
      <c r="Y1062" s="238">
        <f t="shared" si="182"/>
        <v>729</v>
      </c>
      <c r="Z1062" s="238">
        <f t="shared" si="183"/>
        <v>0</v>
      </c>
    </row>
    <row r="1063" spans="1:26" ht="18" x14ac:dyDescent="0.25">
      <c r="A1063" s="510" t="s">
        <v>189</v>
      </c>
      <c r="B1063" s="228" t="s">
        <v>216</v>
      </c>
      <c r="C1063" s="511" t="s">
        <v>217</v>
      </c>
      <c r="D1063" s="512" t="s">
        <v>2658</v>
      </c>
      <c r="E1063" s="203">
        <v>113.68</v>
      </c>
      <c r="F1063" s="250">
        <v>129.91999999999999</v>
      </c>
      <c r="G1063" s="316" t="s">
        <v>76</v>
      </c>
      <c r="H1063" s="317">
        <v>82</v>
      </c>
      <c r="I1063" s="251">
        <v>14</v>
      </c>
      <c r="J1063" s="251">
        <v>0</v>
      </c>
      <c r="K1063" s="251">
        <v>11</v>
      </c>
      <c r="L1063" s="251">
        <v>0</v>
      </c>
      <c r="M1063" s="232">
        <f t="shared" si="177"/>
        <v>85</v>
      </c>
      <c r="N1063" s="251">
        <v>85</v>
      </c>
      <c r="O1063" s="232">
        <f t="shared" si="187"/>
        <v>0</v>
      </c>
      <c r="P1063" s="501"/>
      <c r="Q1063" s="216"/>
      <c r="R1063" s="236">
        <f t="shared" si="184"/>
        <v>9321.76</v>
      </c>
      <c r="S1063" s="237">
        <v>1331.68</v>
      </c>
      <c r="T1063" s="236">
        <f t="shared" si="178"/>
        <v>1818.8799999999999</v>
      </c>
      <c r="U1063" s="236">
        <f t="shared" si="179"/>
        <v>0</v>
      </c>
      <c r="V1063" s="236">
        <f t="shared" si="185"/>
        <v>1429.12</v>
      </c>
      <c r="W1063" s="236">
        <f t="shared" si="181"/>
        <v>0</v>
      </c>
      <c r="X1063" s="236">
        <f t="shared" si="186"/>
        <v>11043.2</v>
      </c>
      <c r="Y1063" s="238">
        <f t="shared" si="182"/>
        <v>11043.199999999999</v>
      </c>
      <c r="Z1063" s="238">
        <f t="shared" si="183"/>
        <v>0</v>
      </c>
    </row>
    <row r="1064" spans="1:26" ht="18" x14ac:dyDescent="0.25">
      <c r="A1064" s="510" t="s">
        <v>189</v>
      </c>
      <c r="B1064" s="228" t="s">
        <v>218</v>
      </c>
      <c r="C1064" s="475" t="s">
        <v>219</v>
      </c>
      <c r="D1064" s="512" t="s">
        <v>2658</v>
      </c>
      <c r="E1064" s="194">
        <v>89.9</v>
      </c>
      <c r="F1064" s="229">
        <v>89.9</v>
      </c>
      <c r="G1064" s="230" t="s">
        <v>33</v>
      </c>
      <c r="H1064" s="231">
        <v>0</v>
      </c>
      <c r="I1064" s="251">
        <v>28</v>
      </c>
      <c r="J1064" s="232">
        <v>0</v>
      </c>
      <c r="K1064" s="232">
        <v>28</v>
      </c>
      <c r="L1064" s="232">
        <v>0</v>
      </c>
      <c r="M1064" s="232">
        <f t="shared" si="177"/>
        <v>0</v>
      </c>
      <c r="N1064" s="232">
        <v>0</v>
      </c>
      <c r="O1064" s="232">
        <f t="shared" si="187"/>
        <v>0</v>
      </c>
      <c r="P1064" s="235"/>
      <c r="Q1064" s="216"/>
      <c r="R1064" s="236">
        <f t="shared" si="184"/>
        <v>0</v>
      </c>
      <c r="S1064" s="237">
        <v>0</v>
      </c>
      <c r="T1064" s="236">
        <f t="shared" si="178"/>
        <v>2517.2000000000003</v>
      </c>
      <c r="U1064" s="236">
        <f t="shared" si="179"/>
        <v>0</v>
      </c>
      <c r="V1064" s="236">
        <f t="shared" si="185"/>
        <v>2517.2000000000003</v>
      </c>
      <c r="W1064" s="236">
        <f t="shared" si="181"/>
        <v>0</v>
      </c>
      <c r="X1064" s="236">
        <f t="shared" si="186"/>
        <v>0</v>
      </c>
      <c r="Y1064" s="238">
        <f t="shared" si="182"/>
        <v>0</v>
      </c>
      <c r="Z1064" s="238">
        <f t="shared" si="183"/>
        <v>0</v>
      </c>
    </row>
    <row r="1065" spans="1:26" ht="18" x14ac:dyDescent="0.25">
      <c r="A1065" s="510" t="s">
        <v>189</v>
      </c>
      <c r="B1065" s="228" t="s">
        <v>220</v>
      </c>
      <c r="C1065" s="511" t="s">
        <v>221</v>
      </c>
      <c r="D1065" s="512" t="s">
        <v>2658</v>
      </c>
      <c r="E1065" s="203">
        <v>57.42</v>
      </c>
      <c r="F1065" s="250">
        <v>71.92</v>
      </c>
      <c r="G1065" s="316" t="s">
        <v>33</v>
      </c>
      <c r="H1065" s="317">
        <v>0</v>
      </c>
      <c r="I1065" s="251">
        <v>55</v>
      </c>
      <c r="J1065" s="251">
        <v>0</v>
      </c>
      <c r="K1065" s="251">
        <v>30</v>
      </c>
      <c r="L1065" s="251">
        <v>0</v>
      </c>
      <c r="M1065" s="232">
        <f t="shared" si="177"/>
        <v>25</v>
      </c>
      <c r="N1065" s="251">
        <v>0</v>
      </c>
      <c r="O1065" s="232">
        <f t="shared" si="187"/>
        <v>-25</v>
      </c>
      <c r="P1065" s="501"/>
      <c r="Q1065" s="216"/>
      <c r="R1065" s="236">
        <f t="shared" si="184"/>
        <v>0</v>
      </c>
      <c r="S1065" s="237">
        <v>0</v>
      </c>
      <c r="T1065" s="236">
        <f t="shared" si="178"/>
        <v>3955.6</v>
      </c>
      <c r="U1065" s="236">
        <f t="shared" si="179"/>
        <v>0</v>
      </c>
      <c r="V1065" s="236">
        <f t="shared" si="185"/>
        <v>2157.6</v>
      </c>
      <c r="W1065" s="236">
        <f t="shared" si="181"/>
        <v>0</v>
      </c>
      <c r="X1065" s="236">
        <f t="shared" si="186"/>
        <v>1798</v>
      </c>
      <c r="Y1065" s="238">
        <f t="shared" si="182"/>
        <v>1798</v>
      </c>
      <c r="Z1065" s="238">
        <f t="shared" si="183"/>
        <v>0</v>
      </c>
    </row>
    <row r="1066" spans="1:26" x14ac:dyDescent="0.25">
      <c r="A1066" s="510"/>
      <c r="B1066" s="228" t="s">
        <v>2479</v>
      </c>
      <c r="C1066" s="513" t="s">
        <v>1964</v>
      </c>
      <c r="D1066" s="513"/>
      <c r="E1066" s="194">
        <v>162.4</v>
      </c>
      <c r="F1066" s="229">
        <v>162.4</v>
      </c>
      <c r="G1066" s="230" t="s">
        <v>33</v>
      </c>
      <c r="H1066" s="231">
        <v>5</v>
      </c>
      <c r="I1066" s="251">
        <v>0</v>
      </c>
      <c r="J1066" s="232">
        <v>0</v>
      </c>
      <c r="K1066" s="232">
        <v>1</v>
      </c>
      <c r="L1066" s="232">
        <v>0</v>
      </c>
      <c r="M1066" s="232">
        <f t="shared" si="177"/>
        <v>4</v>
      </c>
      <c r="N1066" s="232">
        <v>4</v>
      </c>
      <c r="O1066" s="232">
        <f t="shared" si="187"/>
        <v>0</v>
      </c>
      <c r="P1066" s="235"/>
      <c r="Q1066" s="216"/>
      <c r="R1066" s="236">
        <f t="shared" si="184"/>
        <v>812</v>
      </c>
      <c r="S1066" s="237">
        <v>0</v>
      </c>
      <c r="T1066" s="236">
        <f t="shared" si="178"/>
        <v>0</v>
      </c>
      <c r="U1066" s="236">
        <f t="shared" si="179"/>
        <v>0</v>
      </c>
      <c r="V1066" s="236">
        <f t="shared" si="185"/>
        <v>162.4</v>
      </c>
      <c r="W1066" s="236">
        <f t="shared" si="181"/>
        <v>0</v>
      </c>
      <c r="X1066" s="236">
        <f t="shared" si="186"/>
        <v>649.6</v>
      </c>
      <c r="Y1066" s="238">
        <f t="shared" si="182"/>
        <v>649.6</v>
      </c>
      <c r="Z1066" s="238">
        <f t="shared" si="183"/>
        <v>0</v>
      </c>
    </row>
    <row r="1067" spans="1:26" ht="18" x14ac:dyDescent="0.25">
      <c r="A1067" s="510" t="s">
        <v>27</v>
      </c>
      <c r="B1067" s="228" t="s">
        <v>165</v>
      </c>
      <c r="C1067" s="475" t="s">
        <v>166</v>
      </c>
      <c r="D1067" s="514" t="s">
        <v>2658</v>
      </c>
      <c r="E1067" s="194">
        <v>185.02</v>
      </c>
      <c r="F1067" s="229">
        <v>185.02</v>
      </c>
      <c r="G1067" s="230" t="s">
        <v>76</v>
      </c>
      <c r="H1067" s="231">
        <v>24</v>
      </c>
      <c r="I1067" s="251">
        <v>8</v>
      </c>
      <c r="J1067" s="232">
        <v>0</v>
      </c>
      <c r="K1067" s="232">
        <v>8</v>
      </c>
      <c r="L1067" s="232">
        <v>0</v>
      </c>
      <c r="M1067" s="232">
        <f t="shared" si="177"/>
        <v>24</v>
      </c>
      <c r="N1067" s="232">
        <v>24</v>
      </c>
      <c r="O1067" s="232">
        <f t="shared" si="187"/>
        <v>0</v>
      </c>
      <c r="P1067" s="235"/>
      <c r="Q1067" s="216"/>
      <c r="R1067" s="236">
        <f t="shared" si="184"/>
        <v>4440.4800000000005</v>
      </c>
      <c r="S1067" s="237">
        <v>0</v>
      </c>
      <c r="T1067" s="236">
        <f t="shared" si="178"/>
        <v>1480.16</v>
      </c>
      <c r="U1067" s="236">
        <f t="shared" si="179"/>
        <v>0</v>
      </c>
      <c r="V1067" s="236">
        <f t="shared" si="185"/>
        <v>1480.16</v>
      </c>
      <c r="W1067" s="236">
        <f t="shared" si="181"/>
        <v>0</v>
      </c>
      <c r="X1067" s="236">
        <f t="shared" si="186"/>
        <v>4440.4800000000005</v>
      </c>
      <c r="Y1067" s="238">
        <f t="shared" si="182"/>
        <v>4440.4800000000005</v>
      </c>
      <c r="Z1067" s="238">
        <f t="shared" si="183"/>
        <v>0</v>
      </c>
    </row>
    <row r="1068" spans="1:26" ht="18" x14ac:dyDescent="0.25">
      <c r="A1068" s="296" t="s">
        <v>1053</v>
      </c>
      <c r="B1068" s="483" t="s">
        <v>3203</v>
      </c>
      <c r="C1068" s="439" t="s">
        <v>2513</v>
      </c>
      <c r="D1068" s="499" t="s">
        <v>2651</v>
      </c>
      <c r="E1068" s="324">
        <v>0</v>
      </c>
      <c r="F1068" s="325">
        <v>11.19</v>
      </c>
      <c r="G1068" s="316" t="s">
        <v>33</v>
      </c>
      <c r="H1068" s="251">
        <v>0</v>
      </c>
      <c r="I1068" s="251">
        <v>10</v>
      </c>
      <c r="J1068" s="251">
        <v>0</v>
      </c>
      <c r="K1068" s="251">
        <v>10</v>
      </c>
      <c r="L1068" s="251">
        <v>0</v>
      </c>
      <c r="M1068" s="232">
        <f t="shared" si="177"/>
        <v>0</v>
      </c>
      <c r="N1068" s="251">
        <v>0</v>
      </c>
      <c r="O1068" s="232">
        <f t="shared" si="187"/>
        <v>0</v>
      </c>
      <c r="P1068" s="341"/>
      <c r="R1068" s="236">
        <f t="shared" si="184"/>
        <v>0</v>
      </c>
      <c r="S1068" s="237">
        <v>0</v>
      </c>
      <c r="T1068" s="236">
        <f t="shared" si="178"/>
        <v>111.89999999999999</v>
      </c>
      <c r="U1068" s="236">
        <f t="shared" si="179"/>
        <v>0</v>
      </c>
      <c r="V1068" s="236">
        <f t="shared" si="185"/>
        <v>111.89999999999999</v>
      </c>
      <c r="W1068" s="236">
        <f t="shared" si="181"/>
        <v>0</v>
      </c>
      <c r="X1068" s="236">
        <f t="shared" si="186"/>
        <v>0</v>
      </c>
      <c r="Y1068" s="238">
        <f t="shared" si="182"/>
        <v>0</v>
      </c>
      <c r="Z1068" s="238">
        <f t="shared" si="183"/>
        <v>0</v>
      </c>
    </row>
    <row r="1069" spans="1:26" x14ac:dyDescent="0.25">
      <c r="A1069" s="510"/>
      <c r="B1069" s="228" t="s">
        <v>2484</v>
      </c>
      <c r="C1069" s="513" t="s">
        <v>555</v>
      </c>
      <c r="D1069" s="513"/>
      <c r="E1069" s="194">
        <v>11</v>
      </c>
      <c r="F1069" s="229">
        <v>11</v>
      </c>
      <c r="G1069" s="230" t="s">
        <v>33</v>
      </c>
      <c r="H1069" s="231">
        <v>0</v>
      </c>
      <c r="I1069" s="251">
        <v>0</v>
      </c>
      <c r="J1069" s="232">
        <v>0</v>
      </c>
      <c r="K1069" s="232">
        <v>0</v>
      </c>
      <c r="L1069" s="232">
        <v>0</v>
      </c>
      <c r="M1069" s="232">
        <f t="shared" si="177"/>
        <v>0</v>
      </c>
      <c r="N1069" s="232">
        <v>0</v>
      </c>
      <c r="O1069" s="232">
        <f t="shared" si="187"/>
        <v>0</v>
      </c>
      <c r="P1069" s="239"/>
      <c r="Q1069" s="216"/>
      <c r="R1069" s="236">
        <f t="shared" si="184"/>
        <v>0</v>
      </c>
      <c r="S1069" s="237">
        <v>0</v>
      </c>
      <c r="T1069" s="236">
        <f t="shared" si="178"/>
        <v>0</v>
      </c>
      <c r="U1069" s="236">
        <f t="shared" si="179"/>
        <v>0</v>
      </c>
      <c r="V1069" s="236">
        <f t="shared" si="185"/>
        <v>0</v>
      </c>
      <c r="W1069" s="236">
        <f t="shared" si="181"/>
        <v>0</v>
      </c>
      <c r="X1069" s="236">
        <f t="shared" si="186"/>
        <v>0</v>
      </c>
      <c r="Y1069" s="238">
        <f t="shared" si="182"/>
        <v>0</v>
      </c>
      <c r="Z1069" s="238">
        <f t="shared" si="183"/>
        <v>0</v>
      </c>
    </row>
    <row r="1070" spans="1:26" ht="30" x14ac:dyDescent="0.25">
      <c r="A1070" s="510"/>
      <c r="B1070" s="228" t="s">
        <v>2483</v>
      </c>
      <c r="C1070" s="513" t="s">
        <v>554</v>
      </c>
      <c r="D1070" s="513"/>
      <c r="E1070" s="194">
        <v>2.5099999999999998</v>
      </c>
      <c r="F1070" s="229">
        <v>2.5099999999999998</v>
      </c>
      <c r="G1070" s="230" t="s">
        <v>33</v>
      </c>
      <c r="H1070" s="231">
        <v>0</v>
      </c>
      <c r="I1070" s="251">
        <v>0</v>
      </c>
      <c r="J1070" s="232">
        <v>0</v>
      </c>
      <c r="K1070" s="232">
        <v>0</v>
      </c>
      <c r="L1070" s="232">
        <v>0</v>
      </c>
      <c r="M1070" s="232">
        <f t="shared" si="177"/>
        <v>0</v>
      </c>
      <c r="N1070" s="232">
        <v>0</v>
      </c>
      <c r="O1070" s="232">
        <f t="shared" si="187"/>
        <v>0</v>
      </c>
      <c r="P1070" s="239"/>
      <c r="Q1070" s="216"/>
      <c r="R1070" s="236">
        <f t="shared" si="184"/>
        <v>0</v>
      </c>
      <c r="S1070" s="237">
        <v>0</v>
      </c>
      <c r="T1070" s="236">
        <f t="shared" si="178"/>
        <v>0</v>
      </c>
      <c r="U1070" s="236">
        <f t="shared" si="179"/>
        <v>0</v>
      </c>
      <c r="V1070" s="236">
        <f t="shared" si="185"/>
        <v>0</v>
      </c>
      <c r="W1070" s="236">
        <f t="shared" si="181"/>
        <v>0</v>
      </c>
      <c r="X1070" s="236">
        <f t="shared" si="186"/>
        <v>0</v>
      </c>
      <c r="Y1070" s="238">
        <f t="shared" si="182"/>
        <v>0</v>
      </c>
      <c r="Z1070" s="238">
        <f t="shared" si="183"/>
        <v>0</v>
      </c>
    </row>
    <row r="1071" spans="1:26" x14ac:dyDescent="0.25">
      <c r="A1071" s="510"/>
      <c r="B1071" s="228" t="s">
        <v>2478</v>
      </c>
      <c r="C1071" s="475" t="s">
        <v>305</v>
      </c>
      <c r="D1071" s="475"/>
      <c r="E1071" s="194"/>
      <c r="F1071" s="229"/>
      <c r="G1071" s="230"/>
      <c r="H1071" s="231">
        <v>0</v>
      </c>
      <c r="I1071" s="251">
        <v>0</v>
      </c>
      <c r="J1071" s="232">
        <v>0</v>
      </c>
      <c r="K1071" s="232">
        <v>0</v>
      </c>
      <c r="L1071" s="232">
        <v>0</v>
      </c>
      <c r="M1071" s="232">
        <f t="shared" si="177"/>
        <v>0</v>
      </c>
      <c r="N1071" s="232">
        <v>0</v>
      </c>
      <c r="O1071" s="232">
        <f t="shared" si="187"/>
        <v>0</v>
      </c>
      <c r="P1071" s="235"/>
      <c r="Q1071" s="216"/>
      <c r="R1071" s="236">
        <f t="shared" si="184"/>
        <v>0</v>
      </c>
      <c r="S1071" s="237">
        <v>0</v>
      </c>
      <c r="T1071" s="236">
        <f t="shared" si="178"/>
        <v>0</v>
      </c>
      <c r="U1071" s="236">
        <f t="shared" si="179"/>
        <v>0</v>
      </c>
      <c r="V1071" s="236">
        <f t="shared" si="185"/>
        <v>0</v>
      </c>
      <c r="W1071" s="236">
        <f t="shared" si="181"/>
        <v>0</v>
      </c>
      <c r="X1071" s="236">
        <f t="shared" si="186"/>
        <v>0</v>
      </c>
      <c r="Y1071" s="238">
        <f t="shared" si="182"/>
        <v>0</v>
      </c>
      <c r="Z1071" s="238">
        <f t="shared" si="183"/>
        <v>0</v>
      </c>
    </row>
    <row r="1072" spans="1:26" ht="30" x14ac:dyDescent="0.25">
      <c r="A1072" s="510"/>
      <c r="B1072" s="228" t="s">
        <v>825</v>
      </c>
      <c r="C1072" s="475" t="s">
        <v>826</v>
      </c>
      <c r="D1072" s="475"/>
      <c r="E1072" s="204">
        <v>121.8</v>
      </c>
      <c r="F1072" s="254">
        <v>121.8</v>
      </c>
      <c r="G1072" s="230" t="s">
        <v>33</v>
      </c>
      <c r="H1072" s="231">
        <v>0</v>
      </c>
      <c r="I1072" s="251">
        <v>0</v>
      </c>
      <c r="J1072" s="232"/>
      <c r="K1072" s="232">
        <v>0</v>
      </c>
      <c r="L1072" s="232"/>
      <c r="M1072" s="232">
        <f t="shared" si="177"/>
        <v>0</v>
      </c>
      <c r="N1072" s="232">
        <v>0</v>
      </c>
      <c r="O1072" s="232">
        <f t="shared" si="187"/>
        <v>0</v>
      </c>
      <c r="P1072" s="239"/>
      <c r="Q1072" s="216"/>
      <c r="R1072" s="236">
        <f t="shared" si="184"/>
        <v>0</v>
      </c>
      <c r="S1072" s="237">
        <v>0</v>
      </c>
      <c r="T1072" s="236">
        <f t="shared" si="178"/>
        <v>0</v>
      </c>
      <c r="U1072" s="236">
        <f t="shared" si="179"/>
        <v>0</v>
      </c>
      <c r="V1072" s="236">
        <f t="shared" si="185"/>
        <v>0</v>
      </c>
      <c r="W1072" s="236">
        <f t="shared" si="181"/>
        <v>0</v>
      </c>
      <c r="X1072" s="236">
        <f t="shared" si="186"/>
        <v>0</v>
      </c>
      <c r="Y1072" s="238">
        <f t="shared" si="182"/>
        <v>0</v>
      </c>
      <c r="Z1072" s="238">
        <f t="shared" si="183"/>
        <v>0</v>
      </c>
    </row>
    <row r="1073" spans="1:26" x14ac:dyDescent="0.25">
      <c r="A1073" s="510"/>
      <c r="B1073" s="228" t="s">
        <v>237</v>
      </c>
      <c r="C1073" s="475" t="s">
        <v>238</v>
      </c>
      <c r="D1073" s="475"/>
      <c r="E1073" s="194">
        <v>199.06</v>
      </c>
      <c r="F1073" s="229">
        <v>199.06</v>
      </c>
      <c r="G1073" s="230" t="s">
        <v>33</v>
      </c>
      <c r="H1073" s="231">
        <v>0</v>
      </c>
      <c r="I1073" s="232">
        <v>0</v>
      </c>
      <c r="J1073" s="232">
        <v>0</v>
      </c>
      <c r="K1073" s="232">
        <v>0</v>
      </c>
      <c r="L1073" s="232">
        <v>0</v>
      </c>
      <c r="M1073" s="232">
        <f t="shared" si="177"/>
        <v>0</v>
      </c>
      <c r="N1073" s="232">
        <v>0</v>
      </c>
      <c r="O1073" s="232">
        <f t="shared" si="187"/>
        <v>0</v>
      </c>
      <c r="P1073" s="239"/>
      <c r="Q1073" s="216"/>
      <c r="R1073" s="236">
        <f t="shared" si="184"/>
        <v>0</v>
      </c>
      <c r="S1073" s="237">
        <v>0</v>
      </c>
      <c r="T1073" s="236">
        <f t="shared" si="178"/>
        <v>0</v>
      </c>
      <c r="U1073" s="236">
        <f t="shared" si="179"/>
        <v>0</v>
      </c>
      <c r="V1073" s="236">
        <f t="shared" si="185"/>
        <v>0</v>
      </c>
      <c r="W1073" s="236">
        <f t="shared" si="181"/>
        <v>0</v>
      </c>
      <c r="X1073" s="236">
        <f t="shared" si="186"/>
        <v>0</v>
      </c>
      <c r="Y1073" s="238">
        <f t="shared" si="182"/>
        <v>0</v>
      </c>
      <c r="Z1073" s="238">
        <f t="shared" si="183"/>
        <v>0</v>
      </c>
    </row>
    <row r="1074" spans="1:26" ht="30" x14ac:dyDescent="0.25">
      <c r="A1074" s="510"/>
      <c r="B1074" s="228" t="s">
        <v>285</v>
      </c>
      <c r="C1074" s="475" t="s">
        <v>286</v>
      </c>
      <c r="D1074" s="475"/>
      <c r="E1074" s="194">
        <v>25</v>
      </c>
      <c r="F1074" s="229">
        <v>25</v>
      </c>
      <c r="G1074" s="232" t="s">
        <v>33</v>
      </c>
      <c r="H1074" s="231">
        <v>0</v>
      </c>
      <c r="I1074" s="251">
        <v>0</v>
      </c>
      <c r="J1074" s="232">
        <v>0</v>
      </c>
      <c r="K1074" s="232">
        <v>0</v>
      </c>
      <c r="L1074" s="232">
        <v>0</v>
      </c>
      <c r="M1074" s="232">
        <f t="shared" si="177"/>
        <v>0</v>
      </c>
      <c r="N1074" s="232">
        <v>0</v>
      </c>
      <c r="O1074" s="232">
        <f t="shared" si="187"/>
        <v>0</v>
      </c>
      <c r="P1074" s="235"/>
      <c r="Q1074" s="241"/>
      <c r="R1074" s="236">
        <f t="shared" si="184"/>
        <v>0</v>
      </c>
      <c r="S1074" s="237">
        <v>0</v>
      </c>
      <c r="T1074" s="236">
        <f t="shared" si="178"/>
        <v>0</v>
      </c>
      <c r="U1074" s="236">
        <f t="shared" si="179"/>
        <v>0</v>
      </c>
      <c r="V1074" s="236">
        <f t="shared" si="185"/>
        <v>0</v>
      </c>
      <c r="W1074" s="236">
        <f t="shared" si="181"/>
        <v>0</v>
      </c>
      <c r="X1074" s="236">
        <f t="shared" si="186"/>
        <v>0</v>
      </c>
      <c r="Y1074" s="238">
        <f t="shared" si="182"/>
        <v>0</v>
      </c>
      <c r="Z1074" s="238">
        <f t="shared" si="183"/>
        <v>0</v>
      </c>
    </row>
    <row r="1075" spans="1:26" ht="30" x14ac:dyDescent="0.25">
      <c r="A1075" s="510"/>
      <c r="B1075" s="228" t="s">
        <v>390</v>
      </c>
      <c r="C1075" s="475" t="s">
        <v>391</v>
      </c>
      <c r="D1075" s="475"/>
      <c r="E1075" s="194">
        <v>200.01</v>
      </c>
      <c r="F1075" s="229">
        <v>200.01</v>
      </c>
      <c r="G1075" s="232" t="s">
        <v>33</v>
      </c>
      <c r="H1075" s="231">
        <v>0</v>
      </c>
      <c r="I1075" s="251">
        <v>0</v>
      </c>
      <c r="J1075" s="232">
        <v>0</v>
      </c>
      <c r="K1075" s="232">
        <v>0</v>
      </c>
      <c r="L1075" s="232">
        <v>0</v>
      </c>
      <c r="M1075" s="232">
        <f t="shared" si="177"/>
        <v>0</v>
      </c>
      <c r="N1075" s="232">
        <v>0</v>
      </c>
      <c r="O1075" s="232">
        <f t="shared" si="187"/>
        <v>0</v>
      </c>
      <c r="P1075" s="235"/>
      <c r="Q1075" s="241"/>
      <c r="R1075" s="236">
        <f t="shared" si="184"/>
        <v>0</v>
      </c>
      <c r="S1075" s="237">
        <v>0</v>
      </c>
      <c r="T1075" s="236">
        <f t="shared" si="178"/>
        <v>0</v>
      </c>
      <c r="U1075" s="236">
        <f t="shared" si="179"/>
        <v>0</v>
      </c>
      <c r="V1075" s="236">
        <f t="shared" si="185"/>
        <v>0</v>
      </c>
      <c r="W1075" s="236">
        <f t="shared" si="181"/>
        <v>0</v>
      </c>
      <c r="X1075" s="236">
        <f t="shared" si="186"/>
        <v>0</v>
      </c>
      <c r="Y1075" s="238">
        <f t="shared" si="182"/>
        <v>0</v>
      </c>
      <c r="Z1075" s="238">
        <f t="shared" si="183"/>
        <v>0</v>
      </c>
    </row>
    <row r="1076" spans="1:26" x14ac:dyDescent="0.25">
      <c r="A1076" s="510"/>
      <c r="B1076" s="228" t="s">
        <v>308</v>
      </c>
      <c r="C1076" s="475" t="s">
        <v>309</v>
      </c>
      <c r="D1076" s="475"/>
      <c r="E1076" s="194">
        <v>8</v>
      </c>
      <c r="F1076" s="229">
        <v>8</v>
      </c>
      <c r="G1076" s="232" t="s">
        <v>33</v>
      </c>
      <c r="H1076" s="231">
        <v>0</v>
      </c>
      <c r="I1076" s="251">
        <v>0</v>
      </c>
      <c r="J1076" s="232">
        <v>0</v>
      </c>
      <c r="K1076" s="232">
        <v>0</v>
      </c>
      <c r="L1076" s="232">
        <v>0</v>
      </c>
      <c r="M1076" s="232">
        <f t="shared" si="177"/>
        <v>0</v>
      </c>
      <c r="N1076" s="232">
        <v>0</v>
      </c>
      <c r="O1076" s="232">
        <f t="shared" si="187"/>
        <v>0</v>
      </c>
      <c r="P1076" s="235"/>
      <c r="Q1076" s="241"/>
      <c r="R1076" s="236">
        <f t="shared" si="184"/>
        <v>0</v>
      </c>
      <c r="S1076" s="237">
        <v>0</v>
      </c>
      <c r="T1076" s="236">
        <f t="shared" si="178"/>
        <v>0</v>
      </c>
      <c r="U1076" s="236">
        <f t="shared" si="179"/>
        <v>0</v>
      </c>
      <c r="V1076" s="236">
        <f t="shared" si="185"/>
        <v>0</v>
      </c>
      <c r="W1076" s="236">
        <f t="shared" si="181"/>
        <v>0</v>
      </c>
      <c r="X1076" s="236">
        <f t="shared" si="186"/>
        <v>0</v>
      </c>
      <c r="Y1076" s="238">
        <f t="shared" si="182"/>
        <v>0</v>
      </c>
      <c r="Z1076" s="238">
        <f t="shared" si="183"/>
        <v>0</v>
      </c>
    </row>
    <row r="1077" spans="1:26" ht="30" x14ac:dyDescent="0.25">
      <c r="A1077" s="515"/>
      <c r="B1077" s="228" t="s">
        <v>306</v>
      </c>
      <c r="C1077" s="511" t="s">
        <v>307</v>
      </c>
      <c r="D1077" s="511"/>
      <c r="E1077" s="203">
        <v>16.899999999999999</v>
      </c>
      <c r="F1077" s="250">
        <v>16.899999999999999</v>
      </c>
      <c r="G1077" s="251" t="s">
        <v>33</v>
      </c>
      <c r="H1077" s="231">
        <v>0</v>
      </c>
      <c r="I1077" s="251">
        <v>0</v>
      </c>
      <c r="J1077" s="251">
        <v>0</v>
      </c>
      <c r="K1077" s="232">
        <v>0</v>
      </c>
      <c r="L1077" s="232">
        <v>0</v>
      </c>
      <c r="M1077" s="232">
        <f t="shared" si="177"/>
        <v>0</v>
      </c>
      <c r="N1077" s="251">
        <v>0</v>
      </c>
      <c r="O1077" s="232">
        <f t="shared" si="187"/>
        <v>0</v>
      </c>
      <c r="P1077" s="235"/>
      <c r="Q1077" s="253"/>
      <c r="R1077" s="236">
        <f t="shared" si="184"/>
        <v>0</v>
      </c>
      <c r="S1077" s="237">
        <v>0</v>
      </c>
      <c r="T1077" s="236">
        <f t="shared" si="178"/>
        <v>0</v>
      </c>
      <c r="U1077" s="236">
        <f t="shared" si="179"/>
        <v>0</v>
      </c>
      <c r="V1077" s="236">
        <f t="shared" si="185"/>
        <v>0</v>
      </c>
      <c r="W1077" s="236">
        <f t="shared" si="181"/>
        <v>0</v>
      </c>
      <c r="X1077" s="236">
        <f t="shared" si="186"/>
        <v>0</v>
      </c>
      <c r="Y1077" s="238">
        <f t="shared" si="182"/>
        <v>0</v>
      </c>
      <c r="Z1077" s="238">
        <f t="shared" si="183"/>
        <v>0</v>
      </c>
    </row>
    <row r="1078" spans="1:26" ht="30" x14ac:dyDescent="0.25">
      <c r="A1078" s="510"/>
      <c r="B1078" s="228" t="s">
        <v>233</v>
      </c>
      <c r="C1078" s="475" t="s">
        <v>234</v>
      </c>
      <c r="D1078" s="193"/>
      <c r="E1078" s="194">
        <v>16.989999999999998</v>
      </c>
      <c r="F1078" s="229">
        <v>16.989999999999998</v>
      </c>
      <c r="G1078" s="232" t="s">
        <v>33</v>
      </c>
      <c r="H1078" s="231">
        <v>0</v>
      </c>
      <c r="I1078" s="232">
        <v>0</v>
      </c>
      <c r="J1078" s="232">
        <v>0</v>
      </c>
      <c r="K1078" s="232">
        <v>0</v>
      </c>
      <c r="L1078" s="232">
        <v>0</v>
      </c>
      <c r="M1078" s="232">
        <f t="shared" si="177"/>
        <v>0</v>
      </c>
      <c r="N1078" s="232">
        <v>0</v>
      </c>
      <c r="O1078" s="232">
        <f t="shared" si="187"/>
        <v>0</v>
      </c>
      <c r="P1078" s="235"/>
      <c r="Q1078" s="241"/>
      <c r="R1078" s="236">
        <f t="shared" si="184"/>
        <v>0</v>
      </c>
      <c r="S1078" s="237">
        <v>0</v>
      </c>
      <c r="T1078" s="236">
        <f t="shared" si="178"/>
        <v>0</v>
      </c>
      <c r="U1078" s="236">
        <f t="shared" si="179"/>
        <v>0</v>
      </c>
      <c r="V1078" s="236">
        <f t="shared" si="185"/>
        <v>0</v>
      </c>
      <c r="W1078" s="236">
        <f t="shared" si="181"/>
        <v>0</v>
      </c>
      <c r="X1078" s="236">
        <f t="shared" si="186"/>
        <v>0</v>
      </c>
      <c r="Y1078" s="238">
        <f t="shared" si="182"/>
        <v>0</v>
      </c>
      <c r="Z1078" s="238">
        <f t="shared" si="183"/>
        <v>0</v>
      </c>
    </row>
    <row r="1079" spans="1:26" ht="30" x14ac:dyDescent="0.25">
      <c r="A1079" s="510"/>
      <c r="B1079" s="228" t="s">
        <v>310</v>
      </c>
      <c r="C1079" s="475" t="s">
        <v>311</v>
      </c>
      <c r="D1079" s="475"/>
      <c r="E1079" s="204">
        <v>30.99</v>
      </c>
      <c r="F1079" s="254">
        <v>30.99</v>
      </c>
      <c r="G1079" s="230" t="s">
        <v>33</v>
      </c>
      <c r="H1079" s="231">
        <v>0</v>
      </c>
      <c r="I1079" s="251">
        <v>0</v>
      </c>
      <c r="J1079" s="232">
        <v>0</v>
      </c>
      <c r="K1079" s="232">
        <v>0</v>
      </c>
      <c r="L1079" s="232">
        <v>0</v>
      </c>
      <c r="M1079" s="232">
        <f t="shared" si="177"/>
        <v>0</v>
      </c>
      <c r="N1079" s="232">
        <v>0</v>
      </c>
      <c r="O1079" s="232">
        <f t="shared" si="187"/>
        <v>0</v>
      </c>
      <c r="P1079" s="235"/>
      <c r="Q1079" s="216"/>
      <c r="R1079" s="236">
        <f t="shared" si="184"/>
        <v>0</v>
      </c>
      <c r="S1079" s="237">
        <v>0</v>
      </c>
      <c r="T1079" s="236">
        <f t="shared" si="178"/>
        <v>0</v>
      </c>
      <c r="U1079" s="236">
        <f t="shared" si="179"/>
        <v>0</v>
      </c>
      <c r="V1079" s="236">
        <f t="shared" si="185"/>
        <v>0</v>
      </c>
      <c r="W1079" s="236">
        <f t="shared" si="181"/>
        <v>0</v>
      </c>
      <c r="X1079" s="236">
        <f t="shared" si="186"/>
        <v>0</v>
      </c>
      <c r="Y1079" s="238">
        <f t="shared" si="182"/>
        <v>0</v>
      </c>
      <c r="Z1079" s="238">
        <f t="shared" si="183"/>
        <v>0</v>
      </c>
    </row>
    <row r="1080" spans="1:26" ht="30" x14ac:dyDescent="0.25">
      <c r="A1080" s="510"/>
      <c r="B1080" s="228" t="s">
        <v>800</v>
      </c>
      <c r="C1080" s="475" t="s">
        <v>801</v>
      </c>
      <c r="D1080" s="193"/>
      <c r="E1080" s="194">
        <v>111.74</v>
      </c>
      <c r="F1080" s="229">
        <v>111.74</v>
      </c>
      <c r="G1080" s="259" t="s">
        <v>33</v>
      </c>
      <c r="H1080" s="231">
        <v>0</v>
      </c>
      <c r="I1080" s="251">
        <v>0</v>
      </c>
      <c r="J1080" s="232">
        <v>0</v>
      </c>
      <c r="K1080" s="232">
        <v>0</v>
      </c>
      <c r="L1080" s="232">
        <v>0</v>
      </c>
      <c r="M1080" s="232">
        <f t="shared" si="177"/>
        <v>0</v>
      </c>
      <c r="N1080" s="232">
        <v>0</v>
      </c>
      <c r="O1080" s="232">
        <f t="shared" si="187"/>
        <v>0</v>
      </c>
      <c r="P1080" s="239"/>
      <c r="Q1080" s="216"/>
      <c r="R1080" s="236">
        <f t="shared" si="184"/>
        <v>0</v>
      </c>
      <c r="S1080" s="237">
        <v>0</v>
      </c>
      <c r="T1080" s="236">
        <f t="shared" si="178"/>
        <v>0</v>
      </c>
      <c r="U1080" s="236">
        <f t="shared" si="179"/>
        <v>0</v>
      </c>
      <c r="V1080" s="236">
        <f t="shared" si="185"/>
        <v>0</v>
      </c>
      <c r="W1080" s="236">
        <f t="shared" si="181"/>
        <v>0</v>
      </c>
      <c r="X1080" s="236">
        <f t="shared" si="186"/>
        <v>0</v>
      </c>
      <c r="Y1080" s="238">
        <f t="shared" si="182"/>
        <v>0</v>
      </c>
      <c r="Z1080" s="238">
        <f t="shared" si="183"/>
        <v>0</v>
      </c>
    </row>
    <row r="1081" spans="1:26" ht="30" x14ac:dyDescent="0.25">
      <c r="A1081" s="510"/>
      <c r="B1081" s="228" t="s">
        <v>538</v>
      </c>
      <c r="C1081" s="475" t="s">
        <v>539</v>
      </c>
      <c r="D1081" s="475"/>
      <c r="E1081" s="194">
        <v>67.09</v>
      </c>
      <c r="F1081" s="229">
        <v>67.09</v>
      </c>
      <c r="G1081" s="230" t="s">
        <v>33</v>
      </c>
      <c r="H1081" s="231">
        <v>0</v>
      </c>
      <c r="I1081" s="251">
        <v>0</v>
      </c>
      <c r="J1081" s="232">
        <v>0</v>
      </c>
      <c r="K1081" s="232">
        <v>0</v>
      </c>
      <c r="L1081" s="232">
        <v>0</v>
      </c>
      <c r="M1081" s="232">
        <f t="shared" si="177"/>
        <v>0</v>
      </c>
      <c r="N1081" s="232">
        <v>0</v>
      </c>
      <c r="O1081" s="232">
        <f t="shared" si="187"/>
        <v>0</v>
      </c>
      <c r="P1081" s="235"/>
      <c r="Q1081" s="216"/>
      <c r="R1081" s="236">
        <f t="shared" si="184"/>
        <v>0</v>
      </c>
      <c r="S1081" s="237">
        <v>0</v>
      </c>
      <c r="T1081" s="236">
        <f t="shared" si="178"/>
        <v>0</v>
      </c>
      <c r="U1081" s="236">
        <f t="shared" si="179"/>
        <v>0</v>
      </c>
      <c r="V1081" s="236">
        <f t="shared" si="185"/>
        <v>0</v>
      </c>
      <c r="W1081" s="236">
        <f t="shared" si="181"/>
        <v>0</v>
      </c>
      <c r="X1081" s="236">
        <f t="shared" si="186"/>
        <v>0</v>
      </c>
      <c r="Y1081" s="238">
        <f t="shared" si="182"/>
        <v>0</v>
      </c>
      <c r="Z1081" s="238">
        <f t="shared" si="183"/>
        <v>0</v>
      </c>
    </row>
    <row r="1082" spans="1:26" ht="45" x14ac:dyDescent="0.25">
      <c r="A1082" s="281" t="s">
        <v>1053</v>
      </c>
      <c r="B1082" s="483" t="s">
        <v>3204</v>
      </c>
      <c r="C1082" s="340" t="s">
        <v>2328</v>
      </c>
      <c r="D1082" s="499" t="s">
        <v>2652</v>
      </c>
      <c r="E1082" s="324">
        <v>0</v>
      </c>
      <c r="F1082" s="325">
        <v>50.26</v>
      </c>
      <c r="G1082" s="316" t="s">
        <v>33</v>
      </c>
      <c r="H1082" s="251">
        <v>0</v>
      </c>
      <c r="I1082" s="251">
        <v>2</v>
      </c>
      <c r="J1082" s="251">
        <v>0</v>
      </c>
      <c r="K1082" s="251">
        <v>0</v>
      </c>
      <c r="L1082" s="251">
        <v>0</v>
      </c>
      <c r="M1082" s="232">
        <f t="shared" si="177"/>
        <v>2</v>
      </c>
      <c r="N1082" s="251">
        <v>2</v>
      </c>
      <c r="O1082" s="232">
        <f t="shared" si="187"/>
        <v>0</v>
      </c>
      <c r="P1082" s="341"/>
      <c r="R1082" s="236">
        <f t="shared" si="184"/>
        <v>0</v>
      </c>
      <c r="S1082" s="237">
        <v>0</v>
      </c>
      <c r="T1082" s="236">
        <f t="shared" si="178"/>
        <v>100.52</v>
      </c>
      <c r="U1082" s="236">
        <f t="shared" si="179"/>
        <v>0</v>
      </c>
      <c r="V1082" s="236">
        <f t="shared" si="185"/>
        <v>0</v>
      </c>
      <c r="W1082" s="236">
        <f t="shared" si="181"/>
        <v>0</v>
      </c>
      <c r="X1082" s="236">
        <f t="shared" si="186"/>
        <v>100.52</v>
      </c>
      <c r="Y1082" s="238">
        <f t="shared" si="182"/>
        <v>100.52</v>
      </c>
      <c r="Z1082" s="238">
        <f t="shared" si="183"/>
        <v>0</v>
      </c>
    </row>
    <row r="1083" spans="1:26" ht="30" x14ac:dyDescent="0.25">
      <c r="A1083" s="510"/>
      <c r="B1083" s="228" t="s">
        <v>2482</v>
      </c>
      <c r="C1083" s="513" t="s">
        <v>2638</v>
      </c>
      <c r="D1083" s="513"/>
      <c r="E1083" s="194">
        <v>54.64</v>
      </c>
      <c r="F1083" s="229">
        <v>54.64</v>
      </c>
      <c r="G1083" s="230" t="s">
        <v>33</v>
      </c>
      <c r="H1083" s="231">
        <v>25</v>
      </c>
      <c r="I1083" s="251">
        <v>0</v>
      </c>
      <c r="J1083" s="232">
        <v>0</v>
      </c>
      <c r="K1083" s="232">
        <v>10</v>
      </c>
      <c r="L1083" s="232">
        <v>0</v>
      </c>
      <c r="M1083" s="232">
        <f t="shared" si="177"/>
        <v>15</v>
      </c>
      <c r="N1083" s="232">
        <v>15</v>
      </c>
      <c r="O1083" s="232">
        <f t="shared" si="187"/>
        <v>0</v>
      </c>
      <c r="P1083" s="240"/>
      <c r="Q1083" s="216"/>
      <c r="R1083" s="236">
        <f t="shared" si="184"/>
        <v>1366</v>
      </c>
      <c r="S1083" s="237">
        <v>0</v>
      </c>
      <c r="T1083" s="236">
        <f t="shared" si="178"/>
        <v>0</v>
      </c>
      <c r="U1083" s="236">
        <f t="shared" si="179"/>
        <v>0</v>
      </c>
      <c r="V1083" s="236">
        <f t="shared" si="185"/>
        <v>546.4</v>
      </c>
      <c r="W1083" s="236">
        <f t="shared" si="181"/>
        <v>0</v>
      </c>
      <c r="X1083" s="236">
        <f t="shared" si="186"/>
        <v>819.6</v>
      </c>
      <c r="Y1083" s="238">
        <f t="shared" si="182"/>
        <v>819.6</v>
      </c>
      <c r="Z1083" s="238">
        <f t="shared" si="183"/>
        <v>0</v>
      </c>
    </row>
    <row r="1084" spans="1:26" ht="45" x14ac:dyDescent="0.25">
      <c r="A1084" s="510"/>
      <c r="B1084" s="228" t="s">
        <v>2020</v>
      </c>
      <c r="C1084" s="475" t="s">
        <v>2637</v>
      </c>
      <c r="D1084" s="193"/>
      <c r="E1084" s="194">
        <v>3596</v>
      </c>
      <c r="F1084" s="229">
        <v>3596</v>
      </c>
      <c r="G1084" s="230"/>
      <c r="H1084" s="231">
        <v>11</v>
      </c>
      <c r="I1084" s="251">
        <v>0</v>
      </c>
      <c r="J1084" s="232">
        <v>0</v>
      </c>
      <c r="K1084" s="232">
        <v>0</v>
      </c>
      <c r="L1084" s="232">
        <v>0</v>
      </c>
      <c r="M1084" s="232">
        <f t="shared" si="177"/>
        <v>11</v>
      </c>
      <c r="N1084" s="232">
        <v>11</v>
      </c>
      <c r="O1084" s="232">
        <f t="shared" si="187"/>
        <v>0</v>
      </c>
      <c r="P1084" s="239"/>
      <c r="Q1084" s="216"/>
      <c r="R1084" s="236">
        <f t="shared" si="184"/>
        <v>39556</v>
      </c>
      <c r="S1084" s="237">
        <v>0</v>
      </c>
      <c r="T1084" s="236">
        <f t="shared" si="178"/>
        <v>0</v>
      </c>
      <c r="U1084" s="236">
        <f t="shared" si="179"/>
        <v>0</v>
      </c>
      <c r="V1084" s="236">
        <f t="shared" si="185"/>
        <v>0</v>
      </c>
      <c r="W1084" s="236">
        <f t="shared" si="181"/>
        <v>0</v>
      </c>
      <c r="X1084" s="236">
        <f t="shared" si="186"/>
        <v>39556</v>
      </c>
      <c r="Y1084" s="238">
        <f t="shared" si="182"/>
        <v>39556</v>
      </c>
      <c r="Z1084" s="238">
        <f t="shared" si="183"/>
        <v>0</v>
      </c>
    </row>
    <row r="1085" spans="1:26" ht="30" x14ac:dyDescent="0.25">
      <c r="A1085" s="510"/>
      <c r="B1085" s="228" t="s">
        <v>2021</v>
      </c>
      <c r="C1085" s="475" t="s">
        <v>2022</v>
      </c>
      <c r="D1085" s="475"/>
      <c r="E1085" s="194">
        <v>3596</v>
      </c>
      <c r="F1085" s="229">
        <v>3596</v>
      </c>
      <c r="G1085" s="230"/>
      <c r="H1085" s="231">
        <v>1</v>
      </c>
      <c r="I1085" s="251">
        <v>0</v>
      </c>
      <c r="J1085" s="232">
        <v>0</v>
      </c>
      <c r="K1085" s="232">
        <v>1</v>
      </c>
      <c r="L1085" s="232">
        <v>0</v>
      </c>
      <c r="M1085" s="232">
        <f t="shared" si="177"/>
        <v>0</v>
      </c>
      <c r="N1085" s="232">
        <v>0</v>
      </c>
      <c r="O1085" s="232">
        <f t="shared" si="187"/>
        <v>0</v>
      </c>
      <c r="P1085" s="239"/>
      <c r="Q1085" s="216"/>
      <c r="R1085" s="236">
        <f t="shared" si="184"/>
        <v>3596</v>
      </c>
      <c r="S1085" s="237">
        <v>0</v>
      </c>
      <c r="T1085" s="236">
        <f t="shared" si="178"/>
        <v>0</v>
      </c>
      <c r="U1085" s="236">
        <f t="shared" si="179"/>
        <v>0</v>
      </c>
      <c r="V1085" s="236">
        <f t="shared" ref="V1085:V1111" si="188">F1085*K1085</f>
        <v>3596</v>
      </c>
      <c r="W1085" s="236">
        <f t="shared" si="181"/>
        <v>0</v>
      </c>
      <c r="X1085" s="236">
        <f t="shared" si="186"/>
        <v>0</v>
      </c>
      <c r="Y1085" s="238">
        <f t="shared" si="182"/>
        <v>0</v>
      </c>
      <c r="Z1085" s="238">
        <f t="shared" si="183"/>
        <v>0</v>
      </c>
    </row>
    <row r="1086" spans="1:26" ht="30" x14ac:dyDescent="0.25">
      <c r="A1086" s="510"/>
      <c r="B1086" s="228" t="s">
        <v>2023</v>
      </c>
      <c r="C1086" s="475" t="s">
        <v>2024</v>
      </c>
      <c r="D1086" s="475"/>
      <c r="E1086" s="194">
        <v>3745.64</v>
      </c>
      <c r="F1086" s="229">
        <v>3745.64</v>
      </c>
      <c r="G1086" s="230"/>
      <c r="H1086" s="231">
        <v>4</v>
      </c>
      <c r="I1086" s="251">
        <v>0</v>
      </c>
      <c r="J1086" s="232">
        <v>0</v>
      </c>
      <c r="K1086" s="232">
        <v>0</v>
      </c>
      <c r="L1086" s="232">
        <v>0</v>
      </c>
      <c r="M1086" s="232">
        <f t="shared" si="177"/>
        <v>4</v>
      </c>
      <c r="N1086" s="232">
        <v>4</v>
      </c>
      <c r="O1086" s="232">
        <f t="shared" si="187"/>
        <v>0</v>
      </c>
      <c r="P1086" s="239"/>
      <c r="Q1086" s="216"/>
      <c r="R1086" s="236">
        <f t="shared" si="184"/>
        <v>14982.56</v>
      </c>
      <c r="S1086" s="237">
        <v>0</v>
      </c>
      <c r="T1086" s="236">
        <f t="shared" si="178"/>
        <v>0</v>
      </c>
      <c r="U1086" s="236">
        <f t="shared" si="179"/>
        <v>0</v>
      </c>
      <c r="V1086" s="236">
        <f t="shared" si="188"/>
        <v>0</v>
      </c>
      <c r="W1086" s="236">
        <f t="shared" si="181"/>
        <v>0</v>
      </c>
      <c r="X1086" s="236">
        <f t="shared" si="186"/>
        <v>14982.56</v>
      </c>
      <c r="Y1086" s="238">
        <f t="shared" si="182"/>
        <v>14982.56</v>
      </c>
      <c r="Z1086" s="238">
        <f t="shared" si="183"/>
        <v>0</v>
      </c>
    </row>
    <row r="1087" spans="1:26" ht="30" x14ac:dyDescent="0.25">
      <c r="A1087" s="516"/>
      <c r="B1087" s="228" t="s">
        <v>2488</v>
      </c>
      <c r="C1087" s="517" t="s">
        <v>2184</v>
      </c>
      <c r="D1087" s="517"/>
      <c r="E1087" s="198">
        <v>19</v>
      </c>
      <c r="F1087" s="248">
        <v>19</v>
      </c>
      <c r="G1087" s="230" t="s">
        <v>33</v>
      </c>
      <c r="H1087" s="231">
        <v>0</v>
      </c>
      <c r="I1087" s="251">
        <v>0</v>
      </c>
      <c r="J1087" s="232">
        <v>0</v>
      </c>
      <c r="K1087" s="232">
        <v>0</v>
      </c>
      <c r="L1087" s="232">
        <v>0</v>
      </c>
      <c r="M1087" s="232">
        <f t="shared" si="177"/>
        <v>0</v>
      </c>
      <c r="N1087" s="232">
        <v>0</v>
      </c>
      <c r="O1087" s="232">
        <f t="shared" si="187"/>
        <v>0</v>
      </c>
      <c r="P1087" s="275" t="s">
        <v>2335</v>
      </c>
      <c r="Q1087" s="216"/>
      <c r="R1087" s="236">
        <f t="shared" si="184"/>
        <v>0</v>
      </c>
      <c r="S1087" s="237">
        <v>0</v>
      </c>
      <c r="T1087" s="236">
        <f t="shared" si="178"/>
        <v>0</v>
      </c>
      <c r="U1087" s="236">
        <f t="shared" si="179"/>
        <v>0</v>
      </c>
      <c r="V1087" s="236">
        <f t="shared" si="188"/>
        <v>0</v>
      </c>
      <c r="W1087" s="236">
        <f t="shared" si="181"/>
        <v>0</v>
      </c>
      <c r="X1087" s="236">
        <f t="shared" si="186"/>
        <v>0</v>
      </c>
      <c r="Y1087" s="238">
        <f t="shared" si="182"/>
        <v>0</v>
      </c>
      <c r="Z1087" s="238">
        <f t="shared" si="183"/>
        <v>0</v>
      </c>
    </row>
    <row r="1088" spans="1:26" x14ac:dyDescent="0.25">
      <c r="A1088" s="510"/>
      <c r="B1088" s="228" t="s">
        <v>580</v>
      </c>
      <c r="C1088" s="475" t="s">
        <v>581</v>
      </c>
      <c r="D1088" s="475"/>
      <c r="E1088" s="194">
        <v>295.60000000000002</v>
      </c>
      <c r="F1088" s="229">
        <v>295.60000000000002</v>
      </c>
      <c r="G1088" s="230" t="s">
        <v>33</v>
      </c>
      <c r="H1088" s="231">
        <v>0</v>
      </c>
      <c r="I1088" s="251">
        <v>0</v>
      </c>
      <c r="J1088" s="232">
        <v>0</v>
      </c>
      <c r="K1088" s="232">
        <v>0</v>
      </c>
      <c r="L1088" s="232">
        <v>0</v>
      </c>
      <c r="M1088" s="232">
        <f t="shared" si="177"/>
        <v>0</v>
      </c>
      <c r="N1088" s="232">
        <v>0</v>
      </c>
      <c r="O1088" s="232">
        <f t="shared" si="187"/>
        <v>0</v>
      </c>
      <c r="P1088" s="235"/>
      <c r="Q1088" s="241"/>
      <c r="R1088" s="236">
        <f t="shared" si="184"/>
        <v>0</v>
      </c>
      <c r="S1088" s="237">
        <v>0</v>
      </c>
      <c r="T1088" s="236">
        <f t="shared" si="178"/>
        <v>0</v>
      </c>
      <c r="U1088" s="236">
        <f t="shared" si="179"/>
        <v>0</v>
      </c>
      <c r="V1088" s="236">
        <f t="shared" si="188"/>
        <v>0</v>
      </c>
      <c r="W1088" s="236">
        <f t="shared" si="181"/>
        <v>0</v>
      </c>
      <c r="X1088" s="236">
        <f t="shared" si="186"/>
        <v>0</v>
      </c>
      <c r="Y1088" s="238">
        <f t="shared" si="182"/>
        <v>0</v>
      </c>
      <c r="Z1088" s="238">
        <f t="shared" si="183"/>
        <v>0</v>
      </c>
    </row>
    <row r="1089" spans="1:26" ht="30" x14ac:dyDescent="0.25">
      <c r="A1089" s="510"/>
      <c r="B1089" s="228" t="s">
        <v>890</v>
      </c>
      <c r="C1089" s="475" t="s">
        <v>891</v>
      </c>
      <c r="D1089" s="475"/>
      <c r="E1089" s="194">
        <v>0.57999999999999996</v>
      </c>
      <c r="F1089" s="229">
        <v>0.57999999999999996</v>
      </c>
      <c r="G1089" s="230" t="s">
        <v>33</v>
      </c>
      <c r="H1089" s="231">
        <v>0</v>
      </c>
      <c r="I1089" s="251">
        <v>0</v>
      </c>
      <c r="J1089" s="232">
        <v>0</v>
      </c>
      <c r="K1089" s="232">
        <v>0</v>
      </c>
      <c r="L1089" s="232">
        <v>0</v>
      </c>
      <c r="M1089" s="232">
        <f t="shared" si="177"/>
        <v>0</v>
      </c>
      <c r="N1089" s="232">
        <v>0</v>
      </c>
      <c r="O1089" s="232">
        <f t="shared" si="187"/>
        <v>0</v>
      </c>
      <c r="P1089" s="239"/>
      <c r="Q1089" s="216"/>
      <c r="R1089" s="236">
        <f t="shared" si="184"/>
        <v>0</v>
      </c>
      <c r="S1089" s="237">
        <v>0</v>
      </c>
      <c r="T1089" s="236">
        <f t="shared" si="178"/>
        <v>0</v>
      </c>
      <c r="U1089" s="236">
        <f t="shared" si="179"/>
        <v>0</v>
      </c>
      <c r="V1089" s="236">
        <f t="shared" si="188"/>
        <v>0</v>
      </c>
      <c r="W1089" s="236">
        <f t="shared" si="181"/>
        <v>0</v>
      </c>
      <c r="X1089" s="236">
        <f t="shared" si="186"/>
        <v>0</v>
      </c>
      <c r="Y1089" s="238">
        <f t="shared" si="182"/>
        <v>0</v>
      </c>
      <c r="Z1089" s="238">
        <f t="shared" si="183"/>
        <v>0</v>
      </c>
    </row>
    <row r="1090" spans="1:26" ht="30" x14ac:dyDescent="0.25">
      <c r="A1090" s="510"/>
      <c r="B1090" s="228" t="s">
        <v>1867</v>
      </c>
      <c r="C1090" s="475" t="s">
        <v>1868</v>
      </c>
      <c r="D1090" s="475"/>
      <c r="E1090" s="194">
        <v>2308.4</v>
      </c>
      <c r="F1090" s="229">
        <v>2308.4</v>
      </c>
      <c r="G1090" s="230" t="s">
        <v>33</v>
      </c>
      <c r="H1090" s="231">
        <v>0</v>
      </c>
      <c r="I1090" s="232">
        <v>0</v>
      </c>
      <c r="J1090" s="232">
        <v>0</v>
      </c>
      <c r="K1090" s="232">
        <v>0</v>
      </c>
      <c r="L1090" s="232">
        <v>0</v>
      </c>
      <c r="M1090" s="232">
        <f t="shared" si="177"/>
        <v>0</v>
      </c>
      <c r="N1090" s="232">
        <v>0</v>
      </c>
      <c r="O1090" s="232">
        <f t="shared" si="187"/>
        <v>0</v>
      </c>
      <c r="P1090" s="235"/>
      <c r="Q1090" s="216"/>
      <c r="R1090" s="236">
        <f t="shared" si="184"/>
        <v>0</v>
      </c>
      <c r="S1090" s="237">
        <v>0</v>
      </c>
      <c r="T1090" s="236">
        <f t="shared" si="178"/>
        <v>0</v>
      </c>
      <c r="U1090" s="236">
        <f t="shared" si="179"/>
        <v>0</v>
      </c>
      <c r="V1090" s="236">
        <f t="shared" si="188"/>
        <v>0</v>
      </c>
      <c r="W1090" s="236">
        <f t="shared" si="181"/>
        <v>0</v>
      </c>
      <c r="X1090" s="236">
        <f t="shared" si="186"/>
        <v>0</v>
      </c>
      <c r="Y1090" s="238">
        <f t="shared" si="182"/>
        <v>0</v>
      </c>
      <c r="Z1090" s="238">
        <f t="shared" si="183"/>
        <v>0</v>
      </c>
    </row>
    <row r="1091" spans="1:26" ht="30" x14ac:dyDescent="0.25">
      <c r="A1091" s="510"/>
      <c r="B1091" s="228" t="s">
        <v>1748</v>
      </c>
      <c r="C1091" s="475" t="s">
        <v>1749</v>
      </c>
      <c r="D1091" s="193"/>
      <c r="E1091" s="194">
        <v>1426.8</v>
      </c>
      <c r="F1091" s="229">
        <v>1426.8</v>
      </c>
      <c r="G1091" s="230" t="s">
        <v>33</v>
      </c>
      <c r="H1091" s="231">
        <v>17</v>
      </c>
      <c r="I1091" s="232">
        <v>0</v>
      </c>
      <c r="J1091" s="232">
        <v>0</v>
      </c>
      <c r="K1091" s="232">
        <v>0</v>
      </c>
      <c r="L1091" s="232">
        <v>0</v>
      </c>
      <c r="M1091" s="232">
        <f t="shared" si="177"/>
        <v>17</v>
      </c>
      <c r="N1091" s="232">
        <v>17</v>
      </c>
      <c r="O1091" s="232">
        <f t="shared" si="187"/>
        <v>0</v>
      </c>
      <c r="P1091" s="239"/>
      <c r="Q1091" s="216"/>
      <c r="R1091" s="236">
        <f t="shared" si="184"/>
        <v>24255.599999999999</v>
      </c>
      <c r="S1091" s="237">
        <v>0</v>
      </c>
      <c r="T1091" s="236">
        <f t="shared" si="178"/>
        <v>0</v>
      </c>
      <c r="U1091" s="236">
        <f t="shared" si="179"/>
        <v>0</v>
      </c>
      <c r="V1091" s="236">
        <f t="shared" si="188"/>
        <v>0</v>
      </c>
      <c r="W1091" s="236">
        <f t="shared" si="181"/>
        <v>0</v>
      </c>
      <c r="X1091" s="236">
        <f t="shared" si="186"/>
        <v>24255.599999999999</v>
      </c>
      <c r="Y1091" s="238">
        <f t="shared" si="182"/>
        <v>24255.599999999999</v>
      </c>
      <c r="Z1091" s="238">
        <f t="shared" si="183"/>
        <v>0</v>
      </c>
    </row>
    <row r="1092" spans="1:26" ht="30" x14ac:dyDescent="0.25">
      <c r="A1092" s="510"/>
      <c r="B1092" s="486" t="s">
        <v>3257</v>
      </c>
      <c r="C1092" s="475" t="s">
        <v>3184</v>
      </c>
      <c r="D1092" s="512" t="s">
        <v>2658</v>
      </c>
      <c r="E1092" s="194">
        <v>0</v>
      </c>
      <c r="F1092" s="229">
        <v>113.68</v>
      </c>
      <c r="G1092" s="230" t="s">
        <v>33</v>
      </c>
      <c r="H1092" s="231">
        <v>0</v>
      </c>
      <c r="I1092" s="251">
        <v>8</v>
      </c>
      <c r="J1092" s="232">
        <v>0</v>
      </c>
      <c r="K1092" s="232">
        <v>8</v>
      </c>
      <c r="L1092" s="232">
        <v>0</v>
      </c>
      <c r="M1092" s="232">
        <f t="shared" si="177"/>
        <v>0</v>
      </c>
      <c r="N1092" s="232">
        <v>0</v>
      </c>
      <c r="O1092" s="232">
        <f t="shared" si="187"/>
        <v>0</v>
      </c>
      <c r="P1092" s="239"/>
      <c r="Q1092" s="216"/>
      <c r="R1092" s="236">
        <f t="shared" si="184"/>
        <v>0</v>
      </c>
      <c r="S1092" s="237"/>
      <c r="T1092" s="236">
        <f t="shared" si="178"/>
        <v>909.44</v>
      </c>
      <c r="U1092" s="236">
        <f t="shared" si="179"/>
        <v>0</v>
      </c>
      <c r="V1092" s="236">
        <f t="shared" si="188"/>
        <v>909.44</v>
      </c>
      <c r="W1092" s="236">
        <f t="shared" si="181"/>
        <v>0</v>
      </c>
      <c r="X1092" s="236"/>
      <c r="Y1092" s="238">
        <f t="shared" si="182"/>
        <v>0</v>
      </c>
      <c r="Z1092" s="238">
        <f t="shared" si="183"/>
        <v>0</v>
      </c>
    </row>
    <row r="1093" spans="1:26" x14ac:dyDescent="0.25">
      <c r="A1093" s="510"/>
      <c r="B1093" s="228" t="s">
        <v>2477</v>
      </c>
      <c r="C1093" s="513" t="s">
        <v>2116</v>
      </c>
      <c r="D1093" s="513"/>
      <c r="E1093" s="194">
        <v>39</v>
      </c>
      <c r="F1093" s="229">
        <v>39</v>
      </c>
      <c r="G1093" s="230" t="s">
        <v>1368</v>
      </c>
      <c r="H1093" s="231">
        <v>0</v>
      </c>
      <c r="I1093" s="232">
        <v>0</v>
      </c>
      <c r="J1093" s="232"/>
      <c r="K1093" s="232">
        <v>0</v>
      </c>
      <c r="L1093" s="232">
        <v>0</v>
      </c>
      <c r="M1093" s="232">
        <f t="shared" si="177"/>
        <v>0</v>
      </c>
      <c r="N1093" s="232">
        <v>0</v>
      </c>
      <c r="O1093" s="232">
        <f t="shared" si="187"/>
        <v>0</v>
      </c>
      <c r="P1093" s="235"/>
      <c r="Q1093" s="216"/>
      <c r="R1093" s="236">
        <f t="shared" si="184"/>
        <v>0</v>
      </c>
      <c r="S1093" s="237">
        <v>0</v>
      </c>
      <c r="T1093" s="236">
        <f t="shared" si="178"/>
        <v>0</v>
      </c>
      <c r="U1093" s="236">
        <f t="shared" si="179"/>
        <v>0</v>
      </c>
      <c r="V1093" s="236">
        <f t="shared" si="188"/>
        <v>0</v>
      </c>
      <c r="W1093" s="236">
        <f t="shared" si="181"/>
        <v>0</v>
      </c>
      <c r="X1093" s="236">
        <f t="shared" ref="X1093:X1111" si="189">R1093+S1093+T1093+U1093-V1093-W1093</f>
        <v>0</v>
      </c>
      <c r="Y1093" s="238">
        <f t="shared" si="182"/>
        <v>0</v>
      </c>
      <c r="Z1093" s="238">
        <f t="shared" si="183"/>
        <v>0</v>
      </c>
    </row>
    <row r="1094" spans="1:26" ht="30" x14ac:dyDescent="0.25">
      <c r="A1094" s="510"/>
      <c r="B1094" s="228" t="s">
        <v>1204</v>
      </c>
      <c r="C1094" s="475" t="s">
        <v>1205</v>
      </c>
      <c r="D1094" s="475"/>
      <c r="E1094" s="204">
        <v>127.6</v>
      </c>
      <c r="F1094" s="254">
        <v>127.6</v>
      </c>
      <c r="G1094" s="230" t="s">
        <v>33</v>
      </c>
      <c r="H1094" s="231">
        <v>0</v>
      </c>
      <c r="I1094" s="251">
        <v>0</v>
      </c>
      <c r="J1094" s="232"/>
      <c r="K1094" s="232">
        <v>0</v>
      </c>
      <c r="L1094" s="232"/>
      <c r="M1094" s="232">
        <f t="shared" si="177"/>
        <v>0</v>
      </c>
      <c r="N1094" s="232">
        <v>0</v>
      </c>
      <c r="O1094" s="232">
        <f t="shared" si="187"/>
        <v>0</v>
      </c>
      <c r="P1094" s="239"/>
      <c r="Q1094" s="216"/>
      <c r="R1094" s="236">
        <f t="shared" si="184"/>
        <v>0</v>
      </c>
      <c r="S1094" s="237">
        <v>0</v>
      </c>
      <c r="T1094" s="236">
        <f t="shared" si="178"/>
        <v>0</v>
      </c>
      <c r="U1094" s="236">
        <f t="shared" si="179"/>
        <v>0</v>
      </c>
      <c r="V1094" s="236">
        <f t="shared" si="188"/>
        <v>0</v>
      </c>
      <c r="W1094" s="236">
        <f t="shared" si="181"/>
        <v>0</v>
      </c>
      <c r="X1094" s="236">
        <f t="shared" si="189"/>
        <v>0</v>
      </c>
      <c r="Y1094" s="238">
        <f t="shared" si="182"/>
        <v>0</v>
      </c>
      <c r="Z1094" s="238">
        <f t="shared" si="183"/>
        <v>0</v>
      </c>
    </row>
    <row r="1095" spans="1:26" x14ac:dyDescent="0.25">
      <c r="A1095" s="510"/>
      <c r="B1095" s="228" t="s">
        <v>1437</v>
      </c>
      <c r="C1095" s="475" t="s">
        <v>1438</v>
      </c>
      <c r="D1095" s="475"/>
      <c r="E1095" s="198">
        <v>81.2</v>
      </c>
      <c r="F1095" s="248">
        <v>81.2</v>
      </c>
      <c r="G1095" s="230" t="s">
        <v>33</v>
      </c>
      <c r="H1095" s="231">
        <v>0</v>
      </c>
      <c r="I1095" s="232">
        <v>0</v>
      </c>
      <c r="J1095" s="232">
        <v>0</v>
      </c>
      <c r="K1095" s="232">
        <v>0</v>
      </c>
      <c r="L1095" s="232">
        <v>0</v>
      </c>
      <c r="M1095" s="232">
        <f t="shared" si="177"/>
        <v>0</v>
      </c>
      <c r="N1095" s="232">
        <v>0</v>
      </c>
      <c r="O1095" s="232">
        <f t="shared" si="187"/>
        <v>0</v>
      </c>
      <c r="P1095" s="268"/>
      <c r="Q1095" s="216"/>
      <c r="R1095" s="236">
        <f t="shared" si="184"/>
        <v>0</v>
      </c>
      <c r="S1095" s="237">
        <v>0</v>
      </c>
      <c r="T1095" s="236">
        <f t="shared" si="178"/>
        <v>0</v>
      </c>
      <c r="U1095" s="236">
        <f t="shared" si="179"/>
        <v>0</v>
      </c>
      <c r="V1095" s="236">
        <f t="shared" si="188"/>
        <v>0</v>
      </c>
      <c r="W1095" s="236">
        <f t="shared" si="181"/>
        <v>0</v>
      </c>
      <c r="X1095" s="236">
        <f t="shared" si="189"/>
        <v>0</v>
      </c>
      <c r="Y1095" s="238">
        <f t="shared" si="182"/>
        <v>0</v>
      </c>
      <c r="Z1095" s="238">
        <f t="shared" si="183"/>
        <v>0</v>
      </c>
    </row>
    <row r="1096" spans="1:26" ht="30" x14ac:dyDescent="0.25">
      <c r="A1096" s="510" t="s">
        <v>27</v>
      </c>
      <c r="B1096" s="228" t="s">
        <v>171</v>
      </c>
      <c r="C1096" s="511" t="s">
        <v>172</v>
      </c>
      <c r="D1096" s="512" t="s">
        <v>2658</v>
      </c>
      <c r="E1096" s="203">
        <v>67.28</v>
      </c>
      <c r="F1096" s="250">
        <v>46.4</v>
      </c>
      <c r="G1096" s="316" t="s">
        <v>33</v>
      </c>
      <c r="H1096" s="317">
        <v>11</v>
      </c>
      <c r="I1096" s="251">
        <v>5</v>
      </c>
      <c r="J1096" s="251">
        <v>0</v>
      </c>
      <c r="K1096" s="251">
        <v>1</v>
      </c>
      <c r="L1096" s="251">
        <v>0</v>
      </c>
      <c r="M1096" s="232">
        <f t="shared" si="177"/>
        <v>15</v>
      </c>
      <c r="N1096" s="251">
        <v>15</v>
      </c>
      <c r="O1096" s="232">
        <f t="shared" si="187"/>
        <v>0</v>
      </c>
      <c r="P1096" s="339"/>
      <c r="Q1096" s="216"/>
      <c r="R1096" s="236">
        <f t="shared" si="184"/>
        <v>740.08</v>
      </c>
      <c r="S1096" s="237">
        <v>-229.68</v>
      </c>
      <c r="T1096" s="236">
        <f t="shared" si="178"/>
        <v>232</v>
      </c>
      <c r="U1096" s="236">
        <f t="shared" si="179"/>
        <v>0</v>
      </c>
      <c r="V1096" s="236">
        <f t="shared" si="188"/>
        <v>46.4</v>
      </c>
      <c r="W1096" s="236">
        <f t="shared" si="181"/>
        <v>0</v>
      </c>
      <c r="X1096" s="236">
        <f t="shared" si="189"/>
        <v>696.00000000000011</v>
      </c>
      <c r="Y1096" s="238">
        <f t="shared" si="182"/>
        <v>696</v>
      </c>
      <c r="Z1096" s="238">
        <f t="shared" si="183"/>
        <v>0</v>
      </c>
    </row>
    <row r="1097" spans="1:26" ht="30" x14ac:dyDescent="0.25">
      <c r="A1097" s="510" t="s">
        <v>674</v>
      </c>
      <c r="B1097" s="228" t="s">
        <v>987</v>
      </c>
      <c r="C1097" s="511" t="s">
        <v>988</v>
      </c>
      <c r="D1097" s="512" t="s">
        <v>2654</v>
      </c>
      <c r="E1097" s="203">
        <v>0</v>
      </c>
      <c r="F1097" s="250">
        <v>0.877</v>
      </c>
      <c r="G1097" s="316" t="s">
        <v>33</v>
      </c>
      <c r="H1097" s="317">
        <v>0</v>
      </c>
      <c r="I1097" s="251">
        <v>200</v>
      </c>
      <c r="J1097" s="251">
        <v>0</v>
      </c>
      <c r="K1097" s="251">
        <v>0</v>
      </c>
      <c r="L1097" s="251">
        <v>0</v>
      </c>
      <c r="M1097" s="232">
        <f t="shared" si="177"/>
        <v>200</v>
      </c>
      <c r="N1097" s="251">
        <v>200</v>
      </c>
      <c r="O1097" s="232">
        <f t="shared" si="187"/>
        <v>0</v>
      </c>
      <c r="P1097" s="502"/>
      <c r="Q1097" s="216"/>
      <c r="R1097" s="236">
        <f t="shared" si="184"/>
        <v>0</v>
      </c>
      <c r="S1097" s="237">
        <v>0</v>
      </c>
      <c r="T1097" s="236">
        <f t="shared" si="178"/>
        <v>175.4</v>
      </c>
      <c r="U1097" s="236">
        <f t="shared" si="179"/>
        <v>0</v>
      </c>
      <c r="V1097" s="236">
        <f t="shared" si="188"/>
        <v>0</v>
      </c>
      <c r="W1097" s="236">
        <f t="shared" si="181"/>
        <v>0</v>
      </c>
      <c r="X1097" s="236">
        <f t="shared" si="189"/>
        <v>175.4</v>
      </c>
      <c r="Y1097" s="238">
        <f t="shared" si="182"/>
        <v>175.4</v>
      </c>
      <c r="Z1097" s="238">
        <f t="shared" si="183"/>
        <v>0</v>
      </c>
    </row>
    <row r="1098" spans="1:26" x14ac:dyDescent="0.25">
      <c r="A1098" s="510" t="s">
        <v>1423</v>
      </c>
      <c r="B1098" s="228" t="s">
        <v>2114</v>
      </c>
      <c r="C1098" s="511" t="s">
        <v>2115</v>
      </c>
      <c r="D1098" s="512" t="s">
        <v>2655</v>
      </c>
      <c r="E1098" s="203">
        <v>1051.31</v>
      </c>
      <c r="F1098" s="250">
        <v>301.60000000000002</v>
      </c>
      <c r="G1098" s="316" t="s">
        <v>33</v>
      </c>
      <c r="H1098" s="317">
        <v>0</v>
      </c>
      <c r="I1098" s="251">
        <v>3</v>
      </c>
      <c r="J1098" s="251">
        <v>0</v>
      </c>
      <c r="K1098" s="251">
        <v>1</v>
      </c>
      <c r="L1098" s="251">
        <v>0</v>
      </c>
      <c r="M1098" s="232">
        <f t="shared" ref="M1098:M1111" si="190">H1098+I1098+J1098-K1098-L1098</f>
        <v>2</v>
      </c>
      <c r="N1098" s="251">
        <v>2</v>
      </c>
      <c r="O1098" s="232">
        <f t="shared" si="187"/>
        <v>0</v>
      </c>
      <c r="P1098" s="502"/>
      <c r="Q1098" s="216"/>
      <c r="R1098" s="236">
        <f t="shared" si="184"/>
        <v>0</v>
      </c>
      <c r="S1098" s="237">
        <v>0</v>
      </c>
      <c r="T1098" s="236">
        <f t="shared" ref="T1098:T1111" si="191">I1098*F1098</f>
        <v>904.80000000000007</v>
      </c>
      <c r="U1098" s="236">
        <f t="shared" ref="U1098:U1111" si="192">F1098*J1098</f>
        <v>0</v>
      </c>
      <c r="V1098" s="236">
        <f t="shared" si="188"/>
        <v>301.60000000000002</v>
      </c>
      <c r="W1098" s="236">
        <f t="shared" ref="W1098:W1111" si="193">F1098*L1098</f>
        <v>0</v>
      </c>
      <c r="X1098" s="236">
        <f t="shared" si="189"/>
        <v>603.20000000000005</v>
      </c>
      <c r="Y1098" s="238">
        <f t="shared" ref="Y1098:Y1111" si="194">M1098*F1098</f>
        <v>603.20000000000005</v>
      </c>
      <c r="Z1098" s="238">
        <f t="shared" ref="Z1098:Z1111" si="195">Y1098-X1098</f>
        <v>0</v>
      </c>
    </row>
    <row r="1099" spans="1:26" ht="30" x14ac:dyDescent="0.25">
      <c r="A1099" s="510" t="s">
        <v>27</v>
      </c>
      <c r="B1099" s="228" t="s">
        <v>175</v>
      </c>
      <c r="C1099" s="475" t="s">
        <v>176</v>
      </c>
      <c r="D1099" s="518" t="s">
        <v>2658</v>
      </c>
      <c r="E1099" s="194">
        <v>89.9</v>
      </c>
      <c r="F1099" s="229">
        <v>98.6</v>
      </c>
      <c r="G1099" s="230" t="s">
        <v>33</v>
      </c>
      <c r="H1099" s="231">
        <v>0</v>
      </c>
      <c r="I1099" s="251">
        <v>16</v>
      </c>
      <c r="J1099" s="232">
        <v>0</v>
      </c>
      <c r="K1099" s="232">
        <v>16</v>
      </c>
      <c r="L1099" s="232">
        <v>0</v>
      </c>
      <c r="M1099" s="232">
        <f t="shared" si="190"/>
        <v>0</v>
      </c>
      <c r="N1099" s="232">
        <v>0</v>
      </c>
      <c r="O1099" s="232">
        <f t="shared" si="187"/>
        <v>0</v>
      </c>
      <c r="P1099" s="240"/>
      <c r="Q1099" s="216"/>
      <c r="R1099" s="236">
        <f t="shared" si="184"/>
        <v>0</v>
      </c>
      <c r="S1099" s="237">
        <v>0</v>
      </c>
      <c r="T1099" s="236">
        <f t="shared" si="191"/>
        <v>1577.6</v>
      </c>
      <c r="U1099" s="236">
        <f t="shared" si="192"/>
        <v>0</v>
      </c>
      <c r="V1099" s="236">
        <f t="shared" si="188"/>
        <v>1577.6</v>
      </c>
      <c r="W1099" s="236">
        <f t="shared" si="193"/>
        <v>0</v>
      </c>
      <c r="X1099" s="236">
        <f t="shared" si="189"/>
        <v>0</v>
      </c>
      <c r="Y1099" s="238">
        <f t="shared" si="194"/>
        <v>0</v>
      </c>
      <c r="Z1099" s="238">
        <f t="shared" si="195"/>
        <v>0</v>
      </c>
    </row>
    <row r="1100" spans="1:26" ht="18" x14ac:dyDescent="0.25">
      <c r="A1100" s="510" t="s">
        <v>27</v>
      </c>
      <c r="B1100" s="228" t="s">
        <v>179</v>
      </c>
      <c r="C1100" s="511" t="s">
        <v>180</v>
      </c>
      <c r="D1100" s="512" t="s">
        <v>2658</v>
      </c>
      <c r="E1100" s="203">
        <v>526.64</v>
      </c>
      <c r="F1100" s="250">
        <v>526.64</v>
      </c>
      <c r="G1100" s="316" t="s">
        <v>33</v>
      </c>
      <c r="H1100" s="317">
        <v>0</v>
      </c>
      <c r="I1100" s="251">
        <v>10</v>
      </c>
      <c r="J1100" s="251">
        <v>0</v>
      </c>
      <c r="K1100" s="251">
        <v>7</v>
      </c>
      <c r="L1100" s="251">
        <v>0</v>
      </c>
      <c r="M1100" s="232">
        <f t="shared" si="190"/>
        <v>3</v>
      </c>
      <c r="N1100" s="251">
        <v>60</v>
      </c>
      <c r="O1100" s="232">
        <f t="shared" si="187"/>
        <v>57</v>
      </c>
      <c r="P1100" s="503"/>
      <c r="Q1100" s="216"/>
      <c r="R1100" s="236">
        <f t="shared" si="184"/>
        <v>0</v>
      </c>
      <c r="S1100" s="237">
        <v>0</v>
      </c>
      <c r="T1100" s="236">
        <f t="shared" si="191"/>
        <v>5266.4</v>
      </c>
      <c r="U1100" s="236">
        <f t="shared" si="192"/>
        <v>0</v>
      </c>
      <c r="V1100" s="236">
        <f t="shared" si="188"/>
        <v>3686.48</v>
      </c>
      <c r="W1100" s="236">
        <f t="shared" si="193"/>
        <v>0</v>
      </c>
      <c r="X1100" s="236">
        <f t="shared" si="189"/>
        <v>1579.9199999999996</v>
      </c>
      <c r="Y1100" s="238">
        <f t="shared" si="194"/>
        <v>1579.92</v>
      </c>
      <c r="Z1100" s="238">
        <f t="shared" si="195"/>
        <v>0</v>
      </c>
    </row>
    <row r="1101" spans="1:26" ht="30" x14ac:dyDescent="0.25">
      <c r="A1101" s="510" t="s">
        <v>27</v>
      </c>
      <c r="B1101" s="228" t="s">
        <v>181</v>
      </c>
      <c r="C1101" s="511" t="s">
        <v>182</v>
      </c>
      <c r="D1101" s="512" t="s">
        <v>2658</v>
      </c>
      <c r="E1101" s="203">
        <v>143.07</v>
      </c>
      <c r="F1101" s="250">
        <v>125.67</v>
      </c>
      <c r="G1101" s="316" t="s">
        <v>33</v>
      </c>
      <c r="H1101" s="317">
        <v>0</v>
      </c>
      <c r="I1101" s="251">
        <v>30</v>
      </c>
      <c r="J1101" s="251">
        <v>0</v>
      </c>
      <c r="K1101" s="251">
        <v>29</v>
      </c>
      <c r="L1101" s="251">
        <v>0</v>
      </c>
      <c r="M1101" s="232">
        <f t="shared" si="190"/>
        <v>1</v>
      </c>
      <c r="N1101" s="251">
        <v>1</v>
      </c>
      <c r="O1101" s="232">
        <f t="shared" si="187"/>
        <v>0</v>
      </c>
      <c r="P1101" s="503"/>
      <c r="Q1101" s="216"/>
      <c r="R1101" s="236">
        <f t="shared" si="184"/>
        <v>0</v>
      </c>
      <c r="S1101" s="237">
        <v>0</v>
      </c>
      <c r="T1101" s="236">
        <f t="shared" si="191"/>
        <v>3770.1</v>
      </c>
      <c r="U1101" s="236">
        <f t="shared" si="192"/>
        <v>0</v>
      </c>
      <c r="V1101" s="236">
        <f t="shared" si="188"/>
        <v>3644.43</v>
      </c>
      <c r="W1101" s="236">
        <f t="shared" si="193"/>
        <v>0</v>
      </c>
      <c r="X1101" s="236">
        <f t="shared" si="189"/>
        <v>125.67000000000007</v>
      </c>
      <c r="Y1101" s="238">
        <f t="shared" si="194"/>
        <v>125.67</v>
      </c>
      <c r="Z1101" s="238">
        <f t="shared" si="195"/>
        <v>0</v>
      </c>
    </row>
    <row r="1102" spans="1:26" ht="30" x14ac:dyDescent="0.25">
      <c r="A1102" s="510" t="s">
        <v>2634</v>
      </c>
      <c r="B1102" s="228" t="s">
        <v>594</v>
      </c>
      <c r="C1102" s="511" t="s">
        <v>595</v>
      </c>
      <c r="D1102" s="512" t="s">
        <v>2642</v>
      </c>
      <c r="E1102" s="203">
        <v>97.61</v>
      </c>
      <c r="F1102" s="250">
        <v>49.72</v>
      </c>
      <c r="G1102" s="316" t="s">
        <v>33</v>
      </c>
      <c r="H1102" s="317">
        <v>0</v>
      </c>
      <c r="I1102" s="251">
        <v>1</v>
      </c>
      <c r="J1102" s="251">
        <v>0</v>
      </c>
      <c r="K1102" s="251">
        <v>1</v>
      </c>
      <c r="L1102" s="251">
        <v>0</v>
      </c>
      <c r="M1102" s="232">
        <f t="shared" si="190"/>
        <v>0</v>
      </c>
      <c r="N1102" s="251">
        <v>0</v>
      </c>
      <c r="O1102" s="232">
        <f t="shared" si="187"/>
        <v>0</v>
      </c>
      <c r="P1102" s="502"/>
      <c r="Q1102" s="216"/>
      <c r="R1102" s="236">
        <f t="shared" si="184"/>
        <v>0</v>
      </c>
      <c r="S1102" s="237">
        <v>0</v>
      </c>
      <c r="T1102" s="236">
        <f t="shared" si="191"/>
        <v>49.72</v>
      </c>
      <c r="U1102" s="236">
        <f t="shared" si="192"/>
        <v>0</v>
      </c>
      <c r="V1102" s="236">
        <f t="shared" si="188"/>
        <v>49.72</v>
      </c>
      <c r="W1102" s="236">
        <f t="shared" si="193"/>
        <v>0</v>
      </c>
      <c r="X1102" s="236">
        <f t="shared" si="189"/>
        <v>0</v>
      </c>
      <c r="Y1102" s="238">
        <f t="shared" si="194"/>
        <v>0</v>
      </c>
      <c r="Z1102" s="238">
        <f t="shared" si="195"/>
        <v>0</v>
      </c>
    </row>
    <row r="1103" spans="1:26" ht="30" x14ac:dyDescent="0.25">
      <c r="A1103" s="191" t="s">
        <v>27</v>
      </c>
      <c r="B1103" s="228" t="s">
        <v>183</v>
      </c>
      <c r="C1103" s="511" t="s">
        <v>184</v>
      </c>
      <c r="D1103" s="519" t="s">
        <v>2658</v>
      </c>
      <c r="E1103" s="487">
        <v>272.60000000000002</v>
      </c>
      <c r="F1103" s="488">
        <v>725</v>
      </c>
      <c r="G1103" s="345" t="s">
        <v>33</v>
      </c>
      <c r="H1103" s="520">
        <v>0</v>
      </c>
      <c r="I1103" s="438">
        <v>1</v>
      </c>
      <c r="J1103" s="438">
        <v>0</v>
      </c>
      <c r="K1103" s="438">
        <v>0</v>
      </c>
      <c r="L1103" s="438">
        <v>0</v>
      </c>
      <c r="M1103" s="232">
        <f t="shared" si="190"/>
        <v>1</v>
      </c>
      <c r="N1103" s="438">
        <v>0</v>
      </c>
      <c r="O1103" s="232">
        <f t="shared" si="187"/>
        <v>-1</v>
      </c>
      <c r="P1103" s="521"/>
      <c r="Q1103" s="216"/>
      <c r="R1103" s="236">
        <f t="shared" si="184"/>
        <v>0</v>
      </c>
      <c r="S1103" s="237">
        <v>0</v>
      </c>
      <c r="T1103" s="236">
        <f t="shared" si="191"/>
        <v>725</v>
      </c>
      <c r="U1103" s="236">
        <f t="shared" si="192"/>
        <v>0</v>
      </c>
      <c r="V1103" s="236">
        <f t="shared" si="188"/>
        <v>0</v>
      </c>
      <c r="W1103" s="236">
        <f t="shared" si="193"/>
        <v>0</v>
      </c>
      <c r="X1103" s="236">
        <f t="shared" si="189"/>
        <v>725</v>
      </c>
      <c r="Y1103" s="238">
        <f t="shared" si="194"/>
        <v>725</v>
      </c>
      <c r="Z1103" s="238">
        <f t="shared" si="195"/>
        <v>0</v>
      </c>
    </row>
    <row r="1104" spans="1:26" ht="30" x14ac:dyDescent="0.25">
      <c r="A1104" s="191" t="s">
        <v>27</v>
      </c>
      <c r="B1104" s="228" t="s">
        <v>185</v>
      </c>
      <c r="C1104" s="202" t="s">
        <v>186</v>
      </c>
      <c r="D1104" s="443" t="s">
        <v>2658</v>
      </c>
      <c r="E1104" s="203">
        <v>98.02</v>
      </c>
      <c r="F1104" s="250">
        <v>100.92</v>
      </c>
      <c r="G1104" s="316" t="s">
        <v>53</v>
      </c>
      <c r="H1104" s="317">
        <v>50</v>
      </c>
      <c r="I1104" s="251">
        <v>14</v>
      </c>
      <c r="J1104" s="251">
        <v>0</v>
      </c>
      <c r="K1104" s="251">
        <v>9</v>
      </c>
      <c r="L1104" s="251">
        <v>0</v>
      </c>
      <c r="M1104" s="232">
        <f t="shared" si="190"/>
        <v>55</v>
      </c>
      <c r="N1104" s="251">
        <v>55</v>
      </c>
      <c r="O1104" s="232">
        <f t="shared" si="187"/>
        <v>0</v>
      </c>
      <c r="P1104" s="501"/>
      <c r="Q1104" s="216"/>
      <c r="R1104" s="236">
        <f t="shared" si="184"/>
        <v>4901</v>
      </c>
      <c r="S1104" s="237">
        <v>145</v>
      </c>
      <c r="T1104" s="236">
        <f t="shared" si="191"/>
        <v>1412.88</v>
      </c>
      <c r="U1104" s="236">
        <f t="shared" si="192"/>
        <v>0</v>
      </c>
      <c r="V1104" s="236">
        <f t="shared" si="188"/>
        <v>908.28</v>
      </c>
      <c r="W1104" s="236">
        <f t="shared" si="193"/>
        <v>0</v>
      </c>
      <c r="X1104" s="236">
        <f t="shared" si="189"/>
        <v>5550.6</v>
      </c>
      <c r="Y1104" s="238">
        <f t="shared" si="194"/>
        <v>5550.6</v>
      </c>
      <c r="Z1104" s="238">
        <f t="shared" si="195"/>
        <v>0</v>
      </c>
    </row>
    <row r="1105" spans="1:26" ht="30" x14ac:dyDescent="0.25">
      <c r="A1105" s="191" t="s">
        <v>189</v>
      </c>
      <c r="B1105" s="228" t="s">
        <v>224</v>
      </c>
      <c r="C1105" s="202" t="s">
        <v>225</v>
      </c>
      <c r="D1105" s="443" t="s">
        <v>2661</v>
      </c>
      <c r="E1105" s="203">
        <v>117.74</v>
      </c>
      <c r="F1105" s="250">
        <v>117.74</v>
      </c>
      <c r="G1105" s="316" t="s">
        <v>53</v>
      </c>
      <c r="H1105" s="317">
        <v>287</v>
      </c>
      <c r="I1105" s="251">
        <v>200</v>
      </c>
      <c r="J1105" s="251">
        <v>0</v>
      </c>
      <c r="K1105" s="251">
        <f>201</f>
        <v>201</v>
      </c>
      <c r="L1105" s="251">
        <v>0</v>
      </c>
      <c r="M1105" s="232">
        <f t="shared" si="190"/>
        <v>286</v>
      </c>
      <c r="N1105" s="251">
        <v>91</v>
      </c>
      <c r="O1105" s="232">
        <f t="shared" si="187"/>
        <v>-195</v>
      </c>
      <c r="P1105" s="501"/>
      <c r="Q1105" s="216"/>
      <c r="R1105" s="236">
        <f t="shared" si="184"/>
        <v>33791.379999999997</v>
      </c>
      <c r="S1105" s="237"/>
      <c r="T1105" s="236">
        <f t="shared" si="191"/>
        <v>23548</v>
      </c>
      <c r="U1105" s="236">
        <f t="shared" si="192"/>
        <v>0</v>
      </c>
      <c r="V1105" s="236">
        <f t="shared" si="188"/>
        <v>23665.739999999998</v>
      </c>
      <c r="W1105" s="236">
        <f t="shared" si="193"/>
        <v>0</v>
      </c>
      <c r="X1105" s="236">
        <f t="shared" si="189"/>
        <v>33673.64</v>
      </c>
      <c r="Y1105" s="238">
        <f t="shared" si="194"/>
        <v>33673.64</v>
      </c>
      <c r="Z1105" s="238">
        <f t="shared" si="195"/>
        <v>0</v>
      </c>
    </row>
    <row r="1106" spans="1:26" ht="18" x14ac:dyDescent="0.25">
      <c r="A1106" s="191" t="s">
        <v>189</v>
      </c>
      <c r="B1106" s="228" t="s">
        <v>226</v>
      </c>
      <c r="C1106" s="202" t="s">
        <v>227</v>
      </c>
      <c r="D1106" s="202" t="s">
        <v>2661</v>
      </c>
      <c r="E1106" s="203">
        <v>164.72</v>
      </c>
      <c r="F1106" s="250">
        <v>161.24</v>
      </c>
      <c r="G1106" s="316" t="s">
        <v>33</v>
      </c>
      <c r="H1106" s="317">
        <v>0</v>
      </c>
      <c r="I1106" s="251">
        <v>2</v>
      </c>
      <c r="J1106" s="251">
        <v>0</v>
      </c>
      <c r="K1106" s="251">
        <v>2</v>
      </c>
      <c r="L1106" s="251">
        <v>0</v>
      </c>
      <c r="M1106" s="232">
        <f t="shared" si="190"/>
        <v>0</v>
      </c>
      <c r="N1106" s="251">
        <v>0</v>
      </c>
      <c r="O1106" s="232">
        <f t="shared" si="187"/>
        <v>0</v>
      </c>
      <c r="P1106" s="501"/>
      <c r="Q1106" s="216"/>
      <c r="R1106" s="236">
        <f t="shared" si="184"/>
        <v>0</v>
      </c>
      <c r="S1106" s="237">
        <v>0</v>
      </c>
      <c r="T1106" s="236">
        <f t="shared" si="191"/>
        <v>322.48</v>
      </c>
      <c r="U1106" s="236">
        <f t="shared" si="192"/>
        <v>0</v>
      </c>
      <c r="V1106" s="236">
        <f t="shared" si="188"/>
        <v>322.48</v>
      </c>
      <c r="W1106" s="236">
        <f t="shared" si="193"/>
        <v>0</v>
      </c>
      <c r="X1106" s="236">
        <f t="shared" si="189"/>
        <v>0</v>
      </c>
      <c r="Y1106" s="238">
        <f t="shared" si="194"/>
        <v>0</v>
      </c>
      <c r="Z1106" s="238">
        <f t="shared" si="195"/>
        <v>0</v>
      </c>
    </row>
    <row r="1107" spans="1:26" ht="45" x14ac:dyDescent="0.25">
      <c r="A1107" s="296" t="s">
        <v>1053</v>
      </c>
      <c r="B1107" s="483" t="s">
        <v>3205</v>
      </c>
      <c r="C1107" s="439" t="s">
        <v>2509</v>
      </c>
      <c r="D1107" s="499" t="s">
        <v>2652</v>
      </c>
      <c r="E1107" s="324">
        <v>0</v>
      </c>
      <c r="F1107" s="325">
        <v>250.8</v>
      </c>
      <c r="G1107" s="316" t="s">
        <v>33</v>
      </c>
      <c r="H1107" s="251">
        <v>0</v>
      </c>
      <c r="I1107" s="251">
        <v>23</v>
      </c>
      <c r="J1107" s="251">
        <v>0</v>
      </c>
      <c r="K1107" s="251">
        <v>0</v>
      </c>
      <c r="L1107" s="251">
        <v>0</v>
      </c>
      <c r="M1107" s="232">
        <f t="shared" si="190"/>
        <v>23</v>
      </c>
      <c r="N1107" s="251">
        <v>23</v>
      </c>
      <c r="O1107" s="232">
        <f t="shared" si="187"/>
        <v>0</v>
      </c>
      <c r="P1107" s="341"/>
      <c r="R1107" s="236">
        <f t="shared" si="184"/>
        <v>0</v>
      </c>
      <c r="S1107" s="237">
        <v>0</v>
      </c>
      <c r="T1107" s="236">
        <f t="shared" si="191"/>
        <v>5768.4000000000005</v>
      </c>
      <c r="U1107" s="236">
        <f t="shared" si="192"/>
        <v>0</v>
      </c>
      <c r="V1107" s="236">
        <f t="shared" si="188"/>
        <v>0</v>
      </c>
      <c r="W1107" s="236">
        <f t="shared" si="193"/>
        <v>0</v>
      </c>
      <c r="X1107" s="236">
        <f t="shared" si="189"/>
        <v>5768.4000000000005</v>
      </c>
      <c r="Y1107" s="238">
        <f t="shared" si="194"/>
        <v>5768.4000000000005</v>
      </c>
      <c r="Z1107" s="238">
        <f t="shared" si="195"/>
        <v>0</v>
      </c>
    </row>
    <row r="1108" spans="1:26" ht="18" x14ac:dyDescent="0.25">
      <c r="A1108" s="191" t="s">
        <v>228</v>
      </c>
      <c r="B1108" s="228" t="s">
        <v>1428</v>
      </c>
      <c r="C1108" s="202" t="s">
        <v>1429</v>
      </c>
      <c r="D1108" s="443" t="s">
        <v>2654</v>
      </c>
      <c r="E1108" s="203">
        <v>0</v>
      </c>
      <c r="F1108" s="250">
        <v>254.86</v>
      </c>
      <c r="G1108" s="316" t="s">
        <v>33</v>
      </c>
      <c r="H1108" s="317">
        <v>0</v>
      </c>
      <c r="I1108" s="251">
        <v>3</v>
      </c>
      <c r="J1108" s="251">
        <v>0</v>
      </c>
      <c r="K1108" s="251">
        <v>0</v>
      </c>
      <c r="L1108" s="251">
        <v>0</v>
      </c>
      <c r="M1108" s="232">
        <f t="shared" si="190"/>
        <v>3</v>
      </c>
      <c r="N1108" s="251">
        <v>3</v>
      </c>
      <c r="O1108" s="232">
        <f t="shared" si="187"/>
        <v>0</v>
      </c>
      <c r="P1108" s="339"/>
      <c r="Q1108" s="216"/>
      <c r="R1108" s="236">
        <f t="shared" si="184"/>
        <v>0</v>
      </c>
      <c r="S1108" s="237">
        <v>0</v>
      </c>
      <c r="T1108" s="236">
        <f t="shared" si="191"/>
        <v>764.58</v>
      </c>
      <c r="U1108" s="236">
        <f t="shared" si="192"/>
        <v>0</v>
      </c>
      <c r="V1108" s="236">
        <f t="shared" si="188"/>
        <v>0</v>
      </c>
      <c r="W1108" s="236">
        <f t="shared" si="193"/>
        <v>0</v>
      </c>
      <c r="X1108" s="236">
        <f t="shared" si="189"/>
        <v>764.58</v>
      </c>
      <c r="Y1108" s="238">
        <f t="shared" si="194"/>
        <v>764.58</v>
      </c>
      <c r="Z1108" s="238">
        <f t="shared" si="195"/>
        <v>0</v>
      </c>
    </row>
    <row r="1109" spans="1:26" ht="180" x14ac:dyDescent="0.25">
      <c r="A1109" s="191" t="s">
        <v>189</v>
      </c>
      <c r="B1109" s="228" t="s">
        <v>1439</v>
      </c>
      <c r="C1109" s="202" t="s">
        <v>1440</v>
      </c>
      <c r="D1109" s="443" t="s">
        <v>2658</v>
      </c>
      <c r="E1109" s="324">
        <v>61.48</v>
      </c>
      <c r="F1109" s="325">
        <v>61.48</v>
      </c>
      <c r="G1109" s="316" t="s">
        <v>33</v>
      </c>
      <c r="H1109" s="317">
        <v>0</v>
      </c>
      <c r="I1109" s="251">
        <v>35</v>
      </c>
      <c r="J1109" s="251">
        <v>0</v>
      </c>
      <c r="K1109" s="251">
        <f>44-9</f>
        <v>35</v>
      </c>
      <c r="L1109" s="251">
        <v>0</v>
      </c>
      <c r="M1109" s="232">
        <f t="shared" si="190"/>
        <v>0</v>
      </c>
      <c r="N1109" s="251">
        <v>0</v>
      </c>
      <c r="O1109" s="232">
        <f t="shared" si="187"/>
        <v>0</v>
      </c>
      <c r="P1109" s="339" t="s">
        <v>3263</v>
      </c>
      <c r="Q1109" s="216"/>
      <c r="R1109" s="236">
        <f t="shared" si="184"/>
        <v>0</v>
      </c>
      <c r="S1109" s="237">
        <v>0</v>
      </c>
      <c r="T1109" s="236">
        <f t="shared" si="191"/>
        <v>2151.7999999999997</v>
      </c>
      <c r="U1109" s="236">
        <f t="shared" si="192"/>
        <v>0</v>
      </c>
      <c r="V1109" s="236">
        <f t="shared" si="188"/>
        <v>2151.7999999999997</v>
      </c>
      <c r="W1109" s="236">
        <f t="shared" si="193"/>
        <v>0</v>
      </c>
      <c r="X1109" s="236">
        <f t="shared" si="189"/>
        <v>0</v>
      </c>
      <c r="Y1109" s="238">
        <f t="shared" si="194"/>
        <v>0</v>
      </c>
      <c r="Z1109" s="238">
        <f t="shared" si="195"/>
        <v>0</v>
      </c>
    </row>
    <row r="1110" spans="1:26" ht="30" x14ac:dyDescent="0.25">
      <c r="A1110" s="516"/>
      <c r="B1110" s="245" t="s">
        <v>2486</v>
      </c>
      <c r="C1110" s="517" t="s">
        <v>2200</v>
      </c>
      <c r="D1110" s="195"/>
      <c r="E1110" s="198">
        <v>33.5</v>
      </c>
      <c r="F1110" s="248">
        <v>33.5</v>
      </c>
      <c r="G1110" s="230" t="s">
        <v>33</v>
      </c>
      <c r="H1110" s="231">
        <v>0</v>
      </c>
      <c r="I1110" s="232">
        <v>0</v>
      </c>
      <c r="J1110" s="232">
        <v>0</v>
      </c>
      <c r="K1110" s="232">
        <v>0</v>
      </c>
      <c r="L1110" s="232">
        <v>0</v>
      </c>
      <c r="M1110" s="232">
        <f t="shared" si="190"/>
        <v>0</v>
      </c>
      <c r="N1110" s="232">
        <v>0</v>
      </c>
      <c r="O1110" s="232">
        <f t="shared" si="187"/>
        <v>0</v>
      </c>
      <c r="P1110" s="275" t="s">
        <v>2335</v>
      </c>
      <c r="Q1110" s="216"/>
      <c r="R1110" s="236">
        <f t="shared" si="184"/>
        <v>0</v>
      </c>
      <c r="S1110" s="237">
        <v>0</v>
      </c>
      <c r="T1110" s="236">
        <f t="shared" si="191"/>
        <v>0</v>
      </c>
      <c r="U1110" s="236">
        <f t="shared" si="192"/>
        <v>0</v>
      </c>
      <c r="V1110" s="236">
        <f t="shared" si="188"/>
        <v>0</v>
      </c>
      <c r="W1110" s="236">
        <f t="shared" si="193"/>
        <v>0</v>
      </c>
      <c r="X1110" s="236">
        <f t="shared" si="189"/>
        <v>0</v>
      </c>
      <c r="Y1110" s="238">
        <f t="shared" si="194"/>
        <v>0</v>
      </c>
      <c r="Z1110" s="238">
        <f t="shared" si="195"/>
        <v>0</v>
      </c>
    </row>
    <row r="1111" spans="1:26" ht="15.75" thickBot="1" x14ac:dyDescent="0.3">
      <c r="A1111" s="516"/>
      <c r="B1111" s="245" t="s">
        <v>2485</v>
      </c>
      <c r="C1111" s="517" t="s">
        <v>2199</v>
      </c>
      <c r="D1111" s="195"/>
      <c r="E1111" s="198">
        <v>33.5</v>
      </c>
      <c r="F1111" s="248">
        <v>33.5</v>
      </c>
      <c r="G1111" s="230" t="s">
        <v>33</v>
      </c>
      <c r="H1111" s="231">
        <v>0</v>
      </c>
      <c r="I1111" s="232">
        <v>0</v>
      </c>
      <c r="J1111" s="232">
        <v>0</v>
      </c>
      <c r="K1111" s="232">
        <v>0</v>
      </c>
      <c r="L1111" s="232">
        <v>0</v>
      </c>
      <c r="M1111" s="232">
        <f t="shared" si="190"/>
        <v>0</v>
      </c>
      <c r="N1111" s="232">
        <v>0</v>
      </c>
      <c r="O1111" s="232">
        <f t="shared" si="187"/>
        <v>0</v>
      </c>
      <c r="P1111" s="275" t="s">
        <v>2335</v>
      </c>
      <c r="Q1111" s="216"/>
      <c r="R1111" s="236">
        <f t="shared" si="184"/>
        <v>0</v>
      </c>
      <c r="S1111" s="237">
        <v>0</v>
      </c>
      <c r="T1111" s="236">
        <f t="shared" si="191"/>
        <v>0</v>
      </c>
      <c r="U1111" s="236">
        <f t="shared" si="192"/>
        <v>0</v>
      </c>
      <c r="V1111" s="236">
        <f t="shared" si="188"/>
        <v>0</v>
      </c>
      <c r="W1111" s="236">
        <f t="shared" si="193"/>
        <v>0</v>
      </c>
      <c r="X1111" s="236">
        <f t="shared" si="189"/>
        <v>0</v>
      </c>
      <c r="Y1111" s="238">
        <f t="shared" si="194"/>
        <v>0</v>
      </c>
      <c r="Z1111" s="238">
        <f t="shared" si="195"/>
        <v>0</v>
      </c>
    </row>
    <row r="1112" spans="1:26" ht="16.5" thickTop="1" thickBot="1" x14ac:dyDescent="0.3">
      <c r="A1112" s="276"/>
      <c r="B1112" s="276"/>
      <c r="C1112" s="276"/>
      <c r="D1112" s="451"/>
      <c r="E1112" s="277">
        <f>SUM(E9:E1091)</f>
        <v>363720.22470000002</v>
      </c>
      <c r="F1112" s="277">
        <f>SUM(F9:F1091)</f>
        <v>401379.72289999994</v>
      </c>
      <c r="G1112" s="277">
        <f>SUM(G9:G1091)</f>
        <v>0</v>
      </c>
      <c r="H1112" s="277">
        <f t="shared" ref="H1112:O1112" si="196">SUM(H9:H1111)</f>
        <v>6748</v>
      </c>
      <c r="I1112" s="277">
        <f t="shared" si="196"/>
        <v>4856</v>
      </c>
      <c r="J1112" s="277">
        <f t="shared" si="196"/>
        <v>0</v>
      </c>
      <c r="K1112" s="277">
        <f t="shared" si="196"/>
        <v>2970</v>
      </c>
      <c r="L1112" s="277">
        <f t="shared" si="196"/>
        <v>0</v>
      </c>
      <c r="M1112" s="277">
        <f t="shared" si="196"/>
        <v>8634</v>
      </c>
      <c r="N1112" s="277">
        <f t="shared" si="196"/>
        <v>8477</v>
      </c>
      <c r="O1112" s="277">
        <f t="shared" si="196"/>
        <v>-157</v>
      </c>
      <c r="P1112" s="278">
        <f>SUM(P9:P1051)</f>
        <v>0</v>
      </c>
      <c r="R1112" s="279">
        <f t="shared" ref="R1112:X1112" si="197">SUM(R9:R1111)</f>
        <v>1302670.5775000001</v>
      </c>
      <c r="S1112" s="279">
        <f t="shared" si="197"/>
        <v>16625.119999999995</v>
      </c>
      <c r="T1112" s="279">
        <f t="shared" si="197"/>
        <v>325246.31000000017</v>
      </c>
      <c r="U1112" s="279">
        <f t="shared" si="197"/>
        <v>0</v>
      </c>
      <c r="V1112" s="279">
        <f t="shared" si="197"/>
        <v>214023.58000000005</v>
      </c>
      <c r="W1112" s="279">
        <f t="shared" si="197"/>
        <v>0</v>
      </c>
      <c r="X1112" s="279">
        <f t="shared" si="197"/>
        <v>1429933.7874999996</v>
      </c>
    </row>
    <row r="1113" spans="1:26" ht="15.75" thickTop="1" x14ac:dyDescent="0.25"/>
    <row r="1114" spans="1:26" x14ac:dyDescent="0.25">
      <c r="I1114" s="459"/>
    </row>
    <row r="1115" spans="1:26" x14ac:dyDescent="0.25">
      <c r="R1115" s="453"/>
    </row>
    <row r="1118" spans="1:26" ht="30" customHeight="1" x14ac:dyDescent="0.25">
      <c r="K1118" s="525" t="s">
        <v>2662</v>
      </c>
      <c r="L1118" s="525"/>
    </row>
    <row r="1119" spans="1:26" x14ac:dyDescent="0.25">
      <c r="K1119" s="346" t="s">
        <v>2663</v>
      </c>
      <c r="L1119" s="349">
        <v>374</v>
      </c>
    </row>
    <row r="1120" spans="1:26" x14ac:dyDescent="0.25">
      <c r="K1120" s="346" t="s">
        <v>2344</v>
      </c>
      <c r="L1120" s="349">
        <v>152.54</v>
      </c>
    </row>
    <row r="1121" spans="4:12" x14ac:dyDescent="0.25">
      <c r="K1121" s="346" t="s">
        <v>2664</v>
      </c>
      <c r="L1121" s="349">
        <v>95.82</v>
      </c>
    </row>
    <row r="1122" spans="4:12" x14ac:dyDescent="0.25">
      <c r="K1122" s="346" t="s">
        <v>2665</v>
      </c>
      <c r="L1122" s="349">
        <v>485</v>
      </c>
    </row>
    <row r="1123" spans="4:12" x14ac:dyDescent="0.25">
      <c r="K1123" s="346" t="s">
        <v>2666</v>
      </c>
      <c r="L1123" s="349">
        <v>188</v>
      </c>
    </row>
    <row r="1124" spans="4:12" x14ac:dyDescent="0.25">
      <c r="K1124" s="346" t="s">
        <v>2667</v>
      </c>
      <c r="L1124" s="349">
        <v>935.01</v>
      </c>
    </row>
    <row r="1125" spans="4:12" x14ac:dyDescent="0.25">
      <c r="K1125" s="346" t="s">
        <v>2641</v>
      </c>
      <c r="L1125" s="349">
        <v>115</v>
      </c>
    </row>
    <row r="1126" spans="4:12" x14ac:dyDescent="0.25">
      <c r="K1126" s="346" t="s">
        <v>2668</v>
      </c>
      <c r="L1126" s="349">
        <v>116</v>
      </c>
    </row>
    <row r="1127" spans="4:12" x14ac:dyDescent="0.25">
      <c r="K1127" s="525" t="s">
        <v>2669</v>
      </c>
      <c r="L1127" s="525"/>
    </row>
    <row r="1128" spans="4:12" x14ac:dyDescent="0.25">
      <c r="K1128" s="496" t="s">
        <v>2664</v>
      </c>
      <c r="L1128" s="490">
        <v>56756.4</v>
      </c>
    </row>
    <row r="1129" spans="4:12" x14ac:dyDescent="0.25">
      <c r="K1129" s="496" t="s">
        <v>2670</v>
      </c>
      <c r="L1129" s="490">
        <v>48414.46</v>
      </c>
    </row>
    <row r="1130" spans="4:12" ht="30" x14ac:dyDescent="0.25">
      <c r="K1130" s="496" t="s">
        <v>2671</v>
      </c>
      <c r="L1130" s="490">
        <v>6238.48</v>
      </c>
    </row>
    <row r="1131" spans="4:12" ht="30" x14ac:dyDescent="0.25">
      <c r="K1131" s="496" t="s">
        <v>2672</v>
      </c>
      <c r="L1131" s="490">
        <v>127849.4</v>
      </c>
    </row>
    <row r="1132" spans="4:12" x14ac:dyDescent="0.25">
      <c r="K1132" s="496" t="s">
        <v>2673</v>
      </c>
      <c r="L1132" s="490">
        <v>37862.400000000001</v>
      </c>
    </row>
    <row r="1133" spans="4:12" s="219" customFormat="1" x14ac:dyDescent="0.25">
      <c r="D1133" s="452"/>
      <c r="K1133" s="496" t="s">
        <v>2675</v>
      </c>
      <c r="L1133" s="490">
        <v>20249.98</v>
      </c>
    </row>
    <row r="1134" spans="4:12" s="219" customFormat="1" x14ac:dyDescent="0.25">
      <c r="D1134" s="452"/>
      <c r="K1134" s="496" t="s">
        <v>3164</v>
      </c>
      <c r="L1134" s="490">
        <v>15718</v>
      </c>
    </row>
    <row r="1135" spans="4:12" s="219" customFormat="1" ht="30" x14ac:dyDescent="0.25">
      <c r="D1135" s="452"/>
      <c r="K1135" s="496" t="s">
        <v>3165</v>
      </c>
      <c r="L1135" s="349">
        <v>9697.6</v>
      </c>
    </row>
    <row r="1136" spans="4:12" s="219" customFormat="1" x14ac:dyDescent="0.25">
      <c r="D1136" s="452"/>
      <c r="L1136" s="453">
        <f>SUBTOTAL(9,L1128:L1135,L1119:L1126)</f>
        <v>325248.08999999997</v>
      </c>
    </row>
    <row r="1137" spans="12:12" x14ac:dyDescent="0.25">
      <c r="L1137" s="402"/>
    </row>
  </sheetData>
  <autoFilter ref="A8:AA1112" xr:uid="{45317117-401E-4E08-86FE-7368C9ADE128}">
    <sortState xmlns:xlrd2="http://schemas.microsoft.com/office/spreadsheetml/2017/richdata2" ref="A11:Z1109">
      <sortCondition ref="C8:C1112"/>
    </sortState>
  </autoFilter>
  <sortState xmlns:xlrd2="http://schemas.microsoft.com/office/spreadsheetml/2017/richdata2" ref="A9:AA1061">
    <sortCondition ref="C9:C1061"/>
  </sortState>
  <mergeCells count="6">
    <mergeCell ref="K1127:L1127"/>
    <mergeCell ref="A1:X1"/>
    <mergeCell ref="A2:X2"/>
    <mergeCell ref="A3:X3"/>
    <mergeCell ref="A4:X4"/>
    <mergeCell ref="K1118:L1118"/>
  </mergeCells>
  <conditionalFormatting sqref="B21">
    <cfRule type="duplicateValues" dxfId="449" priority="63"/>
  </conditionalFormatting>
  <conditionalFormatting sqref="B26">
    <cfRule type="duplicateValues" dxfId="448" priority="3"/>
    <cfRule type="duplicateValues" dxfId="447" priority="4"/>
  </conditionalFormatting>
  <conditionalFormatting sqref="B29:B30">
    <cfRule type="duplicateValues" dxfId="446" priority="64"/>
  </conditionalFormatting>
  <conditionalFormatting sqref="B36">
    <cfRule type="duplicateValues" dxfId="445" priority="65"/>
  </conditionalFormatting>
  <conditionalFormatting sqref="B61">
    <cfRule type="duplicateValues" dxfId="444" priority="66"/>
  </conditionalFormatting>
  <conditionalFormatting sqref="B149">
    <cfRule type="duplicateValues" dxfId="443" priority="67"/>
  </conditionalFormatting>
  <conditionalFormatting sqref="B194">
    <cfRule type="duplicateValues" dxfId="442" priority="51"/>
    <cfRule type="duplicateValues" dxfId="441" priority="52"/>
  </conditionalFormatting>
  <conditionalFormatting sqref="B195">
    <cfRule type="duplicateValues" dxfId="440" priority="68"/>
  </conditionalFormatting>
  <conditionalFormatting sqref="B210">
    <cfRule type="duplicateValues" dxfId="439" priority="69"/>
  </conditionalFormatting>
  <conditionalFormatting sqref="B211">
    <cfRule type="duplicateValues" dxfId="438" priority="70"/>
  </conditionalFormatting>
  <conditionalFormatting sqref="B219">
    <cfRule type="duplicateValues" dxfId="437" priority="71"/>
  </conditionalFormatting>
  <conditionalFormatting sqref="B303">
    <cfRule type="duplicateValues" dxfId="436" priority="72"/>
  </conditionalFormatting>
  <conditionalFormatting sqref="B309">
    <cfRule type="duplicateValues" dxfId="435" priority="40"/>
    <cfRule type="duplicateValues" dxfId="434" priority="39"/>
  </conditionalFormatting>
  <conditionalFormatting sqref="B312">
    <cfRule type="duplicateValues" dxfId="433" priority="73"/>
  </conditionalFormatting>
  <conditionalFormatting sqref="B367">
    <cfRule type="duplicateValues" dxfId="432" priority="74"/>
  </conditionalFormatting>
  <conditionalFormatting sqref="B377">
    <cfRule type="duplicateValues" dxfId="431" priority="75"/>
  </conditionalFormatting>
  <conditionalFormatting sqref="B389">
    <cfRule type="duplicateValues" dxfId="430" priority="76"/>
  </conditionalFormatting>
  <conditionalFormatting sqref="B410">
    <cfRule type="duplicateValues" dxfId="429" priority="77"/>
  </conditionalFormatting>
  <conditionalFormatting sqref="B412">
    <cfRule type="duplicateValues" dxfId="428" priority="78"/>
  </conditionalFormatting>
  <conditionalFormatting sqref="B428">
    <cfRule type="duplicateValues" dxfId="427" priority="58"/>
    <cfRule type="duplicateValues" dxfId="426" priority="57"/>
  </conditionalFormatting>
  <conditionalFormatting sqref="B429:B558 B394:B427 B1:B7 B195:B308 B615:B809 B811:B889 B310:B392 B892:B906 B908:B1051 B561:B591 B593:B613 B9:B25 B27:B193">
    <cfRule type="duplicateValues" dxfId="425" priority="61"/>
    <cfRule type="duplicateValues" dxfId="424" priority="62"/>
  </conditionalFormatting>
  <conditionalFormatting sqref="B430">
    <cfRule type="duplicateValues" dxfId="423" priority="79"/>
  </conditionalFormatting>
  <conditionalFormatting sqref="B448">
    <cfRule type="duplicateValues" dxfId="422" priority="80"/>
  </conditionalFormatting>
  <conditionalFormatting sqref="B491">
    <cfRule type="duplicateValues" dxfId="421" priority="81"/>
  </conditionalFormatting>
  <conditionalFormatting sqref="B499">
    <cfRule type="duplicateValues" dxfId="420" priority="82"/>
  </conditionalFormatting>
  <conditionalFormatting sqref="B510">
    <cfRule type="duplicateValues" dxfId="419" priority="83"/>
  </conditionalFormatting>
  <conditionalFormatting sqref="B531">
    <cfRule type="duplicateValues" dxfId="418" priority="84"/>
  </conditionalFormatting>
  <conditionalFormatting sqref="B548">
    <cfRule type="duplicateValues" dxfId="417" priority="85"/>
  </conditionalFormatting>
  <conditionalFormatting sqref="B553">
    <cfRule type="duplicateValues" dxfId="416" priority="86"/>
  </conditionalFormatting>
  <conditionalFormatting sqref="B559">
    <cfRule type="duplicateValues" dxfId="415" priority="31"/>
    <cfRule type="duplicateValues" dxfId="414" priority="32"/>
  </conditionalFormatting>
  <conditionalFormatting sqref="B560">
    <cfRule type="duplicateValues" dxfId="413" priority="1"/>
    <cfRule type="duplicateValues" dxfId="412" priority="2"/>
  </conditionalFormatting>
  <conditionalFormatting sqref="B592">
    <cfRule type="duplicateValues" dxfId="411" priority="30"/>
    <cfRule type="duplicateValues" dxfId="410" priority="29"/>
  </conditionalFormatting>
  <conditionalFormatting sqref="B610">
    <cfRule type="duplicateValues" dxfId="409" priority="87"/>
  </conditionalFormatting>
  <conditionalFormatting sqref="B614">
    <cfRule type="duplicateValues" dxfId="408" priority="47"/>
    <cfRule type="duplicateValues" dxfId="407" priority="48"/>
  </conditionalFormatting>
  <conditionalFormatting sqref="B633">
    <cfRule type="duplicateValues" dxfId="406" priority="88"/>
  </conditionalFormatting>
  <conditionalFormatting sqref="B715">
    <cfRule type="duplicateValues" dxfId="405" priority="89"/>
  </conditionalFormatting>
  <conditionalFormatting sqref="B731">
    <cfRule type="duplicateValues" dxfId="404" priority="90"/>
  </conditionalFormatting>
  <conditionalFormatting sqref="B732">
    <cfRule type="duplicateValues" dxfId="403" priority="91"/>
  </conditionalFormatting>
  <conditionalFormatting sqref="B734">
    <cfRule type="duplicateValues" dxfId="402" priority="92"/>
  </conditionalFormatting>
  <conditionalFormatting sqref="B736">
    <cfRule type="duplicateValues" dxfId="401" priority="93"/>
  </conditionalFormatting>
  <conditionalFormatting sqref="B749">
    <cfRule type="duplicateValues" dxfId="400" priority="94"/>
  </conditionalFormatting>
  <conditionalFormatting sqref="B810">
    <cfRule type="duplicateValues" dxfId="399" priority="41"/>
    <cfRule type="duplicateValues" dxfId="398" priority="42"/>
  </conditionalFormatting>
  <conditionalFormatting sqref="B814">
    <cfRule type="duplicateValues" dxfId="397" priority="95"/>
  </conditionalFormatting>
  <conditionalFormatting sqref="B890">
    <cfRule type="duplicateValues" dxfId="396" priority="38"/>
    <cfRule type="duplicateValues" dxfId="395" priority="37"/>
  </conditionalFormatting>
  <conditionalFormatting sqref="B891">
    <cfRule type="duplicateValues" dxfId="394" priority="36"/>
    <cfRule type="duplicateValues" dxfId="393" priority="35"/>
  </conditionalFormatting>
  <conditionalFormatting sqref="B912">
    <cfRule type="duplicateValues" dxfId="392" priority="96"/>
    <cfRule type="duplicateValues" dxfId="391" priority="97"/>
  </conditionalFormatting>
  <conditionalFormatting sqref="B923">
    <cfRule type="duplicateValues" dxfId="390" priority="98"/>
  </conditionalFormatting>
  <conditionalFormatting sqref="B924">
    <cfRule type="duplicateValues" dxfId="389" priority="99"/>
  </conditionalFormatting>
  <conditionalFormatting sqref="B926">
    <cfRule type="duplicateValues" dxfId="388" priority="100"/>
  </conditionalFormatting>
  <conditionalFormatting sqref="B932">
    <cfRule type="duplicateValues" dxfId="387" priority="101"/>
  </conditionalFormatting>
  <conditionalFormatting sqref="B945">
    <cfRule type="duplicateValues" dxfId="386" priority="102"/>
  </conditionalFormatting>
  <conditionalFormatting sqref="B946">
    <cfRule type="duplicateValues" dxfId="385" priority="103"/>
  </conditionalFormatting>
  <conditionalFormatting sqref="B951">
    <cfRule type="duplicateValues" dxfId="384" priority="105"/>
    <cfRule type="duplicateValues" dxfId="383" priority="104"/>
  </conditionalFormatting>
  <conditionalFormatting sqref="B952">
    <cfRule type="duplicateValues" dxfId="382" priority="106"/>
  </conditionalFormatting>
  <conditionalFormatting sqref="B953">
    <cfRule type="duplicateValues" dxfId="381" priority="108"/>
    <cfRule type="duplicateValues" dxfId="380" priority="107"/>
  </conditionalFormatting>
  <conditionalFormatting sqref="B955">
    <cfRule type="duplicateValues" dxfId="379" priority="109"/>
  </conditionalFormatting>
  <conditionalFormatting sqref="B962">
    <cfRule type="duplicateValues" dxfId="378" priority="110"/>
  </conditionalFormatting>
  <conditionalFormatting sqref="B963">
    <cfRule type="duplicateValues" dxfId="377" priority="111"/>
  </conditionalFormatting>
  <conditionalFormatting sqref="B972:B973">
    <cfRule type="duplicateValues" dxfId="376" priority="112"/>
  </conditionalFormatting>
  <conditionalFormatting sqref="B980">
    <cfRule type="duplicateValues" dxfId="375" priority="113"/>
  </conditionalFormatting>
  <conditionalFormatting sqref="B1002">
    <cfRule type="duplicateValues" dxfId="374" priority="114"/>
  </conditionalFormatting>
  <conditionalFormatting sqref="B1004 B32">
    <cfRule type="duplicateValues" dxfId="373" priority="115"/>
  </conditionalFormatting>
  <conditionalFormatting sqref="B1024">
    <cfRule type="duplicateValues" dxfId="372" priority="116"/>
  </conditionalFormatting>
  <conditionalFormatting sqref="B1025">
    <cfRule type="duplicateValues" dxfId="371" priority="117"/>
  </conditionalFormatting>
  <conditionalFormatting sqref="B1052">
    <cfRule type="duplicateValues" dxfId="370" priority="56"/>
    <cfRule type="duplicateValues" dxfId="369" priority="55"/>
  </conditionalFormatting>
  <conditionalFormatting sqref="B1053:B1054">
    <cfRule type="duplicateValues" dxfId="368" priority="60"/>
    <cfRule type="duplicateValues" dxfId="367" priority="59"/>
  </conditionalFormatting>
  <conditionalFormatting sqref="B1055">
    <cfRule type="duplicateValues" dxfId="366" priority="49"/>
    <cfRule type="duplicateValues" dxfId="365" priority="50"/>
  </conditionalFormatting>
  <conditionalFormatting sqref="B1056">
    <cfRule type="duplicateValues" dxfId="364" priority="45"/>
    <cfRule type="duplicateValues" dxfId="363" priority="46"/>
  </conditionalFormatting>
  <conditionalFormatting sqref="B1057">
    <cfRule type="duplicateValues" dxfId="362" priority="27"/>
    <cfRule type="duplicateValues" dxfId="361" priority="28"/>
  </conditionalFormatting>
  <conditionalFormatting sqref="B1058">
    <cfRule type="duplicateValues" dxfId="360" priority="43"/>
    <cfRule type="duplicateValues" dxfId="359" priority="44"/>
  </conditionalFormatting>
  <conditionalFormatting sqref="B1059">
    <cfRule type="duplicateValues" dxfId="358" priority="53"/>
    <cfRule type="duplicateValues" dxfId="357" priority="54"/>
  </conditionalFormatting>
  <conditionalFormatting sqref="B1060">
    <cfRule type="duplicateValues" dxfId="356" priority="25"/>
    <cfRule type="duplicateValues" dxfId="355" priority="26"/>
  </conditionalFormatting>
  <conditionalFormatting sqref="B1061">
    <cfRule type="duplicateValues" dxfId="354" priority="33"/>
    <cfRule type="duplicateValues" dxfId="353" priority="34"/>
  </conditionalFormatting>
  <conditionalFormatting sqref="B1062:B1063">
    <cfRule type="duplicateValues" dxfId="352" priority="24"/>
    <cfRule type="duplicateValues" dxfId="351" priority="23"/>
  </conditionalFormatting>
  <conditionalFormatting sqref="B1064:B1081">
    <cfRule type="duplicateValues" dxfId="350" priority="21"/>
    <cfRule type="duplicateValues" dxfId="349" priority="22"/>
  </conditionalFormatting>
  <conditionalFormatting sqref="B1082:B1085">
    <cfRule type="duplicateValues" dxfId="348" priority="19"/>
    <cfRule type="duplicateValues" dxfId="347" priority="20"/>
  </conditionalFormatting>
  <conditionalFormatting sqref="B1086:B1093">
    <cfRule type="duplicateValues" dxfId="346" priority="18"/>
    <cfRule type="duplicateValues" dxfId="345" priority="17"/>
  </conditionalFormatting>
  <conditionalFormatting sqref="B1094:B1107">
    <cfRule type="duplicateValues" dxfId="344" priority="6"/>
    <cfRule type="duplicateValues" dxfId="343" priority="5"/>
  </conditionalFormatting>
  <conditionalFormatting sqref="C5:E6 A1:A4">
    <cfRule type="duplicateValues" dxfId="342" priority="118"/>
  </conditionalFormatting>
  <conditionalFormatting sqref="C7:E7">
    <cfRule type="duplicateValues" dxfId="341" priority="119"/>
  </conditionalFormatting>
  <pageMargins left="0.7" right="0.7" top="0.75" bottom="0.75" header="0.3" footer="0.3"/>
  <pageSetup scale="92" fitToWidth="0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FB39-1736-43A5-8136-BD47F48ED8C5}">
  <sheetPr>
    <tabColor theme="8" tint="-0.249977111117893"/>
    <pageSetUpPr fitToPage="1"/>
  </sheetPr>
  <dimension ref="A1:AA254"/>
  <sheetViews>
    <sheetView zoomScaleNormal="100" workbookViewId="0">
      <selection activeCell="D249" sqref="D249"/>
    </sheetView>
  </sheetViews>
  <sheetFormatPr baseColWidth="10" defaultColWidth="11" defaultRowHeight="15" x14ac:dyDescent="0.25"/>
  <cols>
    <col min="1" max="1" width="5.42578125" style="400" customWidth="1"/>
    <col min="2" max="2" width="13.7109375" style="403" hidden="1" customWidth="1"/>
    <col min="3" max="3" width="10.28515625" style="403" customWidth="1"/>
    <col min="4" max="4" width="29" style="404" customWidth="1"/>
    <col min="5" max="5" width="10.28515625" style="405" customWidth="1"/>
    <col min="6" max="6" width="14" style="405" customWidth="1"/>
    <col min="7" max="7" width="11.7109375" style="405" customWidth="1"/>
    <col min="8" max="8" width="11.42578125" style="405" customWidth="1"/>
    <col min="9" max="9" width="11.28515625" style="407" customWidth="1"/>
    <col min="10" max="10" width="11.5703125" style="407" customWidth="1"/>
    <col min="11" max="11" width="9" style="403" customWidth="1"/>
    <col min="12" max="12" width="9.42578125" style="402" customWidth="1"/>
    <col min="13" max="13" width="12.7109375" style="350" customWidth="1"/>
    <col min="14" max="16" width="12.7109375" style="350" hidden="1" customWidth="1"/>
    <col min="17" max="17" width="29.42578125" style="350" hidden="1" customWidth="1"/>
    <col min="18" max="18" width="2.7109375" style="350" customWidth="1"/>
    <col min="19" max="19" width="15" style="350" customWidth="1"/>
    <col min="20" max="21" width="12" style="350" customWidth="1"/>
    <col min="22" max="22" width="11" style="350" customWidth="1"/>
    <col min="23" max="23" width="9.7109375" style="350" customWidth="1"/>
    <col min="24" max="24" width="10.42578125" style="350" customWidth="1"/>
    <col min="25" max="25" width="18.28515625" style="350" customWidth="1"/>
    <col min="26" max="26" width="11.5703125" style="350" hidden="1" customWidth="1"/>
    <col min="27" max="27" width="9" style="350" hidden="1" customWidth="1"/>
    <col min="28" max="16384" width="11" style="350"/>
  </cols>
  <sheetData>
    <row r="1" spans="1:27" ht="11.25" customHeight="1" x14ac:dyDescent="0.25">
      <c r="A1" s="529" t="s">
        <v>12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</row>
    <row r="2" spans="1:27" ht="11.25" customHeight="1" x14ac:dyDescent="0.25">
      <c r="A2" s="529" t="s">
        <v>13</v>
      </c>
      <c r="B2" s="529"/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Y2" s="529"/>
    </row>
    <row r="3" spans="1:27" ht="11.25" customHeight="1" x14ac:dyDescent="0.25">
      <c r="A3" s="529" t="s">
        <v>14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</row>
    <row r="4" spans="1:27" ht="11.25" customHeight="1" x14ac:dyDescent="0.25">
      <c r="A4" s="529" t="s">
        <v>3264</v>
      </c>
      <c r="B4" s="529"/>
      <c r="C4" s="529"/>
      <c r="D4" s="529"/>
      <c r="E4" s="529"/>
      <c r="F4" s="529"/>
      <c r="G4" s="529"/>
      <c r="H4" s="529"/>
      <c r="I4" s="529"/>
      <c r="J4" s="529"/>
      <c r="K4" s="529"/>
      <c r="L4" s="529"/>
      <c r="M4" s="529"/>
      <c r="N4" s="529"/>
      <c r="O4" s="529"/>
      <c r="P4" s="529"/>
      <c r="Q4" s="529"/>
      <c r="R4" s="529"/>
      <c r="S4" s="529"/>
      <c r="T4" s="529"/>
      <c r="U4" s="529"/>
      <c r="V4" s="529"/>
      <c r="W4" s="529"/>
      <c r="X4" s="529"/>
      <c r="Y4" s="529"/>
    </row>
    <row r="5" spans="1:27" s="358" customFormat="1" ht="11.25" customHeight="1" x14ac:dyDescent="0.25">
      <c r="A5" s="351"/>
      <c r="B5" s="352"/>
      <c r="C5" s="352"/>
      <c r="D5" s="353"/>
      <c r="E5" s="354"/>
      <c r="F5" s="354"/>
      <c r="G5" s="354"/>
      <c r="H5" s="354"/>
      <c r="I5" s="355"/>
      <c r="J5" s="356" t="s">
        <v>2676</v>
      </c>
      <c r="K5" s="530">
        <v>46142</v>
      </c>
      <c r="L5" s="530"/>
      <c r="M5" s="357" t="s">
        <v>2677</v>
      </c>
      <c r="N5" s="356"/>
      <c r="O5" s="356"/>
      <c r="P5" s="356"/>
      <c r="Q5" s="356"/>
    </row>
    <row r="6" spans="1:27" s="363" customFormat="1" ht="45" x14ac:dyDescent="0.25">
      <c r="A6" s="359" t="s">
        <v>2678</v>
      </c>
      <c r="B6" s="360" t="s">
        <v>15</v>
      </c>
      <c r="C6" s="359" t="s">
        <v>16</v>
      </c>
      <c r="D6" s="359" t="s">
        <v>2195</v>
      </c>
      <c r="E6" s="359" t="s">
        <v>2176</v>
      </c>
      <c r="F6" s="359" t="s">
        <v>2618</v>
      </c>
      <c r="G6" s="359" t="s">
        <v>2619</v>
      </c>
      <c r="H6" s="359" t="s">
        <v>2211</v>
      </c>
      <c r="I6" s="360" t="s">
        <v>2679</v>
      </c>
      <c r="J6" s="359" t="s">
        <v>2680</v>
      </c>
      <c r="K6" s="359" t="s">
        <v>2681</v>
      </c>
      <c r="L6" s="359" t="s">
        <v>2682</v>
      </c>
      <c r="M6" s="359" t="s">
        <v>2683</v>
      </c>
      <c r="N6" s="361" t="s">
        <v>2684</v>
      </c>
      <c r="O6" s="361"/>
      <c r="P6" s="361" t="s">
        <v>2685</v>
      </c>
      <c r="Q6" s="362" t="s">
        <v>2686</v>
      </c>
      <c r="S6" s="364" t="s">
        <v>2687</v>
      </c>
      <c r="T6" s="365" t="s">
        <v>2625</v>
      </c>
      <c r="U6" s="364" t="s">
        <v>2688</v>
      </c>
      <c r="V6" s="364" t="s">
        <v>2627</v>
      </c>
      <c r="W6" s="364" t="s">
        <v>2628</v>
      </c>
      <c r="X6" s="364" t="s">
        <v>2629</v>
      </c>
      <c r="Y6" s="364" t="s">
        <v>2630</v>
      </c>
    </row>
    <row r="7" spans="1:27" s="358" customFormat="1" x14ac:dyDescent="0.25">
      <c r="A7" s="366">
        <f t="shared" ref="A7:B22" si="0">SUM(A6)+1</f>
        <v>1</v>
      </c>
      <c r="B7" s="366">
        <f t="shared" si="0"/>
        <v>1</v>
      </c>
      <c r="C7" s="367" t="s">
        <v>2689</v>
      </c>
      <c r="D7" s="368" t="s">
        <v>2690</v>
      </c>
      <c r="E7" s="369" t="s">
        <v>2691</v>
      </c>
      <c r="F7" s="369">
        <v>350</v>
      </c>
      <c r="G7" s="369">
        <v>350</v>
      </c>
      <c r="H7" s="370">
        <v>1</v>
      </c>
      <c r="I7" s="371">
        <v>0</v>
      </c>
      <c r="J7" s="371">
        <v>0</v>
      </c>
      <c r="K7" s="372">
        <v>0</v>
      </c>
      <c r="L7" s="373">
        <v>0</v>
      </c>
      <c r="M7" s="373">
        <f t="shared" ref="M7:M70" si="1">H7+I7+J7-K7-L7</f>
        <v>1</v>
      </c>
      <c r="N7" s="374">
        <v>1</v>
      </c>
      <c r="O7" s="374" t="b">
        <f>M7=N7</f>
        <v>1</v>
      </c>
      <c r="P7" s="374">
        <f>N7-M7</f>
        <v>0</v>
      </c>
      <c r="Q7" s="375"/>
      <c r="S7" s="376">
        <f t="shared" ref="S7:S70" si="2">H7*F7</f>
        <v>350</v>
      </c>
      <c r="T7" s="377">
        <v>0</v>
      </c>
      <c r="U7" s="376">
        <f t="shared" ref="U7:U70" si="3">I7*G7</f>
        <v>0</v>
      </c>
      <c r="V7" s="376">
        <f t="shared" ref="V7:V70" si="4">J7*G7</f>
        <v>0</v>
      </c>
      <c r="W7" s="376">
        <f t="shared" ref="W7:W70" si="5">K7*G7</f>
        <v>0</v>
      </c>
      <c r="X7" s="376">
        <f t="shared" ref="X7:X70" si="6">L7*G7</f>
        <v>0</v>
      </c>
      <c r="Y7" s="376">
        <f t="shared" ref="Y7:Y70" si="7">S7+T7+U7+V7-W7-X7</f>
        <v>350</v>
      </c>
      <c r="Z7" s="378">
        <f t="shared" ref="Z7:Z70" si="8">M7*G7</f>
        <v>350</v>
      </c>
      <c r="AA7" s="378">
        <f t="shared" ref="AA7:AA70" si="9">Z7-Y7</f>
        <v>0</v>
      </c>
    </row>
    <row r="8" spans="1:27" s="358" customFormat="1" x14ac:dyDescent="0.25">
      <c r="A8" s="366">
        <f t="shared" si="0"/>
        <v>2</v>
      </c>
      <c r="B8" s="366">
        <f t="shared" si="0"/>
        <v>2</v>
      </c>
      <c r="C8" s="367" t="s">
        <v>2692</v>
      </c>
      <c r="D8" s="368" t="s">
        <v>2693</v>
      </c>
      <c r="E8" s="369" t="s">
        <v>2691</v>
      </c>
      <c r="F8" s="369">
        <v>73</v>
      </c>
      <c r="G8" s="369">
        <v>73</v>
      </c>
      <c r="H8" s="370">
        <v>0</v>
      </c>
      <c r="I8" s="371">
        <v>0</v>
      </c>
      <c r="J8" s="371">
        <v>0</v>
      </c>
      <c r="K8" s="372">
        <v>0</v>
      </c>
      <c r="L8" s="373">
        <v>0</v>
      </c>
      <c r="M8" s="373">
        <f t="shared" si="1"/>
        <v>0</v>
      </c>
      <c r="N8" s="374">
        <v>0</v>
      </c>
      <c r="O8" s="374" t="b">
        <f t="shared" ref="O8:O71" si="10">M8=N8</f>
        <v>1</v>
      </c>
      <c r="P8" s="374">
        <f t="shared" ref="P8:P71" si="11">N8-M8</f>
        <v>0</v>
      </c>
      <c r="Q8" s="375"/>
      <c r="S8" s="376">
        <f t="shared" si="2"/>
        <v>0</v>
      </c>
      <c r="T8" s="377">
        <v>0</v>
      </c>
      <c r="U8" s="376">
        <f t="shared" si="3"/>
        <v>0</v>
      </c>
      <c r="V8" s="376">
        <f t="shared" si="4"/>
        <v>0</v>
      </c>
      <c r="W8" s="376">
        <f t="shared" si="5"/>
        <v>0</v>
      </c>
      <c r="X8" s="376">
        <f t="shared" si="6"/>
        <v>0</v>
      </c>
      <c r="Y8" s="376">
        <f t="shared" si="7"/>
        <v>0</v>
      </c>
      <c r="Z8" s="378">
        <f t="shared" si="8"/>
        <v>0</v>
      </c>
      <c r="AA8" s="378">
        <f t="shared" si="9"/>
        <v>0</v>
      </c>
    </row>
    <row r="9" spans="1:27" s="358" customFormat="1" x14ac:dyDescent="0.25">
      <c r="A9" s="366">
        <f t="shared" si="0"/>
        <v>3</v>
      </c>
      <c r="B9" s="366">
        <f t="shared" si="0"/>
        <v>3</v>
      </c>
      <c r="C9" s="367" t="s">
        <v>2694</v>
      </c>
      <c r="D9" s="368" t="s">
        <v>2695</v>
      </c>
      <c r="E9" s="369" t="s">
        <v>2691</v>
      </c>
      <c r="F9" s="369">
        <v>390</v>
      </c>
      <c r="G9" s="369">
        <v>390</v>
      </c>
      <c r="H9" s="370">
        <v>1</v>
      </c>
      <c r="I9" s="371">
        <v>0</v>
      </c>
      <c r="J9" s="371">
        <v>0</v>
      </c>
      <c r="K9" s="372">
        <v>0</v>
      </c>
      <c r="L9" s="373">
        <v>0</v>
      </c>
      <c r="M9" s="373">
        <f t="shared" si="1"/>
        <v>1</v>
      </c>
      <c r="N9" s="374">
        <v>1</v>
      </c>
      <c r="O9" s="374" t="b">
        <f t="shared" si="10"/>
        <v>1</v>
      </c>
      <c r="P9" s="374">
        <f t="shared" si="11"/>
        <v>0</v>
      </c>
      <c r="Q9" s="375"/>
      <c r="S9" s="376">
        <f t="shared" si="2"/>
        <v>390</v>
      </c>
      <c r="T9" s="377">
        <v>0</v>
      </c>
      <c r="U9" s="376">
        <f t="shared" si="3"/>
        <v>0</v>
      </c>
      <c r="V9" s="376">
        <f t="shared" si="4"/>
        <v>0</v>
      </c>
      <c r="W9" s="376">
        <f t="shared" si="5"/>
        <v>0</v>
      </c>
      <c r="X9" s="376">
        <f t="shared" si="6"/>
        <v>0</v>
      </c>
      <c r="Y9" s="376">
        <f t="shared" si="7"/>
        <v>390</v>
      </c>
      <c r="Z9" s="378">
        <f t="shared" si="8"/>
        <v>390</v>
      </c>
      <c r="AA9" s="378">
        <f t="shared" si="9"/>
        <v>0</v>
      </c>
    </row>
    <row r="10" spans="1:27" s="358" customFormat="1" x14ac:dyDescent="0.25">
      <c r="A10" s="366">
        <f t="shared" si="0"/>
        <v>4</v>
      </c>
      <c r="B10" s="366">
        <f t="shared" si="0"/>
        <v>4</v>
      </c>
      <c r="C10" s="367" t="s">
        <v>2696</v>
      </c>
      <c r="D10" s="368" t="s">
        <v>2697</v>
      </c>
      <c r="E10" s="369" t="s">
        <v>2691</v>
      </c>
      <c r="F10" s="369">
        <v>2250</v>
      </c>
      <c r="G10" s="369">
        <v>2250</v>
      </c>
      <c r="H10" s="370">
        <v>4</v>
      </c>
      <c r="I10" s="371">
        <v>0</v>
      </c>
      <c r="J10" s="371">
        <v>0</v>
      </c>
      <c r="K10" s="372">
        <v>0</v>
      </c>
      <c r="L10" s="373">
        <v>0</v>
      </c>
      <c r="M10" s="373">
        <f t="shared" si="1"/>
        <v>4</v>
      </c>
      <c r="N10" s="374">
        <v>4</v>
      </c>
      <c r="O10" s="374" t="b">
        <f t="shared" si="10"/>
        <v>1</v>
      </c>
      <c r="P10" s="374">
        <f t="shared" si="11"/>
        <v>0</v>
      </c>
      <c r="Q10" s="375"/>
      <c r="S10" s="376">
        <f t="shared" si="2"/>
        <v>9000</v>
      </c>
      <c r="T10" s="377">
        <v>0</v>
      </c>
      <c r="U10" s="376">
        <f t="shared" si="3"/>
        <v>0</v>
      </c>
      <c r="V10" s="376">
        <f t="shared" si="4"/>
        <v>0</v>
      </c>
      <c r="W10" s="376">
        <f t="shared" si="5"/>
        <v>0</v>
      </c>
      <c r="X10" s="376">
        <f t="shared" si="6"/>
        <v>0</v>
      </c>
      <c r="Y10" s="376">
        <f t="shared" si="7"/>
        <v>9000</v>
      </c>
      <c r="Z10" s="378">
        <f t="shared" si="8"/>
        <v>9000</v>
      </c>
      <c r="AA10" s="378">
        <f t="shared" si="9"/>
        <v>0</v>
      </c>
    </row>
    <row r="11" spans="1:27" s="358" customFormat="1" x14ac:dyDescent="0.25">
      <c r="A11" s="366">
        <f t="shared" si="0"/>
        <v>5</v>
      </c>
      <c r="B11" s="366">
        <f t="shared" si="0"/>
        <v>5</v>
      </c>
      <c r="C11" s="367" t="s">
        <v>2698</v>
      </c>
      <c r="D11" s="368" t="s">
        <v>2699</v>
      </c>
      <c r="E11" s="369" t="s">
        <v>2691</v>
      </c>
      <c r="F11" s="369">
        <v>100</v>
      </c>
      <c r="G11" s="369">
        <v>100</v>
      </c>
      <c r="H11" s="370">
        <v>2</v>
      </c>
      <c r="I11" s="371">
        <v>0</v>
      </c>
      <c r="J11" s="371">
        <v>0</v>
      </c>
      <c r="K11" s="372">
        <v>0</v>
      </c>
      <c r="L11" s="373">
        <v>0</v>
      </c>
      <c r="M11" s="373">
        <f t="shared" si="1"/>
        <v>2</v>
      </c>
      <c r="N11" s="374">
        <v>2</v>
      </c>
      <c r="O11" s="374" t="b">
        <f t="shared" si="10"/>
        <v>1</v>
      </c>
      <c r="P11" s="374">
        <f t="shared" si="11"/>
        <v>0</v>
      </c>
      <c r="Q11" s="375"/>
      <c r="S11" s="376">
        <f t="shared" si="2"/>
        <v>200</v>
      </c>
      <c r="T11" s="377">
        <v>0</v>
      </c>
      <c r="U11" s="376">
        <f t="shared" si="3"/>
        <v>0</v>
      </c>
      <c r="V11" s="376">
        <f t="shared" si="4"/>
        <v>0</v>
      </c>
      <c r="W11" s="376">
        <f t="shared" si="5"/>
        <v>0</v>
      </c>
      <c r="X11" s="376">
        <f t="shared" si="6"/>
        <v>0</v>
      </c>
      <c r="Y11" s="376">
        <f t="shared" si="7"/>
        <v>200</v>
      </c>
      <c r="Z11" s="378">
        <f t="shared" si="8"/>
        <v>200</v>
      </c>
      <c r="AA11" s="378">
        <f t="shared" si="9"/>
        <v>0</v>
      </c>
    </row>
    <row r="12" spans="1:27" s="358" customFormat="1" x14ac:dyDescent="0.25">
      <c r="A12" s="366">
        <f t="shared" si="0"/>
        <v>6</v>
      </c>
      <c r="B12" s="366">
        <f t="shared" si="0"/>
        <v>6</v>
      </c>
      <c r="C12" s="367" t="s">
        <v>2700</v>
      </c>
      <c r="D12" s="368" t="s">
        <v>2701</v>
      </c>
      <c r="E12" s="369" t="s">
        <v>2691</v>
      </c>
      <c r="F12" s="369">
        <v>180</v>
      </c>
      <c r="G12" s="369">
        <v>180</v>
      </c>
      <c r="H12" s="370">
        <v>2</v>
      </c>
      <c r="I12" s="371">
        <v>0</v>
      </c>
      <c r="J12" s="371">
        <v>0</v>
      </c>
      <c r="K12" s="372">
        <v>0</v>
      </c>
      <c r="L12" s="373">
        <v>0</v>
      </c>
      <c r="M12" s="373">
        <f t="shared" si="1"/>
        <v>2</v>
      </c>
      <c r="N12" s="374">
        <v>2</v>
      </c>
      <c r="O12" s="374" t="b">
        <f t="shared" si="10"/>
        <v>1</v>
      </c>
      <c r="P12" s="374">
        <f t="shared" si="11"/>
        <v>0</v>
      </c>
      <c r="Q12" s="375"/>
      <c r="S12" s="376">
        <f t="shared" si="2"/>
        <v>360</v>
      </c>
      <c r="T12" s="377">
        <v>0</v>
      </c>
      <c r="U12" s="376">
        <f t="shared" si="3"/>
        <v>0</v>
      </c>
      <c r="V12" s="376">
        <f t="shared" si="4"/>
        <v>0</v>
      </c>
      <c r="W12" s="376">
        <f t="shared" si="5"/>
        <v>0</v>
      </c>
      <c r="X12" s="376">
        <f t="shared" si="6"/>
        <v>0</v>
      </c>
      <c r="Y12" s="376">
        <f t="shared" si="7"/>
        <v>360</v>
      </c>
      <c r="Z12" s="378">
        <f t="shared" si="8"/>
        <v>360</v>
      </c>
      <c r="AA12" s="378">
        <f t="shared" si="9"/>
        <v>0</v>
      </c>
    </row>
    <row r="13" spans="1:27" s="358" customFormat="1" x14ac:dyDescent="0.25">
      <c r="A13" s="366">
        <f t="shared" si="0"/>
        <v>7</v>
      </c>
      <c r="B13" s="366">
        <f t="shared" si="0"/>
        <v>7</v>
      </c>
      <c r="C13" s="367" t="s">
        <v>2702</v>
      </c>
      <c r="D13" s="368" t="s">
        <v>2703</v>
      </c>
      <c r="E13" s="369" t="s">
        <v>2691</v>
      </c>
      <c r="F13" s="369">
        <v>406.25</v>
      </c>
      <c r="G13" s="369">
        <v>406.25</v>
      </c>
      <c r="H13" s="370">
        <v>1</v>
      </c>
      <c r="I13" s="371">
        <v>0</v>
      </c>
      <c r="J13" s="371">
        <v>0</v>
      </c>
      <c r="K13" s="372">
        <v>0</v>
      </c>
      <c r="L13" s="373">
        <v>0</v>
      </c>
      <c r="M13" s="379">
        <f t="shared" si="1"/>
        <v>1</v>
      </c>
      <c r="N13" s="374">
        <v>1</v>
      </c>
      <c r="O13" s="374" t="b">
        <f t="shared" si="10"/>
        <v>1</v>
      </c>
      <c r="P13" s="374">
        <f t="shared" si="11"/>
        <v>0</v>
      </c>
      <c r="Q13" s="375"/>
      <c r="S13" s="376">
        <f t="shared" si="2"/>
        <v>406.25</v>
      </c>
      <c r="T13" s="377">
        <v>0</v>
      </c>
      <c r="U13" s="376">
        <f t="shared" si="3"/>
        <v>0</v>
      </c>
      <c r="V13" s="376">
        <f t="shared" si="4"/>
        <v>0</v>
      </c>
      <c r="W13" s="376">
        <f t="shared" si="5"/>
        <v>0</v>
      </c>
      <c r="X13" s="376">
        <f t="shared" si="6"/>
        <v>0</v>
      </c>
      <c r="Y13" s="376">
        <f t="shared" si="7"/>
        <v>406.25</v>
      </c>
      <c r="Z13" s="378">
        <f t="shared" si="8"/>
        <v>406.25</v>
      </c>
      <c r="AA13" s="378">
        <f t="shared" si="9"/>
        <v>0</v>
      </c>
    </row>
    <row r="14" spans="1:27" s="358" customFormat="1" x14ac:dyDescent="0.25">
      <c r="A14" s="366">
        <f t="shared" si="0"/>
        <v>8</v>
      </c>
      <c r="B14" s="366">
        <f t="shared" si="0"/>
        <v>8</v>
      </c>
      <c r="C14" s="367" t="s">
        <v>2704</v>
      </c>
      <c r="D14" s="368" t="s">
        <v>2705</v>
      </c>
      <c r="E14" s="369" t="s">
        <v>2691</v>
      </c>
      <c r="F14" s="369">
        <v>325</v>
      </c>
      <c r="G14" s="369">
        <v>325</v>
      </c>
      <c r="H14" s="370">
        <v>1</v>
      </c>
      <c r="I14" s="371">
        <v>0</v>
      </c>
      <c r="J14" s="371">
        <v>0</v>
      </c>
      <c r="K14" s="372">
        <v>0</v>
      </c>
      <c r="L14" s="373">
        <v>0</v>
      </c>
      <c r="M14" s="379">
        <f t="shared" si="1"/>
        <v>1</v>
      </c>
      <c r="N14" s="374">
        <v>1</v>
      </c>
      <c r="O14" s="374" t="b">
        <f t="shared" si="10"/>
        <v>1</v>
      </c>
      <c r="P14" s="374">
        <f t="shared" si="11"/>
        <v>0</v>
      </c>
      <c r="Q14" s="375"/>
      <c r="R14" s="380"/>
      <c r="S14" s="376">
        <f t="shared" si="2"/>
        <v>325</v>
      </c>
      <c r="T14" s="377">
        <v>0</v>
      </c>
      <c r="U14" s="376">
        <f t="shared" si="3"/>
        <v>0</v>
      </c>
      <c r="V14" s="376">
        <f t="shared" si="4"/>
        <v>0</v>
      </c>
      <c r="W14" s="376">
        <f t="shared" si="5"/>
        <v>0</v>
      </c>
      <c r="X14" s="376">
        <f t="shared" si="6"/>
        <v>0</v>
      </c>
      <c r="Y14" s="376">
        <f t="shared" si="7"/>
        <v>325</v>
      </c>
      <c r="Z14" s="378">
        <f t="shared" si="8"/>
        <v>325</v>
      </c>
      <c r="AA14" s="378">
        <f t="shared" si="9"/>
        <v>0</v>
      </c>
    </row>
    <row r="15" spans="1:27" s="358" customFormat="1" x14ac:dyDescent="0.25">
      <c r="A15" s="366">
        <f t="shared" si="0"/>
        <v>9</v>
      </c>
      <c r="B15" s="366">
        <f t="shared" si="0"/>
        <v>9</v>
      </c>
      <c r="C15" s="367" t="s">
        <v>2706</v>
      </c>
      <c r="D15" s="368" t="s">
        <v>2707</v>
      </c>
      <c r="E15" s="369" t="s">
        <v>2691</v>
      </c>
      <c r="F15" s="369">
        <v>410.5</v>
      </c>
      <c r="G15" s="369">
        <v>410.5</v>
      </c>
      <c r="H15" s="370">
        <v>2</v>
      </c>
      <c r="I15" s="371">
        <v>0</v>
      </c>
      <c r="J15" s="371">
        <v>0</v>
      </c>
      <c r="K15" s="372">
        <v>0</v>
      </c>
      <c r="L15" s="373">
        <v>0</v>
      </c>
      <c r="M15" s="379">
        <f t="shared" si="1"/>
        <v>2</v>
      </c>
      <c r="N15" s="374">
        <v>2</v>
      </c>
      <c r="O15" s="374" t="b">
        <f t="shared" si="10"/>
        <v>1</v>
      </c>
      <c r="P15" s="374">
        <f t="shared" si="11"/>
        <v>0</v>
      </c>
      <c r="Q15" s="375"/>
      <c r="S15" s="376">
        <f t="shared" si="2"/>
        <v>821</v>
      </c>
      <c r="T15" s="377">
        <v>0</v>
      </c>
      <c r="U15" s="376">
        <f t="shared" si="3"/>
        <v>0</v>
      </c>
      <c r="V15" s="376">
        <f t="shared" si="4"/>
        <v>0</v>
      </c>
      <c r="W15" s="376">
        <f t="shared" si="5"/>
        <v>0</v>
      </c>
      <c r="X15" s="376">
        <f t="shared" si="6"/>
        <v>0</v>
      </c>
      <c r="Y15" s="376">
        <f t="shared" si="7"/>
        <v>821</v>
      </c>
      <c r="Z15" s="378">
        <f t="shared" si="8"/>
        <v>821</v>
      </c>
      <c r="AA15" s="378">
        <f t="shared" si="9"/>
        <v>0</v>
      </c>
    </row>
    <row r="16" spans="1:27" s="358" customFormat="1" x14ac:dyDescent="0.25">
      <c r="A16" s="366">
        <f t="shared" si="0"/>
        <v>10</v>
      </c>
      <c r="B16" s="366">
        <f t="shared" si="0"/>
        <v>10</v>
      </c>
      <c r="C16" s="367" t="s">
        <v>2708</v>
      </c>
      <c r="D16" s="368" t="s">
        <v>2707</v>
      </c>
      <c r="E16" s="369" t="s">
        <v>2691</v>
      </c>
      <c r="F16" s="369">
        <v>635.20000000000005</v>
      </c>
      <c r="G16" s="369">
        <v>635.20000000000005</v>
      </c>
      <c r="H16" s="370">
        <v>0</v>
      </c>
      <c r="I16" s="371">
        <v>0</v>
      </c>
      <c r="J16" s="371">
        <v>0</v>
      </c>
      <c r="K16" s="373">
        <v>0</v>
      </c>
      <c r="L16" s="373">
        <v>0</v>
      </c>
      <c r="M16" s="379">
        <f t="shared" si="1"/>
        <v>0</v>
      </c>
      <c r="N16" s="374">
        <v>0</v>
      </c>
      <c r="O16" s="374" t="b">
        <f t="shared" si="10"/>
        <v>1</v>
      </c>
      <c r="P16" s="374">
        <f t="shared" si="11"/>
        <v>0</v>
      </c>
      <c r="Q16" s="375"/>
      <c r="R16" s="380"/>
      <c r="S16" s="376">
        <f t="shared" si="2"/>
        <v>0</v>
      </c>
      <c r="T16" s="377">
        <v>0</v>
      </c>
      <c r="U16" s="376">
        <f t="shared" si="3"/>
        <v>0</v>
      </c>
      <c r="V16" s="376">
        <f t="shared" si="4"/>
        <v>0</v>
      </c>
      <c r="W16" s="376">
        <f t="shared" si="5"/>
        <v>0</v>
      </c>
      <c r="X16" s="376">
        <f t="shared" si="6"/>
        <v>0</v>
      </c>
      <c r="Y16" s="376">
        <f t="shared" si="7"/>
        <v>0</v>
      </c>
      <c r="Z16" s="378">
        <f t="shared" si="8"/>
        <v>0</v>
      </c>
      <c r="AA16" s="378">
        <f t="shared" si="9"/>
        <v>0</v>
      </c>
    </row>
    <row r="17" spans="1:27" s="358" customFormat="1" x14ac:dyDescent="0.25">
      <c r="A17" s="366">
        <f t="shared" si="0"/>
        <v>11</v>
      </c>
      <c r="B17" s="381" t="s">
        <v>2709</v>
      </c>
      <c r="C17" s="367" t="s">
        <v>2710</v>
      </c>
      <c r="D17" s="368" t="s">
        <v>2711</v>
      </c>
      <c r="E17" s="369" t="s">
        <v>2691</v>
      </c>
      <c r="F17" s="369">
        <v>107</v>
      </c>
      <c r="G17" s="369">
        <v>107</v>
      </c>
      <c r="H17" s="370">
        <v>1</v>
      </c>
      <c r="I17" s="371">
        <v>0</v>
      </c>
      <c r="J17" s="371">
        <v>0</v>
      </c>
      <c r="K17" s="372">
        <v>0</v>
      </c>
      <c r="L17" s="373">
        <v>0</v>
      </c>
      <c r="M17" s="379">
        <f t="shared" si="1"/>
        <v>1</v>
      </c>
      <c r="N17" s="374">
        <v>1</v>
      </c>
      <c r="O17" s="374" t="b">
        <f t="shared" si="10"/>
        <v>1</v>
      </c>
      <c r="P17" s="374">
        <f t="shared" si="11"/>
        <v>0</v>
      </c>
      <c r="Q17" s="375"/>
      <c r="S17" s="376">
        <f t="shared" si="2"/>
        <v>107</v>
      </c>
      <c r="T17" s="377">
        <v>0</v>
      </c>
      <c r="U17" s="376">
        <f t="shared" si="3"/>
        <v>0</v>
      </c>
      <c r="V17" s="376">
        <f t="shared" si="4"/>
        <v>0</v>
      </c>
      <c r="W17" s="376">
        <f t="shared" si="5"/>
        <v>0</v>
      </c>
      <c r="X17" s="376">
        <f t="shared" si="6"/>
        <v>0</v>
      </c>
      <c r="Y17" s="376">
        <f t="shared" si="7"/>
        <v>107</v>
      </c>
      <c r="Z17" s="378">
        <f t="shared" si="8"/>
        <v>107</v>
      </c>
      <c r="AA17" s="378">
        <f t="shared" si="9"/>
        <v>0</v>
      </c>
    </row>
    <row r="18" spans="1:27" s="380" customFormat="1" x14ac:dyDescent="0.25">
      <c r="A18" s="366">
        <f t="shared" si="0"/>
        <v>12</v>
      </c>
      <c r="B18" s="381" t="s">
        <v>2709</v>
      </c>
      <c r="C18" s="367" t="s">
        <v>2712</v>
      </c>
      <c r="D18" s="368" t="s">
        <v>2713</v>
      </c>
      <c r="E18" s="369" t="s">
        <v>2691</v>
      </c>
      <c r="F18" s="369">
        <v>319</v>
      </c>
      <c r="G18" s="369">
        <v>319</v>
      </c>
      <c r="H18" s="370">
        <v>1</v>
      </c>
      <c r="I18" s="371">
        <v>0</v>
      </c>
      <c r="J18" s="371">
        <v>0</v>
      </c>
      <c r="K18" s="372">
        <v>0</v>
      </c>
      <c r="L18" s="373">
        <v>0</v>
      </c>
      <c r="M18" s="379">
        <f t="shared" si="1"/>
        <v>1</v>
      </c>
      <c r="N18" s="374">
        <v>1</v>
      </c>
      <c r="O18" s="374" t="b">
        <f t="shared" si="10"/>
        <v>1</v>
      </c>
      <c r="P18" s="374">
        <f t="shared" si="11"/>
        <v>0</v>
      </c>
      <c r="Q18" s="375"/>
      <c r="R18" s="358"/>
      <c r="S18" s="376">
        <f t="shared" si="2"/>
        <v>319</v>
      </c>
      <c r="T18" s="377">
        <v>0</v>
      </c>
      <c r="U18" s="376">
        <f t="shared" si="3"/>
        <v>0</v>
      </c>
      <c r="V18" s="376">
        <f t="shared" si="4"/>
        <v>0</v>
      </c>
      <c r="W18" s="376">
        <f t="shared" si="5"/>
        <v>0</v>
      </c>
      <c r="X18" s="376">
        <f t="shared" si="6"/>
        <v>0</v>
      </c>
      <c r="Y18" s="376">
        <f t="shared" si="7"/>
        <v>319</v>
      </c>
      <c r="Z18" s="378">
        <f t="shared" si="8"/>
        <v>319</v>
      </c>
      <c r="AA18" s="378">
        <f t="shared" si="9"/>
        <v>0</v>
      </c>
    </row>
    <row r="19" spans="1:27" s="358" customFormat="1" ht="24" x14ac:dyDescent="0.25">
      <c r="A19" s="366">
        <f t="shared" si="0"/>
        <v>13</v>
      </c>
      <c r="B19" s="381"/>
      <c r="C19" s="367" t="s">
        <v>2714</v>
      </c>
      <c r="D19" s="368" t="s">
        <v>2715</v>
      </c>
      <c r="E19" s="369" t="s">
        <v>2691</v>
      </c>
      <c r="F19" s="369">
        <v>11800</v>
      </c>
      <c r="G19" s="369">
        <v>11800</v>
      </c>
      <c r="H19" s="370">
        <v>0</v>
      </c>
      <c r="I19" s="371">
        <v>0</v>
      </c>
      <c r="J19" s="371">
        <v>0</v>
      </c>
      <c r="K19" s="373">
        <v>0</v>
      </c>
      <c r="L19" s="373">
        <v>0</v>
      </c>
      <c r="M19" s="379">
        <f t="shared" si="1"/>
        <v>0</v>
      </c>
      <c r="N19" s="374">
        <v>0</v>
      </c>
      <c r="O19" s="374" t="b">
        <f t="shared" si="10"/>
        <v>1</v>
      </c>
      <c r="P19" s="374">
        <f t="shared" si="11"/>
        <v>0</v>
      </c>
      <c r="Q19" s="382"/>
      <c r="S19" s="376">
        <f t="shared" si="2"/>
        <v>0</v>
      </c>
      <c r="T19" s="377">
        <v>0</v>
      </c>
      <c r="U19" s="376">
        <f t="shared" si="3"/>
        <v>0</v>
      </c>
      <c r="V19" s="376">
        <f t="shared" si="4"/>
        <v>0</v>
      </c>
      <c r="W19" s="376">
        <f t="shared" si="5"/>
        <v>0</v>
      </c>
      <c r="X19" s="376">
        <f t="shared" si="6"/>
        <v>0</v>
      </c>
      <c r="Y19" s="376">
        <f t="shared" si="7"/>
        <v>0</v>
      </c>
      <c r="Z19" s="378">
        <f t="shared" si="8"/>
        <v>0</v>
      </c>
      <c r="AA19" s="378">
        <f t="shared" si="9"/>
        <v>0</v>
      </c>
    </row>
    <row r="20" spans="1:27" s="380" customFormat="1" x14ac:dyDescent="0.25">
      <c r="A20" s="366">
        <f t="shared" si="0"/>
        <v>14</v>
      </c>
      <c r="B20" s="381"/>
      <c r="C20" s="367" t="s">
        <v>2716</v>
      </c>
      <c r="D20" s="368" t="s">
        <v>2717</v>
      </c>
      <c r="E20" s="369" t="s">
        <v>2691</v>
      </c>
      <c r="F20" s="369">
        <v>814.88</v>
      </c>
      <c r="G20" s="369">
        <v>814.88</v>
      </c>
      <c r="H20" s="370">
        <v>0</v>
      </c>
      <c r="I20" s="371">
        <v>0</v>
      </c>
      <c r="J20" s="371">
        <v>0</v>
      </c>
      <c r="K20" s="372">
        <v>0</v>
      </c>
      <c r="L20" s="373">
        <v>0</v>
      </c>
      <c r="M20" s="379">
        <f t="shared" si="1"/>
        <v>0</v>
      </c>
      <c r="N20" s="374">
        <v>0</v>
      </c>
      <c r="O20" s="374" t="b">
        <f t="shared" si="10"/>
        <v>1</v>
      </c>
      <c r="P20" s="374">
        <f t="shared" si="11"/>
        <v>0</v>
      </c>
      <c r="Q20" s="375"/>
      <c r="R20" s="358"/>
      <c r="S20" s="376">
        <f t="shared" si="2"/>
        <v>0</v>
      </c>
      <c r="T20" s="377">
        <v>0</v>
      </c>
      <c r="U20" s="376">
        <f t="shared" si="3"/>
        <v>0</v>
      </c>
      <c r="V20" s="376">
        <f t="shared" si="4"/>
        <v>0</v>
      </c>
      <c r="W20" s="376">
        <f t="shared" si="5"/>
        <v>0</v>
      </c>
      <c r="X20" s="376">
        <f t="shared" si="6"/>
        <v>0</v>
      </c>
      <c r="Y20" s="376">
        <f t="shared" si="7"/>
        <v>0</v>
      </c>
      <c r="Z20" s="378">
        <f t="shared" si="8"/>
        <v>0</v>
      </c>
      <c r="AA20" s="378">
        <f t="shared" si="9"/>
        <v>0</v>
      </c>
    </row>
    <row r="21" spans="1:27" s="358" customFormat="1" ht="24" x14ac:dyDescent="0.25">
      <c r="A21" s="366">
        <f t="shared" si="0"/>
        <v>15</v>
      </c>
      <c r="B21" s="381" t="s">
        <v>2709</v>
      </c>
      <c r="C21" s="367" t="s">
        <v>2718</v>
      </c>
      <c r="D21" s="368" t="s">
        <v>2719</v>
      </c>
      <c r="E21" s="369" t="s">
        <v>2691</v>
      </c>
      <c r="F21" s="369">
        <v>463.21</v>
      </c>
      <c r="G21" s="369">
        <v>463.21</v>
      </c>
      <c r="H21" s="370">
        <v>3</v>
      </c>
      <c r="I21" s="371">
        <v>0</v>
      </c>
      <c r="J21" s="371">
        <v>0</v>
      </c>
      <c r="K21" s="372">
        <v>0</v>
      </c>
      <c r="L21" s="373">
        <v>0</v>
      </c>
      <c r="M21" s="379">
        <f t="shared" si="1"/>
        <v>3</v>
      </c>
      <c r="N21" s="374">
        <v>3</v>
      </c>
      <c r="O21" s="374" t="b">
        <f t="shared" si="10"/>
        <v>1</v>
      </c>
      <c r="P21" s="374">
        <f t="shared" si="11"/>
        <v>0</v>
      </c>
      <c r="Q21" s="375"/>
      <c r="S21" s="376">
        <f t="shared" si="2"/>
        <v>1389.6299999999999</v>
      </c>
      <c r="T21" s="377">
        <v>0</v>
      </c>
      <c r="U21" s="376">
        <f t="shared" si="3"/>
        <v>0</v>
      </c>
      <c r="V21" s="376">
        <f t="shared" si="4"/>
        <v>0</v>
      </c>
      <c r="W21" s="376">
        <f t="shared" si="5"/>
        <v>0</v>
      </c>
      <c r="X21" s="376">
        <f t="shared" si="6"/>
        <v>0</v>
      </c>
      <c r="Y21" s="376">
        <f t="shared" si="7"/>
        <v>1389.6299999999999</v>
      </c>
      <c r="Z21" s="378">
        <f t="shared" si="8"/>
        <v>1389.6299999999999</v>
      </c>
      <c r="AA21" s="378">
        <f t="shared" si="9"/>
        <v>0</v>
      </c>
    </row>
    <row r="22" spans="1:27" s="358" customFormat="1" x14ac:dyDescent="0.25">
      <c r="A22" s="366">
        <f t="shared" si="0"/>
        <v>16</v>
      </c>
      <c r="B22" s="381" t="s">
        <v>2709</v>
      </c>
      <c r="C22" s="367" t="s">
        <v>2720</v>
      </c>
      <c r="D22" s="368" t="s">
        <v>2721</v>
      </c>
      <c r="E22" s="369" t="s">
        <v>2691</v>
      </c>
      <c r="F22" s="369">
        <v>63.77</v>
      </c>
      <c r="G22" s="369">
        <v>63.77</v>
      </c>
      <c r="H22" s="370">
        <v>1</v>
      </c>
      <c r="I22" s="371">
        <v>0</v>
      </c>
      <c r="J22" s="371">
        <v>0</v>
      </c>
      <c r="K22" s="372">
        <v>0</v>
      </c>
      <c r="L22" s="373">
        <v>0</v>
      </c>
      <c r="M22" s="379">
        <f t="shared" si="1"/>
        <v>1</v>
      </c>
      <c r="N22" s="374">
        <v>0</v>
      </c>
      <c r="O22" s="374" t="b">
        <f t="shared" si="10"/>
        <v>0</v>
      </c>
      <c r="P22" s="374">
        <f t="shared" si="11"/>
        <v>-1</v>
      </c>
      <c r="Q22" s="375"/>
      <c r="S22" s="376">
        <f t="shared" si="2"/>
        <v>63.77</v>
      </c>
      <c r="T22" s="377">
        <v>0</v>
      </c>
      <c r="U22" s="376">
        <f t="shared" si="3"/>
        <v>0</v>
      </c>
      <c r="V22" s="376">
        <f t="shared" si="4"/>
        <v>0</v>
      </c>
      <c r="W22" s="376">
        <f t="shared" si="5"/>
        <v>0</v>
      </c>
      <c r="X22" s="376">
        <f t="shared" si="6"/>
        <v>0</v>
      </c>
      <c r="Y22" s="376">
        <f t="shared" si="7"/>
        <v>63.77</v>
      </c>
      <c r="Z22" s="378">
        <f t="shared" si="8"/>
        <v>63.77</v>
      </c>
      <c r="AA22" s="378">
        <f t="shared" si="9"/>
        <v>0</v>
      </c>
    </row>
    <row r="23" spans="1:27" s="358" customFormat="1" x14ac:dyDescent="0.25">
      <c r="A23" s="366">
        <f t="shared" ref="A23:A86" si="12">SUM(A22)+1</f>
        <v>17</v>
      </c>
      <c r="B23" s="381" t="s">
        <v>2709</v>
      </c>
      <c r="C23" s="367" t="s">
        <v>2722</v>
      </c>
      <c r="D23" s="368" t="s">
        <v>2723</v>
      </c>
      <c r="E23" s="369" t="s">
        <v>2691</v>
      </c>
      <c r="F23" s="369">
        <v>452.58</v>
      </c>
      <c r="G23" s="369">
        <v>452.58</v>
      </c>
      <c r="H23" s="370">
        <v>2</v>
      </c>
      <c r="I23" s="371">
        <v>0</v>
      </c>
      <c r="J23" s="371">
        <v>0</v>
      </c>
      <c r="K23" s="372">
        <v>0</v>
      </c>
      <c r="L23" s="373">
        <v>0</v>
      </c>
      <c r="M23" s="379">
        <f t="shared" si="1"/>
        <v>2</v>
      </c>
      <c r="N23" s="374">
        <v>2</v>
      </c>
      <c r="O23" s="374" t="b">
        <f t="shared" si="10"/>
        <v>1</v>
      </c>
      <c r="P23" s="374">
        <f t="shared" si="11"/>
        <v>0</v>
      </c>
      <c r="Q23" s="375"/>
      <c r="S23" s="376">
        <f t="shared" si="2"/>
        <v>905.16</v>
      </c>
      <c r="T23" s="377">
        <v>0</v>
      </c>
      <c r="U23" s="376">
        <f t="shared" si="3"/>
        <v>0</v>
      </c>
      <c r="V23" s="376">
        <f t="shared" si="4"/>
        <v>0</v>
      </c>
      <c r="W23" s="376">
        <f t="shared" si="5"/>
        <v>0</v>
      </c>
      <c r="X23" s="376">
        <f t="shared" si="6"/>
        <v>0</v>
      </c>
      <c r="Y23" s="376">
        <f t="shared" si="7"/>
        <v>905.16</v>
      </c>
      <c r="Z23" s="378">
        <f t="shared" si="8"/>
        <v>905.16</v>
      </c>
      <c r="AA23" s="378">
        <f t="shared" si="9"/>
        <v>0</v>
      </c>
    </row>
    <row r="24" spans="1:27" s="358" customFormat="1" x14ac:dyDescent="0.25">
      <c r="A24" s="366">
        <f t="shared" si="12"/>
        <v>18</v>
      </c>
      <c r="B24" s="381" t="s">
        <v>2709</v>
      </c>
      <c r="C24" s="367" t="s">
        <v>2724</v>
      </c>
      <c r="D24" s="368" t="s">
        <v>2725</v>
      </c>
      <c r="E24" s="369" t="s">
        <v>2691</v>
      </c>
      <c r="F24" s="369">
        <v>1230</v>
      </c>
      <c r="G24" s="369">
        <v>1230</v>
      </c>
      <c r="H24" s="370">
        <v>1</v>
      </c>
      <c r="I24" s="371">
        <v>0</v>
      </c>
      <c r="J24" s="371">
        <v>0</v>
      </c>
      <c r="K24" s="372">
        <v>0</v>
      </c>
      <c r="L24" s="373">
        <v>0</v>
      </c>
      <c r="M24" s="379">
        <f t="shared" si="1"/>
        <v>1</v>
      </c>
      <c r="N24" s="374">
        <v>1</v>
      </c>
      <c r="O24" s="374" t="b">
        <f t="shared" si="10"/>
        <v>1</v>
      </c>
      <c r="P24" s="374">
        <f t="shared" si="11"/>
        <v>0</v>
      </c>
      <c r="Q24" s="375"/>
      <c r="R24" s="383"/>
      <c r="S24" s="376">
        <f t="shared" si="2"/>
        <v>1230</v>
      </c>
      <c r="T24" s="377">
        <v>0</v>
      </c>
      <c r="U24" s="376">
        <f t="shared" si="3"/>
        <v>0</v>
      </c>
      <c r="V24" s="376">
        <f t="shared" si="4"/>
        <v>0</v>
      </c>
      <c r="W24" s="376">
        <f t="shared" si="5"/>
        <v>0</v>
      </c>
      <c r="X24" s="376">
        <f t="shared" si="6"/>
        <v>0</v>
      </c>
      <c r="Y24" s="376">
        <f t="shared" si="7"/>
        <v>1230</v>
      </c>
      <c r="Z24" s="378">
        <f t="shared" si="8"/>
        <v>1230</v>
      </c>
      <c r="AA24" s="378">
        <f t="shared" si="9"/>
        <v>0</v>
      </c>
    </row>
    <row r="25" spans="1:27" s="358" customFormat="1" x14ac:dyDescent="0.25">
      <c r="A25" s="366">
        <f t="shared" si="12"/>
        <v>19</v>
      </c>
      <c r="B25" s="381" t="s">
        <v>2709</v>
      </c>
      <c r="C25" s="367" t="s">
        <v>2726</v>
      </c>
      <c r="D25" s="368" t="s">
        <v>2727</v>
      </c>
      <c r="E25" s="369" t="s">
        <v>2691</v>
      </c>
      <c r="F25" s="369">
        <v>168.31</v>
      </c>
      <c r="G25" s="369">
        <v>168.31</v>
      </c>
      <c r="H25" s="370">
        <v>2</v>
      </c>
      <c r="I25" s="371">
        <v>0</v>
      </c>
      <c r="J25" s="371">
        <v>0</v>
      </c>
      <c r="K25" s="372">
        <v>0</v>
      </c>
      <c r="L25" s="373">
        <v>0</v>
      </c>
      <c r="M25" s="379">
        <f t="shared" si="1"/>
        <v>2</v>
      </c>
      <c r="N25" s="374">
        <v>2</v>
      </c>
      <c r="O25" s="374" t="b">
        <f t="shared" si="10"/>
        <v>1</v>
      </c>
      <c r="P25" s="374">
        <f t="shared" si="11"/>
        <v>0</v>
      </c>
      <c r="Q25" s="375"/>
      <c r="S25" s="376">
        <f t="shared" si="2"/>
        <v>336.62</v>
      </c>
      <c r="T25" s="377">
        <v>0</v>
      </c>
      <c r="U25" s="376">
        <f t="shared" si="3"/>
        <v>0</v>
      </c>
      <c r="V25" s="376">
        <f t="shared" si="4"/>
        <v>0</v>
      </c>
      <c r="W25" s="376">
        <f t="shared" si="5"/>
        <v>0</v>
      </c>
      <c r="X25" s="376">
        <f t="shared" si="6"/>
        <v>0</v>
      </c>
      <c r="Y25" s="376">
        <f t="shared" si="7"/>
        <v>336.62</v>
      </c>
      <c r="Z25" s="378">
        <f t="shared" si="8"/>
        <v>336.62</v>
      </c>
      <c r="AA25" s="378">
        <f t="shared" si="9"/>
        <v>0</v>
      </c>
    </row>
    <row r="26" spans="1:27" s="358" customFormat="1" x14ac:dyDescent="0.25">
      <c r="A26" s="366">
        <f t="shared" si="12"/>
        <v>20</v>
      </c>
      <c r="B26" s="381" t="s">
        <v>2709</v>
      </c>
      <c r="C26" s="367" t="s">
        <v>2728</v>
      </c>
      <c r="D26" s="368" t="s">
        <v>2729</v>
      </c>
      <c r="E26" s="369" t="s">
        <v>2691</v>
      </c>
      <c r="F26" s="369">
        <v>487.2</v>
      </c>
      <c r="G26" s="369">
        <v>487.2</v>
      </c>
      <c r="H26" s="370">
        <v>3</v>
      </c>
      <c r="I26" s="371">
        <v>0</v>
      </c>
      <c r="J26" s="371">
        <v>0</v>
      </c>
      <c r="K26" s="372">
        <v>0</v>
      </c>
      <c r="L26" s="373">
        <v>0</v>
      </c>
      <c r="M26" s="379">
        <f t="shared" si="1"/>
        <v>3</v>
      </c>
      <c r="N26" s="374">
        <v>3</v>
      </c>
      <c r="O26" s="374" t="b">
        <f t="shared" si="10"/>
        <v>1</v>
      </c>
      <c r="P26" s="374">
        <f t="shared" si="11"/>
        <v>0</v>
      </c>
      <c r="Q26" s="375"/>
      <c r="S26" s="376">
        <f t="shared" si="2"/>
        <v>1461.6</v>
      </c>
      <c r="T26" s="377">
        <v>0</v>
      </c>
      <c r="U26" s="376">
        <f t="shared" si="3"/>
        <v>0</v>
      </c>
      <c r="V26" s="376">
        <f t="shared" si="4"/>
        <v>0</v>
      </c>
      <c r="W26" s="376">
        <f t="shared" si="5"/>
        <v>0</v>
      </c>
      <c r="X26" s="376">
        <f t="shared" si="6"/>
        <v>0</v>
      </c>
      <c r="Y26" s="376">
        <f t="shared" si="7"/>
        <v>1461.6</v>
      </c>
      <c r="Z26" s="378">
        <f t="shared" si="8"/>
        <v>1461.6</v>
      </c>
      <c r="AA26" s="378">
        <f t="shared" si="9"/>
        <v>0</v>
      </c>
    </row>
    <row r="27" spans="1:27" s="358" customFormat="1" ht="24" x14ac:dyDescent="0.25">
      <c r="A27" s="366">
        <f t="shared" si="12"/>
        <v>21</v>
      </c>
      <c r="B27" s="381" t="s">
        <v>2709</v>
      </c>
      <c r="C27" s="367" t="s">
        <v>2730</v>
      </c>
      <c r="D27" s="368" t="s">
        <v>2731</v>
      </c>
      <c r="E27" s="369" t="s">
        <v>2691</v>
      </c>
      <c r="F27" s="369">
        <v>290</v>
      </c>
      <c r="G27" s="369">
        <v>290</v>
      </c>
      <c r="H27" s="370">
        <v>1</v>
      </c>
      <c r="I27" s="371">
        <v>0</v>
      </c>
      <c r="J27" s="371">
        <v>0</v>
      </c>
      <c r="K27" s="372">
        <v>0</v>
      </c>
      <c r="L27" s="373">
        <v>0</v>
      </c>
      <c r="M27" s="379">
        <f t="shared" si="1"/>
        <v>1</v>
      </c>
      <c r="N27" s="374">
        <v>1</v>
      </c>
      <c r="O27" s="374" t="b">
        <f t="shared" si="10"/>
        <v>1</v>
      </c>
      <c r="P27" s="374">
        <f t="shared" si="11"/>
        <v>0</v>
      </c>
      <c r="Q27" s="351"/>
      <c r="S27" s="376">
        <f t="shared" si="2"/>
        <v>290</v>
      </c>
      <c r="T27" s="377">
        <v>0</v>
      </c>
      <c r="U27" s="376">
        <f t="shared" si="3"/>
        <v>0</v>
      </c>
      <c r="V27" s="376">
        <f t="shared" si="4"/>
        <v>0</v>
      </c>
      <c r="W27" s="376">
        <f t="shared" si="5"/>
        <v>0</v>
      </c>
      <c r="X27" s="376">
        <f t="shared" si="6"/>
        <v>0</v>
      </c>
      <c r="Y27" s="376">
        <f t="shared" si="7"/>
        <v>290</v>
      </c>
      <c r="Z27" s="378">
        <f t="shared" si="8"/>
        <v>290</v>
      </c>
      <c r="AA27" s="378">
        <f t="shared" si="9"/>
        <v>0</v>
      </c>
    </row>
    <row r="28" spans="1:27" s="383" customFormat="1" x14ac:dyDescent="0.25">
      <c r="A28" s="366">
        <f t="shared" si="12"/>
        <v>22</v>
      </c>
      <c r="B28" s="381" t="s">
        <v>2709</v>
      </c>
      <c r="C28" s="367" t="s">
        <v>2732</v>
      </c>
      <c r="D28" s="368" t="s">
        <v>2733</v>
      </c>
      <c r="E28" s="369" t="s">
        <v>2691</v>
      </c>
      <c r="F28" s="369">
        <v>52.7</v>
      </c>
      <c r="G28" s="369">
        <v>52.7</v>
      </c>
      <c r="H28" s="370">
        <v>1</v>
      </c>
      <c r="I28" s="371">
        <v>0</v>
      </c>
      <c r="J28" s="371">
        <v>0</v>
      </c>
      <c r="K28" s="372">
        <v>0</v>
      </c>
      <c r="L28" s="373">
        <v>0</v>
      </c>
      <c r="M28" s="379">
        <f t="shared" si="1"/>
        <v>1</v>
      </c>
      <c r="N28" s="374">
        <v>1</v>
      </c>
      <c r="O28" s="374" t="b">
        <f t="shared" si="10"/>
        <v>1</v>
      </c>
      <c r="P28" s="374">
        <f t="shared" si="11"/>
        <v>0</v>
      </c>
      <c r="Q28" s="375"/>
      <c r="R28" s="358"/>
      <c r="S28" s="376">
        <f t="shared" si="2"/>
        <v>52.7</v>
      </c>
      <c r="T28" s="377">
        <v>0</v>
      </c>
      <c r="U28" s="376">
        <f t="shared" si="3"/>
        <v>0</v>
      </c>
      <c r="V28" s="376">
        <f t="shared" si="4"/>
        <v>0</v>
      </c>
      <c r="W28" s="376">
        <f t="shared" si="5"/>
        <v>0</v>
      </c>
      <c r="X28" s="376">
        <f t="shared" si="6"/>
        <v>0</v>
      </c>
      <c r="Y28" s="376">
        <f t="shared" si="7"/>
        <v>52.7</v>
      </c>
      <c r="Z28" s="378">
        <f t="shared" si="8"/>
        <v>52.7</v>
      </c>
      <c r="AA28" s="378">
        <f t="shared" si="9"/>
        <v>0</v>
      </c>
    </row>
    <row r="29" spans="1:27" s="358" customFormat="1" x14ac:dyDescent="0.25">
      <c r="A29" s="366">
        <f t="shared" si="12"/>
        <v>23</v>
      </c>
      <c r="B29" s="381" t="s">
        <v>2709</v>
      </c>
      <c r="C29" s="367" t="s">
        <v>2734</v>
      </c>
      <c r="D29" s="368" t="s">
        <v>2735</v>
      </c>
      <c r="E29" s="369" t="s">
        <v>2691</v>
      </c>
      <c r="F29" s="369">
        <v>65.09</v>
      </c>
      <c r="G29" s="369">
        <v>65.09</v>
      </c>
      <c r="H29" s="370">
        <v>1</v>
      </c>
      <c r="I29" s="371">
        <v>0</v>
      </c>
      <c r="J29" s="371">
        <v>0</v>
      </c>
      <c r="K29" s="372">
        <v>0</v>
      </c>
      <c r="L29" s="373">
        <v>0</v>
      </c>
      <c r="M29" s="379">
        <f t="shared" si="1"/>
        <v>1</v>
      </c>
      <c r="N29" s="374">
        <v>1</v>
      </c>
      <c r="O29" s="374" t="b">
        <f t="shared" si="10"/>
        <v>1</v>
      </c>
      <c r="P29" s="374">
        <f t="shared" si="11"/>
        <v>0</v>
      </c>
      <c r="Q29" s="375"/>
      <c r="S29" s="376">
        <f t="shared" si="2"/>
        <v>65.09</v>
      </c>
      <c r="T29" s="377">
        <v>0</v>
      </c>
      <c r="U29" s="376">
        <f t="shared" si="3"/>
        <v>0</v>
      </c>
      <c r="V29" s="376">
        <f t="shared" si="4"/>
        <v>0</v>
      </c>
      <c r="W29" s="376">
        <f t="shared" si="5"/>
        <v>0</v>
      </c>
      <c r="X29" s="376">
        <f t="shared" si="6"/>
        <v>0</v>
      </c>
      <c r="Y29" s="376">
        <f t="shared" si="7"/>
        <v>65.09</v>
      </c>
      <c r="Z29" s="378">
        <f t="shared" si="8"/>
        <v>65.09</v>
      </c>
      <c r="AA29" s="378">
        <f t="shared" si="9"/>
        <v>0</v>
      </c>
    </row>
    <row r="30" spans="1:27" s="358" customFormat="1" x14ac:dyDescent="0.25">
      <c r="A30" s="366">
        <f t="shared" si="12"/>
        <v>24</v>
      </c>
      <c r="B30" s="381" t="s">
        <v>2709</v>
      </c>
      <c r="C30" s="367" t="s">
        <v>2736</v>
      </c>
      <c r="D30" s="368" t="s">
        <v>2737</v>
      </c>
      <c r="E30" s="369" t="s">
        <v>2691</v>
      </c>
      <c r="F30" s="369">
        <v>56</v>
      </c>
      <c r="G30" s="369">
        <v>56</v>
      </c>
      <c r="H30" s="370">
        <v>2</v>
      </c>
      <c r="I30" s="371">
        <v>0</v>
      </c>
      <c r="J30" s="371">
        <v>0</v>
      </c>
      <c r="K30" s="372">
        <v>0</v>
      </c>
      <c r="L30" s="373">
        <v>0</v>
      </c>
      <c r="M30" s="379">
        <f t="shared" si="1"/>
        <v>2</v>
      </c>
      <c r="N30" s="374">
        <v>2</v>
      </c>
      <c r="O30" s="374" t="b">
        <f t="shared" si="10"/>
        <v>1</v>
      </c>
      <c r="P30" s="374">
        <f t="shared" si="11"/>
        <v>0</v>
      </c>
      <c r="Q30" s="375"/>
      <c r="S30" s="376">
        <f t="shared" si="2"/>
        <v>112</v>
      </c>
      <c r="T30" s="377">
        <v>0</v>
      </c>
      <c r="U30" s="376">
        <f t="shared" si="3"/>
        <v>0</v>
      </c>
      <c r="V30" s="376">
        <f t="shared" si="4"/>
        <v>0</v>
      </c>
      <c r="W30" s="376">
        <f t="shared" si="5"/>
        <v>0</v>
      </c>
      <c r="X30" s="376">
        <f t="shared" si="6"/>
        <v>0</v>
      </c>
      <c r="Y30" s="376">
        <f t="shared" si="7"/>
        <v>112</v>
      </c>
      <c r="Z30" s="378">
        <f t="shared" si="8"/>
        <v>112</v>
      </c>
      <c r="AA30" s="378">
        <f t="shared" si="9"/>
        <v>0</v>
      </c>
    </row>
    <row r="31" spans="1:27" s="358" customFormat="1" x14ac:dyDescent="0.25">
      <c r="A31" s="366">
        <f t="shared" si="12"/>
        <v>25</v>
      </c>
      <c r="B31" s="381" t="s">
        <v>2709</v>
      </c>
      <c r="C31" s="367" t="s">
        <v>2738</v>
      </c>
      <c r="D31" s="368" t="s">
        <v>2739</v>
      </c>
      <c r="E31" s="369" t="s">
        <v>2691</v>
      </c>
      <c r="F31" s="369">
        <v>549</v>
      </c>
      <c r="G31" s="369">
        <v>549</v>
      </c>
      <c r="H31" s="370">
        <v>0</v>
      </c>
      <c r="I31" s="371">
        <v>0</v>
      </c>
      <c r="J31" s="371">
        <v>0</v>
      </c>
      <c r="K31" s="372">
        <v>0</v>
      </c>
      <c r="L31" s="373">
        <v>0</v>
      </c>
      <c r="M31" s="379">
        <f t="shared" si="1"/>
        <v>0</v>
      </c>
      <c r="N31" s="374">
        <v>0</v>
      </c>
      <c r="O31" s="374" t="b">
        <f t="shared" si="10"/>
        <v>1</v>
      </c>
      <c r="P31" s="374">
        <f t="shared" si="11"/>
        <v>0</v>
      </c>
      <c r="Q31" s="375"/>
      <c r="S31" s="376">
        <f t="shared" si="2"/>
        <v>0</v>
      </c>
      <c r="T31" s="377">
        <v>0</v>
      </c>
      <c r="U31" s="376">
        <f t="shared" si="3"/>
        <v>0</v>
      </c>
      <c r="V31" s="376">
        <f t="shared" si="4"/>
        <v>0</v>
      </c>
      <c r="W31" s="376">
        <f t="shared" si="5"/>
        <v>0</v>
      </c>
      <c r="X31" s="376">
        <f t="shared" si="6"/>
        <v>0</v>
      </c>
      <c r="Y31" s="376">
        <f t="shared" si="7"/>
        <v>0</v>
      </c>
      <c r="Z31" s="378">
        <f t="shared" si="8"/>
        <v>0</v>
      </c>
      <c r="AA31" s="378">
        <f t="shared" si="9"/>
        <v>0</v>
      </c>
    </row>
    <row r="32" spans="1:27" s="358" customFormat="1" x14ac:dyDescent="0.25">
      <c r="A32" s="366">
        <f t="shared" si="12"/>
        <v>26</v>
      </c>
      <c r="B32" s="381" t="s">
        <v>2709</v>
      </c>
      <c r="C32" s="367" t="s">
        <v>2740</v>
      </c>
      <c r="D32" s="368" t="s">
        <v>2741</v>
      </c>
      <c r="E32" s="369" t="s">
        <v>2691</v>
      </c>
      <c r="F32" s="369">
        <v>4118</v>
      </c>
      <c r="G32" s="369">
        <v>4118</v>
      </c>
      <c r="H32" s="370">
        <v>1</v>
      </c>
      <c r="I32" s="371">
        <v>0</v>
      </c>
      <c r="J32" s="371">
        <v>0</v>
      </c>
      <c r="K32" s="372">
        <v>0</v>
      </c>
      <c r="L32" s="373">
        <v>0</v>
      </c>
      <c r="M32" s="379">
        <f t="shared" si="1"/>
        <v>1</v>
      </c>
      <c r="N32" s="374">
        <v>1</v>
      </c>
      <c r="O32" s="374" t="b">
        <f t="shared" si="10"/>
        <v>1</v>
      </c>
      <c r="P32" s="374">
        <f t="shared" si="11"/>
        <v>0</v>
      </c>
      <c r="Q32" s="375"/>
      <c r="R32" s="383"/>
      <c r="S32" s="376">
        <f t="shared" si="2"/>
        <v>4118</v>
      </c>
      <c r="T32" s="377">
        <v>0</v>
      </c>
      <c r="U32" s="376">
        <f t="shared" si="3"/>
        <v>0</v>
      </c>
      <c r="V32" s="376">
        <f t="shared" si="4"/>
        <v>0</v>
      </c>
      <c r="W32" s="376">
        <f t="shared" si="5"/>
        <v>0</v>
      </c>
      <c r="X32" s="376">
        <f t="shared" si="6"/>
        <v>0</v>
      </c>
      <c r="Y32" s="376">
        <f t="shared" si="7"/>
        <v>4118</v>
      </c>
      <c r="Z32" s="378">
        <f t="shared" si="8"/>
        <v>4118</v>
      </c>
      <c r="AA32" s="378">
        <f t="shared" si="9"/>
        <v>0</v>
      </c>
    </row>
    <row r="33" spans="1:27" s="358" customFormat="1" x14ac:dyDescent="0.25">
      <c r="A33" s="366">
        <f t="shared" si="12"/>
        <v>27</v>
      </c>
      <c r="B33" s="381" t="s">
        <v>2709</v>
      </c>
      <c r="C33" s="367" t="s">
        <v>2742</v>
      </c>
      <c r="D33" s="368" t="s">
        <v>2743</v>
      </c>
      <c r="E33" s="369" t="s">
        <v>2691</v>
      </c>
      <c r="F33" s="369">
        <v>430</v>
      </c>
      <c r="G33" s="369">
        <v>430</v>
      </c>
      <c r="H33" s="370">
        <v>1</v>
      </c>
      <c r="I33" s="371">
        <v>0</v>
      </c>
      <c r="J33" s="371">
        <v>0</v>
      </c>
      <c r="K33" s="372">
        <v>0</v>
      </c>
      <c r="L33" s="373">
        <v>0</v>
      </c>
      <c r="M33" s="379">
        <f t="shared" si="1"/>
        <v>1</v>
      </c>
      <c r="N33" s="374">
        <v>1</v>
      </c>
      <c r="O33" s="374" t="b">
        <f t="shared" si="10"/>
        <v>1</v>
      </c>
      <c r="P33" s="374">
        <f t="shared" si="11"/>
        <v>0</v>
      </c>
      <c r="Q33" s="375"/>
      <c r="S33" s="376">
        <f t="shared" si="2"/>
        <v>430</v>
      </c>
      <c r="T33" s="377">
        <v>0</v>
      </c>
      <c r="U33" s="376">
        <f t="shared" si="3"/>
        <v>0</v>
      </c>
      <c r="V33" s="376">
        <f t="shared" si="4"/>
        <v>0</v>
      </c>
      <c r="W33" s="376">
        <f t="shared" si="5"/>
        <v>0</v>
      </c>
      <c r="X33" s="376">
        <f t="shared" si="6"/>
        <v>0</v>
      </c>
      <c r="Y33" s="376">
        <f t="shared" si="7"/>
        <v>430</v>
      </c>
      <c r="Z33" s="378">
        <f t="shared" si="8"/>
        <v>430</v>
      </c>
      <c r="AA33" s="378">
        <f t="shared" si="9"/>
        <v>0</v>
      </c>
    </row>
    <row r="34" spans="1:27" s="358" customFormat="1" x14ac:dyDescent="0.25">
      <c r="A34" s="366">
        <f t="shared" si="12"/>
        <v>28</v>
      </c>
      <c r="B34" s="381" t="s">
        <v>2709</v>
      </c>
      <c r="C34" s="367" t="s">
        <v>2744</v>
      </c>
      <c r="D34" s="368" t="s">
        <v>2745</v>
      </c>
      <c r="E34" s="369" t="s">
        <v>2691</v>
      </c>
      <c r="F34" s="369">
        <v>130</v>
      </c>
      <c r="G34" s="369">
        <v>130</v>
      </c>
      <c r="H34" s="370">
        <v>1</v>
      </c>
      <c r="I34" s="371">
        <v>0</v>
      </c>
      <c r="J34" s="371">
        <v>0</v>
      </c>
      <c r="K34" s="372">
        <v>0</v>
      </c>
      <c r="L34" s="373">
        <v>0</v>
      </c>
      <c r="M34" s="379">
        <f t="shared" si="1"/>
        <v>1</v>
      </c>
      <c r="N34" s="374">
        <v>1</v>
      </c>
      <c r="O34" s="374" t="b">
        <f t="shared" si="10"/>
        <v>1</v>
      </c>
      <c r="P34" s="374">
        <f t="shared" si="11"/>
        <v>0</v>
      </c>
      <c r="Q34" s="375"/>
      <c r="S34" s="376">
        <f t="shared" si="2"/>
        <v>130</v>
      </c>
      <c r="T34" s="377">
        <v>0</v>
      </c>
      <c r="U34" s="376">
        <f t="shared" si="3"/>
        <v>0</v>
      </c>
      <c r="V34" s="376">
        <f t="shared" si="4"/>
        <v>0</v>
      </c>
      <c r="W34" s="376">
        <f t="shared" si="5"/>
        <v>0</v>
      </c>
      <c r="X34" s="376">
        <f t="shared" si="6"/>
        <v>0</v>
      </c>
      <c r="Y34" s="376">
        <f t="shared" si="7"/>
        <v>130</v>
      </c>
      <c r="Z34" s="378">
        <f t="shared" si="8"/>
        <v>130</v>
      </c>
      <c r="AA34" s="378">
        <f t="shared" si="9"/>
        <v>0</v>
      </c>
    </row>
    <row r="35" spans="1:27" s="383" customFormat="1" x14ac:dyDescent="0.25">
      <c r="A35" s="366">
        <f t="shared" si="12"/>
        <v>29</v>
      </c>
      <c r="B35" s="381" t="s">
        <v>2709</v>
      </c>
      <c r="C35" s="367" t="s">
        <v>2746</v>
      </c>
      <c r="D35" s="368" t="s">
        <v>2747</v>
      </c>
      <c r="E35" s="369" t="s">
        <v>2691</v>
      </c>
      <c r="F35" s="369">
        <v>1142.24</v>
      </c>
      <c r="G35" s="369">
        <v>1142.24</v>
      </c>
      <c r="H35" s="370">
        <v>1</v>
      </c>
      <c r="I35" s="371">
        <v>0</v>
      </c>
      <c r="J35" s="371">
        <v>0</v>
      </c>
      <c r="K35" s="373">
        <v>0</v>
      </c>
      <c r="L35" s="373">
        <v>0</v>
      </c>
      <c r="M35" s="379">
        <f t="shared" si="1"/>
        <v>1</v>
      </c>
      <c r="N35" s="374">
        <v>1</v>
      </c>
      <c r="O35" s="374" t="b">
        <f t="shared" si="10"/>
        <v>1</v>
      </c>
      <c r="P35" s="374">
        <f t="shared" si="11"/>
        <v>0</v>
      </c>
      <c r="Q35" s="375"/>
      <c r="R35" s="358"/>
      <c r="S35" s="376">
        <f t="shared" si="2"/>
        <v>1142.24</v>
      </c>
      <c r="T35" s="377">
        <v>0</v>
      </c>
      <c r="U35" s="376">
        <f t="shared" si="3"/>
        <v>0</v>
      </c>
      <c r="V35" s="376">
        <f t="shared" si="4"/>
        <v>0</v>
      </c>
      <c r="W35" s="376">
        <f t="shared" si="5"/>
        <v>0</v>
      </c>
      <c r="X35" s="376">
        <f t="shared" si="6"/>
        <v>0</v>
      </c>
      <c r="Y35" s="376">
        <f t="shared" si="7"/>
        <v>1142.24</v>
      </c>
      <c r="Z35" s="378">
        <f t="shared" si="8"/>
        <v>1142.24</v>
      </c>
      <c r="AA35" s="378">
        <f t="shared" si="9"/>
        <v>0</v>
      </c>
    </row>
    <row r="36" spans="1:27" s="358" customFormat="1" ht="24" x14ac:dyDescent="0.25">
      <c r="A36" s="366">
        <f t="shared" si="12"/>
        <v>30</v>
      </c>
      <c r="B36" s="381"/>
      <c r="C36" s="367" t="s">
        <v>2748</v>
      </c>
      <c r="D36" s="368" t="s">
        <v>2749</v>
      </c>
      <c r="E36" s="369" t="s">
        <v>2691</v>
      </c>
      <c r="F36" s="369">
        <v>33060</v>
      </c>
      <c r="G36" s="369">
        <v>33060</v>
      </c>
      <c r="H36" s="370">
        <v>0</v>
      </c>
      <c r="I36" s="371">
        <v>0</v>
      </c>
      <c r="J36" s="371">
        <v>0</v>
      </c>
      <c r="K36" s="372">
        <v>0</v>
      </c>
      <c r="L36" s="373">
        <v>0</v>
      </c>
      <c r="M36" s="379">
        <f t="shared" si="1"/>
        <v>0</v>
      </c>
      <c r="N36" s="374">
        <v>0</v>
      </c>
      <c r="O36" s="374" t="b">
        <f t="shared" si="10"/>
        <v>1</v>
      </c>
      <c r="P36" s="374">
        <f t="shared" si="11"/>
        <v>0</v>
      </c>
      <c r="Q36" s="382"/>
      <c r="S36" s="376">
        <f t="shared" si="2"/>
        <v>0</v>
      </c>
      <c r="T36" s="377">
        <v>0</v>
      </c>
      <c r="U36" s="376">
        <f t="shared" si="3"/>
        <v>0</v>
      </c>
      <c r="V36" s="376">
        <f t="shared" si="4"/>
        <v>0</v>
      </c>
      <c r="W36" s="376">
        <f t="shared" si="5"/>
        <v>0</v>
      </c>
      <c r="X36" s="376">
        <f t="shared" si="6"/>
        <v>0</v>
      </c>
      <c r="Y36" s="376">
        <f t="shared" si="7"/>
        <v>0</v>
      </c>
      <c r="Z36" s="378">
        <f t="shared" si="8"/>
        <v>0</v>
      </c>
      <c r="AA36" s="378">
        <f t="shared" si="9"/>
        <v>0</v>
      </c>
    </row>
    <row r="37" spans="1:27" s="358" customFormat="1" x14ac:dyDescent="0.25">
      <c r="A37" s="366">
        <f t="shared" si="12"/>
        <v>31</v>
      </c>
      <c r="B37" s="381" t="s">
        <v>2709</v>
      </c>
      <c r="C37" s="367" t="s">
        <v>2750</v>
      </c>
      <c r="D37" s="368" t="s">
        <v>2751</v>
      </c>
      <c r="E37" s="369" t="s">
        <v>2691</v>
      </c>
      <c r="F37" s="369">
        <v>370.69</v>
      </c>
      <c r="G37" s="369">
        <v>370.69</v>
      </c>
      <c r="H37" s="370">
        <v>1</v>
      </c>
      <c r="I37" s="371">
        <v>0</v>
      </c>
      <c r="J37" s="371">
        <v>0</v>
      </c>
      <c r="K37" s="372">
        <v>0</v>
      </c>
      <c r="L37" s="373">
        <v>0</v>
      </c>
      <c r="M37" s="379">
        <f t="shared" si="1"/>
        <v>1</v>
      </c>
      <c r="N37" s="374">
        <v>1</v>
      </c>
      <c r="O37" s="374" t="b">
        <f t="shared" si="10"/>
        <v>1</v>
      </c>
      <c r="P37" s="374">
        <f t="shared" si="11"/>
        <v>0</v>
      </c>
      <c r="Q37" s="375"/>
      <c r="S37" s="376">
        <f t="shared" si="2"/>
        <v>370.69</v>
      </c>
      <c r="T37" s="377">
        <v>0</v>
      </c>
      <c r="U37" s="376">
        <f t="shared" si="3"/>
        <v>0</v>
      </c>
      <c r="V37" s="376">
        <f t="shared" si="4"/>
        <v>0</v>
      </c>
      <c r="W37" s="376">
        <f t="shared" si="5"/>
        <v>0</v>
      </c>
      <c r="X37" s="376">
        <f t="shared" si="6"/>
        <v>0</v>
      </c>
      <c r="Y37" s="376">
        <f t="shared" si="7"/>
        <v>370.69</v>
      </c>
      <c r="Z37" s="378">
        <f t="shared" si="8"/>
        <v>370.69</v>
      </c>
      <c r="AA37" s="378">
        <f t="shared" si="9"/>
        <v>0</v>
      </c>
    </row>
    <row r="38" spans="1:27" s="358" customFormat="1" x14ac:dyDescent="0.25">
      <c r="A38" s="366">
        <f t="shared" si="12"/>
        <v>32</v>
      </c>
      <c r="B38" s="381" t="s">
        <v>2709</v>
      </c>
      <c r="C38" s="367" t="s">
        <v>2752</v>
      </c>
      <c r="D38" s="368" t="s">
        <v>2753</v>
      </c>
      <c r="E38" s="369" t="s">
        <v>2754</v>
      </c>
      <c r="F38" s="369">
        <v>70</v>
      </c>
      <c r="G38" s="369">
        <v>70</v>
      </c>
      <c r="H38" s="370">
        <v>1</v>
      </c>
      <c r="I38" s="371">
        <v>0</v>
      </c>
      <c r="J38" s="371">
        <v>0</v>
      </c>
      <c r="K38" s="372">
        <v>0</v>
      </c>
      <c r="L38" s="373">
        <v>0</v>
      </c>
      <c r="M38" s="379">
        <f t="shared" si="1"/>
        <v>1</v>
      </c>
      <c r="N38" s="374">
        <v>1</v>
      </c>
      <c r="O38" s="374" t="b">
        <f t="shared" si="10"/>
        <v>1</v>
      </c>
      <c r="P38" s="374">
        <f t="shared" si="11"/>
        <v>0</v>
      </c>
      <c r="Q38" s="375"/>
      <c r="S38" s="376">
        <f t="shared" si="2"/>
        <v>70</v>
      </c>
      <c r="T38" s="377">
        <v>0</v>
      </c>
      <c r="U38" s="376">
        <f t="shared" si="3"/>
        <v>0</v>
      </c>
      <c r="V38" s="376">
        <f t="shared" si="4"/>
        <v>0</v>
      </c>
      <c r="W38" s="376">
        <f t="shared" si="5"/>
        <v>0</v>
      </c>
      <c r="X38" s="376">
        <f t="shared" si="6"/>
        <v>0</v>
      </c>
      <c r="Y38" s="376">
        <f t="shared" si="7"/>
        <v>70</v>
      </c>
      <c r="Z38" s="378">
        <f t="shared" si="8"/>
        <v>70</v>
      </c>
      <c r="AA38" s="378">
        <f t="shared" si="9"/>
        <v>0</v>
      </c>
    </row>
    <row r="39" spans="1:27" s="358" customFormat="1" x14ac:dyDescent="0.25">
      <c r="A39" s="366">
        <f t="shared" si="12"/>
        <v>33</v>
      </c>
      <c r="B39" s="381" t="s">
        <v>2709</v>
      </c>
      <c r="C39" s="367" t="s">
        <v>2755</v>
      </c>
      <c r="D39" s="368" t="s">
        <v>2756</v>
      </c>
      <c r="E39" s="369" t="s">
        <v>2754</v>
      </c>
      <c r="F39" s="369">
        <v>172.41</v>
      </c>
      <c r="G39" s="369">
        <v>172.41</v>
      </c>
      <c r="H39" s="370">
        <v>1</v>
      </c>
      <c r="I39" s="371">
        <v>0</v>
      </c>
      <c r="J39" s="371">
        <v>0</v>
      </c>
      <c r="K39" s="373">
        <v>0</v>
      </c>
      <c r="L39" s="373">
        <v>0</v>
      </c>
      <c r="M39" s="379">
        <f t="shared" si="1"/>
        <v>1</v>
      </c>
      <c r="N39" s="374">
        <v>1</v>
      </c>
      <c r="O39" s="374" t="b">
        <f t="shared" si="10"/>
        <v>1</v>
      </c>
      <c r="P39" s="374">
        <f t="shared" si="11"/>
        <v>0</v>
      </c>
      <c r="Q39" s="375"/>
      <c r="S39" s="376">
        <f t="shared" si="2"/>
        <v>172.41</v>
      </c>
      <c r="T39" s="377">
        <v>0</v>
      </c>
      <c r="U39" s="376">
        <f t="shared" si="3"/>
        <v>0</v>
      </c>
      <c r="V39" s="376">
        <f t="shared" si="4"/>
        <v>0</v>
      </c>
      <c r="W39" s="376">
        <f t="shared" si="5"/>
        <v>0</v>
      </c>
      <c r="X39" s="376">
        <f t="shared" si="6"/>
        <v>0</v>
      </c>
      <c r="Y39" s="376">
        <f t="shared" si="7"/>
        <v>172.41</v>
      </c>
      <c r="Z39" s="378">
        <f t="shared" si="8"/>
        <v>172.41</v>
      </c>
      <c r="AA39" s="378">
        <f t="shared" si="9"/>
        <v>0</v>
      </c>
    </row>
    <row r="40" spans="1:27" s="358" customFormat="1" ht="24" x14ac:dyDescent="0.25">
      <c r="A40" s="366">
        <f t="shared" si="12"/>
        <v>34</v>
      </c>
      <c r="B40" s="381"/>
      <c r="C40" s="367" t="s">
        <v>2757</v>
      </c>
      <c r="D40" s="368" t="s">
        <v>2758</v>
      </c>
      <c r="E40" s="369" t="s">
        <v>2691</v>
      </c>
      <c r="F40" s="369">
        <v>1376.99</v>
      </c>
      <c r="G40" s="369">
        <v>1376.99</v>
      </c>
      <c r="H40" s="370">
        <v>0</v>
      </c>
      <c r="I40" s="371">
        <v>0</v>
      </c>
      <c r="J40" s="371">
        <v>0</v>
      </c>
      <c r="K40" s="372">
        <v>0</v>
      </c>
      <c r="L40" s="373">
        <v>0</v>
      </c>
      <c r="M40" s="379">
        <f t="shared" si="1"/>
        <v>0</v>
      </c>
      <c r="N40" s="374">
        <v>0</v>
      </c>
      <c r="O40" s="374" t="b">
        <f t="shared" si="10"/>
        <v>1</v>
      </c>
      <c r="P40" s="374">
        <f t="shared" si="11"/>
        <v>0</v>
      </c>
      <c r="Q40" s="375"/>
      <c r="S40" s="376">
        <f t="shared" si="2"/>
        <v>0</v>
      </c>
      <c r="T40" s="377">
        <v>0</v>
      </c>
      <c r="U40" s="376">
        <f t="shared" si="3"/>
        <v>0</v>
      </c>
      <c r="V40" s="376">
        <f t="shared" si="4"/>
        <v>0</v>
      </c>
      <c r="W40" s="376">
        <f t="shared" si="5"/>
        <v>0</v>
      </c>
      <c r="X40" s="376">
        <f t="shared" si="6"/>
        <v>0</v>
      </c>
      <c r="Y40" s="376">
        <f t="shared" si="7"/>
        <v>0</v>
      </c>
      <c r="Z40" s="378">
        <f t="shared" si="8"/>
        <v>0</v>
      </c>
      <c r="AA40" s="378">
        <f t="shared" si="9"/>
        <v>0</v>
      </c>
    </row>
    <row r="41" spans="1:27" s="358" customFormat="1" ht="24" x14ac:dyDescent="0.25">
      <c r="A41" s="366">
        <f t="shared" si="12"/>
        <v>35</v>
      </c>
      <c r="B41" s="381" t="s">
        <v>2709</v>
      </c>
      <c r="C41" s="367" t="s">
        <v>2759</v>
      </c>
      <c r="D41" s="368" t="s">
        <v>2760</v>
      </c>
      <c r="E41" s="369" t="s">
        <v>2691</v>
      </c>
      <c r="F41" s="369">
        <v>284.48</v>
      </c>
      <c r="G41" s="369">
        <v>284.48</v>
      </c>
      <c r="H41" s="370">
        <v>4</v>
      </c>
      <c r="I41" s="371">
        <v>0</v>
      </c>
      <c r="J41" s="371">
        <v>0</v>
      </c>
      <c r="K41" s="372">
        <v>0</v>
      </c>
      <c r="L41" s="373">
        <v>0</v>
      </c>
      <c r="M41" s="379">
        <f t="shared" si="1"/>
        <v>4</v>
      </c>
      <c r="N41" s="374">
        <v>4</v>
      </c>
      <c r="O41" s="374" t="b">
        <f t="shared" si="10"/>
        <v>1</v>
      </c>
      <c r="P41" s="374">
        <f t="shared" si="11"/>
        <v>0</v>
      </c>
      <c r="Q41" s="375"/>
      <c r="S41" s="376">
        <f t="shared" si="2"/>
        <v>1137.92</v>
      </c>
      <c r="T41" s="377">
        <v>0</v>
      </c>
      <c r="U41" s="376">
        <f t="shared" si="3"/>
        <v>0</v>
      </c>
      <c r="V41" s="376">
        <f t="shared" si="4"/>
        <v>0</v>
      </c>
      <c r="W41" s="376">
        <f t="shared" si="5"/>
        <v>0</v>
      </c>
      <c r="X41" s="376">
        <f t="shared" si="6"/>
        <v>0</v>
      </c>
      <c r="Y41" s="376">
        <f t="shared" si="7"/>
        <v>1137.92</v>
      </c>
      <c r="Z41" s="378">
        <f t="shared" si="8"/>
        <v>1137.92</v>
      </c>
      <c r="AA41" s="378">
        <f t="shared" si="9"/>
        <v>0</v>
      </c>
    </row>
    <row r="42" spans="1:27" s="358" customFormat="1" x14ac:dyDescent="0.25">
      <c r="A42" s="366">
        <f t="shared" si="12"/>
        <v>36</v>
      </c>
      <c r="B42" s="381" t="s">
        <v>2709</v>
      </c>
      <c r="C42" s="367" t="s">
        <v>2761</v>
      </c>
      <c r="D42" s="368" t="s">
        <v>2762</v>
      </c>
      <c r="E42" s="369" t="s">
        <v>2691</v>
      </c>
      <c r="F42" s="369">
        <v>120</v>
      </c>
      <c r="G42" s="369">
        <v>120</v>
      </c>
      <c r="H42" s="370">
        <v>1</v>
      </c>
      <c r="I42" s="371">
        <v>0</v>
      </c>
      <c r="J42" s="371">
        <v>0</v>
      </c>
      <c r="K42" s="372">
        <v>0</v>
      </c>
      <c r="L42" s="373">
        <v>0</v>
      </c>
      <c r="M42" s="379">
        <f t="shared" si="1"/>
        <v>1</v>
      </c>
      <c r="N42" s="374">
        <v>1</v>
      </c>
      <c r="O42" s="374" t="b">
        <f t="shared" si="10"/>
        <v>1</v>
      </c>
      <c r="P42" s="374">
        <f t="shared" si="11"/>
        <v>0</v>
      </c>
      <c r="Q42" s="375"/>
      <c r="S42" s="376">
        <f t="shared" si="2"/>
        <v>120</v>
      </c>
      <c r="T42" s="377">
        <v>0</v>
      </c>
      <c r="U42" s="376">
        <f t="shared" si="3"/>
        <v>0</v>
      </c>
      <c r="V42" s="376">
        <f t="shared" si="4"/>
        <v>0</v>
      </c>
      <c r="W42" s="376">
        <f t="shared" si="5"/>
        <v>0</v>
      </c>
      <c r="X42" s="376">
        <f t="shared" si="6"/>
        <v>0</v>
      </c>
      <c r="Y42" s="376">
        <f t="shared" si="7"/>
        <v>120</v>
      </c>
      <c r="Z42" s="378">
        <f t="shared" si="8"/>
        <v>120</v>
      </c>
      <c r="AA42" s="378">
        <f t="shared" si="9"/>
        <v>0</v>
      </c>
    </row>
    <row r="43" spans="1:27" s="358" customFormat="1" x14ac:dyDescent="0.25">
      <c r="A43" s="366">
        <f t="shared" si="12"/>
        <v>37</v>
      </c>
      <c r="B43" s="381" t="s">
        <v>2709</v>
      </c>
      <c r="C43" s="367" t="s">
        <v>2763</v>
      </c>
      <c r="D43" s="368" t="s">
        <v>2764</v>
      </c>
      <c r="E43" s="369" t="s">
        <v>2691</v>
      </c>
      <c r="F43" s="369">
        <v>230</v>
      </c>
      <c r="G43" s="369">
        <v>230</v>
      </c>
      <c r="H43" s="370">
        <v>1</v>
      </c>
      <c r="I43" s="371">
        <v>0</v>
      </c>
      <c r="J43" s="371">
        <v>0</v>
      </c>
      <c r="K43" s="372">
        <v>0</v>
      </c>
      <c r="L43" s="373">
        <v>0</v>
      </c>
      <c r="M43" s="379">
        <f t="shared" si="1"/>
        <v>1</v>
      </c>
      <c r="N43" s="374">
        <v>1</v>
      </c>
      <c r="O43" s="374" t="b">
        <f t="shared" si="10"/>
        <v>1</v>
      </c>
      <c r="P43" s="374">
        <f t="shared" si="11"/>
        <v>0</v>
      </c>
      <c r="Q43" s="375"/>
      <c r="S43" s="376">
        <f t="shared" si="2"/>
        <v>230</v>
      </c>
      <c r="T43" s="377">
        <v>0</v>
      </c>
      <c r="U43" s="376">
        <f t="shared" si="3"/>
        <v>0</v>
      </c>
      <c r="V43" s="376">
        <f t="shared" si="4"/>
        <v>0</v>
      </c>
      <c r="W43" s="376">
        <f t="shared" si="5"/>
        <v>0</v>
      </c>
      <c r="X43" s="376">
        <f t="shared" si="6"/>
        <v>0</v>
      </c>
      <c r="Y43" s="376">
        <f t="shared" si="7"/>
        <v>230</v>
      </c>
      <c r="Z43" s="378">
        <f t="shared" si="8"/>
        <v>230</v>
      </c>
      <c r="AA43" s="378">
        <f t="shared" si="9"/>
        <v>0</v>
      </c>
    </row>
    <row r="44" spans="1:27" s="358" customFormat="1" x14ac:dyDescent="0.25">
      <c r="A44" s="366">
        <f t="shared" si="12"/>
        <v>38</v>
      </c>
      <c r="B44" s="381" t="s">
        <v>2709</v>
      </c>
      <c r="C44" s="367" t="s">
        <v>2765</v>
      </c>
      <c r="D44" s="368" t="s">
        <v>2766</v>
      </c>
      <c r="E44" s="369" t="s">
        <v>2691</v>
      </c>
      <c r="F44" s="369">
        <v>60.37</v>
      </c>
      <c r="G44" s="369">
        <v>60.37</v>
      </c>
      <c r="H44" s="370">
        <v>3</v>
      </c>
      <c r="I44" s="371">
        <v>0</v>
      </c>
      <c r="J44" s="371">
        <v>0</v>
      </c>
      <c r="K44" s="372">
        <v>0</v>
      </c>
      <c r="L44" s="373">
        <v>0</v>
      </c>
      <c r="M44" s="379">
        <f t="shared" si="1"/>
        <v>3</v>
      </c>
      <c r="N44" s="374">
        <v>2</v>
      </c>
      <c r="O44" s="374" t="b">
        <f t="shared" si="10"/>
        <v>0</v>
      </c>
      <c r="P44" s="374">
        <f t="shared" si="11"/>
        <v>-1</v>
      </c>
      <c r="Q44" s="375"/>
      <c r="S44" s="376">
        <f t="shared" si="2"/>
        <v>181.10999999999999</v>
      </c>
      <c r="T44" s="377">
        <v>0</v>
      </c>
      <c r="U44" s="376">
        <f t="shared" si="3"/>
        <v>0</v>
      </c>
      <c r="V44" s="376">
        <f t="shared" si="4"/>
        <v>0</v>
      </c>
      <c r="W44" s="376">
        <f t="shared" si="5"/>
        <v>0</v>
      </c>
      <c r="X44" s="376">
        <f t="shared" si="6"/>
        <v>0</v>
      </c>
      <c r="Y44" s="376">
        <f t="shared" si="7"/>
        <v>181.10999999999999</v>
      </c>
      <c r="Z44" s="378">
        <f t="shared" si="8"/>
        <v>181.10999999999999</v>
      </c>
      <c r="AA44" s="378">
        <f t="shared" si="9"/>
        <v>0</v>
      </c>
    </row>
    <row r="45" spans="1:27" s="358" customFormat="1" x14ac:dyDescent="0.25">
      <c r="A45" s="366">
        <f t="shared" si="12"/>
        <v>39</v>
      </c>
      <c r="B45" s="381" t="s">
        <v>2709</v>
      </c>
      <c r="C45" s="367" t="s">
        <v>2767</v>
      </c>
      <c r="D45" s="368" t="s">
        <v>2768</v>
      </c>
      <c r="E45" s="369" t="s">
        <v>2691</v>
      </c>
      <c r="F45" s="369">
        <v>50</v>
      </c>
      <c r="G45" s="369">
        <v>50</v>
      </c>
      <c r="H45" s="370">
        <v>1</v>
      </c>
      <c r="I45" s="371">
        <v>0</v>
      </c>
      <c r="J45" s="371">
        <v>0</v>
      </c>
      <c r="K45" s="372">
        <v>0</v>
      </c>
      <c r="L45" s="373">
        <v>0</v>
      </c>
      <c r="M45" s="379">
        <f t="shared" si="1"/>
        <v>1</v>
      </c>
      <c r="N45" s="374">
        <v>1</v>
      </c>
      <c r="O45" s="374" t="b">
        <f t="shared" si="10"/>
        <v>1</v>
      </c>
      <c r="P45" s="374">
        <f t="shared" si="11"/>
        <v>0</v>
      </c>
      <c r="Q45" s="375"/>
      <c r="S45" s="376">
        <f t="shared" si="2"/>
        <v>50</v>
      </c>
      <c r="T45" s="377">
        <v>0</v>
      </c>
      <c r="U45" s="376">
        <f t="shared" si="3"/>
        <v>0</v>
      </c>
      <c r="V45" s="376">
        <f t="shared" si="4"/>
        <v>0</v>
      </c>
      <c r="W45" s="376">
        <f t="shared" si="5"/>
        <v>0</v>
      </c>
      <c r="X45" s="376">
        <f t="shared" si="6"/>
        <v>0</v>
      </c>
      <c r="Y45" s="376">
        <f t="shared" si="7"/>
        <v>50</v>
      </c>
      <c r="Z45" s="378">
        <f t="shared" si="8"/>
        <v>50</v>
      </c>
      <c r="AA45" s="378">
        <f t="shared" si="9"/>
        <v>0</v>
      </c>
    </row>
    <row r="46" spans="1:27" s="358" customFormat="1" x14ac:dyDescent="0.25">
      <c r="A46" s="366">
        <f t="shared" si="12"/>
        <v>40</v>
      </c>
      <c r="B46" s="381" t="s">
        <v>2709</v>
      </c>
      <c r="C46" s="367" t="s">
        <v>2769</v>
      </c>
      <c r="D46" s="368" t="s">
        <v>2770</v>
      </c>
      <c r="E46" s="369" t="s">
        <v>2691</v>
      </c>
      <c r="F46" s="369">
        <v>65.77</v>
      </c>
      <c r="G46" s="369">
        <v>65.77</v>
      </c>
      <c r="H46" s="370">
        <v>3</v>
      </c>
      <c r="I46" s="371">
        <v>0</v>
      </c>
      <c r="J46" s="371">
        <v>0</v>
      </c>
      <c r="K46" s="372">
        <v>0</v>
      </c>
      <c r="L46" s="373">
        <v>0</v>
      </c>
      <c r="M46" s="379">
        <f t="shared" si="1"/>
        <v>3</v>
      </c>
      <c r="N46" s="374">
        <v>3</v>
      </c>
      <c r="O46" s="374" t="b">
        <f t="shared" si="10"/>
        <v>1</v>
      </c>
      <c r="P46" s="374">
        <f t="shared" si="11"/>
        <v>0</v>
      </c>
      <c r="Q46" s="375"/>
      <c r="S46" s="376">
        <f t="shared" si="2"/>
        <v>197.31</v>
      </c>
      <c r="T46" s="377">
        <v>0</v>
      </c>
      <c r="U46" s="376">
        <f t="shared" si="3"/>
        <v>0</v>
      </c>
      <c r="V46" s="376">
        <f t="shared" si="4"/>
        <v>0</v>
      </c>
      <c r="W46" s="376">
        <f t="shared" si="5"/>
        <v>0</v>
      </c>
      <c r="X46" s="376">
        <f t="shared" si="6"/>
        <v>0</v>
      </c>
      <c r="Y46" s="376">
        <f t="shared" si="7"/>
        <v>197.31</v>
      </c>
      <c r="Z46" s="378">
        <f t="shared" si="8"/>
        <v>197.31</v>
      </c>
      <c r="AA46" s="378">
        <f t="shared" si="9"/>
        <v>0</v>
      </c>
    </row>
    <row r="47" spans="1:27" s="358" customFormat="1" x14ac:dyDescent="0.25">
      <c r="A47" s="366">
        <f t="shared" si="12"/>
        <v>41</v>
      </c>
      <c r="B47" s="381" t="s">
        <v>2709</v>
      </c>
      <c r="C47" s="367" t="s">
        <v>2771</v>
      </c>
      <c r="D47" s="368" t="s">
        <v>2772</v>
      </c>
      <c r="E47" s="369" t="s">
        <v>2691</v>
      </c>
      <c r="F47" s="369">
        <v>829.4</v>
      </c>
      <c r="G47" s="369">
        <v>829.4</v>
      </c>
      <c r="H47" s="370">
        <v>10</v>
      </c>
      <c r="I47" s="371">
        <v>0</v>
      </c>
      <c r="J47" s="371">
        <v>0</v>
      </c>
      <c r="K47" s="372">
        <v>0</v>
      </c>
      <c r="L47" s="373">
        <v>0</v>
      </c>
      <c r="M47" s="379">
        <f t="shared" si="1"/>
        <v>10</v>
      </c>
      <c r="N47" s="374">
        <v>10</v>
      </c>
      <c r="O47" s="374" t="b">
        <f t="shared" si="10"/>
        <v>1</v>
      </c>
      <c r="P47" s="374">
        <f t="shared" si="11"/>
        <v>0</v>
      </c>
      <c r="Q47" s="375"/>
      <c r="S47" s="376">
        <f t="shared" si="2"/>
        <v>8294</v>
      </c>
      <c r="T47" s="377">
        <v>0</v>
      </c>
      <c r="U47" s="376">
        <f t="shared" si="3"/>
        <v>0</v>
      </c>
      <c r="V47" s="376">
        <f t="shared" si="4"/>
        <v>0</v>
      </c>
      <c r="W47" s="376">
        <f t="shared" si="5"/>
        <v>0</v>
      </c>
      <c r="X47" s="376">
        <f t="shared" si="6"/>
        <v>0</v>
      </c>
      <c r="Y47" s="376">
        <f t="shared" si="7"/>
        <v>8294</v>
      </c>
      <c r="Z47" s="378">
        <f t="shared" si="8"/>
        <v>8294</v>
      </c>
      <c r="AA47" s="378">
        <f t="shared" si="9"/>
        <v>0</v>
      </c>
    </row>
    <row r="48" spans="1:27" s="358" customFormat="1" x14ac:dyDescent="0.25">
      <c r="A48" s="366">
        <f t="shared" si="12"/>
        <v>42</v>
      </c>
      <c r="B48" s="381" t="s">
        <v>2709</v>
      </c>
      <c r="C48" s="367" t="s">
        <v>2773</v>
      </c>
      <c r="D48" s="368" t="s">
        <v>2774</v>
      </c>
      <c r="E48" s="369" t="s">
        <v>2691</v>
      </c>
      <c r="F48" s="369">
        <v>3599.14</v>
      </c>
      <c r="G48" s="369">
        <v>3599.14</v>
      </c>
      <c r="H48" s="370">
        <v>1</v>
      </c>
      <c r="I48" s="371">
        <v>0</v>
      </c>
      <c r="J48" s="371">
        <v>0</v>
      </c>
      <c r="K48" s="372">
        <v>0</v>
      </c>
      <c r="L48" s="373">
        <v>0</v>
      </c>
      <c r="M48" s="379">
        <f t="shared" si="1"/>
        <v>1</v>
      </c>
      <c r="N48" s="374">
        <v>1</v>
      </c>
      <c r="O48" s="374" t="b">
        <f t="shared" si="10"/>
        <v>1</v>
      </c>
      <c r="P48" s="374">
        <f t="shared" si="11"/>
        <v>0</v>
      </c>
      <c r="Q48" s="375"/>
      <c r="S48" s="376">
        <f t="shared" si="2"/>
        <v>3599.14</v>
      </c>
      <c r="T48" s="377">
        <v>0</v>
      </c>
      <c r="U48" s="376">
        <f t="shared" si="3"/>
        <v>0</v>
      </c>
      <c r="V48" s="376">
        <f t="shared" si="4"/>
        <v>0</v>
      </c>
      <c r="W48" s="376">
        <f t="shared" si="5"/>
        <v>0</v>
      </c>
      <c r="X48" s="376">
        <f t="shared" si="6"/>
        <v>0</v>
      </c>
      <c r="Y48" s="376">
        <f t="shared" si="7"/>
        <v>3599.14</v>
      </c>
      <c r="Z48" s="378">
        <f t="shared" si="8"/>
        <v>3599.14</v>
      </c>
      <c r="AA48" s="378">
        <f t="shared" si="9"/>
        <v>0</v>
      </c>
    </row>
    <row r="49" spans="1:27" s="358" customFormat="1" x14ac:dyDescent="0.25">
      <c r="A49" s="366">
        <f t="shared" si="12"/>
        <v>43</v>
      </c>
      <c r="B49" s="381" t="s">
        <v>2709</v>
      </c>
      <c r="C49" s="367" t="s">
        <v>2775</v>
      </c>
      <c r="D49" s="368" t="s">
        <v>2776</v>
      </c>
      <c r="E49" s="369" t="s">
        <v>2691</v>
      </c>
      <c r="F49" s="369">
        <v>12.07</v>
      </c>
      <c r="G49" s="369">
        <v>12.07</v>
      </c>
      <c r="H49" s="370">
        <v>2</v>
      </c>
      <c r="I49" s="371">
        <v>0</v>
      </c>
      <c r="J49" s="371">
        <v>0</v>
      </c>
      <c r="K49" s="372">
        <v>0</v>
      </c>
      <c r="L49" s="373">
        <v>0</v>
      </c>
      <c r="M49" s="379">
        <f t="shared" si="1"/>
        <v>2</v>
      </c>
      <c r="N49" s="374">
        <v>2</v>
      </c>
      <c r="O49" s="374" t="b">
        <f t="shared" si="10"/>
        <v>1</v>
      </c>
      <c r="P49" s="374">
        <f t="shared" si="11"/>
        <v>0</v>
      </c>
      <c r="Q49" s="375"/>
      <c r="S49" s="376">
        <f t="shared" si="2"/>
        <v>24.14</v>
      </c>
      <c r="T49" s="377">
        <v>0</v>
      </c>
      <c r="U49" s="376">
        <f t="shared" si="3"/>
        <v>0</v>
      </c>
      <c r="V49" s="376">
        <f t="shared" si="4"/>
        <v>0</v>
      </c>
      <c r="W49" s="376">
        <f t="shared" si="5"/>
        <v>0</v>
      </c>
      <c r="X49" s="376">
        <f t="shared" si="6"/>
        <v>0</v>
      </c>
      <c r="Y49" s="376">
        <f t="shared" si="7"/>
        <v>24.14</v>
      </c>
      <c r="Z49" s="378">
        <f t="shared" si="8"/>
        <v>24.14</v>
      </c>
      <c r="AA49" s="378">
        <f t="shared" si="9"/>
        <v>0</v>
      </c>
    </row>
    <row r="50" spans="1:27" s="358" customFormat="1" x14ac:dyDescent="0.25">
      <c r="A50" s="366">
        <f t="shared" si="12"/>
        <v>44</v>
      </c>
      <c r="B50" s="381" t="s">
        <v>2709</v>
      </c>
      <c r="C50" s="367" t="s">
        <v>2777</v>
      </c>
      <c r="D50" s="368" t="s">
        <v>2778</v>
      </c>
      <c r="E50" s="369" t="s">
        <v>2691</v>
      </c>
      <c r="F50" s="369">
        <v>25.16</v>
      </c>
      <c r="G50" s="369">
        <v>25.16</v>
      </c>
      <c r="H50" s="370">
        <v>1</v>
      </c>
      <c r="I50" s="371">
        <v>0</v>
      </c>
      <c r="J50" s="371">
        <v>0</v>
      </c>
      <c r="K50" s="372">
        <v>0</v>
      </c>
      <c r="L50" s="373">
        <v>0</v>
      </c>
      <c r="M50" s="379">
        <f t="shared" si="1"/>
        <v>1</v>
      </c>
      <c r="N50" s="374">
        <v>1</v>
      </c>
      <c r="O50" s="374" t="b">
        <f t="shared" si="10"/>
        <v>1</v>
      </c>
      <c r="P50" s="374">
        <f t="shared" si="11"/>
        <v>0</v>
      </c>
      <c r="Q50" s="375"/>
      <c r="S50" s="376">
        <f t="shared" si="2"/>
        <v>25.16</v>
      </c>
      <c r="T50" s="377">
        <v>0</v>
      </c>
      <c r="U50" s="376">
        <f t="shared" si="3"/>
        <v>0</v>
      </c>
      <c r="V50" s="376">
        <f t="shared" si="4"/>
        <v>0</v>
      </c>
      <c r="W50" s="376">
        <f t="shared" si="5"/>
        <v>0</v>
      </c>
      <c r="X50" s="376">
        <f t="shared" si="6"/>
        <v>0</v>
      </c>
      <c r="Y50" s="376">
        <f t="shared" si="7"/>
        <v>25.16</v>
      </c>
      <c r="Z50" s="378">
        <f t="shared" si="8"/>
        <v>25.16</v>
      </c>
      <c r="AA50" s="378">
        <f t="shared" si="9"/>
        <v>0</v>
      </c>
    </row>
    <row r="51" spans="1:27" s="358" customFormat="1" x14ac:dyDescent="0.25">
      <c r="A51" s="366">
        <f t="shared" si="12"/>
        <v>45</v>
      </c>
      <c r="B51" s="381" t="s">
        <v>2709</v>
      </c>
      <c r="C51" s="367" t="s">
        <v>2779</v>
      </c>
      <c r="D51" s="368" t="s">
        <v>2780</v>
      </c>
      <c r="E51" s="369" t="s">
        <v>2691</v>
      </c>
      <c r="F51" s="369">
        <v>25.16</v>
      </c>
      <c r="G51" s="369">
        <v>25.16</v>
      </c>
      <c r="H51" s="370">
        <v>1</v>
      </c>
      <c r="I51" s="371">
        <v>0</v>
      </c>
      <c r="J51" s="371">
        <v>0</v>
      </c>
      <c r="K51" s="372">
        <v>0</v>
      </c>
      <c r="L51" s="373">
        <v>0</v>
      </c>
      <c r="M51" s="379">
        <f t="shared" si="1"/>
        <v>1</v>
      </c>
      <c r="N51" s="374">
        <v>1</v>
      </c>
      <c r="O51" s="374" t="b">
        <f t="shared" si="10"/>
        <v>1</v>
      </c>
      <c r="P51" s="374">
        <f t="shared" si="11"/>
        <v>0</v>
      </c>
      <c r="Q51" s="375"/>
      <c r="S51" s="376">
        <f t="shared" si="2"/>
        <v>25.16</v>
      </c>
      <c r="T51" s="377">
        <v>0</v>
      </c>
      <c r="U51" s="376">
        <f t="shared" si="3"/>
        <v>0</v>
      </c>
      <c r="V51" s="376">
        <f t="shared" si="4"/>
        <v>0</v>
      </c>
      <c r="W51" s="376">
        <f t="shared" si="5"/>
        <v>0</v>
      </c>
      <c r="X51" s="376">
        <f t="shared" si="6"/>
        <v>0</v>
      </c>
      <c r="Y51" s="376">
        <f t="shared" si="7"/>
        <v>25.16</v>
      </c>
      <c r="Z51" s="378">
        <f t="shared" si="8"/>
        <v>25.16</v>
      </c>
      <c r="AA51" s="378">
        <f t="shared" si="9"/>
        <v>0</v>
      </c>
    </row>
    <row r="52" spans="1:27" s="358" customFormat="1" x14ac:dyDescent="0.25">
      <c r="A52" s="366">
        <f t="shared" si="12"/>
        <v>46</v>
      </c>
      <c r="B52" s="381" t="s">
        <v>2709</v>
      </c>
      <c r="C52" s="367" t="s">
        <v>2781</v>
      </c>
      <c r="D52" s="368" t="s">
        <v>2782</v>
      </c>
      <c r="E52" s="369" t="s">
        <v>2691</v>
      </c>
      <c r="F52" s="369">
        <v>25.16</v>
      </c>
      <c r="G52" s="369">
        <v>25.16</v>
      </c>
      <c r="H52" s="370">
        <v>1</v>
      </c>
      <c r="I52" s="371">
        <v>0</v>
      </c>
      <c r="J52" s="371">
        <v>0</v>
      </c>
      <c r="K52" s="372">
        <v>0</v>
      </c>
      <c r="L52" s="373">
        <v>0</v>
      </c>
      <c r="M52" s="379">
        <f t="shared" si="1"/>
        <v>1</v>
      </c>
      <c r="N52" s="374">
        <v>1</v>
      </c>
      <c r="O52" s="374" t="b">
        <f t="shared" si="10"/>
        <v>1</v>
      </c>
      <c r="P52" s="374">
        <f t="shared" si="11"/>
        <v>0</v>
      </c>
      <c r="Q52" s="375"/>
      <c r="S52" s="376">
        <f t="shared" si="2"/>
        <v>25.16</v>
      </c>
      <c r="T52" s="377">
        <v>0</v>
      </c>
      <c r="U52" s="376">
        <f t="shared" si="3"/>
        <v>0</v>
      </c>
      <c r="V52" s="376">
        <f t="shared" si="4"/>
        <v>0</v>
      </c>
      <c r="W52" s="376">
        <f t="shared" si="5"/>
        <v>0</v>
      </c>
      <c r="X52" s="376">
        <f t="shared" si="6"/>
        <v>0</v>
      </c>
      <c r="Y52" s="376">
        <f t="shared" si="7"/>
        <v>25.16</v>
      </c>
      <c r="Z52" s="378">
        <f t="shared" si="8"/>
        <v>25.16</v>
      </c>
      <c r="AA52" s="378">
        <f t="shared" si="9"/>
        <v>0</v>
      </c>
    </row>
    <row r="53" spans="1:27" s="358" customFormat="1" x14ac:dyDescent="0.25">
      <c r="A53" s="366">
        <f t="shared" si="12"/>
        <v>47</v>
      </c>
      <c r="B53" s="381" t="s">
        <v>2709</v>
      </c>
      <c r="C53" s="367" t="s">
        <v>2783</v>
      </c>
      <c r="D53" s="368" t="s">
        <v>2784</v>
      </c>
      <c r="E53" s="369" t="s">
        <v>2691</v>
      </c>
      <c r="F53" s="369">
        <v>25.16</v>
      </c>
      <c r="G53" s="369">
        <v>25.16</v>
      </c>
      <c r="H53" s="370">
        <v>1</v>
      </c>
      <c r="I53" s="371">
        <v>0</v>
      </c>
      <c r="J53" s="371">
        <v>0</v>
      </c>
      <c r="K53" s="372">
        <v>0</v>
      </c>
      <c r="L53" s="373">
        <v>0</v>
      </c>
      <c r="M53" s="379">
        <f t="shared" si="1"/>
        <v>1</v>
      </c>
      <c r="N53" s="374">
        <v>1</v>
      </c>
      <c r="O53" s="374" t="b">
        <f t="shared" si="10"/>
        <v>1</v>
      </c>
      <c r="P53" s="374">
        <f t="shared" si="11"/>
        <v>0</v>
      </c>
      <c r="Q53" s="375"/>
      <c r="S53" s="376">
        <f t="shared" si="2"/>
        <v>25.16</v>
      </c>
      <c r="T53" s="377">
        <v>0</v>
      </c>
      <c r="U53" s="376">
        <f t="shared" si="3"/>
        <v>0</v>
      </c>
      <c r="V53" s="376">
        <f t="shared" si="4"/>
        <v>0</v>
      </c>
      <c r="W53" s="376">
        <f t="shared" si="5"/>
        <v>0</v>
      </c>
      <c r="X53" s="376">
        <f t="shared" si="6"/>
        <v>0</v>
      </c>
      <c r="Y53" s="376">
        <f t="shared" si="7"/>
        <v>25.16</v>
      </c>
      <c r="Z53" s="378">
        <f t="shared" si="8"/>
        <v>25.16</v>
      </c>
      <c r="AA53" s="378">
        <f t="shared" si="9"/>
        <v>0</v>
      </c>
    </row>
    <row r="54" spans="1:27" s="358" customFormat="1" x14ac:dyDescent="0.25">
      <c r="A54" s="366">
        <f t="shared" si="12"/>
        <v>48</v>
      </c>
      <c r="B54" s="381" t="s">
        <v>2709</v>
      </c>
      <c r="C54" s="367" t="s">
        <v>2785</v>
      </c>
      <c r="D54" s="368" t="s">
        <v>2786</v>
      </c>
      <c r="E54" s="369" t="s">
        <v>2691</v>
      </c>
      <c r="F54" s="369">
        <v>25.16</v>
      </c>
      <c r="G54" s="369">
        <v>25.16</v>
      </c>
      <c r="H54" s="370">
        <v>1</v>
      </c>
      <c r="I54" s="371">
        <v>0</v>
      </c>
      <c r="J54" s="371">
        <v>0</v>
      </c>
      <c r="K54" s="372">
        <v>0</v>
      </c>
      <c r="L54" s="373">
        <v>0</v>
      </c>
      <c r="M54" s="379">
        <f t="shared" si="1"/>
        <v>1</v>
      </c>
      <c r="N54" s="374">
        <v>1</v>
      </c>
      <c r="O54" s="374" t="b">
        <f t="shared" si="10"/>
        <v>1</v>
      </c>
      <c r="P54" s="374">
        <f t="shared" si="11"/>
        <v>0</v>
      </c>
      <c r="Q54" s="375"/>
      <c r="S54" s="376">
        <f t="shared" si="2"/>
        <v>25.16</v>
      </c>
      <c r="T54" s="377">
        <v>0</v>
      </c>
      <c r="U54" s="376">
        <f t="shared" si="3"/>
        <v>0</v>
      </c>
      <c r="V54" s="376">
        <f t="shared" si="4"/>
        <v>0</v>
      </c>
      <c r="W54" s="376">
        <f t="shared" si="5"/>
        <v>0</v>
      </c>
      <c r="X54" s="376">
        <f t="shared" si="6"/>
        <v>0</v>
      </c>
      <c r="Y54" s="376">
        <f t="shared" si="7"/>
        <v>25.16</v>
      </c>
      <c r="Z54" s="378">
        <f t="shared" si="8"/>
        <v>25.16</v>
      </c>
      <c r="AA54" s="378">
        <f t="shared" si="9"/>
        <v>0</v>
      </c>
    </row>
    <row r="55" spans="1:27" s="358" customFormat="1" x14ac:dyDescent="0.25">
      <c r="A55" s="366">
        <f t="shared" si="12"/>
        <v>49</v>
      </c>
      <c r="B55" s="381" t="s">
        <v>2709</v>
      </c>
      <c r="C55" s="367" t="s">
        <v>2787</v>
      </c>
      <c r="D55" s="368" t="s">
        <v>2788</v>
      </c>
      <c r="E55" s="369" t="s">
        <v>2691</v>
      </c>
      <c r="F55" s="369">
        <v>25.16</v>
      </c>
      <c r="G55" s="369">
        <v>25.16</v>
      </c>
      <c r="H55" s="370">
        <v>1</v>
      </c>
      <c r="I55" s="371">
        <v>0</v>
      </c>
      <c r="J55" s="371">
        <v>0</v>
      </c>
      <c r="K55" s="372">
        <v>0</v>
      </c>
      <c r="L55" s="373">
        <v>0</v>
      </c>
      <c r="M55" s="379">
        <f t="shared" si="1"/>
        <v>1</v>
      </c>
      <c r="N55" s="374">
        <v>1</v>
      </c>
      <c r="O55" s="374" t="b">
        <f t="shared" si="10"/>
        <v>1</v>
      </c>
      <c r="P55" s="374">
        <f t="shared" si="11"/>
        <v>0</v>
      </c>
      <c r="Q55" s="375"/>
      <c r="S55" s="376">
        <f t="shared" si="2"/>
        <v>25.16</v>
      </c>
      <c r="T55" s="377">
        <v>0</v>
      </c>
      <c r="U55" s="376">
        <f t="shared" si="3"/>
        <v>0</v>
      </c>
      <c r="V55" s="376">
        <f t="shared" si="4"/>
        <v>0</v>
      </c>
      <c r="W55" s="376">
        <f t="shared" si="5"/>
        <v>0</v>
      </c>
      <c r="X55" s="376">
        <f t="shared" si="6"/>
        <v>0</v>
      </c>
      <c r="Y55" s="376">
        <f t="shared" si="7"/>
        <v>25.16</v>
      </c>
      <c r="Z55" s="378">
        <f t="shared" si="8"/>
        <v>25.16</v>
      </c>
      <c r="AA55" s="378">
        <f t="shared" si="9"/>
        <v>0</v>
      </c>
    </row>
    <row r="56" spans="1:27" s="358" customFormat="1" x14ac:dyDescent="0.25">
      <c r="A56" s="366">
        <f t="shared" si="12"/>
        <v>50</v>
      </c>
      <c r="B56" s="381" t="s">
        <v>2709</v>
      </c>
      <c r="C56" s="367" t="s">
        <v>2789</v>
      </c>
      <c r="D56" s="368" t="s">
        <v>2790</v>
      </c>
      <c r="E56" s="369" t="s">
        <v>2691</v>
      </c>
      <c r="F56" s="369">
        <v>25.16</v>
      </c>
      <c r="G56" s="369">
        <v>25.16</v>
      </c>
      <c r="H56" s="370">
        <v>1</v>
      </c>
      <c r="I56" s="371">
        <v>0</v>
      </c>
      <c r="J56" s="371">
        <v>0</v>
      </c>
      <c r="K56" s="372">
        <v>0</v>
      </c>
      <c r="L56" s="373">
        <v>0</v>
      </c>
      <c r="M56" s="379">
        <f t="shared" si="1"/>
        <v>1</v>
      </c>
      <c r="N56" s="374">
        <v>1</v>
      </c>
      <c r="O56" s="374" t="b">
        <f t="shared" si="10"/>
        <v>1</v>
      </c>
      <c r="P56" s="374">
        <f t="shared" si="11"/>
        <v>0</v>
      </c>
      <c r="Q56" s="375"/>
      <c r="S56" s="376">
        <f t="shared" si="2"/>
        <v>25.16</v>
      </c>
      <c r="T56" s="377">
        <v>0</v>
      </c>
      <c r="U56" s="376">
        <f t="shared" si="3"/>
        <v>0</v>
      </c>
      <c r="V56" s="376">
        <f t="shared" si="4"/>
        <v>0</v>
      </c>
      <c r="W56" s="376">
        <f t="shared" si="5"/>
        <v>0</v>
      </c>
      <c r="X56" s="376">
        <f t="shared" si="6"/>
        <v>0</v>
      </c>
      <c r="Y56" s="376">
        <f t="shared" si="7"/>
        <v>25.16</v>
      </c>
      <c r="Z56" s="378">
        <f t="shared" si="8"/>
        <v>25.16</v>
      </c>
      <c r="AA56" s="378">
        <f t="shared" si="9"/>
        <v>0</v>
      </c>
    </row>
    <row r="57" spans="1:27" s="358" customFormat="1" x14ac:dyDescent="0.25">
      <c r="A57" s="366">
        <f t="shared" si="12"/>
        <v>51</v>
      </c>
      <c r="B57" s="381" t="s">
        <v>2709</v>
      </c>
      <c r="C57" s="367" t="s">
        <v>2791</v>
      </c>
      <c r="D57" s="368" t="s">
        <v>2792</v>
      </c>
      <c r="E57" s="369" t="s">
        <v>2691</v>
      </c>
      <c r="F57" s="369">
        <v>25.16</v>
      </c>
      <c r="G57" s="369">
        <v>25.16</v>
      </c>
      <c r="H57" s="370">
        <v>1</v>
      </c>
      <c r="I57" s="371">
        <v>0</v>
      </c>
      <c r="J57" s="371">
        <v>0</v>
      </c>
      <c r="K57" s="372">
        <v>0</v>
      </c>
      <c r="L57" s="373">
        <v>0</v>
      </c>
      <c r="M57" s="379">
        <f t="shared" si="1"/>
        <v>1</v>
      </c>
      <c r="N57" s="374">
        <v>1</v>
      </c>
      <c r="O57" s="374" t="b">
        <f t="shared" si="10"/>
        <v>1</v>
      </c>
      <c r="P57" s="374">
        <f t="shared" si="11"/>
        <v>0</v>
      </c>
      <c r="Q57" s="375"/>
      <c r="S57" s="376">
        <f t="shared" si="2"/>
        <v>25.16</v>
      </c>
      <c r="T57" s="377">
        <v>0</v>
      </c>
      <c r="U57" s="376">
        <f t="shared" si="3"/>
        <v>0</v>
      </c>
      <c r="V57" s="376">
        <f t="shared" si="4"/>
        <v>0</v>
      </c>
      <c r="W57" s="376">
        <f t="shared" si="5"/>
        <v>0</v>
      </c>
      <c r="X57" s="376">
        <f t="shared" si="6"/>
        <v>0</v>
      </c>
      <c r="Y57" s="376">
        <f t="shared" si="7"/>
        <v>25.16</v>
      </c>
      <c r="Z57" s="378">
        <f t="shared" si="8"/>
        <v>25.16</v>
      </c>
      <c r="AA57" s="378">
        <f t="shared" si="9"/>
        <v>0</v>
      </c>
    </row>
    <row r="58" spans="1:27" s="358" customFormat="1" x14ac:dyDescent="0.25">
      <c r="A58" s="366">
        <f t="shared" si="12"/>
        <v>52</v>
      </c>
      <c r="B58" s="381" t="s">
        <v>2709</v>
      </c>
      <c r="C58" s="367" t="s">
        <v>2793</v>
      </c>
      <c r="D58" s="368" t="s">
        <v>2794</v>
      </c>
      <c r="E58" s="369" t="s">
        <v>2691</v>
      </c>
      <c r="F58" s="369">
        <v>25.16</v>
      </c>
      <c r="G58" s="369">
        <v>25.16</v>
      </c>
      <c r="H58" s="370">
        <v>1</v>
      </c>
      <c r="I58" s="371">
        <v>0</v>
      </c>
      <c r="J58" s="371">
        <v>0</v>
      </c>
      <c r="K58" s="372">
        <v>0</v>
      </c>
      <c r="L58" s="373">
        <v>0</v>
      </c>
      <c r="M58" s="379">
        <f t="shared" si="1"/>
        <v>1</v>
      </c>
      <c r="N58" s="374">
        <v>1</v>
      </c>
      <c r="O58" s="374" t="b">
        <f t="shared" si="10"/>
        <v>1</v>
      </c>
      <c r="P58" s="374">
        <f t="shared" si="11"/>
        <v>0</v>
      </c>
      <c r="Q58" s="375"/>
      <c r="S58" s="376">
        <f t="shared" si="2"/>
        <v>25.16</v>
      </c>
      <c r="T58" s="377">
        <v>0</v>
      </c>
      <c r="U58" s="376">
        <f t="shared" si="3"/>
        <v>0</v>
      </c>
      <c r="V58" s="376">
        <f t="shared" si="4"/>
        <v>0</v>
      </c>
      <c r="W58" s="376">
        <f t="shared" si="5"/>
        <v>0</v>
      </c>
      <c r="X58" s="376">
        <f t="shared" si="6"/>
        <v>0</v>
      </c>
      <c r="Y58" s="376">
        <f t="shared" si="7"/>
        <v>25.16</v>
      </c>
      <c r="Z58" s="378">
        <f t="shared" si="8"/>
        <v>25.16</v>
      </c>
      <c r="AA58" s="378">
        <f t="shared" si="9"/>
        <v>0</v>
      </c>
    </row>
    <row r="59" spans="1:27" s="358" customFormat="1" x14ac:dyDescent="0.25">
      <c r="A59" s="366">
        <f t="shared" si="12"/>
        <v>53</v>
      </c>
      <c r="B59" s="381" t="s">
        <v>2709</v>
      </c>
      <c r="C59" s="367" t="s">
        <v>2795</v>
      </c>
      <c r="D59" s="368" t="s">
        <v>2796</v>
      </c>
      <c r="E59" s="369" t="s">
        <v>2691</v>
      </c>
      <c r="F59" s="369">
        <v>25.16</v>
      </c>
      <c r="G59" s="369">
        <v>25.16</v>
      </c>
      <c r="H59" s="370">
        <v>1</v>
      </c>
      <c r="I59" s="371">
        <v>0</v>
      </c>
      <c r="J59" s="371">
        <v>0</v>
      </c>
      <c r="K59" s="372">
        <v>0</v>
      </c>
      <c r="L59" s="373">
        <v>0</v>
      </c>
      <c r="M59" s="379">
        <f t="shared" si="1"/>
        <v>1</v>
      </c>
      <c r="N59" s="374">
        <v>1</v>
      </c>
      <c r="O59" s="374" t="b">
        <f t="shared" si="10"/>
        <v>1</v>
      </c>
      <c r="P59" s="374">
        <f t="shared" si="11"/>
        <v>0</v>
      </c>
      <c r="Q59" s="375"/>
      <c r="S59" s="376">
        <f t="shared" si="2"/>
        <v>25.16</v>
      </c>
      <c r="T59" s="377">
        <v>0</v>
      </c>
      <c r="U59" s="376">
        <f t="shared" si="3"/>
        <v>0</v>
      </c>
      <c r="V59" s="376">
        <f t="shared" si="4"/>
        <v>0</v>
      </c>
      <c r="W59" s="376">
        <f t="shared" si="5"/>
        <v>0</v>
      </c>
      <c r="X59" s="376">
        <f t="shared" si="6"/>
        <v>0</v>
      </c>
      <c r="Y59" s="376">
        <f t="shared" si="7"/>
        <v>25.16</v>
      </c>
      <c r="Z59" s="378">
        <f t="shared" si="8"/>
        <v>25.16</v>
      </c>
      <c r="AA59" s="378">
        <f t="shared" si="9"/>
        <v>0</v>
      </c>
    </row>
    <row r="60" spans="1:27" s="358" customFormat="1" x14ac:dyDescent="0.25">
      <c r="A60" s="366">
        <f t="shared" si="12"/>
        <v>54</v>
      </c>
      <c r="B60" s="381" t="s">
        <v>2709</v>
      </c>
      <c r="C60" s="367" t="s">
        <v>2797</v>
      </c>
      <c r="D60" s="368" t="s">
        <v>2798</v>
      </c>
      <c r="E60" s="369" t="s">
        <v>2691</v>
      </c>
      <c r="F60" s="369">
        <v>25.16</v>
      </c>
      <c r="G60" s="369">
        <v>25.16</v>
      </c>
      <c r="H60" s="370">
        <v>1</v>
      </c>
      <c r="I60" s="371">
        <v>0</v>
      </c>
      <c r="J60" s="371">
        <v>0</v>
      </c>
      <c r="K60" s="372">
        <v>0</v>
      </c>
      <c r="L60" s="373">
        <v>0</v>
      </c>
      <c r="M60" s="379">
        <f t="shared" si="1"/>
        <v>1</v>
      </c>
      <c r="N60" s="374">
        <v>1</v>
      </c>
      <c r="O60" s="374" t="b">
        <f t="shared" si="10"/>
        <v>1</v>
      </c>
      <c r="P60" s="374">
        <f t="shared" si="11"/>
        <v>0</v>
      </c>
      <c r="Q60" s="375"/>
      <c r="S60" s="376">
        <f t="shared" si="2"/>
        <v>25.16</v>
      </c>
      <c r="T60" s="377">
        <v>0</v>
      </c>
      <c r="U60" s="376">
        <f t="shared" si="3"/>
        <v>0</v>
      </c>
      <c r="V60" s="376">
        <f t="shared" si="4"/>
        <v>0</v>
      </c>
      <c r="W60" s="376">
        <f t="shared" si="5"/>
        <v>0</v>
      </c>
      <c r="X60" s="376">
        <f t="shared" si="6"/>
        <v>0</v>
      </c>
      <c r="Y60" s="376">
        <f t="shared" si="7"/>
        <v>25.16</v>
      </c>
      <c r="Z60" s="378">
        <f t="shared" si="8"/>
        <v>25.16</v>
      </c>
      <c r="AA60" s="378">
        <f t="shared" si="9"/>
        <v>0</v>
      </c>
    </row>
    <row r="61" spans="1:27" s="358" customFormat="1" x14ac:dyDescent="0.25">
      <c r="A61" s="366">
        <f t="shared" si="12"/>
        <v>55</v>
      </c>
      <c r="B61" s="381" t="s">
        <v>2709</v>
      </c>
      <c r="C61" s="367" t="s">
        <v>2799</v>
      </c>
      <c r="D61" s="368" t="s">
        <v>2800</v>
      </c>
      <c r="E61" s="369" t="s">
        <v>2691</v>
      </c>
      <c r="F61" s="369">
        <v>25.16</v>
      </c>
      <c r="G61" s="369">
        <v>25.16</v>
      </c>
      <c r="H61" s="370">
        <v>1</v>
      </c>
      <c r="I61" s="371">
        <v>0</v>
      </c>
      <c r="J61" s="371">
        <v>0</v>
      </c>
      <c r="K61" s="372">
        <v>0</v>
      </c>
      <c r="L61" s="373">
        <v>0</v>
      </c>
      <c r="M61" s="379">
        <f t="shared" si="1"/>
        <v>1</v>
      </c>
      <c r="N61" s="374">
        <v>1</v>
      </c>
      <c r="O61" s="374" t="b">
        <f t="shared" si="10"/>
        <v>1</v>
      </c>
      <c r="P61" s="374">
        <f t="shared" si="11"/>
        <v>0</v>
      </c>
      <c r="Q61" s="375"/>
      <c r="S61" s="376">
        <f t="shared" si="2"/>
        <v>25.16</v>
      </c>
      <c r="T61" s="377">
        <v>0</v>
      </c>
      <c r="U61" s="376">
        <f t="shared" si="3"/>
        <v>0</v>
      </c>
      <c r="V61" s="376">
        <f t="shared" si="4"/>
        <v>0</v>
      </c>
      <c r="W61" s="376">
        <f t="shared" si="5"/>
        <v>0</v>
      </c>
      <c r="X61" s="376">
        <f t="shared" si="6"/>
        <v>0</v>
      </c>
      <c r="Y61" s="376">
        <f t="shared" si="7"/>
        <v>25.16</v>
      </c>
      <c r="Z61" s="378">
        <f t="shared" si="8"/>
        <v>25.16</v>
      </c>
      <c r="AA61" s="378">
        <f t="shared" si="9"/>
        <v>0</v>
      </c>
    </row>
    <row r="62" spans="1:27" s="358" customFormat="1" x14ac:dyDescent="0.25">
      <c r="A62" s="366">
        <f t="shared" si="12"/>
        <v>56</v>
      </c>
      <c r="B62" s="381" t="s">
        <v>2709</v>
      </c>
      <c r="C62" s="367" t="s">
        <v>2801</v>
      </c>
      <c r="D62" s="368" t="s">
        <v>2802</v>
      </c>
      <c r="E62" s="369" t="s">
        <v>2691</v>
      </c>
      <c r="F62" s="369">
        <v>25.16</v>
      </c>
      <c r="G62" s="369">
        <v>25.16</v>
      </c>
      <c r="H62" s="370">
        <v>1</v>
      </c>
      <c r="I62" s="371">
        <v>0</v>
      </c>
      <c r="J62" s="371">
        <v>0</v>
      </c>
      <c r="K62" s="372">
        <v>0</v>
      </c>
      <c r="L62" s="373">
        <v>0</v>
      </c>
      <c r="M62" s="379">
        <f t="shared" si="1"/>
        <v>1</v>
      </c>
      <c r="N62" s="374">
        <v>1</v>
      </c>
      <c r="O62" s="374" t="b">
        <f t="shared" si="10"/>
        <v>1</v>
      </c>
      <c r="P62" s="374">
        <f t="shared" si="11"/>
        <v>0</v>
      </c>
      <c r="Q62" s="375"/>
      <c r="S62" s="376">
        <f t="shared" si="2"/>
        <v>25.16</v>
      </c>
      <c r="T62" s="377">
        <v>0</v>
      </c>
      <c r="U62" s="376">
        <f t="shared" si="3"/>
        <v>0</v>
      </c>
      <c r="V62" s="376">
        <f t="shared" si="4"/>
        <v>0</v>
      </c>
      <c r="W62" s="376">
        <f t="shared" si="5"/>
        <v>0</v>
      </c>
      <c r="X62" s="376">
        <f t="shared" si="6"/>
        <v>0</v>
      </c>
      <c r="Y62" s="376">
        <f t="shared" si="7"/>
        <v>25.16</v>
      </c>
      <c r="Z62" s="378">
        <f t="shared" si="8"/>
        <v>25.16</v>
      </c>
      <c r="AA62" s="378">
        <f t="shared" si="9"/>
        <v>0</v>
      </c>
    </row>
    <row r="63" spans="1:27" s="358" customFormat="1" x14ac:dyDescent="0.25">
      <c r="A63" s="366">
        <f t="shared" si="12"/>
        <v>57</v>
      </c>
      <c r="B63" s="381" t="s">
        <v>2709</v>
      </c>
      <c r="C63" s="367" t="s">
        <v>2803</v>
      </c>
      <c r="D63" s="368" t="s">
        <v>2804</v>
      </c>
      <c r="E63" s="369" t="s">
        <v>2691</v>
      </c>
      <c r="F63" s="369">
        <v>25.16</v>
      </c>
      <c r="G63" s="369">
        <v>25.16</v>
      </c>
      <c r="H63" s="370">
        <v>1</v>
      </c>
      <c r="I63" s="371">
        <v>0</v>
      </c>
      <c r="J63" s="371">
        <v>0</v>
      </c>
      <c r="K63" s="372">
        <v>0</v>
      </c>
      <c r="L63" s="373">
        <v>0</v>
      </c>
      <c r="M63" s="379">
        <f t="shared" si="1"/>
        <v>1</v>
      </c>
      <c r="N63" s="374">
        <v>1</v>
      </c>
      <c r="O63" s="374" t="b">
        <f t="shared" si="10"/>
        <v>1</v>
      </c>
      <c r="P63" s="374">
        <f t="shared" si="11"/>
        <v>0</v>
      </c>
      <c r="Q63" s="375"/>
      <c r="S63" s="376">
        <f t="shared" si="2"/>
        <v>25.16</v>
      </c>
      <c r="T63" s="377">
        <v>0</v>
      </c>
      <c r="U63" s="376">
        <f t="shared" si="3"/>
        <v>0</v>
      </c>
      <c r="V63" s="376">
        <f t="shared" si="4"/>
        <v>0</v>
      </c>
      <c r="W63" s="376">
        <f t="shared" si="5"/>
        <v>0</v>
      </c>
      <c r="X63" s="376">
        <f t="shared" si="6"/>
        <v>0</v>
      </c>
      <c r="Y63" s="376">
        <f t="shared" si="7"/>
        <v>25.16</v>
      </c>
      <c r="Z63" s="378">
        <f t="shared" si="8"/>
        <v>25.16</v>
      </c>
      <c r="AA63" s="378">
        <f t="shared" si="9"/>
        <v>0</v>
      </c>
    </row>
    <row r="64" spans="1:27" s="358" customFormat="1" x14ac:dyDescent="0.25">
      <c r="A64" s="366">
        <f t="shared" si="12"/>
        <v>58</v>
      </c>
      <c r="B64" s="381" t="s">
        <v>2709</v>
      </c>
      <c r="C64" s="367" t="s">
        <v>2805</v>
      </c>
      <c r="D64" s="368" t="s">
        <v>2806</v>
      </c>
      <c r="E64" s="369" t="s">
        <v>2691</v>
      </c>
      <c r="F64" s="369">
        <v>25.16</v>
      </c>
      <c r="G64" s="369">
        <v>25.16</v>
      </c>
      <c r="H64" s="370">
        <v>1</v>
      </c>
      <c r="I64" s="371">
        <v>0</v>
      </c>
      <c r="J64" s="371">
        <v>0</v>
      </c>
      <c r="K64" s="372">
        <v>0</v>
      </c>
      <c r="L64" s="373">
        <v>0</v>
      </c>
      <c r="M64" s="379">
        <f t="shared" si="1"/>
        <v>1</v>
      </c>
      <c r="N64" s="374">
        <v>1</v>
      </c>
      <c r="O64" s="374" t="b">
        <f t="shared" si="10"/>
        <v>1</v>
      </c>
      <c r="P64" s="374">
        <f t="shared" si="11"/>
        <v>0</v>
      </c>
      <c r="Q64" s="375"/>
      <c r="S64" s="376">
        <f t="shared" si="2"/>
        <v>25.16</v>
      </c>
      <c r="T64" s="377">
        <v>0</v>
      </c>
      <c r="U64" s="376">
        <f t="shared" si="3"/>
        <v>0</v>
      </c>
      <c r="V64" s="376">
        <f t="shared" si="4"/>
        <v>0</v>
      </c>
      <c r="W64" s="376">
        <f t="shared" si="5"/>
        <v>0</v>
      </c>
      <c r="X64" s="376">
        <f t="shared" si="6"/>
        <v>0</v>
      </c>
      <c r="Y64" s="376">
        <f t="shared" si="7"/>
        <v>25.16</v>
      </c>
      <c r="Z64" s="378">
        <f t="shared" si="8"/>
        <v>25.16</v>
      </c>
      <c r="AA64" s="378">
        <f t="shared" si="9"/>
        <v>0</v>
      </c>
    </row>
    <row r="65" spans="1:27" s="358" customFormat="1" x14ac:dyDescent="0.25">
      <c r="A65" s="366">
        <f t="shared" si="12"/>
        <v>59</v>
      </c>
      <c r="B65" s="381" t="s">
        <v>2709</v>
      </c>
      <c r="C65" s="367" t="s">
        <v>2807</v>
      </c>
      <c r="D65" s="368" t="s">
        <v>2808</v>
      </c>
      <c r="E65" s="369" t="s">
        <v>2691</v>
      </c>
      <c r="F65" s="369">
        <v>25.16</v>
      </c>
      <c r="G65" s="369">
        <v>25.16</v>
      </c>
      <c r="H65" s="370">
        <v>1</v>
      </c>
      <c r="I65" s="371">
        <v>0</v>
      </c>
      <c r="J65" s="371">
        <v>0</v>
      </c>
      <c r="K65" s="372">
        <v>0</v>
      </c>
      <c r="L65" s="373">
        <v>0</v>
      </c>
      <c r="M65" s="379">
        <f t="shared" si="1"/>
        <v>1</v>
      </c>
      <c r="N65" s="374">
        <v>1</v>
      </c>
      <c r="O65" s="374" t="b">
        <f t="shared" si="10"/>
        <v>1</v>
      </c>
      <c r="P65" s="374">
        <f t="shared" si="11"/>
        <v>0</v>
      </c>
      <c r="Q65" s="375"/>
      <c r="S65" s="376">
        <f t="shared" si="2"/>
        <v>25.16</v>
      </c>
      <c r="T65" s="377">
        <v>0</v>
      </c>
      <c r="U65" s="376">
        <f t="shared" si="3"/>
        <v>0</v>
      </c>
      <c r="V65" s="376">
        <f t="shared" si="4"/>
        <v>0</v>
      </c>
      <c r="W65" s="376">
        <f t="shared" si="5"/>
        <v>0</v>
      </c>
      <c r="X65" s="376">
        <f t="shared" si="6"/>
        <v>0</v>
      </c>
      <c r="Y65" s="376">
        <f t="shared" si="7"/>
        <v>25.16</v>
      </c>
      <c r="Z65" s="378">
        <f t="shared" si="8"/>
        <v>25.16</v>
      </c>
      <c r="AA65" s="378">
        <f t="shared" si="9"/>
        <v>0</v>
      </c>
    </row>
    <row r="66" spans="1:27" s="358" customFormat="1" x14ac:dyDescent="0.25">
      <c r="A66" s="366">
        <f t="shared" si="12"/>
        <v>60</v>
      </c>
      <c r="B66" s="381" t="s">
        <v>2709</v>
      </c>
      <c r="C66" s="367" t="s">
        <v>2809</v>
      </c>
      <c r="D66" s="368" t="s">
        <v>2810</v>
      </c>
      <c r="E66" s="369" t="s">
        <v>2691</v>
      </c>
      <c r="F66" s="369">
        <v>25.16</v>
      </c>
      <c r="G66" s="369">
        <v>25.16</v>
      </c>
      <c r="H66" s="370">
        <v>1</v>
      </c>
      <c r="I66" s="371">
        <v>0</v>
      </c>
      <c r="J66" s="371">
        <v>0</v>
      </c>
      <c r="K66" s="372">
        <v>0</v>
      </c>
      <c r="L66" s="373">
        <v>0</v>
      </c>
      <c r="M66" s="379">
        <f t="shared" si="1"/>
        <v>1</v>
      </c>
      <c r="N66" s="374">
        <v>1</v>
      </c>
      <c r="O66" s="374" t="b">
        <f t="shared" si="10"/>
        <v>1</v>
      </c>
      <c r="P66" s="374">
        <f t="shared" si="11"/>
        <v>0</v>
      </c>
      <c r="Q66" s="375"/>
      <c r="S66" s="376">
        <f t="shared" si="2"/>
        <v>25.16</v>
      </c>
      <c r="T66" s="377">
        <v>0</v>
      </c>
      <c r="U66" s="376">
        <f t="shared" si="3"/>
        <v>0</v>
      </c>
      <c r="V66" s="376">
        <f t="shared" si="4"/>
        <v>0</v>
      </c>
      <c r="W66" s="376">
        <f t="shared" si="5"/>
        <v>0</v>
      </c>
      <c r="X66" s="376">
        <f t="shared" si="6"/>
        <v>0</v>
      </c>
      <c r="Y66" s="376">
        <f t="shared" si="7"/>
        <v>25.16</v>
      </c>
      <c r="Z66" s="378">
        <f t="shared" si="8"/>
        <v>25.16</v>
      </c>
      <c r="AA66" s="378">
        <f t="shared" si="9"/>
        <v>0</v>
      </c>
    </row>
    <row r="67" spans="1:27" s="358" customFormat="1" x14ac:dyDescent="0.25">
      <c r="A67" s="366">
        <f t="shared" si="12"/>
        <v>61</v>
      </c>
      <c r="B67" s="381" t="s">
        <v>2709</v>
      </c>
      <c r="C67" s="367" t="s">
        <v>2811</v>
      </c>
      <c r="D67" s="368" t="s">
        <v>2812</v>
      </c>
      <c r="E67" s="369" t="s">
        <v>2691</v>
      </c>
      <c r="F67" s="369">
        <v>25.16</v>
      </c>
      <c r="G67" s="369">
        <v>25.16</v>
      </c>
      <c r="H67" s="370">
        <v>1</v>
      </c>
      <c r="I67" s="371">
        <v>0</v>
      </c>
      <c r="J67" s="371">
        <v>0</v>
      </c>
      <c r="K67" s="372">
        <v>0</v>
      </c>
      <c r="L67" s="373">
        <v>0</v>
      </c>
      <c r="M67" s="379">
        <f t="shared" si="1"/>
        <v>1</v>
      </c>
      <c r="N67" s="374">
        <v>1</v>
      </c>
      <c r="O67" s="374" t="b">
        <f t="shared" si="10"/>
        <v>1</v>
      </c>
      <c r="P67" s="374">
        <f t="shared" si="11"/>
        <v>0</v>
      </c>
      <c r="Q67" s="375"/>
      <c r="S67" s="376">
        <f t="shared" si="2"/>
        <v>25.16</v>
      </c>
      <c r="T67" s="377">
        <v>0</v>
      </c>
      <c r="U67" s="376">
        <f t="shared" si="3"/>
        <v>0</v>
      </c>
      <c r="V67" s="376">
        <f t="shared" si="4"/>
        <v>0</v>
      </c>
      <c r="W67" s="376">
        <f t="shared" si="5"/>
        <v>0</v>
      </c>
      <c r="X67" s="376">
        <f t="shared" si="6"/>
        <v>0</v>
      </c>
      <c r="Y67" s="376">
        <f t="shared" si="7"/>
        <v>25.16</v>
      </c>
      <c r="Z67" s="378">
        <f t="shared" si="8"/>
        <v>25.16</v>
      </c>
      <c r="AA67" s="378">
        <f t="shared" si="9"/>
        <v>0</v>
      </c>
    </row>
    <row r="68" spans="1:27" s="358" customFormat="1" x14ac:dyDescent="0.25">
      <c r="A68" s="366">
        <f t="shared" si="12"/>
        <v>62</v>
      </c>
      <c r="B68" s="381" t="s">
        <v>2709</v>
      </c>
      <c r="C68" s="367" t="s">
        <v>2813</v>
      </c>
      <c r="D68" s="368" t="s">
        <v>2814</v>
      </c>
      <c r="E68" s="369" t="s">
        <v>2691</v>
      </c>
      <c r="F68" s="369">
        <v>25.16</v>
      </c>
      <c r="G68" s="369">
        <v>25.16</v>
      </c>
      <c r="H68" s="370">
        <v>1</v>
      </c>
      <c r="I68" s="371">
        <v>0</v>
      </c>
      <c r="J68" s="371">
        <v>0</v>
      </c>
      <c r="K68" s="372">
        <v>0</v>
      </c>
      <c r="L68" s="373">
        <v>0</v>
      </c>
      <c r="M68" s="379">
        <f t="shared" si="1"/>
        <v>1</v>
      </c>
      <c r="N68" s="374">
        <v>1</v>
      </c>
      <c r="O68" s="374" t="b">
        <f t="shared" si="10"/>
        <v>1</v>
      </c>
      <c r="P68" s="374">
        <f t="shared" si="11"/>
        <v>0</v>
      </c>
      <c r="Q68" s="375"/>
      <c r="S68" s="376">
        <f t="shared" si="2"/>
        <v>25.16</v>
      </c>
      <c r="T68" s="377">
        <v>0</v>
      </c>
      <c r="U68" s="376">
        <f t="shared" si="3"/>
        <v>0</v>
      </c>
      <c r="V68" s="376">
        <f t="shared" si="4"/>
        <v>0</v>
      </c>
      <c r="W68" s="376">
        <f t="shared" si="5"/>
        <v>0</v>
      </c>
      <c r="X68" s="376">
        <f t="shared" si="6"/>
        <v>0</v>
      </c>
      <c r="Y68" s="376">
        <f t="shared" si="7"/>
        <v>25.16</v>
      </c>
      <c r="Z68" s="378">
        <f t="shared" si="8"/>
        <v>25.16</v>
      </c>
      <c r="AA68" s="378">
        <f t="shared" si="9"/>
        <v>0</v>
      </c>
    </row>
    <row r="69" spans="1:27" s="358" customFormat="1" x14ac:dyDescent="0.25">
      <c r="A69" s="366">
        <f t="shared" si="12"/>
        <v>63</v>
      </c>
      <c r="B69" s="381" t="s">
        <v>2709</v>
      </c>
      <c r="C69" s="367" t="s">
        <v>2815</v>
      </c>
      <c r="D69" s="368" t="s">
        <v>2816</v>
      </c>
      <c r="E69" s="369" t="s">
        <v>2691</v>
      </c>
      <c r="F69" s="369">
        <v>25.16</v>
      </c>
      <c r="G69" s="369">
        <v>25.16</v>
      </c>
      <c r="H69" s="370">
        <v>1</v>
      </c>
      <c r="I69" s="371">
        <v>0</v>
      </c>
      <c r="J69" s="371">
        <v>0</v>
      </c>
      <c r="K69" s="372">
        <v>0</v>
      </c>
      <c r="L69" s="373">
        <v>0</v>
      </c>
      <c r="M69" s="379">
        <f t="shared" si="1"/>
        <v>1</v>
      </c>
      <c r="N69" s="374">
        <v>1</v>
      </c>
      <c r="O69" s="374" t="b">
        <f t="shared" si="10"/>
        <v>1</v>
      </c>
      <c r="P69" s="374">
        <f t="shared" si="11"/>
        <v>0</v>
      </c>
      <c r="Q69" s="375"/>
      <c r="S69" s="376">
        <f t="shared" si="2"/>
        <v>25.16</v>
      </c>
      <c r="T69" s="377">
        <v>0</v>
      </c>
      <c r="U69" s="376">
        <f t="shared" si="3"/>
        <v>0</v>
      </c>
      <c r="V69" s="376">
        <f t="shared" si="4"/>
        <v>0</v>
      </c>
      <c r="W69" s="376">
        <f t="shared" si="5"/>
        <v>0</v>
      </c>
      <c r="X69" s="376">
        <f t="shared" si="6"/>
        <v>0</v>
      </c>
      <c r="Y69" s="376">
        <f t="shared" si="7"/>
        <v>25.16</v>
      </c>
      <c r="Z69" s="378">
        <f t="shared" si="8"/>
        <v>25.16</v>
      </c>
      <c r="AA69" s="378">
        <f t="shared" si="9"/>
        <v>0</v>
      </c>
    </row>
    <row r="70" spans="1:27" s="358" customFormat="1" x14ac:dyDescent="0.25">
      <c r="A70" s="366">
        <f t="shared" si="12"/>
        <v>64</v>
      </c>
      <c r="B70" s="381" t="s">
        <v>2709</v>
      </c>
      <c r="C70" s="367" t="s">
        <v>2817</v>
      </c>
      <c r="D70" s="368" t="s">
        <v>2818</v>
      </c>
      <c r="E70" s="369" t="s">
        <v>2691</v>
      </c>
      <c r="F70" s="369">
        <v>25.16</v>
      </c>
      <c r="G70" s="369">
        <v>25.16</v>
      </c>
      <c r="H70" s="370">
        <v>1</v>
      </c>
      <c r="I70" s="371">
        <v>0</v>
      </c>
      <c r="J70" s="371">
        <v>0</v>
      </c>
      <c r="K70" s="372">
        <v>0</v>
      </c>
      <c r="L70" s="373">
        <v>0</v>
      </c>
      <c r="M70" s="379">
        <f t="shared" si="1"/>
        <v>1</v>
      </c>
      <c r="N70" s="374">
        <v>1</v>
      </c>
      <c r="O70" s="374" t="b">
        <f t="shared" si="10"/>
        <v>1</v>
      </c>
      <c r="P70" s="374">
        <f t="shared" si="11"/>
        <v>0</v>
      </c>
      <c r="Q70" s="375"/>
      <c r="S70" s="376">
        <f t="shared" si="2"/>
        <v>25.16</v>
      </c>
      <c r="T70" s="377">
        <v>0</v>
      </c>
      <c r="U70" s="376">
        <f t="shared" si="3"/>
        <v>0</v>
      </c>
      <c r="V70" s="376">
        <f t="shared" si="4"/>
        <v>0</v>
      </c>
      <c r="W70" s="376">
        <f t="shared" si="5"/>
        <v>0</v>
      </c>
      <c r="X70" s="376">
        <f t="shared" si="6"/>
        <v>0</v>
      </c>
      <c r="Y70" s="376">
        <f t="shared" si="7"/>
        <v>25.16</v>
      </c>
      <c r="Z70" s="378">
        <f t="shared" si="8"/>
        <v>25.16</v>
      </c>
      <c r="AA70" s="378">
        <f t="shared" si="9"/>
        <v>0</v>
      </c>
    </row>
    <row r="71" spans="1:27" s="358" customFormat="1" x14ac:dyDescent="0.25">
      <c r="A71" s="366">
        <f t="shared" si="12"/>
        <v>65</v>
      </c>
      <c r="B71" s="381" t="s">
        <v>2709</v>
      </c>
      <c r="C71" s="367" t="s">
        <v>2819</v>
      </c>
      <c r="D71" s="368" t="s">
        <v>2820</v>
      </c>
      <c r="E71" s="369" t="s">
        <v>2691</v>
      </c>
      <c r="F71" s="369">
        <v>25.16</v>
      </c>
      <c r="G71" s="369">
        <v>25.16</v>
      </c>
      <c r="H71" s="370">
        <v>1</v>
      </c>
      <c r="I71" s="371">
        <v>0</v>
      </c>
      <c r="J71" s="371">
        <v>0</v>
      </c>
      <c r="K71" s="372">
        <v>0</v>
      </c>
      <c r="L71" s="373">
        <v>0</v>
      </c>
      <c r="M71" s="379">
        <f t="shared" ref="M71:M134" si="13">H71+I71+J71-K71-L71</f>
        <v>1</v>
      </c>
      <c r="N71" s="374">
        <v>1</v>
      </c>
      <c r="O71" s="374" t="b">
        <f t="shared" si="10"/>
        <v>1</v>
      </c>
      <c r="P71" s="374">
        <f t="shared" si="11"/>
        <v>0</v>
      </c>
      <c r="Q71" s="375"/>
      <c r="S71" s="376">
        <f t="shared" ref="S71:S134" si="14">H71*F71</f>
        <v>25.16</v>
      </c>
      <c r="T71" s="377">
        <v>0</v>
      </c>
      <c r="U71" s="376">
        <f t="shared" ref="U71:U134" si="15">I71*G71</f>
        <v>0</v>
      </c>
      <c r="V71" s="376">
        <f t="shared" ref="V71:V134" si="16">J71*G71</f>
        <v>0</v>
      </c>
      <c r="W71" s="376">
        <f t="shared" ref="W71:W134" si="17">K71*G71</f>
        <v>0</v>
      </c>
      <c r="X71" s="376">
        <f t="shared" ref="X71:X134" si="18">L71*G71</f>
        <v>0</v>
      </c>
      <c r="Y71" s="376">
        <f t="shared" ref="Y71:Y134" si="19">S71+T71+U71+V71-W71-X71</f>
        <v>25.16</v>
      </c>
      <c r="Z71" s="378">
        <f t="shared" ref="Z71:Z134" si="20">M71*G71</f>
        <v>25.16</v>
      </c>
      <c r="AA71" s="378">
        <f t="shared" ref="AA71:AA134" si="21">Z71-Y71</f>
        <v>0</v>
      </c>
    </row>
    <row r="72" spans="1:27" s="358" customFormat="1" x14ac:dyDescent="0.25">
      <c r="A72" s="366">
        <f t="shared" si="12"/>
        <v>66</v>
      </c>
      <c r="B72" s="381" t="s">
        <v>2709</v>
      </c>
      <c r="C72" s="367" t="s">
        <v>2821</v>
      </c>
      <c r="D72" s="368" t="s">
        <v>2822</v>
      </c>
      <c r="E72" s="369" t="s">
        <v>2691</v>
      </c>
      <c r="F72" s="369">
        <v>25.16</v>
      </c>
      <c r="G72" s="369">
        <v>25.16</v>
      </c>
      <c r="H72" s="370">
        <v>1</v>
      </c>
      <c r="I72" s="371">
        <v>0</v>
      </c>
      <c r="J72" s="371">
        <v>0</v>
      </c>
      <c r="K72" s="372">
        <v>0</v>
      </c>
      <c r="L72" s="373">
        <v>0</v>
      </c>
      <c r="M72" s="379">
        <f t="shared" si="13"/>
        <v>1</v>
      </c>
      <c r="N72" s="374">
        <v>1</v>
      </c>
      <c r="O72" s="374" t="b">
        <f t="shared" ref="O72:O135" si="22">M72=N72</f>
        <v>1</v>
      </c>
      <c r="P72" s="374">
        <f t="shared" ref="P72:P135" si="23">N72-M72</f>
        <v>0</v>
      </c>
      <c r="Q72" s="375"/>
      <c r="S72" s="376">
        <f t="shared" si="14"/>
        <v>25.16</v>
      </c>
      <c r="T72" s="377">
        <v>0</v>
      </c>
      <c r="U72" s="376">
        <f t="shared" si="15"/>
        <v>0</v>
      </c>
      <c r="V72" s="376">
        <f t="shared" si="16"/>
        <v>0</v>
      </c>
      <c r="W72" s="376">
        <f t="shared" si="17"/>
        <v>0</v>
      </c>
      <c r="X72" s="376">
        <f t="shared" si="18"/>
        <v>0</v>
      </c>
      <c r="Y72" s="376">
        <f t="shared" si="19"/>
        <v>25.16</v>
      </c>
      <c r="Z72" s="378">
        <f t="shared" si="20"/>
        <v>25.16</v>
      </c>
      <c r="AA72" s="378">
        <f t="shared" si="21"/>
        <v>0</v>
      </c>
    </row>
    <row r="73" spans="1:27" s="358" customFormat="1" x14ac:dyDescent="0.25">
      <c r="A73" s="366">
        <f t="shared" si="12"/>
        <v>67</v>
      </c>
      <c r="B73" s="381" t="s">
        <v>2709</v>
      </c>
      <c r="C73" s="367" t="s">
        <v>2823</v>
      </c>
      <c r="D73" s="368" t="s">
        <v>2824</v>
      </c>
      <c r="E73" s="369" t="s">
        <v>2691</v>
      </c>
      <c r="F73" s="369">
        <v>25.16</v>
      </c>
      <c r="G73" s="369">
        <v>25.16</v>
      </c>
      <c r="H73" s="370">
        <v>1</v>
      </c>
      <c r="I73" s="371">
        <v>0</v>
      </c>
      <c r="J73" s="371">
        <v>0</v>
      </c>
      <c r="K73" s="372">
        <v>0</v>
      </c>
      <c r="L73" s="373">
        <v>0</v>
      </c>
      <c r="M73" s="379">
        <f t="shared" si="13"/>
        <v>1</v>
      </c>
      <c r="N73" s="374">
        <v>1</v>
      </c>
      <c r="O73" s="374" t="b">
        <f t="shared" si="22"/>
        <v>1</v>
      </c>
      <c r="P73" s="374">
        <f t="shared" si="23"/>
        <v>0</v>
      </c>
      <c r="Q73" s="375"/>
      <c r="S73" s="376">
        <f t="shared" si="14"/>
        <v>25.16</v>
      </c>
      <c r="T73" s="377">
        <v>0</v>
      </c>
      <c r="U73" s="376">
        <f t="shared" si="15"/>
        <v>0</v>
      </c>
      <c r="V73" s="376">
        <f t="shared" si="16"/>
        <v>0</v>
      </c>
      <c r="W73" s="376">
        <f t="shared" si="17"/>
        <v>0</v>
      </c>
      <c r="X73" s="376">
        <f t="shared" si="18"/>
        <v>0</v>
      </c>
      <c r="Y73" s="376">
        <f t="shared" si="19"/>
        <v>25.16</v>
      </c>
      <c r="Z73" s="378">
        <f t="shared" si="20"/>
        <v>25.16</v>
      </c>
      <c r="AA73" s="378">
        <f t="shared" si="21"/>
        <v>0</v>
      </c>
    </row>
    <row r="74" spans="1:27" s="358" customFormat="1" x14ac:dyDescent="0.25">
      <c r="A74" s="366">
        <f t="shared" si="12"/>
        <v>68</v>
      </c>
      <c r="B74" s="381" t="s">
        <v>2709</v>
      </c>
      <c r="C74" s="367" t="s">
        <v>2825</v>
      </c>
      <c r="D74" s="368" t="s">
        <v>2826</v>
      </c>
      <c r="E74" s="369" t="s">
        <v>2691</v>
      </c>
      <c r="F74" s="369">
        <v>41.04</v>
      </c>
      <c r="G74" s="369">
        <v>41.04</v>
      </c>
      <c r="H74" s="370">
        <v>1</v>
      </c>
      <c r="I74" s="371">
        <v>0</v>
      </c>
      <c r="J74" s="371">
        <v>0</v>
      </c>
      <c r="K74" s="372">
        <v>0</v>
      </c>
      <c r="L74" s="373">
        <v>0</v>
      </c>
      <c r="M74" s="379">
        <f t="shared" si="13"/>
        <v>1</v>
      </c>
      <c r="N74" s="374">
        <v>1</v>
      </c>
      <c r="O74" s="374" t="b">
        <f t="shared" si="22"/>
        <v>1</v>
      </c>
      <c r="P74" s="374">
        <f t="shared" si="23"/>
        <v>0</v>
      </c>
      <c r="Q74" s="375"/>
      <c r="S74" s="376">
        <f t="shared" si="14"/>
        <v>41.04</v>
      </c>
      <c r="T74" s="377">
        <v>0</v>
      </c>
      <c r="U74" s="376">
        <f t="shared" si="15"/>
        <v>0</v>
      </c>
      <c r="V74" s="376">
        <f t="shared" si="16"/>
        <v>0</v>
      </c>
      <c r="W74" s="376">
        <f t="shared" si="17"/>
        <v>0</v>
      </c>
      <c r="X74" s="376">
        <f t="shared" si="18"/>
        <v>0</v>
      </c>
      <c r="Y74" s="376">
        <f t="shared" si="19"/>
        <v>41.04</v>
      </c>
      <c r="Z74" s="378">
        <f t="shared" si="20"/>
        <v>41.04</v>
      </c>
      <c r="AA74" s="378">
        <f t="shared" si="21"/>
        <v>0</v>
      </c>
    </row>
    <row r="75" spans="1:27" s="358" customFormat="1" x14ac:dyDescent="0.25">
      <c r="A75" s="366">
        <f t="shared" si="12"/>
        <v>69</v>
      </c>
      <c r="B75" s="381" t="s">
        <v>2709</v>
      </c>
      <c r="C75" s="367" t="s">
        <v>2827</v>
      </c>
      <c r="D75" s="368" t="s">
        <v>2828</v>
      </c>
      <c r="E75" s="369" t="s">
        <v>2691</v>
      </c>
      <c r="F75" s="369">
        <v>50.18</v>
      </c>
      <c r="G75" s="369">
        <v>50.18</v>
      </c>
      <c r="H75" s="370">
        <v>2</v>
      </c>
      <c r="I75" s="371">
        <v>0</v>
      </c>
      <c r="J75" s="371">
        <v>0</v>
      </c>
      <c r="K75" s="372">
        <v>0</v>
      </c>
      <c r="L75" s="373">
        <v>0</v>
      </c>
      <c r="M75" s="379">
        <f t="shared" si="13"/>
        <v>2</v>
      </c>
      <c r="N75" s="374">
        <v>2</v>
      </c>
      <c r="O75" s="374" t="b">
        <f t="shared" si="22"/>
        <v>1</v>
      </c>
      <c r="P75" s="374">
        <f t="shared" si="23"/>
        <v>0</v>
      </c>
      <c r="Q75" s="375"/>
      <c r="S75" s="376">
        <f t="shared" si="14"/>
        <v>100.36</v>
      </c>
      <c r="T75" s="377">
        <v>0</v>
      </c>
      <c r="U75" s="376">
        <f t="shared" si="15"/>
        <v>0</v>
      </c>
      <c r="V75" s="376">
        <f t="shared" si="16"/>
        <v>0</v>
      </c>
      <c r="W75" s="376">
        <f t="shared" si="17"/>
        <v>0</v>
      </c>
      <c r="X75" s="376">
        <f t="shared" si="18"/>
        <v>0</v>
      </c>
      <c r="Y75" s="376">
        <f t="shared" si="19"/>
        <v>100.36</v>
      </c>
      <c r="Z75" s="378">
        <f t="shared" si="20"/>
        <v>100.36</v>
      </c>
      <c r="AA75" s="378">
        <f t="shared" si="21"/>
        <v>0</v>
      </c>
    </row>
    <row r="76" spans="1:27" s="358" customFormat="1" x14ac:dyDescent="0.25">
      <c r="A76" s="366">
        <f t="shared" si="12"/>
        <v>70</v>
      </c>
      <c r="B76" s="381" t="s">
        <v>2709</v>
      </c>
      <c r="C76" s="367" t="s">
        <v>2829</v>
      </c>
      <c r="D76" s="368" t="s">
        <v>2830</v>
      </c>
      <c r="E76" s="369" t="s">
        <v>2691</v>
      </c>
      <c r="F76" s="369">
        <v>50</v>
      </c>
      <c r="G76" s="369">
        <v>50</v>
      </c>
      <c r="H76" s="370">
        <v>12</v>
      </c>
      <c r="I76" s="371">
        <v>0</v>
      </c>
      <c r="J76" s="371">
        <v>0</v>
      </c>
      <c r="K76" s="372">
        <v>0</v>
      </c>
      <c r="L76" s="373">
        <v>0</v>
      </c>
      <c r="M76" s="379">
        <f t="shared" si="13"/>
        <v>12</v>
      </c>
      <c r="N76" s="374">
        <v>12</v>
      </c>
      <c r="O76" s="374" t="b">
        <f t="shared" si="22"/>
        <v>1</v>
      </c>
      <c r="P76" s="374">
        <f t="shared" si="23"/>
        <v>0</v>
      </c>
      <c r="Q76" s="375"/>
      <c r="S76" s="376">
        <f t="shared" si="14"/>
        <v>600</v>
      </c>
      <c r="T76" s="377">
        <v>0</v>
      </c>
      <c r="U76" s="376">
        <f t="shared" si="15"/>
        <v>0</v>
      </c>
      <c r="V76" s="376">
        <f t="shared" si="16"/>
        <v>0</v>
      </c>
      <c r="W76" s="376">
        <f t="shared" si="17"/>
        <v>0</v>
      </c>
      <c r="X76" s="376">
        <f t="shared" si="18"/>
        <v>0</v>
      </c>
      <c r="Y76" s="376">
        <f t="shared" si="19"/>
        <v>600</v>
      </c>
      <c r="Z76" s="378">
        <f t="shared" si="20"/>
        <v>600</v>
      </c>
      <c r="AA76" s="378">
        <f t="shared" si="21"/>
        <v>0</v>
      </c>
    </row>
    <row r="77" spans="1:27" s="358" customFormat="1" x14ac:dyDescent="0.25">
      <c r="A77" s="366">
        <f t="shared" si="12"/>
        <v>71</v>
      </c>
      <c r="B77" s="381" t="s">
        <v>2709</v>
      </c>
      <c r="C77" s="367" t="s">
        <v>2831</v>
      </c>
      <c r="D77" s="368" t="s">
        <v>2832</v>
      </c>
      <c r="E77" s="369" t="s">
        <v>2691</v>
      </c>
      <c r="F77" s="369">
        <v>46.5</v>
      </c>
      <c r="G77" s="369">
        <v>46.5</v>
      </c>
      <c r="H77" s="370">
        <v>2</v>
      </c>
      <c r="I77" s="371">
        <v>0</v>
      </c>
      <c r="J77" s="371">
        <v>0</v>
      </c>
      <c r="K77" s="372">
        <v>0</v>
      </c>
      <c r="L77" s="373">
        <v>0</v>
      </c>
      <c r="M77" s="379">
        <f t="shared" si="13"/>
        <v>2</v>
      </c>
      <c r="N77" s="374">
        <v>6</v>
      </c>
      <c r="O77" s="374" t="b">
        <f t="shared" si="22"/>
        <v>0</v>
      </c>
      <c r="P77" s="374">
        <f t="shared" si="23"/>
        <v>4</v>
      </c>
      <c r="Q77" s="375"/>
      <c r="S77" s="376">
        <f t="shared" si="14"/>
        <v>93</v>
      </c>
      <c r="T77" s="377">
        <v>0</v>
      </c>
      <c r="U77" s="376">
        <f t="shared" si="15"/>
        <v>0</v>
      </c>
      <c r="V77" s="376">
        <f t="shared" si="16"/>
        <v>0</v>
      </c>
      <c r="W77" s="376">
        <f t="shared" si="17"/>
        <v>0</v>
      </c>
      <c r="X77" s="376">
        <f t="shared" si="18"/>
        <v>0</v>
      </c>
      <c r="Y77" s="376">
        <f t="shared" si="19"/>
        <v>93</v>
      </c>
      <c r="Z77" s="378">
        <f t="shared" si="20"/>
        <v>93</v>
      </c>
      <c r="AA77" s="378">
        <f t="shared" si="21"/>
        <v>0</v>
      </c>
    </row>
    <row r="78" spans="1:27" s="358" customFormat="1" x14ac:dyDescent="0.25">
      <c r="A78" s="366">
        <f t="shared" si="12"/>
        <v>72</v>
      </c>
      <c r="B78" s="381" t="s">
        <v>2709</v>
      </c>
      <c r="C78" s="367" t="s">
        <v>2833</v>
      </c>
      <c r="D78" s="368" t="s">
        <v>2834</v>
      </c>
      <c r="E78" s="369" t="s">
        <v>2691</v>
      </c>
      <c r="F78" s="369">
        <v>95.19</v>
      </c>
      <c r="G78" s="369">
        <v>95.19</v>
      </c>
      <c r="H78" s="370">
        <v>8</v>
      </c>
      <c r="I78" s="371">
        <v>0</v>
      </c>
      <c r="J78" s="371">
        <v>0</v>
      </c>
      <c r="K78" s="372">
        <v>0</v>
      </c>
      <c r="L78" s="373">
        <v>0</v>
      </c>
      <c r="M78" s="379">
        <f t="shared" si="13"/>
        <v>8</v>
      </c>
      <c r="N78" s="374">
        <v>12</v>
      </c>
      <c r="O78" s="374" t="b">
        <f t="shared" si="22"/>
        <v>0</v>
      </c>
      <c r="P78" s="374">
        <f t="shared" si="23"/>
        <v>4</v>
      </c>
      <c r="Q78" s="375"/>
      <c r="S78" s="376">
        <f t="shared" si="14"/>
        <v>761.52</v>
      </c>
      <c r="T78" s="377">
        <v>0</v>
      </c>
      <c r="U78" s="376">
        <f t="shared" si="15"/>
        <v>0</v>
      </c>
      <c r="V78" s="376">
        <f t="shared" si="16"/>
        <v>0</v>
      </c>
      <c r="W78" s="376">
        <f t="shared" si="17"/>
        <v>0</v>
      </c>
      <c r="X78" s="376">
        <f t="shared" si="18"/>
        <v>0</v>
      </c>
      <c r="Y78" s="376">
        <f t="shared" si="19"/>
        <v>761.52</v>
      </c>
      <c r="Z78" s="378">
        <f t="shared" si="20"/>
        <v>761.52</v>
      </c>
      <c r="AA78" s="378">
        <f t="shared" si="21"/>
        <v>0</v>
      </c>
    </row>
    <row r="79" spans="1:27" s="358" customFormat="1" x14ac:dyDescent="0.25">
      <c r="A79" s="366">
        <f t="shared" si="12"/>
        <v>73</v>
      </c>
      <c r="B79" s="381" t="s">
        <v>2709</v>
      </c>
      <c r="C79" s="367" t="s">
        <v>2835</v>
      </c>
      <c r="D79" s="368" t="s">
        <v>2836</v>
      </c>
      <c r="E79" s="369" t="s">
        <v>2691</v>
      </c>
      <c r="F79" s="369">
        <v>311.67</v>
      </c>
      <c r="G79" s="369">
        <v>311.67</v>
      </c>
      <c r="H79" s="370">
        <v>3</v>
      </c>
      <c r="I79" s="371">
        <v>0</v>
      </c>
      <c r="J79" s="371">
        <v>0</v>
      </c>
      <c r="K79" s="372">
        <v>0</v>
      </c>
      <c r="L79" s="373">
        <v>0</v>
      </c>
      <c r="M79" s="379">
        <f t="shared" si="13"/>
        <v>3</v>
      </c>
      <c r="N79" s="374">
        <v>3</v>
      </c>
      <c r="O79" s="374" t="b">
        <f t="shared" si="22"/>
        <v>1</v>
      </c>
      <c r="P79" s="374">
        <f t="shared" si="23"/>
        <v>0</v>
      </c>
      <c r="Q79" s="375"/>
      <c r="S79" s="376">
        <f t="shared" si="14"/>
        <v>935.01</v>
      </c>
      <c r="T79" s="377">
        <v>0</v>
      </c>
      <c r="U79" s="376">
        <f t="shared" si="15"/>
        <v>0</v>
      </c>
      <c r="V79" s="376">
        <f t="shared" si="16"/>
        <v>0</v>
      </c>
      <c r="W79" s="376">
        <f t="shared" si="17"/>
        <v>0</v>
      </c>
      <c r="X79" s="376">
        <f t="shared" si="18"/>
        <v>0</v>
      </c>
      <c r="Y79" s="376">
        <f t="shared" si="19"/>
        <v>935.01</v>
      </c>
      <c r="Z79" s="378">
        <f t="shared" si="20"/>
        <v>935.01</v>
      </c>
      <c r="AA79" s="378">
        <f t="shared" si="21"/>
        <v>0</v>
      </c>
    </row>
    <row r="80" spans="1:27" s="358" customFormat="1" x14ac:dyDescent="0.25">
      <c r="A80" s="366">
        <f t="shared" si="12"/>
        <v>74</v>
      </c>
      <c r="B80" s="381" t="s">
        <v>2709</v>
      </c>
      <c r="C80" s="367" t="s">
        <v>2837</v>
      </c>
      <c r="D80" s="368" t="s">
        <v>2838</v>
      </c>
      <c r="E80" s="369" t="s">
        <v>2691</v>
      </c>
      <c r="F80" s="369">
        <v>70</v>
      </c>
      <c r="G80" s="369">
        <v>70</v>
      </c>
      <c r="H80" s="370">
        <v>1</v>
      </c>
      <c r="I80" s="371">
        <v>0</v>
      </c>
      <c r="J80" s="371">
        <v>0</v>
      </c>
      <c r="K80" s="372">
        <v>0</v>
      </c>
      <c r="L80" s="373">
        <v>0</v>
      </c>
      <c r="M80" s="379">
        <f t="shared" si="13"/>
        <v>1</v>
      </c>
      <c r="N80" s="374">
        <v>1</v>
      </c>
      <c r="O80" s="374" t="b">
        <f t="shared" si="22"/>
        <v>1</v>
      </c>
      <c r="P80" s="374">
        <f t="shared" si="23"/>
        <v>0</v>
      </c>
      <c r="Q80" s="375"/>
      <c r="S80" s="376">
        <f t="shared" si="14"/>
        <v>70</v>
      </c>
      <c r="T80" s="377">
        <v>0</v>
      </c>
      <c r="U80" s="376">
        <f t="shared" si="15"/>
        <v>0</v>
      </c>
      <c r="V80" s="376">
        <f t="shared" si="16"/>
        <v>0</v>
      </c>
      <c r="W80" s="376">
        <f t="shared" si="17"/>
        <v>0</v>
      </c>
      <c r="X80" s="376">
        <f t="shared" si="18"/>
        <v>0</v>
      </c>
      <c r="Y80" s="376">
        <f t="shared" si="19"/>
        <v>70</v>
      </c>
      <c r="Z80" s="378">
        <f t="shared" si="20"/>
        <v>70</v>
      </c>
      <c r="AA80" s="378">
        <f t="shared" si="21"/>
        <v>0</v>
      </c>
    </row>
    <row r="81" spans="1:27" s="358" customFormat="1" x14ac:dyDescent="0.25">
      <c r="A81" s="366">
        <f t="shared" si="12"/>
        <v>75</v>
      </c>
      <c r="B81" s="381" t="s">
        <v>2709</v>
      </c>
      <c r="C81" s="367" t="s">
        <v>2839</v>
      </c>
      <c r="D81" s="384" t="s">
        <v>2840</v>
      </c>
      <c r="E81" s="369" t="s">
        <v>2691</v>
      </c>
      <c r="F81" s="369">
        <v>4480</v>
      </c>
      <c r="G81" s="369">
        <v>4480</v>
      </c>
      <c r="H81" s="370">
        <v>3</v>
      </c>
      <c r="I81" s="371">
        <v>0</v>
      </c>
      <c r="J81" s="371">
        <v>0</v>
      </c>
      <c r="K81" s="372">
        <v>0</v>
      </c>
      <c r="L81" s="373">
        <v>0</v>
      </c>
      <c r="M81" s="379">
        <f t="shared" si="13"/>
        <v>3</v>
      </c>
      <c r="N81" s="374">
        <v>3</v>
      </c>
      <c r="O81" s="374" t="b">
        <f t="shared" si="22"/>
        <v>1</v>
      </c>
      <c r="P81" s="374">
        <f t="shared" si="23"/>
        <v>0</v>
      </c>
      <c r="Q81" s="375"/>
      <c r="S81" s="376">
        <f t="shared" si="14"/>
        <v>13440</v>
      </c>
      <c r="T81" s="377">
        <v>0</v>
      </c>
      <c r="U81" s="376">
        <f t="shared" si="15"/>
        <v>0</v>
      </c>
      <c r="V81" s="376">
        <f t="shared" si="16"/>
        <v>0</v>
      </c>
      <c r="W81" s="376">
        <f t="shared" si="17"/>
        <v>0</v>
      </c>
      <c r="X81" s="376">
        <f t="shared" si="18"/>
        <v>0</v>
      </c>
      <c r="Y81" s="376">
        <f t="shared" si="19"/>
        <v>13440</v>
      </c>
      <c r="Z81" s="378">
        <f t="shared" si="20"/>
        <v>13440</v>
      </c>
      <c r="AA81" s="378">
        <f t="shared" si="21"/>
        <v>0</v>
      </c>
    </row>
    <row r="82" spans="1:27" s="358" customFormat="1" x14ac:dyDescent="0.25">
      <c r="A82" s="366">
        <f t="shared" si="12"/>
        <v>76</v>
      </c>
      <c r="B82" s="381" t="s">
        <v>2709</v>
      </c>
      <c r="C82" s="367" t="s">
        <v>2841</v>
      </c>
      <c r="D82" s="368" t="s">
        <v>2842</v>
      </c>
      <c r="E82" s="369" t="s">
        <v>2691</v>
      </c>
      <c r="F82" s="369">
        <v>38900</v>
      </c>
      <c r="G82" s="369">
        <v>38900</v>
      </c>
      <c r="H82" s="370">
        <v>0</v>
      </c>
      <c r="I82" s="371">
        <v>0</v>
      </c>
      <c r="J82" s="371">
        <v>0</v>
      </c>
      <c r="K82" s="372">
        <v>0</v>
      </c>
      <c r="L82" s="373">
        <v>0</v>
      </c>
      <c r="M82" s="379">
        <f t="shared" si="13"/>
        <v>0</v>
      </c>
      <c r="N82" s="374">
        <v>0</v>
      </c>
      <c r="O82" s="374" t="b">
        <f t="shared" si="22"/>
        <v>1</v>
      </c>
      <c r="P82" s="374">
        <f t="shared" si="23"/>
        <v>0</v>
      </c>
      <c r="Q82" s="382"/>
      <c r="S82" s="376">
        <f t="shared" si="14"/>
        <v>0</v>
      </c>
      <c r="T82" s="377">
        <v>0</v>
      </c>
      <c r="U82" s="376">
        <f t="shared" si="15"/>
        <v>0</v>
      </c>
      <c r="V82" s="376">
        <f t="shared" si="16"/>
        <v>0</v>
      </c>
      <c r="W82" s="376">
        <f t="shared" si="17"/>
        <v>0</v>
      </c>
      <c r="X82" s="376">
        <f t="shared" si="18"/>
        <v>0</v>
      </c>
      <c r="Y82" s="376">
        <f t="shared" si="19"/>
        <v>0</v>
      </c>
      <c r="Z82" s="378">
        <f t="shared" si="20"/>
        <v>0</v>
      </c>
      <c r="AA82" s="378">
        <f t="shared" si="21"/>
        <v>0</v>
      </c>
    </row>
    <row r="83" spans="1:27" s="358" customFormat="1" x14ac:dyDescent="0.25">
      <c r="A83" s="366">
        <f t="shared" si="12"/>
        <v>77</v>
      </c>
      <c r="B83" s="381" t="s">
        <v>2709</v>
      </c>
      <c r="C83" s="367" t="s">
        <v>2843</v>
      </c>
      <c r="D83" s="368" t="s">
        <v>2844</v>
      </c>
      <c r="E83" s="369" t="s">
        <v>2691</v>
      </c>
      <c r="F83" s="369">
        <v>2758.63</v>
      </c>
      <c r="G83" s="369">
        <v>2758.63</v>
      </c>
      <c r="H83" s="370">
        <v>1</v>
      </c>
      <c r="I83" s="371">
        <v>0</v>
      </c>
      <c r="J83" s="371">
        <v>0</v>
      </c>
      <c r="K83" s="372">
        <v>0</v>
      </c>
      <c r="L83" s="373">
        <v>0</v>
      </c>
      <c r="M83" s="379">
        <f t="shared" si="13"/>
        <v>1</v>
      </c>
      <c r="N83" s="374">
        <v>1</v>
      </c>
      <c r="O83" s="374" t="b">
        <f t="shared" si="22"/>
        <v>1</v>
      </c>
      <c r="P83" s="374">
        <f t="shared" si="23"/>
        <v>0</v>
      </c>
      <c r="Q83" s="375"/>
      <c r="S83" s="376">
        <f t="shared" si="14"/>
        <v>2758.63</v>
      </c>
      <c r="T83" s="377">
        <v>0</v>
      </c>
      <c r="U83" s="376">
        <f t="shared" si="15"/>
        <v>0</v>
      </c>
      <c r="V83" s="376">
        <f t="shared" si="16"/>
        <v>0</v>
      </c>
      <c r="W83" s="376">
        <f t="shared" si="17"/>
        <v>0</v>
      </c>
      <c r="X83" s="376">
        <f t="shared" si="18"/>
        <v>0</v>
      </c>
      <c r="Y83" s="376">
        <f t="shared" si="19"/>
        <v>2758.63</v>
      </c>
      <c r="Z83" s="378">
        <f t="shared" si="20"/>
        <v>2758.63</v>
      </c>
      <c r="AA83" s="378">
        <f t="shared" si="21"/>
        <v>0</v>
      </c>
    </row>
    <row r="84" spans="1:27" s="358" customFormat="1" ht="24" x14ac:dyDescent="0.25">
      <c r="A84" s="366">
        <f t="shared" si="12"/>
        <v>78</v>
      </c>
      <c r="B84" s="381" t="s">
        <v>2709</v>
      </c>
      <c r="C84" s="367" t="s">
        <v>2845</v>
      </c>
      <c r="D84" s="368" t="s">
        <v>2846</v>
      </c>
      <c r="E84" s="369" t="s">
        <v>2691</v>
      </c>
      <c r="F84" s="369">
        <v>5349.35</v>
      </c>
      <c r="G84" s="369">
        <v>5349.35</v>
      </c>
      <c r="H84" s="370">
        <v>1</v>
      </c>
      <c r="I84" s="371">
        <v>0</v>
      </c>
      <c r="J84" s="371">
        <v>0</v>
      </c>
      <c r="K84" s="372">
        <v>0</v>
      </c>
      <c r="L84" s="373">
        <v>0</v>
      </c>
      <c r="M84" s="379">
        <f t="shared" si="13"/>
        <v>1</v>
      </c>
      <c r="N84" s="374">
        <v>1</v>
      </c>
      <c r="O84" s="374" t="b">
        <f t="shared" si="22"/>
        <v>1</v>
      </c>
      <c r="P84" s="374">
        <f t="shared" si="23"/>
        <v>0</v>
      </c>
      <c r="Q84" s="375"/>
      <c r="S84" s="376">
        <f t="shared" si="14"/>
        <v>5349.35</v>
      </c>
      <c r="T84" s="377">
        <v>0</v>
      </c>
      <c r="U84" s="376">
        <f t="shared" si="15"/>
        <v>0</v>
      </c>
      <c r="V84" s="376">
        <f t="shared" si="16"/>
        <v>0</v>
      </c>
      <c r="W84" s="376">
        <f t="shared" si="17"/>
        <v>0</v>
      </c>
      <c r="X84" s="376">
        <f t="shared" si="18"/>
        <v>0</v>
      </c>
      <c r="Y84" s="376">
        <f t="shared" si="19"/>
        <v>5349.35</v>
      </c>
      <c r="Z84" s="378">
        <f t="shared" si="20"/>
        <v>5349.35</v>
      </c>
      <c r="AA84" s="378">
        <f t="shared" si="21"/>
        <v>0</v>
      </c>
    </row>
    <row r="85" spans="1:27" s="358" customFormat="1" x14ac:dyDescent="0.25">
      <c r="A85" s="366">
        <f t="shared" si="12"/>
        <v>79</v>
      </c>
      <c r="B85" s="381" t="s">
        <v>2709</v>
      </c>
      <c r="C85" s="367" t="s">
        <v>2847</v>
      </c>
      <c r="D85" s="368" t="s">
        <v>2848</v>
      </c>
      <c r="E85" s="369" t="s">
        <v>2691</v>
      </c>
      <c r="F85" s="369">
        <v>655.16999999999996</v>
      </c>
      <c r="G85" s="369">
        <v>655.16999999999996</v>
      </c>
      <c r="H85" s="370">
        <v>1</v>
      </c>
      <c r="I85" s="371">
        <v>0</v>
      </c>
      <c r="J85" s="371">
        <v>0</v>
      </c>
      <c r="K85" s="372">
        <v>0</v>
      </c>
      <c r="L85" s="373">
        <v>0</v>
      </c>
      <c r="M85" s="379">
        <f t="shared" si="13"/>
        <v>1</v>
      </c>
      <c r="N85" s="374">
        <v>1</v>
      </c>
      <c r="O85" s="374" t="b">
        <f t="shared" si="22"/>
        <v>1</v>
      </c>
      <c r="P85" s="374">
        <f t="shared" si="23"/>
        <v>0</v>
      </c>
      <c r="Q85" s="375"/>
      <c r="R85" s="383"/>
      <c r="S85" s="376">
        <f t="shared" si="14"/>
        <v>655.16999999999996</v>
      </c>
      <c r="T85" s="377">
        <v>0</v>
      </c>
      <c r="U85" s="376">
        <f t="shared" si="15"/>
        <v>0</v>
      </c>
      <c r="V85" s="376">
        <f t="shared" si="16"/>
        <v>0</v>
      </c>
      <c r="W85" s="376">
        <f t="shared" si="17"/>
        <v>0</v>
      </c>
      <c r="X85" s="376">
        <f t="shared" si="18"/>
        <v>0</v>
      </c>
      <c r="Y85" s="376">
        <f t="shared" si="19"/>
        <v>655.16999999999996</v>
      </c>
      <c r="Z85" s="378">
        <f t="shared" si="20"/>
        <v>655.16999999999996</v>
      </c>
      <c r="AA85" s="378">
        <f t="shared" si="21"/>
        <v>0</v>
      </c>
    </row>
    <row r="86" spans="1:27" s="358" customFormat="1" ht="24" x14ac:dyDescent="0.25">
      <c r="A86" s="366">
        <f t="shared" si="12"/>
        <v>80</v>
      </c>
      <c r="B86" s="381" t="s">
        <v>2709</v>
      </c>
      <c r="C86" s="367" t="s">
        <v>2849</v>
      </c>
      <c r="D86" s="368" t="s">
        <v>2850</v>
      </c>
      <c r="E86" s="369" t="s">
        <v>2691</v>
      </c>
      <c r="F86" s="369">
        <v>2864</v>
      </c>
      <c r="G86" s="369">
        <v>2864</v>
      </c>
      <c r="H86" s="370">
        <v>1</v>
      </c>
      <c r="I86" s="371">
        <v>0</v>
      </c>
      <c r="J86" s="371">
        <v>0</v>
      </c>
      <c r="K86" s="372">
        <v>0</v>
      </c>
      <c r="L86" s="373">
        <v>0</v>
      </c>
      <c r="M86" s="379">
        <f t="shared" si="13"/>
        <v>1</v>
      </c>
      <c r="N86" s="374">
        <v>1</v>
      </c>
      <c r="O86" s="374" t="b">
        <f t="shared" si="22"/>
        <v>1</v>
      </c>
      <c r="P86" s="374">
        <f t="shared" si="23"/>
        <v>0</v>
      </c>
      <c r="Q86" s="375"/>
      <c r="R86" s="383"/>
      <c r="S86" s="376">
        <f t="shared" si="14"/>
        <v>2864</v>
      </c>
      <c r="T86" s="377">
        <v>0</v>
      </c>
      <c r="U86" s="376">
        <f t="shared" si="15"/>
        <v>0</v>
      </c>
      <c r="V86" s="376">
        <f t="shared" si="16"/>
        <v>0</v>
      </c>
      <c r="W86" s="376">
        <f t="shared" si="17"/>
        <v>0</v>
      </c>
      <c r="X86" s="376">
        <f t="shared" si="18"/>
        <v>0</v>
      </c>
      <c r="Y86" s="376">
        <f t="shared" si="19"/>
        <v>2864</v>
      </c>
      <c r="Z86" s="378">
        <f t="shared" si="20"/>
        <v>2864</v>
      </c>
      <c r="AA86" s="378">
        <f t="shared" si="21"/>
        <v>0</v>
      </c>
    </row>
    <row r="87" spans="1:27" s="358" customFormat="1" x14ac:dyDescent="0.25">
      <c r="A87" s="366">
        <f t="shared" ref="A87:A150" si="24">SUM(A86)+1</f>
        <v>81</v>
      </c>
      <c r="B87" s="381" t="s">
        <v>2709</v>
      </c>
      <c r="C87" s="367" t="s">
        <v>2851</v>
      </c>
      <c r="D87" s="368" t="s">
        <v>2852</v>
      </c>
      <c r="E87" s="369" t="s">
        <v>2691</v>
      </c>
      <c r="F87" s="369">
        <v>1866.37</v>
      </c>
      <c r="G87" s="369">
        <v>1866.37</v>
      </c>
      <c r="H87" s="370">
        <v>1</v>
      </c>
      <c r="I87" s="371">
        <v>0</v>
      </c>
      <c r="J87" s="371">
        <v>0</v>
      </c>
      <c r="K87" s="372">
        <v>0</v>
      </c>
      <c r="L87" s="373">
        <v>0</v>
      </c>
      <c r="M87" s="379">
        <f t="shared" si="13"/>
        <v>1</v>
      </c>
      <c r="N87" s="374">
        <v>1</v>
      </c>
      <c r="O87" s="374" t="b">
        <f t="shared" si="22"/>
        <v>1</v>
      </c>
      <c r="P87" s="374">
        <f t="shared" si="23"/>
        <v>0</v>
      </c>
      <c r="Q87" s="375"/>
      <c r="S87" s="376">
        <f t="shared" si="14"/>
        <v>1866.37</v>
      </c>
      <c r="T87" s="377">
        <v>0</v>
      </c>
      <c r="U87" s="376">
        <f t="shared" si="15"/>
        <v>0</v>
      </c>
      <c r="V87" s="376">
        <f t="shared" si="16"/>
        <v>0</v>
      </c>
      <c r="W87" s="376">
        <f t="shared" si="17"/>
        <v>0</v>
      </c>
      <c r="X87" s="376">
        <f t="shared" si="18"/>
        <v>0</v>
      </c>
      <c r="Y87" s="376">
        <f t="shared" si="19"/>
        <v>1866.37</v>
      </c>
      <c r="Z87" s="378">
        <f t="shared" si="20"/>
        <v>1866.37</v>
      </c>
      <c r="AA87" s="378">
        <f t="shared" si="21"/>
        <v>0</v>
      </c>
    </row>
    <row r="88" spans="1:27" s="358" customFormat="1" x14ac:dyDescent="0.25">
      <c r="A88" s="366">
        <f t="shared" si="24"/>
        <v>82</v>
      </c>
      <c r="B88" s="381" t="s">
        <v>2709</v>
      </c>
      <c r="C88" s="367" t="s">
        <v>2853</v>
      </c>
      <c r="D88" s="368" t="s">
        <v>2854</v>
      </c>
      <c r="E88" s="369" t="s">
        <v>2691</v>
      </c>
      <c r="F88" s="369">
        <v>2895.67</v>
      </c>
      <c r="G88" s="369">
        <v>2895.67</v>
      </c>
      <c r="H88" s="370">
        <v>1</v>
      </c>
      <c r="I88" s="371">
        <v>0</v>
      </c>
      <c r="J88" s="371">
        <v>0</v>
      </c>
      <c r="K88" s="372">
        <v>0</v>
      </c>
      <c r="L88" s="373">
        <v>0</v>
      </c>
      <c r="M88" s="379">
        <f t="shared" si="13"/>
        <v>1</v>
      </c>
      <c r="N88" s="374">
        <v>1</v>
      </c>
      <c r="O88" s="374" t="b">
        <f t="shared" si="22"/>
        <v>1</v>
      </c>
      <c r="P88" s="374">
        <f t="shared" si="23"/>
        <v>0</v>
      </c>
      <c r="Q88" s="375"/>
      <c r="S88" s="376">
        <f t="shared" si="14"/>
        <v>2895.67</v>
      </c>
      <c r="T88" s="377">
        <v>0</v>
      </c>
      <c r="U88" s="376">
        <f t="shared" si="15"/>
        <v>0</v>
      </c>
      <c r="V88" s="376">
        <f t="shared" si="16"/>
        <v>0</v>
      </c>
      <c r="W88" s="376">
        <f t="shared" si="17"/>
        <v>0</v>
      </c>
      <c r="X88" s="376">
        <f t="shared" si="18"/>
        <v>0</v>
      </c>
      <c r="Y88" s="376">
        <f t="shared" si="19"/>
        <v>2895.67</v>
      </c>
      <c r="Z88" s="378">
        <f t="shared" si="20"/>
        <v>2895.67</v>
      </c>
      <c r="AA88" s="378">
        <f t="shared" si="21"/>
        <v>0</v>
      </c>
    </row>
    <row r="89" spans="1:27" s="383" customFormat="1" x14ac:dyDescent="0.25">
      <c r="A89" s="366">
        <f t="shared" si="24"/>
        <v>83</v>
      </c>
      <c r="B89" s="381" t="s">
        <v>2709</v>
      </c>
      <c r="C89" s="367" t="s">
        <v>2855</v>
      </c>
      <c r="D89" s="368" t="s">
        <v>2856</v>
      </c>
      <c r="E89" s="369" t="s">
        <v>2691</v>
      </c>
      <c r="F89" s="369">
        <v>611.21</v>
      </c>
      <c r="G89" s="369">
        <v>611.21</v>
      </c>
      <c r="H89" s="370">
        <v>1</v>
      </c>
      <c r="I89" s="371">
        <v>0</v>
      </c>
      <c r="J89" s="371">
        <v>0</v>
      </c>
      <c r="K89" s="372">
        <v>0</v>
      </c>
      <c r="L89" s="373">
        <v>0</v>
      </c>
      <c r="M89" s="379">
        <f t="shared" si="13"/>
        <v>1</v>
      </c>
      <c r="N89" s="374">
        <v>1</v>
      </c>
      <c r="O89" s="374" t="b">
        <f t="shared" si="22"/>
        <v>1</v>
      </c>
      <c r="P89" s="374">
        <f t="shared" si="23"/>
        <v>0</v>
      </c>
      <c r="Q89" s="375"/>
      <c r="R89" s="358"/>
      <c r="S89" s="376">
        <f t="shared" si="14"/>
        <v>611.21</v>
      </c>
      <c r="T89" s="377">
        <v>0</v>
      </c>
      <c r="U89" s="376">
        <f t="shared" si="15"/>
        <v>0</v>
      </c>
      <c r="V89" s="376">
        <f t="shared" si="16"/>
        <v>0</v>
      </c>
      <c r="W89" s="376">
        <f t="shared" si="17"/>
        <v>0</v>
      </c>
      <c r="X89" s="376">
        <f t="shared" si="18"/>
        <v>0</v>
      </c>
      <c r="Y89" s="376">
        <f t="shared" si="19"/>
        <v>611.21</v>
      </c>
      <c r="Z89" s="378">
        <f t="shared" si="20"/>
        <v>611.21</v>
      </c>
      <c r="AA89" s="378">
        <f t="shared" si="21"/>
        <v>0</v>
      </c>
    </row>
    <row r="90" spans="1:27" s="383" customFormat="1" x14ac:dyDescent="0.25">
      <c r="A90" s="366">
        <f t="shared" si="24"/>
        <v>84</v>
      </c>
      <c r="B90" s="381" t="s">
        <v>2709</v>
      </c>
      <c r="C90" s="367" t="s">
        <v>2857</v>
      </c>
      <c r="D90" s="368" t="s">
        <v>2858</v>
      </c>
      <c r="E90" s="369" t="s">
        <v>2691</v>
      </c>
      <c r="F90" s="369">
        <v>1650.86</v>
      </c>
      <c r="G90" s="369">
        <v>1650.86</v>
      </c>
      <c r="H90" s="370">
        <v>1</v>
      </c>
      <c r="I90" s="371">
        <v>0</v>
      </c>
      <c r="J90" s="371">
        <v>0</v>
      </c>
      <c r="K90" s="372">
        <v>0</v>
      </c>
      <c r="L90" s="373">
        <v>0</v>
      </c>
      <c r="M90" s="379">
        <f t="shared" si="13"/>
        <v>1</v>
      </c>
      <c r="N90" s="374">
        <v>1</v>
      </c>
      <c r="O90" s="374" t="b">
        <f t="shared" si="22"/>
        <v>1</v>
      </c>
      <c r="P90" s="374">
        <f t="shared" si="23"/>
        <v>0</v>
      </c>
      <c r="Q90" s="375"/>
      <c r="R90" s="358"/>
      <c r="S90" s="376">
        <f t="shared" si="14"/>
        <v>1650.86</v>
      </c>
      <c r="T90" s="377">
        <v>0</v>
      </c>
      <c r="U90" s="376">
        <f t="shared" si="15"/>
        <v>0</v>
      </c>
      <c r="V90" s="376">
        <f t="shared" si="16"/>
        <v>0</v>
      </c>
      <c r="W90" s="376">
        <f t="shared" si="17"/>
        <v>0</v>
      </c>
      <c r="X90" s="376">
        <f t="shared" si="18"/>
        <v>0</v>
      </c>
      <c r="Y90" s="376">
        <f t="shared" si="19"/>
        <v>1650.86</v>
      </c>
      <c r="Z90" s="378">
        <f t="shared" si="20"/>
        <v>1650.86</v>
      </c>
      <c r="AA90" s="378">
        <f t="shared" si="21"/>
        <v>0</v>
      </c>
    </row>
    <row r="91" spans="1:27" s="358" customFormat="1" x14ac:dyDescent="0.25">
      <c r="A91" s="366">
        <f t="shared" si="24"/>
        <v>85</v>
      </c>
      <c r="B91" s="381" t="s">
        <v>2709</v>
      </c>
      <c r="C91" s="367" t="s">
        <v>2859</v>
      </c>
      <c r="D91" s="368" t="s">
        <v>2860</v>
      </c>
      <c r="E91" s="369" t="s">
        <v>2691</v>
      </c>
      <c r="F91" s="369">
        <v>1245.69</v>
      </c>
      <c r="G91" s="369">
        <v>1245.69</v>
      </c>
      <c r="H91" s="370">
        <v>1</v>
      </c>
      <c r="I91" s="371">
        <v>0</v>
      </c>
      <c r="J91" s="371">
        <v>0</v>
      </c>
      <c r="K91" s="372">
        <v>0</v>
      </c>
      <c r="L91" s="373">
        <v>0</v>
      </c>
      <c r="M91" s="379">
        <f t="shared" si="13"/>
        <v>1</v>
      </c>
      <c r="N91" s="374">
        <v>1</v>
      </c>
      <c r="O91" s="374" t="b">
        <f t="shared" si="22"/>
        <v>1</v>
      </c>
      <c r="P91" s="374">
        <f t="shared" si="23"/>
        <v>0</v>
      </c>
      <c r="Q91" s="375"/>
      <c r="S91" s="376">
        <f t="shared" si="14"/>
        <v>1245.69</v>
      </c>
      <c r="T91" s="377">
        <v>0</v>
      </c>
      <c r="U91" s="376">
        <f t="shared" si="15"/>
        <v>0</v>
      </c>
      <c r="V91" s="376">
        <f t="shared" si="16"/>
        <v>0</v>
      </c>
      <c r="W91" s="376">
        <f t="shared" si="17"/>
        <v>0</v>
      </c>
      <c r="X91" s="376">
        <f t="shared" si="18"/>
        <v>0</v>
      </c>
      <c r="Y91" s="376">
        <f t="shared" si="19"/>
        <v>1245.69</v>
      </c>
      <c r="Z91" s="378">
        <f t="shared" si="20"/>
        <v>1245.69</v>
      </c>
      <c r="AA91" s="378">
        <f t="shared" si="21"/>
        <v>0</v>
      </c>
    </row>
    <row r="92" spans="1:27" s="358" customFormat="1" x14ac:dyDescent="0.25">
      <c r="A92" s="366">
        <f t="shared" si="24"/>
        <v>86</v>
      </c>
      <c r="B92" s="381" t="s">
        <v>2709</v>
      </c>
      <c r="C92" s="367" t="s">
        <v>2861</v>
      </c>
      <c r="D92" s="368" t="s">
        <v>2862</v>
      </c>
      <c r="E92" s="369" t="s">
        <v>2691</v>
      </c>
      <c r="F92" s="369">
        <v>981.9</v>
      </c>
      <c r="G92" s="369">
        <v>981.9</v>
      </c>
      <c r="H92" s="370">
        <v>1</v>
      </c>
      <c r="I92" s="371">
        <v>0</v>
      </c>
      <c r="J92" s="371">
        <v>0</v>
      </c>
      <c r="K92" s="372">
        <v>0</v>
      </c>
      <c r="L92" s="373">
        <v>0</v>
      </c>
      <c r="M92" s="379">
        <f t="shared" si="13"/>
        <v>1</v>
      </c>
      <c r="N92" s="374">
        <v>1</v>
      </c>
      <c r="O92" s="374" t="b">
        <f t="shared" si="22"/>
        <v>1</v>
      </c>
      <c r="P92" s="374">
        <f t="shared" si="23"/>
        <v>0</v>
      </c>
      <c r="Q92" s="375"/>
      <c r="S92" s="376">
        <f t="shared" si="14"/>
        <v>981.9</v>
      </c>
      <c r="T92" s="377">
        <v>0</v>
      </c>
      <c r="U92" s="376">
        <f t="shared" si="15"/>
        <v>0</v>
      </c>
      <c r="V92" s="376">
        <f t="shared" si="16"/>
        <v>0</v>
      </c>
      <c r="W92" s="376">
        <f t="shared" si="17"/>
        <v>0</v>
      </c>
      <c r="X92" s="376">
        <f t="shared" si="18"/>
        <v>0</v>
      </c>
      <c r="Y92" s="376">
        <f t="shared" si="19"/>
        <v>981.9</v>
      </c>
      <c r="Z92" s="378">
        <f t="shared" si="20"/>
        <v>981.9</v>
      </c>
      <c r="AA92" s="378">
        <f t="shared" si="21"/>
        <v>0</v>
      </c>
    </row>
    <row r="93" spans="1:27" s="358" customFormat="1" x14ac:dyDescent="0.25">
      <c r="A93" s="366">
        <f t="shared" si="24"/>
        <v>87</v>
      </c>
      <c r="B93" s="381" t="s">
        <v>2709</v>
      </c>
      <c r="C93" s="367" t="s">
        <v>2863</v>
      </c>
      <c r="D93" s="368" t="s">
        <v>2864</v>
      </c>
      <c r="E93" s="369" t="s">
        <v>2691</v>
      </c>
      <c r="F93" s="369">
        <v>166.82</v>
      </c>
      <c r="G93" s="369">
        <v>166.82</v>
      </c>
      <c r="H93" s="370">
        <v>3</v>
      </c>
      <c r="I93" s="371">
        <v>0</v>
      </c>
      <c r="J93" s="371">
        <v>0</v>
      </c>
      <c r="K93" s="372">
        <v>0</v>
      </c>
      <c r="L93" s="373">
        <v>0</v>
      </c>
      <c r="M93" s="379">
        <f t="shared" si="13"/>
        <v>3</v>
      </c>
      <c r="N93" s="374">
        <v>0</v>
      </c>
      <c r="O93" s="374" t="b">
        <f t="shared" si="22"/>
        <v>0</v>
      </c>
      <c r="P93" s="374">
        <f t="shared" si="23"/>
        <v>-3</v>
      </c>
      <c r="Q93" s="375"/>
      <c r="S93" s="376">
        <f t="shared" si="14"/>
        <v>500.46</v>
      </c>
      <c r="T93" s="377">
        <v>0</v>
      </c>
      <c r="U93" s="376">
        <f t="shared" si="15"/>
        <v>0</v>
      </c>
      <c r="V93" s="376">
        <f t="shared" si="16"/>
        <v>0</v>
      </c>
      <c r="W93" s="376">
        <f t="shared" si="17"/>
        <v>0</v>
      </c>
      <c r="X93" s="376">
        <f t="shared" si="18"/>
        <v>0</v>
      </c>
      <c r="Y93" s="376">
        <f t="shared" si="19"/>
        <v>500.46</v>
      </c>
      <c r="Z93" s="378">
        <f t="shared" si="20"/>
        <v>500.46</v>
      </c>
      <c r="AA93" s="378">
        <f t="shared" si="21"/>
        <v>0</v>
      </c>
    </row>
    <row r="94" spans="1:27" s="358" customFormat="1" x14ac:dyDescent="0.25">
      <c r="A94" s="366">
        <f t="shared" si="24"/>
        <v>88</v>
      </c>
      <c r="B94" s="381" t="s">
        <v>2709</v>
      </c>
      <c r="C94" s="367" t="s">
        <v>2865</v>
      </c>
      <c r="D94" s="368" t="s">
        <v>2866</v>
      </c>
      <c r="E94" s="369" t="s">
        <v>2691</v>
      </c>
      <c r="F94" s="369">
        <v>100</v>
      </c>
      <c r="G94" s="369">
        <v>100</v>
      </c>
      <c r="H94" s="370">
        <v>4</v>
      </c>
      <c r="I94" s="371">
        <v>0</v>
      </c>
      <c r="J94" s="371">
        <v>0</v>
      </c>
      <c r="K94" s="372">
        <v>0</v>
      </c>
      <c r="L94" s="373">
        <v>0</v>
      </c>
      <c r="M94" s="379">
        <f t="shared" si="13"/>
        <v>4</v>
      </c>
      <c r="N94" s="374">
        <v>4</v>
      </c>
      <c r="O94" s="374" t="b">
        <f t="shared" si="22"/>
        <v>1</v>
      </c>
      <c r="P94" s="374">
        <f t="shared" si="23"/>
        <v>0</v>
      </c>
      <c r="Q94" s="375"/>
      <c r="S94" s="376">
        <f t="shared" si="14"/>
        <v>400</v>
      </c>
      <c r="T94" s="377">
        <v>0</v>
      </c>
      <c r="U94" s="376">
        <f t="shared" si="15"/>
        <v>0</v>
      </c>
      <c r="V94" s="376">
        <f t="shared" si="16"/>
        <v>0</v>
      </c>
      <c r="W94" s="376">
        <f t="shared" si="17"/>
        <v>0</v>
      </c>
      <c r="X94" s="376">
        <f t="shared" si="18"/>
        <v>0</v>
      </c>
      <c r="Y94" s="376">
        <f t="shared" si="19"/>
        <v>400</v>
      </c>
      <c r="Z94" s="378">
        <f t="shared" si="20"/>
        <v>400</v>
      </c>
      <c r="AA94" s="378">
        <f t="shared" si="21"/>
        <v>0</v>
      </c>
    </row>
    <row r="95" spans="1:27" s="358" customFormat="1" x14ac:dyDescent="0.25">
      <c r="A95" s="366">
        <f t="shared" si="24"/>
        <v>89</v>
      </c>
      <c r="B95" s="381" t="s">
        <v>2709</v>
      </c>
      <c r="C95" s="367" t="s">
        <v>2867</v>
      </c>
      <c r="D95" s="368" t="s">
        <v>2868</v>
      </c>
      <c r="E95" s="369" t="s">
        <v>2691</v>
      </c>
      <c r="F95" s="369">
        <v>116.37</v>
      </c>
      <c r="G95" s="369">
        <v>116.37</v>
      </c>
      <c r="H95" s="370">
        <v>2</v>
      </c>
      <c r="I95" s="371">
        <v>0</v>
      </c>
      <c r="J95" s="371">
        <v>0</v>
      </c>
      <c r="K95" s="372">
        <v>0</v>
      </c>
      <c r="L95" s="373">
        <v>0</v>
      </c>
      <c r="M95" s="379">
        <f t="shared" si="13"/>
        <v>2</v>
      </c>
      <c r="N95" s="374">
        <v>2</v>
      </c>
      <c r="O95" s="374" t="b">
        <f t="shared" si="22"/>
        <v>1</v>
      </c>
      <c r="P95" s="374">
        <f t="shared" si="23"/>
        <v>0</v>
      </c>
      <c r="Q95" s="375"/>
      <c r="S95" s="376">
        <f t="shared" si="14"/>
        <v>232.74</v>
      </c>
      <c r="T95" s="377">
        <v>0</v>
      </c>
      <c r="U95" s="376">
        <f t="shared" si="15"/>
        <v>0</v>
      </c>
      <c r="V95" s="376">
        <f t="shared" si="16"/>
        <v>0</v>
      </c>
      <c r="W95" s="376">
        <f t="shared" si="17"/>
        <v>0</v>
      </c>
      <c r="X95" s="376">
        <f t="shared" si="18"/>
        <v>0</v>
      </c>
      <c r="Y95" s="376">
        <f t="shared" si="19"/>
        <v>232.74</v>
      </c>
      <c r="Z95" s="378">
        <f t="shared" si="20"/>
        <v>232.74</v>
      </c>
      <c r="AA95" s="378">
        <f t="shared" si="21"/>
        <v>0</v>
      </c>
    </row>
    <row r="96" spans="1:27" s="358" customFormat="1" x14ac:dyDescent="0.25">
      <c r="A96" s="366">
        <f t="shared" si="24"/>
        <v>90</v>
      </c>
      <c r="B96" s="381" t="s">
        <v>2709</v>
      </c>
      <c r="C96" s="367" t="s">
        <v>2869</v>
      </c>
      <c r="D96" s="368" t="s">
        <v>2870</v>
      </c>
      <c r="E96" s="369" t="s">
        <v>2691</v>
      </c>
      <c r="F96" s="369">
        <v>50</v>
      </c>
      <c r="G96" s="369">
        <v>50</v>
      </c>
      <c r="H96" s="370">
        <v>2</v>
      </c>
      <c r="I96" s="371">
        <v>0</v>
      </c>
      <c r="J96" s="371">
        <v>0</v>
      </c>
      <c r="K96" s="372">
        <v>0</v>
      </c>
      <c r="L96" s="373">
        <v>0</v>
      </c>
      <c r="M96" s="379">
        <f t="shared" si="13"/>
        <v>2</v>
      </c>
      <c r="N96" s="374">
        <v>2</v>
      </c>
      <c r="O96" s="374" t="b">
        <f t="shared" si="22"/>
        <v>1</v>
      </c>
      <c r="P96" s="374">
        <f t="shared" si="23"/>
        <v>0</v>
      </c>
      <c r="Q96" s="375"/>
      <c r="S96" s="376">
        <f t="shared" si="14"/>
        <v>100</v>
      </c>
      <c r="T96" s="377">
        <v>0</v>
      </c>
      <c r="U96" s="376">
        <f t="shared" si="15"/>
        <v>0</v>
      </c>
      <c r="V96" s="376">
        <f t="shared" si="16"/>
        <v>0</v>
      </c>
      <c r="W96" s="376">
        <f t="shared" si="17"/>
        <v>0</v>
      </c>
      <c r="X96" s="376">
        <f t="shared" si="18"/>
        <v>0</v>
      </c>
      <c r="Y96" s="376">
        <f t="shared" si="19"/>
        <v>100</v>
      </c>
      <c r="Z96" s="378">
        <f t="shared" si="20"/>
        <v>100</v>
      </c>
      <c r="AA96" s="378">
        <f t="shared" si="21"/>
        <v>0</v>
      </c>
    </row>
    <row r="97" spans="1:27" s="358" customFormat="1" x14ac:dyDescent="0.25">
      <c r="A97" s="366">
        <f t="shared" si="24"/>
        <v>91</v>
      </c>
      <c r="B97" s="381" t="s">
        <v>2709</v>
      </c>
      <c r="C97" s="367" t="s">
        <v>2871</v>
      </c>
      <c r="D97" s="368" t="s">
        <v>2872</v>
      </c>
      <c r="E97" s="369" t="s">
        <v>2691</v>
      </c>
      <c r="F97" s="369">
        <v>150</v>
      </c>
      <c r="G97" s="369">
        <v>150</v>
      </c>
      <c r="H97" s="370">
        <v>1</v>
      </c>
      <c r="I97" s="371">
        <v>0</v>
      </c>
      <c r="J97" s="371">
        <v>0</v>
      </c>
      <c r="K97" s="372">
        <v>0</v>
      </c>
      <c r="L97" s="373">
        <v>0</v>
      </c>
      <c r="M97" s="379">
        <f t="shared" si="13"/>
        <v>1</v>
      </c>
      <c r="N97" s="374">
        <v>1</v>
      </c>
      <c r="O97" s="374" t="b">
        <f t="shared" si="22"/>
        <v>1</v>
      </c>
      <c r="P97" s="374">
        <f t="shared" si="23"/>
        <v>0</v>
      </c>
      <c r="Q97" s="375"/>
      <c r="S97" s="376">
        <f t="shared" si="14"/>
        <v>150</v>
      </c>
      <c r="T97" s="377">
        <v>0</v>
      </c>
      <c r="U97" s="376">
        <f t="shared" si="15"/>
        <v>0</v>
      </c>
      <c r="V97" s="376">
        <f t="shared" si="16"/>
        <v>0</v>
      </c>
      <c r="W97" s="376">
        <f t="shared" si="17"/>
        <v>0</v>
      </c>
      <c r="X97" s="376">
        <f t="shared" si="18"/>
        <v>0</v>
      </c>
      <c r="Y97" s="376">
        <f t="shared" si="19"/>
        <v>150</v>
      </c>
      <c r="Z97" s="378">
        <f t="shared" si="20"/>
        <v>150</v>
      </c>
      <c r="AA97" s="378">
        <f t="shared" si="21"/>
        <v>0</v>
      </c>
    </row>
    <row r="98" spans="1:27" s="358" customFormat="1" x14ac:dyDescent="0.25">
      <c r="A98" s="366">
        <f t="shared" si="24"/>
        <v>92</v>
      </c>
      <c r="B98" s="381" t="s">
        <v>2709</v>
      </c>
      <c r="C98" s="367" t="s">
        <v>2873</v>
      </c>
      <c r="D98" s="368" t="s">
        <v>2874</v>
      </c>
      <c r="E98" s="369" t="s">
        <v>2691</v>
      </c>
      <c r="F98" s="369">
        <v>90.2</v>
      </c>
      <c r="G98" s="369">
        <v>90.2</v>
      </c>
      <c r="H98" s="370">
        <v>5</v>
      </c>
      <c r="I98" s="371">
        <v>0</v>
      </c>
      <c r="J98" s="371">
        <v>0</v>
      </c>
      <c r="K98" s="372">
        <v>0</v>
      </c>
      <c r="L98" s="373">
        <v>0</v>
      </c>
      <c r="M98" s="379">
        <f t="shared" si="13"/>
        <v>5</v>
      </c>
      <c r="N98" s="374">
        <v>5</v>
      </c>
      <c r="O98" s="374" t="b">
        <f t="shared" si="22"/>
        <v>1</v>
      </c>
      <c r="P98" s="374">
        <f t="shared" si="23"/>
        <v>0</v>
      </c>
      <c r="Q98" s="375"/>
      <c r="R98" s="383"/>
      <c r="S98" s="376">
        <f t="shared" si="14"/>
        <v>451</v>
      </c>
      <c r="T98" s="377">
        <v>0</v>
      </c>
      <c r="U98" s="376">
        <f t="shared" si="15"/>
        <v>0</v>
      </c>
      <c r="V98" s="376">
        <f t="shared" si="16"/>
        <v>0</v>
      </c>
      <c r="W98" s="376">
        <f t="shared" si="17"/>
        <v>0</v>
      </c>
      <c r="X98" s="376">
        <f t="shared" si="18"/>
        <v>0</v>
      </c>
      <c r="Y98" s="376">
        <f t="shared" si="19"/>
        <v>451</v>
      </c>
      <c r="Z98" s="378">
        <f t="shared" si="20"/>
        <v>451</v>
      </c>
      <c r="AA98" s="378">
        <f t="shared" si="21"/>
        <v>0</v>
      </c>
    </row>
    <row r="99" spans="1:27" s="358" customFormat="1" x14ac:dyDescent="0.25">
      <c r="A99" s="366">
        <f t="shared" si="24"/>
        <v>93</v>
      </c>
      <c r="B99" s="381" t="s">
        <v>2875</v>
      </c>
      <c r="C99" s="367" t="s">
        <v>2876</v>
      </c>
      <c r="D99" s="368" t="s">
        <v>2877</v>
      </c>
      <c r="E99" s="369" t="s">
        <v>2691</v>
      </c>
      <c r="F99" s="369">
        <v>4930</v>
      </c>
      <c r="G99" s="369">
        <v>4930</v>
      </c>
      <c r="H99" s="370">
        <v>0</v>
      </c>
      <c r="I99" s="371">
        <v>0</v>
      </c>
      <c r="J99" s="371">
        <v>0</v>
      </c>
      <c r="K99" s="372">
        <v>0</v>
      </c>
      <c r="L99" s="373">
        <v>0</v>
      </c>
      <c r="M99" s="379">
        <f t="shared" si="13"/>
        <v>0</v>
      </c>
      <c r="N99" s="374">
        <v>0</v>
      </c>
      <c r="O99" s="374" t="b">
        <f t="shared" si="22"/>
        <v>1</v>
      </c>
      <c r="P99" s="374">
        <f t="shared" si="23"/>
        <v>0</v>
      </c>
      <c r="Q99" s="375"/>
      <c r="S99" s="376">
        <f t="shared" si="14"/>
        <v>0</v>
      </c>
      <c r="T99" s="377">
        <v>0</v>
      </c>
      <c r="U99" s="376">
        <f t="shared" si="15"/>
        <v>0</v>
      </c>
      <c r="V99" s="376">
        <f t="shared" si="16"/>
        <v>0</v>
      </c>
      <c r="W99" s="376">
        <f t="shared" si="17"/>
        <v>0</v>
      </c>
      <c r="X99" s="376">
        <f t="shared" si="18"/>
        <v>0</v>
      </c>
      <c r="Y99" s="376">
        <f t="shared" si="19"/>
        <v>0</v>
      </c>
      <c r="Z99" s="378">
        <f t="shared" si="20"/>
        <v>0</v>
      </c>
      <c r="AA99" s="378">
        <f t="shared" si="21"/>
        <v>0</v>
      </c>
    </row>
    <row r="100" spans="1:27" s="358" customFormat="1" x14ac:dyDescent="0.25">
      <c r="A100" s="366">
        <f t="shared" si="24"/>
        <v>94</v>
      </c>
      <c r="B100" s="381" t="s">
        <v>2709</v>
      </c>
      <c r="C100" s="367" t="s">
        <v>2878</v>
      </c>
      <c r="D100" s="368" t="s">
        <v>2879</v>
      </c>
      <c r="E100" s="369" t="s">
        <v>2691</v>
      </c>
      <c r="F100" s="369">
        <v>90</v>
      </c>
      <c r="G100" s="369">
        <v>90</v>
      </c>
      <c r="H100" s="370">
        <v>1</v>
      </c>
      <c r="I100" s="371">
        <v>0</v>
      </c>
      <c r="J100" s="371">
        <v>0</v>
      </c>
      <c r="K100" s="372">
        <v>0</v>
      </c>
      <c r="L100" s="373">
        <v>0</v>
      </c>
      <c r="M100" s="379">
        <f t="shared" si="13"/>
        <v>1</v>
      </c>
      <c r="N100" s="374">
        <v>1</v>
      </c>
      <c r="O100" s="374" t="b">
        <f t="shared" si="22"/>
        <v>1</v>
      </c>
      <c r="P100" s="374">
        <f t="shared" si="23"/>
        <v>0</v>
      </c>
      <c r="Q100" s="375"/>
      <c r="S100" s="376">
        <f t="shared" si="14"/>
        <v>90</v>
      </c>
      <c r="T100" s="377">
        <v>0</v>
      </c>
      <c r="U100" s="376">
        <f t="shared" si="15"/>
        <v>0</v>
      </c>
      <c r="V100" s="376">
        <f t="shared" si="16"/>
        <v>0</v>
      </c>
      <c r="W100" s="376">
        <f t="shared" si="17"/>
        <v>0</v>
      </c>
      <c r="X100" s="376">
        <f t="shared" si="18"/>
        <v>0</v>
      </c>
      <c r="Y100" s="376">
        <f t="shared" si="19"/>
        <v>90</v>
      </c>
      <c r="Z100" s="378">
        <f t="shared" si="20"/>
        <v>90</v>
      </c>
      <c r="AA100" s="378">
        <f t="shared" si="21"/>
        <v>0</v>
      </c>
    </row>
    <row r="101" spans="1:27" s="358" customFormat="1" x14ac:dyDescent="0.25">
      <c r="A101" s="366">
        <f t="shared" si="24"/>
        <v>95</v>
      </c>
      <c r="B101" s="381" t="s">
        <v>2709</v>
      </c>
      <c r="C101" s="367" t="s">
        <v>2880</v>
      </c>
      <c r="D101" s="368" t="s">
        <v>2881</v>
      </c>
      <c r="E101" s="369" t="s">
        <v>2691</v>
      </c>
      <c r="F101" s="369">
        <v>385</v>
      </c>
      <c r="G101" s="369">
        <v>385</v>
      </c>
      <c r="H101" s="370">
        <v>1</v>
      </c>
      <c r="I101" s="371">
        <v>0</v>
      </c>
      <c r="J101" s="371">
        <v>0</v>
      </c>
      <c r="K101" s="372">
        <v>0</v>
      </c>
      <c r="L101" s="373">
        <v>0</v>
      </c>
      <c r="M101" s="379">
        <f t="shared" si="13"/>
        <v>1</v>
      </c>
      <c r="N101" s="374">
        <v>1</v>
      </c>
      <c r="O101" s="374" t="b">
        <f t="shared" si="22"/>
        <v>1</v>
      </c>
      <c r="P101" s="374">
        <f t="shared" si="23"/>
        <v>0</v>
      </c>
      <c r="Q101" s="375"/>
      <c r="S101" s="376">
        <f t="shared" si="14"/>
        <v>385</v>
      </c>
      <c r="T101" s="377">
        <v>0</v>
      </c>
      <c r="U101" s="376">
        <f t="shared" si="15"/>
        <v>0</v>
      </c>
      <c r="V101" s="376">
        <f t="shared" si="16"/>
        <v>0</v>
      </c>
      <c r="W101" s="376">
        <f t="shared" si="17"/>
        <v>0</v>
      </c>
      <c r="X101" s="376">
        <f t="shared" si="18"/>
        <v>0</v>
      </c>
      <c r="Y101" s="376">
        <f t="shared" si="19"/>
        <v>385</v>
      </c>
      <c r="Z101" s="378">
        <f t="shared" si="20"/>
        <v>385</v>
      </c>
      <c r="AA101" s="378">
        <f t="shared" si="21"/>
        <v>0</v>
      </c>
    </row>
    <row r="102" spans="1:27" s="383" customFormat="1" x14ac:dyDescent="0.25">
      <c r="A102" s="366">
        <f t="shared" si="24"/>
        <v>96</v>
      </c>
      <c r="B102" s="381" t="s">
        <v>2709</v>
      </c>
      <c r="C102" s="367" t="s">
        <v>2882</v>
      </c>
      <c r="D102" s="368" t="s">
        <v>2883</v>
      </c>
      <c r="E102" s="369" t="s">
        <v>2691</v>
      </c>
      <c r="F102" s="369">
        <v>235</v>
      </c>
      <c r="G102" s="369">
        <v>235</v>
      </c>
      <c r="H102" s="370">
        <v>1</v>
      </c>
      <c r="I102" s="371">
        <v>0</v>
      </c>
      <c r="J102" s="371">
        <v>0</v>
      </c>
      <c r="K102" s="372">
        <v>0</v>
      </c>
      <c r="L102" s="373">
        <v>0</v>
      </c>
      <c r="M102" s="379">
        <f t="shared" si="13"/>
        <v>1</v>
      </c>
      <c r="N102" s="374">
        <v>1</v>
      </c>
      <c r="O102" s="374" t="b">
        <f t="shared" si="22"/>
        <v>1</v>
      </c>
      <c r="P102" s="374">
        <f t="shared" si="23"/>
        <v>0</v>
      </c>
      <c r="Q102" s="375"/>
      <c r="R102" s="358"/>
      <c r="S102" s="376">
        <f t="shared" si="14"/>
        <v>235</v>
      </c>
      <c r="T102" s="377">
        <v>0</v>
      </c>
      <c r="U102" s="376">
        <f t="shared" si="15"/>
        <v>0</v>
      </c>
      <c r="V102" s="376">
        <f t="shared" si="16"/>
        <v>0</v>
      </c>
      <c r="W102" s="376">
        <f t="shared" si="17"/>
        <v>0</v>
      </c>
      <c r="X102" s="376">
        <f t="shared" si="18"/>
        <v>0</v>
      </c>
      <c r="Y102" s="376">
        <f t="shared" si="19"/>
        <v>235</v>
      </c>
      <c r="Z102" s="378">
        <f t="shared" si="20"/>
        <v>235</v>
      </c>
      <c r="AA102" s="378">
        <f t="shared" si="21"/>
        <v>0</v>
      </c>
    </row>
    <row r="103" spans="1:27" s="358" customFormat="1" x14ac:dyDescent="0.25">
      <c r="A103" s="366">
        <f t="shared" si="24"/>
        <v>97</v>
      </c>
      <c r="B103" s="381" t="s">
        <v>2709</v>
      </c>
      <c r="C103" s="367" t="s">
        <v>2884</v>
      </c>
      <c r="D103" s="368" t="s">
        <v>2885</v>
      </c>
      <c r="E103" s="369" t="s">
        <v>2691</v>
      </c>
      <c r="F103" s="369">
        <v>600</v>
      </c>
      <c r="G103" s="369">
        <v>600</v>
      </c>
      <c r="H103" s="370">
        <v>1</v>
      </c>
      <c r="I103" s="371">
        <v>0</v>
      </c>
      <c r="J103" s="371">
        <v>0</v>
      </c>
      <c r="K103" s="372">
        <v>0</v>
      </c>
      <c r="L103" s="373">
        <v>0</v>
      </c>
      <c r="M103" s="379">
        <f t="shared" si="13"/>
        <v>1</v>
      </c>
      <c r="N103" s="374">
        <v>1</v>
      </c>
      <c r="O103" s="374" t="b">
        <f t="shared" si="22"/>
        <v>1</v>
      </c>
      <c r="P103" s="374">
        <f t="shared" si="23"/>
        <v>0</v>
      </c>
      <c r="Q103" s="375"/>
      <c r="S103" s="376">
        <f t="shared" si="14"/>
        <v>600</v>
      </c>
      <c r="T103" s="377">
        <v>0</v>
      </c>
      <c r="U103" s="376">
        <f t="shared" si="15"/>
        <v>0</v>
      </c>
      <c r="V103" s="376">
        <f t="shared" si="16"/>
        <v>0</v>
      </c>
      <c r="W103" s="376">
        <f t="shared" si="17"/>
        <v>0</v>
      </c>
      <c r="X103" s="376">
        <f t="shared" si="18"/>
        <v>0</v>
      </c>
      <c r="Y103" s="376">
        <f t="shared" si="19"/>
        <v>600</v>
      </c>
      <c r="Z103" s="378">
        <f t="shared" si="20"/>
        <v>600</v>
      </c>
      <c r="AA103" s="378">
        <f t="shared" si="21"/>
        <v>0</v>
      </c>
    </row>
    <row r="104" spans="1:27" s="358" customFormat="1" x14ac:dyDescent="0.25">
      <c r="A104" s="366">
        <f t="shared" si="24"/>
        <v>98</v>
      </c>
      <c r="B104" s="381" t="s">
        <v>2709</v>
      </c>
      <c r="C104" s="367" t="s">
        <v>2886</v>
      </c>
      <c r="D104" s="368" t="s">
        <v>2887</v>
      </c>
      <c r="E104" s="369" t="s">
        <v>2691</v>
      </c>
      <c r="F104" s="369">
        <v>517.16</v>
      </c>
      <c r="G104" s="369">
        <v>517.16</v>
      </c>
      <c r="H104" s="370">
        <v>1</v>
      </c>
      <c r="I104" s="371">
        <v>0</v>
      </c>
      <c r="J104" s="371">
        <v>0</v>
      </c>
      <c r="K104" s="372">
        <v>0</v>
      </c>
      <c r="L104" s="373">
        <v>0</v>
      </c>
      <c r="M104" s="379">
        <f t="shared" si="13"/>
        <v>1</v>
      </c>
      <c r="N104" s="374">
        <v>1</v>
      </c>
      <c r="O104" s="374" t="b">
        <f t="shared" si="22"/>
        <v>1</v>
      </c>
      <c r="P104" s="374">
        <f t="shared" si="23"/>
        <v>0</v>
      </c>
      <c r="Q104" s="375"/>
      <c r="S104" s="376">
        <f t="shared" si="14"/>
        <v>517.16</v>
      </c>
      <c r="T104" s="377">
        <v>0</v>
      </c>
      <c r="U104" s="376">
        <f t="shared" si="15"/>
        <v>0</v>
      </c>
      <c r="V104" s="376">
        <f t="shared" si="16"/>
        <v>0</v>
      </c>
      <c r="W104" s="376">
        <f t="shared" si="17"/>
        <v>0</v>
      </c>
      <c r="X104" s="376">
        <f t="shared" si="18"/>
        <v>0</v>
      </c>
      <c r="Y104" s="376">
        <f t="shared" si="19"/>
        <v>517.16</v>
      </c>
      <c r="Z104" s="378">
        <f t="shared" si="20"/>
        <v>517.16</v>
      </c>
      <c r="AA104" s="378">
        <f t="shared" si="21"/>
        <v>0</v>
      </c>
    </row>
    <row r="105" spans="1:27" s="358" customFormat="1" x14ac:dyDescent="0.25">
      <c r="A105" s="366">
        <f t="shared" si="24"/>
        <v>99</v>
      </c>
      <c r="B105" s="381" t="s">
        <v>2709</v>
      </c>
      <c r="C105" s="367" t="s">
        <v>2888</v>
      </c>
      <c r="D105" s="368" t="s">
        <v>2889</v>
      </c>
      <c r="E105" s="369" t="s">
        <v>2691</v>
      </c>
      <c r="F105" s="369">
        <v>600</v>
      </c>
      <c r="G105" s="369">
        <v>600</v>
      </c>
      <c r="H105" s="370">
        <v>1</v>
      </c>
      <c r="I105" s="371">
        <v>0</v>
      </c>
      <c r="J105" s="371">
        <v>0</v>
      </c>
      <c r="K105" s="372">
        <v>0</v>
      </c>
      <c r="L105" s="373">
        <v>0</v>
      </c>
      <c r="M105" s="379">
        <f t="shared" si="13"/>
        <v>1</v>
      </c>
      <c r="N105" s="374">
        <v>1</v>
      </c>
      <c r="O105" s="374" t="b">
        <f t="shared" si="22"/>
        <v>1</v>
      </c>
      <c r="P105" s="374">
        <f t="shared" si="23"/>
        <v>0</v>
      </c>
      <c r="Q105" s="375"/>
      <c r="S105" s="376">
        <f t="shared" si="14"/>
        <v>600</v>
      </c>
      <c r="T105" s="377">
        <v>0</v>
      </c>
      <c r="U105" s="376">
        <f t="shared" si="15"/>
        <v>0</v>
      </c>
      <c r="V105" s="376">
        <f t="shared" si="16"/>
        <v>0</v>
      </c>
      <c r="W105" s="376">
        <f t="shared" si="17"/>
        <v>0</v>
      </c>
      <c r="X105" s="376">
        <f t="shared" si="18"/>
        <v>0</v>
      </c>
      <c r="Y105" s="376">
        <f t="shared" si="19"/>
        <v>600</v>
      </c>
      <c r="Z105" s="378">
        <f t="shared" si="20"/>
        <v>600</v>
      </c>
      <c r="AA105" s="378">
        <f t="shared" si="21"/>
        <v>0</v>
      </c>
    </row>
    <row r="106" spans="1:27" s="358" customFormat="1" ht="24" x14ac:dyDescent="0.25">
      <c r="A106" s="366">
        <f t="shared" si="24"/>
        <v>100</v>
      </c>
      <c r="B106" s="381"/>
      <c r="C106" s="367" t="s">
        <v>2890</v>
      </c>
      <c r="D106" s="368" t="s">
        <v>2891</v>
      </c>
      <c r="E106" s="369" t="s">
        <v>2691</v>
      </c>
      <c r="F106" s="369">
        <v>130</v>
      </c>
      <c r="G106" s="369">
        <v>130</v>
      </c>
      <c r="H106" s="370">
        <v>1</v>
      </c>
      <c r="I106" s="371">
        <v>0</v>
      </c>
      <c r="J106" s="371">
        <v>0</v>
      </c>
      <c r="K106" s="372">
        <v>0</v>
      </c>
      <c r="L106" s="373">
        <v>0</v>
      </c>
      <c r="M106" s="379">
        <f t="shared" si="13"/>
        <v>1</v>
      </c>
      <c r="N106" s="374">
        <v>0</v>
      </c>
      <c r="O106" s="374" t="b">
        <f t="shared" si="22"/>
        <v>0</v>
      </c>
      <c r="P106" s="374">
        <f t="shared" si="23"/>
        <v>-1</v>
      </c>
      <c r="Q106" s="375"/>
      <c r="S106" s="376">
        <f t="shared" si="14"/>
        <v>130</v>
      </c>
      <c r="T106" s="377">
        <v>0</v>
      </c>
      <c r="U106" s="376">
        <f t="shared" si="15"/>
        <v>0</v>
      </c>
      <c r="V106" s="376">
        <f t="shared" si="16"/>
        <v>0</v>
      </c>
      <c r="W106" s="376">
        <f t="shared" si="17"/>
        <v>0</v>
      </c>
      <c r="X106" s="376">
        <f t="shared" si="18"/>
        <v>0</v>
      </c>
      <c r="Y106" s="376">
        <f t="shared" si="19"/>
        <v>130</v>
      </c>
      <c r="Z106" s="378">
        <f t="shared" si="20"/>
        <v>130</v>
      </c>
      <c r="AA106" s="378">
        <f t="shared" si="21"/>
        <v>0</v>
      </c>
    </row>
    <row r="107" spans="1:27" s="358" customFormat="1" x14ac:dyDescent="0.25">
      <c r="A107" s="366">
        <f t="shared" si="24"/>
        <v>101</v>
      </c>
      <c r="B107" s="381"/>
      <c r="C107" s="367" t="s">
        <v>2892</v>
      </c>
      <c r="D107" s="368" t="s">
        <v>2893</v>
      </c>
      <c r="E107" s="369" t="s">
        <v>2691</v>
      </c>
      <c r="F107" s="369">
        <v>114.84</v>
      </c>
      <c r="G107" s="369">
        <v>114.84</v>
      </c>
      <c r="H107" s="370">
        <v>6</v>
      </c>
      <c r="I107" s="371">
        <v>0</v>
      </c>
      <c r="J107" s="371">
        <v>0</v>
      </c>
      <c r="K107" s="372">
        <v>0</v>
      </c>
      <c r="L107" s="373">
        <v>0</v>
      </c>
      <c r="M107" s="379">
        <f t="shared" si="13"/>
        <v>6</v>
      </c>
      <c r="N107" s="374">
        <v>5</v>
      </c>
      <c r="O107" s="374" t="b">
        <f t="shared" si="22"/>
        <v>0</v>
      </c>
      <c r="P107" s="374">
        <f t="shared" si="23"/>
        <v>-1</v>
      </c>
      <c r="Q107" s="351"/>
      <c r="S107" s="376">
        <f t="shared" si="14"/>
        <v>689.04</v>
      </c>
      <c r="T107" s="377">
        <v>0</v>
      </c>
      <c r="U107" s="376">
        <f t="shared" si="15"/>
        <v>0</v>
      </c>
      <c r="V107" s="376">
        <f t="shared" si="16"/>
        <v>0</v>
      </c>
      <c r="W107" s="376">
        <f t="shared" si="17"/>
        <v>0</v>
      </c>
      <c r="X107" s="376">
        <f t="shared" si="18"/>
        <v>0</v>
      </c>
      <c r="Y107" s="376">
        <f t="shared" si="19"/>
        <v>689.04</v>
      </c>
      <c r="Z107" s="378">
        <f t="shared" si="20"/>
        <v>689.04</v>
      </c>
      <c r="AA107" s="378">
        <f t="shared" si="21"/>
        <v>0</v>
      </c>
    </row>
    <row r="108" spans="1:27" s="358" customFormat="1" x14ac:dyDescent="0.25">
      <c r="A108" s="366">
        <f t="shared" si="24"/>
        <v>102</v>
      </c>
      <c r="B108" s="381" t="s">
        <v>2709</v>
      </c>
      <c r="C108" s="367" t="s">
        <v>2894</v>
      </c>
      <c r="D108" s="368" t="s">
        <v>2895</v>
      </c>
      <c r="E108" s="369" t="s">
        <v>2691</v>
      </c>
      <c r="F108" s="369">
        <v>155.57</v>
      </c>
      <c r="G108" s="369">
        <v>155.57</v>
      </c>
      <c r="H108" s="370">
        <v>0</v>
      </c>
      <c r="I108" s="371">
        <v>0</v>
      </c>
      <c r="J108" s="371">
        <v>0</v>
      </c>
      <c r="K108" s="372">
        <v>0</v>
      </c>
      <c r="L108" s="373">
        <v>0</v>
      </c>
      <c r="M108" s="379">
        <f t="shared" si="13"/>
        <v>0</v>
      </c>
      <c r="N108" s="374">
        <v>0</v>
      </c>
      <c r="O108" s="374" t="b">
        <f t="shared" si="22"/>
        <v>1</v>
      </c>
      <c r="P108" s="374">
        <f t="shared" si="23"/>
        <v>0</v>
      </c>
      <c r="Q108" s="385"/>
      <c r="S108" s="376">
        <f t="shared" si="14"/>
        <v>0</v>
      </c>
      <c r="T108" s="377">
        <v>0</v>
      </c>
      <c r="U108" s="376">
        <f t="shared" si="15"/>
        <v>0</v>
      </c>
      <c r="V108" s="376">
        <f t="shared" si="16"/>
        <v>0</v>
      </c>
      <c r="W108" s="376">
        <f t="shared" si="17"/>
        <v>0</v>
      </c>
      <c r="X108" s="376">
        <f t="shared" si="18"/>
        <v>0</v>
      </c>
      <c r="Y108" s="376">
        <f t="shared" si="19"/>
        <v>0</v>
      </c>
      <c r="Z108" s="378">
        <f t="shared" si="20"/>
        <v>0</v>
      </c>
      <c r="AA108" s="378">
        <f t="shared" si="21"/>
        <v>0</v>
      </c>
    </row>
    <row r="109" spans="1:27" s="358" customFormat="1" x14ac:dyDescent="0.25">
      <c r="A109" s="366">
        <f t="shared" si="24"/>
        <v>103</v>
      </c>
      <c r="B109" s="381" t="s">
        <v>2709</v>
      </c>
      <c r="C109" s="367" t="s">
        <v>2896</v>
      </c>
      <c r="D109" s="368" t="s">
        <v>2897</v>
      </c>
      <c r="E109" s="369" t="s">
        <v>2691</v>
      </c>
      <c r="F109" s="369">
        <v>1900</v>
      </c>
      <c r="G109" s="369">
        <v>1900</v>
      </c>
      <c r="H109" s="370">
        <v>1</v>
      </c>
      <c r="I109" s="371">
        <v>0</v>
      </c>
      <c r="J109" s="371">
        <v>0</v>
      </c>
      <c r="K109" s="372">
        <v>0</v>
      </c>
      <c r="L109" s="373">
        <v>0</v>
      </c>
      <c r="M109" s="379">
        <f t="shared" si="13"/>
        <v>1</v>
      </c>
      <c r="N109" s="374">
        <v>1</v>
      </c>
      <c r="O109" s="374" t="b">
        <f t="shared" si="22"/>
        <v>1</v>
      </c>
      <c r="P109" s="374">
        <f t="shared" si="23"/>
        <v>0</v>
      </c>
      <c r="Q109" s="375"/>
      <c r="S109" s="376">
        <f t="shared" si="14"/>
        <v>1900</v>
      </c>
      <c r="T109" s="377">
        <v>0</v>
      </c>
      <c r="U109" s="376">
        <f t="shared" si="15"/>
        <v>0</v>
      </c>
      <c r="V109" s="376">
        <f t="shared" si="16"/>
        <v>0</v>
      </c>
      <c r="W109" s="376">
        <f t="shared" si="17"/>
        <v>0</v>
      </c>
      <c r="X109" s="376">
        <f t="shared" si="18"/>
        <v>0</v>
      </c>
      <c r="Y109" s="376">
        <f t="shared" si="19"/>
        <v>1900</v>
      </c>
      <c r="Z109" s="378">
        <f t="shared" si="20"/>
        <v>1900</v>
      </c>
      <c r="AA109" s="378">
        <f t="shared" si="21"/>
        <v>0</v>
      </c>
    </row>
    <row r="110" spans="1:27" s="358" customFormat="1" x14ac:dyDescent="0.25">
      <c r="A110" s="366">
        <f t="shared" si="24"/>
        <v>104</v>
      </c>
      <c r="B110" s="381" t="s">
        <v>2709</v>
      </c>
      <c r="C110" s="367" t="s">
        <v>2898</v>
      </c>
      <c r="D110" s="368" t="s">
        <v>2899</v>
      </c>
      <c r="E110" s="369" t="s">
        <v>2691</v>
      </c>
      <c r="F110" s="369">
        <v>162.93</v>
      </c>
      <c r="G110" s="369">
        <v>162.93</v>
      </c>
      <c r="H110" s="370">
        <v>1</v>
      </c>
      <c r="I110" s="371">
        <v>0</v>
      </c>
      <c r="J110" s="371">
        <v>0</v>
      </c>
      <c r="K110" s="372">
        <v>0</v>
      </c>
      <c r="L110" s="373">
        <v>0</v>
      </c>
      <c r="M110" s="379">
        <f t="shared" si="13"/>
        <v>1</v>
      </c>
      <c r="N110" s="374">
        <v>1</v>
      </c>
      <c r="O110" s="374" t="b">
        <f t="shared" si="22"/>
        <v>1</v>
      </c>
      <c r="P110" s="374">
        <f t="shared" si="23"/>
        <v>0</v>
      </c>
      <c r="Q110" s="375"/>
      <c r="S110" s="376">
        <f t="shared" si="14"/>
        <v>162.93</v>
      </c>
      <c r="T110" s="377">
        <v>0</v>
      </c>
      <c r="U110" s="376">
        <f t="shared" si="15"/>
        <v>0</v>
      </c>
      <c r="V110" s="376">
        <f t="shared" si="16"/>
        <v>0</v>
      </c>
      <c r="W110" s="376">
        <f t="shared" si="17"/>
        <v>0</v>
      </c>
      <c r="X110" s="376">
        <f t="shared" si="18"/>
        <v>0</v>
      </c>
      <c r="Y110" s="376">
        <f t="shared" si="19"/>
        <v>162.93</v>
      </c>
      <c r="Z110" s="378">
        <f t="shared" si="20"/>
        <v>162.93</v>
      </c>
      <c r="AA110" s="378">
        <f t="shared" si="21"/>
        <v>0</v>
      </c>
    </row>
    <row r="111" spans="1:27" s="358" customFormat="1" x14ac:dyDescent="0.25">
      <c r="A111" s="366">
        <f t="shared" si="24"/>
        <v>105</v>
      </c>
      <c r="B111" s="381" t="s">
        <v>2709</v>
      </c>
      <c r="C111" s="367" t="s">
        <v>2900</v>
      </c>
      <c r="D111" s="368" t="s">
        <v>2901</v>
      </c>
      <c r="E111" s="369" t="s">
        <v>2691</v>
      </c>
      <c r="F111" s="369">
        <v>150</v>
      </c>
      <c r="G111" s="369">
        <v>150</v>
      </c>
      <c r="H111" s="370">
        <v>1</v>
      </c>
      <c r="I111" s="371">
        <v>0</v>
      </c>
      <c r="J111" s="371">
        <v>0</v>
      </c>
      <c r="K111" s="372">
        <v>0</v>
      </c>
      <c r="L111" s="373">
        <v>0</v>
      </c>
      <c r="M111" s="379">
        <f t="shared" si="13"/>
        <v>1</v>
      </c>
      <c r="N111" s="374">
        <v>1</v>
      </c>
      <c r="O111" s="374" t="b">
        <f t="shared" si="22"/>
        <v>1</v>
      </c>
      <c r="P111" s="374">
        <f t="shared" si="23"/>
        <v>0</v>
      </c>
      <c r="Q111" s="375"/>
      <c r="S111" s="376">
        <f t="shared" si="14"/>
        <v>150</v>
      </c>
      <c r="T111" s="377">
        <v>0</v>
      </c>
      <c r="U111" s="376">
        <f t="shared" si="15"/>
        <v>0</v>
      </c>
      <c r="V111" s="376">
        <f t="shared" si="16"/>
        <v>0</v>
      </c>
      <c r="W111" s="376">
        <f t="shared" si="17"/>
        <v>0</v>
      </c>
      <c r="X111" s="376">
        <f t="shared" si="18"/>
        <v>0</v>
      </c>
      <c r="Y111" s="376">
        <f t="shared" si="19"/>
        <v>150</v>
      </c>
      <c r="Z111" s="378">
        <f t="shared" si="20"/>
        <v>150</v>
      </c>
      <c r="AA111" s="378">
        <f t="shared" si="21"/>
        <v>0</v>
      </c>
    </row>
    <row r="112" spans="1:27" s="358" customFormat="1" x14ac:dyDescent="0.25">
      <c r="A112" s="366">
        <f t="shared" si="24"/>
        <v>106</v>
      </c>
      <c r="B112" s="381" t="s">
        <v>2709</v>
      </c>
      <c r="C112" s="367" t="s">
        <v>2902</v>
      </c>
      <c r="D112" s="368" t="s">
        <v>2903</v>
      </c>
      <c r="E112" s="369" t="s">
        <v>2691</v>
      </c>
      <c r="F112" s="369">
        <v>244.4</v>
      </c>
      <c r="G112" s="369">
        <v>244.4</v>
      </c>
      <c r="H112" s="370">
        <v>1</v>
      </c>
      <c r="I112" s="371">
        <v>0</v>
      </c>
      <c r="J112" s="371">
        <v>0</v>
      </c>
      <c r="K112" s="372">
        <v>0</v>
      </c>
      <c r="L112" s="373">
        <v>0</v>
      </c>
      <c r="M112" s="379">
        <f t="shared" si="13"/>
        <v>1</v>
      </c>
      <c r="N112" s="374">
        <v>1</v>
      </c>
      <c r="O112" s="374" t="b">
        <f t="shared" si="22"/>
        <v>1</v>
      </c>
      <c r="P112" s="374">
        <f t="shared" si="23"/>
        <v>0</v>
      </c>
      <c r="Q112" s="375"/>
      <c r="S112" s="376">
        <f t="shared" si="14"/>
        <v>244.4</v>
      </c>
      <c r="T112" s="377">
        <v>0</v>
      </c>
      <c r="U112" s="376">
        <f t="shared" si="15"/>
        <v>0</v>
      </c>
      <c r="V112" s="376">
        <f t="shared" si="16"/>
        <v>0</v>
      </c>
      <c r="W112" s="376">
        <f t="shared" si="17"/>
        <v>0</v>
      </c>
      <c r="X112" s="376">
        <f t="shared" si="18"/>
        <v>0</v>
      </c>
      <c r="Y112" s="376">
        <f t="shared" si="19"/>
        <v>244.4</v>
      </c>
      <c r="Z112" s="378">
        <f t="shared" si="20"/>
        <v>244.4</v>
      </c>
      <c r="AA112" s="378">
        <f t="shared" si="21"/>
        <v>0</v>
      </c>
    </row>
    <row r="113" spans="1:27" s="358" customFormat="1" x14ac:dyDescent="0.25">
      <c r="A113" s="366">
        <f t="shared" si="24"/>
        <v>107</v>
      </c>
      <c r="B113" s="381" t="s">
        <v>2709</v>
      </c>
      <c r="C113" s="367" t="s">
        <v>2904</v>
      </c>
      <c r="D113" s="368" t="s">
        <v>2905</v>
      </c>
      <c r="E113" s="369" t="s">
        <v>2691</v>
      </c>
      <c r="F113" s="369">
        <v>289</v>
      </c>
      <c r="G113" s="369">
        <v>289</v>
      </c>
      <c r="H113" s="370">
        <v>2</v>
      </c>
      <c r="I113" s="371">
        <v>0</v>
      </c>
      <c r="J113" s="371">
        <v>0</v>
      </c>
      <c r="K113" s="372">
        <v>0</v>
      </c>
      <c r="L113" s="373">
        <v>0</v>
      </c>
      <c r="M113" s="379">
        <f t="shared" si="13"/>
        <v>2</v>
      </c>
      <c r="N113" s="374">
        <v>2</v>
      </c>
      <c r="O113" s="374" t="b">
        <f t="shared" si="22"/>
        <v>1</v>
      </c>
      <c r="P113" s="374">
        <f t="shared" si="23"/>
        <v>0</v>
      </c>
      <c r="Q113" s="375"/>
      <c r="S113" s="376">
        <f t="shared" si="14"/>
        <v>578</v>
      </c>
      <c r="T113" s="377">
        <v>0</v>
      </c>
      <c r="U113" s="376">
        <f t="shared" si="15"/>
        <v>0</v>
      </c>
      <c r="V113" s="376">
        <f t="shared" si="16"/>
        <v>0</v>
      </c>
      <c r="W113" s="376">
        <f t="shared" si="17"/>
        <v>0</v>
      </c>
      <c r="X113" s="376">
        <f t="shared" si="18"/>
        <v>0</v>
      </c>
      <c r="Y113" s="376">
        <f t="shared" si="19"/>
        <v>578</v>
      </c>
      <c r="Z113" s="378">
        <f t="shared" si="20"/>
        <v>578</v>
      </c>
      <c r="AA113" s="378">
        <f t="shared" si="21"/>
        <v>0</v>
      </c>
    </row>
    <row r="114" spans="1:27" s="358" customFormat="1" x14ac:dyDescent="0.25">
      <c r="A114" s="366">
        <f t="shared" si="24"/>
        <v>108</v>
      </c>
      <c r="B114" s="381" t="s">
        <v>2709</v>
      </c>
      <c r="C114" s="367" t="s">
        <v>2906</v>
      </c>
      <c r="D114" s="368" t="s">
        <v>2907</v>
      </c>
      <c r="E114" s="369" t="s">
        <v>2691</v>
      </c>
      <c r="F114" s="369">
        <v>406</v>
      </c>
      <c r="G114" s="369">
        <v>406</v>
      </c>
      <c r="H114" s="370">
        <v>5</v>
      </c>
      <c r="I114" s="371">
        <v>0</v>
      </c>
      <c r="J114" s="371">
        <v>0</v>
      </c>
      <c r="K114" s="372">
        <v>0</v>
      </c>
      <c r="L114" s="373">
        <v>0</v>
      </c>
      <c r="M114" s="379">
        <f t="shared" si="13"/>
        <v>5</v>
      </c>
      <c r="N114" s="374">
        <v>5</v>
      </c>
      <c r="O114" s="374" t="b">
        <f t="shared" si="22"/>
        <v>1</v>
      </c>
      <c r="P114" s="374">
        <f t="shared" si="23"/>
        <v>0</v>
      </c>
      <c r="Q114" s="375"/>
      <c r="S114" s="376">
        <f t="shared" si="14"/>
        <v>2030</v>
      </c>
      <c r="T114" s="377">
        <v>0</v>
      </c>
      <c r="U114" s="376">
        <f t="shared" si="15"/>
        <v>0</v>
      </c>
      <c r="V114" s="376">
        <f t="shared" si="16"/>
        <v>0</v>
      </c>
      <c r="W114" s="376">
        <f t="shared" si="17"/>
        <v>0</v>
      </c>
      <c r="X114" s="376">
        <f t="shared" si="18"/>
        <v>0</v>
      </c>
      <c r="Y114" s="376">
        <f t="shared" si="19"/>
        <v>2030</v>
      </c>
      <c r="Z114" s="378">
        <f t="shared" si="20"/>
        <v>2030</v>
      </c>
      <c r="AA114" s="378">
        <f t="shared" si="21"/>
        <v>0</v>
      </c>
    </row>
    <row r="115" spans="1:27" s="358" customFormat="1" x14ac:dyDescent="0.25">
      <c r="A115" s="366">
        <f t="shared" si="24"/>
        <v>109</v>
      </c>
      <c r="B115" s="381" t="s">
        <v>2709</v>
      </c>
      <c r="C115" s="367" t="s">
        <v>2908</v>
      </c>
      <c r="D115" s="368" t="s">
        <v>2909</v>
      </c>
      <c r="E115" s="369" t="s">
        <v>2691</v>
      </c>
      <c r="F115" s="369">
        <v>4522.5</v>
      </c>
      <c r="G115" s="369">
        <v>4522.5</v>
      </c>
      <c r="H115" s="370">
        <v>1</v>
      </c>
      <c r="I115" s="371">
        <v>0</v>
      </c>
      <c r="J115" s="371">
        <v>0</v>
      </c>
      <c r="K115" s="372">
        <v>0</v>
      </c>
      <c r="L115" s="373">
        <v>0</v>
      </c>
      <c r="M115" s="379">
        <f t="shared" si="13"/>
        <v>1</v>
      </c>
      <c r="N115" s="374">
        <v>1</v>
      </c>
      <c r="O115" s="374" t="b">
        <f t="shared" si="22"/>
        <v>1</v>
      </c>
      <c r="P115" s="374">
        <f t="shared" si="23"/>
        <v>0</v>
      </c>
      <c r="Q115" s="375"/>
      <c r="S115" s="376">
        <f t="shared" si="14"/>
        <v>4522.5</v>
      </c>
      <c r="T115" s="377">
        <v>0</v>
      </c>
      <c r="U115" s="376">
        <f t="shared" si="15"/>
        <v>0</v>
      </c>
      <c r="V115" s="376">
        <f t="shared" si="16"/>
        <v>0</v>
      </c>
      <c r="W115" s="376">
        <f t="shared" si="17"/>
        <v>0</v>
      </c>
      <c r="X115" s="376">
        <f t="shared" si="18"/>
        <v>0</v>
      </c>
      <c r="Y115" s="376">
        <f t="shared" si="19"/>
        <v>4522.5</v>
      </c>
      <c r="Z115" s="378">
        <f t="shared" si="20"/>
        <v>4522.5</v>
      </c>
      <c r="AA115" s="378">
        <f t="shared" si="21"/>
        <v>0</v>
      </c>
    </row>
    <row r="116" spans="1:27" s="358" customFormat="1" x14ac:dyDescent="0.25">
      <c r="A116" s="366">
        <f t="shared" si="24"/>
        <v>110</v>
      </c>
      <c r="B116" s="381" t="s">
        <v>2709</v>
      </c>
      <c r="C116" s="367" t="s">
        <v>2910</v>
      </c>
      <c r="D116" s="368" t="s">
        <v>2911</v>
      </c>
      <c r="E116" s="369" t="s">
        <v>2691</v>
      </c>
      <c r="F116" s="369">
        <v>111.98</v>
      </c>
      <c r="G116" s="369">
        <v>111.98</v>
      </c>
      <c r="H116" s="370">
        <v>1</v>
      </c>
      <c r="I116" s="371">
        <v>0</v>
      </c>
      <c r="J116" s="371">
        <v>0</v>
      </c>
      <c r="K116" s="372">
        <v>0</v>
      </c>
      <c r="L116" s="373">
        <v>0</v>
      </c>
      <c r="M116" s="379">
        <f t="shared" si="13"/>
        <v>1</v>
      </c>
      <c r="N116" s="374">
        <v>1</v>
      </c>
      <c r="O116" s="374" t="b">
        <f t="shared" si="22"/>
        <v>1</v>
      </c>
      <c r="P116" s="374">
        <f t="shared" si="23"/>
        <v>0</v>
      </c>
      <c r="Q116" s="375"/>
      <c r="S116" s="376">
        <f t="shared" si="14"/>
        <v>111.98</v>
      </c>
      <c r="T116" s="377">
        <v>0</v>
      </c>
      <c r="U116" s="376">
        <f t="shared" si="15"/>
        <v>0</v>
      </c>
      <c r="V116" s="376">
        <f t="shared" si="16"/>
        <v>0</v>
      </c>
      <c r="W116" s="376">
        <f t="shared" si="17"/>
        <v>0</v>
      </c>
      <c r="X116" s="376">
        <f t="shared" si="18"/>
        <v>0</v>
      </c>
      <c r="Y116" s="376">
        <f t="shared" si="19"/>
        <v>111.98</v>
      </c>
      <c r="Z116" s="378">
        <f t="shared" si="20"/>
        <v>111.98</v>
      </c>
      <c r="AA116" s="378">
        <f t="shared" si="21"/>
        <v>0</v>
      </c>
    </row>
    <row r="117" spans="1:27" s="358" customFormat="1" x14ac:dyDescent="0.25">
      <c r="A117" s="366">
        <f t="shared" si="24"/>
        <v>111</v>
      </c>
      <c r="B117" s="381" t="s">
        <v>2709</v>
      </c>
      <c r="C117" s="367" t="s">
        <v>2912</v>
      </c>
      <c r="D117" s="368" t="s">
        <v>2913</v>
      </c>
      <c r="E117" s="369" t="s">
        <v>2691</v>
      </c>
      <c r="F117" s="369">
        <v>54.31</v>
      </c>
      <c r="G117" s="369">
        <v>54.31</v>
      </c>
      <c r="H117" s="370">
        <v>0</v>
      </c>
      <c r="I117" s="371">
        <v>0</v>
      </c>
      <c r="J117" s="371">
        <v>0</v>
      </c>
      <c r="K117" s="372">
        <v>0</v>
      </c>
      <c r="L117" s="373">
        <v>0</v>
      </c>
      <c r="M117" s="379">
        <f t="shared" si="13"/>
        <v>0</v>
      </c>
      <c r="N117" s="374">
        <v>0</v>
      </c>
      <c r="O117" s="374" t="b">
        <f t="shared" si="22"/>
        <v>1</v>
      </c>
      <c r="P117" s="374">
        <f t="shared" si="23"/>
        <v>0</v>
      </c>
      <c r="Q117" s="375"/>
      <c r="S117" s="376">
        <f t="shared" si="14"/>
        <v>0</v>
      </c>
      <c r="T117" s="377">
        <v>0</v>
      </c>
      <c r="U117" s="376">
        <f t="shared" si="15"/>
        <v>0</v>
      </c>
      <c r="V117" s="376">
        <f t="shared" si="16"/>
        <v>0</v>
      </c>
      <c r="W117" s="376">
        <f t="shared" si="17"/>
        <v>0</v>
      </c>
      <c r="X117" s="376">
        <f t="shared" si="18"/>
        <v>0</v>
      </c>
      <c r="Y117" s="376">
        <f t="shared" si="19"/>
        <v>0</v>
      </c>
      <c r="Z117" s="378">
        <f t="shared" si="20"/>
        <v>0</v>
      </c>
      <c r="AA117" s="378">
        <f t="shared" si="21"/>
        <v>0</v>
      </c>
    </row>
    <row r="118" spans="1:27" s="358" customFormat="1" x14ac:dyDescent="0.25">
      <c r="A118" s="366">
        <f t="shared" si="24"/>
        <v>112</v>
      </c>
      <c r="B118" s="381" t="s">
        <v>2709</v>
      </c>
      <c r="C118" s="367" t="s">
        <v>2914</v>
      </c>
      <c r="D118" s="368" t="s">
        <v>2915</v>
      </c>
      <c r="E118" s="369" t="s">
        <v>2691</v>
      </c>
      <c r="F118" s="369">
        <v>15.6</v>
      </c>
      <c r="G118" s="369">
        <v>15.6</v>
      </c>
      <c r="H118" s="370">
        <v>1</v>
      </c>
      <c r="I118" s="371">
        <v>0</v>
      </c>
      <c r="J118" s="371">
        <v>0</v>
      </c>
      <c r="K118" s="372">
        <v>0</v>
      </c>
      <c r="L118" s="373">
        <v>0</v>
      </c>
      <c r="M118" s="379">
        <f t="shared" si="13"/>
        <v>1</v>
      </c>
      <c r="N118" s="374">
        <v>1</v>
      </c>
      <c r="O118" s="374" t="b">
        <f t="shared" si="22"/>
        <v>1</v>
      </c>
      <c r="P118" s="374">
        <f t="shared" si="23"/>
        <v>0</v>
      </c>
      <c r="Q118" s="375"/>
      <c r="S118" s="376">
        <f t="shared" si="14"/>
        <v>15.6</v>
      </c>
      <c r="T118" s="377">
        <v>0</v>
      </c>
      <c r="U118" s="376">
        <f t="shared" si="15"/>
        <v>0</v>
      </c>
      <c r="V118" s="376">
        <f t="shared" si="16"/>
        <v>0</v>
      </c>
      <c r="W118" s="376">
        <f t="shared" si="17"/>
        <v>0</v>
      </c>
      <c r="X118" s="376">
        <f t="shared" si="18"/>
        <v>0</v>
      </c>
      <c r="Y118" s="376">
        <f t="shared" si="19"/>
        <v>15.6</v>
      </c>
      <c r="Z118" s="378">
        <f t="shared" si="20"/>
        <v>15.6</v>
      </c>
      <c r="AA118" s="378">
        <f t="shared" si="21"/>
        <v>0</v>
      </c>
    </row>
    <row r="119" spans="1:27" s="358" customFormat="1" x14ac:dyDescent="0.25">
      <c r="A119" s="366">
        <f t="shared" si="24"/>
        <v>113</v>
      </c>
      <c r="B119" s="381" t="s">
        <v>2709</v>
      </c>
      <c r="C119" s="367" t="s">
        <v>2916</v>
      </c>
      <c r="D119" s="368" t="s">
        <v>2917</v>
      </c>
      <c r="E119" s="369" t="s">
        <v>2691</v>
      </c>
      <c r="F119" s="369">
        <v>36</v>
      </c>
      <c r="G119" s="369">
        <v>36</v>
      </c>
      <c r="H119" s="370">
        <v>2</v>
      </c>
      <c r="I119" s="371">
        <v>0</v>
      </c>
      <c r="J119" s="371">
        <v>0</v>
      </c>
      <c r="K119" s="372">
        <v>0</v>
      </c>
      <c r="L119" s="373">
        <v>0</v>
      </c>
      <c r="M119" s="379">
        <f t="shared" si="13"/>
        <v>2</v>
      </c>
      <c r="N119" s="374">
        <v>2</v>
      </c>
      <c r="O119" s="374" t="b">
        <f t="shared" si="22"/>
        <v>1</v>
      </c>
      <c r="P119" s="374">
        <f t="shared" si="23"/>
        <v>0</v>
      </c>
      <c r="Q119" s="375"/>
      <c r="S119" s="376">
        <f t="shared" si="14"/>
        <v>72</v>
      </c>
      <c r="T119" s="377">
        <v>0</v>
      </c>
      <c r="U119" s="376">
        <f t="shared" si="15"/>
        <v>0</v>
      </c>
      <c r="V119" s="376">
        <f t="shared" si="16"/>
        <v>0</v>
      </c>
      <c r="W119" s="376">
        <f t="shared" si="17"/>
        <v>0</v>
      </c>
      <c r="X119" s="376">
        <f t="shared" si="18"/>
        <v>0</v>
      </c>
      <c r="Y119" s="376">
        <f t="shared" si="19"/>
        <v>72</v>
      </c>
      <c r="Z119" s="378">
        <f t="shared" si="20"/>
        <v>72</v>
      </c>
      <c r="AA119" s="378">
        <f t="shared" si="21"/>
        <v>0</v>
      </c>
    </row>
    <row r="120" spans="1:27" s="358" customFormat="1" x14ac:dyDescent="0.25">
      <c r="A120" s="366">
        <f t="shared" si="24"/>
        <v>114</v>
      </c>
      <c r="B120" s="381" t="s">
        <v>2709</v>
      </c>
      <c r="C120" s="367" t="s">
        <v>2918</v>
      </c>
      <c r="D120" s="368" t="s">
        <v>2919</v>
      </c>
      <c r="E120" s="369" t="s">
        <v>2754</v>
      </c>
      <c r="F120" s="369">
        <v>989.66</v>
      </c>
      <c r="G120" s="369">
        <v>989.66</v>
      </c>
      <c r="H120" s="370">
        <v>8</v>
      </c>
      <c r="I120" s="371">
        <v>0</v>
      </c>
      <c r="J120" s="371">
        <v>0</v>
      </c>
      <c r="K120" s="372">
        <v>0</v>
      </c>
      <c r="L120" s="373">
        <v>0</v>
      </c>
      <c r="M120" s="379">
        <f t="shared" si="13"/>
        <v>8</v>
      </c>
      <c r="N120" s="374">
        <v>8</v>
      </c>
      <c r="O120" s="374" t="b">
        <f t="shared" si="22"/>
        <v>1</v>
      </c>
      <c r="P120" s="374">
        <f t="shared" si="23"/>
        <v>0</v>
      </c>
      <c r="Q120" s="375"/>
      <c r="S120" s="376">
        <f t="shared" si="14"/>
        <v>7917.28</v>
      </c>
      <c r="T120" s="377">
        <v>0</v>
      </c>
      <c r="U120" s="376">
        <f t="shared" si="15"/>
        <v>0</v>
      </c>
      <c r="V120" s="376">
        <f t="shared" si="16"/>
        <v>0</v>
      </c>
      <c r="W120" s="376">
        <f t="shared" si="17"/>
        <v>0</v>
      </c>
      <c r="X120" s="376">
        <f t="shared" si="18"/>
        <v>0</v>
      </c>
      <c r="Y120" s="376">
        <f t="shared" si="19"/>
        <v>7917.28</v>
      </c>
      <c r="Z120" s="378">
        <f t="shared" si="20"/>
        <v>7917.28</v>
      </c>
      <c r="AA120" s="378">
        <f t="shared" si="21"/>
        <v>0</v>
      </c>
    </row>
    <row r="121" spans="1:27" s="358" customFormat="1" x14ac:dyDescent="0.25">
      <c r="A121" s="366">
        <f t="shared" si="24"/>
        <v>115</v>
      </c>
      <c r="B121" s="381" t="s">
        <v>2709</v>
      </c>
      <c r="C121" s="367" t="s">
        <v>2920</v>
      </c>
      <c r="D121" s="368" t="s">
        <v>2921</v>
      </c>
      <c r="E121" s="369" t="s">
        <v>2691</v>
      </c>
      <c r="F121" s="369">
        <v>36</v>
      </c>
      <c r="G121" s="369">
        <v>36</v>
      </c>
      <c r="H121" s="370">
        <v>1</v>
      </c>
      <c r="I121" s="371">
        <v>0</v>
      </c>
      <c r="J121" s="371">
        <v>0</v>
      </c>
      <c r="K121" s="372">
        <v>0</v>
      </c>
      <c r="L121" s="373">
        <v>0</v>
      </c>
      <c r="M121" s="379">
        <f t="shared" si="13"/>
        <v>1</v>
      </c>
      <c r="N121" s="374">
        <v>1</v>
      </c>
      <c r="O121" s="374" t="b">
        <f t="shared" si="22"/>
        <v>1</v>
      </c>
      <c r="P121" s="374">
        <f t="shared" si="23"/>
        <v>0</v>
      </c>
      <c r="Q121" s="375"/>
      <c r="S121" s="376">
        <f t="shared" si="14"/>
        <v>36</v>
      </c>
      <c r="T121" s="377">
        <v>0</v>
      </c>
      <c r="U121" s="376">
        <f t="shared" si="15"/>
        <v>0</v>
      </c>
      <c r="V121" s="376">
        <f t="shared" si="16"/>
        <v>0</v>
      </c>
      <c r="W121" s="376">
        <f t="shared" si="17"/>
        <v>0</v>
      </c>
      <c r="X121" s="376">
        <f t="shared" si="18"/>
        <v>0</v>
      </c>
      <c r="Y121" s="376">
        <f t="shared" si="19"/>
        <v>36</v>
      </c>
      <c r="Z121" s="378">
        <f t="shared" si="20"/>
        <v>36</v>
      </c>
      <c r="AA121" s="378">
        <f t="shared" si="21"/>
        <v>0</v>
      </c>
    </row>
    <row r="122" spans="1:27" s="358" customFormat="1" x14ac:dyDescent="0.25">
      <c r="A122" s="366">
        <f t="shared" si="24"/>
        <v>116</v>
      </c>
      <c r="B122" s="381" t="s">
        <v>2709</v>
      </c>
      <c r="C122" s="367" t="s">
        <v>2922</v>
      </c>
      <c r="D122" s="368" t="s">
        <v>2923</v>
      </c>
      <c r="E122" s="369" t="s">
        <v>2691</v>
      </c>
      <c r="F122" s="369">
        <v>31</v>
      </c>
      <c r="G122" s="369">
        <v>31</v>
      </c>
      <c r="H122" s="370">
        <v>1</v>
      </c>
      <c r="I122" s="371">
        <v>0</v>
      </c>
      <c r="J122" s="371">
        <v>0</v>
      </c>
      <c r="K122" s="372">
        <v>0</v>
      </c>
      <c r="L122" s="373">
        <v>0</v>
      </c>
      <c r="M122" s="379">
        <f t="shared" si="13"/>
        <v>1</v>
      </c>
      <c r="N122" s="374">
        <v>1</v>
      </c>
      <c r="O122" s="374" t="b">
        <f t="shared" si="22"/>
        <v>1</v>
      </c>
      <c r="P122" s="374">
        <f t="shared" si="23"/>
        <v>0</v>
      </c>
      <c r="Q122" s="375"/>
      <c r="S122" s="376">
        <f t="shared" si="14"/>
        <v>31</v>
      </c>
      <c r="T122" s="377">
        <v>0</v>
      </c>
      <c r="U122" s="376">
        <f t="shared" si="15"/>
        <v>0</v>
      </c>
      <c r="V122" s="376">
        <f t="shared" si="16"/>
        <v>0</v>
      </c>
      <c r="W122" s="376">
        <f t="shared" si="17"/>
        <v>0</v>
      </c>
      <c r="X122" s="376">
        <f t="shared" si="18"/>
        <v>0</v>
      </c>
      <c r="Y122" s="376">
        <f t="shared" si="19"/>
        <v>31</v>
      </c>
      <c r="Z122" s="378">
        <f t="shared" si="20"/>
        <v>31</v>
      </c>
      <c r="AA122" s="378">
        <f t="shared" si="21"/>
        <v>0</v>
      </c>
    </row>
    <row r="123" spans="1:27" s="358" customFormat="1" x14ac:dyDescent="0.25">
      <c r="A123" s="366">
        <f t="shared" si="24"/>
        <v>117</v>
      </c>
      <c r="B123" s="381" t="s">
        <v>2709</v>
      </c>
      <c r="C123" s="367" t="s">
        <v>2924</v>
      </c>
      <c r="D123" s="368" t="s">
        <v>2925</v>
      </c>
      <c r="E123" s="369" t="s">
        <v>2691</v>
      </c>
      <c r="F123" s="369">
        <v>55</v>
      </c>
      <c r="G123" s="369">
        <v>55</v>
      </c>
      <c r="H123" s="370">
        <v>2</v>
      </c>
      <c r="I123" s="371">
        <v>0</v>
      </c>
      <c r="J123" s="371">
        <v>0</v>
      </c>
      <c r="K123" s="372">
        <v>0</v>
      </c>
      <c r="L123" s="373">
        <v>0</v>
      </c>
      <c r="M123" s="379">
        <f t="shared" si="13"/>
        <v>2</v>
      </c>
      <c r="N123" s="374">
        <v>2</v>
      </c>
      <c r="O123" s="374" t="b">
        <f t="shared" si="22"/>
        <v>1</v>
      </c>
      <c r="P123" s="374">
        <f t="shared" si="23"/>
        <v>0</v>
      </c>
      <c r="Q123" s="375"/>
      <c r="S123" s="376">
        <f t="shared" si="14"/>
        <v>110</v>
      </c>
      <c r="T123" s="377">
        <v>0</v>
      </c>
      <c r="U123" s="376">
        <f t="shared" si="15"/>
        <v>0</v>
      </c>
      <c r="V123" s="376">
        <f t="shared" si="16"/>
        <v>0</v>
      </c>
      <c r="W123" s="376">
        <f t="shared" si="17"/>
        <v>0</v>
      </c>
      <c r="X123" s="376">
        <f t="shared" si="18"/>
        <v>0</v>
      </c>
      <c r="Y123" s="376">
        <f t="shared" si="19"/>
        <v>110</v>
      </c>
      <c r="Z123" s="378">
        <f t="shared" si="20"/>
        <v>110</v>
      </c>
      <c r="AA123" s="378">
        <f t="shared" si="21"/>
        <v>0</v>
      </c>
    </row>
    <row r="124" spans="1:27" s="358" customFormat="1" x14ac:dyDescent="0.25">
      <c r="A124" s="366">
        <f t="shared" si="24"/>
        <v>118</v>
      </c>
      <c r="B124" s="381" t="s">
        <v>2709</v>
      </c>
      <c r="C124" s="367" t="s">
        <v>2926</v>
      </c>
      <c r="D124" s="368" t="s">
        <v>2927</v>
      </c>
      <c r="E124" s="369" t="s">
        <v>2691</v>
      </c>
      <c r="F124" s="369">
        <v>39</v>
      </c>
      <c r="G124" s="369">
        <v>39</v>
      </c>
      <c r="H124" s="370">
        <v>2</v>
      </c>
      <c r="I124" s="371">
        <v>0</v>
      </c>
      <c r="J124" s="371">
        <v>0</v>
      </c>
      <c r="K124" s="372">
        <v>0</v>
      </c>
      <c r="L124" s="373">
        <v>0</v>
      </c>
      <c r="M124" s="379">
        <f t="shared" si="13"/>
        <v>2</v>
      </c>
      <c r="N124" s="374">
        <v>2</v>
      </c>
      <c r="O124" s="374" t="b">
        <f t="shared" si="22"/>
        <v>1</v>
      </c>
      <c r="P124" s="374">
        <f t="shared" si="23"/>
        <v>0</v>
      </c>
      <c r="Q124" s="375"/>
      <c r="S124" s="376">
        <f t="shared" si="14"/>
        <v>78</v>
      </c>
      <c r="T124" s="377">
        <v>0</v>
      </c>
      <c r="U124" s="376">
        <f t="shared" si="15"/>
        <v>0</v>
      </c>
      <c r="V124" s="376">
        <f t="shared" si="16"/>
        <v>0</v>
      </c>
      <c r="W124" s="376">
        <f t="shared" si="17"/>
        <v>0</v>
      </c>
      <c r="X124" s="376">
        <f t="shared" si="18"/>
        <v>0</v>
      </c>
      <c r="Y124" s="376">
        <f t="shared" si="19"/>
        <v>78</v>
      </c>
      <c r="Z124" s="378">
        <f t="shared" si="20"/>
        <v>78</v>
      </c>
      <c r="AA124" s="378">
        <f t="shared" si="21"/>
        <v>0</v>
      </c>
    </row>
    <row r="125" spans="1:27" s="358" customFormat="1" x14ac:dyDescent="0.25">
      <c r="A125" s="366">
        <f t="shared" si="24"/>
        <v>119</v>
      </c>
      <c r="B125" s="381" t="s">
        <v>2709</v>
      </c>
      <c r="C125" s="367" t="s">
        <v>2928</v>
      </c>
      <c r="D125" s="368" t="s">
        <v>2929</v>
      </c>
      <c r="E125" s="369" t="s">
        <v>2691</v>
      </c>
      <c r="F125" s="369">
        <v>45.87</v>
      </c>
      <c r="G125" s="369">
        <v>45.87</v>
      </c>
      <c r="H125" s="370">
        <v>1</v>
      </c>
      <c r="I125" s="371">
        <v>0</v>
      </c>
      <c r="J125" s="371">
        <v>0</v>
      </c>
      <c r="K125" s="372">
        <v>0</v>
      </c>
      <c r="L125" s="373">
        <v>0</v>
      </c>
      <c r="M125" s="379">
        <f t="shared" si="13"/>
        <v>1</v>
      </c>
      <c r="N125" s="374">
        <v>1</v>
      </c>
      <c r="O125" s="374" t="b">
        <f t="shared" si="22"/>
        <v>1</v>
      </c>
      <c r="P125" s="374">
        <f t="shared" si="23"/>
        <v>0</v>
      </c>
      <c r="Q125" s="375"/>
      <c r="S125" s="376">
        <f t="shared" si="14"/>
        <v>45.87</v>
      </c>
      <c r="T125" s="377">
        <v>0</v>
      </c>
      <c r="U125" s="376">
        <f t="shared" si="15"/>
        <v>0</v>
      </c>
      <c r="V125" s="376">
        <f t="shared" si="16"/>
        <v>0</v>
      </c>
      <c r="W125" s="376">
        <f t="shared" si="17"/>
        <v>0</v>
      </c>
      <c r="X125" s="376">
        <f t="shared" si="18"/>
        <v>0</v>
      </c>
      <c r="Y125" s="376">
        <f t="shared" si="19"/>
        <v>45.87</v>
      </c>
      <c r="Z125" s="378">
        <f t="shared" si="20"/>
        <v>45.87</v>
      </c>
      <c r="AA125" s="378">
        <f t="shared" si="21"/>
        <v>0</v>
      </c>
    </row>
    <row r="126" spans="1:27" s="358" customFormat="1" x14ac:dyDescent="0.25">
      <c r="A126" s="366">
        <f t="shared" si="24"/>
        <v>120</v>
      </c>
      <c r="B126" s="381" t="s">
        <v>2709</v>
      </c>
      <c r="C126" s="367" t="s">
        <v>2930</v>
      </c>
      <c r="D126" s="368" t="s">
        <v>2931</v>
      </c>
      <c r="E126" s="369" t="s">
        <v>2691</v>
      </c>
      <c r="F126" s="369">
        <v>43</v>
      </c>
      <c r="G126" s="369">
        <v>43</v>
      </c>
      <c r="H126" s="370">
        <v>1</v>
      </c>
      <c r="I126" s="371">
        <v>0</v>
      </c>
      <c r="J126" s="371">
        <v>0</v>
      </c>
      <c r="K126" s="372">
        <v>0</v>
      </c>
      <c r="L126" s="373">
        <v>0</v>
      </c>
      <c r="M126" s="379">
        <f t="shared" si="13"/>
        <v>1</v>
      </c>
      <c r="N126" s="374">
        <v>1</v>
      </c>
      <c r="O126" s="374" t="b">
        <f t="shared" si="22"/>
        <v>1</v>
      </c>
      <c r="P126" s="374">
        <f t="shared" si="23"/>
        <v>0</v>
      </c>
      <c r="Q126" s="375"/>
      <c r="S126" s="376">
        <f t="shared" si="14"/>
        <v>43</v>
      </c>
      <c r="T126" s="377">
        <v>0</v>
      </c>
      <c r="U126" s="376">
        <f t="shared" si="15"/>
        <v>0</v>
      </c>
      <c r="V126" s="376">
        <f t="shared" si="16"/>
        <v>0</v>
      </c>
      <c r="W126" s="376">
        <f t="shared" si="17"/>
        <v>0</v>
      </c>
      <c r="X126" s="376">
        <f t="shared" si="18"/>
        <v>0</v>
      </c>
      <c r="Y126" s="376">
        <f t="shared" si="19"/>
        <v>43</v>
      </c>
      <c r="Z126" s="378">
        <f t="shared" si="20"/>
        <v>43</v>
      </c>
      <c r="AA126" s="378">
        <f t="shared" si="21"/>
        <v>0</v>
      </c>
    </row>
    <row r="127" spans="1:27" s="358" customFormat="1" x14ac:dyDescent="0.25">
      <c r="A127" s="366">
        <f t="shared" si="24"/>
        <v>121</v>
      </c>
      <c r="B127" s="381" t="s">
        <v>2709</v>
      </c>
      <c r="C127" s="367" t="s">
        <v>2932</v>
      </c>
      <c r="D127" s="368" t="s">
        <v>2933</v>
      </c>
      <c r="E127" s="369" t="s">
        <v>2691</v>
      </c>
      <c r="F127" s="369">
        <v>99</v>
      </c>
      <c r="G127" s="369">
        <v>99</v>
      </c>
      <c r="H127" s="370">
        <v>1</v>
      </c>
      <c r="I127" s="371">
        <v>0</v>
      </c>
      <c r="J127" s="371">
        <v>0</v>
      </c>
      <c r="K127" s="372">
        <v>0</v>
      </c>
      <c r="L127" s="373">
        <v>0</v>
      </c>
      <c r="M127" s="379">
        <f t="shared" si="13"/>
        <v>1</v>
      </c>
      <c r="N127" s="374">
        <v>1</v>
      </c>
      <c r="O127" s="374" t="b">
        <f t="shared" si="22"/>
        <v>1</v>
      </c>
      <c r="P127" s="374">
        <f t="shared" si="23"/>
        <v>0</v>
      </c>
      <c r="Q127" s="375"/>
      <c r="S127" s="376">
        <f t="shared" si="14"/>
        <v>99</v>
      </c>
      <c r="T127" s="377">
        <v>0</v>
      </c>
      <c r="U127" s="376">
        <f t="shared" si="15"/>
        <v>0</v>
      </c>
      <c r="V127" s="376">
        <f t="shared" si="16"/>
        <v>0</v>
      </c>
      <c r="W127" s="376">
        <f t="shared" si="17"/>
        <v>0</v>
      </c>
      <c r="X127" s="376">
        <f t="shared" si="18"/>
        <v>0</v>
      </c>
      <c r="Y127" s="376">
        <f t="shared" si="19"/>
        <v>99</v>
      </c>
      <c r="Z127" s="378">
        <f t="shared" si="20"/>
        <v>99</v>
      </c>
      <c r="AA127" s="378">
        <f t="shared" si="21"/>
        <v>0</v>
      </c>
    </row>
    <row r="128" spans="1:27" s="358" customFormat="1" x14ac:dyDescent="0.25">
      <c r="A128" s="366">
        <f t="shared" si="24"/>
        <v>122</v>
      </c>
      <c r="B128" s="381" t="s">
        <v>2709</v>
      </c>
      <c r="C128" s="367" t="s">
        <v>2934</v>
      </c>
      <c r="D128" s="368" t="s">
        <v>2935</v>
      </c>
      <c r="E128" s="369" t="s">
        <v>2691</v>
      </c>
      <c r="F128" s="369">
        <v>50</v>
      </c>
      <c r="G128" s="369">
        <v>50</v>
      </c>
      <c r="H128" s="370">
        <v>2</v>
      </c>
      <c r="I128" s="371">
        <v>0</v>
      </c>
      <c r="J128" s="371">
        <v>0</v>
      </c>
      <c r="K128" s="372">
        <v>0</v>
      </c>
      <c r="L128" s="373">
        <v>0</v>
      </c>
      <c r="M128" s="379">
        <f t="shared" si="13"/>
        <v>2</v>
      </c>
      <c r="N128" s="374">
        <v>2</v>
      </c>
      <c r="O128" s="374" t="b">
        <f t="shared" si="22"/>
        <v>1</v>
      </c>
      <c r="P128" s="374">
        <f t="shared" si="23"/>
        <v>0</v>
      </c>
      <c r="Q128" s="375"/>
      <c r="S128" s="376">
        <f t="shared" si="14"/>
        <v>100</v>
      </c>
      <c r="T128" s="377">
        <v>0</v>
      </c>
      <c r="U128" s="376">
        <f t="shared" si="15"/>
        <v>0</v>
      </c>
      <c r="V128" s="376">
        <f t="shared" si="16"/>
        <v>0</v>
      </c>
      <c r="W128" s="376">
        <f t="shared" si="17"/>
        <v>0</v>
      </c>
      <c r="X128" s="376">
        <f t="shared" si="18"/>
        <v>0</v>
      </c>
      <c r="Y128" s="376">
        <f t="shared" si="19"/>
        <v>100</v>
      </c>
      <c r="Z128" s="378">
        <f t="shared" si="20"/>
        <v>100</v>
      </c>
      <c r="AA128" s="378">
        <f t="shared" si="21"/>
        <v>0</v>
      </c>
    </row>
    <row r="129" spans="1:27" s="358" customFormat="1" x14ac:dyDescent="0.25">
      <c r="A129" s="366">
        <f t="shared" si="24"/>
        <v>123</v>
      </c>
      <c r="B129" s="381" t="s">
        <v>2709</v>
      </c>
      <c r="C129" s="367" t="s">
        <v>2936</v>
      </c>
      <c r="D129" s="368" t="s">
        <v>2937</v>
      </c>
      <c r="E129" s="369" t="s">
        <v>2691</v>
      </c>
      <c r="F129" s="369">
        <v>55</v>
      </c>
      <c r="G129" s="369">
        <v>55</v>
      </c>
      <c r="H129" s="370">
        <v>2</v>
      </c>
      <c r="I129" s="371">
        <v>0</v>
      </c>
      <c r="J129" s="371">
        <v>0</v>
      </c>
      <c r="K129" s="372">
        <v>0</v>
      </c>
      <c r="L129" s="373">
        <v>0</v>
      </c>
      <c r="M129" s="379">
        <f t="shared" si="13"/>
        <v>2</v>
      </c>
      <c r="N129" s="374">
        <v>2</v>
      </c>
      <c r="O129" s="374" t="b">
        <f t="shared" si="22"/>
        <v>1</v>
      </c>
      <c r="P129" s="374">
        <f t="shared" si="23"/>
        <v>0</v>
      </c>
      <c r="Q129" s="375"/>
      <c r="S129" s="376">
        <f t="shared" si="14"/>
        <v>110</v>
      </c>
      <c r="T129" s="377">
        <v>0</v>
      </c>
      <c r="U129" s="376">
        <f t="shared" si="15"/>
        <v>0</v>
      </c>
      <c r="V129" s="376">
        <f t="shared" si="16"/>
        <v>0</v>
      </c>
      <c r="W129" s="376">
        <f t="shared" si="17"/>
        <v>0</v>
      </c>
      <c r="X129" s="376">
        <f t="shared" si="18"/>
        <v>0</v>
      </c>
      <c r="Y129" s="376">
        <f t="shared" si="19"/>
        <v>110</v>
      </c>
      <c r="Z129" s="378">
        <f t="shared" si="20"/>
        <v>110</v>
      </c>
      <c r="AA129" s="378">
        <f t="shared" si="21"/>
        <v>0</v>
      </c>
    </row>
    <row r="130" spans="1:27" s="358" customFormat="1" x14ac:dyDescent="0.25">
      <c r="A130" s="366">
        <f t="shared" si="24"/>
        <v>124</v>
      </c>
      <c r="B130" s="381" t="s">
        <v>2709</v>
      </c>
      <c r="C130" s="367" t="s">
        <v>2938</v>
      </c>
      <c r="D130" s="368" t="s">
        <v>2939</v>
      </c>
      <c r="E130" s="369" t="s">
        <v>2691</v>
      </c>
      <c r="F130" s="369">
        <v>60</v>
      </c>
      <c r="G130" s="369">
        <v>60</v>
      </c>
      <c r="H130" s="370">
        <v>1</v>
      </c>
      <c r="I130" s="371">
        <v>0</v>
      </c>
      <c r="J130" s="371">
        <v>0</v>
      </c>
      <c r="K130" s="372">
        <v>0</v>
      </c>
      <c r="L130" s="373">
        <v>0</v>
      </c>
      <c r="M130" s="379">
        <f t="shared" si="13"/>
        <v>1</v>
      </c>
      <c r="N130" s="374">
        <v>1</v>
      </c>
      <c r="O130" s="374" t="b">
        <f t="shared" si="22"/>
        <v>1</v>
      </c>
      <c r="P130" s="374">
        <f t="shared" si="23"/>
        <v>0</v>
      </c>
      <c r="Q130" s="375"/>
      <c r="S130" s="376">
        <f t="shared" si="14"/>
        <v>60</v>
      </c>
      <c r="T130" s="377">
        <v>0</v>
      </c>
      <c r="U130" s="376">
        <f t="shared" si="15"/>
        <v>0</v>
      </c>
      <c r="V130" s="376">
        <f t="shared" si="16"/>
        <v>0</v>
      </c>
      <c r="W130" s="376">
        <f t="shared" si="17"/>
        <v>0</v>
      </c>
      <c r="X130" s="376">
        <f t="shared" si="18"/>
        <v>0</v>
      </c>
      <c r="Y130" s="376">
        <f t="shared" si="19"/>
        <v>60</v>
      </c>
      <c r="Z130" s="378">
        <f t="shared" si="20"/>
        <v>60</v>
      </c>
      <c r="AA130" s="378">
        <f t="shared" si="21"/>
        <v>0</v>
      </c>
    </row>
    <row r="131" spans="1:27" s="358" customFormat="1" x14ac:dyDescent="0.25">
      <c r="A131" s="366">
        <f t="shared" si="24"/>
        <v>125</v>
      </c>
      <c r="B131" s="381" t="s">
        <v>2709</v>
      </c>
      <c r="C131" s="367" t="s">
        <v>2940</v>
      </c>
      <c r="D131" s="368" t="s">
        <v>2941</v>
      </c>
      <c r="E131" s="369" t="s">
        <v>2691</v>
      </c>
      <c r="F131" s="369">
        <v>62</v>
      </c>
      <c r="G131" s="369">
        <v>62</v>
      </c>
      <c r="H131" s="370">
        <v>2</v>
      </c>
      <c r="I131" s="371">
        <v>0</v>
      </c>
      <c r="J131" s="371">
        <v>0</v>
      </c>
      <c r="K131" s="372">
        <v>0</v>
      </c>
      <c r="L131" s="373">
        <v>0</v>
      </c>
      <c r="M131" s="379">
        <f t="shared" si="13"/>
        <v>2</v>
      </c>
      <c r="N131" s="374">
        <v>2</v>
      </c>
      <c r="O131" s="374" t="b">
        <f t="shared" si="22"/>
        <v>1</v>
      </c>
      <c r="P131" s="374">
        <f t="shared" si="23"/>
        <v>0</v>
      </c>
      <c r="Q131" s="375"/>
      <c r="S131" s="376">
        <f t="shared" si="14"/>
        <v>124</v>
      </c>
      <c r="T131" s="377">
        <v>0</v>
      </c>
      <c r="U131" s="376">
        <f t="shared" si="15"/>
        <v>0</v>
      </c>
      <c r="V131" s="376">
        <f t="shared" si="16"/>
        <v>0</v>
      </c>
      <c r="W131" s="376">
        <f t="shared" si="17"/>
        <v>0</v>
      </c>
      <c r="X131" s="376">
        <f t="shared" si="18"/>
        <v>0</v>
      </c>
      <c r="Y131" s="376">
        <f t="shared" si="19"/>
        <v>124</v>
      </c>
      <c r="Z131" s="378">
        <f t="shared" si="20"/>
        <v>124</v>
      </c>
      <c r="AA131" s="378">
        <f t="shared" si="21"/>
        <v>0</v>
      </c>
    </row>
    <row r="132" spans="1:27" s="358" customFormat="1" x14ac:dyDescent="0.25">
      <c r="A132" s="366">
        <f t="shared" si="24"/>
        <v>126</v>
      </c>
      <c r="B132" s="381" t="s">
        <v>2709</v>
      </c>
      <c r="C132" s="367" t="s">
        <v>2942</v>
      </c>
      <c r="D132" s="368" t="s">
        <v>2943</v>
      </c>
      <c r="E132" s="369" t="s">
        <v>2691</v>
      </c>
      <c r="F132" s="369">
        <v>33.799999999999997</v>
      </c>
      <c r="G132" s="369">
        <v>33.799999999999997</v>
      </c>
      <c r="H132" s="370">
        <v>1</v>
      </c>
      <c r="I132" s="371">
        <v>0</v>
      </c>
      <c r="J132" s="371">
        <v>0</v>
      </c>
      <c r="K132" s="372">
        <v>0</v>
      </c>
      <c r="L132" s="373">
        <v>0</v>
      </c>
      <c r="M132" s="379">
        <f t="shared" si="13"/>
        <v>1</v>
      </c>
      <c r="N132" s="374">
        <v>1</v>
      </c>
      <c r="O132" s="374" t="b">
        <f t="shared" si="22"/>
        <v>1</v>
      </c>
      <c r="P132" s="374">
        <f t="shared" si="23"/>
        <v>0</v>
      </c>
      <c r="Q132" s="375"/>
      <c r="S132" s="376">
        <f t="shared" si="14"/>
        <v>33.799999999999997</v>
      </c>
      <c r="T132" s="377">
        <v>0</v>
      </c>
      <c r="U132" s="376">
        <f t="shared" si="15"/>
        <v>0</v>
      </c>
      <c r="V132" s="376">
        <f t="shared" si="16"/>
        <v>0</v>
      </c>
      <c r="W132" s="376">
        <f t="shared" si="17"/>
        <v>0</v>
      </c>
      <c r="X132" s="376">
        <f t="shared" si="18"/>
        <v>0</v>
      </c>
      <c r="Y132" s="376">
        <f t="shared" si="19"/>
        <v>33.799999999999997</v>
      </c>
      <c r="Z132" s="378">
        <f t="shared" si="20"/>
        <v>33.799999999999997</v>
      </c>
      <c r="AA132" s="378">
        <f t="shared" si="21"/>
        <v>0</v>
      </c>
    </row>
    <row r="133" spans="1:27" s="358" customFormat="1" x14ac:dyDescent="0.25">
      <c r="A133" s="366">
        <f t="shared" si="24"/>
        <v>127</v>
      </c>
      <c r="B133" s="381" t="s">
        <v>2709</v>
      </c>
      <c r="C133" s="367" t="s">
        <v>2944</v>
      </c>
      <c r="D133" s="368" t="s">
        <v>2945</v>
      </c>
      <c r="E133" s="369" t="s">
        <v>2691</v>
      </c>
      <c r="F133" s="369">
        <v>50</v>
      </c>
      <c r="G133" s="369">
        <v>50</v>
      </c>
      <c r="H133" s="370">
        <v>3</v>
      </c>
      <c r="I133" s="371">
        <v>0</v>
      </c>
      <c r="J133" s="371">
        <v>0</v>
      </c>
      <c r="K133" s="372">
        <v>0</v>
      </c>
      <c r="L133" s="373">
        <v>0</v>
      </c>
      <c r="M133" s="379">
        <f t="shared" si="13"/>
        <v>3</v>
      </c>
      <c r="N133" s="374">
        <v>3</v>
      </c>
      <c r="O133" s="374" t="b">
        <f t="shared" si="22"/>
        <v>1</v>
      </c>
      <c r="P133" s="374">
        <f t="shared" si="23"/>
        <v>0</v>
      </c>
      <c r="Q133" s="375"/>
      <c r="R133" s="383"/>
      <c r="S133" s="376">
        <f t="shared" si="14"/>
        <v>150</v>
      </c>
      <c r="T133" s="377">
        <v>0</v>
      </c>
      <c r="U133" s="376">
        <f t="shared" si="15"/>
        <v>0</v>
      </c>
      <c r="V133" s="376">
        <f t="shared" si="16"/>
        <v>0</v>
      </c>
      <c r="W133" s="376">
        <f t="shared" si="17"/>
        <v>0</v>
      </c>
      <c r="X133" s="376">
        <f t="shared" si="18"/>
        <v>0</v>
      </c>
      <c r="Y133" s="376">
        <f t="shared" si="19"/>
        <v>150</v>
      </c>
      <c r="Z133" s="378">
        <f t="shared" si="20"/>
        <v>150</v>
      </c>
      <c r="AA133" s="378">
        <f t="shared" si="21"/>
        <v>0</v>
      </c>
    </row>
    <row r="134" spans="1:27" s="358" customFormat="1" x14ac:dyDescent="0.25">
      <c r="A134" s="366">
        <f t="shared" si="24"/>
        <v>128</v>
      </c>
      <c r="B134" s="381" t="s">
        <v>2709</v>
      </c>
      <c r="C134" s="367" t="s">
        <v>2946</v>
      </c>
      <c r="D134" s="368" t="s">
        <v>2947</v>
      </c>
      <c r="E134" s="369" t="s">
        <v>2691</v>
      </c>
      <c r="F134" s="369">
        <v>36</v>
      </c>
      <c r="G134" s="369">
        <v>36</v>
      </c>
      <c r="H134" s="370">
        <v>1</v>
      </c>
      <c r="I134" s="371">
        <v>0</v>
      </c>
      <c r="J134" s="371">
        <v>0</v>
      </c>
      <c r="K134" s="372">
        <v>0</v>
      </c>
      <c r="L134" s="373">
        <v>0</v>
      </c>
      <c r="M134" s="379">
        <f t="shared" si="13"/>
        <v>1</v>
      </c>
      <c r="N134" s="374">
        <v>1</v>
      </c>
      <c r="O134" s="374" t="b">
        <f t="shared" si="22"/>
        <v>1</v>
      </c>
      <c r="P134" s="374">
        <f t="shared" si="23"/>
        <v>0</v>
      </c>
      <c r="Q134" s="375"/>
      <c r="S134" s="376">
        <f t="shared" si="14"/>
        <v>36</v>
      </c>
      <c r="T134" s="377">
        <v>0</v>
      </c>
      <c r="U134" s="376">
        <f t="shared" si="15"/>
        <v>0</v>
      </c>
      <c r="V134" s="376">
        <f t="shared" si="16"/>
        <v>0</v>
      </c>
      <c r="W134" s="376">
        <f t="shared" si="17"/>
        <v>0</v>
      </c>
      <c r="X134" s="376">
        <f t="shared" si="18"/>
        <v>0</v>
      </c>
      <c r="Y134" s="376">
        <f t="shared" si="19"/>
        <v>36</v>
      </c>
      <c r="Z134" s="378">
        <f t="shared" si="20"/>
        <v>36</v>
      </c>
      <c r="AA134" s="378">
        <f t="shared" si="21"/>
        <v>0</v>
      </c>
    </row>
    <row r="135" spans="1:27" s="358" customFormat="1" x14ac:dyDescent="0.25">
      <c r="A135" s="366">
        <f t="shared" si="24"/>
        <v>129</v>
      </c>
      <c r="B135" s="381" t="s">
        <v>2709</v>
      </c>
      <c r="C135" s="367" t="s">
        <v>2948</v>
      </c>
      <c r="D135" s="368" t="s">
        <v>2949</v>
      </c>
      <c r="E135" s="369" t="s">
        <v>2691</v>
      </c>
      <c r="F135" s="369">
        <v>31</v>
      </c>
      <c r="G135" s="369">
        <v>31</v>
      </c>
      <c r="H135" s="370">
        <v>1</v>
      </c>
      <c r="I135" s="371">
        <v>0</v>
      </c>
      <c r="J135" s="371">
        <v>0</v>
      </c>
      <c r="K135" s="372">
        <v>0</v>
      </c>
      <c r="L135" s="373">
        <v>0</v>
      </c>
      <c r="M135" s="379">
        <f t="shared" ref="M135:M198" si="25">H135+I135+J135-K135-L135</f>
        <v>1</v>
      </c>
      <c r="N135" s="374">
        <v>1</v>
      </c>
      <c r="O135" s="374" t="b">
        <f t="shared" si="22"/>
        <v>1</v>
      </c>
      <c r="P135" s="374">
        <f t="shared" si="23"/>
        <v>0</v>
      </c>
      <c r="Q135" s="375"/>
      <c r="S135" s="376">
        <f t="shared" ref="S135:S198" si="26">H135*F135</f>
        <v>31</v>
      </c>
      <c r="T135" s="377">
        <v>0</v>
      </c>
      <c r="U135" s="376">
        <f t="shared" ref="U135:U198" si="27">I135*G135</f>
        <v>0</v>
      </c>
      <c r="V135" s="376">
        <f t="shared" ref="V135:V198" si="28">J135*G135</f>
        <v>0</v>
      </c>
      <c r="W135" s="376">
        <f t="shared" ref="W135:W198" si="29">K135*G135</f>
        <v>0</v>
      </c>
      <c r="X135" s="376">
        <f t="shared" ref="X135:X198" si="30">L135*G135</f>
        <v>0</v>
      </c>
      <c r="Y135" s="376">
        <f t="shared" ref="Y135:Y198" si="31">S135+T135+U135+V135-W135-X135</f>
        <v>31</v>
      </c>
      <c r="Z135" s="378">
        <f t="shared" ref="Z135:Z198" si="32">M135*G135</f>
        <v>31</v>
      </c>
      <c r="AA135" s="378">
        <f t="shared" ref="AA135:AA198" si="33">Z135-Y135</f>
        <v>0</v>
      </c>
    </row>
    <row r="136" spans="1:27" s="383" customFormat="1" x14ac:dyDescent="0.25">
      <c r="A136" s="366">
        <f t="shared" si="24"/>
        <v>130</v>
      </c>
      <c r="B136" s="381" t="s">
        <v>2709</v>
      </c>
      <c r="C136" s="367" t="s">
        <v>2950</v>
      </c>
      <c r="D136" s="368" t="s">
        <v>2951</v>
      </c>
      <c r="E136" s="369" t="s">
        <v>2691</v>
      </c>
      <c r="F136" s="369">
        <v>31</v>
      </c>
      <c r="G136" s="369">
        <v>31</v>
      </c>
      <c r="H136" s="370">
        <v>1</v>
      </c>
      <c r="I136" s="371">
        <v>0</v>
      </c>
      <c r="J136" s="371">
        <v>0</v>
      </c>
      <c r="K136" s="372">
        <v>0</v>
      </c>
      <c r="L136" s="373">
        <v>0</v>
      </c>
      <c r="M136" s="379">
        <f t="shared" si="25"/>
        <v>1</v>
      </c>
      <c r="N136" s="374">
        <v>1</v>
      </c>
      <c r="O136" s="374" t="b">
        <f t="shared" ref="O136:O199" si="34">M136=N136</f>
        <v>1</v>
      </c>
      <c r="P136" s="374">
        <f t="shared" ref="P136:P199" si="35">N136-M136</f>
        <v>0</v>
      </c>
      <c r="Q136" s="375"/>
      <c r="R136" s="358"/>
      <c r="S136" s="376">
        <f t="shared" si="26"/>
        <v>31</v>
      </c>
      <c r="T136" s="377">
        <v>0</v>
      </c>
      <c r="U136" s="376">
        <f t="shared" si="27"/>
        <v>0</v>
      </c>
      <c r="V136" s="376">
        <f t="shared" si="28"/>
        <v>0</v>
      </c>
      <c r="W136" s="376">
        <f t="shared" si="29"/>
        <v>0</v>
      </c>
      <c r="X136" s="376">
        <f t="shared" si="30"/>
        <v>0</v>
      </c>
      <c r="Y136" s="376">
        <f t="shared" si="31"/>
        <v>31</v>
      </c>
      <c r="Z136" s="378">
        <f t="shared" si="32"/>
        <v>31</v>
      </c>
      <c r="AA136" s="378">
        <f t="shared" si="33"/>
        <v>0</v>
      </c>
    </row>
    <row r="137" spans="1:27" s="358" customFormat="1" x14ac:dyDescent="0.25">
      <c r="A137" s="366">
        <f t="shared" si="24"/>
        <v>131</v>
      </c>
      <c r="B137" s="381" t="s">
        <v>2709</v>
      </c>
      <c r="C137" s="367" t="s">
        <v>2952</v>
      </c>
      <c r="D137" s="368" t="s">
        <v>2953</v>
      </c>
      <c r="E137" s="369" t="s">
        <v>2691</v>
      </c>
      <c r="F137" s="369">
        <v>45.64</v>
      </c>
      <c r="G137" s="369">
        <v>45.64</v>
      </c>
      <c r="H137" s="370">
        <v>2</v>
      </c>
      <c r="I137" s="371">
        <v>0</v>
      </c>
      <c r="J137" s="371">
        <v>0</v>
      </c>
      <c r="K137" s="372">
        <v>0</v>
      </c>
      <c r="L137" s="373">
        <v>0</v>
      </c>
      <c r="M137" s="379">
        <f t="shared" si="25"/>
        <v>2</v>
      </c>
      <c r="N137" s="374">
        <v>2</v>
      </c>
      <c r="O137" s="374" t="b">
        <f t="shared" si="34"/>
        <v>1</v>
      </c>
      <c r="P137" s="374">
        <f t="shared" si="35"/>
        <v>0</v>
      </c>
      <c r="Q137" s="375"/>
      <c r="S137" s="376">
        <f t="shared" si="26"/>
        <v>91.28</v>
      </c>
      <c r="T137" s="377">
        <v>0</v>
      </c>
      <c r="U137" s="376">
        <f t="shared" si="27"/>
        <v>0</v>
      </c>
      <c r="V137" s="376">
        <f t="shared" si="28"/>
        <v>0</v>
      </c>
      <c r="W137" s="376">
        <f t="shared" si="29"/>
        <v>0</v>
      </c>
      <c r="X137" s="376">
        <f t="shared" si="30"/>
        <v>0</v>
      </c>
      <c r="Y137" s="376">
        <f t="shared" si="31"/>
        <v>91.28</v>
      </c>
      <c r="Z137" s="378">
        <f t="shared" si="32"/>
        <v>91.28</v>
      </c>
      <c r="AA137" s="378">
        <f t="shared" si="33"/>
        <v>0</v>
      </c>
    </row>
    <row r="138" spans="1:27" s="358" customFormat="1" x14ac:dyDescent="0.25">
      <c r="A138" s="366">
        <f t="shared" si="24"/>
        <v>132</v>
      </c>
      <c r="B138" s="381" t="s">
        <v>2709</v>
      </c>
      <c r="C138" s="367" t="s">
        <v>2954</v>
      </c>
      <c r="D138" s="368" t="s">
        <v>2955</v>
      </c>
      <c r="E138" s="369" t="s">
        <v>2691</v>
      </c>
      <c r="F138" s="369">
        <v>31</v>
      </c>
      <c r="G138" s="369">
        <v>31</v>
      </c>
      <c r="H138" s="370">
        <v>2</v>
      </c>
      <c r="I138" s="371">
        <v>0</v>
      </c>
      <c r="J138" s="371">
        <v>0</v>
      </c>
      <c r="K138" s="372">
        <v>0</v>
      </c>
      <c r="L138" s="373">
        <v>0</v>
      </c>
      <c r="M138" s="379">
        <f t="shared" si="25"/>
        <v>2</v>
      </c>
      <c r="N138" s="374">
        <v>2</v>
      </c>
      <c r="O138" s="374" t="b">
        <f t="shared" si="34"/>
        <v>1</v>
      </c>
      <c r="P138" s="374">
        <f t="shared" si="35"/>
        <v>0</v>
      </c>
      <c r="Q138" s="375"/>
      <c r="S138" s="376">
        <f t="shared" si="26"/>
        <v>62</v>
      </c>
      <c r="T138" s="377">
        <v>0</v>
      </c>
      <c r="U138" s="376">
        <f t="shared" si="27"/>
        <v>0</v>
      </c>
      <c r="V138" s="376">
        <f t="shared" si="28"/>
        <v>0</v>
      </c>
      <c r="W138" s="376">
        <f t="shared" si="29"/>
        <v>0</v>
      </c>
      <c r="X138" s="376">
        <f t="shared" si="30"/>
        <v>0</v>
      </c>
      <c r="Y138" s="376">
        <f t="shared" si="31"/>
        <v>62</v>
      </c>
      <c r="Z138" s="378">
        <f t="shared" si="32"/>
        <v>62</v>
      </c>
      <c r="AA138" s="378">
        <f t="shared" si="33"/>
        <v>0</v>
      </c>
    </row>
    <row r="139" spans="1:27" s="358" customFormat="1" x14ac:dyDescent="0.25">
      <c r="A139" s="366">
        <f t="shared" si="24"/>
        <v>133</v>
      </c>
      <c r="B139" s="381" t="s">
        <v>2709</v>
      </c>
      <c r="C139" s="367" t="s">
        <v>2956</v>
      </c>
      <c r="D139" s="368" t="s">
        <v>2957</v>
      </c>
      <c r="E139" s="369" t="s">
        <v>2691</v>
      </c>
      <c r="F139" s="369">
        <v>129</v>
      </c>
      <c r="G139" s="369">
        <v>129</v>
      </c>
      <c r="H139" s="370">
        <v>1</v>
      </c>
      <c r="I139" s="371">
        <v>0</v>
      </c>
      <c r="J139" s="371">
        <v>0</v>
      </c>
      <c r="K139" s="372">
        <v>0</v>
      </c>
      <c r="L139" s="373">
        <v>0</v>
      </c>
      <c r="M139" s="379">
        <f t="shared" si="25"/>
        <v>1</v>
      </c>
      <c r="N139" s="374">
        <v>1</v>
      </c>
      <c r="O139" s="374" t="b">
        <f t="shared" si="34"/>
        <v>1</v>
      </c>
      <c r="P139" s="374">
        <f t="shared" si="35"/>
        <v>0</v>
      </c>
      <c r="Q139" s="375"/>
      <c r="S139" s="376">
        <f t="shared" si="26"/>
        <v>129</v>
      </c>
      <c r="T139" s="377">
        <v>0</v>
      </c>
      <c r="U139" s="376">
        <f t="shared" si="27"/>
        <v>0</v>
      </c>
      <c r="V139" s="376">
        <f t="shared" si="28"/>
        <v>0</v>
      </c>
      <c r="W139" s="376">
        <f t="shared" si="29"/>
        <v>0</v>
      </c>
      <c r="X139" s="376">
        <f t="shared" si="30"/>
        <v>0</v>
      </c>
      <c r="Y139" s="376">
        <f t="shared" si="31"/>
        <v>129</v>
      </c>
      <c r="Z139" s="378">
        <f t="shared" si="32"/>
        <v>129</v>
      </c>
      <c r="AA139" s="378">
        <f t="shared" si="33"/>
        <v>0</v>
      </c>
    </row>
    <row r="140" spans="1:27" s="358" customFormat="1" x14ac:dyDescent="0.25">
      <c r="A140" s="366">
        <f t="shared" si="24"/>
        <v>134</v>
      </c>
      <c r="B140" s="381" t="s">
        <v>2709</v>
      </c>
      <c r="C140" s="367" t="s">
        <v>2958</v>
      </c>
      <c r="D140" s="368" t="s">
        <v>2959</v>
      </c>
      <c r="E140" s="369" t="s">
        <v>2691</v>
      </c>
      <c r="F140" s="369">
        <v>42.43</v>
      </c>
      <c r="G140" s="369">
        <v>42.43</v>
      </c>
      <c r="H140" s="370">
        <v>2</v>
      </c>
      <c r="I140" s="371">
        <v>0</v>
      </c>
      <c r="J140" s="371">
        <v>0</v>
      </c>
      <c r="K140" s="372">
        <v>0</v>
      </c>
      <c r="L140" s="373">
        <v>0</v>
      </c>
      <c r="M140" s="379">
        <f t="shared" si="25"/>
        <v>2</v>
      </c>
      <c r="N140" s="374">
        <v>2</v>
      </c>
      <c r="O140" s="374" t="b">
        <f t="shared" si="34"/>
        <v>1</v>
      </c>
      <c r="P140" s="374">
        <f t="shared" si="35"/>
        <v>0</v>
      </c>
      <c r="Q140" s="375"/>
      <c r="S140" s="376">
        <f t="shared" si="26"/>
        <v>84.86</v>
      </c>
      <c r="T140" s="377">
        <v>0</v>
      </c>
      <c r="U140" s="376">
        <f t="shared" si="27"/>
        <v>0</v>
      </c>
      <c r="V140" s="376">
        <f t="shared" si="28"/>
        <v>0</v>
      </c>
      <c r="W140" s="376">
        <f t="shared" si="29"/>
        <v>0</v>
      </c>
      <c r="X140" s="376">
        <f t="shared" si="30"/>
        <v>0</v>
      </c>
      <c r="Y140" s="376">
        <f t="shared" si="31"/>
        <v>84.86</v>
      </c>
      <c r="Z140" s="378">
        <f t="shared" si="32"/>
        <v>84.86</v>
      </c>
      <c r="AA140" s="378">
        <f t="shared" si="33"/>
        <v>0</v>
      </c>
    </row>
    <row r="141" spans="1:27" s="358" customFormat="1" x14ac:dyDescent="0.25">
      <c r="A141" s="366">
        <f t="shared" si="24"/>
        <v>135</v>
      </c>
      <c r="B141" s="381" t="s">
        <v>2709</v>
      </c>
      <c r="C141" s="367" t="s">
        <v>2960</v>
      </c>
      <c r="D141" s="368" t="s">
        <v>2961</v>
      </c>
      <c r="E141" s="369" t="s">
        <v>2691</v>
      </c>
      <c r="F141" s="369">
        <v>64</v>
      </c>
      <c r="G141" s="369">
        <v>64</v>
      </c>
      <c r="H141" s="370">
        <v>1</v>
      </c>
      <c r="I141" s="371">
        <v>0</v>
      </c>
      <c r="J141" s="371">
        <v>0</v>
      </c>
      <c r="K141" s="372">
        <v>0</v>
      </c>
      <c r="L141" s="373">
        <v>0</v>
      </c>
      <c r="M141" s="379">
        <f t="shared" si="25"/>
        <v>1</v>
      </c>
      <c r="N141" s="374">
        <v>1</v>
      </c>
      <c r="O141" s="374" t="b">
        <f t="shared" si="34"/>
        <v>1</v>
      </c>
      <c r="P141" s="374">
        <f t="shared" si="35"/>
        <v>0</v>
      </c>
      <c r="Q141" s="375"/>
      <c r="S141" s="376">
        <f t="shared" si="26"/>
        <v>64</v>
      </c>
      <c r="T141" s="377">
        <v>0</v>
      </c>
      <c r="U141" s="376">
        <f t="shared" si="27"/>
        <v>0</v>
      </c>
      <c r="V141" s="376">
        <f t="shared" si="28"/>
        <v>0</v>
      </c>
      <c r="W141" s="376">
        <f t="shared" si="29"/>
        <v>0</v>
      </c>
      <c r="X141" s="376">
        <f t="shared" si="30"/>
        <v>0</v>
      </c>
      <c r="Y141" s="376">
        <f t="shared" si="31"/>
        <v>64</v>
      </c>
      <c r="Z141" s="378">
        <f t="shared" si="32"/>
        <v>64</v>
      </c>
      <c r="AA141" s="378">
        <f t="shared" si="33"/>
        <v>0</v>
      </c>
    </row>
    <row r="142" spans="1:27" s="358" customFormat="1" x14ac:dyDescent="0.25">
      <c r="A142" s="366">
        <f t="shared" si="24"/>
        <v>136</v>
      </c>
      <c r="B142" s="381" t="s">
        <v>2709</v>
      </c>
      <c r="C142" s="367" t="s">
        <v>2962</v>
      </c>
      <c r="D142" s="368" t="s">
        <v>2963</v>
      </c>
      <c r="E142" s="369" t="s">
        <v>2691</v>
      </c>
      <c r="F142" s="369">
        <v>203.66</v>
      </c>
      <c r="G142" s="369">
        <v>203.66</v>
      </c>
      <c r="H142" s="370">
        <v>1</v>
      </c>
      <c r="I142" s="371">
        <v>0</v>
      </c>
      <c r="J142" s="371">
        <v>0</v>
      </c>
      <c r="K142" s="372">
        <v>0</v>
      </c>
      <c r="L142" s="373">
        <v>0</v>
      </c>
      <c r="M142" s="379">
        <f t="shared" si="25"/>
        <v>1</v>
      </c>
      <c r="N142" s="374">
        <v>1</v>
      </c>
      <c r="O142" s="374" t="b">
        <f t="shared" si="34"/>
        <v>1</v>
      </c>
      <c r="P142" s="374">
        <f t="shared" si="35"/>
        <v>0</v>
      </c>
      <c r="Q142" s="375"/>
      <c r="S142" s="376">
        <f t="shared" si="26"/>
        <v>203.66</v>
      </c>
      <c r="T142" s="377">
        <v>0</v>
      </c>
      <c r="U142" s="376">
        <f t="shared" si="27"/>
        <v>0</v>
      </c>
      <c r="V142" s="376">
        <f t="shared" si="28"/>
        <v>0</v>
      </c>
      <c r="W142" s="376">
        <f t="shared" si="29"/>
        <v>0</v>
      </c>
      <c r="X142" s="376">
        <f t="shared" si="30"/>
        <v>0</v>
      </c>
      <c r="Y142" s="376">
        <f t="shared" si="31"/>
        <v>203.66</v>
      </c>
      <c r="Z142" s="378">
        <f t="shared" si="32"/>
        <v>203.66</v>
      </c>
      <c r="AA142" s="378">
        <f t="shared" si="33"/>
        <v>0</v>
      </c>
    </row>
    <row r="143" spans="1:27" s="358" customFormat="1" x14ac:dyDescent="0.25">
      <c r="A143" s="366">
        <f t="shared" si="24"/>
        <v>137</v>
      </c>
      <c r="B143" s="381" t="s">
        <v>2709</v>
      </c>
      <c r="C143" s="367" t="s">
        <v>2964</v>
      </c>
      <c r="D143" s="368" t="s">
        <v>2965</v>
      </c>
      <c r="E143" s="369" t="s">
        <v>2691</v>
      </c>
      <c r="F143" s="369">
        <v>206.64</v>
      </c>
      <c r="G143" s="369">
        <v>206.64</v>
      </c>
      <c r="H143" s="370">
        <v>3</v>
      </c>
      <c r="I143" s="371">
        <v>0</v>
      </c>
      <c r="J143" s="371">
        <v>0</v>
      </c>
      <c r="K143" s="372">
        <v>0</v>
      </c>
      <c r="L143" s="373">
        <v>0</v>
      </c>
      <c r="M143" s="379">
        <f t="shared" si="25"/>
        <v>3</v>
      </c>
      <c r="N143" s="374">
        <v>3</v>
      </c>
      <c r="O143" s="374" t="b">
        <f t="shared" si="34"/>
        <v>1</v>
      </c>
      <c r="P143" s="374">
        <f t="shared" si="35"/>
        <v>0</v>
      </c>
      <c r="Q143" s="375"/>
      <c r="R143" s="383"/>
      <c r="S143" s="376">
        <f t="shared" si="26"/>
        <v>619.91999999999996</v>
      </c>
      <c r="T143" s="377">
        <v>0</v>
      </c>
      <c r="U143" s="376">
        <f t="shared" si="27"/>
        <v>0</v>
      </c>
      <c r="V143" s="376">
        <f t="shared" si="28"/>
        <v>0</v>
      </c>
      <c r="W143" s="376">
        <f t="shared" si="29"/>
        <v>0</v>
      </c>
      <c r="X143" s="376">
        <f t="shared" si="30"/>
        <v>0</v>
      </c>
      <c r="Y143" s="376">
        <f t="shared" si="31"/>
        <v>619.91999999999996</v>
      </c>
      <c r="Z143" s="378">
        <f t="shared" si="32"/>
        <v>619.91999999999996</v>
      </c>
      <c r="AA143" s="378">
        <f t="shared" si="33"/>
        <v>0</v>
      </c>
    </row>
    <row r="144" spans="1:27" s="358" customFormat="1" x14ac:dyDescent="0.25">
      <c r="A144" s="366">
        <f t="shared" si="24"/>
        <v>138</v>
      </c>
      <c r="B144" s="381" t="s">
        <v>2709</v>
      </c>
      <c r="C144" s="367" t="s">
        <v>2966</v>
      </c>
      <c r="D144" s="368" t="s">
        <v>2967</v>
      </c>
      <c r="E144" s="369" t="s">
        <v>2691</v>
      </c>
      <c r="F144" s="369">
        <v>189.65</v>
      </c>
      <c r="G144" s="369">
        <v>189.65</v>
      </c>
      <c r="H144" s="370">
        <v>1</v>
      </c>
      <c r="I144" s="371">
        <v>0</v>
      </c>
      <c r="J144" s="371">
        <v>0</v>
      </c>
      <c r="K144" s="372">
        <v>0</v>
      </c>
      <c r="L144" s="373">
        <v>0</v>
      </c>
      <c r="M144" s="379">
        <f t="shared" si="25"/>
        <v>1</v>
      </c>
      <c r="N144" s="374">
        <v>1</v>
      </c>
      <c r="O144" s="374" t="b">
        <f t="shared" si="34"/>
        <v>1</v>
      </c>
      <c r="P144" s="374">
        <f t="shared" si="35"/>
        <v>0</v>
      </c>
      <c r="Q144" s="375"/>
      <c r="S144" s="376">
        <f t="shared" si="26"/>
        <v>189.65</v>
      </c>
      <c r="T144" s="377">
        <v>0</v>
      </c>
      <c r="U144" s="376">
        <f t="shared" si="27"/>
        <v>0</v>
      </c>
      <c r="V144" s="376">
        <f t="shared" si="28"/>
        <v>0</v>
      </c>
      <c r="W144" s="376">
        <f t="shared" si="29"/>
        <v>0</v>
      </c>
      <c r="X144" s="376">
        <f t="shared" si="30"/>
        <v>0</v>
      </c>
      <c r="Y144" s="376">
        <f t="shared" si="31"/>
        <v>189.65</v>
      </c>
      <c r="Z144" s="378">
        <f t="shared" si="32"/>
        <v>189.65</v>
      </c>
      <c r="AA144" s="378">
        <f t="shared" si="33"/>
        <v>0</v>
      </c>
    </row>
    <row r="145" spans="1:27" s="383" customFormat="1" x14ac:dyDescent="0.25">
      <c r="A145" s="366">
        <f t="shared" si="24"/>
        <v>139</v>
      </c>
      <c r="B145" s="381" t="s">
        <v>2709</v>
      </c>
      <c r="C145" s="367" t="s">
        <v>2968</v>
      </c>
      <c r="D145" s="368" t="s">
        <v>2969</v>
      </c>
      <c r="E145" s="369" t="s">
        <v>2691</v>
      </c>
      <c r="F145" s="369">
        <v>474.95</v>
      </c>
      <c r="G145" s="369">
        <v>474.95</v>
      </c>
      <c r="H145" s="370">
        <v>0</v>
      </c>
      <c r="I145" s="371">
        <v>0</v>
      </c>
      <c r="J145" s="371">
        <v>0</v>
      </c>
      <c r="K145" s="372">
        <v>0</v>
      </c>
      <c r="L145" s="373">
        <v>0</v>
      </c>
      <c r="M145" s="379">
        <f t="shared" si="25"/>
        <v>0</v>
      </c>
      <c r="N145" s="374">
        <v>0</v>
      </c>
      <c r="O145" s="374" t="b">
        <f t="shared" si="34"/>
        <v>1</v>
      </c>
      <c r="P145" s="374">
        <f t="shared" si="35"/>
        <v>0</v>
      </c>
      <c r="Q145" s="375"/>
      <c r="R145" s="358"/>
      <c r="S145" s="376">
        <f t="shared" si="26"/>
        <v>0</v>
      </c>
      <c r="T145" s="377">
        <v>0</v>
      </c>
      <c r="U145" s="376">
        <f t="shared" si="27"/>
        <v>0</v>
      </c>
      <c r="V145" s="376">
        <f t="shared" si="28"/>
        <v>0</v>
      </c>
      <c r="W145" s="376">
        <f t="shared" si="29"/>
        <v>0</v>
      </c>
      <c r="X145" s="376">
        <f t="shared" si="30"/>
        <v>0</v>
      </c>
      <c r="Y145" s="376">
        <f t="shared" si="31"/>
        <v>0</v>
      </c>
      <c r="Z145" s="378">
        <f t="shared" si="32"/>
        <v>0</v>
      </c>
      <c r="AA145" s="378">
        <f t="shared" si="33"/>
        <v>0</v>
      </c>
    </row>
    <row r="146" spans="1:27" s="358" customFormat="1" x14ac:dyDescent="0.25">
      <c r="A146" s="366">
        <f t="shared" si="24"/>
        <v>140</v>
      </c>
      <c r="B146" s="381" t="s">
        <v>2709</v>
      </c>
      <c r="C146" s="367" t="s">
        <v>2970</v>
      </c>
      <c r="D146" s="368" t="s">
        <v>2971</v>
      </c>
      <c r="E146" s="369" t="s">
        <v>2691</v>
      </c>
      <c r="F146" s="369">
        <v>561.17999999999995</v>
      </c>
      <c r="G146" s="369">
        <v>561.17999999999995</v>
      </c>
      <c r="H146" s="370">
        <v>1</v>
      </c>
      <c r="I146" s="371">
        <v>0</v>
      </c>
      <c r="J146" s="371">
        <v>0</v>
      </c>
      <c r="K146" s="372">
        <v>0</v>
      </c>
      <c r="L146" s="373">
        <v>0</v>
      </c>
      <c r="M146" s="379">
        <f t="shared" si="25"/>
        <v>1</v>
      </c>
      <c r="N146" s="374">
        <v>1</v>
      </c>
      <c r="O146" s="374" t="b">
        <f t="shared" si="34"/>
        <v>1</v>
      </c>
      <c r="P146" s="374">
        <f t="shared" si="35"/>
        <v>0</v>
      </c>
      <c r="Q146" s="351"/>
      <c r="S146" s="376">
        <f t="shared" si="26"/>
        <v>561.17999999999995</v>
      </c>
      <c r="T146" s="377">
        <v>0</v>
      </c>
      <c r="U146" s="376">
        <f t="shared" si="27"/>
        <v>0</v>
      </c>
      <c r="V146" s="376">
        <f t="shared" si="28"/>
        <v>0</v>
      </c>
      <c r="W146" s="376">
        <f t="shared" si="29"/>
        <v>0</v>
      </c>
      <c r="X146" s="376">
        <f t="shared" si="30"/>
        <v>0</v>
      </c>
      <c r="Y146" s="376">
        <f t="shared" si="31"/>
        <v>561.17999999999995</v>
      </c>
      <c r="Z146" s="378">
        <f t="shared" si="32"/>
        <v>561.17999999999995</v>
      </c>
      <c r="AA146" s="378">
        <f t="shared" si="33"/>
        <v>0</v>
      </c>
    </row>
    <row r="147" spans="1:27" s="358" customFormat="1" x14ac:dyDescent="0.25">
      <c r="A147" s="366">
        <f t="shared" si="24"/>
        <v>141</v>
      </c>
      <c r="B147" s="381" t="s">
        <v>2709</v>
      </c>
      <c r="C147" s="367" t="s">
        <v>2972</v>
      </c>
      <c r="D147" s="368" t="s">
        <v>2973</v>
      </c>
      <c r="E147" s="369" t="s">
        <v>2691</v>
      </c>
      <c r="F147" s="369">
        <v>1700</v>
      </c>
      <c r="G147" s="369">
        <v>1700</v>
      </c>
      <c r="H147" s="370">
        <v>1</v>
      </c>
      <c r="I147" s="371">
        <v>0</v>
      </c>
      <c r="J147" s="371">
        <v>0</v>
      </c>
      <c r="K147" s="372">
        <v>0</v>
      </c>
      <c r="L147" s="373">
        <v>0</v>
      </c>
      <c r="M147" s="379">
        <f t="shared" si="25"/>
        <v>1</v>
      </c>
      <c r="N147" s="374">
        <v>1</v>
      </c>
      <c r="O147" s="374" t="b">
        <f t="shared" si="34"/>
        <v>1</v>
      </c>
      <c r="P147" s="374">
        <f t="shared" si="35"/>
        <v>0</v>
      </c>
      <c r="Q147" s="351"/>
      <c r="S147" s="376">
        <f t="shared" si="26"/>
        <v>1700</v>
      </c>
      <c r="T147" s="377">
        <v>0</v>
      </c>
      <c r="U147" s="376">
        <f t="shared" si="27"/>
        <v>0</v>
      </c>
      <c r="V147" s="376">
        <f t="shared" si="28"/>
        <v>0</v>
      </c>
      <c r="W147" s="376">
        <f t="shared" si="29"/>
        <v>0</v>
      </c>
      <c r="X147" s="376">
        <f t="shared" si="30"/>
        <v>0</v>
      </c>
      <c r="Y147" s="376">
        <f t="shared" si="31"/>
        <v>1700</v>
      </c>
      <c r="Z147" s="378">
        <f t="shared" si="32"/>
        <v>1700</v>
      </c>
      <c r="AA147" s="378">
        <f t="shared" si="33"/>
        <v>0</v>
      </c>
    </row>
    <row r="148" spans="1:27" s="358" customFormat="1" x14ac:dyDescent="0.25">
      <c r="A148" s="366">
        <f t="shared" si="24"/>
        <v>142</v>
      </c>
      <c r="B148" s="381" t="s">
        <v>2709</v>
      </c>
      <c r="C148" s="367" t="s">
        <v>2974</v>
      </c>
      <c r="D148" s="368" t="s">
        <v>2975</v>
      </c>
      <c r="E148" s="369" t="s">
        <v>2691</v>
      </c>
      <c r="F148" s="369">
        <v>121.55</v>
      </c>
      <c r="G148" s="369">
        <v>121.55</v>
      </c>
      <c r="H148" s="370">
        <v>1</v>
      </c>
      <c r="I148" s="371">
        <v>0</v>
      </c>
      <c r="J148" s="371">
        <v>0</v>
      </c>
      <c r="K148" s="372">
        <v>0</v>
      </c>
      <c r="L148" s="373">
        <v>0</v>
      </c>
      <c r="M148" s="379">
        <f t="shared" si="25"/>
        <v>1</v>
      </c>
      <c r="N148" s="374">
        <v>1</v>
      </c>
      <c r="O148" s="374" t="b">
        <f t="shared" si="34"/>
        <v>1</v>
      </c>
      <c r="P148" s="374">
        <f t="shared" si="35"/>
        <v>0</v>
      </c>
      <c r="Q148" s="351"/>
      <c r="S148" s="376">
        <f t="shared" si="26"/>
        <v>121.55</v>
      </c>
      <c r="T148" s="377">
        <v>0</v>
      </c>
      <c r="U148" s="376">
        <f t="shared" si="27"/>
        <v>0</v>
      </c>
      <c r="V148" s="376">
        <f t="shared" si="28"/>
        <v>0</v>
      </c>
      <c r="W148" s="376">
        <f t="shared" si="29"/>
        <v>0</v>
      </c>
      <c r="X148" s="376">
        <f t="shared" si="30"/>
        <v>0</v>
      </c>
      <c r="Y148" s="376">
        <f t="shared" si="31"/>
        <v>121.55</v>
      </c>
      <c r="Z148" s="378">
        <f t="shared" si="32"/>
        <v>121.55</v>
      </c>
      <c r="AA148" s="378">
        <f t="shared" si="33"/>
        <v>0</v>
      </c>
    </row>
    <row r="149" spans="1:27" s="358" customFormat="1" x14ac:dyDescent="0.25">
      <c r="A149" s="366">
        <f t="shared" si="24"/>
        <v>143</v>
      </c>
      <c r="B149" s="381" t="s">
        <v>2709</v>
      </c>
      <c r="C149" s="367" t="s">
        <v>2976</v>
      </c>
      <c r="D149" s="368" t="s">
        <v>2977</v>
      </c>
      <c r="E149" s="369" t="s">
        <v>2754</v>
      </c>
      <c r="F149" s="369">
        <v>48.28</v>
      </c>
      <c r="G149" s="369">
        <v>48.28</v>
      </c>
      <c r="H149" s="370">
        <v>2</v>
      </c>
      <c r="I149" s="371">
        <v>0</v>
      </c>
      <c r="J149" s="371">
        <v>0</v>
      </c>
      <c r="K149" s="372">
        <v>0</v>
      </c>
      <c r="L149" s="373">
        <v>0</v>
      </c>
      <c r="M149" s="379">
        <f t="shared" si="25"/>
        <v>2</v>
      </c>
      <c r="N149" s="374">
        <v>2</v>
      </c>
      <c r="O149" s="374" t="b">
        <f t="shared" si="34"/>
        <v>1</v>
      </c>
      <c r="P149" s="374">
        <f t="shared" si="35"/>
        <v>0</v>
      </c>
      <c r="Q149" s="351"/>
      <c r="S149" s="376">
        <f t="shared" si="26"/>
        <v>96.56</v>
      </c>
      <c r="T149" s="377">
        <v>0</v>
      </c>
      <c r="U149" s="376">
        <f t="shared" si="27"/>
        <v>0</v>
      </c>
      <c r="V149" s="376">
        <f t="shared" si="28"/>
        <v>0</v>
      </c>
      <c r="W149" s="376">
        <f t="shared" si="29"/>
        <v>0</v>
      </c>
      <c r="X149" s="376">
        <f t="shared" si="30"/>
        <v>0</v>
      </c>
      <c r="Y149" s="376">
        <f t="shared" si="31"/>
        <v>96.56</v>
      </c>
      <c r="Z149" s="378">
        <f t="shared" si="32"/>
        <v>96.56</v>
      </c>
      <c r="AA149" s="378">
        <f t="shared" si="33"/>
        <v>0</v>
      </c>
    </row>
    <row r="150" spans="1:27" s="358" customFormat="1" x14ac:dyDescent="0.25">
      <c r="A150" s="366">
        <f t="shared" si="24"/>
        <v>144</v>
      </c>
      <c r="B150" s="381" t="s">
        <v>2709</v>
      </c>
      <c r="C150" s="367" t="s">
        <v>2978</v>
      </c>
      <c r="D150" s="368" t="s">
        <v>2979</v>
      </c>
      <c r="E150" s="369" t="s">
        <v>2691</v>
      </c>
      <c r="F150" s="369">
        <v>67.25</v>
      </c>
      <c r="G150" s="369">
        <v>67.25</v>
      </c>
      <c r="H150" s="370">
        <v>1</v>
      </c>
      <c r="I150" s="371">
        <v>0</v>
      </c>
      <c r="J150" s="371">
        <v>0</v>
      </c>
      <c r="K150" s="372">
        <v>0</v>
      </c>
      <c r="L150" s="373">
        <v>0</v>
      </c>
      <c r="M150" s="379">
        <f t="shared" si="25"/>
        <v>1</v>
      </c>
      <c r="N150" s="374">
        <v>1</v>
      </c>
      <c r="O150" s="374" t="b">
        <f t="shared" si="34"/>
        <v>1</v>
      </c>
      <c r="P150" s="374">
        <f t="shared" si="35"/>
        <v>0</v>
      </c>
      <c r="Q150" s="351"/>
      <c r="S150" s="376">
        <f t="shared" si="26"/>
        <v>67.25</v>
      </c>
      <c r="T150" s="377">
        <v>0</v>
      </c>
      <c r="U150" s="376">
        <f t="shared" si="27"/>
        <v>0</v>
      </c>
      <c r="V150" s="376">
        <f t="shared" si="28"/>
        <v>0</v>
      </c>
      <c r="W150" s="376">
        <f t="shared" si="29"/>
        <v>0</v>
      </c>
      <c r="X150" s="376">
        <f t="shared" si="30"/>
        <v>0</v>
      </c>
      <c r="Y150" s="376">
        <f t="shared" si="31"/>
        <v>67.25</v>
      </c>
      <c r="Z150" s="378">
        <f t="shared" si="32"/>
        <v>67.25</v>
      </c>
      <c r="AA150" s="378">
        <f t="shared" si="33"/>
        <v>0</v>
      </c>
    </row>
    <row r="151" spans="1:27" s="358" customFormat="1" x14ac:dyDescent="0.25">
      <c r="A151" s="366">
        <f t="shared" ref="A151:A214" si="36">SUM(A150)+1</f>
        <v>145</v>
      </c>
      <c r="B151" s="381" t="s">
        <v>2709</v>
      </c>
      <c r="C151" s="367" t="s">
        <v>2980</v>
      </c>
      <c r="D151" s="368" t="s">
        <v>2981</v>
      </c>
      <c r="E151" s="369" t="s">
        <v>2691</v>
      </c>
      <c r="F151" s="369">
        <v>62</v>
      </c>
      <c r="G151" s="369">
        <v>62</v>
      </c>
      <c r="H151" s="370">
        <v>1</v>
      </c>
      <c r="I151" s="371">
        <v>0</v>
      </c>
      <c r="J151" s="371">
        <v>0</v>
      </c>
      <c r="K151" s="372">
        <v>0</v>
      </c>
      <c r="L151" s="373">
        <v>0</v>
      </c>
      <c r="M151" s="379">
        <f t="shared" si="25"/>
        <v>1</v>
      </c>
      <c r="N151" s="374">
        <v>1</v>
      </c>
      <c r="O151" s="374" t="b">
        <f t="shared" si="34"/>
        <v>1</v>
      </c>
      <c r="P151" s="374">
        <f t="shared" si="35"/>
        <v>0</v>
      </c>
      <c r="Q151" s="351"/>
      <c r="S151" s="376">
        <f t="shared" si="26"/>
        <v>62</v>
      </c>
      <c r="T151" s="377">
        <v>0</v>
      </c>
      <c r="U151" s="376">
        <f t="shared" si="27"/>
        <v>0</v>
      </c>
      <c r="V151" s="376">
        <f t="shared" si="28"/>
        <v>0</v>
      </c>
      <c r="W151" s="376">
        <f t="shared" si="29"/>
        <v>0</v>
      </c>
      <c r="X151" s="376">
        <f t="shared" si="30"/>
        <v>0</v>
      </c>
      <c r="Y151" s="376">
        <f t="shared" si="31"/>
        <v>62</v>
      </c>
      <c r="Z151" s="378">
        <f t="shared" si="32"/>
        <v>62</v>
      </c>
      <c r="AA151" s="378">
        <f t="shared" si="33"/>
        <v>0</v>
      </c>
    </row>
    <row r="152" spans="1:27" s="358" customFormat="1" x14ac:dyDescent="0.25">
      <c r="A152" s="366">
        <f t="shared" si="36"/>
        <v>146</v>
      </c>
      <c r="B152" s="381" t="s">
        <v>2709</v>
      </c>
      <c r="C152" s="367" t="s">
        <v>2982</v>
      </c>
      <c r="D152" s="368" t="s">
        <v>2983</v>
      </c>
      <c r="E152" s="369" t="s">
        <v>2691</v>
      </c>
      <c r="F152" s="369">
        <v>115</v>
      </c>
      <c r="G152" s="369">
        <v>115</v>
      </c>
      <c r="H152" s="370">
        <v>4</v>
      </c>
      <c r="I152" s="371">
        <v>0</v>
      </c>
      <c r="J152" s="371">
        <v>0</v>
      </c>
      <c r="K152" s="372">
        <v>0</v>
      </c>
      <c r="L152" s="373">
        <v>0</v>
      </c>
      <c r="M152" s="379">
        <f t="shared" si="25"/>
        <v>4</v>
      </c>
      <c r="N152" s="374">
        <v>4</v>
      </c>
      <c r="O152" s="374" t="b">
        <f t="shared" si="34"/>
        <v>1</v>
      </c>
      <c r="P152" s="374">
        <f t="shared" si="35"/>
        <v>0</v>
      </c>
      <c r="Q152" s="386"/>
      <c r="S152" s="376">
        <f t="shared" si="26"/>
        <v>460</v>
      </c>
      <c r="T152" s="377">
        <v>0</v>
      </c>
      <c r="U152" s="376">
        <f t="shared" si="27"/>
        <v>0</v>
      </c>
      <c r="V152" s="376">
        <f t="shared" si="28"/>
        <v>0</v>
      </c>
      <c r="W152" s="376">
        <f t="shared" si="29"/>
        <v>0</v>
      </c>
      <c r="X152" s="376">
        <f t="shared" si="30"/>
        <v>0</v>
      </c>
      <c r="Y152" s="376">
        <f t="shared" si="31"/>
        <v>460</v>
      </c>
      <c r="Z152" s="378">
        <f t="shared" si="32"/>
        <v>460</v>
      </c>
      <c r="AA152" s="378">
        <f t="shared" si="33"/>
        <v>0</v>
      </c>
    </row>
    <row r="153" spans="1:27" s="358" customFormat="1" x14ac:dyDescent="0.25">
      <c r="A153" s="366">
        <f t="shared" si="36"/>
        <v>147</v>
      </c>
      <c r="B153" s="381" t="s">
        <v>2709</v>
      </c>
      <c r="C153" s="367" t="s">
        <v>2984</v>
      </c>
      <c r="D153" s="368" t="s">
        <v>2985</v>
      </c>
      <c r="E153" s="369" t="s">
        <v>2691</v>
      </c>
      <c r="F153" s="369">
        <v>98.6</v>
      </c>
      <c r="G153" s="369">
        <v>98.6</v>
      </c>
      <c r="H153" s="370">
        <v>3</v>
      </c>
      <c r="I153" s="371">
        <v>0</v>
      </c>
      <c r="J153" s="371">
        <v>0</v>
      </c>
      <c r="K153" s="372">
        <v>0</v>
      </c>
      <c r="L153" s="373">
        <v>0</v>
      </c>
      <c r="M153" s="379">
        <f t="shared" si="25"/>
        <v>3</v>
      </c>
      <c r="N153" s="374">
        <v>3</v>
      </c>
      <c r="O153" s="374" t="b">
        <f t="shared" si="34"/>
        <v>1</v>
      </c>
      <c r="P153" s="374">
        <f t="shared" si="35"/>
        <v>0</v>
      </c>
      <c r="Q153" s="351"/>
      <c r="S153" s="376">
        <f t="shared" si="26"/>
        <v>295.79999999999995</v>
      </c>
      <c r="T153" s="377">
        <v>0</v>
      </c>
      <c r="U153" s="376">
        <f t="shared" si="27"/>
        <v>0</v>
      </c>
      <c r="V153" s="376">
        <f t="shared" si="28"/>
        <v>0</v>
      </c>
      <c r="W153" s="376">
        <f t="shared" si="29"/>
        <v>0</v>
      </c>
      <c r="X153" s="376">
        <f t="shared" si="30"/>
        <v>0</v>
      </c>
      <c r="Y153" s="376">
        <f t="shared" si="31"/>
        <v>295.79999999999995</v>
      </c>
      <c r="Z153" s="378">
        <f t="shared" si="32"/>
        <v>295.79999999999995</v>
      </c>
      <c r="AA153" s="378">
        <f t="shared" si="33"/>
        <v>0</v>
      </c>
    </row>
    <row r="154" spans="1:27" s="358" customFormat="1" x14ac:dyDescent="0.25">
      <c r="A154" s="366">
        <f t="shared" si="36"/>
        <v>148</v>
      </c>
      <c r="B154" s="381" t="s">
        <v>2709</v>
      </c>
      <c r="C154" s="367" t="s">
        <v>2986</v>
      </c>
      <c r="D154" s="368" t="s">
        <v>2987</v>
      </c>
      <c r="E154" s="369" t="s">
        <v>2691</v>
      </c>
      <c r="F154" s="369">
        <v>133.4</v>
      </c>
      <c r="G154" s="369">
        <v>133.4</v>
      </c>
      <c r="H154" s="370">
        <v>19</v>
      </c>
      <c r="I154" s="371">
        <v>0</v>
      </c>
      <c r="J154" s="371">
        <v>0</v>
      </c>
      <c r="K154" s="372">
        <v>0</v>
      </c>
      <c r="L154" s="373">
        <v>0</v>
      </c>
      <c r="M154" s="379">
        <f t="shared" si="25"/>
        <v>19</v>
      </c>
      <c r="N154" s="374">
        <v>19</v>
      </c>
      <c r="O154" s="374" t="b">
        <f t="shared" si="34"/>
        <v>1</v>
      </c>
      <c r="P154" s="374">
        <f t="shared" si="35"/>
        <v>0</v>
      </c>
      <c r="Q154" s="386"/>
      <c r="S154" s="376">
        <f t="shared" si="26"/>
        <v>2534.6</v>
      </c>
      <c r="T154" s="377">
        <v>0</v>
      </c>
      <c r="U154" s="376">
        <f t="shared" si="27"/>
        <v>0</v>
      </c>
      <c r="V154" s="376">
        <f t="shared" si="28"/>
        <v>0</v>
      </c>
      <c r="W154" s="376">
        <f t="shared" si="29"/>
        <v>0</v>
      </c>
      <c r="X154" s="376">
        <f t="shared" si="30"/>
        <v>0</v>
      </c>
      <c r="Y154" s="376">
        <f t="shared" si="31"/>
        <v>2534.6</v>
      </c>
      <c r="Z154" s="378">
        <f t="shared" si="32"/>
        <v>2534.6</v>
      </c>
      <c r="AA154" s="378">
        <f t="shared" si="33"/>
        <v>0</v>
      </c>
    </row>
    <row r="155" spans="1:27" s="358" customFormat="1" x14ac:dyDescent="0.25">
      <c r="A155" s="366">
        <f t="shared" si="36"/>
        <v>149</v>
      </c>
      <c r="B155" s="381" t="s">
        <v>2709</v>
      </c>
      <c r="C155" s="367" t="s">
        <v>2988</v>
      </c>
      <c r="D155" s="368" t="s">
        <v>2989</v>
      </c>
      <c r="E155" s="369" t="s">
        <v>2691</v>
      </c>
      <c r="F155" s="369">
        <v>125</v>
      </c>
      <c r="G155" s="369">
        <v>125</v>
      </c>
      <c r="H155" s="370">
        <v>12</v>
      </c>
      <c r="I155" s="371">
        <v>0</v>
      </c>
      <c r="J155" s="371">
        <v>0</v>
      </c>
      <c r="K155" s="372">
        <v>0</v>
      </c>
      <c r="L155" s="373">
        <v>0</v>
      </c>
      <c r="M155" s="379">
        <f t="shared" si="25"/>
        <v>12</v>
      </c>
      <c r="N155" s="374">
        <v>12</v>
      </c>
      <c r="O155" s="374" t="b">
        <f t="shared" si="34"/>
        <v>1</v>
      </c>
      <c r="P155" s="374">
        <f t="shared" si="35"/>
        <v>0</v>
      </c>
      <c r="Q155" s="351"/>
      <c r="S155" s="376">
        <f t="shared" si="26"/>
        <v>1500</v>
      </c>
      <c r="T155" s="377">
        <v>0</v>
      </c>
      <c r="U155" s="376">
        <f t="shared" si="27"/>
        <v>0</v>
      </c>
      <c r="V155" s="376">
        <f t="shared" si="28"/>
        <v>0</v>
      </c>
      <c r="W155" s="376">
        <f t="shared" si="29"/>
        <v>0</v>
      </c>
      <c r="X155" s="376">
        <f t="shared" si="30"/>
        <v>0</v>
      </c>
      <c r="Y155" s="376">
        <f t="shared" si="31"/>
        <v>1500</v>
      </c>
      <c r="Z155" s="378">
        <f t="shared" si="32"/>
        <v>1500</v>
      </c>
      <c r="AA155" s="378">
        <f t="shared" si="33"/>
        <v>0</v>
      </c>
    </row>
    <row r="156" spans="1:27" s="358" customFormat="1" x14ac:dyDescent="0.25">
      <c r="A156" s="366">
        <f t="shared" si="36"/>
        <v>150</v>
      </c>
      <c r="B156" s="381" t="s">
        <v>2709</v>
      </c>
      <c r="C156" s="367" t="s">
        <v>2990</v>
      </c>
      <c r="D156" s="368" t="s">
        <v>2991</v>
      </c>
      <c r="E156" s="369" t="s">
        <v>2691</v>
      </c>
      <c r="F156" s="369">
        <v>198</v>
      </c>
      <c r="G156" s="369">
        <v>198</v>
      </c>
      <c r="H156" s="370">
        <v>2</v>
      </c>
      <c r="I156" s="371">
        <v>0</v>
      </c>
      <c r="J156" s="371">
        <v>0</v>
      </c>
      <c r="K156" s="372">
        <v>0</v>
      </c>
      <c r="L156" s="373">
        <v>0</v>
      </c>
      <c r="M156" s="379">
        <f t="shared" si="25"/>
        <v>2</v>
      </c>
      <c r="N156" s="374">
        <v>2</v>
      </c>
      <c r="O156" s="374" t="b">
        <f t="shared" si="34"/>
        <v>1</v>
      </c>
      <c r="P156" s="374">
        <f t="shared" si="35"/>
        <v>0</v>
      </c>
      <c r="Q156" s="351"/>
      <c r="S156" s="376">
        <f t="shared" si="26"/>
        <v>396</v>
      </c>
      <c r="T156" s="377">
        <v>0</v>
      </c>
      <c r="U156" s="376">
        <f t="shared" si="27"/>
        <v>0</v>
      </c>
      <c r="V156" s="376">
        <f t="shared" si="28"/>
        <v>0</v>
      </c>
      <c r="W156" s="376">
        <f t="shared" si="29"/>
        <v>0</v>
      </c>
      <c r="X156" s="376">
        <f t="shared" si="30"/>
        <v>0</v>
      </c>
      <c r="Y156" s="376">
        <f t="shared" si="31"/>
        <v>396</v>
      </c>
      <c r="Z156" s="378">
        <f t="shared" si="32"/>
        <v>396</v>
      </c>
      <c r="AA156" s="378">
        <f t="shared" si="33"/>
        <v>0</v>
      </c>
    </row>
    <row r="157" spans="1:27" s="358" customFormat="1" x14ac:dyDescent="0.25">
      <c r="A157" s="366">
        <f t="shared" si="36"/>
        <v>151</v>
      </c>
      <c r="B157" s="381" t="s">
        <v>2709</v>
      </c>
      <c r="C157" s="367" t="s">
        <v>2992</v>
      </c>
      <c r="D157" s="368" t="s">
        <v>2993</v>
      </c>
      <c r="E157" s="369" t="s">
        <v>2691</v>
      </c>
      <c r="F157" s="369">
        <v>0</v>
      </c>
      <c r="G157" s="369">
        <v>0</v>
      </c>
      <c r="H157" s="370">
        <v>1</v>
      </c>
      <c r="I157" s="371">
        <v>0</v>
      </c>
      <c r="J157" s="371">
        <v>0</v>
      </c>
      <c r="K157" s="372">
        <v>0</v>
      </c>
      <c r="L157" s="373">
        <v>0</v>
      </c>
      <c r="M157" s="379">
        <f t="shared" si="25"/>
        <v>1</v>
      </c>
      <c r="N157" s="374">
        <v>1</v>
      </c>
      <c r="O157" s="374" t="b">
        <f t="shared" si="34"/>
        <v>1</v>
      </c>
      <c r="P157" s="374">
        <f t="shared" si="35"/>
        <v>0</v>
      </c>
      <c r="Q157" s="351"/>
      <c r="S157" s="376">
        <f t="shared" si="26"/>
        <v>0</v>
      </c>
      <c r="T157" s="377">
        <v>0</v>
      </c>
      <c r="U157" s="376">
        <f t="shared" si="27"/>
        <v>0</v>
      </c>
      <c r="V157" s="376">
        <f t="shared" si="28"/>
        <v>0</v>
      </c>
      <c r="W157" s="376">
        <f t="shared" si="29"/>
        <v>0</v>
      </c>
      <c r="X157" s="376">
        <f t="shared" si="30"/>
        <v>0</v>
      </c>
      <c r="Y157" s="376">
        <f t="shared" si="31"/>
        <v>0</v>
      </c>
      <c r="Z157" s="378">
        <f t="shared" si="32"/>
        <v>0</v>
      </c>
      <c r="AA157" s="378">
        <f t="shared" si="33"/>
        <v>0</v>
      </c>
    </row>
    <row r="158" spans="1:27" s="358" customFormat="1" x14ac:dyDescent="0.25">
      <c r="A158" s="366">
        <f t="shared" si="36"/>
        <v>152</v>
      </c>
      <c r="B158" s="381" t="s">
        <v>2709</v>
      </c>
      <c r="C158" s="367" t="s">
        <v>2994</v>
      </c>
      <c r="D158" s="368" t="s">
        <v>2995</v>
      </c>
      <c r="E158" s="369" t="s">
        <v>2691</v>
      </c>
      <c r="F158" s="369">
        <v>119.48</v>
      </c>
      <c r="G158" s="369">
        <v>119.48</v>
      </c>
      <c r="H158" s="370">
        <v>2</v>
      </c>
      <c r="I158" s="371">
        <v>0</v>
      </c>
      <c r="J158" s="371">
        <v>0</v>
      </c>
      <c r="K158" s="372">
        <v>0</v>
      </c>
      <c r="L158" s="373">
        <v>0</v>
      </c>
      <c r="M158" s="379">
        <f t="shared" si="25"/>
        <v>2</v>
      </c>
      <c r="N158" s="374">
        <v>2</v>
      </c>
      <c r="O158" s="374" t="b">
        <f t="shared" si="34"/>
        <v>1</v>
      </c>
      <c r="P158" s="374">
        <f t="shared" si="35"/>
        <v>0</v>
      </c>
      <c r="Q158" s="351"/>
      <c r="S158" s="376">
        <f t="shared" si="26"/>
        <v>238.96</v>
      </c>
      <c r="T158" s="377">
        <v>0</v>
      </c>
      <c r="U158" s="376">
        <f t="shared" si="27"/>
        <v>0</v>
      </c>
      <c r="V158" s="376">
        <f t="shared" si="28"/>
        <v>0</v>
      </c>
      <c r="W158" s="376">
        <f t="shared" si="29"/>
        <v>0</v>
      </c>
      <c r="X158" s="376">
        <f t="shared" si="30"/>
        <v>0</v>
      </c>
      <c r="Y158" s="376">
        <f t="shared" si="31"/>
        <v>238.96</v>
      </c>
      <c r="Z158" s="378">
        <f t="shared" si="32"/>
        <v>238.96</v>
      </c>
      <c r="AA158" s="378">
        <f t="shared" si="33"/>
        <v>0</v>
      </c>
    </row>
    <row r="159" spans="1:27" s="358" customFormat="1" x14ac:dyDescent="0.25">
      <c r="A159" s="366">
        <f t="shared" si="36"/>
        <v>153</v>
      </c>
      <c r="B159" s="381" t="s">
        <v>2709</v>
      </c>
      <c r="C159" s="367" t="s">
        <v>2996</v>
      </c>
      <c r="D159" s="368" t="s">
        <v>2997</v>
      </c>
      <c r="E159" s="369" t="s">
        <v>2691</v>
      </c>
      <c r="F159" s="369">
        <v>96</v>
      </c>
      <c r="G159" s="369">
        <v>96</v>
      </c>
      <c r="H159" s="370">
        <v>3</v>
      </c>
      <c r="I159" s="371">
        <v>0</v>
      </c>
      <c r="J159" s="371">
        <v>0</v>
      </c>
      <c r="K159" s="372">
        <v>0</v>
      </c>
      <c r="L159" s="373">
        <v>0</v>
      </c>
      <c r="M159" s="379">
        <f t="shared" si="25"/>
        <v>3</v>
      </c>
      <c r="N159" s="374">
        <v>3</v>
      </c>
      <c r="O159" s="374" t="b">
        <f t="shared" si="34"/>
        <v>1</v>
      </c>
      <c r="P159" s="374">
        <f t="shared" si="35"/>
        <v>0</v>
      </c>
      <c r="Q159" s="351"/>
      <c r="S159" s="376">
        <f t="shared" si="26"/>
        <v>288</v>
      </c>
      <c r="T159" s="377">
        <v>0</v>
      </c>
      <c r="U159" s="376">
        <f t="shared" si="27"/>
        <v>0</v>
      </c>
      <c r="V159" s="376">
        <f t="shared" si="28"/>
        <v>0</v>
      </c>
      <c r="W159" s="376">
        <f t="shared" si="29"/>
        <v>0</v>
      </c>
      <c r="X159" s="376">
        <f t="shared" si="30"/>
        <v>0</v>
      </c>
      <c r="Y159" s="376">
        <f t="shared" si="31"/>
        <v>288</v>
      </c>
      <c r="Z159" s="378">
        <f t="shared" si="32"/>
        <v>288</v>
      </c>
      <c r="AA159" s="378">
        <f t="shared" si="33"/>
        <v>0</v>
      </c>
    </row>
    <row r="160" spans="1:27" s="358" customFormat="1" x14ac:dyDescent="0.25">
      <c r="A160" s="366">
        <f t="shared" si="36"/>
        <v>154</v>
      </c>
      <c r="B160" s="381" t="s">
        <v>2709</v>
      </c>
      <c r="C160" s="367" t="s">
        <v>2998</v>
      </c>
      <c r="D160" s="368" t="s">
        <v>2999</v>
      </c>
      <c r="E160" s="369" t="s">
        <v>2691</v>
      </c>
      <c r="F160" s="369">
        <v>222.14</v>
      </c>
      <c r="G160" s="369">
        <v>222.14</v>
      </c>
      <c r="H160" s="370">
        <v>3</v>
      </c>
      <c r="I160" s="371">
        <v>0</v>
      </c>
      <c r="J160" s="371">
        <v>0</v>
      </c>
      <c r="K160" s="372">
        <v>0</v>
      </c>
      <c r="L160" s="373">
        <v>0</v>
      </c>
      <c r="M160" s="379">
        <f t="shared" si="25"/>
        <v>3</v>
      </c>
      <c r="N160" s="374">
        <v>2</v>
      </c>
      <c r="O160" s="374" t="b">
        <f t="shared" si="34"/>
        <v>0</v>
      </c>
      <c r="P160" s="374">
        <f t="shared" si="35"/>
        <v>-1</v>
      </c>
      <c r="Q160" s="351"/>
      <c r="S160" s="376">
        <f t="shared" si="26"/>
        <v>666.42</v>
      </c>
      <c r="T160" s="377">
        <v>0</v>
      </c>
      <c r="U160" s="376">
        <f t="shared" si="27"/>
        <v>0</v>
      </c>
      <c r="V160" s="376">
        <f t="shared" si="28"/>
        <v>0</v>
      </c>
      <c r="W160" s="376">
        <f t="shared" si="29"/>
        <v>0</v>
      </c>
      <c r="X160" s="376">
        <f t="shared" si="30"/>
        <v>0</v>
      </c>
      <c r="Y160" s="376">
        <f t="shared" si="31"/>
        <v>666.42</v>
      </c>
      <c r="Z160" s="378">
        <f t="shared" si="32"/>
        <v>666.42</v>
      </c>
      <c r="AA160" s="378">
        <f t="shared" si="33"/>
        <v>0</v>
      </c>
    </row>
    <row r="161" spans="1:27" s="358" customFormat="1" ht="24" x14ac:dyDescent="0.25">
      <c r="A161" s="366">
        <f t="shared" si="36"/>
        <v>155</v>
      </c>
      <c r="B161" s="381" t="s">
        <v>2875</v>
      </c>
      <c r="C161" s="367" t="s">
        <v>3000</v>
      </c>
      <c r="D161" s="368" t="s">
        <v>3001</v>
      </c>
      <c r="E161" s="369" t="s">
        <v>2691</v>
      </c>
      <c r="F161" s="369">
        <v>9421.52</v>
      </c>
      <c r="G161" s="369">
        <v>9421.52</v>
      </c>
      <c r="H161" s="370">
        <v>0</v>
      </c>
      <c r="I161" s="371">
        <v>0</v>
      </c>
      <c r="J161" s="371">
        <v>0</v>
      </c>
      <c r="K161" s="372">
        <v>0</v>
      </c>
      <c r="L161" s="373">
        <v>0</v>
      </c>
      <c r="M161" s="379">
        <f t="shared" si="25"/>
        <v>0</v>
      </c>
      <c r="N161" s="374">
        <v>0</v>
      </c>
      <c r="O161" s="374" t="b">
        <f t="shared" si="34"/>
        <v>1</v>
      </c>
      <c r="P161" s="374">
        <f t="shared" si="35"/>
        <v>0</v>
      </c>
      <c r="Q161" s="351"/>
      <c r="S161" s="376">
        <f t="shared" si="26"/>
        <v>0</v>
      </c>
      <c r="T161" s="377">
        <v>0</v>
      </c>
      <c r="U161" s="376">
        <f t="shared" si="27"/>
        <v>0</v>
      </c>
      <c r="V161" s="376">
        <f t="shared" si="28"/>
        <v>0</v>
      </c>
      <c r="W161" s="376">
        <f t="shared" si="29"/>
        <v>0</v>
      </c>
      <c r="X161" s="376">
        <f t="shared" si="30"/>
        <v>0</v>
      </c>
      <c r="Y161" s="376">
        <f t="shared" si="31"/>
        <v>0</v>
      </c>
      <c r="Z161" s="378">
        <f t="shared" si="32"/>
        <v>0</v>
      </c>
      <c r="AA161" s="378">
        <f t="shared" si="33"/>
        <v>0</v>
      </c>
    </row>
    <row r="162" spans="1:27" s="358" customFormat="1" x14ac:dyDescent="0.25">
      <c r="A162" s="366">
        <f t="shared" si="36"/>
        <v>156</v>
      </c>
      <c r="B162" s="381" t="s">
        <v>2709</v>
      </c>
      <c r="C162" s="367" t="s">
        <v>3002</v>
      </c>
      <c r="D162" s="368" t="s">
        <v>3003</v>
      </c>
      <c r="E162" s="369" t="s">
        <v>2691</v>
      </c>
      <c r="F162" s="369">
        <v>57.75</v>
      </c>
      <c r="G162" s="369">
        <v>57.75</v>
      </c>
      <c r="H162" s="370">
        <v>2</v>
      </c>
      <c r="I162" s="371">
        <v>0</v>
      </c>
      <c r="J162" s="371">
        <v>0</v>
      </c>
      <c r="K162" s="372">
        <v>0</v>
      </c>
      <c r="L162" s="373">
        <v>0</v>
      </c>
      <c r="M162" s="379">
        <f t="shared" si="25"/>
        <v>2</v>
      </c>
      <c r="N162" s="374">
        <v>2</v>
      </c>
      <c r="O162" s="374" t="b">
        <f t="shared" si="34"/>
        <v>1</v>
      </c>
      <c r="P162" s="374">
        <f t="shared" si="35"/>
        <v>0</v>
      </c>
      <c r="Q162" s="351"/>
      <c r="S162" s="376">
        <f t="shared" si="26"/>
        <v>115.5</v>
      </c>
      <c r="T162" s="377">
        <v>0</v>
      </c>
      <c r="U162" s="376">
        <f t="shared" si="27"/>
        <v>0</v>
      </c>
      <c r="V162" s="376">
        <f t="shared" si="28"/>
        <v>0</v>
      </c>
      <c r="W162" s="376">
        <f t="shared" si="29"/>
        <v>0</v>
      </c>
      <c r="X162" s="376">
        <f t="shared" si="30"/>
        <v>0</v>
      </c>
      <c r="Y162" s="376">
        <f t="shared" si="31"/>
        <v>115.5</v>
      </c>
      <c r="Z162" s="378">
        <f t="shared" si="32"/>
        <v>115.5</v>
      </c>
      <c r="AA162" s="378">
        <f t="shared" si="33"/>
        <v>0</v>
      </c>
    </row>
    <row r="163" spans="1:27" s="358" customFormat="1" x14ac:dyDescent="0.25">
      <c r="A163" s="366">
        <f t="shared" si="36"/>
        <v>157</v>
      </c>
      <c r="B163" s="381" t="s">
        <v>2709</v>
      </c>
      <c r="C163" s="367" t="s">
        <v>3004</v>
      </c>
      <c r="D163" s="368" t="s">
        <v>3005</v>
      </c>
      <c r="E163" s="369" t="s">
        <v>2691</v>
      </c>
      <c r="F163" s="369">
        <v>3000</v>
      </c>
      <c r="G163" s="369">
        <v>3000</v>
      </c>
      <c r="H163" s="370">
        <v>1</v>
      </c>
      <c r="I163" s="371">
        <v>0</v>
      </c>
      <c r="J163" s="371">
        <v>0</v>
      </c>
      <c r="K163" s="372">
        <v>0</v>
      </c>
      <c r="L163" s="373">
        <v>0</v>
      </c>
      <c r="M163" s="379">
        <f t="shared" si="25"/>
        <v>1</v>
      </c>
      <c r="N163" s="374">
        <v>1</v>
      </c>
      <c r="O163" s="374" t="b">
        <f t="shared" si="34"/>
        <v>1</v>
      </c>
      <c r="P163" s="374">
        <f t="shared" si="35"/>
        <v>0</v>
      </c>
      <c r="Q163" s="351"/>
      <c r="S163" s="376">
        <f t="shared" si="26"/>
        <v>3000</v>
      </c>
      <c r="T163" s="377">
        <v>0</v>
      </c>
      <c r="U163" s="376">
        <f t="shared" si="27"/>
        <v>0</v>
      </c>
      <c r="V163" s="376">
        <f t="shared" si="28"/>
        <v>0</v>
      </c>
      <c r="W163" s="376">
        <f t="shared" si="29"/>
        <v>0</v>
      </c>
      <c r="X163" s="376">
        <f t="shared" si="30"/>
        <v>0</v>
      </c>
      <c r="Y163" s="376">
        <f t="shared" si="31"/>
        <v>3000</v>
      </c>
      <c r="Z163" s="378">
        <f t="shared" si="32"/>
        <v>3000</v>
      </c>
      <c r="AA163" s="378">
        <f t="shared" si="33"/>
        <v>0</v>
      </c>
    </row>
    <row r="164" spans="1:27" s="358" customFormat="1" x14ac:dyDescent="0.25">
      <c r="A164" s="366">
        <f t="shared" si="36"/>
        <v>158</v>
      </c>
      <c r="B164" s="381" t="s">
        <v>2709</v>
      </c>
      <c r="C164" s="367" t="s">
        <v>3006</v>
      </c>
      <c r="D164" s="368" t="s">
        <v>3007</v>
      </c>
      <c r="E164" s="369" t="s">
        <v>2691</v>
      </c>
      <c r="F164" s="369">
        <v>3000</v>
      </c>
      <c r="G164" s="369">
        <v>3000</v>
      </c>
      <c r="H164" s="370">
        <v>1</v>
      </c>
      <c r="I164" s="371">
        <v>0</v>
      </c>
      <c r="J164" s="371">
        <v>0</v>
      </c>
      <c r="K164" s="372">
        <v>0</v>
      </c>
      <c r="L164" s="373">
        <v>0</v>
      </c>
      <c r="M164" s="379">
        <f t="shared" si="25"/>
        <v>1</v>
      </c>
      <c r="N164" s="374">
        <v>1</v>
      </c>
      <c r="O164" s="374" t="b">
        <f t="shared" si="34"/>
        <v>1</v>
      </c>
      <c r="P164" s="374">
        <f t="shared" si="35"/>
        <v>0</v>
      </c>
      <c r="Q164" s="351"/>
      <c r="S164" s="376">
        <f t="shared" si="26"/>
        <v>3000</v>
      </c>
      <c r="T164" s="377">
        <v>0</v>
      </c>
      <c r="U164" s="376">
        <f t="shared" si="27"/>
        <v>0</v>
      </c>
      <c r="V164" s="376">
        <f t="shared" si="28"/>
        <v>0</v>
      </c>
      <c r="W164" s="376">
        <f t="shared" si="29"/>
        <v>0</v>
      </c>
      <c r="X164" s="376">
        <f t="shared" si="30"/>
        <v>0</v>
      </c>
      <c r="Y164" s="376">
        <f t="shared" si="31"/>
        <v>3000</v>
      </c>
      <c r="Z164" s="378">
        <f t="shared" si="32"/>
        <v>3000</v>
      </c>
      <c r="AA164" s="378">
        <f t="shared" si="33"/>
        <v>0</v>
      </c>
    </row>
    <row r="165" spans="1:27" s="358" customFormat="1" ht="36" x14ac:dyDescent="0.25">
      <c r="A165" s="366">
        <f t="shared" si="36"/>
        <v>159</v>
      </c>
      <c r="B165" s="381" t="s">
        <v>2709</v>
      </c>
      <c r="C165" s="367" t="s">
        <v>3008</v>
      </c>
      <c r="D165" s="368" t="s">
        <v>3009</v>
      </c>
      <c r="E165" s="369" t="s">
        <v>2691</v>
      </c>
      <c r="F165" s="369">
        <v>21647.919999999998</v>
      </c>
      <c r="G165" s="369">
        <v>21647.919999999998</v>
      </c>
      <c r="H165" s="370">
        <v>1</v>
      </c>
      <c r="I165" s="371">
        <v>0</v>
      </c>
      <c r="J165" s="371">
        <v>0</v>
      </c>
      <c r="K165" s="372">
        <v>0</v>
      </c>
      <c r="L165" s="373">
        <v>0</v>
      </c>
      <c r="M165" s="379">
        <f t="shared" si="25"/>
        <v>1</v>
      </c>
      <c r="N165" s="374">
        <v>0</v>
      </c>
      <c r="O165" s="374" t="b">
        <f t="shared" si="34"/>
        <v>0</v>
      </c>
      <c r="P165" s="374">
        <f t="shared" si="35"/>
        <v>-1</v>
      </c>
      <c r="S165" s="376">
        <f t="shared" si="26"/>
        <v>21647.919999999998</v>
      </c>
      <c r="T165" s="377">
        <v>0</v>
      </c>
      <c r="U165" s="376">
        <f t="shared" si="27"/>
        <v>0</v>
      </c>
      <c r="V165" s="376">
        <f t="shared" si="28"/>
        <v>0</v>
      </c>
      <c r="W165" s="376">
        <f t="shared" si="29"/>
        <v>0</v>
      </c>
      <c r="X165" s="376">
        <f t="shared" si="30"/>
        <v>0</v>
      </c>
      <c r="Y165" s="376">
        <f t="shared" si="31"/>
        <v>21647.919999999998</v>
      </c>
      <c r="Z165" s="378">
        <f t="shared" si="32"/>
        <v>21647.919999999998</v>
      </c>
      <c r="AA165" s="378">
        <f t="shared" si="33"/>
        <v>0</v>
      </c>
    </row>
    <row r="166" spans="1:27" s="358" customFormat="1" x14ac:dyDescent="0.25">
      <c r="A166" s="366">
        <f t="shared" si="36"/>
        <v>160</v>
      </c>
      <c r="B166" s="381" t="s">
        <v>2709</v>
      </c>
      <c r="C166" s="367" t="s">
        <v>3010</v>
      </c>
      <c r="D166" s="368" t="s">
        <v>3011</v>
      </c>
      <c r="E166" s="369" t="s">
        <v>2691</v>
      </c>
      <c r="F166" s="369">
        <v>732.75</v>
      </c>
      <c r="G166" s="369">
        <v>732.75</v>
      </c>
      <c r="H166" s="370">
        <v>1</v>
      </c>
      <c r="I166" s="371">
        <v>0</v>
      </c>
      <c r="J166" s="371">
        <v>0</v>
      </c>
      <c r="K166" s="372">
        <v>0</v>
      </c>
      <c r="L166" s="373">
        <v>0</v>
      </c>
      <c r="M166" s="379">
        <f t="shared" si="25"/>
        <v>1</v>
      </c>
      <c r="N166" s="374">
        <v>1</v>
      </c>
      <c r="O166" s="374" t="b">
        <f t="shared" si="34"/>
        <v>1</v>
      </c>
      <c r="P166" s="374">
        <f t="shared" si="35"/>
        <v>0</v>
      </c>
      <c r="Q166" s="351"/>
      <c r="S166" s="376">
        <f t="shared" si="26"/>
        <v>732.75</v>
      </c>
      <c r="T166" s="377">
        <v>0</v>
      </c>
      <c r="U166" s="376">
        <f t="shared" si="27"/>
        <v>0</v>
      </c>
      <c r="V166" s="376">
        <f t="shared" si="28"/>
        <v>0</v>
      </c>
      <c r="W166" s="376">
        <f t="shared" si="29"/>
        <v>0</v>
      </c>
      <c r="X166" s="376">
        <f t="shared" si="30"/>
        <v>0</v>
      </c>
      <c r="Y166" s="376">
        <f t="shared" si="31"/>
        <v>732.75</v>
      </c>
      <c r="Z166" s="378">
        <f t="shared" si="32"/>
        <v>732.75</v>
      </c>
      <c r="AA166" s="378">
        <f t="shared" si="33"/>
        <v>0</v>
      </c>
    </row>
    <row r="167" spans="1:27" s="358" customFormat="1" x14ac:dyDescent="0.25">
      <c r="A167" s="366">
        <f t="shared" si="36"/>
        <v>161</v>
      </c>
      <c r="B167" s="381" t="s">
        <v>2709</v>
      </c>
      <c r="C167" s="367" t="s">
        <v>3012</v>
      </c>
      <c r="D167" s="368" t="s">
        <v>3013</v>
      </c>
      <c r="E167" s="369" t="s">
        <v>2691</v>
      </c>
      <c r="F167" s="369">
        <v>249.01</v>
      </c>
      <c r="G167" s="369">
        <v>249.01</v>
      </c>
      <c r="H167" s="370">
        <v>2</v>
      </c>
      <c r="I167" s="371">
        <v>0</v>
      </c>
      <c r="J167" s="371">
        <v>0</v>
      </c>
      <c r="K167" s="372">
        <v>0</v>
      </c>
      <c r="L167" s="373">
        <v>0</v>
      </c>
      <c r="M167" s="379">
        <f t="shared" si="25"/>
        <v>2</v>
      </c>
      <c r="N167" s="374">
        <v>1</v>
      </c>
      <c r="O167" s="374" t="b">
        <f t="shared" si="34"/>
        <v>0</v>
      </c>
      <c r="P167" s="374">
        <f t="shared" si="35"/>
        <v>-1</v>
      </c>
      <c r="Q167" s="351"/>
      <c r="S167" s="376">
        <f t="shared" si="26"/>
        <v>498.02</v>
      </c>
      <c r="T167" s="377">
        <v>0</v>
      </c>
      <c r="U167" s="376">
        <f t="shared" si="27"/>
        <v>0</v>
      </c>
      <c r="V167" s="376">
        <f t="shared" si="28"/>
        <v>0</v>
      </c>
      <c r="W167" s="376">
        <f t="shared" si="29"/>
        <v>0</v>
      </c>
      <c r="X167" s="376">
        <f t="shared" si="30"/>
        <v>0</v>
      </c>
      <c r="Y167" s="376">
        <f t="shared" si="31"/>
        <v>498.02</v>
      </c>
      <c r="Z167" s="378">
        <f t="shared" si="32"/>
        <v>498.02</v>
      </c>
      <c r="AA167" s="378">
        <f t="shared" si="33"/>
        <v>0</v>
      </c>
    </row>
    <row r="168" spans="1:27" s="358" customFormat="1" x14ac:dyDescent="0.25">
      <c r="A168" s="366">
        <f t="shared" si="36"/>
        <v>162</v>
      </c>
      <c r="B168" s="381" t="s">
        <v>2709</v>
      </c>
      <c r="C168" s="367" t="s">
        <v>3014</v>
      </c>
      <c r="D168" s="368" t="s">
        <v>3015</v>
      </c>
      <c r="E168" s="369" t="s">
        <v>2691</v>
      </c>
      <c r="F168" s="369">
        <v>0</v>
      </c>
      <c r="G168" s="369">
        <v>0</v>
      </c>
      <c r="H168" s="370">
        <v>1</v>
      </c>
      <c r="I168" s="371">
        <v>0</v>
      </c>
      <c r="J168" s="371">
        <v>0</v>
      </c>
      <c r="K168" s="372">
        <v>0</v>
      </c>
      <c r="L168" s="373">
        <v>0</v>
      </c>
      <c r="M168" s="379">
        <f t="shared" si="25"/>
        <v>1</v>
      </c>
      <c r="N168" s="374">
        <v>1</v>
      </c>
      <c r="O168" s="374" t="b">
        <f t="shared" si="34"/>
        <v>1</v>
      </c>
      <c r="P168" s="374">
        <f t="shared" si="35"/>
        <v>0</v>
      </c>
      <c r="Q168" s="351"/>
      <c r="S168" s="376">
        <f t="shared" si="26"/>
        <v>0</v>
      </c>
      <c r="T168" s="377">
        <v>0</v>
      </c>
      <c r="U168" s="376">
        <f t="shared" si="27"/>
        <v>0</v>
      </c>
      <c r="V168" s="376">
        <f t="shared" si="28"/>
        <v>0</v>
      </c>
      <c r="W168" s="376">
        <f t="shared" si="29"/>
        <v>0</v>
      </c>
      <c r="X168" s="376">
        <f t="shared" si="30"/>
        <v>0</v>
      </c>
      <c r="Y168" s="376">
        <f t="shared" si="31"/>
        <v>0</v>
      </c>
      <c r="Z168" s="378">
        <f t="shared" si="32"/>
        <v>0</v>
      </c>
      <c r="AA168" s="378">
        <f t="shared" si="33"/>
        <v>0</v>
      </c>
    </row>
    <row r="169" spans="1:27" s="358" customFormat="1" x14ac:dyDescent="0.25">
      <c r="A169" s="366">
        <f t="shared" si="36"/>
        <v>163</v>
      </c>
      <c r="B169" s="381" t="s">
        <v>2709</v>
      </c>
      <c r="C169" s="367" t="s">
        <v>3016</v>
      </c>
      <c r="D169" s="368" t="s">
        <v>3017</v>
      </c>
      <c r="E169" s="369" t="s">
        <v>2691</v>
      </c>
      <c r="F169" s="369">
        <v>85.81</v>
      </c>
      <c r="G169" s="369">
        <v>85.81</v>
      </c>
      <c r="H169" s="370">
        <v>1</v>
      </c>
      <c r="I169" s="371">
        <v>0</v>
      </c>
      <c r="J169" s="371">
        <v>0</v>
      </c>
      <c r="K169" s="372">
        <v>0</v>
      </c>
      <c r="L169" s="373">
        <v>0</v>
      </c>
      <c r="M169" s="379">
        <f t="shared" si="25"/>
        <v>1</v>
      </c>
      <c r="N169" s="374">
        <v>1</v>
      </c>
      <c r="O169" s="374" t="b">
        <f t="shared" si="34"/>
        <v>1</v>
      </c>
      <c r="P169" s="374">
        <f t="shared" si="35"/>
        <v>0</v>
      </c>
      <c r="Q169" s="351"/>
      <c r="S169" s="376">
        <f t="shared" si="26"/>
        <v>85.81</v>
      </c>
      <c r="T169" s="377">
        <v>0</v>
      </c>
      <c r="U169" s="376">
        <f t="shared" si="27"/>
        <v>0</v>
      </c>
      <c r="V169" s="376">
        <f t="shared" si="28"/>
        <v>0</v>
      </c>
      <c r="W169" s="376">
        <f t="shared" si="29"/>
        <v>0</v>
      </c>
      <c r="X169" s="376">
        <f t="shared" si="30"/>
        <v>0</v>
      </c>
      <c r="Y169" s="376">
        <f t="shared" si="31"/>
        <v>85.81</v>
      </c>
      <c r="Z169" s="378">
        <f t="shared" si="32"/>
        <v>85.81</v>
      </c>
      <c r="AA169" s="378">
        <f t="shared" si="33"/>
        <v>0</v>
      </c>
    </row>
    <row r="170" spans="1:27" s="358" customFormat="1" x14ac:dyDescent="0.25">
      <c r="A170" s="366">
        <f t="shared" si="36"/>
        <v>164</v>
      </c>
      <c r="B170" s="381" t="s">
        <v>2709</v>
      </c>
      <c r="C170" s="367" t="s">
        <v>3018</v>
      </c>
      <c r="D170" s="368" t="s">
        <v>3019</v>
      </c>
      <c r="E170" s="369" t="s">
        <v>2691</v>
      </c>
      <c r="F170" s="369">
        <v>136.04</v>
      </c>
      <c r="G170" s="369">
        <v>136.04</v>
      </c>
      <c r="H170" s="370">
        <v>1</v>
      </c>
      <c r="I170" s="371">
        <v>0</v>
      </c>
      <c r="J170" s="371">
        <v>0</v>
      </c>
      <c r="K170" s="372">
        <v>0</v>
      </c>
      <c r="L170" s="373">
        <v>0</v>
      </c>
      <c r="M170" s="379">
        <f t="shared" si="25"/>
        <v>1</v>
      </c>
      <c r="N170" s="374">
        <v>1</v>
      </c>
      <c r="O170" s="374" t="b">
        <f t="shared" si="34"/>
        <v>1</v>
      </c>
      <c r="P170" s="374">
        <f t="shared" si="35"/>
        <v>0</v>
      </c>
      <c r="Q170" s="351"/>
      <c r="S170" s="376">
        <f t="shared" si="26"/>
        <v>136.04</v>
      </c>
      <c r="T170" s="377">
        <v>0</v>
      </c>
      <c r="U170" s="376">
        <f t="shared" si="27"/>
        <v>0</v>
      </c>
      <c r="V170" s="376">
        <f t="shared" si="28"/>
        <v>0</v>
      </c>
      <c r="W170" s="376">
        <f t="shared" si="29"/>
        <v>0</v>
      </c>
      <c r="X170" s="376">
        <f t="shared" si="30"/>
        <v>0</v>
      </c>
      <c r="Y170" s="376">
        <f t="shared" si="31"/>
        <v>136.04</v>
      </c>
      <c r="Z170" s="378">
        <f t="shared" si="32"/>
        <v>136.04</v>
      </c>
      <c r="AA170" s="378">
        <f t="shared" si="33"/>
        <v>0</v>
      </c>
    </row>
    <row r="171" spans="1:27" s="358" customFormat="1" x14ac:dyDescent="0.25">
      <c r="A171" s="366">
        <f t="shared" si="36"/>
        <v>165</v>
      </c>
      <c r="B171" s="381" t="s">
        <v>2709</v>
      </c>
      <c r="C171" s="367" t="s">
        <v>3020</v>
      </c>
      <c r="D171" s="368" t="s">
        <v>3021</v>
      </c>
      <c r="E171" s="369" t="s">
        <v>2691</v>
      </c>
      <c r="F171" s="369">
        <v>52</v>
      </c>
      <c r="G171" s="369">
        <v>52</v>
      </c>
      <c r="H171" s="370">
        <v>1</v>
      </c>
      <c r="I171" s="371">
        <v>0</v>
      </c>
      <c r="J171" s="371">
        <v>0</v>
      </c>
      <c r="K171" s="372">
        <v>0</v>
      </c>
      <c r="L171" s="373">
        <v>0</v>
      </c>
      <c r="M171" s="379">
        <f t="shared" si="25"/>
        <v>1</v>
      </c>
      <c r="N171" s="374">
        <v>1</v>
      </c>
      <c r="O171" s="374" t="b">
        <f t="shared" si="34"/>
        <v>1</v>
      </c>
      <c r="P171" s="374">
        <f t="shared" si="35"/>
        <v>0</v>
      </c>
      <c r="Q171" s="351"/>
      <c r="S171" s="376">
        <f t="shared" si="26"/>
        <v>52</v>
      </c>
      <c r="T171" s="377">
        <v>0</v>
      </c>
      <c r="U171" s="376">
        <f t="shared" si="27"/>
        <v>0</v>
      </c>
      <c r="V171" s="376">
        <f t="shared" si="28"/>
        <v>0</v>
      </c>
      <c r="W171" s="376">
        <f t="shared" si="29"/>
        <v>0</v>
      </c>
      <c r="X171" s="376">
        <f t="shared" si="30"/>
        <v>0</v>
      </c>
      <c r="Y171" s="376">
        <f t="shared" si="31"/>
        <v>52</v>
      </c>
      <c r="Z171" s="378">
        <f t="shared" si="32"/>
        <v>52</v>
      </c>
      <c r="AA171" s="378">
        <f t="shared" si="33"/>
        <v>0</v>
      </c>
    </row>
    <row r="172" spans="1:27" s="358" customFormat="1" x14ac:dyDescent="0.25">
      <c r="A172" s="366">
        <f t="shared" si="36"/>
        <v>166</v>
      </c>
      <c r="B172" s="381" t="s">
        <v>2709</v>
      </c>
      <c r="C172" s="367" t="s">
        <v>3022</v>
      </c>
      <c r="D172" s="368" t="s">
        <v>3023</v>
      </c>
      <c r="E172" s="369" t="s">
        <v>2691</v>
      </c>
      <c r="F172" s="369">
        <v>81.900000000000006</v>
      </c>
      <c r="G172" s="369">
        <v>81.900000000000006</v>
      </c>
      <c r="H172" s="370">
        <v>1</v>
      </c>
      <c r="I172" s="371">
        <v>0</v>
      </c>
      <c r="J172" s="371">
        <v>0</v>
      </c>
      <c r="K172" s="372">
        <v>0</v>
      </c>
      <c r="L172" s="373">
        <v>0</v>
      </c>
      <c r="M172" s="379">
        <f t="shared" si="25"/>
        <v>1</v>
      </c>
      <c r="N172" s="374">
        <v>1</v>
      </c>
      <c r="O172" s="374" t="b">
        <f t="shared" si="34"/>
        <v>1</v>
      </c>
      <c r="P172" s="374">
        <f t="shared" si="35"/>
        <v>0</v>
      </c>
      <c r="Q172" s="351"/>
      <c r="S172" s="376">
        <f t="shared" si="26"/>
        <v>81.900000000000006</v>
      </c>
      <c r="T172" s="377">
        <v>0</v>
      </c>
      <c r="U172" s="376">
        <f t="shared" si="27"/>
        <v>0</v>
      </c>
      <c r="V172" s="376">
        <f t="shared" si="28"/>
        <v>0</v>
      </c>
      <c r="W172" s="376">
        <f t="shared" si="29"/>
        <v>0</v>
      </c>
      <c r="X172" s="376">
        <f t="shared" si="30"/>
        <v>0</v>
      </c>
      <c r="Y172" s="376">
        <f t="shared" si="31"/>
        <v>81.900000000000006</v>
      </c>
      <c r="Z172" s="378">
        <f t="shared" si="32"/>
        <v>81.900000000000006</v>
      </c>
      <c r="AA172" s="378">
        <f t="shared" si="33"/>
        <v>0</v>
      </c>
    </row>
    <row r="173" spans="1:27" s="358" customFormat="1" x14ac:dyDescent="0.25">
      <c r="A173" s="366">
        <f t="shared" si="36"/>
        <v>167</v>
      </c>
      <c r="B173" s="381" t="s">
        <v>2709</v>
      </c>
      <c r="C173" s="367" t="s">
        <v>3024</v>
      </c>
      <c r="D173" s="368" t="s">
        <v>3025</v>
      </c>
      <c r="E173" s="369" t="s">
        <v>3026</v>
      </c>
      <c r="F173" s="369">
        <v>180</v>
      </c>
      <c r="G173" s="369">
        <v>180</v>
      </c>
      <c r="H173" s="370">
        <v>1</v>
      </c>
      <c r="I173" s="371">
        <v>0</v>
      </c>
      <c r="J173" s="371">
        <v>0</v>
      </c>
      <c r="K173" s="372">
        <v>0</v>
      </c>
      <c r="L173" s="373">
        <v>0</v>
      </c>
      <c r="M173" s="379">
        <f t="shared" si="25"/>
        <v>1</v>
      </c>
      <c r="N173" s="374">
        <v>1</v>
      </c>
      <c r="O173" s="374" t="b">
        <f t="shared" si="34"/>
        <v>1</v>
      </c>
      <c r="P173" s="374">
        <f t="shared" si="35"/>
        <v>0</v>
      </c>
      <c r="Q173" s="351"/>
      <c r="S173" s="376">
        <f t="shared" si="26"/>
        <v>180</v>
      </c>
      <c r="T173" s="377">
        <v>0</v>
      </c>
      <c r="U173" s="376">
        <f t="shared" si="27"/>
        <v>0</v>
      </c>
      <c r="V173" s="376">
        <f t="shared" si="28"/>
        <v>0</v>
      </c>
      <c r="W173" s="376">
        <f t="shared" si="29"/>
        <v>0</v>
      </c>
      <c r="X173" s="376">
        <f t="shared" si="30"/>
        <v>0</v>
      </c>
      <c r="Y173" s="376">
        <f t="shared" si="31"/>
        <v>180</v>
      </c>
      <c r="Z173" s="378">
        <f t="shared" si="32"/>
        <v>180</v>
      </c>
      <c r="AA173" s="378">
        <f t="shared" si="33"/>
        <v>0</v>
      </c>
    </row>
    <row r="174" spans="1:27" s="358" customFormat="1" x14ac:dyDescent="0.25">
      <c r="A174" s="366">
        <f t="shared" si="36"/>
        <v>168</v>
      </c>
      <c r="B174" s="381" t="s">
        <v>2709</v>
      </c>
      <c r="C174" s="367" t="s">
        <v>3027</v>
      </c>
      <c r="D174" s="368" t="s">
        <v>3028</v>
      </c>
      <c r="E174" s="369" t="s">
        <v>3026</v>
      </c>
      <c r="F174" s="369">
        <v>180</v>
      </c>
      <c r="G174" s="369">
        <v>180</v>
      </c>
      <c r="H174" s="370">
        <v>1</v>
      </c>
      <c r="I174" s="371">
        <v>0</v>
      </c>
      <c r="J174" s="371">
        <v>0</v>
      </c>
      <c r="K174" s="372">
        <v>0</v>
      </c>
      <c r="L174" s="373">
        <v>0</v>
      </c>
      <c r="M174" s="379">
        <f t="shared" si="25"/>
        <v>1</v>
      </c>
      <c r="N174" s="374">
        <v>1</v>
      </c>
      <c r="O174" s="374" t="b">
        <f t="shared" si="34"/>
        <v>1</v>
      </c>
      <c r="P174" s="374">
        <f t="shared" si="35"/>
        <v>0</v>
      </c>
      <c r="Q174" s="351"/>
      <c r="S174" s="376">
        <f t="shared" si="26"/>
        <v>180</v>
      </c>
      <c r="T174" s="377">
        <v>0</v>
      </c>
      <c r="U174" s="376">
        <f t="shared" si="27"/>
        <v>0</v>
      </c>
      <c r="V174" s="376">
        <f t="shared" si="28"/>
        <v>0</v>
      </c>
      <c r="W174" s="376">
        <f t="shared" si="29"/>
        <v>0</v>
      </c>
      <c r="X174" s="376">
        <f t="shared" si="30"/>
        <v>0</v>
      </c>
      <c r="Y174" s="376">
        <f t="shared" si="31"/>
        <v>180</v>
      </c>
      <c r="Z174" s="378">
        <f t="shared" si="32"/>
        <v>180</v>
      </c>
      <c r="AA174" s="378">
        <f t="shared" si="33"/>
        <v>0</v>
      </c>
    </row>
    <row r="175" spans="1:27" s="358" customFormat="1" x14ac:dyDescent="0.25">
      <c r="A175" s="366">
        <f t="shared" si="36"/>
        <v>169</v>
      </c>
      <c r="B175" s="381" t="s">
        <v>2709</v>
      </c>
      <c r="C175" s="367" t="s">
        <v>3029</v>
      </c>
      <c r="D175" s="368" t="s">
        <v>3030</v>
      </c>
      <c r="E175" s="369" t="s">
        <v>2691</v>
      </c>
      <c r="F175" s="369">
        <v>152.1</v>
      </c>
      <c r="G175" s="369">
        <v>152.1</v>
      </c>
      <c r="H175" s="370">
        <v>3</v>
      </c>
      <c r="I175" s="371">
        <v>0</v>
      </c>
      <c r="J175" s="371">
        <v>0</v>
      </c>
      <c r="K175" s="372">
        <v>0</v>
      </c>
      <c r="L175" s="373">
        <v>0</v>
      </c>
      <c r="M175" s="379">
        <f t="shared" si="25"/>
        <v>3</v>
      </c>
      <c r="N175" s="374">
        <v>3</v>
      </c>
      <c r="O175" s="374" t="b">
        <f t="shared" si="34"/>
        <v>1</v>
      </c>
      <c r="P175" s="374">
        <f t="shared" si="35"/>
        <v>0</v>
      </c>
      <c r="Q175" s="351"/>
      <c r="S175" s="376">
        <f t="shared" si="26"/>
        <v>456.29999999999995</v>
      </c>
      <c r="T175" s="377">
        <v>0</v>
      </c>
      <c r="U175" s="376">
        <f t="shared" si="27"/>
        <v>0</v>
      </c>
      <c r="V175" s="376">
        <f t="shared" si="28"/>
        <v>0</v>
      </c>
      <c r="W175" s="376">
        <f t="shared" si="29"/>
        <v>0</v>
      </c>
      <c r="X175" s="376">
        <f t="shared" si="30"/>
        <v>0</v>
      </c>
      <c r="Y175" s="376">
        <f t="shared" si="31"/>
        <v>456.29999999999995</v>
      </c>
      <c r="Z175" s="378">
        <f t="shared" si="32"/>
        <v>456.29999999999995</v>
      </c>
      <c r="AA175" s="378">
        <f t="shared" si="33"/>
        <v>0</v>
      </c>
    </row>
    <row r="176" spans="1:27" s="358" customFormat="1" x14ac:dyDescent="0.25">
      <c r="A176" s="366">
        <f t="shared" si="36"/>
        <v>170</v>
      </c>
      <c r="B176" s="381" t="s">
        <v>2709</v>
      </c>
      <c r="C176" s="367" t="s">
        <v>3031</v>
      </c>
      <c r="D176" s="368" t="s">
        <v>3032</v>
      </c>
      <c r="E176" s="369" t="s">
        <v>2691</v>
      </c>
      <c r="F176" s="369">
        <v>125</v>
      </c>
      <c r="G176" s="369">
        <v>125</v>
      </c>
      <c r="H176" s="370">
        <v>6</v>
      </c>
      <c r="I176" s="371">
        <v>0</v>
      </c>
      <c r="J176" s="371">
        <v>0</v>
      </c>
      <c r="K176" s="372">
        <v>0</v>
      </c>
      <c r="L176" s="373">
        <v>0</v>
      </c>
      <c r="M176" s="379">
        <f t="shared" si="25"/>
        <v>6</v>
      </c>
      <c r="N176" s="374">
        <v>5</v>
      </c>
      <c r="O176" s="374" t="b">
        <f t="shared" si="34"/>
        <v>0</v>
      </c>
      <c r="P176" s="374">
        <f t="shared" si="35"/>
        <v>-1</v>
      </c>
      <c r="Q176" s="351"/>
      <c r="S176" s="376">
        <f t="shared" si="26"/>
        <v>750</v>
      </c>
      <c r="T176" s="377">
        <v>0</v>
      </c>
      <c r="U176" s="376">
        <f t="shared" si="27"/>
        <v>0</v>
      </c>
      <c r="V176" s="376">
        <f t="shared" si="28"/>
        <v>0</v>
      </c>
      <c r="W176" s="376">
        <f t="shared" si="29"/>
        <v>0</v>
      </c>
      <c r="X176" s="376">
        <f t="shared" si="30"/>
        <v>0</v>
      </c>
      <c r="Y176" s="376">
        <f t="shared" si="31"/>
        <v>750</v>
      </c>
      <c r="Z176" s="378">
        <f t="shared" si="32"/>
        <v>750</v>
      </c>
      <c r="AA176" s="378">
        <f t="shared" si="33"/>
        <v>0</v>
      </c>
    </row>
    <row r="177" spans="1:27" s="358" customFormat="1" x14ac:dyDescent="0.25">
      <c r="A177" s="366">
        <f t="shared" si="36"/>
        <v>171</v>
      </c>
      <c r="B177" s="381" t="s">
        <v>2709</v>
      </c>
      <c r="C177" s="367" t="s">
        <v>3033</v>
      </c>
      <c r="D177" s="368" t="s">
        <v>3034</v>
      </c>
      <c r="E177" s="369" t="s">
        <v>2691</v>
      </c>
      <c r="F177" s="369">
        <v>195.6</v>
      </c>
      <c r="G177" s="369">
        <v>195.6</v>
      </c>
      <c r="H177" s="370">
        <v>3</v>
      </c>
      <c r="I177" s="371">
        <v>0</v>
      </c>
      <c r="J177" s="371">
        <v>0</v>
      </c>
      <c r="K177" s="372">
        <v>0</v>
      </c>
      <c r="L177" s="373">
        <v>0</v>
      </c>
      <c r="M177" s="379">
        <f t="shared" si="25"/>
        <v>3</v>
      </c>
      <c r="N177" s="374">
        <v>3</v>
      </c>
      <c r="O177" s="374" t="b">
        <f t="shared" si="34"/>
        <v>1</v>
      </c>
      <c r="P177" s="374">
        <f t="shared" si="35"/>
        <v>0</v>
      </c>
      <c r="Q177" s="351"/>
      <c r="S177" s="376">
        <f t="shared" si="26"/>
        <v>586.79999999999995</v>
      </c>
      <c r="T177" s="377">
        <v>0</v>
      </c>
      <c r="U177" s="376">
        <f t="shared" si="27"/>
        <v>0</v>
      </c>
      <c r="V177" s="376">
        <f t="shared" si="28"/>
        <v>0</v>
      </c>
      <c r="W177" s="376">
        <f t="shared" si="29"/>
        <v>0</v>
      </c>
      <c r="X177" s="376">
        <f t="shared" si="30"/>
        <v>0</v>
      </c>
      <c r="Y177" s="376">
        <f t="shared" si="31"/>
        <v>586.79999999999995</v>
      </c>
      <c r="Z177" s="378">
        <f t="shared" si="32"/>
        <v>586.79999999999995</v>
      </c>
      <c r="AA177" s="378">
        <f t="shared" si="33"/>
        <v>0</v>
      </c>
    </row>
    <row r="178" spans="1:27" s="358" customFormat="1" x14ac:dyDescent="0.25">
      <c r="A178" s="366">
        <f t="shared" si="36"/>
        <v>172</v>
      </c>
      <c r="B178" s="381" t="s">
        <v>2709</v>
      </c>
      <c r="C178" s="367" t="s">
        <v>3035</v>
      </c>
      <c r="D178" s="368" t="s">
        <v>3036</v>
      </c>
      <c r="E178" s="369" t="s">
        <v>2691</v>
      </c>
      <c r="F178" s="369">
        <v>125</v>
      </c>
      <c r="G178" s="369">
        <v>125</v>
      </c>
      <c r="H178" s="370">
        <v>7</v>
      </c>
      <c r="I178" s="371">
        <v>0</v>
      </c>
      <c r="J178" s="371">
        <v>0</v>
      </c>
      <c r="K178" s="372">
        <v>0</v>
      </c>
      <c r="L178" s="373">
        <v>0</v>
      </c>
      <c r="M178" s="379">
        <f t="shared" si="25"/>
        <v>7</v>
      </c>
      <c r="N178" s="374">
        <v>7</v>
      </c>
      <c r="O178" s="374" t="b">
        <f t="shared" si="34"/>
        <v>1</v>
      </c>
      <c r="P178" s="374">
        <f t="shared" si="35"/>
        <v>0</v>
      </c>
      <c r="Q178" s="351"/>
      <c r="S178" s="376">
        <f t="shared" si="26"/>
        <v>875</v>
      </c>
      <c r="T178" s="377">
        <v>0</v>
      </c>
      <c r="U178" s="376">
        <f t="shared" si="27"/>
        <v>0</v>
      </c>
      <c r="V178" s="376">
        <f t="shared" si="28"/>
        <v>0</v>
      </c>
      <c r="W178" s="376">
        <f t="shared" si="29"/>
        <v>0</v>
      </c>
      <c r="X178" s="376">
        <f t="shared" si="30"/>
        <v>0</v>
      </c>
      <c r="Y178" s="376">
        <f t="shared" si="31"/>
        <v>875</v>
      </c>
      <c r="Z178" s="378">
        <f t="shared" si="32"/>
        <v>875</v>
      </c>
      <c r="AA178" s="378">
        <f t="shared" si="33"/>
        <v>0</v>
      </c>
    </row>
    <row r="179" spans="1:27" s="358" customFormat="1" x14ac:dyDescent="0.25">
      <c r="A179" s="366">
        <f t="shared" si="36"/>
        <v>173</v>
      </c>
      <c r="B179" s="381" t="s">
        <v>2709</v>
      </c>
      <c r="C179" s="367" t="s">
        <v>3037</v>
      </c>
      <c r="D179" s="368" t="s">
        <v>3038</v>
      </c>
      <c r="E179" s="369" t="s">
        <v>2691</v>
      </c>
      <c r="F179" s="369">
        <v>82</v>
      </c>
      <c r="G179" s="369">
        <v>82</v>
      </c>
      <c r="H179" s="370">
        <v>9</v>
      </c>
      <c r="I179" s="371">
        <v>0</v>
      </c>
      <c r="J179" s="371">
        <v>0</v>
      </c>
      <c r="K179" s="372">
        <v>0</v>
      </c>
      <c r="L179" s="373">
        <v>0</v>
      </c>
      <c r="M179" s="379">
        <f t="shared" si="25"/>
        <v>9</v>
      </c>
      <c r="N179" s="374">
        <v>9</v>
      </c>
      <c r="O179" s="374" t="b">
        <f t="shared" si="34"/>
        <v>1</v>
      </c>
      <c r="P179" s="374">
        <f t="shared" si="35"/>
        <v>0</v>
      </c>
      <c r="Q179" s="351"/>
      <c r="R179" s="380"/>
      <c r="S179" s="376">
        <f t="shared" si="26"/>
        <v>738</v>
      </c>
      <c r="T179" s="377">
        <v>0</v>
      </c>
      <c r="U179" s="376">
        <f t="shared" si="27"/>
        <v>0</v>
      </c>
      <c r="V179" s="376">
        <f t="shared" si="28"/>
        <v>0</v>
      </c>
      <c r="W179" s="376">
        <f t="shared" si="29"/>
        <v>0</v>
      </c>
      <c r="X179" s="376">
        <f t="shared" si="30"/>
        <v>0</v>
      </c>
      <c r="Y179" s="376">
        <f t="shared" si="31"/>
        <v>738</v>
      </c>
      <c r="Z179" s="378">
        <f t="shared" si="32"/>
        <v>738</v>
      </c>
      <c r="AA179" s="378">
        <f t="shared" si="33"/>
        <v>0</v>
      </c>
    </row>
    <row r="180" spans="1:27" s="358" customFormat="1" x14ac:dyDescent="0.25">
      <c r="A180" s="366">
        <f t="shared" si="36"/>
        <v>174</v>
      </c>
      <c r="B180" s="381" t="s">
        <v>2709</v>
      </c>
      <c r="C180" s="367" t="s">
        <v>1218</v>
      </c>
      <c r="D180" s="368" t="s">
        <v>3039</v>
      </c>
      <c r="E180" s="369" t="s">
        <v>2691</v>
      </c>
      <c r="F180" s="369">
        <v>486.2</v>
      </c>
      <c r="G180" s="369">
        <v>486.2</v>
      </c>
      <c r="H180" s="370">
        <v>1</v>
      </c>
      <c r="I180" s="371">
        <v>0</v>
      </c>
      <c r="J180" s="371">
        <v>0</v>
      </c>
      <c r="K180" s="372">
        <v>0</v>
      </c>
      <c r="L180" s="373">
        <v>0</v>
      </c>
      <c r="M180" s="379">
        <f t="shared" si="25"/>
        <v>1</v>
      </c>
      <c r="N180" s="374">
        <v>1</v>
      </c>
      <c r="O180" s="374" t="b">
        <f t="shared" si="34"/>
        <v>1</v>
      </c>
      <c r="P180" s="374">
        <f t="shared" si="35"/>
        <v>0</v>
      </c>
      <c r="Q180" s="351"/>
      <c r="R180" s="380"/>
      <c r="S180" s="376">
        <f t="shared" si="26"/>
        <v>486.2</v>
      </c>
      <c r="T180" s="377">
        <v>0</v>
      </c>
      <c r="U180" s="376">
        <f t="shared" si="27"/>
        <v>0</v>
      </c>
      <c r="V180" s="376">
        <f t="shared" si="28"/>
        <v>0</v>
      </c>
      <c r="W180" s="376">
        <f t="shared" si="29"/>
        <v>0</v>
      </c>
      <c r="X180" s="376">
        <f t="shared" si="30"/>
        <v>0</v>
      </c>
      <c r="Y180" s="376">
        <f t="shared" si="31"/>
        <v>486.2</v>
      </c>
      <c r="Z180" s="378">
        <f t="shared" si="32"/>
        <v>486.2</v>
      </c>
      <c r="AA180" s="378">
        <f t="shared" si="33"/>
        <v>0</v>
      </c>
    </row>
    <row r="181" spans="1:27" s="358" customFormat="1" x14ac:dyDescent="0.25">
      <c r="A181" s="366">
        <f t="shared" si="36"/>
        <v>175</v>
      </c>
      <c r="B181" s="381" t="s">
        <v>2709</v>
      </c>
      <c r="C181" s="367" t="s">
        <v>3040</v>
      </c>
      <c r="D181" s="368" t="s">
        <v>3041</v>
      </c>
      <c r="E181" s="369" t="s">
        <v>2691</v>
      </c>
      <c r="F181" s="369">
        <v>91.64</v>
      </c>
      <c r="G181" s="369">
        <v>91.64</v>
      </c>
      <c r="H181" s="370">
        <v>5</v>
      </c>
      <c r="I181" s="371">
        <v>0</v>
      </c>
      <c r="J181" s="371">
        <v>0</v>
      </c>
      <c r="K181" s="372">
        <v>0</v>
      </c>
      <c r="L181" s="373">
        <v>0</v>
      </c>
      <c r="M181" s="379">
        <f t="shared" si="25"/>
        <v>5</v>
      </c>
      <c r="N181" s="374">
        <v>5</v>
      </c>
      <c r="O181" s="374" t="b">
        <f t="shared" si="34"/>
        <v>1</v>
      </c>
      <c r="P181" s="374">
        <f t="shared" si="35"/>
        <v>0</v>
      </c>
      <c r="Q181" s="351"/>
      <c r="S181" s="376">
        <f t="shared" si="26"/>
        <v>458.2</v>
      </c>
      <c r="T181" s="377">
        <v>0</v>
      </c>
      <c r="U181" s="376">
        <f t="shared" si="27"/>
        <v>0</v>
      </c>
      <c r="V181" s="376">
        <f t="shared" si="28"/>
        <v>0</v>
      </c>
      <c r="W181" s="376">
        <f t="shared" si="29"/>
        <v>0</v>
      </c>
      <c r="X181" s="376">
        <f t="shared" si="30"/>
        <v>0</v>
      </c>
      <c r="Y181" s="376">
        <f t="shared" si="31"/>
        <v>458.2</v>
      </c>
      <c r="Z181" s="378">
        <f t="shared" si="32"/>
        <v>458.2</v>
      </c>
      <c r="AA181" s="378">
        <f t="shared" si="33"/>
        <v>0</v>
      </c>
    </row>
    <row r="182" spans="1:27" s="380" customFormat="1" x14ac:dyDescent="0.25">
      <c r="A182" s="366">
        <f t="shared" si="36"/>
        <v>176</v>
      </c>
      <c r="B182" s="381" t="s">
        <v>2709</v>
      </c>
      <c r="C182" s="367" t="s">
        <v>3042</v>
      </c>
      <c r="D182" s="368" t="s">
        <v>3043</v>
      </c>
      <c r="E182" s="369" t="s">
        <v>2691</v>
      </c>
      <c r="F182" s="369">
        <v>125</v>
      </c>
      <c r="G182" s="369">
        <v>125</v>
      </c>
      <c r="H182" s="370">
        <v>1</v>
      </c>
      <c r="I182" s="371">
        <v>0</v>
      </c>
      <c r="J182" s="371">
        <v>0</v>
      </c>
      <c r="K182" s="372">
        <v>0</v>
      </c>
      <c r="L182" s="373">
        <v>0</v>
      </c>
      <c r="M182" s="379">
        <f t="shared" si="25"/>
        <v>1</v>
      </c>
      <c r="N182" s="374">
        <v>1</v>
      </c>
      <c r="O182" s="374" t="b">
        <f t="shared" si="34"/>
        <v>1</v>
      </c>
      <c r="P182" s="374">
        <f t="shared" si="35"/>
        <v>0</v>
      </c>
      <c r="Q182" s="351"/>
      <c r="R182" s="358"/>
      <c r="S182" s="376">
        <f t="shared" si="26"/>
        <v>125</v>
      </c>
      <c r="T182" s="377">
        <v>0</v>
      </c>
      <c r="U182" s="376">
        <f t="shared" si="27"/>
        <v>0</v>
      </c>
      <c r="V182" s="376">
        <f t="shared" si="28"/>
        <v>0</v>
      </c>
      <c r="W182" s="376">
        <f t="shared" si="29"/>
        <v>0</v>
      </c>
      <c r="X182" s="376">
        <f t="shared" si="30"/>
        <v>0</v>
      </c>
      <c r="Y182" s="376">
        <f t="shared" si="31"/>
        <v>125</v>
      </c>
      <c r="Z182" s="378">
        <f t="shared" si="32"/>
        <v>125</v>
      </c>
      <c r="AA182" s="378">
        <f t="shared" si="33"/>
        <v>0</v>
      </c>
    </row>
    <row r="183" spans="1:27" s="380" customFormat="1" x14ac:dyDescent="0.25">
      <c r="A183" s="366">
        <f t="shared" si="36"/>
        <v>177</v>
      </c>
      <c r="B183" s="381" t="s">
        <v>2709</v>
      </c>
      <c r="C183" s="367" t="s">
        <v>3044</v>
      </c>
      <c r="D183" s="368" t="s">
        <v>3045</v>
      </c>
      <c r="E183" s="369" t="s">
        <v>2691</v>
      </c>
      <c r="F183" s="369">
        <v>173.68</v>
      </c>
      <c r="G183" s="369">
        <v>173.68</v>
      </c>
      <c r="H183" s="370">
        <v>2</v>
      </c>
      <c r="I183" s="371">
        <v>0</v>
      </c>
      <c r="J183" s="371">
        <v>0</v>
      </c>
      <c r="K183" s="372">
        <v>0</v>
      </c>
      <c r="L183" s="373">
        <v>0</v>
      </c>
      <c r="M183" s="379">
        <f t="shared" si="25"/>
        <v>2</v>
      </c>
      <c r="N183" s="374">
        <v>2</v>
      </c>
      <c r="O183" s="374" t="b">
        <f t="shared" si="34"/>
        <v>1</v>
      </c>
      <c r="P183" s="374">
        <f t="shared" si="35"/>
        <v>0</v>
      </c>
      <c r="Q183" s="351"/>
      <c r="R183" s="358"/>
      <c r="S183" s="376">
        <f t="shared" si="26"/>
        <v>347.36</v>
      </c>
      <c r="T183" s="377">
        <v>0</v>
      </c>
      <c r="U183" s="376">
        <f t="shared" si="27"/>
        <v>0</v>
      </c>
      <c r="V183" s="376">
        <f t="shared" si="28"/>
        <v>0</v>
      </c>
      <c r="W183" s="376">
        <f t="shared" si="29"/>
        <v>0</v>
      </c>
      <c r="X183" s="376">
        <f t="shared" si="30"/>
        <v>0</v>
      </c>
      <c r="Y183" s="376">
        <f t="shared" si="31"/>
        <v>347.36</v>
      </c>
      <c r="Z183" s="378">
        <f t="shared" si="32"/>
        <v>347.36</v>
      </c>
      <c r="AA183" s="378">
        <f t="shared" si="33"/>
        <v>0</v>
      </c>
    </row>
    <row r="184" spans="1:27" s="358" customFormat="1" x14ac:dyDescent="0.25">
      <c r="A184" s="366">
        <f t="shared" si="36"/>
        <v>178</v>
      </c>
      <c r="B184" s="381" t="s">
        <v>2709</v>
      </c>
      <c r="C184" s="367" t="s">
        <v>3046</v>
      </c>
      <c r="D184" s="368" t="s">
        <v>3047</v>
      </c>
      <c r="E184" s="369" t="s">
        <v>2691</v>
      </c>
      <c r="F184" s="369">
        <v>230</v>
      </c>
      <c r="G184" s="369">
        <v>230</v>
      </c>
      <c r="H184" s="370">
        <v>2</v>
      </c>
      <c r="I184" s="371">
        <v>0</v>
      </c>
      <c r="J184" s="371">
        <v>0</v>
      </c>
      <c r="K184" s="372">
        <v>0</v>
      </c>
      <c r="L184" s="373">
        <v>0</v>
      </c>
      <c r="M184" s="379">
        <f t="shared" si="25"/>
        <v>2</v>
      </c>
      <c r="N184" s="374">
        <v>1</v>
      </c>
      <c r="O184" s="374" t="b">
        <f t="shared" si="34"/>
        <v>0</v>
      </c>
      <c r="P184" s="374">
        <f t="shared" si="35"/>
        <v>-1</v>
      </c>
      <c r="Q184" s="351"/>
      <c r="S184" s="376">
        <f t="shared" si="26"/>
        <v>460</v>
      </c>
      <c r="T184" s="377">
        <v>0</v>
      </c>
      <c r="U184" s="376">
        <f t="shared" si="27"/>
        <v>0</v>
      </c>
      <c r="V184" s="376">
        <f t="shared" si="28"/>
        <v>0</v>
      </c>
      <c r="W184" s="376">
        <f t="shared" si="29"/>
        <v>0</v>
      </c>
      <c r="X184" s="376">
        <f t="shared" si="30"/>
        <v>0</v>
      </c>
      <c r="Y184" s="376">
        <f t="shared" si="31"/>
        <v>460</v>
      </c>
      <c r="Z184" s="378">
        <f t="shared" si="32"/>
        <v>460</v>
      </c>
      <c r="AA184" s="378">
        <f t="shared" si="33"/>
        <v>0</v>
      </c>
    </row>
    <row r="185" spans="1:27" s="358" customFormat="1" x14ac:dyDescent="0.25">
      <c r="A185" s="366">
        <f t="shared" si="36"/>
        <v>179</v>
      </c>
      <c r="B185" s="381" t="s">
        <v>2709</v>
      </c>
      <c r="C185" s="367" t="s">
        <v>3048</v>
      </c>
      <c r="D185" s="368" t="s">
        <v>3049</v>
      </c>
      <c r="E185" s="369" t="s">
        <v>2691</v>
      </c>
      <c r="F185" s="369">
        <v>135</v>
      </c>
      <c r="G185" s="369">
        <v>135</v>
      </c>
      <c r="H185" s="370">
        <v>2</v>
      </c>
      <c r="I185" s="371">
        <v>0</v>
      </c>
      <c r="J185" s="371">
        <v>0</v>
      </c>
      <c r="K185" s="372">
        <v>0</v>
      </c>
      <c r="L185" s="373">
        <v>0</v>
      </c>
      <c r="M185" s="379">
        <f t="shared" si="25"/>
        <v>2</v>
      </c>
      <c r="N185" s="374">
        <v>2</v>
      </c>
      <c r="O185" s="374" t="b">
        <f t="shared" si="34"/>
        <v>1</v>
      </c>
      <c r="P185" s="374">
        <f t="shared" si="35"/>
        <v>0</v>
      </c>
      <c r="Q185" s="351"/>
      <c r="S185" s="376">
        <f t="shared" si="26"/>
        <v>270</v>
      </c>
      <c r="T185" s="377">
        <v>0</v>
      </c>
      <c r="U185" s="376">
        <f t="shared" si="27"/>
        <v>0</v>
      </c>
      <c r="V185" s="376">
        <f t="shared" si="28"/>
        <v>0</v>
      </c>
      <c r="W185" s="376">
        <f t="shared" si="29"/>
        <v>0</v>
      </c>
      <c r="X185" s="376">
        <f t="shared" si="30"/>
        <v>0</v>
      </c>
      <c r="Y185" s="376">
        <f t="shared" si="31"/>
        <v>270</v>
      </c>
      <c r="Z185" s="378">
        <f t="shared" si="32"/>
        <v>270</v>
      </c>
      <c r="AA185" s="378">
        <f t="shared" si="33"/>
        <v>0</v>
      </c>
    </row>
    <row r="186" spans="1:27" s="358" customFormat="1" x14ac:dyDescent="0.25">
      <c r="A186" s="366">
        <f t="shared" si="36"/>
        <v>180</v>
      </c>
      <c r="B186" s="381" t="s">
        <v>2709</v>
      </c>
      <c r="C186" s="367" t="s">
        <v>3050</v>
      </c>
      <c r="D186" s="368" t="s">
        <v>3051</v>
      </c>
      <c r="E186" s="369" t="s">
        <v>2691</v>
      </c>
      <c r="F186" s="369">
        <v>195</v>
      </c>
      <c r="G186" s="369">
        <v>195</v>
      </c>
      <c r="H186" s="370">
        <v>2</v>
      </c>
      <c r="I186" s="371">
        <v>0</v>
      </c>
      <c r="J186" s="371">
        <v>0</v>
      </c>
      <c r="K186" s="372">
        <v>0</v>
      </c>
      <c r="L186" s="373">
        <v>0</v>
      </c>
      <c r="M186" s="379">
        <f t="shared" si="25"/>
        <v>2</v>
      </c>
      <c r="N186" s="374">
        <v>6</v>
      </c>
      <c r="O186" s="374" t="b">
        <f t="shared" si="34"/>
        <v>0</v>
      </c>
      <c r="P186" s="374">
        <f t="shared" si="35"/>
        <v>4</v>
      </c>
      <c r="Q186" s="387"/>
      <c r="S186" s="376">
        <f t="shared" si="26"/>
        <v>390</v>
      </c>
      <c r="T186" s="377">
        <v>0</v>
      </c>
      <c r="U186" s="376">
        <f t="shared" si="27"/>
        <v>0</v>
      </c>
      <c r="V186" s="376">
        <f t="shared" si="28"/>
        <v>0</v>
      </c>
      <c r="W186" s="376">
        <f t="shared" si="29"/>
        <v>0</v>
      </c>
      <c r="X186" s="376">
        <f t="shared" si="30"/>
        <v>0</v>
      </c>
      <c r="Y186" s="376">
        <f t="shared" si="31"/>
        <v>390</v>
      </c>
      <c r="Z186" s="378">
        <f t="shared" si="32"/>
        <v>390</v>
      </c>
      <c r="AA186" s="378">
        <f t="shared" si="33"/>
        <v>0</v>
      </c>
    </row>
    <row r="187" spans="1:27" s="358" customFormat="1" x14ac:dyDescent="0.25">
      <c r="A187" s="366">
        <f t="shared" si="36"/>
        <v>181</v>
      </c>
      <c r="B187" s="381" t="s">
        <v>2709</v>
      </c>
      <c r="C187" s="367" t="s">
        <v>3052</v>
      </c>
      <c r="D187" s="368" t="s">
        <v>3053</v>
      </c>
      <c r="E187" s="369" t="s">
        <v>2691</v>
      </c>
      <c r="F187" s="369">
        <v>183.25</v>
      </c>
      <c r="G187" s="369">
        <v>183.25</v>
      </c>
      <c r="H187" s="370">
        <v>3</v>
      </c>
      <c r="I187" s="371">
        <v>0</v>
      </c>
      <c r="J187" s="371">
        <v>0</v>
      </c>
      <c r="K187" s="372">
        <v>0</v>
      </c>
      <c r="L187" s="373">
        <v>0</v>
      </c>
      <c r="M187" s="379">
        <f t="shared" si="25"/>
        <v>3</v>
      </c>
      <c r="N187" s="374">
        <v>3</v>
      </c>
      <c r="O187" s="374" t="b">
        <f t="shared" si="34"/>
        <v>1</v>
      </c>
      <c r="P187" s="374">
        <f t="shared" si="35"/>
        <v>0</v>
      </c>
      <c r="Q187" s="351"/>
      <c r="S187" s="376">
        <f t="shared" si="26"/>
        <v>549.75</v>
      </c>
      <c r="T187" s="377">
        <v>0</v>
      </c>
      <c r="U187" s="376">
        <f t="shared" si="27"/>
        <v>0</v>
      </c>
      <c r="V187" s="376">
        <f t="shared" si="28"/>
        <v>0</v>
      </c>
      <c r="W187" s="376">
        <f t="shared" si="29"/>
        <v>0</v>
      </c>
      <c r="X187" s="376">
        <f t="shared" si="30"/>
        <v>0</v>
      </c>
      <c r="Y187" s="376">
        <f t="shared" si="31"/>
        <v>549.75</v>
      </c>
      <c r="Z187" s="378">
        <f t="shared" si="32"/>
        <v>549.75</v>
      </c>
      <c r="AA187" s="378">
        <f t="shared" si="33"/>
        <v>0</v>
      </c>
    </row>
    <row r="188" spans="1:27" s="358" customFormat="1" x14ac:dyDescent="0.25">
      <c r="A188" s="366">
        <f t="shared" si="36"/>
        <v>182</v>
      </c>
      <c r="B188" s="381" t="s">
        <v>2709</v>
      </c>
      <c r="C188" s="367" t="s">
        <v>3054</v>
      </c>
      <c r="D188" s="368" t="s">
        <v>3055</v>
      </c>
      <c r="E188" s="369" t="s">
        <v>2691</v>
      </c>
      <c r="F188" s="369">
        <v>93.5</v>
      </c>
      <c r="G188" s="369">
        <v>93.5</v>
      </c>
      <c r="H188" s="370">
        <v>1</v>
      </c>
      <c r="I188" s="371">
        <v>0</v>
      </c>
      <c r="J188" s="371">
        <v>0</v>
      </c>
      <c r="K188" s="372">
        <v>0</v>
      </c>
      <c r="L188" s="373">
        <v>0</v>
      </c>
      <c r="M188" s="379">
        <f t="shared" si="25"/>
        <v>1</v>
      </c>
      <c r="N188" s="374">
        <v>5</v>
      </c>
      <c r="O188" s="374" t="b">
        <f t="shared" si="34"/>
        <v>0</v>
      </c>
      <c r="P188" s="374">
        <f t="shared" si="35"/>
        <v>4</v>
      </c>
      <c r="Q188" s="387"/>
      <c r="S188" s="376">
        <f t="shared" si="26"/>
        <v>93.5</v>
      </c>
      <c r="T188" s="377">
        <v>0</v>
      </c>
      <c r="U188" s="376">
        <f t="shared" si="27"/>
        <v>0</v>
      </c>
      <c r="V188" s="376">
        <f t="shared" si="28"/>
        <v>0</v>
      </c>
      <c r="W188" s="376">
        <f t="shared" si="29"/>
        <v>0</v>
      </c>
      <c r="X188" s="376">
        <f t="shared" si="30"/>
        <v>0</v>
      </c>
      <c r="Y188" s="376">
        <f t="shared" si="31"/>
        <v>93.5</v>
      </c>
      <c r="Z188" s="378">
        <f t="shared" si="32"/>
        <v>93.5</v>
      </c>
      <c r="AA188" s="378">
        <f t="shared" si="33"/>
        <v>0</v>
      </c>
    </row>
    <row r="189" spans="1:27" s="358" customFormat="1" x14ac:dyDescent="0.25">
      <c r="A189" s="366">
        <f t="shared" si="36"/>
        <v>183</v>
      </c>
      <c r="B189" s="381" t="s">
        <v>2709</v>
      </c>
      <c r="C189" s="367" t="s">
        <v>3056</v>
      </c>
      <c r="D189" s="368" t="s">
        <v>3057</v>
      </c>
      <c r="E189" s="369" t="s">
        <v>2691</v>
      </c>
      <c r="F189" s="369">
        <v>259</v>
      </c>
      <c r="G189" s="369">
        <v>259</v>
      </c>
      <c r="H189" s="370">
        <v>2</v>
      </c>
      <c r="I189" s="371">
        <v>0</v>
      </c>
      <c r="J189" s="371">
        <v>0</v>
      </c>
      <c r="K189" s="372">
        <v>0</v>
      </c>
      <c r="L189" s="373">
        <v>0</v>
      </c>
      <c r="M189" s="379">
        <f t="shared" si="25"/>
        <v>2</v>
      </c>
      <c r="N189" s="374">
        <v>2</v>
      </c>
      <c r="O189" s="374" t="b">
        <f t="shared" si="34"/>
        <v>1</v>
      </c>
      <c r="P189" s="374">
        <f t="shared" si="35"/>
        <v>0</v>
      </c>
      <c r="Q189" s="351"/>
      <c r="S189" s="376">
        <f t="shared" si="26"/>
        <v>518</v>
      </c>
      <c r="T189" s="377">
        <v>0</v>
      </c>
      <c r="U189" s="376">
        <f t="shared" si="27"/>
        <v>0</v>
      </c>
      <c r="V189" s="376">
        <f t="shared" si="28"/>
        <v>0</v>
      </c>
      <c r="W189" s="376">
        <f t="shared" si="29"/>
        <v>0</v>
      </c>
      <c r="X189" s="376">
        <f t="shared" si="30"/>
        <v>0</v>
      </c>
      <c r="Y189" s="376">
        <f t="shared" si="31"/>
        <v>518</v>
      </c>
      <c r="Z189" s="378">
        <f t="shared" si="32"/>
        <v>518</v>
      </c>
      <c r="AA189" s="378">
        <f t="shared" si="33"/>
        <v>0</v>
      </c>
    </row>
    <row r="190" spans="1:27" s="358" customFormat="1" ht="24" x14ac:dyDescent="0.25">
      <c r="A190" s="366">
        <f t="shared" si="36"/>
        <v>184</v>
      </c>
      <c r="B190" s="381" t="s">
        <v>2709</v>
      </c>
      <c r="C190" s="367" t="s">
        <v>3058</v>
      </c>
      <c r="D190" s="368" t="s">
        <v>3059</v>
      </c>
      <c r="E190" s="369" t="s">
        <v>2691</v>
      </c>
      <c r="F190" s="369">
        <v>729</v>
      </c>
      <c r="G190" s="369">
        <v>729</v>
      </c>
      <c r="H190" s="370">
        <v>2</v>
      </c>
      <c r="I190" s="371">
        <v>0</v>
      </c>
      <c r="J190" s="371">
        <v>0</v>
      </c>
      <c r="K190" s="372">
        <v>0</v>
      </c>
      <c r="L190" s="373">
        <v>0</v>
      </c>
      <c r="M190" s="379">
        <f t="shared" si="25"/>
        <v>2</v>
      </c>
      <c r="N190" s="374">
        <v>2</v>
      </c>
      <c r="O190" s="374" t="b">
        <f t="shared" si="34"/>
        <v>1</v>
      </c>
      <c r="P190" s="374">
        <f t="shared" si="35"/>
        <v>0</v>
      </c>
      <c r="Q190" s="351"/>
      <c r="S190" s="376">
        <f t="shared" si="26"/>
        <v>1458</v>
      </c>
      <c r="T190" s="377">
        <v>0</v>
      </c>
      <c r="U190" s="376">
        <f t="shared" si="27"/>
        <v>0</v>
      </c>
      <c r="V190" s="376">
        <f t="shared" si="28"/>
        <v>0</v>
      </c>
      <c r="W190" s="376">
        <f t="shared" si="29"/>
        <v>0</v>
      </c>
      <c r="X190" s="376">
        <f t="shared" si="30"/>
        <v>0</v>
      </c>
      <c r="Y190" s="376">
        <f t="shared" si="31"/>
        <v>1458</v>
      </c>
      <c r="Z190" s="378">
        <f t="shared" si="32"/>
        <v>1458</v>
      </c>
      <c r="AA190" s="378">
        <f t="shared" si="33"/>
        <v>0</v>
      </c>
    </row>
    <row r="191" spans="1:27" s="358" customFormat="1" x14ac:dyDescent="0.25">
      <c r="A191" s="366">
        <f t="shared" si="36"/>
        <v>185</v>
      </c>
      <c r="B191" s="381" t="s">
        <v>2709</v>
      </c>
      <c r="C191" s="367" t="s">
        <v>3060</v>
      </c>
      <c r="D191" s="368" t="s">
        <v>3061</v>
      </c>
      <c r="E191" s="369" t="s">
        <v>2691</v>
      </c>
      <c r="F191" s="369">
        <v>87.28</v>
      </c>
      <c r="G191" s="369">
        <v>87.28</v>
      </c>
      <c r="H191" s="370">
        <v>2</v>
      </c>
      <c r="I191" s="371">
        <v>0</v>
      </c>
      <c r="J191" s="371">
        <v>0</v>
      </c>
      <c r="K191" s="372">
        <v>0</v>
      </c>
      <c r="L191" s="373">
        <v>0</v>
      </c>
      <c r="M191" s="379">
        <f t="shared" si="25"/>
        <v>2</v>
      </c>
      <c r="N191" s="374">
        <v>2</v>
      </c>
      <c r="O191" s="374" t="b">
        <f t="shared" si="34"/>
        <v>1</v>
      </c>
      <c r="P191" s="374">
        <f t="shared" si="35"/>
        <v>0</v>
      </c>
      <c r="Q191" s="351"/>
      <c r="S191" s="376">
        <f t="shared" si="26"/>
        <v>174.56</v>
      </c>
      <c r="T191" s="377">
        <v>0</v>
      </c>
      <c r="U191" s="376">
        <f t="shared" si="27"/>
        <v>0</v>
      </c>
      <c r="V191" s="376">
        <f t="shared" si="28"/>
        <v>0</v>
      </c>
      <c r="W191" s="376">
        <f t="shared" si="29"/>
        <v>0</v>
      </c>
      <c r="X191" s="376">
        <f t="shared" si="30"/>
        <v>0</v>
      </c>
      <c r="Y191" s="376">
        <f t="shared" si="31"/>
        <v>174.56</v>
      </c>
      <c r="Z191" s="378">
        <f t="shared" si="32"/>
        <v>174.56</v>
      </c>
      <c r="AA191" s="378">
        <f t="shared" si="33"/>
        <v>0</v>
      </c>
    </row>
    <row r="192" spans="1:27" s="358" customFormat="1" x14ac:dyDescent="0.25">
      <c r="A192" s="366">
        <f t="shared" si="36"/>
        <v>186</v>
      </c>
      <c r="B192" s="381" t="s">
        <v>2709</v>
      </c>
      <c r="C192" s="367" t="s">
        <v>3062</v>
      </c>
      <c r="D192" s="368" t="s">
        <v>3063</v>
      </c>
      <c r="E192" s="369" t="s">
        <v>2691</v>
      </c>
      <c r="F192" s="369">
        <v>950</v>
      </c>
      <c r="G192" s="369">
        <v>950</v>
      </c>
      <c r="H192" s="370">
        <v>1</v>
      </c>
      <c r="I192" s="371">
        <v>0</v>
      </c>
      <c r="J192" s="371">
        <v>0</v>
      </c>
      <c r="K192" s="372">
        <v>0</v>
      </c>
      <c r="L192" s="373">
        <v>0</v>
      </c>
      <c r="M192" s="379">
        <f t="shared" si="25"/>
        <v>1</v>
      </c>
      <c r="N192" s="374">
        <v>1</v>
      </c>
      <c r="O192" s="374" t="b">
        <f t="shared" si="34"/>
        <v>1</v>
      </c>
      <c r="P192" s="374">
        <f t="shared" si="35"/>
        <v>0</v>
      </c>
      <c r="Q192" s="351"/>
      <c r="S192" s="376">
        <f t="shared" si="26"/>
        <v>950</v>
      </c>
      <c r="T192" s="377">
        <v>0</v>
      </c>
      <c r="U192" s="376">
        <f t="shared" si="27"/>
        <v>0</v>
      </c>
      <c r="V192" s="376">
        <f t="shared" si="28"/>
        <v>0</v>
      </c>
      <c r="W192" s="376">
        <f t="shared" si="29"/>
        <v>0</v>
      </c>
      <c r="X192" s="376">
        <f t="shared" si="30"/>
        <v>0</v>
      </c>
      <c r="Y192" s="376">
        <f t="shared" si="31"/>
        <v>950</v>
      </c>
      <c r="Z192" s="378">
        <f t="shared" si="32"/>
        <v>950</v>
      </c>
      <c r="AA192" s="378">
        <f t="shared" si="33"/>
        <v>0</v>
      </c>
    </row>
    <row r="193" spans="1:27" s="358" customFormat="1" x14ac:dyDescent="0.25">
      <c r="A193" s="366">
        <f t="shared" si="36"/>
        <v>187</v>
      </c>
      <c r="B193" s="381" t="s">
        <v>2709</v>
      </c>
      <c r="C193" s="367" t="s">
        <v>3064</v>
      </c>
      <c r="D193" s="368" t="s">
        <v>3065</v>
      </c>
      <c r="E193" s="369" t="s">
        <v>2691</v>
      </c>
      <c r="F193" s="369">
        <v>230.05</v>
      </c>
      <c r="G193" s="369">
        <v>230.05</v>
      </c>
      <c r="H193" s="370">
        <v>1</v>
      </c>
      <c r="I193" s="371">
        <v>0</v>
      </c>
      <c r="J193" s="371">
        <v>0</v>
      </c>
      <c r="K193" s="372">
        <v>0</v>
      </c>
      <c r="L193" s="373">
        <v>0</v>
      </c>
      <c r="M193" s="379">
        <f t="shared" si="25"/>
        <v>1</v>
      </c>
      <c r="N193" s="374">
        <v>1</v>
      </c>
      <c r="O193" s="374" t="b">
        <f t="shared" si="34"/>
        <v>1</v>
      </c>
      <c r="P193" s="374">
        <f t="shared" si="35"/>
        <v>0</v>
      </c>
      <c r="Q193" s="351"/>
      <c r="S193" s="376">
        <f t="shared" si="26"/>
        <v>230.05</v>
      </c>
      <c r="T193" s="377">
        <v>0</v>
      </c>
      <c r="U193" s="376">
        <f t="shared" si="27"/>
        <v>0</v>
      </c>
      <c r="V193" s="376">
        <f t="shared" si="28"/>
        <v>0</v>
      </c>
      <c r="W193" s="376">
        <f t="shared" si="29"/>
        <v>0</v>
      </c>
      <c r="X193" s="376">
        <f t="shared" si="30"/>
        <v>0</v>
      </c>
      <c r="Y193" s="376">
        <f t="shared" si="31"/>
        <v>230.05</v>
      </c>
      <c r="Z193" s="378">
        <f t="shared" si="32"/>
        <v>230.05</v>
      </c>
      <c r="AA193" s="378">
        <f t="shared" si="33"/>
        <v>0</v>
      </c>
    </row>
    <row r="194" spans="1:27" s="358" customFormat="1" x14ac:dyDescent="0.25">
      <c r="A194" s="366">
        <f t="shared" si="36"/>
        <v>188</v>
      </c>
      <c r="B194" s="381" t="s">
        <v>2709</v>
      </c>
      <c r="C194" s="367" t="s">
        <v>3066</v>
      </c>
      <c r="D194" s="368" t="s">
        <v>3067</v>
      </c>
      <c r="E194" s="369" t="s">
        <v>2691</v>
      </c>
      <c r="F194" s="369">
        <v>202.24</v>
      </c>
      <c r="G194" s="369">
        <v>202.24</v>
      </c>
      <c r="H194" s="370">
        <v>1</v>
      </c>
      <c r="I194" s="371">
        <v>0</v>
      </c>
      <c r="J194" s="371">
        <v>0</v>
      </c>
      <c r="K194" s="372">
        <v>0</v>
      </c>
      <c r="L194" s="373">
        <v>0</v>
      </c>
      <c r="M194" s="379">
        <f t="shared" si="25"/>
        <v>1</v>
      </c>
      <c r="N194" s="374">
        <v>1</v>
      </c>
      <c r="O194" s="374" t="b">
        <f t="shared" si="34"/>
        <v>1</v>
      </c>
      <c r="P194" s="374">
        <f t="shared" si="35"/>
        <v>0</v>
      </c>
      <c r="Q194" s="351"/>
      <c r="S194" s="376">
        <f t="shared" si="26"/>
        <v>202.24</v>
      </c>
      <c r="T194" s="377">
        <v>0</v>
      </c>
      <c r="U194" s="376">
        <f t="shared" si="27"/>
        <v>0</v>
      </c>
      <c r="V194" s="376">
        <f t="shared" si="28"/>
        <v>0</v>
      </c>
      <c r="W194" s="376">
        <f t="shared" si="29"/>
        <v>0</v>
      </c>
      <c r="X194" s="376">
        <f t="shared" si="30"/>
        <v>0</v>
      </c>
      <c r="Y194" s="376">
        <f t="shared" si="31"/>
        <v>202.24</v>
      </c>
      <c r="Z194" s="378">
        <f t="shared" si="32"/>
        <v>202.24</v>
      </c>
      <c r="AA194" s="378">
        <f t="shared" si="33"/>
        <v>0</v>
      </c>
    </row>
    <row r="195" spans="1:27" s="358" customFormat="1" x14ac:dyDescent="0.25">
      <c r="A195" s="366">
        <f t="shared" si="36"/>
        <v>189</v>
      </c>
      <c r="B195" s="381"/>
      <c r="C195" s="367" t="s">
        <v>3068</v>
      </c>
      <c r="D195" s="368" t="s">
        <v>3069</v>
      </c>
      <c r="E195" s="369" t="s">
        <v>2691</v>
      </c>
      <c r="F195" s="369">
        <v>100</v>
      </c>
      <c r="G195" s="369">
        <v>100</v>
      </c>
      <c r="H195" s="370">
        <v>4</v>
      </c>
      <c r="I195" s="371">
        <v>0</v>
      </c>
      <c r="J195" s="371">
        <v>0</v>
      </c>
      <c r="K195" s="372">
        <v>0</v>
      </c>
      <c r="L195" s="373">
        <v>0</v>
      </c>
      <c r="M195" s="379">
        <f t="shared" si="25"/>
        <v>4</v>
      </c>
      <c r="N195" s="374">
        <v>4</v>
      </c>
      <c r="O195" s="374" t="b">
        <f t="shared" si="34"/>
        <v>1</v>
      </c>
      <c r="P195" s="374">
        <f t="shared" si="35"/>
        <v>0</v>
      </c>
      <c r="Q195" s="351"/>
      <c r="S195" s="376">
        <f t="shared" si="26"/>
        <v>400</v>
      </c>
      <c r="T195" s="377">
        <v>0</v>
      </c>
      <c r="U195" s="376">
        <f t="shared" si="27"/>
        <v>0</v>
      </c>
      <c r="V195" s="376">
        <f t="shared" si="28"/>
        <v>0</v>
      </c>
      <c r="W195" s="376">
        <f t="shared" si="29"/>
        <v>0</v>
      </c>
      <c r="X195" s="376">
        <f t="shared" si="30"/>
        <v>0</v>
      </c>
      <c r="Y195" s="376">
        <f t="shared" si="31"/>
        <v>400</v>
      </c>
      <c r="Z195" s="378">
        <f t="shared" si="32"/>
        <v>400</v>
      </c>
      <c r="AA195" s="378">
        <f t="shared" si="33"/>
        <v>0</v>
      </c>
    </row>
    <row r="196" spans="1:27" s="358" customFormat="1" x14ac:dyDescent="0.25">
      <c r="A196" s="366">
        <f t="shared" si="36"/>
        <v>190</v>
      </c>
      <c r="B196" s="381" t="s">
        <v>2709</v>
      </c>
      <c r="C196" s="367" t="s">
        <v>3070</v>
      </c>
      <c r="D196" s="368" t="s">
        <v>3071</v>
      </c>
      <c r="E196" s="369" t="s">
        <v>2691</v>
      </c>
      <c r="F196" s="369">
        <v>143.84</v>
      </c>
      <c r="G196" s="369">
        <v>143.84</v>
      </c>
      <c r="H196" s="370">
        <v>7</v>
      </c>
      <c r="I196" s="371">
        <v>0</v>
      </c>
      <c r="J196" s="371">
        <v>0</v>
      </c>
      <c r="K196" s="372">
        <v>0</v>
      </c>
      <c r="L196" s="373">
        <v>0</v>
      </c>
      <c r="M196" s="379">
        <f t="shared" si="25"/>
        <v>7</v>
      </c>
      <c r="N196" s="374">
        <v>7</v>
      </c>
      <c r="O196" s="374" t="b">
        <f t="shared" si="34"/>
        <v>1</v>
      </c>
      <c r="P196" s="374">
        <f t="shared" si="35"/>
        <v>0</v>
      </c>
      <c r="Q196" s="351"/>
      <c r="S196" s="376">
        <f t="shared" si="26"/>
        <v>1006.88</v>
      </c>
      <c r="T196" s="377">
        <v>0</v>
      </c>
      <c r="U196" s="376">
        <f t="shared" si="27"/>
        <v>0</v>
      </c>
      <c r="V196" s="376">
        <f t="shared" si="28"/>
        <v>0</v>
      </c>
      <c r="W196" s="376">
        <f t="shared" si="29"/>
        <v>0</v>
      </c>
      <c r="X196" s="376">
        <f t="shared" si="30"/>
        <v>0</v>
      </c>
      <c r="Y196" s="376">
        <f t="shared" si="31"/>
        <v>1006.88</v>
      </c>
      <c r="Z196" s="378">
        <f t="shared" si="32"/>
        <v>1006.88</v>
      </c>
      <c r="AA196" s="378">
        <f t="shared" si="33"/>
        <v>0</v>
      </c>
    </row>
    <row r="197" spans="1:27" s="358" customFormat="1" x14ac:dyDescent="0.25">
      <c r="A197" s="366">
        <f t="shared" si="36"/>
        <v>191</v>
      </c>
      <c r="B197" s="381" t="s">
        <v>2709</v>
      </c>
      <c r="C197" s="367" t="s">
        <v>3072</v>
      </c>
      <c r="D197" s="368" t="s">
        <v>3073</v>
      </c>
      <c r="E197" s="369" t="s">
        <v>2691</v>
      </c>
      <c r="F197" s="369">
        <v>0</v>
      </c>
      <c r="G197" s="369">
        <v>0</v>
      </c>
      <c r="H197" s="370">
        <v>2</v>
      </c>
      <c r="I197" s="371">
        <v>0</v>
      </c>
      <c r="J197" s="371">
        <v>0</v>
      </c>
      <c r="K197" s="372">
        <v>0</v>
      </c>
      <c r="L197" s="373">
        <v>0</v>
      </c>
      <c r="M197" s="379">
        <f t="shared" si="25"/>
        <v>2</v>
      </c>
      <c r="N197" s="374">
        <v>2</v>
      </c>
      <c r="O197" s="374" t="b">
        <f t="shared" si="34"/>
        <v>1</v>
      </c>
      <c r="P197" s="374">
        <f t="shared" si="35"/>
        <v>0</v>
      </c>
      <c r="Q197" s="351"/>
      <c r="S197" s="376">
        <f t="shared" si="26"/>
        <v>0</v>
      </c>
      <c r="T197" s="377">
        <v>0</v>
      </c>
      <c r="U197" s="376">
        <f t="shared" si="27"/>
        <v>0</v>
      </c>
      <c r="V197" s="376">
        <f t="shared" si="28"/>
        <v>0</v>
      </c>
      <c r="W197" s="376">
        <f t="shared" si="29"/>
        <v>0</v>
      </c>
      <c r="X197" s="376">
        <f t="shared" si="30"/>
        <v>0</v>
      </c>
      <c r="Y197" s="376">
        <f t="shared" si="31"/>
        <v>0</v>
      </c>
      <c r="Z197" s="378">
        <f t="shared" si="32"/>
        <v>0</v>
      </c>
      <c r="AA197" s="378">
        <f t="shared" si="33"/>
        <v>0</v>
      </c>
    </row>
    <row r="198" spans="1:27" s="358" customFormat="1" x14ac:dyDescent="0.25">
      <c r="A198" s="366">
        <f t="shared" si="36"/>
        <v>192</v>
      </c>
      <c r="B198" s="381" t="s">
        <v>2875</v>
      </c>
      <c r="C198" s="367" t="s">
        <v>3074</v>
      </c>
      <c r="D198" s="368" t="s">
        <v>3075</v>
      </c>
      <c r="E198" s="369" t="s">
        <v>2691</v>
      </c>
      <c r="F198" s="369">
        <v>15063.18</v>
      </c>
      <c r="G198" s="369">
        <v>15063.18</v>
      </c>
      <c r="H198" s="370">
        <v>0</v>
      </c>
      <c r="I198" s="371">
        <v>0</v>
      </c>
      <c r="J198" s="371">
        <v>0</v>
      </c>
      <c r="K198" s="372">
        <v>0</v>
      </c>
      <c r="L198" s="373">
        <v>0</v>
      </c>
      <c r="M198" s="379">
        <f t="shared" si="25"/>
        <v>0</v>
      </c>
      <c r="N198" s="374">
        <v>0</v>
      </c>
      <c r="O198" s="374" t="b">
        <f t="shared" si="34"/>
        <v>1</v>
      </c>
      <c r="P198" s="374">
        <f t="shared" si="35"/>
        <v>0</v>
      </c>
      <c r="Q198" s="351"/>
      <c r="S198" s="376">
        <f t="shared" si="26"/>
        <v>0</v>
      </c>
      <c r="T198" s="377">
        <v>0</v>
      </c>
      <c r="U198" s="376">
        <f t="shared" si="27"/>
        <v>0</v>
      </c>
      <c r="V198" s="376">
        <f t="shared" si="28"/>
        <v>0</v>
      </c>
      <c r="W198" s="376">
        <f t="shared" si="29"/>
        <v>0</v>
      </c>
      <c r="X198" s="376">
        <f t="shared" si="30"/>
        <v>0</v>
      </c>
      <c r="Y198" s="376">
        <f t="shared" si="31"/>
        <v>0</v>
      </c>
      <c r="Z198" s="378">
        <f t="shared" si="32"/>
        <v>0</v>
      </c>
      <c r="AA198" s="378">
        <f t="shared" si="33"/>
        <v>0</v>
      </c>
    </row>
    <row r="199" spans="1:27" s="358" customFormat="1" x14ac:dyDescent="0.25">
      <c r="A199" s="366">
        <f t="shared" si="36"/>
        <v>193</v>
      </c>
      <c r="B199" s="381" t="s">
        <v>2709</v>
      </c>
      <c r="C199" s="367" t="s">
        <v>3076</v>
      </c>
      <c r="D199" s="368" t="s">
        <v>3077</v>
      </c>
      <c r="E199" s="369" t="s">
        <v>2691</v>
      </c>
      <c r="F199" s="369">
        <v>194.83</v>
      </c>
      <c r="G199" s="369">
        <v>194.83</v>
      </c>
      <c r="H199" s="370">
        <v>1</v>
      </c>
      <c r="I199" s="371">
        <v>0</v>
      </c>
      <c r="J199" s="371">
        <v>0</v>
      </c>
      <c r="K199" s="372">
        <v>0</v>
      </c>
      <c r="L199" s="373">
        <v>0</v>
      </c>
      <c r="M199" s="379">
        <f t="shared" ref="M199:M238" si="37">H199+I199+J199-K199-L199</f>
        <v>1</v>
      </c>
      <c r="N199" s="374">
        <v>1</v>
      </c>
      <c r="O199" s="374" t="b">
        <f t="shared" si="34"/>
        <v>1</v>
      </c>
      <c r="P199" s="374">
        <f t="shared" si="35"/>
        <v>0</v>
      </c>
      <c r="Q199" s="351"/>
      <c r="S199" s="376">
        <f t="shared" ref="S199:S235" si="38">H199*F199</f>
        <v>194.83</v>
      </c>
      <c r="T199" s="377">
        <v>0</v>
      </c>
      <c r="U199" s="376">
        <f t="shared" ref="U199:U235" si="39">I199*G199</f>
        <v>0</v>
      </c>
      <c r="V199" s="376">
        <f t="shared" ref="V199:V235" si="40">J199*G199</f>
        <v>0</v>
      </c>
      <c r="W199" s="376">
        <f t="shared" ref="W199:W235" si="41">K199*G199</f>
        <v>0</v>
      </c>
      <c r="X199" s="376">
        <f t="shared" ref="X199:X235" si="42">L199*G199</f>
        <v>0</v>
      </c>
      <c r="Y199" s="376">
        <f t="shared" ref="Y199:Y235" si="43">S199+T199+U199+V199-W199-X199</f>
        <v>194.83</v>
      </c>
      <c r="Z199" s="378">
        <f t="shared" ref="Z199:Z230" si="44">M199*G199</f>
        <v>194.83</v>
      </c>
      <c r="AA199" s="378">
        <f t="shared" ref="AA199:AA230" si="45">Z199-Y199</f>
        <v>0</v>
      </c>
    </row>
    <row r="200" spans="1:27" s="358" customFormat="1" x14ac:dyDescent="0.25">
      <c r="A200" s="366">
        <f t="shared" si="36"/>
        <v>194</v>
      </c>
      <c r="B200" s="381" t="s">
        <v>2709</v>
      </c>
      <c r="C200" s="367" t="s">
        <v>3078</v>
      </c>
      <c r="D200" s="368" t="s">
        <v>3079</v>
      </c>
      <c r="E200" s="369" t="s">
        <v>2691</v>
      </c>
      <c r="F200" s="369">
        <v>54.31</v>
      </c>
      <c r="G200" s="369">
        <v>54.31</v>
      </c>
      <c r="H200" s="370">
        <v>3</v>
      </c>
      <c r="I200" s="371">
        <v>0</v>
      </c>
      <c r="J200" s="371">
        <v>0</v>
      </c>
      <c r="K200" s="372">
        <v>0</v>
      </c>
      <c r="L200" s="373">
        <v>0</v>
      </c>
      <c r="M200" s="379">
        <f t="shared" si="37"/>
        <v>3</v>
      </c>
      <c r="N200" s="374">
        <v>3</v>
      </c>
      <c r="O200" s="374" t="b">
        <f t="shared" ref="O200:O238" si="46">M200=N200</f>
        <v>1</v>
      </c>
      <c r="P200" s="374">
        <f t="shared" ref="P200:P245" si="47">N200-M200</f>
        <v>0</v>
      </c>
      <c r="Q200" s="351"/>
      <c r="S200" s="376">
        <f t="shared" si="38"/>
        <v>162.93</v>
      </c>
      <c r="T200" s="377">
        <v>0</v>
      </c>
      <c r="U200" s="376">
        <f t="shared" si="39"/>
        <v>0</v>
      </c>
      <c r="V200" s="376">
        <f t="shared" si="40"/>
        <v>0</v>
      </c>
      <c r="W200" s="376">
        <f t="shared" si="41"/>
        <v>0</v>
      </c>
      <c r="X200" s="376">
        <f t="shared" si="42"/>
        <v>0</v>
      </c>
      <c r="Y200" s="376">
        <f t="shared" si="43"/>
        <v>162.93</v>
      </c>
      <c r="Z200" s="378">
        <f t="shared" si="44"/>
        <v>162.93</v>
      </c>
      <c r="AA200" s="378">
        <f t="shared" si="45"/>
        <v>0</v>
      </c>
    </row>
    <row r="201" spans="1:27" s="358" customFormat="1" x14ac:dyDescent="0.25">
      <c r="A201" s="366">
        <f t="shared" si="36"/>
        <v>195</v>
      </c>
      <c r="B201" s="381" t="s">
        <v>2709</v>
      </c>
      <c r="C201" s="367" t="s">
        <v>3080</v>
      </c>
      <c r="D201" s="368" t="s">
        <v>3081</v>
      </c>
      <c r="E201" s="369" t="s">
        <v>2691</v>
      </c>
      <c r="F201" s="369">
        <v>109.48</v>
      </c>
      <c r="G201" s="369">
        <v>109.48</v>
      </c>
      <c r="H201" s="370">
        <v>3</v>
      </c>
      <c r="I201" s="371">
        <v>0</v>
      </c>
      <c r="J201" s="371">
        <v>0</v>
      </c>
      <c r="K201" s="372">
        <v>0</v>
      </c>
      <c r="L201" s="373">
        <v>0</v>
      </c>
      <c r="M201" s="379">
        <f t="shared" si="37"/>
        <v>3</v>
      </c>
      <c r="N201" s="374">
        <v>3</v>
      </c>
      <c r="O201" s="374" t="b">
        <f t="shared" si="46"/>
        <v>1</v>
      </c>
      <c r="P201" s="374">
        <f t="shared" si="47"/>
        <v>0</v>
      </c>
      <c r="Q201" s="351"/>
      <c r="S201" s="376">
        <f t="shared" si="38"/>
        <v>328.44</v>
      </c>
      <c r="T201" s="377">
        <v>0</v>
      </c>
      <c r="U201" s="376">
        <f t="shared" si="39"/>
        <v>0</v>
      </c>
      <c r="V201" s="376">
        <f t="shared" si="40"/>
        <v>0</v>
      </c>
      <c r="W201" s="376">
        <f t="shared" si="41"/>
        <v>0</v>
      </c>
      <c r="X201" s="376">
        <f t="shared" si="42"/>
        <v>0</v>
      </c>
      <c r="Y201" s="376">
        <f t="shared" si="43"/>
        <v>328.44</v>
      </c>
      <c r="Z201" s="378">
        <f t="shared" si="44"/>
        <v>328.44</v>
      </c>
      <c r="AA201" s="378">
        <f t="shared" si="45"/>
        <v>0</v>
      </c>
    </row>
    <row r="202" spans="1:27" s="358" customFormat="1" x14ac:dyDescent="0.25">
      <c r="A202" s="366">
        <f t="shared" si="36"/>
        <v>196</v>
      </c>
      <c r="B202" s="381" t="s">
        <v>2709</v>
      </c>
      <c r="C202" s="367" t="s">
        <v>3082</v>
      </c>
      <c r="D202" s="368" t="s">
        <v>3083</v>
      </c>
      <c r="E202" s="369" t="s">
        <v>2691</v>
      </c>
      <c r="F202" s="369">
        <v>143.75</v>
      </c>
      <c r="G202" s="369">
        <v>143.75</v>
      </c>
      <c r="H202" s="370">
        <v>3</v>
      </c>
      <c r="I202" s="371">
        <v>0</v>
      </c>
      <c r="J202" s="371">
        <v>0</v>
      </c>
      <c r="K202" s="372">
        <v>0</v>
      </c>
      <c r="L202" s="373">
        <v>0</v>
      </c>
      <c r="M202" s="379">
        <f t="shared" si="37"/>
        <v>3</v>
      </c>
      <c r="N202" s="374">
        <v>3</v>
      </c>
      <c r="O202" s="374" t="b">
        <f t="shared" si="46"/>
        <v>1</v>
      </c>
      <c r="P202" s="374">
        <f t="shared" si="47"/>
        <v>0</v>
      </c>
      <c r="Q202" s="351"/>
      <c r="S202" s="376">
        <f t="shared" si="38"/>
        <v>431.25</v>
      </c>
      <c r="T202" s="377">
        <v>0</v>
      </c>
      <c r="U202" s="376">
        <f t="shared" si="39"/>
        <v>0</v>
      </c>
      <c r="V202" s="376">
        <f t="shared" si="40"/>
        <v>0</v>
      </c>
      <c r="W202" s="376">
        <f t="shared" si="41"/>
        <v>0</v>
      </c>
      <c r="X202" s="376">
        <f t="shared" si="42"/>
        <v>0</v>
      </c>
      <c r="Y202" s="376">
        <f t="shared" si="43"/>
        <v>431.25</v>
      </c>
      <c r="Z202" s="378">
        <f t="shared" si="44"/>
        <v>431.25</v>
      </c>
      <c r="AA202" s="378">
        <f t="shared" si="45"/>
        <v>0</v>
      </c>
    </row>
    <row r="203" spans="1:27" s="358" customFormat="1" x14ac:dyDescent="0.25">
      <c r="A203" s="366">
        <f t="shared" si="36"/>
        <v>197</v>
      </c>
      <c r="B203" s="381" t="s">
        <v>2709</v>
      </c>
      <c r="C203" s="367" t="s">
        <v>3084</v>
      </c>
      <c r="D203" s="368" t="s">
        <v>3085</v>
      </c>
      <c r="E203" s="369" t="s">
        <v>2691</v>
      </c>
      <c r="F203" s="369">
        <v>161.19999999999999</v>
      </c>
      <c r="G203" s="369">
        <v>161.19999999999999</v>
      </c>
      <c r="H203" s="370">
        <v>3</v>
      </c>
      <c r="I203" s="371">
        <v>0</v>
      </c>
      <c r="J203" s="371">
        <v>0</v>
      </c>
      <c r="K203" s="372">
        <v>0</v>
      </c>
      <c r="L203" s="373">
        <v>0</v>
      </c>
      <c r="M203" s="379">
        <f t="shared" si="37"/>
        <v>3</v>
      </c>
      <c r="N203" s="374">
        <v>3</v>
      </c>
      <c r="O203" s="374" t="b">
        <f t="shared" si="46"/>
        <v>1</v>
      </c>
      <c r="P203" s="374">
        <f t="shared" si="47"/>
        <v>0</v>
      </c>
      <c r="Q203" s="351"/>
      <c r="S203" s="376">
        <f t="shared" si="38"/>
        <v>483.59999999999997</v>
      </c>
      <c r="T203" s="377">
        <v>0</v>
      </c>
      <c r="U203" s="376">
        <f t="shared" si="39"/>
        <v>0</v>
      </c>
      <c r="V203" s="376">
        <f t="shared" si="40"/>
        <v>0</v>
      </c>
      <c r="W203" s="376">
        <f t="shared" si="41"/>
        <v>0</v>
      </c>
      <c r="X203" s="376">
        <f t="shared" si="42"/>
        <v>0</v>
      </c>
      <c r="Y203" s="376">
        <f t="shared" si="43"/>
        <v>483.59999999999997</v>
      </c>
      <c r="Z203" s="378">
        <f t="shared" si="44"/>
        <v>483.59999999999997</v>
      </c>
      <c r="AA203" s="378">
        <f t="shared" si="45"/>
        <v>0</v>
      </c>
    </row>
    <row r="204" spans="1:27" s="358" customFormat="1" x14ac:dyDescent="0.25">
      <c r="A204" s="366">
        <f t="shared" si="36"/>
        <v>198</v>
      </c>
      <c r="B204" s="381" t="s">
        <v>2709</v>
      </c>
      <c r="C204" s="367" t="s">
        <v>3086</v>
      </c>
      <c r="D204" s="368" t="s">
        <v>3087</v>
      </c>
      <c r="E204" s="369" t="s">
        <v>2691</v>
      </c>
      <c r="F204" s="369">
        <v>205.17</v>
      </c>
      <c r="G204" s="369">
        <v>205.17</v>
      </c>
      <c r="H204" s="370">
        <v>3</v>
      </c>
      <c r="I204" s="371">
        <v>0</v>
      </c>
      <c r="J204" s="371">
        <v>0</v>
      </c>
      <c r="K204" s="372">
        <v>0</v>
      </c>
      <c r="L204" s="373">
        <v>0</v>
      </c>
      <c r="M204" s="379">
        <f t="shared" si="37"/>
        <v>3</v>
      </c>
      <c r="N204" s="374">
        <v>3</v>
      </c>
      <c r="O204" s="374" t="b">
        <f t="shared" si="46"/>
        <v>1</v>
      </c>
      <c r="P204" s="374">
        <f t="shared" si="47"/>
        <v>0</v>
      </c>
      <c r="Q204" s="351"/>
      <c r="S204" s="376">
        <f t="shared" si="38"/>
        <v>615.51</v>
      </c>
      <c r="T204" s="377">
        <v>0</v>
      </c>
      <c r="U204" s="376">
        <f t="shared" si="39"/>
        <v>0</v>
      </c>
      <c r="V204" s="376">
        <f t="shared" si="40"/>
        <v>0</v>
      </c>
      <c r="W204" s="376">
        <f t="shared" si="41"/>
        <v>0</v>
      </c>
      <c r="X204" s="376">
        <f t="shared" si="42"/>
        <v>0</v>
      </c>
      <c r="Y204" s="376">
        <f t="shared" si="43"/>
        <v>615.51</v>
      </c>
      <c r="Z204" s="378">
        <f t="shared" si="44"/>
        <v>615.51</v>
      </c>
      <c r="AA204" s="378">
        <f t="shared" si="45"/>
        <v>0</v>
      </c>
    </row>
    <row r="205" spans="1:27" s="358" customFormat="1" x14ac:dyDescent="0.25">
      <c r="A205" s="366">
        <f t="shared" si="36"/>
        <v>199</v>
      </c>
      <c r="B205" s="381" t="s">
        <v>2709</v>
      </c>
      <c r="C205" s="367" t="s">
        <v>3088</v>
      </c>
      <c r="D205" s="368" t="s">
        <v>3089</v>
      </c>
      <c r="E205" s="369" t="s">
        <v>2691</v>
      </c>
      <c r="F205" s="369">
        <v>267.89</v>
      </c>
      <c r="G205" s="369">
        <v>267.89</v>
      </c>
      <c r="H205" s="370">
        <v>4</v>
      </c>
      <c r="I205" s="371">
        <v>0</v>
      </c>
      <c r="J205" s="371">
        <v>0</v>
      </c>
      <c r="K205" s="372">
        <v>0</v>
      </c>
      <c r="L205" s="373">
        <v>0</v>
      </c>
      <c r="M205" s="379">
        <f t="shared" si="37"/>
        <v>4</v>
      </c>
      <c r="N205" s="374">
        <v>4</v>
      </c>
      <c r="O205" s="374" t="b">
        <f t="shared" si="46"/>
        <v>1</v>
      </c>
      <c r="P205" s="374">
        <f t="shared" si="47"/>
        <v>0</v>
      </c>
      <c r="Q205" s="351"/>
      <c r="S205" s="376">
        <f t="shared" si="38"/>
        <v>1071.56</v>
      </c>
      <c r="T205" s="377">
        <v>0</v>
      </c>
      <c r="U205" s="376">
        <f t="shared" si="39"/>
        <v>0</v>
      </c>
      <c r="V205" s="376">
        <f t="shared" si="40"/>
        <v>0</v>
      </c>
      <c r="W205" s="376">
        <f t="shared" si="41"/>
        <v>0</v>
      </c>
      <c r="X205" s="376">
        <f t="shared" si="42"/>
        <v>0</v>
      </c>
      <c r="Y205" s="376">
        <f t="shared" si="43"/>
        <v>1071.56</v>
      </c>
      <c r="Z205" s="378">
        <f t="shared" si="44"/>
        <v>1071.56</v>
      </c>
      <c r="AA205" s="378">
        <f t="shared" si="45"/>
        <v>0</v>
      </c>
    </row>
    <row r="206" spans="1:27" s="358" customFormat="1" x14ac:dyDescent="0.25">
      <c r="A206" s="366">
        <f t="shared" si="36"/>
        <v>200</v>
      </c>
      <c r="B206" s="381" t="s">
        <v>2709</v>
      </c>
      <c r="C206" s="367" t="s">
        <v>3090</v>
      </c>
      <c r="D206" s="368" t="s">
        <v>3091</v>
      </c>
      <c r="E206" s="369" t="s">
        <v>2691</v>
      </c>
      <c r="F206" s="369">
        <v>642.24</v>
      </c>
      <c r="G206" s="369">
        <v>642.24</v>
      </c>
      <c r="H206" s="370">
        <v>2</v>
      </c>
      <c r="I206" s="371">
        <v>0</v>
      </c>
      <c r="J206" s="371">
        <v>0</v>
      </c>
      <c r="K206" s="372">
        <v>0</v>
      </c>
      <c r="L206" s="373">
        <v>0</v>
      </c>
      <c r="M206" s="379">
        <f t="shared" si="37"/>
        <v>2</v>
      </c>
      <c r="N206" s="374">
        <v>2</v>
      </c>
      <c r="O206" s="374" t="b">
        <f t="shared" si="46"/>
        <v>1</v>
      </c>
      <c r="P206" s="374">
        <f t="shared" si="47"/>
        <v>0</v>
      </c>
      <c r="Q206" s="351"/>
      <c r="S206" s="376">
        <f t="shared" si="38"/>
        <v>1284.48</v>
      </c>
      <c r="T206" s="377">
        <v>0</v>
      </c>
      <c r="U206" s="376">
        <f t="shared" si="39"/>
        <v>0</v>
      </c>
      <c r="V206" s="376">
        <f t="shared" si="40"/>
        <v>0</v>
      </c>
      <c r="W206" s="376">
        <f t="shared" si="41"/>
        <v>0</v>
      </c>
      <c r="X206" s="376">
        <f t="shared" si="42"/>
        <v>0</v>
      </c>
      <c r="Y206" s="376">
        <f t="shared" si="43"/>
        <v>1284.48</v>
      </c>
      <c r="Z206" s="378">
        <f t="shared" si="44"/>
        <v>1284.48</v>
      </c>
      <c r="AA206" s="378">
        <f t="shared" si="45"/>
        <v>0</v>
      </c>
    </row>
    <row r="207" spans="1:27" s="358" customFormat="1" x14ac:dyDescent="0.25">
      <c r="A207" s="366">
        <f t="shared" si="36"/>
        <v>201</v>
      </c>
      <c r="B207" s="381" t="s">
        <v>2709</v>
      </c>
      <c r="C207" s="367" t="s">
        <v>3092</v>
      </c>
      <c r="D207" s="368" t="s">
        <v>3093</v>
      </c>
      <c r="E207" s="369" t="s">
        <v>2691</v>
      </c>
      <c r="F207" s="369">
        <v>134.47999999999999</v>
      </c>
      <c r="G207" s="369">
        <v>134.47999999999999</v>
      </c>
      <c r="H207" s="370">
        <v>3</v>
      </c>
      <c r="I207" s="371">
        <v>0</v>
      </c>
      <c r="J207" s="371">
        <v>0</v>
      </c>
      <c r="K207" s="372">
        <v>0</v>
      </c>
      <c r="L207" s="373">
        <v>0</v>
      </c>
      <c r="M207" s="379">
        <f t="shared" si="37"/>
        <v>3</v>
      </c>
      <c r="N207" s="374">
        <v>3</v>
      </c>
      <c r="O207" s="374" t="b">
        <f t="shared" si="46"/>
        <v>1</v>
      </c>
      <c r="P207" s="374">
        <f t="shared" si="47"/>
        <v>0</v>
      </c>
      <c r="Q207" s="351"/>
      <c r="S207" s="376">
        <f t="shared" si="38"/>
        <v>403.43999999999994</v>
      </c>
      <c r="T207" s="377">
        <v>0</v>
      </c>
      <c r="U207" s="376">
        <f t="shared" si="39"/>
        <v>0</v>
      </c>
      <c r="V207" s="376">
        <f t="shared" si="40"/>
        <v>0</v>
      </c>
      <c r="W207" s="376">
        <f t="shared" si="41"/>
        <v>0</v>
      </c>
      <c r="X207" s="376">
        <f t="shared" si="42"/>
        <v>0</v>
      </c>
      <c r="Y207" s="376">
        <f t="shared" si="43"/>
        <v>403.43999999999994</v>
      </c>
      <c r="Z207" s="378">
        <f t="shared" si="44"/>
        <v>403.43999999999994</v>
      </c>
      <c r="AA207" s="378">
        <f t="shared" si="45"/>
        <v>0</v>
      </c>
    </row>
    <row r="208" spans="1:27" s="358" customFormat="1" x14ac:dyDescent="0.25">
      <c r="A208" s="366">
        <f t="shared" si="36"/>
        <v>202</v>
      </c>
      <c r="B208" s="381" t="s">
        <v>2709</v>
      </c>
      <c r="C208" s="367" t="s">
        <v>3094</v>
      </c>
      <c r="D208" s="368" t="s">
        <v>3095</v>
      </c>
      <c r="E208" s="369" t="s">
        <v>2691</v>
      </c>
      <c r="F208" s="369">
        <v>0</v>
      </c>
      <c r="G208" s="369">
        <v>0</v>
      </c>
      <c r="H208" s="370">
        <v>2</v>
      </c>
      <c r="I208" s="371">
        <v>0</v>
      </c>
      <c r="J208" s="371">
        <v>0</v>
      </c>
      <c r="K208" s="372">
        <v>0</v>
      </c>
      <c r="L208" s="373">
        <v>0</v>
      </c>
      <c r="M208" s="379">
        <f t="shared" si="37"/>
        <v>2</v>
      </c>
      <c r="N208" s="374">
        <v>2</v>
      </c>
      <c r="O208" s="374" t="b">
        <f t="shared" si="46"/>
        <v>1</v>
      </c>
      <c r="P208" s="374">
        <f t="shared" si="47"/>
        <v>0</v>
      </c>
      <c r="Q208" s="351"/>
      <c r="S208" s="376">
        <f t="shared" si="38"/>
        <v>0</v>
      </c>
      <c r="T208" s="377">
        <v>0</v>
      </c>
      <c r="U208" s="376">
        <f t="shared" si="39"/>
        <v>0</v>
      </c>
      <c r="V208" s="376">
        <f t="shared" si="40"/>
        <v>0</v>
      </c>
      <c r="W208" s="376">
        <f t="shared" si="41"/>
        <v>0</v>
      </c>
      <c r="X208" s="376">
        <f t="shared" si="42"/>
        <v>0</v>
      </c>
      <c r="Y208" s="376">
        <f t="shared" si="43"/>
        <v>0</v>
      </c>
      <c r="Z208" s="378">
        <f t="shared" si="44"/>
        <v>0</v>
      </c>
      <c r="AA208" s="378">
        <f t="shared" si="45"/>
        <v>0</v>
      </c>
    </row>
    <row r="209" spans="1:27" s="358" customFormat="1" ht="24" x14ac:dyDescent="0.25">
      <c r="A209" s="366">
        <f t="shared" si="36"/>
        <v>203</v>
      </c>
      <c r="B209" s="381" t="s">
        <v>2709</v>
      </c>
      <c r="C209" s="367" t="s">
        <v>3096</v>
      </c>
      <c r="D209" s="368" t="s">
        <v>3097</v>
      </c>
      <c r="E209" s="369" t="s">
        <v>2691</v>
      </c>
      <c r="F209" s="369">
        <v>148.76</v>
      </c>
      <c r="G209" s="369">
        <v>148.76</v>
      </c>
      <c r="H209" s="370">
        <v>1</v>
      </c>
      <c r="I209" s="371">
        <v>0</v>
      </c>
      <c r="J209" s="371">
        <v>0</v>
      </c>
      <c r="K209" s="372">
        <v>0</v>
      </c>
      <c r="L209" s="373">
        <v>0</v>
      </c>
      <c r="M209" s="379">
        <f t="shared" si="37"/>
        <v>1</v>
      </c>
      <c r="N209" s="374">
        <v>1</v>
      </c>
      <c r="O209" s="374" t="b">
        <f t="shared" si="46"/>
        <v>1</v>
      </c>
      <c r="P209" s="374">
        <f t="shared" si="47"/>
        <v>0</v>
      </c>
      <c r="Q209" s="351"/>
      <c r="S209" s="376">
        <f t="shared" si="38"/>
        <v>148.76</v>
      </c>
      <c r="T209" s="377">
        <v>0</v>
      </c>
      <c r="U209" s="376">
        <f t="shared" si="39"/>
        <v>0</v>
      </c>
      <c r="V209" s="376">
        <f t="shared" si="40"/>
        <v>0</v>
      </c>
      <c r="W209" s="376">
        <f t="shared" si="41"/>
        <v>0</v>
      </c>
      <c r="X209" s="376">
        <f t="shared" si="42"/>
        <v>0</v>
      </c>
      <c r="Y209" s="376">
        <f t="shared" si="43"/>
        <v>148.76</v>
      </c>
      <c r="Z209" s="378">
        <f t="shared" si="44"/>
        <v>148.76</v>
      </c>
      <c r="AA209" s="378">
        <f t="shared" si="45"/>
        <v>0</v>
      </c>
    </row>
    <row r="210" spans="1:27" s="358" customFormat="1" ht="24" x14ac:dyDescent="0.25">
      <c r="A210" s="366">
        <f t="shared" si="36"/>
        <v>204</v>
      </c>
      <c r="B210" s="381" t="s">
        <v>2709</v>
      </c>
      <c r="C210" s="367" t="s">
        <v>3098</v>
      </c>
      <c r="D210" s="368" t="s">
        <v>3099</v>
      </c>
      <c r="E210" s="369" t="s">
        <v>2691</v>
      </c>
      <c r="F210" s="369">
        <v>222.14</v>
      </c>
      <c r="G210" s="369">
        <v>222.14</v>
      </c>
      <c r="H210" s="370">
        <v>3</v>
      </c>
      <c r="I210" s="371">
        <v>0</v>
      </c>
      <c r="J210" s="371">
        <v>0</v>
      </c>
      <c r="K210" s="372">
        <v>0</v>
      </c>
      <c r="L210" s="373">
        <v>0</v>
      </c>
      <c r="M210" s="379">
        <f t="shared" si="37"/>
        <v>3</v>
      </c>
      <c r="N210" s="374">
        <v>3</v>
      </c>
      <c r="O210" s="374" t="b">
        <f t="shared" si="46"/>
        <v>1</v>
      </c>
      <c r="P210" s="374">
        <f t="shared" si="47"/>
        <v>0</v>
      </c>
      <c r="Q210" s="351"/>
      <c r="R210" s="380"/>
      <c r="S210" s="376">
        <f t="shared" si="38"/>
        <v>666.42</v>
      </c>
      <c r="T210" s="377">
        <v>0</v>
      </c>
      <c r="U210" s="376">
        <f t="shared" si="39"/>
        <v>0</v>
      </c>
      <c r="V210" s="376">
        <f t="shared" si="40"/>
        <v>0</v>
      </c>
      <c r="W210" s="376">
        <f t="shared" si="41"/>
        <v>0</v>
      </c>
      <c r="X210" s="376">
        <f t="shared" si="42"/>
        <v>0</v>
      </c>
      <c r="Y210" s="376">
        <f t="shared" si="43"/>
        <v>666.42</v>
      </c>
      <c r="Z210" s="378">
        <f t="shared" si="44"/>
        <v>666.42</v>
      </c>
      <c r="AA210" s="378">
        <f t="shared" si="45"/>
        <v>0</v>
      </c>
    </row>
    <row r="211" spans="1:27" s="358" customFormat="1" x14ac:dyDescent="0.25">
      <c r="A211" s="366">
        <f t="shared" si="36"/>
        <v>205</v>
      </c>
      <c r="B211" s="381" t="s">
        <v>2709</v>
      </c>
      <c r="C211" s="367" t="s">
        <v>3100</v>
      </c>
      <c r="D211" s="368" t="s">
        <v>3101</v>
      </c>
      <c r="E211" s="369" t="s">
        <v>2691</v>
      </c>
      <c r="F211" s="369">
        <v>189</v>
      </c>
      <c r="G211" s="369">
        <v>189</v>
      </c>
      <c r="H211" s="370">
        <v>3</v>
      </c>
      <c r="I211" s="371">
        <v>0</v>
      </c>
      <c r="J211" s="371">
        <v>0</v>
      </c>
      <c r="K211" s="372">
        <v>0</v>
      </c>
      <c r="L211" s="373">
        <v>0</v>
      </c>
      <c r="M211" s="379">
        <f t="shared" si="37"/>
        <v>3</v>
      </c>
      <c r="N211" s="374">
        <v>3</v>
      </c>
      <c r="O211" s="374" t="b">
        <f t="shared" si="46"/>
        <v>1</v>
      </c>
      <c r="P211" s="374">
        <f t="shared" si="47"/>
        <v>0</v>
      </c>
      <c r="Q211" s="351"/>
      <c r="S211" s="376">
        <f t="shared" si="38"/>
        <v>567</v>
      </c>
      <c r="T211" s="377">
        <v>0</v>
      </c>
      <c r="U211" s="376">
        <f t="shared" si="39"/>
        <v>0</v>
      </c>
      <c r="V211" s="376">
        <f t="shared" si="40"/>
        <v>0</v>
      </c>
      <c r="W211" s="376">
        <f t="shared" si="41"/>
        <v>0</v>
      </c>
      <c r="X211" s="376">
        <f t="shared" si="42"/>
        <v>0</v>
      </c>
      <c r="Y211" s="376">
        <f t="shared" si="43"/>
        <v>567</v>
      </c>
      <c r="Z211" s="378">
        <f t="shared" si="44"/>
        <v>567</v>
      </c>
      <c r="AA211" s="378">
        <f t="shared" si="45"/>
        <v>0</v>
      </c>
    </row>
    <row r="212" spans="1:27" s="358" customFormat="1" ht="24" x14ac:dyDescent="0.25">
      <c r="A212" s="366">
        <f t="shared" si="36"/>
        <v>206</v>
      </c>
      <c r="B212" s="381" t="s">
        <v>2709</v>
      </c>
      <c r="C212" s="367" t="s">
        <v>3102</v>
      </c>
      <c r="D212" s="368" t="s">
        <v>3103</v>
      </c>
      <c r="E212" s="369" t="s">
        <v>2691</v>
      </c>
      <c r="F212" s="369">
        <v>6420.6</v>
      </c>
      <c r="G212" s="369">
        <v>6420.6</v>
      </c>
      <c r="H212" s="370">
        <v>1</v>
      </c>
      <c r="I212" s="371">
        <v>0</v>
      </c>
      <c r="J212" s="371">
        <v>0</v>
      </c>
      <c r="K212" s="372">
        <v>0</v>
      </c>
      <c r="L212" s="373">
        <v>0</v>
      </c>
      <c r="M212" s="379">
        <f t="shared" si="37"/>
        <v>1</v>
      </c>
      <c r="N212" s="374">
        <v>1</v>
      </c>
      <c r="O212" s="374" t="b">
        <f t="shared" si="46"/>
        <v>1</v>
      </c>
      <c r="P212" s="374">
        <f t="shared" si="47"/>
        <v>0</v>
      </c>
      <c r="Q212" s="351"/>
      <c r="S212" s="376">
        <f t="shared" si="38"/>
        <v>6420.6</v>
      </c>
      <c r="T212" s="377">
        <v>0</v>
      </c>
      <c r="U212" s="376">
        <f t="shared" si="39"/>
        <v>0</v>
      </c>
      <c r="V212" s="376">
        <f t="shared" si="40"/>
        <v>0</v>
      </c>
      <c r="W212" s="376">
        <f t="shared" si="41"/>
        <v>0</v>
      </c>
      <c r="X212" s="376">
        <f t="shared" si="42"/>
        <v>0</v>
      </c>
      <c r="Y212" s="376">
        <f t="shared" si="43"/>
        <v>6420.6</v>
      </c>
      <c r="Z212" s="378">
        <f t="shared" si="44"/>
        <v>6420.6</v>
      </c>
      <c r="AA212" s="378">
        <f t="shared" si="45"/>
        <v>0</v>
      </c>
    </row>
    <row r="213" spans="1:27" s="358" customFormat="1" x14ac:dyDescent="0.25">
      <c r="A213" s="366">
        <f t="shared" si="36"/>
        <v>207</v>
      </c>
      <c r="B213" s="381" t="s">
        <v>2709</v>
      </c>
      <c r="C213" s="367" t="s">
        <v>3104</v>
      </c>
      <c r="D213" s="368" t="s">
        <v>3105</v>
      </c>
      <c r="E213" s="369" t="s">
        <v>2691</v>
      </c>
      <c r="F213" s="369">
        <v>349.08</v>
      </c>
      <c r="G213" s="369">
        <v>349.08</v>
      </c>
      <c r="H213" s="370">
        <v>2</v>
      </c>
      <c r="I213" s="371">
        <v>0</v>
      </c>
      <c r="J213" s="371">
        <v>0</v>
      </c>
      <c r="K213" s="372">
        <v>0</v>
      </c>
      <c r="L213" s="373">
        <v>0</v>
      </c>
      <c r="M213" s="379">
        <f t="shared" si="37"/>
        <v>2</v>
      </c>
      <c r="N213" s="374">
        <v>2</v>
      </c>
      <c r="O213" s="374" t="b">
        <f t="shared" si="46"/>
        <v>1</v>
      </c>
      <c r="P213" s="374">
        <f t="shared" si="47"/>
        <v>0</v>
      </c>
      <c r="Q213" s="351"/>
      <c r="S213" s="376">
        <f t="shared" si="38"/>
        <v>698.16</v>
      </c>
      <c r="T213" s="377">
        <v>0</v>
      </c>
      <c r="U213" s="376">
        <f t="shared" si="39"/>
        <v>0</v>
      </c>
      <c r="V213" s="376">
        <f t="shared" si="40"/>
        <v>0</v>
      </c>
      <c r="W213" s="376">
        <f t="shared" si="41"/>
        <v>0</v>
      </c>
      <c r="X213" s="376">
        <f t="shared" si="42"/>
        <v>0</v>
      </c>
      <c r="Y213" s="376">
        <f t="shared" si="43"/>
        <v>698.16</v>
      </c>
      <c r="Z213" s="378">
        <f t="shared" si="44"/>
        <v>698.16</v>
      </c>
      <c r="AA213" s="378">
        <f t="shared" si="45"/>
        <v>0</v>
      </c>
    </row>
    <row r="214" spans="1:27" s="358" customFormat="1" x14ac:dyDescent="0.25">
      <c r="A214" s="366">
        <f t="shared" si="36"/>
        <v>208</v>
      </c>
      <c r="B214" s="381" t="s">
        <v>2709</v>
      </c>
      <c r="C214" s="367" t="s">
        <v>3106</v>
      </c>
      <c r="D214" s="368" t="s">
        <v>3107</v>
      </c>
      <c r="E214" s="369" t="s">
        <v>2691</v>
      </c>
      <c r="F214" s="369">
        <v>364.66</v>
      </c>
      <c r="G214" s="369">
        <v>364.66</v>
      </c>
      <c r="H214" s="370">
        <v>2</v>
      </c>
      <c r="I214" s="371">
        <v>0</v>
      </c>
      <c r="J214" s="371">
        <v>0</v>
      </c>
      <c r="K214" s="372">
        <v>0</v>
      </c>
      <c r="L214" s="373">
        <v>0</v>
      </c>
      <c r="M214" s="379">
        <f t="shared" si="37"/>
        <v>2</v>
      </c>
      <c r="N214" s="374">
        <v>2</v>
      </c>
      <c r="O214" s="374" t="b">
        <f t="shared" si="46"/>
        <v>1</v>
      </c>
      <c r="P214" s="374">
        <f t="shared" si="47"/>
        <v>0</v>
      </c>
      <c r="Q214" s="351"/>
      <c r="S214" s="376">
        <f t="shared" si="38"/>
        <v>729.32</v>
      </c>
      <c r="T214" s="377">
        <v>0</v>
      </c>
      <c r="U214" s="376">
        <f t="shared" si="39"/>
        <v>0</v>
      </c>
      <c r="V214" s="376">
        <f t="shared" si="40"/>
        <v>0</v>
      </c>
      <c r="W214" s="376">
        <f t="shared" si="41"/>
        <v>0</v>
      </c>
      <c r="X214" s="376">
        <f t="shared" si="42"/>
        <v>0</v>
      </c>
      <c r="Y214" s="376">
        <f t="shared" si="43"/>
        <v>729.32</v>
      </c>
      <c r="Z214" s="378">
        <f t="shared" si="44"/>
        <v>729.32</v>
      </c>
      <c r="AA214" s="378">
        <f t="shared" si="45"/>
        <v>0</v>
      </c>
    </row>
    <row r="215" spans="1:27" s="380" customFormat="1" ht="24" x14ac:dyDescent="0.25">
      <c r="A215" s="366">
        <f t="shared" ref="A215:A244" si="48">SUM(A214)+1</f>
        <v>209</v>
      </c>
      <c r="B215" s="381"/>
      <c r="C215" s="367" t="s">
        <v>3108</v>
      </c>
      <c r="D215" s="368" t="s">
        <v>3109</v>
      </c>
      <c r="E215" s="369" t="s">
        <v>2691</v>
      </c>
      <c r="F215" s="369">
        <v>18726.650000000001</v>
      </c>
      <c r="G215" s="369">
        <v>18726.650000000001</v>
      </c>
      <c r="H215" s="370">
        <v>0</v>
      </c>
      <c r="I215" s="371">
        <v>0</v>
      </c>
      <c r="J215" s="371">
        <v>0</v>
      </c>
      <c r="K215" s="372">
        <v>0</v>
      </c>
      <c r="L215" s="373">
        <v>0</v>
      </c>
      <c r="M215" s="379">
        <f t="shared" si="37"/>
        <v>0</v>
      </c>
      <c r="N215" s="374">
        <v>0</v>
      </c>
      <c r="O215" s="374" t="b">
        <f t="shared" si="46"/>
        <v>1</v>
      </c>
      <c r="P215" s="374">
        <f t="shared" si="47"/>
        <v>0</v>
      </c>
      <c r="Q215" s="388"/>
      <c r="R215" s="358"/>
      <c r="S215" s="376">
        <f t="shared" si="38"/>
        <v>0</v>
      </c>
      <c r="T215" s="377">
        <v>0</v>
      </c>
      <c r="U215" s="376">
        <f t="shared" si="39"/>
        <v>0</v>
      </c>
      <c r="V215" s="376">
        <f t="shared" si="40"/>
        <v>0</v>
      </c>
      <c r="W215" s="376">
        <f t="shared" si="41"/>
        <v>0</v>
      </c>
      <c r="X215" s="376">
        <f t="shared" si="42"/>
        <v>0</v>
      </c>
      <c r="Y215" s="376">
        <f t="shared" si="43"/>
        <v>0</v>
      </c>
      <c r="Z215" s="378">
        <f t="shared" si="44"/>
        <v>0</v>
      </c>
      <c r="AA215" s="378">
        <f t="shared" si="45"/>
        <v>0</v>
      </c>
    </row>
    <row r="216" spans="1:27" s="380" customFormat="1" x14ac:dyDescent="0.25">
      <c r="A216" s="366">
        <f t="shared" si="48"/>
        <v>210</v>
      </c>
      <c r="B216" s="381" t="s">
        <v>2709</v>
      </c>
      <c r="C216" s="367" t="s">
        <v>3110</v>
      </c>
      <c r="D216" s="368" t="s">
        <v>3111</v>
      </c>
      <c r="E216" s="369" t="s">
        <v>2691</v>
      </c>
      <c r="F216" s="369">
        <v>161</v>
      </c>
      <c r="G216" s="369">
        <v>161</v>
      </c>
      <c r="H216" s="370">
        <v>2</v>
      </c>
      <c r="I216" s="371">
        <v>0</v>
      </c>
      <c r="J216" s="371">
        <v>0</v>
      </c>
      <c r="K216" s="372">
        <v>0</v>
      </c>
      <c r="L216" s="373">
        <v>0</v>
      </c>
      <c r="M216" s="379">
        <f t="shared" si="37"/>
        <v>2</v>
      </c>
      <c r="N216" s="374">
        <v>2</v>
      </c>
      <c r="O216" s="374" t="b">
        <f t="shared" si="46"/>
        <v>1</v>
      </c>
      <c r="P216" s="374">
        <f t="shared" si="47"/>
        <v>0</v>
      </c>
      <c r="Q216" s="351"/>
      <c r="R216" s="358"/>
      <c r="S216" s="376">
        <f t="shared" si="38"/>
        <v>322</v>
      </c>
      <c r="T216" s="377">
        <v>0</v>
      </c>
      <c r="U216" s="376">
        <f t="shared" si="39"/>
        <v>0</v>
      </c>
      <c r="V216" s="376">
        <f t="shared" si="40"/>
        <v>0</v>
      </c>
      <c r="W216" s="376">
        <f t="shared" si="41"/>
        <v>0</v>
      </c>
      <c r="X216" s="376">
        <f t="shared" si="42"/>
        <v>0</v>
      </c>
      <c r="Y216" s="376">
        <f t="shared" si="43"/>
        <v>322</v>
      </c>
      <c r="Z216" s="378">
        <f t="shared" si="44"/>
        <v>322</v>
      </c>
      <c r="AA216" s="378">
        <f t="shared" si="45"/>
        <v>0</v>
      </c>
    </row>
    <row r="217" spans="1:27" s="380" customFormat="1" x14ac:dyDescent="0.25">
      <c r="A217" s="366">
        <f t="shared" si="48"/>
        <v>211</v>
      </c>
      <c r="B217" s="381" t="s">
        <v>2709</v>
      </c>
      <c r="C217" s="367" t="s">
        <v>3112</v>
      </c>
      <c r="D217" s="368" t="s">
        <v>3113</v>
      </c>
      <c r="E217" s="369" t="s">
        <v>2691</v>
      </c>
      <c r="F217" s="369">
        <v>236.87</v>
      </c>
      <c r="G217" s="369">
        <v>236.87</v>
      </c>
      <c r="H217" s="370">
        <v>4</v>
      </c>
      <c r="I217" s="371">
        <v>0</v>
      </c>
      <c r="J217" s="371">
        <v>0</v>
      </c>
      <c r="K217" s="372">
        <v>0</v>
      </c>
      <c r="L217" s="373">
        <v>0</v>
      </c>
      <c r="M217" s="379">
        <f t="shared" si="37"/>
        <v>4</v>
      </c>
      <c r="N217" s="374">
        <v>4</v>
      </c>
      <c r="O217" s="374" t="b">
        <f t="shared" si="46"/>
        <v>1</v>
      </c>
      <c r="P217" s="374">
        <f t="shared" si="47"/>
        <v>0</v>
      </c>
      <c r="Q217" s="351"/>
      <c r="R217" s="358"/>
      <c r="S217" s="376">
        <f t="shared" si="38"/>
        <v>947.48</v>
      </c>
      <c r="T217" s="377">
        <v>0</v>
      </c>
      <c r="U217" s="376">
        <f t="shared" si="39"/>
        <v>0</v>
      </c>
      <c r="V217" s="376">
        <f t="shared" si="40"/>
        <v>0</v>
      </c>
      <c r="W217" s="376">
        <f t="shared" si="41"/>
        <v>0</v>
      </c>
      <c r="X217" s="376">
        <f t="shared" si="42"/>
        <v>0</v>
      </c>
      <c r="Y217" s="376">
        <f t="shared" si="43"/>
        <v>947.48</v>
      </c>
      <c r="Z217" s="378">
        <f t="shared" si="44"/>
        <v>947.48</v>
      </c>
      <c r="AA217" s="378">
        <f t="shared" si="45"/>
        <v>0</v>
      </c>
    </row>
    <row r="218" spans="1:27" s="380" customFormat="1" x14ac:dyDescent="0.25">
      <c r="A218" s="366">
        <f t="shared" si="48"/>
        <v>212</v>
      </c>
      <c r="B218" s="381" t="s">
        <v>2709</v>
      </c>
      <c r="C218" s="367" t="s">
        <v>3114</v>
      </c>
      <c r="D218" s="368" t="s">
        <v>3115</v>
      </c>
      <c r="E218" s="369" t="s">
        <v>2691</v>
      </c>
      <c r="F218" s="369">
        <v>185</v>
      </c>
      <c r="G218" s="369">
        <v>185</v>
      </c>
      <c r="H218" s="370">
        <v>4</v>
      </c>
      <c r="I218" s="371">
        <v>0</v>
      </c>
      <c r="J218" s="371">
        <v>0</v>
      </c>
      <c r="K218" s="372">
        <v>0</v>
      </c>
      <c r="L218" s="373">
        <v>0</v>
      </c>
      <c r="M218" s="379">
        <f t="shared" si="37"/>
        <v>4</v>
      </c>
      <c r="N218" s="374">
        <v>4</v>
      </c>
      <c r="O218" s="374" t="b">
        <f t="shared" si="46"/>
        <v>1</v>
      </c>
      <c r="P218" s="374">
        <f t="shared" si="47"/>
        <v>0</v>
      </c>
      <c r="Q218" s="351"/>
      <c r="R218" s="358"/>
      <c r="S218" s="376">
        <f t="shared" si="38"/>
        <v>740</v>
      </c>
      <c r="T218" s="377">
        <v>0</v>
      </c>
      <c r="U218" s="376">
        <f t="shared" si="39"/>
        <v>0</v>
      </c>
      <c r="V218" s="376">
        <f t="shared" si="40"/>
        <v>0</v>
      </c>
      <c r="W218" s="376">
        <f t="shared" si="41"/>
        <v>0</v>
      </c>
      <c r="X218" s="376">
        <f t="shared" si="42"/>
        <v>0</v>
      </c>
      <c r="Y218" s="376">
        <f t="shared" si="43"/>
        <v>740</v>
      </c>
      <c r="Z218" s="378">
        <f t="shared" si="44"/>
        <v>740</v>
      </c>
      <c r="AA218" s="378">
        <f t="shared" si="45"/>
        <v>0</v>
      </c>
    </row>
    <row r="219" spans="1:27" s="380" customFormat="1" ht="24" x14ac:dyDescent="0.25">
      <c r="A219" s="366">
        <f t="shared" si="48"/>
        <v>213</v>
      </c>
      <c r="B219" s="381" t="s">
        <v>2709</v>
      </c>
      <c r="C219" s="367" t="s">
        <v>3116</v>
      </c>
      <c r="D219" s="368" t="s">
        <v>3117</v>
      </c>
      <c r="E219" s="369" t="s">
        <v>2691</v>
      </c>
      <c r="F219" s="369">
        <v>869</v>
      </c>
      <c r="G219" s="369">
        <v>869</v>
      </c>
      <c r="H219" s="370">
        <v>2</v>
      </c>
      <c r="I219" s="371">
        <v>0</v>
      </c>
      <c r="J219" s="371">
        <v>0</v>
      </c>
      <c r="K219" s="372">
        <v>0</v>
      </c>
      <c r="L219" s="373">
        <v>0</v>
      </c>
      <c r="M219" s="379">
        <f t="shared" si="37"/>
        <v>2</v>
      </c>
      <c r="N219" s="374">
        <v>2</v>
      </c>
      <c r="O219" s="374" t="b">
        <f t="shared" si="46"/>
        <v>1</v>
      </c>
      <c r="P219" s="374">
        <f t="shared" si="47"/>
        <v>0</v>
      </c>
      <c r="Q219" s="351"/>
      <c r="R219" s="358"/>
      <c r="S219" s="376">
        <f t="shared" si="38"/>
        <v>1738</v>
      </c>
      <c r="T219" s="377">
        <v>0</v>
      </c>
      <c r="U219" s="376">
        <f t="shared" si="39"/>
        <v>0</v>
      </c>
      <c r="V219" s="376">
        <f t="shared" si="40"/>
        <v>0</v>
      </c>
      <c r="W219" s="376">
        <f t="shared" si="41"/>
        <v>0</v>
      </c>
      <c r="X219" s="376">
        <f t="shared" si="42"/>
        <v>0</v>
      </c>
      <c r="Y219" s="376">
        <f t="shared" si="43"/>
        <v>1738</v>
      </c>
      <c r="Z219" s="378">
        <f t="shared" si="44"/>
        <v>1738</v>
      </c>
      <c r="AA219" s="378">
        <f t="shared" si="45"/>
        <v>0</v>
      </c>
    </row>
    <row r="220" spans="1:27" s="380" customFormat="1" x14ac:dyDescent="0.25">
      <c r="A220" s="366">
        <f t="shared" si="48"/>
        <v>214</v>
      </c>
      <c r="B220" s="381" t="s">
        <v>2709</v>
      </c>
      <c r="C220" s="367" t="s">
        <v>3118</v>
      </c>
      <c r="D220" s="368" t="s">
        <v>3119</v>
      </c>
      <c r="E220" s="369" t="s">
        <v>2691</v>
      </c>
      <c r="F220" s="369">
        <v>166.61</v>
      </c>
      <c r="G220" s="369">
        <v>166.61</v>
      </c>
      <c r="H220" s="370">
        <v>1</v>
      </c>
      <c r="I220" s="371">
        <v>0</v>
      </c>
      <c r="J220" s="371">
        <v>0</v>
      </c>
      <c r="K220" s="373">
        <v>0</v>
      </c>
      <c r="L220" s="373">
        <v>0</v>
      </c>
      <c r="M220" s="379">
        <f t="shared" si="37"/>
        <v>1</v>
      </c>
      <c r="N220" s="374">
        <v>1</v>
      </c>
      <c r="O220" s="374" t="b">
        <f t="shared" si="46"/>
        <v>1</v>
      </c>
      <c r="P220" s="374">
        <f t="shared" si="47"/>
        <v>0</v>
      </c>
      <c r="Q220" s="351"/>
      <c r="R220" s="358"/>
      <c r="S220" s="376">
        <f t="shared" si="38"/>
        <v>166.61</v>
      </c>
      <c r="T220" s="377">
        <v>0</v>
      </c>
      <c r="U220" s="376">
        <f t="shared" si="39"/>
        <v>0</v>
      </c>
      <c r="V220" s="376">
        <f t="shared" si="40"/>
        <v>0</v>
      </c>
      <c r="W220" s="376">
        <f t="shared" si="41"/>
        <v>0</v>
      </c>
      <c r="X220" s="376">
        <f t="shared" si="42"/>
        <v>0</v>
      </c>
      <c r="Y220" s="376">
        <f t="shared" si="43"/>
        <v>166.61</v>
      </c>
      <c r="Z220" s="378">
        <f t="shared" si="44"/>
        <v>166.61</v>
      </c>
      <c r="AA220" s="378">
        <f t="shared" si="45"/>
        <v>0</v>
      </c>
    </row>
    <row r="221" spans="1:27" s="358" customFormat="1" x14ac:dyDescent="0.25">
      <c r="A221" s="366">
        <f t="shared" si="48"/>
        <v>215</v>
      </c>
      <c r="B221" s="381" t="s">
        <v>2709</v>
      </c>
      <c r="C221" s="367" t="s">
        <v>3120</v>
      </c>
      <c r="D221" s="368" t="s">
        <v>3121</v>
      </c>
      <c r="E221" s="369" t="s">
        <v>2691</v>
      </c>
      <c r="F221" s="369">
        <v>175.67</v>
      </c>
      <c r="G221" s="369">
        <v>175.67</v>
      </c>
      <c r="H221" s="370">
        <v>6</v>
      </c>
      <c r="I221" s="371">
        <v>0</v>
      </c>
      <c r="J221" s="371">
        <v>0</v>
      </c>
      <c r="K221" s="372">
        <v>0</v>
      </c>
      <c r="L221" s="373">
        <v>0</v>
      </c>
      <c r="M221" s="379">
        <f t="shared" si="37"/>
        <v>6</v>
      </c>
      <c r="N221" s="374">
        <v>6</v>
      </c>
      <c r="O221" s="374" t="b">
        <f t="shared" si="46"/>
        <v>1</v>
      </c>
      <c r="P221" s="374">
        <f t="shared" si="47"/>
        <v>0</v>
      </c>
      <c r="Q221" s="351"/>
      <c r="S221" s="376">
        <f t="shared" si="38"/>
        <v>1054.02</v>
      </c>
      <c r="T221" s="377">
        <v>0</v>
      </c>
      <c r="U221" s="376">
        <f t="shared" si="39"/>
        <v>0</v>
      </c>
      <c r="V221" s="376">
        <f t="shared" si="40"/>
        <v>0</v>
      </c>
      <c r="W221" s="376">
        <f t="shared" si="41"/>
        <v>0</v>
      </c>
      <c r="X221" s="376">
        <f t="shared" si="42"/>
        <v>0</v>
      </c>
      <c r="Y221" s="376">
        <f t="shared" si="43"/>
        <v>1054.02</v>
      </c>
      <c r="Z221" s="378">
        <f t="shared" si="44"/>
        <v>1054.02</v>
      </c>
      <c r="AA221" s="378">
        <f t="shared" si="45"/>
        <v>0</v>
      </c>
    </row>
    <row r="222" spans="1:27" s="358" customFormat="1" ht="24" x14ac:dyDescent="0.25">
      <c r="A222" s="366">
        <f t="shared" si="48"/>
        <v>216</v>
      </c>
      <c r="B222" s="381" t="s">
        <v>2875</v>
      </c>
      <c r="C222" s="367" t="s">
        <v>3122</v>
      </c>
      <c r="D222" s="368" t="s">
        <v>3123</v>
      </c>
      <c r="E222" s="369" t="s">
        <v>2691</v>
      </c>
      <c r="F222" s="369">
        <v>1374.6</v>
      </c>
      <c r="G222" s="369">
        <v>1374.6</v>
      </c>
      <c r="H222" s="370">
        <v>0</v>
      </c>
      <c r="I222" s="371">
        <v>0</v>
      </c>
      <c r="J222" s="371">
        <v>0</v>
      </c>
      <c r="K222" s="372">
        <v>0</v>
      </c>
      <c r="L222" s="373">
        <v>0</v>
      </c>
      <c r="M222" s="379">
        <f t="shared" si="37"/>
        <v>0</v>
      </c>
      <c r="N222" s="374">
        <v>0</v>
      </c>
      <c r="O222" s="374" t="b">
        <f t="shared" si="46"/>
        <v>1</v>
      </c>
      <c r="P222" s="374">
        <f t="shared" si="47"/>
        <v>0</v>
      </c>
      <c r="Q222" s="351"/>
      <c r="S222" s="376">
        <f t="shared" si="38"/>
        <v>0</v>
      </c>
      <c r="T222" s="377">
        <v>0</v>
      </c>
      <c r="U222" s="376">
        <f t="shared" si="39"/>
        <v>0</v>
      </c>
      <c r="V222" s="376">
        <f t="shared" si="40"/>
        <v>0</v>
      </c>
      <c r="W222" s="376">
        <f t="shared" si="41"/>
        <v>0</v>
      </c>
      <c r="X222" s="376">
        <f t="shared" si="42"/>
        <v>0</v>
      </c>
      <c r="Y222" s="376">
        <f t="shared" si="43"/>
        <v>0</v>
      </c>
      <c r="Z222" s="378">
        <f t="shared" si="44"/>
        <v>0</v>
      </c>
      <c r="AA222" s="378">
        <f t="shared" si="45"/>
        <v>0</v>
      </c>
    </row>
    <row r="223" spans="1:27" s="358" customFormat="1" x14ac:dyDescent="0.25">
      <c r="A223" s="366">
        <f t="shared" si="48"/>
        <v>217</v>
      </c>
      <c r="B223" s="381" t="s">
        <v>2709</v>
      </c>
      <c r="C223" s="367" t="s">
        <v>3124</v>
      </c>
      <c r="D223" s="368" t="s">
        <v>3125</v>
      </c>
      <c r="E223" s="369" t="s">
        <v>2691</v>
      </c>
      <c r="F223" s="369">
        <v>607.54</v>
      </c>
      <c r="G223" s="369">
        <v>607.54</v>
      </c>
      <c r="H223" s="370">
        <v>2</v>
      </c>
      <c r="I223" s="371">
        <v>0</v>
      </c>
      <c r="J223" s="371">
        <v>0</v>
      </c>
      <c r="K223" s="372">
        <v>0</v>
      </c>
      <c r="L223" s="373">
        <v>0</v>
      </c>
      <c r="M223" s="379">
        <f t="shared" si="37"/>
        <v>2</v>
      </c>
      <c r="N223" s="374">
        <v>2</v>
      </c>
      <c r="O223" s="374" t="b">
        <f t="shared" si="46"/>
        <v>1</v>
      </c>
      <c r="P223" s="374">
        <f t="shared" si="47"/>
        <v>0</v>
      </c>
      <c r="Q223" s="351"/>
      <c r="S223" s="376">
        <f t="shared" si="38"/>
        <v>1215.08</v>
      </c>
      <c r="T223" s="377">
        <v>0</v>
      </c>
      <c r="U223" s="376">
        <f t="shared" si="39"/>
        <v>0</v>
      </c>
      <c r="V223" s="376">
        <f t="shared" si="40"/>
        <v>0</v>
      </c>
      <c r="W223" s="376">
        <f t="shared" si="41"/>
        <v>0</v>
      </c>
      <c r="X223" s="376">
        <f t="shared" si="42"/>
        <v>0</v>
      </c>
      <c r="Y223" s="376">
        <f t="shared" si="43"/>
        <v>1215.08</v>
      </c>
      <c r="Z223" s="378">
        <f t="shared" si="44"/>
        <v>1215.08</v>
      </c>
      <c r="AA223" s="378">
        <f t="shared" si="45"/>
        <v>0</v>
      </c>
    </row>
    <row r="224" spans="1:27" s="358" customFormat="1" x14ac:dyDescent="0.25">
      <c r="A224" s="366">
        <f t="shared" si="48"/>
        <v>218</v>
      </c>
      <c r="B224" s="389" t="s">
        <v>2709</v>
      </c>
      <c r="C224" s="390" t="s">
        <v>3126</v>
      </c>
      <c r="D224" s="391" t="s">
        <v>3127</v>
      </c>
      <c r="E224" s="369" t="s">
        <v>2691</v>
      </c>
      <c r="F224" s="392">
        <v>452.21</v>
      </c>
      <c r="G224" s="392">
        <v>452.21</v>
      </c>
      <c r="H224" s="393">
        <v>6</v>
      </c>
      <c r="I224" s="371">
        <v>0</v>
      </c>
      <c r="J224" s="394">
        <v>0</v>
      </c>
      <c r="K224" s="395">
        <v>0</v>
      </c>
      <c r="L224" s="373">
        <v>0</v>
      </c>
      <c r="M224" s="379">
        <f t="shared" si="37"/>
        <v>6</v>
      </c>
      <c r="N224" s="374">
        <v>6</v>
      </c>
      <c r="O224" s="374" t="b">
        <f t="shared" si="46"/>
        <v>1</v>
      </c>
      <c r="P224" s="374">
        <f t="shared" si="47"/>
        <v>0</v>
      </c>
      <c r="Q224" s="351"/>
      <c r="S224" s="376">
        <f t="shared" si="38"/>
        <v>2713.2599999999998</v>
      </c>
      <c r="T224" s="377">
        <v>0</v>
      </c>
      <c r="U224" s="376">
        <f t="shared" si="39"/>
        <v>0</v>
      </c>
      <c r="V224" s="376">
        <f t="shared" si="40"/>
        <v>0</v>
      </c>
      <c r="W224" s="376">
        <f t="shared" si="41"/>
        <v>0</v>
      </c>
      <c r="X224" s="376">
        <f t="shared" si="42"/>
        <v>0</v>
      </c>
      <c r="Y224" s="376">
        <f t="shared" si="43"/>
        <v>2713.2599999999998</v>
      </c>
      <c r="Z224" s="378">
        <f t="shared" si="44"/>
        <v>2713.2599999999998</v>
      </c>
      <c r="AA224" s="378">
        <f t="shared" si="45"/>
        <v>0</v>
      </c>
    </row>
    <row r="225" spans="1:27" s="380" customFormat="1" ht="24" x14ac:dyDescent="0.25">
      <c r="A225" s="366">
        <f t="shared" si="48"/>
        <v>219</v>
      </c>
      <c r="B225" s="381"/>
      <c r="C225" s="367" t="s">
        <v>3128</v>
      </c>
      <c r="D225" s="368" t="s">
        <v>3129</v>
      </c>
      <c r="E225" s="369" t="s">
        <v>2691</v>
      </c>
      <c r="F225" s="369">
        <v>8665.33</v>
      </c>
      <c r="G225" s="369">
        <v>8665.33</v>
      </c>
      <c r="H225" s="370">
        <v>1</v>
      </c>
      <c r="I225" s="371">
        <v>0</v>
      </c>
      <c r="J225" s="371">
        <v>0</v>
      </c>
      <c r="K225" s="372">
        <v>0</v>
      </c>
      <c r="L225" s="373">
        <v>0</v>
      </c>
      <c r="M225" s="379">
        <f t="shared" si="37"/>
        <v>1</v>
      </c>
      <c r="N225" s="375"/>
      <c r="O225" s="374" t="b">
        <f t="shared" si="46"/>
        <v>0</v>
      </c>
      <c r="P225" s="374">
        <f t="shared" si="47"/>
        <v>-1</v>
      </c>
      <c r="Q225" s="351" t="s">
        <v>3130</v>
      </c>
      <c r="R225" s="358"/>
      <c r="S225" s="376">
        <f t="shared" si="38"/>
        <v>8665.33</v>
      </c>
      <c r="T225" s="377">
        <v>0</v>
      </c>
      <c r="U225" s="376">
        <f t="shared" si="39"/>
        <v>0</v>
      </c>
      <c r="V225" s="376">
        <f t="shared" si="40"/>
        <v>0</v>
      </c>
      <c r="W225" s="376">
        <f t="shared" si="41"/>
        <v>0</v>
      </c>
      <c r="X225" s="376">
        <f t="shared" si="42"/>
        <v>0</v>
      </c>
      <c r="Y225" s="376">
        <f t="shared" si="43"/>
        <v>8665.33</v>
      </c>
      <c r="Z225" s="378">
        <f t="shared" si="44"/>
        <v>8665.33</v>
      </c>
      <c r="AA225" s="378">
        <f t="shared" si="45"/>
        <v>0</v>
      </c>
    </row>
    <row r="226" spans="1:27" s="380" customFormat="1" ht="24" x14ac:dyDescent="0.25">
      <c r="A226" s="366">
        <f t="shared" si="48"/>
        <v>220</v>
      </c>
      <c r="B226" s="381"/>
      <c r="C226" s="367" t="s">
        <v>3131</v>
      </c>
      <c r="D226" s="368" t="s">
        <v>3132</v>
      </c>
      <c r="E226" s="369" t="s">
        <v>2691</v>
      </c>
      <c r="F226" s="369">
        <v>1624</v>
      </c>
      <c r="G226" s="369">
        <v>1624</v>
      </c>
      <c r="H226" s="370">
        <v>1</v>
      </c>
      <c r="I226" s="371">
        <v>0</v>
      </c>
      <c r="J226" s="371">
        <v>0</v>
      </c>
      <c r="K226" s="372">
        <v>0</v>
      </c>
      <c r="L226" s="373">
        <v>0</v>
      </c>
      <c r="M226" s="379">
        <f t="shared" si="37"/>
        <v>1</v>
      </c>
      <c r="N226" s="375"/>
      <c r="O226" s="374" t="b">
        <f t="shared" si="46"/>
        <v>0</v>
      </c>
      <c r="P226" s="374">
        <f t="shared" si="47"/>
        <v>-1</v>
      </c>
      <c r="Q226" s="351" t="s">
        <v>3130</v>
      </c>
      <c r="R226" s="358"/>
      <c r="S226" s="376">
        <f t="shared" si="38"/>
        <v>1624</v>
      </c>
      <c r="T226" s="377">
        <v>0</v>
      </c>
      <c r="U226" s="376">
        <f t="shared" si="39"/>
        <v>0</v>
      </c>
      <c r="V226" s="376">
        <f t="shared" si="40"/>
        <v>0</v>
      </c>
      <c r="W226" s="376">
        <f t="shared" si="41"/>
        <v>0</v>
      </c>
      <c r="X226" s="376">
        <f t="shared" si="42"/>
        <v>0</v>
      </c>
      <c r="Y226" s="376">
        <f t="shared" si="43"/>
        <v>1624</v>
      </c>
      <c r="Z226" s="378">
        <f t="shared" si="44"/>
        <v>1624</v>
      </c>
      <c r="AA226" s="378">
        <f t="shared" si="45"/>
        <v>0</v>
      </c>
    </row>
    <row r="227" spans="1:27" s="380" customFormat="1" ht="24" x14ac:dyDescent="0.25">
      <c r="A227" s="366">
        <f t="shared" si="48"/>
        <v>221</v>
      </c>
      <c r="B227" s="381"/>
      <c r="C227" s="367" t="s">
        <v>3133</v>
      </c>
      <c r="D227" s="368" t="s">
        <v>3134</v>
      </c>
      <c r="E227" s="369" t="s">
        <v>2691</v>
      </c>
      <c r="F227" s="369">
        <v>161.24</v>
      </c>
      <c r="G227" s="369">
        <v>161.24</v>
      </c>
      <c r="H227" s="370">
        <v>4</v>
      </c>
      <c r="I227" s="371">
        <v>0</v>
      </c>
      <c r="J227" s="371">
        <v>0</v>
      </c>
      <c r="K227" s="372">
        <v>0</v>
      </c>
      <c r="L227" s="373">
        <v>0</v>
      </c>
      <c r="M227" s="379">
        <f t="shared" si="37"/>
        <v>4</v>
      </c>
      <c r="N227" s="375"/>
      <c r="O227" s="374" t="b">
        <f>M227=N227</f>
        <v>0</v>
      </c>
      <c r="P227" s="374">
        <f>N227-M227</f>
        <v>-4</v>
      </c>
      <c r="Q227" s="351" t="s">
        <v>3130</v>
      </c>
      <c r="R227" s="358"/>
      <c r="S227" s="376">
        <f t="shared" si="38"/>
        <v>644.96</v>
      </c>
      <c r="T227" s="377">
        <v>0</v>
      </c>
      <c r="U227" s="376">
        <f t="shared" si="39"/>
        <v>0</v>
      </c>
      <c r="V227" s="376">
        <f t="shared" si="40"/>
        <v>0</v>
      </c>
      <c r="W227" s="376">
        <f t="shared" si="41"/>
        <v>0</v>
      </c>
      <c r="X227" s="376">
        <f t="shared" si="42"/>
        <v>0</v>
      </c>
      <c r="Y227" s="376">
        <f t="shared" si="43"/>
        <v>644.96</v>
      </c>
      <c r="Z227" s="378">
        <f t="shared" si="44"/>
        <v>644.96</v>
      </c>
      <c r="AA227" s="378">
        <f t="shared" si="45"/>
        <v>0</v>
      </c>
    </row>
    <row r="228" spans="1:27" s="380" customFormat="1" x14ac:dyDescent="0.25">
      <c r="A228" s="366">
        <f t="shared" si="48"/>
        <v>222</v>
      </c>
      <c r="B228" s="381"/>
      <c r="C228" s="367" t="s">
        <v>3135</v>
      </c>
      <c r="D228" s="368" t="s">
        <v>3136</v>
      </c>
      <c r="E228" s="369" t="s">
        <v>2691</v>
      </c>
      <c r="F228" s="369">
        <v>112.52</v>
      </c>
      <c r="G228" s="369">
        <v>112.52</v>
      </c>
      <c r="H228" s="370">
        <v>4</v>
      </c>
      <c r="I228" s="371">
        <v>0</v>
      </c>
      <c r="J228" s="371">
        <v>0</v>
      </c>
      <c r="K228" s="372">
        <v>0</v>
      </c>
      <c r="L228" s="373">
        <v>0</v>
      </c>
      <c r="M228" s="379">
        <f t="shared" si="37"/>
        <v>4</v>
      </c>
      <c r="N228" s="375"/>
      <c r="O228" s="374" t="b">
        <f>M228=N228</f>
        <v>0</v>
      </c>
      <c r="P228" s="374">
        <f>N228-M228</f>
        <v>-4</v>
      </c>
      <c r="Q228" s="387" t="s">
        <v>3130</v>
      </c>
      <c r="R228" s="358"/>
      <c r="S228" s="376">
        <f t="shared" si="38"/>
        <v>450.08</v>
      </c>
      <c r="T228" s="377">
        <v>0</v>
      </c>
      <c r="U228" s="376">
        <f t="shared" si="39"/>
        <v>0</v>
      </c>
      <c r="V228" s="376">
        <f t="shared" si="40"/>
        <v>0</v>
      </c>
      <c r="W228" s="376">
        <f t="shared" si="41"/>
        <v>0</v>
      </c>
      <c r="X228" s="376">
        <f t="shared" si="42"/>
        <v>0</v>
      </c>
      <c r="Y228" s="376">
        <f t="shared" si="43"/>
        <v>450.08</v>
      </c>
      <c r="Z228" s="378">
        <f t="shared" si="44"/>
        <v>450.08</v>
      </c>
      <c r="AA228" s="378">
        <f t="shared" si="45"/>
        <v>0</v>
      </c>
    </row>
    <row r="229" spans="1:27" s="380" customFormat="1" x14ac:dyDescent="0.25">
      <c r="A229" s="366">
        <f t="shared" si="48"/>
        <v>223</v>
      </c>
      <c r="B229" s="381"/>
      <c r="C229" s="367" t="s">
        <v>3137</v>
      </c>
      <c r="D229" s="368" t="s">
        <v>3138</v>
      </c>
      <c r="E229" s="369" t="s">
        <v>2691</v>
      </c>
      <c r="F229" s="369">
        <v>68.44</v>
      </c>
      <c r="G229" s="369">
        <v>68.44</v>
      </c>
      <c r="H229" s="370">
        <v>4</v>
      </c>
      <c r="I229" s="371">
        <v>0</v>
      </c>
      <c r="J229" s="371">
        <v>0</v>
      </c>
      <c r="K229" s="372">
        <v>0</v>
      </c>
      <c r="L229" s="373">
        <v>0</v>
      </c>
      <c r="M229" s="379">
        <f t="shared" si="37"/>
        <v>4</v>
      </c>
      <c r="N229" s="396"/>
      <c r="O229" s="374" t="b">
        <f t="shared" si="46"/>
        <v>0</v>
      </c>
      <c r="P229" s="374">
        <f t="shared" si="47"/>
        <v>-4</v>
      </c>
      <c r="Q229" s="387" t="s">
        <v>3130</v>
      </c>
      <c r="R229" s="358"/>
      <c r="S229" s="376">
        <f t="shared" si="38"/>
        <v>273.76</v>
      </c>
      <c r="T229" s="377">
        <v>0</v>
      </c>
      <c r="U229" s="376">
        <f t="shared" si="39"/>
        <v>0</v>
      </c>
      <c r="V229" s="376">
        <f t="shared" si="40"/>
        <v>0</v>
      </c>
      <c r="W229" s="376">
        <f t="shared" si="41"/>
        <v>0</v>
      </c>
      <c r="X229" s="376">
        <f t="shared" si="42"/>
        <v>0</v>
      </c>
      <c r="Y229" s="376">
        <f t="shared" si="43"/>
        <v>273.76</v>
      </c>
      <c r="Z229" s="378">
        <f t="shared" si="44"/>
        <v>273.76</v>
      </c>
      <c r="AA229" s="378">
        <f t="shared" si="45"/>
        <v>0</v>
      </c>
    </row>
    <row r="230" spans="1:27" s="380" customFormat="1" x14ac:dyDescent="0.25">
      <c r="A230" s="366">
        <f t="shared" si="48"/>
        <v>224</v>
      </c>
      <c r="B230" s="381"/>
      <c r="C230" s="367" t="s">
        <v>3139</v>
      </c>
      <c r="D230" s="368" t="s">
        <v>3140</v>
      </c>
      <c r="E230" s="369" t="s">
        <v>2691</v>
      </c>
      <c r="F230" s="369">
        <v>93.96</v>
      </c>
      <c r="G230" s="369">
        <v>93.96</v>
      </c>
      <c r="H230" s="370">
        <v>4</v>
      </c>
      <c r="I230" s="371">
        <v>0</v>
      </c>
      <c r="J230" s="371">
        <v>0</v>
      </c>
      <c r="K230" s="372">
        <v>0</v>
      </c>
      <c r="L230" s="373">
        <v>0</v>
      </c>
      <c r="M230" s="379">
        <f t="shared" si="37"/>
        <v>4</v>
      </c>
      <c r="N230" s="374">
        <v>4</v>
      </c>
      <c r="O230" s="374" t="b">
        <f t="shared" si="46"/>
        <v>1</v>
      </c>
      <c r="P230" s="374">
        <f t="shared" si="47"/>
        <v>0</v>
      </c>
      <c r="Q230" s="351"/>
      <c r="R230" s="358"/>
      <c r="S230" s="376">
        <f t="shared" si="38"/>
        <v>375.84</v>
      </c>
      <c r="T230" s="377">
        <v>0</v>
      </c>
      <c r="U230" s="376">
        <f t="shared" si="39"/>
        <v>0</v>
      </c>
      <c r="V230" s="376">
        <f t="shared" si="40"/>
        <v>0</v>
      </c>
      <c r="W230" s="376">
        <f t="shared" si="41"/>
        <v>0</v>
      </c>
      <c r="X230" s="376">
        <f t="shared" si="42"/>
        <v>0</v>
      </c>
      <c r="Y230" s="376">
        <f t="shared" si="43"/>
        <v>375.84</v>
      </c>
      <c r="Z230" s="378">
        <f t="shared" si="44"/>
        <v>375.84</v>
      </c>
      <c r="AA230" s="378">
        <f t="shared" si="45"/>
        <v>0</v>
      </c>
    </row>
    <row r="231" spans="1:27" s="380" customFormat="1" ht="36" x14ac:dyDescent="0.25">
      <c r="A231" s="366">
        <f t="shared" si="48"/>
        <v>225</v>
      </c>
      <c r="B231" s="381"/>
      <c r="C231" s="367" t="s">
        <v>968</v>
      </c>
      <c r="D231" s="368" t="s">
        <v>3141</v>
      </c>
      <c r="E231" s="369" t="s">
        <v>2691</v>
      </c>
      <c r="F231" s="369">
        <v>2035.8</v>
      </c>
      <c r="G231" s="369">
        <v>2035.8</v>
      </c>
      <c r="H231" s="370">
        <v>10</v>
      </c>
      <c r="I231" s="371">
        <v>0</v>
      </c>
      <c r="J231" s="371">
        <v>0</v>
      </c>
      <c r="K231" s="373">
        <v>0</v>
      </c>
      <c r="L231" s="373">
        <v>0</v>
      </c>
      <c r="M231" s="379">
        <f t="shared" si="37"/>
        <v>10</v>
      </c>
      <c r="N231" s="374">
        <v>10</v>
      </c>
      <c r="O231" s="374" t="b">
        <f t="shared" si="46"/>
        <v>1</v>
      </c>
      <c r="P231" s="374">
        <f t="shared" si="47"/>
        <v>0</v>
      </c>
      <c r="Q231" s="351"/>
      <c r="R231" s="358"/>
      <c r="S231" s="376">
        <f t="shared" si="38"/>
        <v>20358</v>
      </c>
      <c r="T231" s="377">
        <v>0</v>
      </c>
      <c r="U231" s="376">
        <f t="shared" si="39"/>
        <v>0</v>
      </c>
      <c r="V231" s="376">
        <f t="shared" si="40"/>
        <v>0</v>
      </c>
      <c r="W231" s="376">
        <f t="shared" si="41"/>
        <v>0</v>
      </c>
      <c r="X231" s="376">
        <f t="shared" si="42"/>
        <v>0</v>
      </c>
      <c r="Y231" s="376">
        <f t="shared" si="43"/>
        <v>20358</v>
      </c>
      <c r="Z231" s="378"/>
      <c r="AA231" s="378"/>
    </row>
    <row r="232" spans="1:27" s="380" customFormat="1" ht="24" x14ac:dyDescent="0.25">
      <c r="A232" s="366">
        <f t="shared" si="48"/>
        <v>226</v>
      </c>
      <c r="B232" s="381"/>
      <c r="C232" s="367" t="s">
        <v>3142</v>
      </c>
      <c r="D232" s="368" t="s">
        <v>3143</v>
      </c>
      <c r="E232" s="369" t="s">
        <v>2691</v>
      </c>
      <c r="F232" s="369">
        <v>4500</v>
      </c>
      <c r="G232" s="369">
        <v>4500</v>
      </c>
      <c r="H232" s="370">
        <v>2</v>
      </c>
      <c r="I232" s="371">
        <v>0</v>
      </c>
      <c r="J232" s="371">
        <v>0</v>
      </c>
      <c r="K232" s="373">
        <v>0</v>
      </c>
      <c r="L232" s="373">
        <v>0</v>
      </c>
      <c r="M232" s="379">
        <f t="shared" si="37"/>
        <v>2</v>
      </c>
      <c r="N232" s="374">
        <v>2</v>
      </c>
      <c r="O232" s="374" t="b">
        <f t="shared" si="46"/>
        <v>1</v>
      </c>
      <c r="P232" s="374">
        <f t="shared" si="47"/>
        <v>0</v>
      </c>
      <c r="Q232" s="351"/>
      <c r="R232" s="358"/>
      <c r="S232" s="376">
        <f t="shared" si="38"/>
        <v>9000</v>
      </c>
      <c r="T232" s="377">
        <v>0</v>
      </c>
      <c r="U232" s="376">
        <f t="shared" si="39"/>
        <v>0</v>
      </c>
      <c r="V232" s="376">
        <f t="shared" si="40"/>
        <v>0</v>
      </c>
      <c r="W232" s="376">
        <f t="shared" si="41"/>
        <v>0</v>
      </c>
      <c r="X232" s="376">
        <f t="shared" si="42"/>
        <v>0</v>
      </c>
      <c r="Y232" s="376">
        <f t="shared" si="43"/>
        <v>9000</v>
      </c>
      <c r="Z232" s="378"/>
      <c r="AA232" s="378"/>
    </row>
    <row r="233" spans="1:27" s="380" customFormat="1" ht="24" x14ac:dyDescent="0.25">
      <c r="A233" s="366">
        <f t="shared" si="48"/>
        <v>227</v>
      </c>
      <c r="B233" s="381"/>
      <c r="C233" s="367" t="s">
        <v>3144</v>
      </c>
      <c r="D233" s="368" t="s">
        <v>3145</v>
      </c>
      <c r="E233" s="369" t="s">
        <v>2691</v>
      </c>
      <c r="F233" s="369">
        <v>5500</v>
      </c>
      <c r="G233" s="369">
        <v>5500</v>
      </c>
      <c r="H233" s="370">
        <v>1</v>
      </c>
      <c r="I233" s="371">
        <v>0</v>
      </c>
      <c r="J233" s="371">
        <v>0</v>
      </c>
      <c r="K233" s="373">
        <v>0</v>
      </c>
      <c r="L233" s="373">
        <v>0</v>
      </c>
      <c r="M233" s="379">
        <f t="shared" si="37"/>
        <v>1</v>
      </c>
      <c r="N233" s="374">
        <v>1</v>
      </c>
      <c r="O233" s="374" t="b">
        <f t="shared" si="46"/>
        <v>1</v>
      </c>
      <c r="P233" s="374">
        <f t="shared" si="47"/>
        <v>0</v>
      </c>
      <c r="Q233" s="351"/>
      <c r="R233" s="358"/>
      <c r="S233" s="376">
        <f t="shared" si="38"/>
        <v>5500</v>
      </c>
      <c r="T233" s="377">
        <v>0</v>
      </c>
      <c r="U233" s="376">
        <f t="shared" si="39"/>
        <v>0</v>
      </c>
      <c r="V233" s="376">
        <f t="shared" si="40"/>
        <v>0</v>
      </c>
      <c r="W233" s="376">
        <f t="shared" si="41"/>
        <v>0</v>
      </c>
      <c r="X233" s="376">
        <f t="shared" si="42"/>
        <v>0</v>
      </c>
      <c r="Y233" s="376">
        <f t="shared" si="43"/>
        <v>5500</v>
      </c>
      <c r="Z233" s="378"/>
      <c r="AA233" s="378"/>
    </row>
    <row r="234" spans="1:27" s="380" customFormat="1" x14ac:dyDescent="0.25">
      <c r="A234" s="366">
        <f t="shared" si="48"/>
        <v>228</v>
      </c>
      <c r="B234" s="381"/>
      <c r="C234" s="367" t="s">
        <v>3146</v>
      </c>
      <c r="D234" s="368" t="s">
        <v>3147</v>
      </c>
      <c r="E234" s="369" t="s">
        <v>2691</v>
      </c>
      <c r="F234" s="369">
        <v>6500</v>
      </c>
      <c r="G234" s="369">
        <v>6500</v>
      </c>
      <c r="H234" s="370">
        <v>1</v>
      </c>
      <c r="I234" s="371">
        <v>0</v>
      </c>
      <c r="J234" s="371">
        <v>0</v>
      </c>
      <c r="K234" s="373">
        <v>0</v>
      </c>
      <c r="L234" s="373">
        <v>0</v>
      </c>
      <c r="M234" s="379">
        <f t="shared" si="37"/>
        <v>1</v>
      </c>
      <c r="N234" s="374">
        <v>1</v>
      </c>
      <c r="O234" s="374" t="b">
        <f t="shared" si="46"/>
        <v>1</v>
      </c>
      <c r="P234" s="374">
        <f t="shared" si="47"/>
        <v>0</v>
      </c>
      <c r="Q234" s="351"/>
      <c r="R234" s="358"/>
      <c r="S234" s="376">
        <f t="shared" si="38"/>
        <v>6500</v>
      </c>
      <c r="T234" s="377">
        <v>0</v>
      </c>
      <c r="U234" s="376">
        <f t="shared" si="39"/>
        <v>0</v>
      </c>
      <c r="V234" s="376">
        <f t="shared" si="40"/>
        <v>0</v>
      </c>
      <c r="W234" s="376">
        <f t="shared" si="41"/>
        <v>0</v>
      </c>
      <c r="X234" s="376">
        <f t="shared" si="42"/>
        <v>0</v>
      </c>
      <c r="Y234" s="376">
        <f t="shared" si="43"/>
        <v>6500</v>
      </c>
      <c r="Z234" s="378"/>
      <c r="AA234" s="378"/>
    </row>
    <row r="235" spans="1:27" s="380" customFormat="1" ht="24" x14ac:dyDescent="0.25">
      <c r="A235" s="366">
        <f t="shared" si="48"/>
        <v>229</v>
      </c>
      <c r="B235" s="381"/>
      <c r="C235" s="367" t="s">
        <v>3148</v>
      </c>
      <c r="D235" s="368" t="s">
        <v>3149</v>
      </c>
      <c r="E235" s="369" t="s">
        <v>2691</v>
      </c>
      <c r="F235" s="369">
        <v>22939.42</v>
      </c>
      <c r="G235" s="369">
        <v>22939.42</v>
      </c>
      <c r="H235" s="370">
        <v>2</v>
      </c>
      <c r="I235" s="371">
        <v>0</v>
      </c>
      <c r="J235" s="371">
        <v>0</v>
      </c>
      <c r="K235" s="373">
        <v>0</v>
      </c>
      <c r="L235" s="373">
        <v>0</v>
      </c>
      <c r="M235" s="379">
        <f t="shared" si="37"/>
        <v>2</v>
      </c>
      <c r="N235" s="374">
        <v>2</v>
      </c>
      <c r="O235" s="374" t="b">
        <f t="shared" si="46"/>
        <v>1</v>
      </c>
      <c r="P235" s="374">
        <f t="shared" si="47"/>
        <v>0</v>
      </c>
      <c r="Q235" s="351"/>
      <c r="R235" s="358"/>
      <c r="S235" s="376">
        <f t="shared" si="38"/>
        <v>45878.84</v>
      </c>
      <c r="T235" s="377">
        <v>0</v>
      </c>
      <c r="U235" s="376">
        <f t="shared" si="39"/>
        <v>0</v>
      </c>
      <c r="V235" s="376">
        <f t="shared" si="40"/>
        <v>0</v>
      </c>
      <c r="W235" s="376">
        <f t="shared" si="41"/>
        <v>0</v>
      </c>
      <c r="X235" s="376">
        <f t="shared" si="42"/>
        <v>0</v>
      </c>
      <c r="Y235" s="376">
        <f t="shared" si="43"/>
        <v>45878.84</v>
      </c>
      <c r="Z235" s="378"/>
      <c r="AA235" s="378"/>
    </row>
    <row r="236" spans="1:27" s="380" customFormat="1" x14ac:dyDescent="0.25">
      <c r="A236" s="366">
        <f t="shared" si="48"/>
        <v>230</v>
      </c>
      <c r="B236" s="381"/>
      <c r="C236" s="367" t="s">
        <v>3150</v>
      </c>
      <c r="D236" s="368" t="s">
        <v>3151</v>
      </c>
      <c r="E236" s="369" t="s">
        <v>2691</v>
      </c>
      <c r="F236" s="369">
        <v>13160.2</v>
      </c>
      <c r="G236" s="369">
        <v>13160.2</v>
      </c>
      <c r="H236" s="370">
        <v>2</v>
      </c>
      <c r="I236" s="371">
        <v>0</v>
      </c>
      <c r="J236" s="371">
        <v>0</v>
      </c>
      <c r="K236" s="373">
        <v>0</v>
      </c>
      <c r="L236" s="373">
        <v>0</v>
      </c>
      <c r="M236" s="379">
        <f t="shared" si="37"/>
        <v>2</v>
      </c>
      <c r="N236" s="374">
        <v>2</v>
      </c>
      <c r="O236" s="374" t="b">
        <f t="shared" si="46"/>
        <v>1</v>
      </c>
      <c r="P236" s="374">
        <f t="shared" si="47"/>
        <v>0</v>
      </c>
      <c r="Q236" s="351"/>
      <c r="R236" s="358"/>
      <c r="S236" s="376">
        <f t="shared" ref="S236:S243" si="49">H236*F236</f>
        <v>26320.400000000001</v>
      </c>
      <c r="T236" s="377">
        <v>0</v>
      </c>
      <c r="U236" s="376">
        <f t="shared" ref="U236:U244" si="50">I236*G236</f>
        <v>0</v>
      </c>
      <c r="V236" s="376">
        <f t="shared" ref="V236:V244" si="51">J236*G236</f>
        <v>0</v>
      </c>
      <c r="W236" s="376">
        <f t="shared" ref="W236:W243" si="52">K236*G236</f>
        <v>0</v>
      </c>
      <c r="X236" s="376">
        <f t="shared" ref="X236:X244" si="53">L236*G236</f>
        <v>0</v>
      </c>
      <c r="Y236" s="376">
        <f t="shared" ref="Y236:Y243" si="54">S236+T236+U236+V236-W236-X236</f>
        <v>26320.400000000001</v>
      </c>
      <c r="Z236" s="378"/>
      <c r="AA236" s="378"/>
    </row>
    <row r="237" spans="1:27" s="380" customFormat="1" x14ac:dyDescent="0.25">
      <c r="A237" s="366">
        <f t="shared" si="48"/>
        <v>231</v>
      </c>
      <c r="B237" s="522"/>
      <c r="C237" s="367" t="s">
        <v>3152</v>
      </c>
      <c r="D237" s="368" t="s">
        <v>3153</v>
      </c>
      <c r="E237" s="369" t="s">
        <v>2691</v>
      </c>
      <c r="F237" s="369">
        <v>8735.9599999999991</v>
      </c>
      <c r="G237" s="369">
        <v>8735.9599999999991</v>
      </c>
      <c r="H237" s="370">
        <v>1</v>
      </c>
      <c r="I237" s="371">
        <v>0</v>
      </c>
      <c r="J237" s="371">
        <v>0</v>
      </c>
      <c r="K237" s="373">
        <v>0</v>
      </c>
      <c r="L237" s="373">
        <v>0</v>
      </c>
      <c r="M237" s="379">
        <f t="shared" si="37"/>
        <v>1</v>
      </c>
      <c r="N237" s="374">
        <v>1</v>
      </c>
      <c r="O237" s="374" t="b">
        <f t="shared" si="46"/>
        <v>1</v>
      </c>
      <c r="P237" s="374">
        <f t="shared" si="47"/>
        <v>0</v>
      </c>
      <c r="Q237" s="351"/>
      <c r="R237" s="358"/>
      <c r="S237" s="376">
        <f t="shared" si="49"/>
        <v>8735.9599999999991</v>
      </c>
      <c r="T237" s="377">
        <v>0</v>
      </c>
      <c r="U237" s="376">
        <f t="shared" si="50"/>
        <v>0</v>
      </c>
      <c r="V237" s="376">
        <f t="shared" si="51"/>
        <v>0</v>
      </c>
      <c r="W237" s="376">
        <f t="shared" si="52"/>
        <v>0</v>
      </c>
      <c r="X237" s="376">
        <f t="shared" si="53"/>
        <v>0</v>
      </c>
      <c r="Y237" s="376">
        <f t="shared" si="54"/>
        <v>8735.9599999999991</v>
      </c>
      <c r="Z237" s="378"/>
      <c r="AA237" s="378"/>
    </row>
    <row r="238" spans="1:27" s="380" customFormat="1" x14ac:dyDescent="0.25">
      <c r="A238" s="366">
        <f t="shared" si="48"/>
        <v>232</v>
      </c>
      <c r="B238" s="522"/>
      <c r="C238" s="367" t="s">
        <v>3154</v>
      </c>
      <c r="D238" s="368" t="s">
        <v>3155</v>
      </c>
      <c r="E238" s="369" t="s">
        <v>2691</v>
      </c>
      <c r="F238" s="369">
        <v>8120</v>
      </c>
      <c r="G238" s="369">
        <v>8120</v>
      </c>
      <c r="H238" s="370">
        <v>2</v>
      </c>
      <c r="I238" s="371">
        <v>0</v>
      </c>
      <c r="J238" s="371">
        <v>0</v>
      </c>
      <c r="K238" s="373">
        <v>0</v>
      </c>
      <c r="L238" s="373">
        <v>0</v>
      </c>
      <c r="M238" s="379">
        <f t="shared" si="37"/>
        <v>2</v>
      </c>
      <c r="N238" s="374">
        <v>2</v>
      </c>
      <c r="O238" s="374" t="b">
        <f t="shared" si="46"/>
        <v>1</v>
      </c>
      <c r="P238" s="374">
        <f t="shared" si="47"/>
        <v>0</v>
      </c>
      <c r="Q238" s="351"/>
      <c r="R238" s="358"/>
      <c r="S238" s="376">
        <f t="shared" si="49"/>
        <v>16240</v>
      </c>
      <c r="T238" s="377">
        <v>0</v>
      </c>
      <c r="U238" s="376">
        <f t="shared" si="50"/>
        <v>0</v>
      </c>
      <c r="V238" s="376">
        <f t="shared" si="51"/>
        <v>0</v>
      </c>
      <c r="W238" s="376">
        <f t="shared" si="52"/>
        <v>0</v>
      </c>
      <c r="X238" s="376">
        <f t="shared" si="53"/>
        <v>0</v>
      </c>
      <c r="Y238" s="376">
        <f t="shared" si="54"/>
        <v>16240</v>
      </c>
      <c r="Z238" s="378"/>
      <c r="AA238" s="378"/>
    </row>
    <row r="239" spans="1:27" s="380" customFormat="1" ht="24" x14ac:dyDescent="0.25">
      <c r="A239" s="366">
        <f t="shared" si="48"/>
        <v>233</v>
      </c>
      <c r="B239" s="522"/>
      <c r="C239" s="367" t="s">
        <v>3244</v>
      </c>
      <c r="D239" s="368" t="s">
        <v>3160</v>
      </c>
      <c r="E239" s="369" t="s">
        <v>2691</v>
      </c>
      <c r="F239" s="369">
        <v>0</v>
      </c>
      <c r="G239" s="369">
        <v>2813</v>
      </c>
      <c r="H239" s="370">
        <v>0</v>
      </c>
      <c r="I239" s="371">
        <v>1</v>
      </c>
      <c r="J239" s="371">
        <v>0</v>
      </c>
      <c r="K239" s="373">
        <v>0</v>
      </c>
      <c r="L239" s="373">
        <v>0</v>
      </c>
      <c r="M239" s="379">
        <f>H239+I239+J239-K239-L239</f>
        <v>1</v>
      </c>
      <c r="N239" s="374"/>
      <c r="O239" s="374"/>
      <c r="P239" s="374"/>
      <c r="Q239" s="351"/>
      <c r="R239" s="358"/>
      <c r="S239" s="376">
        <f t="shared" si="49"/>
        <v>0</v>
      </c>
      <c r="T239" s="377">
        <v>0</v>
      </c>
      <c r="U239" s="376">
        <f t="shared" si="50"/>
        <v>2813</v>
      </c>
      <c r="V239" s="376">
        <f t="shared" si="51"/>
        <v>0</v>
      </c>
      <c r="W239" s="376">
        <f t="shared" si="52"/>
        <v>0</v>
      </c>
      <c r="X239" s="376">
        <f t="shared" si="53"/>
        <v>0</v>
      </c>
      <c r="Y239" s="376">
        <f t="shared" si="54"/>
        <v>2813</v>
      </c>
      <c r="Z239" s="378"/>
      <c r="AA239" s="378"/>
    </row>
    <row r="240" spans="1:27" s="380" customFormat="1" x14ac:dyDescent="0.25">
      <c r="A240" s="366">
        <f t="shared" si="48"/>
        <v>234</v>
      </c>
      <c r="B240" s="470"/>
      <c r="C240" s="367" t="s">
        <v>3237</v>
      </c>
      <c r="D240" s="368" t="s">
        <v>3179</v>
      </c>
      <c r="E240" s="316" t="s">
        <v>33</v>
      </c>
      <c r="F240" s="324">
        <v>0</v>
      </c>
      <c r="G240" s="325">
        <v>1508</v>
      </c>
      <c r="H240" s="251">
        <v>0</v>
      </c>
      <c r="I240" s="251">
        <v>1</v>
      </c>
      <c r="J240" s="251">
        <v>0</v>
      </c>
      <c r="K240" s="251">
        <v>0</v>
      </c>
      <c r="L240" s="251">
        <v>0</v>
      </c>
      <c r="M240" s="232">
        <f t="shared" ref="M240:M244" si="55">H240+I240+J240-K240-L240</f>
        <v>1</v>
      </c>
      <c r="N240" s="374"/>
      <c r="O240" s="374"/>
      <c r="P240" s="374"/>
      <c r="Q240" s="351"/>
      <c r="R240" s="358"/>
      <c r="S240" s="376">
        <f t="shared" si="49"/>
        <v>0</v>
      </c>
      <c r="T240" s="377">
        <v>0</v>
      </c>
      <c r="U240" s="376">
        <f t="shared" si="50"/>
        <v>1508</v>
      </c>
      <c r="V240" s="376">
        <f t="shared" si="51"/>
        <v>0</v>
      </c>
      <c r="W240" s="376">
        <f t="shared" si="52"/>
        <v>0</v>
      </c>
      <c r="X240" s="376">
        <f t="shared" si="53"/>
        <v>0</v>
      </c>
      <c r="Y240" s="376">
        <f t="shared" si="54"/>
        <v>1508</v>
      </c>
      <c r="Z240" s="378"/>
      <c r="AA240" s="378"/>
    </row>
    <row r="241" spans="1:27" s="380" customFormat="1" ht="24" x14ac:dyDescent="0.25">
      <c r="A241" s="366">
        <f t="shared" si="48"/>
        <v>235</v>
      </c>
      <c r="B241" s="470"/>
      <c r="C241" s="367" t="s">
        <v>3238</v>
      </c>
      <c r="D241" s="368" t="s">
        <v>3166</v>
      </c>
      <c r="E241" s="316" t="s">
        <v>33</v>
      </c>
      <c r="F241" s="324">
        <v>0</v>
      </c>
      <c r="G241" s="325">
        <v>870</v>
      </c>
      <c r="H241" s="251">
        <v>0</v>
      </c>
      <c r="I241" s="251">
        <v>2</v>
      </c>
      <c r="J241" s="251">
        <v>0</v>
      </c>
      <c r="K241" s="251">
        <v>0</v>
      </c>
      <c r="L241" s="251">
        <v>0</v>
      </c>
      <c r="M241" s="232">
        <f t="shared" si="55"/>
        <v>2</v>
      </c>
      <c r="N241" s="374"/>
      <c r="O241" s="374"/>
      <c r="P241" s="374"/>
      <c r="Q241" s="351"/>
      <c r="R241" s="358"/>
      <c r="S241" s="376">
        <f t="shared" si="49"/>
        <v>0</v>
      </c>
      <c r="T241" s="377">
        <v>0</v>
      </c>
      <c r="U241" s="376">
        <f t="shared" si="50"/>
        <v>1740</v>
      </c>
      <c r="V241" s="376">
        <f t="shared" si="51"/>
        <v>0</v>
      </c>
      <c r="W241" s="376">
        <f t="shared" si="52"/>
        <v>0</v>
      </c>
      <c r="X241" s="376">
        <f t="shared" si="53"/>
        <v>0</v>
      </c>
      <c r="Y241" s="376">
        <f t="shared" si="54"/>
        <v>1740</v>
      </c>
      <c r="Z241" s="378"/>
      <c r="AA241" s="378"/>
    </row>
    <row r="242" spans="1:27" s="380" customFormat="1" x14ac:dyDescent="0.25">
      <c r="A242" s="366">
        <f t="shared" si="48"/>
        <v>236</v>
      </c>
      <c r="B242" s="470"/>
      <c r="C242" s="367" t="s">
        <v>3239</v>
      </c>
      <c r="D242" s="368" t="s">
        <v>3167</v>
      </c>
      <c r="E242" s="316" t="s">
        <v>33</v>
      </c>
      <c r="F242" s="324">
        <v>0</v>
      </c>
      <c r="G242" s="325">
        <v>301.60000000000002</v>
      </c>
      <c r="H242" s="251">
        <v>0</v>
      </c>
      <c r="I242" s="251">
        <v>6</v>
      </c>
      <c r="J242" s="251">
        <v>0</v>
      </c>
      <c r="K242" s="251">
        <v>0</v>
      </c>
      <c r="L242" s="251">
        <v>0</v>
      </c>
      <c r="M242" s="232">
        <f t="shared" si="55"/>
        <v>6</v>
      </c>
      <c r="N242" s="374"/>
      <c r="O242" s="374"/>
      <c r="P242" s="374"/>
      <c r="Q242" s="351"/>
      <c r="R242" s="358"/>
      <c r="S242" s="376">
        <f t="shared" si="49"/>
        <v>0</v>
      </c>
      <c r="T242" s="377">
        <v>0</v>
      </c>
      <c r="U242" s="376">
        <f t="shared" si="50"/>
        <v>1809.6000000000001</v>
      </c>
      <c r="V242" s="376">
        <f t="shared" si="51"/>
        <v>0</v>
      </c>
      <c r="W242" s="376">
        <f t="shared" si="52"/>
        <v>0</v>
      </c>
      <c r="X242" s="376">
        <f t="shared" si="53"/>
        <v>0</v>
      </c>
      <c r="Y242" s="376">
        <f t="shared" si="54"/>
        <v>1809.6000000000001</v>
      </c>
      <c r="Z242" s="378"/>
      <c r="AA242" s="378"/>
    </row>
    <row r="243" spans="1:27" s="380" customFormat="1" x14ac:dyDescent="0.25">
      <c r="A243" s="366">
        <f t="shared" si="48"/>
        <v>237</v>
      </c>
      <c r="B243" s="470"/>
      <c r="C243" s="367" t="s">
        <v>3240</v>
      </c>
      <c r="D243" s="368" t="s">
        <v>3169</v>
      </c>
      <c r="E243" s="316" t="s">
        <v>33</v>
      </c>
      <c r="F243" s="466">
        <v>0</v>
      </c>
      <c r="G243" s="467">
        <v>104.4</v>
      </c>
      <c r="H243" s="251">
        <v>0</v>
      </c>
      <c r="I243" s="251">
        <v>4</v>
      </c>
      <c r="J243" s="251">
        <v>0</v>
      </c>
      <c r="K243" s="251">
        <v>0</v>
      </c>
      <c r="L243" s="251">
        <v>0</v>
      </c>
      <c r="M243" s="232">
        <f t="shared" si="55"/>
        <v>4</v>
      </c>
      <c r="N243" s="374"/>
      <c r="O243" s="374"/>
      <c r="P243" s="374"/>
      <c r="Q243" s="351"/>
      <c r="R243" s="358"/>
      <c r="S243" s="376">
        <f t="shared" si="49"/>
        <v>0</v>
      </c>
      <c r="T243" s="377">
        <v>0</v>
      </c>
      <c r="U243" s="376">
        <f t="shared" si="50"/>
        <v>417.6</v>
      </c>
      <c r="V243" s="376">
        <f t="shared" si="51"/>
        <v>0</v>
      </c>
      <c r="W243" s="376">
        <f t="shared" si="52"/>
        <v>0</v>
      </c>
      <c r="X243" s="376">
        <f t="shared" si="53"/>
        <v>0</v>
      </c>
      <c r="Y243" s="376">
        <f t="shared" si="54"/>
        <v>417.6</v>
      </c>
      <c r="Z243" s="378"/>
      <c r="AA243" s="378"/>
    </row>
    <row r="244" spans="1:27" ht="24" x14ac:dyDescent="0.25">
      <c r="A244" s="366">
        <f t="shared" si="48"/>
        <v>238</v>
      </c>
      <c r="C244" s="523" t="s">
        <v>3258</v>
      </c>
      <c r="D244" s="368" t="s">
        <v>3172</v>
      </c>
      <c r="E244" s="316" t="s">
        <v>33</v>
      </c>
      <c r="F244" s="324">
        <v>0</v>
      </c>
      <c r="G244" s="325">
        <v>11542</v>
      </c>
      <c r="H244" s="251">
        <v>0</v>
      </c>
      <c r="I244" s="251">
        <v>1</v>
      </c>
      <c r="J244" s="251">
        <v>0</v>
      </c>
      <c r="K244" s="251">
        <v>0</v>
      </c>
      <c r="L244" s="251">
        <v>0</v>
      </c>
      <c r="M244" s="232">
        <f t="shared" si="55"/>
        <v>1</v>
      </c>
      <c r="S244" s="376">
        <f>H244*F244</f>
        <v>0</v>
      </c>
      <c r="T244" s="377">
        <v>0</v>
      </c>
      <c r="U244" s="376">
        <f t="shared" si="50"/>
        <v>11542</v>
      </c>
      <c r="V244" s="376">
        <f t="shared" si="51"/>
        <v>0</v>
      </c>
      <c r="W244" s="376">
        <f>K244*G244</f>
        <v>0</v>
      </c>
      <c r="X244" s="376">
        <f t="shared" si="53"/>
        <v>0</v>
      </c>
      <c r="Y244" s="376">
        <f>S244+T244+U244+V244-W244-X244</f>
        <v>11542</v>
      </c>
    </row>
    <row r="245" spans="1:27" ht="15.75" thickBot="1" x14ac:dyDescent="0.3">
      <c r="A245" s="397"/>
      <c r="B245" s="471" t="s">
        <v>2181</v>
      </c>
      <c r="C245" s="471"/>
      <c r="D245" s="471"/>
      <c r="E245" s="471"/>
      <c r="F245" s="472">
        <f>SUM(F7:F244)</f>
        <v>330575.25000000017</v>
      </c>
      <c r="G245" s="472">
        <f t="shared" ref="G245:L245" si="56">SUM(G7:G244)</f>
        <v>347714.25000000017</v>
      </c>
      <c r="H245" s="524">
        <f>SUM(H7:H244)</f>
        <v>467</v>
      </c>
      <c r="I245" s="471">
        <f t="shared" si="56"/>
        <v>15</v>
      </c>
      <c r="J245" s="471">
        <f t="shared" si="56"/>
        <v>0</v>
      </c>
      <c r="K245" s="471">
        <f t="shared" si="56"/>
        <v>0</v>
      </c>
      <c r="L245" s="471">
        <f t="shared" si="56"/>
        <v>0</v>
      </c>
      <c r="M245" s="471">
        <f>SUM(M7:M244)</f>
        <v>482</v>
      </c>
      <c r="N245" s="398">
        <f>SUM(N7:N238)</f>
        <v>457</v>
      </c>
      <c r="O245" s="398"/>
      <c r="P245" s="398">
        <f t="shared" si="47"/>
        <v>-25</v>
      </c>
      <c r="Q245" s="398"/>
      <c r="S245" s="399">
        <f>SUM(S7:S244)</f>
        <v>325217.5500000001</v>
      </c>
      <c r="T245" s="399">
        <f t="shared" ref="T245:X245" si="57">SUM(T7:T244)</f>
        <v>0</v>
      </c>
      <c r="U245" s="399">
        <f>SUM(U7:U244)</f>
        <v>19830.2</v>
      </c>
      <c r="V245" s="399">
        <f t="shared" si="57"/>
        <v>0</v>
      </c>
      <c r="W245" s="399">
        <f>SUM(W7:W244)</f>
        <v>0</v>
      </c>
      <c r="X245" s="399">
        <f t="shared" si="57"/>
        <v>0</v>
      </c>
      <c r="Y245" s="399">
        <f>SUM(Y7:Y244)</f>
        <v>345047.75000000006</v>
      </c>
    </row>
    <row r="246" spans="1:27" ht="15.75" thickTop="1" x14ac:dyDescent="0.25">
      <c r="B246" s="352"/>
      <c r="C246" s="352"/>
      <c r="D246" s="401"/>
      <c r="E246" s="354"/>
      <c r="F246" s="354"/>
      <c r="G246" s="354"/>
      <c r="H246" s="354"/>
      <c r="I246" s="355"/>
      <c r="J246" s="355"/>
      <c r="K246" s="352"/>
      <c r="M246" s="358"/>
      <c r="N246" s="358">
        <v>13</v>
      </c>
      <c r="O246" s="358"/>
      <c r="P246" s="358"/>
      <c r="Q246" s="358"/>
    </row>
    <row r="247" spans="1:27" ht="30" customHeight="1" x14ac:dyDescent="0.25">
      <c r="F247" s="406"/>
      <c r="G247" s="406"/>
      <c r="N247" s="408"/>
      <c r="O247" s="408"/>
      <c r="P247" s="408">
        <v>4</v>
      </c>
      <c r="Q247" s="408"/>
      <c r="U247" s="409"/>
    </row>
    <row r="248" spans="1:27" ht="15" customHeight="1" x14ac:dyDescent="0.25">
      <c r="F248" s="410"/>
      <c r="G248" s="410"/>
      <c r="H248" s="411"/>
      <c r="L248" s="402">
        <v>19830</v>
      </c>
      <c r="N248" s="412"/>
      <c r="O248" s="412"/>
      <c r="P248" s="412">
        <v>4</v>
      </c>
      <c r="Q248" s="412"/>
    </row>
    <row r="249" spans="1:27" s="358" customFormat="1" x14ac:dyDescent="0.25">
      <c r="A249" s="400"/>
      <c r="B249" s="403"/>
      <c r="C249" s="403"/>
      <c r="F249" s="413"/>
      <c r="G249" s="413"/>
      <c r="H249" s="411"/>
      <c r="N249" s="408"/>
      <c r="O249" s="408"/>
      <c r="P249" s="408">
        <v>4</v>
      </c>
      <c r="Q249" s="408"/>
      <c r="U249" s="350"/>
    </row>
    <row r="250" spans="1:27" ht="15" customHeight="1" x14ac:dyDescent="0.25">
      <c r="F250" s="414"/>
      <c r="G250" s="414"/>
      <c r="H250" s="411"/>
      <c r="N250" s="415"/>
      <c r="O250" s="415"/>
      <c r="P250" s="415">
        <v>4</v>
      </c>
      <c r="Q250" s="415"/>
    </row>
    <row r="251" spans="1:27" ht="15.75" customHeight="1" x14ac:dyDescent="0.25">
      <c r="D251" s="531" t="s">
        <v>2640</v>
      </c>
      <c r="E251" s="531"/>
      <c r="F251" s="531"/>
      <c r="G251" s="531"/>
      <c r="T251" s="532" t="s">
        <v>2639</v>
      </c>
      <c r="U251" s="532"/>
      <c r="V251" s="532"/>
      <c r="W251" s="532"/>
      <c r="X251" s="532"/>
    </row>
    <row r="252" spans="1:27" ht="43.5" customHeight="1" x14ac:dyDescent="0.25">
      <c r="D252" s="416"/>
      <c r="E252" s="417"/>
      <c r="F252" s="418"/>
      <c r="G252" s="419"/>
      <c r="T252" s="420"/>
      <c r="U252" s="421"/>
      <c r="V252" s="422"/>
      <c r="W252" s="423"/>
      <c r="X252" s="424"/>
    </row>
    <row r="253" spans="1:27" ht="15.75" x14ac:dyDescent="0.25">
      <c r="D253" s="533" t="s">
        <v>3156</v>
      </c>
      <c r="E253" s="533"/>
      <c r="F253" s="533"/>
      <c r="G253" s="533"/>
      <c r="T253" s="534" t="s">
        <v>3157</v>
      </c>
      <c r="U253" s="534"/>
      <c r="V253" s="534"/>
      <c r="W253" s="534"/>
      <c r="X253" s="534"/>
    </row>
    <row r="254" spans="1:27" ht="15.75" customHeight="1" x14ac:dyDescent="0.25">
      <c r="D254" s="535" t="s">
        <v>3158</v>
      </c>
      <c r="E254" s="535"/>
      <c r="F254" s="535"/>
      <c r="G254" s="535"/>
      <c r="T254" s="536" t="s">
        <v>3159</v>
      </c>
      <c r="U254" s="536"/>
      <c r="V254" s="536"/>
      <c r="W254" s="536"/>
      <c r="X254" s="536"/>
    </row>
  </sheetData>
  <autoFilter ref="A6:AJ247" xr:uid="{CE2EA476-FB58-4DEB-9E69-8F79B28BD498}"/>
  <mergeCells count="11">
    <mergeCell ref="D251:G251"/>
    <mergeCell ref="T251:X251"/>
    <mergeCell ref="D253:G253"/>
    <mergeCell ref="T253:X253"/>
    <mergeCell ref="D254:G254"/>
    <mergeCell ref="T254:X254"/>
    <mergeCell ref="A1:Y1"/>
    <mergeCell ref="A2:Y2"/>
    <mergeCell ref="A3:Y3"/>
    <mergeCell ref="A4:Y4"/>
    <mergeCell ref="K5:L5"/>
  </mergeCells>
  <conditionalFormatting sqref="A6 H6">
    <cfRule type="duplicateValues" dxfId="340" priority="6"/>
  </conditionalFormatting>
  <conditionalFormatting sqref="B6 I6">
    <cfRule type="duplicateValues" dxfId="339" priority="7"/>
  </conditionalFormatting>
  <conditionalFormatting sqref="C6 J6">
    <cfRule type="duplicateValues" dxfId="338" priority="8"/>
  </conditionalFormatting>
  <conditionalFormatting sqref="C16">
    <cfRule type="duplicateValues" dxfId="337" priority="10"/>
  </conditionalFormatting>
  <conditionalFormatting sqref="C19">
    <cfRule type="duplicateValues" dxfId="336" priority="11"/>
  </conditionalFormatting>
  <conditionalFormatting sqref="C20">
    <cfRule type="duplicateValues" dxfId="335" priority="5"/>
  </conditionalFormatting>
  <conditionalFormatting sqref="C21">
    <cfRule type="duplicateValues" dxfId="334" priority="19"/>
  </conditionalFormatting>
  <conditionalFormatting sqref="C35">
    <cfRule type="duplicateValues" dxfId="333" priority="12"/>
  </conditionalFormatting>
  <conditionalFormatting sqref="C39">
    <cfRule type="duplicateValues" dxfId="332" priority="9"/>
  </conditionalFormatting>
  <conditionalFormatting sqref="C46">
    <cfRule type="duplicateValues" dxfId="331" priority="14"/>
  </conditionalFormatting>
  <conditionalFormatting sqref="C74:C77">
    <cfRule type="duplicateValues" dxfId="330" priority="17"/>
  </conditionalFormatting>
  <conditionalFormatting sqref="C89:C91">
    <cfRule type="duplicateValues" dxfId="329" priority="16"/>
  </conditionalFormatting>
  <conditionalFormatting sqref="C98">
    <cfRule type="duplicateValues" dxfId="328" priority="13"/>
  </conditionalFormatting>
  <conditionalFormatting sqref="C189">
    <cfRule type="duplicateValues" dxfId="327" priority="20"/>
  </conditionalFormatting>
  <conditionalFormatting sqref="C201">
    <cfRule type="duplicateValues" dxfId="326" priority="21"/>
  </conditionalFormatting>
  <conditionalFormatting sqref="C205">
    <cfRule type="duplicateValues" dxfId="325" priority="18"/>
  </conditionalFormatting>
  <conditionalFormatting sqref="C245:C1048576 C1:C243">
    <cfRule type="duplicateValues" dxfId="324" priority="1"/>
  </conditionalFormatting>
  <conditionalFormatting sqref="C246 C202:C204 C5 A1:A4 C22:C34 C47:C73 C190:C200 C92:C97 C251:C1048576 C36:C38 C17:C18 C40:C45 C7:C15 C78:C88 C99:C188 C206:C243">
    <cfRule type="duplicateValues" dxfId="323" priority="345"/>
  </conditionalFormatting>
  <conditionalFormatting sqref="C247:C250">
    <cfRule type="duplicateValues" dxfId="322" priority="23"/>
  </conditionalFormatting>
  <conditionalFormatting sqref="D80">
    <cfRule type="duplicateValues" dxfId="321" priority="15"/>
  </conditionalFormatting>
  <conditionalFormatting sqref="S6">
    <cfRule type="duplicateValues" dxfId="320" priority="2"/>
  </conditionalFormatting>
  <conditionalFormatting sqref="T6">
    <cfRule type="duplicateValues" dxfId="319" priority="3"/>
  </conditionalFormatting>
  <conditionalFormatting sqref="U6">
    <cfRule type="duplicateValues" dxfId="318" priority="4"/>
  </conditionalFormatting>
  <pageMargins left="0.70866141732283472" right="0.70866141732283472" top="0.74803149606299213" bottom="0.74803149606299213" header="0.31496062992125984" footer="0.31496062992125984"/>
  <pageSetup scale="86" fitToHeight="0" orientation="landscape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F8C-1316-4C2E-BD79-1459B7491863}">
  <dimension ref="A2:Z6"/>
  <sheetViews>
    <sheetView topLeftCell="C1" zoomScale="90" zoomScaleNormal="90" workbookViewId="0">
      <selection activeCell="H12" sqref="H12"/>
    </sheetView>
  </sheetViews>
  <sheetFormatPr baseColWidth="10" defaultRowHeight="15" x14ac:dyDescent="0.25"/>
  <cols>
    <col min="3" max="3" width="23.42578125" customWidth="1"/>
    <col min="19" max="19" width="14.42578125" customWidth="1"/>
    <col min="24" max="24" width="15.7109375" customWidth="1"/>
  </cols>
  <sheetData>
    <row r="2" spans="1:26" s="219" customFormat="1" ht="49.9" customHeight="1" x14ac:dyDescent="0.25">
      <c r="A2" s="188" t="s">
        <v>15</v>
      </c>
      <c r="B2" s="188" t="s">
        <v>16</v>
      </c>
      <c r="C2" s="188" t="s">
        <v>17</v>
      </c>
      <c r="D2" s="188" t="s">
        <v>2656</v>
      </c>
      <c r="E2" s="188" t="s">
        <v>3178</v>
      </c>
      <c r="F2" s="188" t="s">
        <v>2618</v>
      </c>
      <c r="G2" s="188" t="s">
        <v>18</v>
      </c>
      <c r="H2" s="188" t="s">
        <v>2211</v>
      </c>
      <c r="I2" s="188" t="s">
        <v>19</v>
      </c>
      <c r="J2" s="188" t="s">
        <v>20</v>
      </c>
      <c r="K2" s="188" t="s">
        <v>21</v>
      </c>
      <c r="L2" s="188" t="s">
        <v>22</v>
      </c>
      <c r="M2" s="188" t="s">
        <v>23</v>
      </c>
      <c r="N2" s="189" t="s">
        <v>24</v>
      </c>
      <c r="O2" s="73" t="s">
        <v>25</v>
      </c>
      <c r="P2" s="218" t="s">
        <v>2623</v>
      </c>
      <c r="Q2" s="190"/>
      <c r="R2" s="188" t="s">
        <v>2624</v>
      </c>
      <c r="S2" s="188" t="s">
        <v>2625</v>
      </c>
      <c r="T2" s="188" t="s">
        <v>2626</v>
      </c>
      <c r="U2" s="188" t="s">
        <v>2627</v>
      </c>
      <c r="V2" s="188" t="s">
        <v>2628</v>
      </c>
      <c r="W2" s="188" t="s">
        <v>2629</v>
      </c>
      <c r="X2" s="188" t="s">
        <v>2630</v>
      </c>
      <c r="Y2" s="190"/>
      <c r="Z2" s="190"/>
    </row>
    <row r="3" spans="1:26" s="458" customFormat="1" ht="32.25" customHeight="1" x14ac:dyDescent="0.25">
      <c r="A3" s="454" t="s">
        <v>189</v>
      </c>
      <c r="B3" s="245" t="s">
        <v>196</v>
      </c>
      <c r="C3" s="327" t="s">
        <v>197</v>
      </c>
      <c r="D3" s="455" t="s">
        <v>2661</v>
      </c>
      <c r="E3" s="328">
        <v>23.78</v>
      </c>
      <c r="F3" s="329">
        <v>19.14</v>
      </c>
      <c r="G3" s="330" t="s">
        <v>76</v>
      </c>
      <c r="H3" s="456">
        <v>1512</v>
      </c>
      <c r="I3" s="251">
        <v>540</v>
      </c>
      <c r="J3" s="251">
        <v>0</v>
      </c>
      <c r="K3" s="251">
        <f>60+500</f>
        <v>560</v>
      </c>
      <c r="L3" s="318">
        <v>0</v>
      </c>
      <c r="M3" s="251">
        <f>H3+I3+J3-K3-L3</f>
        <v>1492</v>
      </c>
      <c r="N3" s="252">
        <v>952</v>
      </c>
      <c r="O3" s="251">
        <f>N3-M3</f>
        <v>-540</v>
      </c>
      <c r="P3" s="319"/>
      <c r="Q3" s="225"/>
      <c r="R3" s="236">
        <f>H3*E3</f>
        <v>35955.360000000001</v>
      </c>
      <c r="S3" s="237">
        <v>-7015.68</v>
      </c>
      <c r="T3" s="236">
        <f>I3*F3</f>
        <v>10335.6</v>
      </c>
      <c r="U3" s="236">
        <f>J3*F3</f>
        <v>0</v>
      </c>
      <c r="V3" s="236">
        <f>K3*F3</f>
        <v>10718.4</v>
      </c>
      <c r="W3" s="236">
        <f>L3*F3</f>
        <v>0</v>
      </c>
      <c r="X3" s="236">
        <f>R3+S3+T3+U3-V3-W3</f>
        <v>28556.879999999997</v>
      </c>
      <c r="Y3" s="457">
        <f>M3*F3</f>
        <v>28556.880000000001</v>
      </c>
      <c r="Z3" s="457">
        <f>Y3-X3</f>
        <v>0</v>
      </c>
    </row>
    <row r="4" spans="1:26" s="458" customFormat="1" ht="32.25" customHeight="1" x14ac:dyDescent="0.25">
      <c r="A4" s="454" t="s">
        <v>189</v>
      </c>
      <c r="B4" s="245" t="s">
        <v>224</v>
      </c>
      <c r="C4" s="327" t="s">
        <v>225</v>
      </c>
      <c r="D4" s="455" t="s">
        <v>2661</v>
      </c>
      <c r="E4" s="328">
        <v>172.26</v>
      </c>
      <c r="F4" s="329">
        <v>117.74</v>
      </c>
      <c r="G4" s="330" t="s">
        <v>53</v>
      </c>
      <c r="H4" s="456">
        <v>224</v>
      </c>
      <c r="I4" s="251">
        <v>205</v>
      </c>
      <c r="J4" s="251">
        <v>0</v>
      </c>
      <c r="K4" s="251">
        <f>5+137</f>
        <v>142</v>
      </c>
      <c r="L4" s="318">
        <v>0</v>
      </c>
      <c r="M4" s="251">
        <f t="shared" ref="M4:M6" si="0">H4+I4+J4-K4-L4</f>
        <v>287</v>
      </c>
      <c r="N4" s="252">
        <v>91</v>
      </c>
      <c r="O4" s="251">
        <f t="shared" ref="O4:O6" si="1">N4-M4</f>
        <v>-196</v>
      </c>
      <c r="P4" s="319"/>
      <c r="Q4" s="225"/>
      <c r="R4" s="236">
        <f t="shared" ref="R4:R6" si="2">H4*E4</f>
        <v>38586.239999999998</v>
      </c>
      <c r="S4" s="237">
        <v>-12212.48</v>
      </c>
      <c r="T4" s="236">
        <f t="shared" ref="T4:T6" si="3">I4*F4</f>
        <v>24136.7</v>
      </c>
      <c r="U4" s="236">
        <f t="shared" ref="U4:U6" si="4">J4*F4</f>
        <v>0</v>
      </c>
      <c r="V4" s="236">
        <f t="shared" ref="V4:V6" si="5">K4*F4</f>
        <v>16719.079999999998</v>
      </c>
      <c r="W4" s="236">
        <f t="shared" ref="W4:W6" si="6">L4*F4</f>
        <v>0</v>
      </c>
      <c r="X4" s="236">
        <f t="shared" ref="X4:X6" si="7">R4+S4+T4+U4-V4-W4</f>
        <v>33791.380000000005</v>
      </c>
      <c r="Y4" s="457">
        <f t="shared" ref="Y4:Y6" si="8">M4*F4</f>
        <v>33791.379999999997</v>
      </c>
      <c r="Z4" s="457">
        <f t="shared" ref="Z4:Z6" si="9">Y4-X4</f>
        <v>0</v>
      </c>
    </row>
    <row r="5" spans="1:26" s="458" customFormat="1" ht="32.25" customHeight="1" x14ac:dyDescent="0.25">
      <c r="A5" s="454" t="s">
        <v>189</v>
      </c>
      <c r="B5" s="245" t="s">
        <v>226</v>
      </c>
      <c r="C5" s="327" t="s">
        <v>227</v>
      </c>
      <c r="D5" s="455" t="s">
        <v>2661</v>
      </c>
      <c r="E5" s="328">
        <v>164.72</v>
      </c>
      <c r="F5" s="329">
        <v>161.24</v>
      </c>
      <c r="G5" s="330" t="s">
        <v>33</v>
      </c>
      <c r="H5" s="456">
        <v>1</v>
      </c>
      <c r="I5" s="251">
        <v>2</v>
      </c>
      <c r="J5" s="251">
        <v>0</v>
      </c>
      <c r="K5" s="251">
        <f>2+1</f>
        <v>3</v>
      </c>
      <c r="L5" s="318">
        <v>0</v>
      </c>
      <c r="M5" s="251">
        <f t="shared" si="0"/>
        <v>0</v>
      </c>
      <c r="N5" s="252">
        <v>0</v>
      </c>
      <c r="O5" s="251">
        <f t="shared" si="1"/>
        <v>0</v>
      </c>
      <c r="P5" s="319"/>
      <c r="Q5" s="225"/>
      <c r="R5" s="236">
        <f t="shared" si="2"/>
        <v>164.72</v>
      </c>
      <c r="S5" s="237">
        <v>-3.48</v>
      </c>
      <c r="T5" s="236">
        <f t="shared" si="3"/>
        <v>322.48</v>
      </c>
      <c r="U5" s="236">
        <f t="shared" si="4"/>
        <v>0</v>
      </c>
      <c r="V5" s="236">
        <f t="shared" si="5"/>
        <v>483.72</v>
      </c>
      <c r="W5" s="236">
        <f t="shared" si="6"/>
        <v>0</v>
      </c>
      <c r="X5" s="236">
        <f t="shared" si="7"/>
        <v>0</v>
      </c>
      <c r="Y5" s="457">
        <f t="shared" si="8"/>
        <v>0</v>
      </c>
      <c r="Z5" s="457">
        <f t="shared" si="9"/>
        <v>0</v>
      </c>
    </row>
    <row r="6" spans="1:26" s="458" customFormat="1" ht="52.5" customHeight="1" x14ac:dyDescent="0.25">
      <c r="A6" s="454" t="s">
        <v>1540</v>
      </c>
      <c r="B6" s="245"/>
      <c r="C6" s="327" t="s">
        <v>2234</v>
      </c>
      <c r="D6" s="455" t="s">
        <v>2661</v>
      </c>
      <c r="E6" s="328">
        <v>0</v>
      </c>
      <c r="F6" s="329">
        <v>483.72</v>
      </c>
      <c r="G6" s="330" t="s">
        <v>159</v>
      </c>
      <c r="H6" s="456">
        <v>0</v>
      </c>
      <c r="I6" s="251">
        <v>2</v>
      </c>
      <c r="J6" s="251">
        <v>0</v>
      </c>
      <c r="K6" s="251">
        <v>0</v>
      </c>
      <c r="L6" s="318">
        <v>0</v>
      </c>
      <c r="M6" s="251">
        <f t="shared" si="0"/>
        <v>2</v>
      </c>
      <c r="N6" s="252">
        <v>2</v>
      </c>
      <c r="O6" s="251">
        <f t="shared" si="1"/>
        <v>0</v>
      </c>
      <c r="P6" s="319"/>
      <c r="Q6" s="225"/>
      <c r="R6" s="236">
        <f t="shared" si="2"/>
        <v>0</v>
      </c>
      <c r="S6" s="237">
        <v>0</v>
      </c>
      <c r="T6" s="236">
        <f t="shared" si="3"/>
        <v>967.44</v>
      </c>
      <c r="U6" s="236">
        <f t="shared" si="4"/>
        <v>0</v>
      </c>
      <c r="V6" s="236">
        <f t="shared" si="5"/>
        <v>0</v>
      </c>
      <c r="W6" s="236">
        <f t="shared" si="6"/>
        <v>0</v>
      </c>
      <c r="X6" s="236">
        <f t="shared" si="7"/>
        <v>967.44</v>
      </c>
      <c r="Y6" s="457">
        <f t="shared" si="8"/>
        <v>967.44</v>
      </c>
      <c r="Z6" s="457">
        <f t="shared" si="9"/>
        <v>0</v>
      </c>
    </row>
  </sheetData>
  <conditionalFormatting sqref="B3:B6">
    <cfRule type="duplicateValues" dxfId="317" priority="1"/>
    <cfRule type="duplicateValues" dxfId="3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872D-81F2-4058-A4FD-7F422AE11CD8}">
  <dimension ref="C1:D1346"/>
  <sheetViews>
    <sheetView topLeftCell="A1325" workbookViewId="0">
      <selection activeCell="I1335" sqref="I1335"/>
    </sheetView>
  </sheetViews>
  <sheetFormatPr baseColWidth="10" defaultColWidth="11.42578125" defaultRowHeight="15.75" x14ac:dyDescent="0.25"/>
  <cols>
    <col min="1" max="3" width="11.42578125" style="425"/>
    <col min="4" max="4" width="49.85546875" style="425" customWidth="1"/>
    <col min="5" max="16384" width="11.42578125" style="425"/>
  </cols>
  <sheetData>
    <row r="1" spans="3:4" x14ac:dyDescent="0.25">
      <c r="C1" s="425" t="s">
        <v>3195</v>
      </c>
      <c r="D1" s="425" t="s">
        <v>3196</v>
      </c>
    </row>
    <row r="2" spans="3:4" x14ac:dyDescent="0.25">
      <c r="C2" s="192" t="s">
        <v>1292</v>
      </c>
      <c r="D2" s="193" t="s">
        <v>1293</v>
      </c>
    </row>
    <row r="3" spans="3:4" x14ac:dyDescent="0.25">
      <c r="C3" s="426" t="s">
        <v>2876</v>
      </c>
      <c r="D3" s="427" t="s">
        <v>2877</v>
      </c>
    </row>
    <row r="4" spans="3:4" x14ac:dyDescent="0.25">
      <c r="C4" s="192" t="s">
        <v>1310</v>
      </c>
      <c r="D4" s="193" t="s">
        <v>1311</v>
      </c>
    </row>
    <row r="5" spans="3:4" x14ac:dyDescent="0.25">
      <c r="C5" s="192" t="s">
        <v>28</v>
      </c>
      <c r="D5" s="193" t="s">
        <v>29</v>
      </c>
    </row>
    <row r="6" spans="3:4" x14ac:dyDescent="0.25">
      <c r="C6" s="192" t="s">
        <v>1330</v>
      </c>
      <c r="D6" s="193" t="s">
        <v>1331</v>
      </c>
    </row>
    <row r="7" spans="3:4" x14ac:dyDescent="0.25">
      <c r="C7" s="192" t="s">
        <v>34</v>
      </c>
      <c r="D7" s="193" t="s">
        <v>35</v>
      </c>
    </row>
    <row r="8" spans="3:4" x14ac:dyDescent="0.25">
      <c r="C8" s="192" t="s">
        <v>36</v>
      </c>
      <c r="D8" s="193" t="s">
        <v>37</v>
      </c>
    </row>
    <row r="9" spans="3:4" x14ac:dyDescent="0.25">
      <c r="C9" s="192" t="s">
        <v>38</v>
      </c>
      <c r="D9" s="193" t="s">
        <v>39</v>
      </c>
    </row>
    <row r="10" spans="3:4" x14ac:dyDescent="0.25">
      <c r="C10" s="192" t="s">
        <v>40</v>
      </c>
      <c r="D10" s="193" t="s">
        <v>41</v>
      </c>
    </row>
    <row r="11" spans="3:4" x14ac:dyDescent="0.25">
      <c r="C11" s="192" t="s">
        <v>192</v>
      </c>
      <c r="D11" s="193" t="s">
        <v>193</v>
      </c>
    </row>
    <row r="12" spans="3:4" x14ac:dyDescent="0.25">
      <c r="C12" s="192" t="s">
        <v>194</v>
      </c>
      <c r="D12" s="193" t="s">
        <v>195</v>
      </c>
    </row>
    <row r="13" spans="3:4" ht="15.75" customHeight="1" x14ac:dyDescent="0.25">
      <c r="C13" s="192" t="s">
        <v>45</v>
      </c>
      <c r="D13" s="193" t="s">
        <v>46</v>
      </c>
    </row>
    <row r="14" spans="3:4" x14ac:dyDescent="0.25">
      <c r="C14" s="192" t="s">
        <v>47</v>
      </c>
      <c r="D14" s="193" t="s">
        <v>48</v>
      </c>
    </row>
    <row r="15" spans="3:4" x14ac:dyDescent="0.25">
      <c r="C15" s="192" t="s">
        <v>51</v>
      </c>
      <c r="D15" s="193" t="s">
        <v>52</v>
      </c>
    </row>
    <row r="16" spans="3:4" x14ac:dyDescent="0.25">
      <c r="C16" s="192" t="s">
        <v>54</v>
      </c>
      <c r="D16" s="193" t="s">
        <v>55</v>
      </c>
    </row>
    <row r="17" spans="3:4" x14ac:dyDescent="0.25">
      <c r="C17" s="192" t="s">
        <v>56</v>
      </c>
      <c r="D17" s="193" t="s">
        <v>57</v>
      </c>
    </row>
    <row r="18" spans="3:4" x14ac:dyDescent="0.25">
      <c r="C18" s="192" t="s">
        <v>62</v>
      </c>
      <c r="D18" s="193" t="s">
        <v>63</v>
      </c>
    </row>
    <row r="19" spans="3:4" x14ac:dyDescent="0.25">
      <c r="C19" s="192" t="s">
        <v>66</v>
      </c>
      <c r="D19" s="193" t="s">
        <v>67</v>
      </c>
    </row>
    <row r="20" spans="3:4" x14ac:dyDescent="0.25">
      <c r="C20" s="192" t="s">
        <v>68</v>
      </c>
      <c r="D20" s="193" t="s">
        <v>69</v>
      </c>
    </row>
    <row r="21" spans="3:4" x14ac:dyDescent="0.25">
      <c r="C21" s="192" t="s">
        <v>70</v>
      </c>
      <c r="D21" s="193" t="s">
        <v>71</v>
      </c>
    </row>
    <row r="22" spans="3:4" x14ac:dyDescent="0.25">
      <c r="C22" s="192" t="s">
        <v>1764</v>
      </c>
      <c r="D22" s="193" t="s">
        <v>1765</v>
      </c>
    </row>
    <row r="23" spans="3:4" x14ac:dyDescent="0.25">
      <c r="C23" s="192" t="s">
        <v>72</v>
      </c>
      <c r="D23" s="193" t="s">
        <v>73</v>
      </c>
    </row>
    <row r="24" spans="3:4" x14ac:dyDescent="0.25">
      <c r="C24" s="192" t="s">
        <v>198</v>
      </c>
      <c r="D24" s="193" t="s">
        <v>199</v>
      </c>
    </row>
    <row r="25" spans="3:4" x14ac:dyDescent="0.25">
      <c r="C25" s="192" t="s">
        <v>200</v>
      </c>
      <c r="D25" s="193" t="s">
        <v>201</v>
      </c>
    </row>
    <row r="26" spans="3:4" x14ac:dyDescent="0.25">
      <c r="C26" s="192" t="s">
        <v>202</v>
      </c>
      <c r="D26" s="193" t="s">
        <v>203</v>
      </c>
    </row>
    <row r="27" spans="3:4" x14ac:dyDescent="0.25">
      <c r="C27" s="192" t="s">
        <v>79</v>
      </c>
      <c r="D27" s="193" t="s">
        <v>80</v>
      </c>
    </row>
    <row r="28" spans="3:4" x14ac:dyDescent="0.25">
      <c r="C28" s="192" t="s">
        <v>82</v>
      </c>
      <c r="D28" s="193" t="s">
        <v>83</v>
      </c>
    </row>
    <row r="29" spans="3:4" x14ac:dyDescent="0.25">
      <c r="C29" s="192" t="s">
        <v>86</v>
      </c>
      <c r="D29" s="193" t="s">
        <v>87</v>
      </c>
    </row>
    <row r="30" spans="3:4" x14ac:dyDescent="0.25">
      <c r="C30" s="192" t="s">
        <v>90</v>
      </c>
      <c r="D30" s="193" t="s">
        <v>91</v>
      </c>
    </row>
    <row r="31" spans="3:4" x14ac:dyDescent="0.25">
      <c r="C31" s="192" t="s">
        <v>204</v>
      </c>
      <c r="D31" s="193" t="s">
        <v>205</v>
      </c>
    </row>
    <row r="32" spans="3:4" x14ac:dyDescent="0.25">
      <c r="C32" s="197" t="s">
        <v>96</v>
      </c>
      <c r="D32" s="199" t="s">
        <v>97</v>
      </c>
    </row>
    <row r="33" spans="3:4" x14ac:dyDescent="0.25">
      <c r="C33" s="192" t="s">
        <v>98</v>
      </c>
      <c r="D33" s="193" t="s">
        <v>99</v>
      </c>
    </row>
    <row r="34" spans="3:4" x14ac:dyDescent="0.25">
      <c r="C34" s="192" t="s">
        <v>100</v>
      </c>
      <c r="D34" s="193" t="s">
        <v>101</v>
      </c>
    </row>
    <row r="35" spans="3:4" x14ac:dyDescent="0.25">
      <c r="C35" s="192" t="s">
        <v>102</v>
      </c>
      <c r="D35" s="193" t="s">
        <v>103</v>
      </c>
    </row>
    <row r="36" spans="3:4" x14ac:dyDescent="0.25">
      <c r="C36" s="192" t="s">
        <v>104</v>
      </c>
      <c r="D36" s="193" t="s">
        <v>105</v>
      </c>
    </row>
    <row r="37" spans="3:4" x14ac:dyDescent="0.25">
      <c r="C37" s="192" t="s">
        <v>106</v>
      </c>
      <c r="D37" s="193" t="s">
        <v>107</v>
      </c>
    </row>
    <row r="38" spans="3:4" x14ac:dyDescent="0.25">
      <c r="C38" s="192" t="s">
        <v>108</v>
      </c>
      <c r="D38" s="193" t="s">
        <v>109</v>
      </c>
    </row>
    <row r="39" spans="3:4" x14ac:dyDescent="0.25">
      <c r="C39" s="212" t="s">
        <v>1620</v>
      </c>
      <c r="D39" s="193" t="s">
        <v>1621</v>
      </c>
    </row>
    <row r="40" spans="3:4" x14ac:dyDescent="0.25">
      <c r="C40" s="192" t="s">
        <v>110</v>
      </c>
      <c r="D40" s="193" t="s">
        <v>111</v>
      </c>
    </row>
    <row r="41" spans="3:4" x14ac:dyDescent="0.25">
      <c r="C41" s="192" t="s">
        <v>112</v>
      </c>
      <c r="D41" s="193" t="s">
        <v>113</v>
      </c>
    </row>
    <row r="42" spans="3:4" x14ac:dyDescent="0.25">
      <c r="C42" s="192" t="s">
        <v>116</v>
      </c>
      <c r="D42" s="193" t="s">
        <v>117</v>
      </c>
    </row>
    <row r="43" spans="3:4" x14ac:dyDescent="0.25">
      <c r="C43" s="192" t="s">
        <v>118</v>
      </c>
      <c r="D43" s="193" t="s">
        <v>119</v>
      </c>
    </row>
    <row r="44" spans="3:4" x14ac:dyDescent="0.25">
      <c r="C44" s="192" t="s">
        <v>120</v>
      </c>
      <c r="D44" s="193" t="s">
        <v>121</v>
      </c>
    </row>
    <row r="45" spans="3:4" x14ac:dyDescent="0.25">
      <c r="C45" s="192" t="s">
        <v>122</v>
      </c>
      <c r="D45" s="193" t="s">
        <v>123</v>
      </c>
    </row>
    <row r="46" spans="3:4" x14ac:dyDescent="0.25">
      <c r="C46" s="192" t="s">
        <v>1571</v>
      </c>
      <c r="D46" s="193" t="s">
        <v>1572</v>
      </c>
    </row>
    <row r="47" spans="3:4" x14ac:dyDescent="0.25">
      <c r="C47" s="192" t="s">
        <v>206</v>
      </c>
      <c r="D47" s="193" t="s">
        <v>207</v>
      </c>
    </row>
    <row r="48" spans="3:4" x14ac:dyDescent="0.25">
      <c r="C48" s="192" t="s">
        <v>208</v>
      </c>
      <c r="D48" s="193" t="s">
        <v>209</v>
      </c>
    </row>
    <row r="49" spans="3:4" x14ac:dyDescent="0.25">
      <c r="C49" s="192" t="s">
        <v>130</v>
      </c>
      <c r="D49" s="193" t="s">
        <v>131</v>
      </c>
    </row>
    <row r="50" spans="3:4" x14ac:dyDescent="0.25">
      <c r="C50" s="192" t="s">
        <v>132</v>
      </c>
      <c r="D50" s="193" t="s">
        <v>133</v>
      </c>
    </row>
    <row r="51" spans="3:4" x14ac:dyDescent="0.25">
      <c r="C51" s="192" t="s">
        <v>136</v>
      </c>
      <c r="D51" s="193" t="s">
        <v>137</v>
      </c>
    </row>
    <row r="52" spans="3:4" x14ac:dyDescent="0.25">
      <c r="C52" s="192" t="s">
        <v>138</v>
      </c>
      <c r="D52" s="193" t="s">
        <v>139</v>
      </c>
    </row>
    <row r="53" spans="3:4" x14ac:dyDescent="0.25">
      <c r="C53" s="192" t="s">
        <v>140</v>
      </c>
      <c r="D53" s="193" t="s">
        <v>141</v>
      </c>
    </row>
    <row r="54" spans="3:4" x14ac:dyDescent="0.25">
      <c r="C54" s="192" t="s">
        <v>143</v>
      </c>
      <c r="D54" s="193" t="s">
        <v>144</v>
      </c>
    </row>
    <row r="55" spans="3:4" x14ac:dyDescent="0.25">
      <c r="C55" s="192" t="s">
        <v>147</v>
      </c>
      <c r="D55" s="193" t="s">
        <v>148</v>
      </c>
    </row>
    <row r="56" spans="3:4" x14ac:dyDescent="0.25">
      <c r="C56" s="192" t="s">
        <v>149</v>
      </c>
      <c r="D56" s="193" t="s">
        <v>150</v>
      </c>
    </row>
    <row r="57" spans="3:4" x14ac:dyDescent="0.25">
      <c r="C57" s="192" t="s">
        <v>212</v>
      </c>
      <c r="D57" s="193" t="s">
        <v>213</v>
      </c>
    </row>
    <row r="58" spans="3:4" x14ac:dyDescent="0.25">
      <c r="C58" s="192" t="s">
        <v>151</v>
      </c>
      <c r="D58" s="193" t="s">
        <v>152</v>
      </c>
    </row>
    <row r="59" spans="3:4" x14ac:dyDescent="0.25">
      <c r="C59" s="192" t="s">
        <v>153</v>
      </c>
      <c r="D59" s="193" t="s">
        <v>154</v>
      </c>
    </row>
    <row r="60" spans="3:4" x14ac:dyDescent="0.25">
      <c r="C60" s="192" t="s">
        <v>1583</v>
      </c>
      <c r="D60" s="193" t="s">
        <v>1584</v>
      </c>
    </row>
    <row r="61" spans="3:4" x14ac:dyDescent="0.25">
      <c r="C61" s="192" t="s">
        <v>157</v>
      </c>
      <c r="D61" s="193" t="s">
        <v>158</v>
      </c>
    </row>
    <row r="62" spans="3:4" x14ac:dyDescent="0.25">
      <c r="C62" s="192" t="s">
        <v>216</v>
      </c>
      <c r="D62" s="193" t="s">
        <v>217</v>
      </c>
    </row>
    <row r="63" spans="3:4" x14ac:dyDescent="0.25">
      <c r="C63" s="192" t="s">
        <v>1403</v>
      </c>
      <c r="D63" s="193" t="s">
        <v>1404</v>
      </c>
    </row>
    <row r="64" spans="3:4" x14ac:dyDescent="0.25">
      <c r="C64" s="192" t="s">
        <v>220</v>
      </c>
      <c r="D64" s="193" t="s">
        <v>221</v>
      </c>
    </row>
    <row r="65" spans="3:4" x14ac:dyDescent="0.25">
      <c r="C65" s="192" t="s">
        <v>222</v>
      </c>
      <c r="D65" s="193" t="s">
        <v>223</v>
      </c>
    </row>
    <row r="66" spans="3:4" x14ac:dyDescent="0.25">
      <c r="C66" s="192" t="s">
        <v>171</v>
      </c>
      <c r="D66" s="193" t="s">
        <v>172</v>
      </c>
    </row>
    <row r="67" spans="3:4" x14ac:dyDescent="0.25">
      <c r="C67" s="192" t="s">
        <v>175</v>
      </c>
      <c r="D67" s="193" t="s">
        <v>176</v>
      </c>
    </row>
    <row r="68" spans="3:4" x14ac:dyDescent="0.25">
      <c r="C68" s="192" t="s">
        <v>177</v>
      </c>
      <c r="D68" s="193" t="s">
        <v>178</v>
      </c>
    </row>
    <row r="69" spans="3:4" x14ac:dyDescent="0.25">
      <c r="C69" s="192" t="s">
        <v>179</v>
      </c>
      <c r="D69" s="193" t="s">
        <v>180</v>
      </c>
    </row>
    <row r="70" spans="3:4" x14ac:dyDescent="0.25">
      <c r="C70" s="192" t="s">
        <v>181</v>
      </c>
      <c r="D70" s="193" t="s">
        <v>182</v>
      </c>
    </row>
    <row r="71" spans="3:4" x14ac:dyDescent="0.25">
      <c r="C71" s="192" t="s">
        <v>185</v>
      </c>
      <c r="D71" s="193" t="s">
        <v>186</v>
      </c>
    </row>
    <row r="72" spans="3:4" x14ac:dyDescent="0.25">
      <c r="C72" s="192" t="s">
        <v>1439</v>
      </c>
      <c r="D72" s="193" t="s">
        <v>1440</v>
      </c>
    </row>
    <row r="73" spans="3:4" x14ac:dyDescent="0.25">
      <c r="C73" s="192" t="s">
        <v>187</v>
      </c>
      <c r="D73" s="193" t="s">
        <v>188</v>
      </c>
    </row>
    <row r="74" spans="3:4" x14ac:dyDescent="0.25">
      <c r="C74" s="192" t="s">
        <v>1565</v>
      </c>
      <c r="D74" s="193" t="s">
        <v>1566</v>
      </c>
    </row>
    <row r="75" spans="3:4" x14ac:dyDescent="0.25">
      <c r="C75" s="192" t="s">
        <v>183</v>
      </c>
      <c r="D75" s="193" t="s">
        <v>184</v>
      </c>
    </row>
    <row r="76" spans="3:4" x14ac:dyDescent="0.25">
      <c r="C76" s="192" t="s">
        <v>1308</v>
      </c>
      <c r="D76" s="193" t="s">
        <v>1309</v>
      </c>
    </row>
    <row r="77" spans="3:4" x14ac:dyDescent="0.25">
      <c r="C77" s="192" t="s">
        <v>49</v>
      </c>
      <c r="D77" s="193" t="s">
        <v>50</v>
      </c>
    </row>
    <row r="78" spans="3:4" x14ac:dyDescent="0.25">
      <c r="C78" s="192" t="s">
        <v>218</v>
      </c>
      <c r="D78" s="193" t="s">
        <v>219</v>
      </c>
    </row>
    <row r="79" spans="3:4" x14ac:dyDescent="0.25">
      <c r="C79" s="192" t="s">
        <v>210</v>
      </c>
      <c r="D79" s="193" t="s">
        <v>211</v>
      </c>
    </row>
    <row r="80" spans="3:4" x14ac:dyDescent="0.25">
      <c r="C80" s="192" t="s">
        <v>77</v>
      </c>
      <c r="D80" s="193" t="s">
        <v>78</v>
      </c>
    </row>
    <row r="81" spans="3:4" x14ac:dyDescent="0.25">
      <c r="C81" s="192" t="s">
        <v>88</v>
      </c>
      <c r="D81" s="193" t="s">
        <v>89</v>
      </c>
    </row>
    <row r="82" spans="3:4" x14ac:dyDescent="0.25">
      <c r="C82" s="192" t="s">
        <v>58</v>
      </c>
      <c r="D82" s="193" t="s">
        <v>59</v>
      </c>
    </row>
    <row r="83" spans="3:4" x14ac:dyDescent="0.25">
      <c r="C83" s="192" t="s">
        <v>92</v>
      </c>
      <c r="D83" s="193" t="s">
        <v>93</v>
      </c>
    </row>
    <row r="84" spans="3:4" x14ac:dyDescent="0.25">
      <c r="C84" s="192" t="s">
        <v>128</v>
      </c>
      <c r="D84" s="193" t="s">
        <v>129</v>
      </c>
    </row>
    <row r="85" spans="3:4" x14ac:dyDescent="0.25">
      <c r="C85" s="192" t="s">
        <v>169</v>
      </c>
      <c r="D85" s="193" t="s">
        <v>170</v>
      </c>
    </row>
    <row r="86" spans="3:4" x14ac:dyDescent="0.25">
      <c r="C86" s="192" t="s">
        <v>173</v>
      </c>
      <c r="D86" s="193" t="s">
        <v>174</v>
      </c>
    </row>
    <row r="87" spans="3:4" x14ac:dyDescent="0.25">
      <c r="C87" s="192" t="s">
        <v>60</v>
      </c>
      <c r="D87" s="193" t="s">
        <v>61</v>
      </c>
    </row>
    <row r="88" spans="3:4" x14ac:dyDescent="0.25">
      <c r="C88" s="426" t="s">
        <v>2865</v>
      </c>
      <c r="D88" s="427" t="s">
        <v>2866</v>
      </c>
    </row>
    <row r="89" spans="3:4" x14ac:dyDescent="0.25">
      <c r="C89" s="192" t="s">
        <v>84</v>
      </c>
      <c r="D89" s="193" t="s">
        <v>85</v>
      </c>
    </row>
    <row r="90" spans="3:4" x14ac:dyDescent="0.25">
      <c r="C90" s="192" t="s">
        <v>94</v>
      </c>
      <c r="D90" s="193" t="s">
        <v>95</v>
      </c>
    </row>
    <row r="91" spans="3:4" x14ac:dyDescent="0.25">
      <c r="C91" s="192" t="s">
        <v>42</v>
      </c>
      <c r="D91" s="193" t="s">
        <v>43</v>
      </c>
    </row>
    <row r="92" spans="3:4" x14ac:dyDescent="0.25">
      <c r="C92" s="192" t="s">
        <v>64</v>
      </c>
      <c r="D92" s="193" t="s">
        <v>65</v>
      </c>
    </row>
    <row r="93" spans="3:4" x14ac:dyDescent="0.25">
      <c r="C93" s="192" t="s">
        <v>31</v>
      </c>
      <c r="D93" s="193" t="s">
        <v>32</v>
      </c>
    </row>
    <row r="94" spans="3:4" x14ac:dyDescent="0.25">
      <c r="C94" s="192" t="s">
        <v>74</v>
      </c>
      <c r="D94" s="193" t="s">
        <v>75</v>
      </c>
    </row>
    <row r="95" spans="3:4" x14ac:dyDescent="0.25">
      <c r="C95" s="192" t="s">
        <v>126</v>
      </c>
      <c r="D95" s="193" t="s">
        <v>127</v>
      </c>
    </row>
    <row r="96" spans="3:4" x14ac:dyDescent="0.25">
      <c r="C96" s="192" t="s">
        <v>145</v>
      </c>
      <c r="D96" s="193" t="s">
        <v>146</v>
      </c>
    </row>
    <row r="97" spans="3:4" x14ac:dyDescent="0.25">
      <c r="C97" s="192" t="s">
        <v>165</v>
      </c>
      <c r="D97" s="193" t="s">
        <v>166</v>
      </c>
    </row>
    <row r="98" spans="3:4" ht="30" x14ac:dyDescent="0.25">
      <c r="C98" s="192" t="s">
        <v>1212</v>
      </c>
      <c r="D98" s="193" t="s">
        <v>1213</v>
      </c>
    </row>
    <row r="99" spans="3:4" x14ac:dyDescent="0.25">
      <c r="C99" s="192" t="s">
        <v>160</v>
      </c>
      <c r="D99" s="193" t="s">
        <v>161</v>
      </c>
    </row>
    <row r="100" spans="3:4" x14ac:dyDescent="0.25">
      <c r="C100" s="192" t="s">
        <v>155</v>
      </c>
      <c r="D100" s="193" t="s">
        <v>156</v>
      </c>
    </row>
    <row r="101" spans="3:4" x14ac:dyDescent="0.25">
      <c r="C101" s="426" t="s">
        <v>3068</v>
      </c>
      <c r="D101" s="427" t="s">
        <v>3069</v>
      </c>
    </row>
    <row r="102" spans="3:4" x14ac:dyDescent="0.25">
      <c r="C102" s="192" t="s">
        <v>124</v>
      </c>
      <c r="D102" s="193" t="s">
        <v>125</v>
      </c>
    </row>
    <row r="103" spans="3:4" ht="30" x14ac:dyDescent="0.25">
      <c r="C103" s="192" t="s">
        <v>134</v>
      </c>
      <c r="D103" s="193" t="s">
        <v>135</v>
      </c>
    </row>
    <row r="104" spans="3:4" ht="30" x14ac:dyDescent="0.25">
      <c r="C104" s="192" t="s">
        <v>167</v>
      </c>
      <c r="D104" s="193" t="s">
        <v>168</v>
      </c>
    </row>
    <row r="105" spans="3:4" x14ac:dyDescent="0.25">
      <c r="C105" s="192" t="s">
        <v>163</v>
      </c>
      <c r="D105" s="193" t="s">
        <v>164</v>
      </c>
    </row>
    <row r="106" spans="3:4" x14ac:dyDescent="0.25">
      <c r="C106" s="192" t="s">
        <v>657</v>
      </c>
      <c r="D106" s="193" t="s">
        <v>658</v>
      </c>
    </row>
    <row r="107" spans="3:4" x14ac:dyDescent="0.25">
      <c r="C107" s="197" t="s">
        <v>1622</v>
      </c>
      <c r="D107" s="193" t="s">
        <v>1623</v>
      </c>
    </row>
    <row r="108" spans="3:4" x14ac:dyDescent="0.25">
      <c r="C108" s="431" t="s">
        <v>2485</v>
      </c>
      <c r="D108" s="432" t="s">
        <v>2199</v>
      </c>
    </row>
    <row r="109" spans="3:4" x14ac:dyDescent="0.25">
      <c r="C109" s="431" t="s">
        <v>2486</v>
      </c>
      <c r="D109" s="432" t="s">
        <v>2200</v>
      </c>
    </row>
    <row r="110" spans="3:4" x14ac:dyDescent="0.25">
      <c r="C110" s="486" t="s">
        <v>3200</v>
      </c>
      <c r="D110" s="439" t="s">
        <v>2497</v>
      </c>
    </row>
    <row r="111" spans="3:4" x14ac:dyDescent="0.25">
      <c r="C111" s="480" t="s">
        <v>3201</v>
      </c>
      <c r="D111" s="193" t="s">
        <v>3186</v>
      </c>
    </row>
    <row r="112" spans="3:4" x14ac:dyDescent="0.25">
      <c r="C112" s="480" t="s">
        <v>3246</v>
      </c>
      <c r="D112" s="193" t="s">
        <v>3194</v>
      </c>
    </row>
    <row r="113" spans="3:4" x14ac:dyDescent="0.25">
      <c r="C113" s="480" t="s">
        <v>3247</v>
      </c>
      <c r="D113" s="193" t="s">
        <v>3187</v>
      </c>
    </row>
    <row r="114" spans="3:4" x14ac:dyDescent="0.25">
      <c r="C114" s="480" t="s">
        <v>3248</v>
      </c>
      <c r="D114" s="193" t="s">
        <v>3181</v>
      </c>
    </row>
    <row r="115" spans="3:4" x14ac:dyDescent="0.25">
      <c r="C115" s="480" t="s">
        <v>3249</v>
      </c>
      <c r="D115" s="193" t="s">
        <v>3185</v>
      </c>
    </row>
    <row r="116" spans="3:4" x14ac:dyDescent="0.25">
      <c r="C116" s="480" t="s">
        <v>3250</v>
      </c>
      <c r="D116" s="193" t="s">
        <v>3182</v>
      </c>
    </row>
    <row r="117" spans="3:4" x14ac:dyDescent="0.25">
      <c r="C117" s="480" t="s">
        <v>3251</v>
      </c>
      <c r="D117" s="193" t="s">
        <v>3188</v>
      </c>
    </row>
    <row r="118" spans="3:4" x14ac:dyDescent="0.25">
      <c r="C118" s="480" t="s">
        <v>3252</v>
      </c>
      <c r="D118" s="202" t="s">
        <v>3189</v>
      </c>
    </row>
    <row r="119" spans="3:4" x14ac:dyDescent="0.25">
      <c r="C119" s="480" t="s">
        <v>3253</v>
      </c>
      <c r="D119" s="193" t="s">
        <v>3191</v>
      </c>
    </row>
    <row r="120" spans="3:4" x14ac:dyDescent="0.25">
      <c r="C120" s="480" t="s">
        <v>3254</v>
      </c>
      <c r="D120" s="193" t="s">
        <v>3192</v>
      </c>
    </row>
    <row r="121" spans="3:4" ht="30" x14ac:dyDescent="0.25">
      <c r="C121" s="480" t="s">
        <v>3255</v>
      </c>
      <c r="D121" s="193" t="s">
        <v>3183</v>
      </c>
    </row>
    <row r="122" spans="3:4" x14ac:dyDescent="0.25">
      <c r="C122" s="480" t="s">
        <v>3256</v>
      </c>
      <c r="D122" s="193" t="s">
        <v>3193</v>
      </c>
    </row>
    <row r="123" spans="3:4" x14ac:dyDescent="0.25">
      <c r="C123" s="480" t="s">
        <v>3257</v>
      </c>
      <c r="D123" s="193" t="s">
        <v>3184</v>
      </c>
    </row>
    <row r="124" spans="3:4" x14ac:dyDescent="0.25">
      <c r="C124" s="480" t="s">
        <v>3260</v>
      </c>
      <c r="D124" s="193" t="s">
        <v>3180</v>
      </c>
    </row>
    <row r="125" spans="3:4" x14ac:dyDescent="0.25">
      <c r="C125" s="480" t="s">
        <v>3261</v>
      </c>
      <c r="D125" s="439" t="s">
        <v>2512</v>
      </c>
    </row>
    <row r="126" spans="3:4" x14ac:dyDescent="0.25">
      <c r="C126" s="192" t="s">
        <v>1952</v>
      </c>
      <c r="D126" s="193" t="s">
        <v>1953</v>
      </c>
    </row>
    <row r="127" spans="3:4" x14ac:dyDescent="0.25">
      <c r="C127" s="192" t="s">
        <v>1543</v>
      </c>
      <c r="D127" s="193" t="s">
        <v>1544</v>
      </c>
    </row>
    <row r="128" spans="3:4" x14ac:dyDescent="0.25">
      <c r="C128" s="192" t="s">
        <v>1685</v>
      </c>
      <c r="D128" s="193" t="s">
        <v>1686</v>
      </c>
    </row>
    <row r="129" spans="3:4" x14ac:dyDescent="0.25">
      <c r="C129" s="192" t="s">
        <v>1689</v>
      </c>
      <c r="D129" s="193" t="s">
        <v>1690</v>
      </c>
    </row>
    <row r="130" spans="3:4" x14ac:dyDescent="0.25">
      <c r="C130" s="192" t="s">
        <v>466</v>
      </c>
      <c r="D130" s="193" t="s">
        <v>467</v>
      </c>
    </row>
    <row r="131" spans="3:4" x14ac:dyDescent="0.25">
      <c r="C131" s="192" t="s">
        <v>1723</v>
      </c>
      <c r="D131" s="193" t="s">
        <v>1724</v>
      </c>
    </row>
    <row r="132" spans="3:4" x14ac:dyDescent="0.25">
      <c r="C132" s="192" t="s">
        <v>568</v>
      </c>
      <c r="D132" s="193" t="s">
        <v>569</v>
      </c>
    </row>
    <row r="133" spans="3:4" x14ac:dyDescent="0.25">
      <c r="C133" s="192" t="s">
        <v>1695</v>
      </c>
      <c r="D133" s="193" t="s">
        <v>1696</v>
      </c>
    </row>
    <row r="134" spans="3:4" x14ac:dyDescent="0.25">
      <c r="C134" s="192" t="s">
        <v>1662</v>
      </c>
      <c r="D134" s="193" t="s">
        <v>1663</v>
      </c>
    </row>
    <row r="135" spans="3:4" x14ac:dyDescent="0.25">
      <c r="C135" s="192" t="s">
        <v>1703</v>
      </c>
      <c r="D135" s="193" t="s">
        <v>1704</v>
      </c>
    </row>
    <row r="136" spans="3:4" x14ac:dyDescent="0.25">
      <c r="C136" s="192" t="s">
        <v>1660</v>
      </c>
      <c r="D136" s="195" t="s">
        <v>1661</v>
      </c>
    </row>
    <row r="137" spans="3:4" x14ac:dyDescent="0.25">
      <c r="C137" s="192" t="s">
        <v>1693</v>
      </c>
      <c r="D137" s="193" t="s">
        <v>1694</v>
      </c>
    </row>
    <row r="138" spans="3:4" x14ac:dyDescent="0.25">
      <c r="C138" s="192" t="s">
        <v>1504</v>
      </c>
      <c r="D138" s="193" t="s">
        <v>1505</v>
      </c>
    </row>
    <row r="139" spans="3:4" x14ac:dyDescent="0.25">
      <c r="C139" s="192" t="s">
        <v>1672</v>
      </c>
      <c r="D139" s="193" t="s">
        <v>1673</v>
      </c>
    </row>
    <row r="140" spans="3:4" x14ac:dyDescent="0.25">
      <c r="C140" s="192" t="s">
        <v>1683</v>
      </c>
      <c r="D140" s="193" t="s">
        <v>1684</v>
      </c>
    </row>
    <row r="141" spans="3:4" x14ac:dyDescent="0.25">
      <c r="C141" s="192" t="s">
        <v>1668</v>
      </c>
      <c r="D141" s="193" t="s">
        <v>1669</v>
      </c>
    </row>
    <row r="142" spans="3:4" x14ac:dyDescent="0.25">
      <c r="C142" s="192" t="s">
        <v>1681</v>
      </c>
      <c r="D142" s="193" t="s">
        <v>1682</v>
      </c>
    </row>
    <row r="143" spans="3:4" x14ac:dyDescent="0.25">
      <c r="C143" s="192" t="s">
        <v>1642</v>
      </c>
      <c r="D143" s="193" t="s">
        <v>1643</v>
      </c>
    </row>
    <row r="144" spans="3:4" x14ac:dyDescent="0.25">
      <c r="C144" s="192" t="s">
        <v>1670</v>
      </c>
      <c r="D144" s="193" t="s">
        <v>1671</v>
      </c>
    </row>
    <row r="145" spans="3:4" x14ac:dyDescent="0.25">
      <c r="C145" s="192" t="s">
        <v>1691</v>
      </c>
      <c r="D145" s="193" t="s">
        <v>1692</v>
      </c>
    </row>
    <row r="146" spans="3:4" x14ac:dyDescent="0.25">
      <c r="C146" s="192" t="s">
        <v>1514</v>
      </c>
      <c r="D146" s="193" t="s">
        <v>1515</v>
      </c>
    </row>
    <row r="147" spans="3:4" x14ac:dyDescent="0.25">
      <c r="C147" s="192" t="s">
        <v>1725</v>
      </c>
      <c r="D147" s="193" t="s">
        <v>1726</v>
      </c>
    </row>
    <row r="148" spans="3:4" x14ac:dyDescent="0.25">
      <c r="C148" s="192" t="s">
        <v>1677</v>
      </c>
      <c r="D148" s="193" t="s">
        <v>1678</v>
      </c>
    </row>
    <row r="149" spans="3:4" x14ac:dyDescent="0.25">
      <c r="C149" s="192" t="s">
        <v>1495</v>
      </c>
      <c r="D149" s="193" t="s">
        <v>1496</v>
      </c>
    </row>
    <row r="150" spans="3:4" x14ac:dyDescent="0.25">
      <c r="C150" s="192" t="s">
        <v>1884</v>
      </c>
      <c r="D150" s="193" t="s">
        <v>1885</v>
      </c>
    </row>
    <row r="151" spans="3:4" x14ac:dyDescent="0.25">
      <c r="C151" s="192" t="s">
        <v>1890</v>
      </c>
      <c r="D151" s="193" t="s">
        <v>1891</v>
      </c>
    </row>
    <row r="152" spans="3:4" x14ac:dyDescent="0.25">
      <c r="C152" s="192" t="s">
        <v>1924</v>
      </c>
      <c r="D152" s="193" t="s">
        <v>1925</v>
      </c>
    </row>
    <row r="153" spans="3:4" x14ac:dyDescent="0.25">
      <c r="C153" s="192" t="s">
        <v>1898</v>
      </c>
      <c r="D153" s="193" t="s">
        <v>1899</v>
      </c>
    </row>
    <row r="154" spans="3:4" x14ac:dyDescent="0.25">
      <c r="C154" s="192" t="s">
        <v>1918</v>
      </c>
      <c r="D154" s="193" t="s">
        <v>1919</v>
      </c>
    </row>
    <row r="155" spans="3:4" x14ac:dyDescent="0.25">
      <c r="C155" s="192" t="s">
        <v>1920</v>
      </c>
      <c r="D155" s="193" t="s">
        <v>1921</v>
      </c>
    </row>
    <row r="156" spans="3:4" ht="30" x14ac:dyDescent="0.25">
      <c r="C156" s="192" t="s">
        <v>1901</v>
      </c>
      <c r="D156" s="193" t="s">
        <v>1902</v>
      </c>
    </row>
    <row r="157" spans="3:4" ht="30" x14ac:dyDescent="0.25">
      <c r="C157" s="192" t="s">
        <v>1903</v>
      </c>
      <c r="D157" s="193" t="s">
        <v>1904</v>
      </c>
    </row>
    <row r="158" spans="3:4" ht="30" x14ac:dyDescent="0.25">
      <c r="C158" s="192" t="s">
        <v>1905</v>
      </c>
      <c r="D158" s="193" t="s">
        <v>1906</v>
      </c>
    </row>
    <row r="159" spans="3:4" x14ac:dyDescent="0.25">
      <c r="C159" s="192" t="s">
        <v>1907</v>
      </c>
      <c r="D159" s="193" t="s">
        <v>1908</v>
      </c>
    </row>
    <row r="160" spans="3:4" x14ac:dyDescent="0.25">
      <c r="C160" s="192" t="s">
        <v>1886</v>
      </c>
      <c r="D160" s="193" t="s">
        <v>1887</v>
      </c>
    </row>
    <row r="161" spans="3:4" x14ac:dyDescent="0.25">
      <c r="C161" s="192" t="s">
        <v>1752</v>
      </c>
      <c r="D161" s="193" t="s">
        <v>1753</v>
      </c>
    </row>
    <row r="162" spans="3:4" x14ac:dyDescent="0.25">
      <c r="C162" s="192" t="s">
        <v>1754</v>
      </c>
      <c r="D162" s="193" t="s">
        <v>1755</v>
      </c>
    </row>
    <row r="163" spans="3:4" x14ac:dyDescent="0.25">
      <c r="C163" s="192" t="s">
        <v>1916</v>
      </c>
      <c r="D163" s="193" t="s">
        <v>1917</v>
      </c>
    </row>
    <row r="164" spans="3:4" x14ac:dyDescent="0.25">
      <c r="C164" s="192" t="s">
        <v>1922</v>
      </c>
      <c r="D164" s="193" t="s">
        <v>1923</v>
      </c>
    </row>
    <row r="165" spans="3:4" x14ac:dyDescent="0.25">
      <c r="C165" s="192" t="s">
        <v>1888</v>
      </c>
      <c r="D165" s="193" t="s">
        <v>1889</v>
      </c>
    </row>
    <row r="166" spans="3:4" x14ac:dyDescent="0.25">
      <c r="C166" s="433" t="s">
        <v>2475</v>
      </c>
      <c r="D166" s="434" t="s">
        <v>1881</v>
      </c>
    </row>
    <row r="167" spans="3:4" x14ac:dyDescent="0.25">
      <c r="C167" s="433" t="s">
        <v>2476</v>
      </c>
      <c r="D167" s="434" t="s">
        <v>1900</v>
      </c>
    </row>
    <row r="168" spans="3:4" x14ac:dyDescent="0.25">
      <c r="C168" s="192" t="s">
        <v>1058</v>
      </c>
      <c r="D168" s="193" t="s">
        <v>1059</v>
      </c>
    </row>
    <row r="169" spans="3:4" x14ac:dyDescent="0.25">
      <c r="C169" s="192" t="s">
        <v>1060</v>
      </c>
      <c r="D169" s="193" t="s">
        <v>1061</v>
      </c>
    </row>
    <row r="170" spans="3:4" x14ac:dyDescent="0.25">
      <c r="C170" s="192" t="s">
        <v>1062</v>
      </c>
      <c r="D170" s="193" t="s">
        <v>1063</v>
      </c>
    </row>
    <row r="171" spans="3:4" x14ac:dyDescent="0.25">
      <c r="C171" s="192" t="s">
        <v>1066</v>
      </c>
      <c r="D171" s="193" t="s">
        <v>1067</v>
      </c>
    </row>
    <row r="172" spans="3:4" x14ac:dyDescent="0.25">
      <c r="C172" s="192" t="s">
        <v>1068</v>
      </c>
      <c r="D172" s="193" t="s">
        <v>1069</v>
      </c>
    </row>
    <row r="173" spans="3:4" x14ac:dyDescent="0.25">
      <c r="C173" s="192" t="s">
        <v>1070</v>
      </c>
      <c r="D173" s="193" t="s">
        <v>1071</v>
      </c>
    </row>
    <row r="174" spans="3:4" x14ac:dyDescent="0.25">
      <c r="C174" s="192" t="s">
        <v>1072</v>
      </c>
      <c r="D174" s="193" t="s">
        <v>1073</v>
      </c>
    </row>
    <row r="175" spans="3:4" x14ac:dyDescent="0.25">
      <c r="C175" s="192" t="s">
        <v>1074</v>
      </c>
      <c r="D175" s="193" t="s">
        <v>1075</v>
      </c>
    </row>
    <row r="176" spans="3:4" x14ac:dyDescent="0.25">
      <c r="C176" s="192" t="s">
        <v>1076</v>
      </c>
      <c r="D176" s="193" t="s">
        <v>1077</v>
      </c>
    </row>
    <row r="177" spans="3:4" x14ac:dyDescent="0.25">
      <c r="C177" s="192" t="s">
        <v>1078</v>
      </c>
      <c r="D177" s="193" t="s">
        <v>1079</v>
      </c>
    </row>
    <row r="178" spans="3:4" x14ac:dyDescent="0.25">
      <c r="C178" s="192" t="s">
        <v>1080</v>
      </c>
      <c r="D178" s="193" t="s">
        <v>1081</v>
      </c>
    </row>
    <row r="179" spans="3:4" x14ac:dyDescent="0.25">
      <c r="C179" s="192" t="s">
        <v>1082</v>
      </c>
      <c r="D179" s="193" t="s">
        <v>1083</v>
      </c>
    </row>
    <row r="180" spans="3:4" x14ac:dyDescent="0.25">
      <c r="C180" s="192" t="s">
        <v>1086</v>
      </c>
      <c r="D180" s="193" t="s">
        <v>1087</v>
      </c>
    </row>
    <row r="181" spans="3:4" x14ac:dyDescent="0.25">
      <c r="C181" s="192" t="s">
        <v>1088</v>
      </c>
      <c r="D181" s="193" t="s">
        <v>1089</v>
      </c>
    </row>
    <row r="182" spans="3:4" x14ac:dyDescent="0.25">
      <c r="C182" s="192" t="s">
        <v>1090</v>
      </c>
      <c r="D182" s="193" t="s">
        <v>1091</v>
      </c>
    </row>
    <row r="183" spans="3:4" x14ac:dyDescent="0.25">
      <c r="C183" s="192" t="s">
        <v>1092</v>
      </c>
      <c r="D183" s="193" t="s">
        <v>1093</v>
      </c>
    </row>
    <row r="184" spans="3:4" x14ac:dyDescent="0.25">
      <c r="C184" s="192" t="s">
        <v>1369</v>
      </c>
      <c r="D184" s="193" t="s">
        <v>1370</v>
      </c>
    </row>
    <row r="185" spans="3:4" x14ac:dyDescent="0.25">
      <c r="C185" s="192" t="s">
        <v>1371</v>
      </c>
      <c r="D185" s="193" t="s">
        <v>1372</v>
      </c>
    </row>
    <row r="186" spans="3:4" x14ac:dyDescent="0.25">
      <c r="C186" s="192" t="s">
        <v>1373</v>
      </c>
      <c r="D186" s="193" t="s">
        <v>1374</v>
      </c>
    </row>
    <row r="187" spans="3:4" x14ac:dyDescent="0.25">
      <c r="C187" s="192" t="s">
        <v>741</v>
      </c>
      <c r="D187" s="193" t="s">
        <v>742</v>
      </c>
    </row>
    <row r="188" spans="3:4" x14ac:dyDescent="0.25">
      <c r="C188" s="192" t="s">
        <v>1106</v>
      </c>
      <c r="D188" s="193" t="s">
        <v>1107</v>
      </c>
    </row>
    <row r="189" spans="3:4" x14ac:dyDescent="0.25">
      <c r="C189" s="192" t="s">
        <v>1604</v>
      </c>
      <c r="D189" s="193" t="s">
        <v>1605</v>
      </c>
    </row>
    <row r="190" spans="3:4" x14ac:dyDescent="0.25">
      <c r="C190" s="192" t="s">
        <v>1769</v>
      </c>
      <c r="D190" s="193" t="s">
        <v>1770</v>
      </c>
    </row>
    <row r="191" spans="3:4" x14ac:dyDescent="0.25">
      <c r="C191" s="192" t="s">
        <v>1120</v>
      </c>
      <c r="D191" s="193" t="s">
        <v>1121</v>
      </c>
    </row>
    <row r="192" spans="3:4" x14ac:dyDescent="0.25">
      <c r="C192" s="192" t="s">
        <v>1138</v>
      </c>
      <c r="D192" s="193" t="s">
        <v>1139</v>
      </c>
    </row>
    <row r="193" spans="3:4" x14ac:dyDescent="0.25">
      <c r="C193" s="192" t="s">
        <v>1152</v>
      </c>
      <c r="D193" s="193" t="s">
        <v>1153</v>
      </c>
    </row>
    <row r="194" spans="3:4" x14ac:dyDescent="0.25">
      <c r="C194" s="192" t="s">
        <v>1588</v>
      </c>
      <c r="D194" s="193" t="s">
        <v>1589</v>
      </c>
    </row>
    <row r="195" spans="3:4" x14ac:dyDescent="0.25">
      <c r="C195" s="426" t="s">
        <v>2839</v>
      </c>
      <c r="D195" s="428" t="s">
        <v>2840</v>
      </c>
    </row>
    <row r="196" spans="3:4" x14ac:dyDescent="0.25">
      <c r="C196" s="192" t="s">
        <v>1184</v>
      </c>
      <c r="D196" s="193" t="s">
        <v>1185</v>
      </c>
    </row>
    <row r="197" spans="3:4" x14ac:dyDescent="0.25">
      <c r="C197" s="192" t="s">
        <v>1192</v>
      </c>
      <c r="D197" s="193" t="s">
        <v>1193</v>
      </c>
    </row>
    <row r="198" spans="3:4" x14ac:dyDescent="0.25">
      <c r="C198" s="192" t="s">
        <v>1194</v>
      </c>
      <c r="D198" s="193" t="s">
        <v>1195</v>
      </c>
    </row>
    <row r="199" spans="3:4" x14ac:dyDescent="0.25">
      <c r="C199" s="192" t="s">
        <v>1196</v>
      </c>
      <c r="D199" s="193" t="s">
        <v>1197</v>
      </c>
    </row>
    <row r="200" spans="3:4" x14ac:dyDescent="0.25">
      <c r="C200" s="426" t="s">
        <v>3010</v>
      </c>
      <c r="D200" s="427" t="s">
        <v>3011</v>
      </c>
    </row>
    <row r="201" spans="3:4" x14ac:dyDescent="0.25">
      <c r="C201" s="192" t="s">
        <v>1220</v>
      </c>
      <c r="D201" s="193" t="s">
        <v>1221</v>
      </c>
    </row>
    <row r="202" spans="3:4" x14ac:dyDescent="0.25">
      <c r="C202" s="192" t="s">
        <v>1222</v>
      </c>
      <c r="D202" s="193" t="s">
        <v>1223</v>
      </c>
    </row>
    <row r="203" spans="3:4" x14ac:dyDescent="0.25">
      <c r="C203" s="192" t="s">
        <v>1224</v>
      </c>
      <c r="D203" s="193" t="s">
        <v>1225</v>
      </c>
    </row>
    <row r="204" spans="3:4" x14ac:dyDescent="0.25">
      <c r="C204" s="192" t="s">
        <v>1234</v>
      </c>
      <c r="D204" s="193" t="s">
        <v>1235</v>
      </c>
    </row>
    <row r="205" spans="3:4" x14ac:dyDescent="0.25">
      <c r="C205" s="192" t="s">
        <v>1236</v>
      </c>
      <c r="D205" s="193" t="s">
        <v>1237</v>
      </c>
    </row>
    <row r="206" spans="3:4" x14ac:dyDescent="0.25">
      <c r="C206" s="192" t="s">
        <v>1857</v>
      </c>
      <c r="D206" s="193" t="s">
        <v>1858</v>
      </c>
    </row>
    <row r="207" spans="3:4" x14ac:dyDescent="0.25">
      <c r="C207" s="192" t="s">
        <v>1242</v>
      </c>
      <c r="D207" s="193" t="s">
        <v>1243</v>
      </c>
    </row>
    <row r="208" spans="3:4" x14ac:dyDescent="0.25">
      <c r="C208" s="192" t="s">
        <v>1244</v>
      </c>
      <c r="D208" s="193" t="s">
        <v>1245</v>
      </c>
    </row>
    <row r="209" spans="3:4" x14ac:dyDescent="0.25">
      <c r="C209" s="192" t="s">
        <v>1246</v>
      </c>
      <c r="D209" s="193" t="s">
        <v>1247</v>
      </c>
    </row>
    <row r="210" spans="3:4" x14ac:dyDescent="0.25">
      <c r="C210" s="192" t="s">
        <v>1248</v>
      </c>
      <c r="D210" s="193" t="s">
        <v>1249</v>
      </c>
    </row>
    <row r="211" spans="3:4" x14ac:dyDescent="0.25">
      <c r="C211" s="192" t="s">
        <v>1172</v>
      </c>
      <c r="D211" s="193" t="s">
        <v>1173</v>
      </c>
    </row>
    <row r="212" spans="3:4" x14ac:dyDescent="0.25">
      <c r="C212" s="192" t="s">
        <v>1160</v>
      </c>
      <c r="D212" s="193" t="s">
        <v>1161</v>
      </c>
    </row>
    <row r="213" spans="3:4" x14ac:dyDescent="0.25">
      <c r="C213" s="192" t="s">
        <v>1084</v>
      </c>
      <c r="D213" s="193" t="s">
        <v>1085</v>
      </c>
    </row>
    <row r="214" spans="3:4" x14ac:dyDescent="0.25">
      <c r="C214" s="192" t="s">
        <v>1206</v>
      </c>
      <c r="D214" s="193" t="s">
        <v>1207</v>
      </c>
    </row>
    <row r="215" spans="3:4" x14ac:dyDescent="0.25">
      <c r="C215" s="192" t="s">
        <v>1262</v>
      </c>
      <c r="D215" s="193" t="s">
        <v>1263</v>
      </c>
    </row>
    <row r="216" spans="3:4" x14ac:dyDescent="0.25">
      <c r="C216" s="192" t="s">
        <v>1176</v>
      </c>
      <c r="D216" s="193" t="s">
        <v>1177</v>
      </c>
    </row>
    <row r="217" spans="3:4" x14ac:dyDescent="0.25">
      <c r="C217" s="192" t="s">
        <v>1130</v>
      </c>
      <c r="D217" s="193" t="s">
        <v>1131</v>
      </c>
    </row>
    <row r="218" spans="3:4" x14ac:dyDescent="0.25">
      <c r="C218" s="192" t="s">
        <v>1098</v>
      </c>
      <c r="D218" s="193" t="s">
        <v>1099</v>
      </c>
    </row>
    <row r="219" spans="3:4" x14ac:dyDescent="0.25">
      <c r="C219" s="192" t="s">
        <v>1104</v>
      </c>
      <c r="D219" s="193" t="s">
        <v>1105</v>
      </c>
    </row>
    <row r="220" spans="3:4" x14ac:dyDescent="0.25">
      <c r="C220" s="192" t="s">
        <v>1142</v>
      </c>
      <c r="D220" s="193" t="s">
        <v>1143</v>
      </c>
    </row>
    <row r="221" spans="3:4" x14ac:dyDescent="0.25">
      <c r="C221" s="192" t="s">
        <v>1226</v>
      </c>
      <c r="D221" s="193" t="s">
        <v>1227</v>
      </c>
    </row>
    <row r="222" spans="3:4" x14ac:dyDescent="0.25">
      <c r="C222" s="192" t="s">
        <v>1064</v>
      </c>
      <c r="D222" s="193" t="s">
        <v>1065</v>
      </c>
    </row>
    <row r="223" spans="3:4" x14ac:dyDescent="0.25">
      <c r="C223" s="192" t="s">
        <v>1232</v>
      </c>
      <c r="D223" s="193" t="s">
        <v>1233</v>
      </c>
    </row>
    <row r="224" spans="3:4" x14ac:dyDescent="0.25">
      <c r="C224" s="192" t="s">
        <v>1102</v>
      </c>
      <c r="D224" s="193" t="s">
        <v>1103</v>
      </c>
    </row>
    <row r="225" spans="3:4" x14ac:dyDescent="0.25">
      <c r="C225" s="192" t="s">
        <v>1608</v>
      </c>
      <c r="D225" s="193" t="s">
        <v>1609</v>
      </c>
    </row>
    <row r="226" spans="3:4" x14ac:dyDescent="0.25">
      <c r="C226" s="192" t="s">
        <v>1228</v>
      </c>
      <c r="D226" s="193" t="s">
        <v>1229</v>
      </c>
    </row>
    <row r="227" spans="3:4" x14ac:dyDescent="0.25">
      <c r="C227" s="192" t="s">
        <v>1230</v>
      </c>
      <c r="D227" s="193" t="s">
        <v>1231</v>
      </c>
    </row>
    <row r="228" spans="3:4" x14ac:dyDescent="0.25">
      <c r="C228" s="192" t="s">
        <v>1136</v>
      </c>
      <c r="D228" s="193" t="s">
        <v>1137</v>
      </c>
    </row>
    <row r="229" spans="3:4" x14ac:dyDescent="0.25">
      <c r="C229" s="192" t="s">
        <v>1264</v>
      </c>
      <c r="D229" s="193" t="s">
        <v>1265</v>
      </c>
    </row>
    <row r="230" spans="3:4" x14ac:dyDescent="0.25">
      <c r="C230" s="192" t="s">
        <v>1132</v>
      </c>
      <c r="D230" s="193" t="s">
        <v>1133</v>
      </c>
    </row>
    <row r="231" spans="3:4" x14ac:dyDescent="0.25">
      <c r="C231" s="192" t="s">
        <v>1250</v>
      </c>
      <c r="D231" s="193" t="s">
        <v>1251</v>
      </c>
    </row>
    <row r="232" spans="3:4" x14ac:dyDescent="0.25">
      <c r="C232" s="192" t="s">
        <v>1158</v>
      </c>
      <c r="D232" s="193" t="s">
        <v>1159</v>
      </c>
    </row>
    <row r="233" spans="3:4" x14ac:dyDescent="0.25">
      <c r="C233" s="192" t="s">
        <v>1156</v>
      </c>
      <c r="D233" s="193" t="s">
        <v>1157</v>
      </c>
    </row>
    <row r="234" spans="3:4" ht="30" x14ac:dyDescent="0.25">
      <c r="C234" s="192" t="s">
        <v>1144</v>
      </c>
      <c r="D234" s="193" t="s">
        <v>1145</v>
      </c>
    </row>
    <row r="235" spans="3:4" x14ac:dyDescent="0.25">
      <c r="C235" s="192" t="s">
        <v>1124</v>
      </c>
      <c r="D235" s="193" t="s">
        <v>1125</v>
      </c>
    </row>
    <row r="236" spans="3:4" x14ac:dyDescent="0.25">
      <c r="C236" s="192" t="s">
        <v>1126</v>
      </c>
      <c r="D236" s="193" t="s">
        <v>1127</v>
      </c>
    </row>
    <row r="237" spans="3:4" x14ac:dyDescent="0.25">
      <c r="C237" s="192" t="s">
        <v>1146</v>
      </c>
      <c r="D237" s="193" t="s">
        <v>1147</v>
      </c>
    </row>
    <row r="238" spans="3:4" ht="30" x14ac:dyDescent="0.25">
      <c r="C238" s="192" t="s">
        <v>1202</v>
      </c>
      <c r="D238" s="193" t="s">
        <v>1203</v>
      </c>
    </row>
    <row r="239" spans="3:4" x14ac:dyDescent="0.25">
      <c r="C239" s="192" t="s">
        <v>1256</v>
      </c>
      <c r="D239" s="193" t="s">
        <v>1257</v>
      </c>
    </row>
    <row r="240" spans="3:4" x14ac:dyDescent="0.25">
      <c r="C240" s="192" t="s">
        <v>1214</v>
      </c>
      <c r="D240" s="193" t="s">
        <v>1215</v>
      </c>
    </row>
    <row r="241" spans="3:4" x14ac:dyDescent="0.25">
      <c r="C241" s="192" t="s">
        <v>1200</v>
      </c>
      <c r="D241" s="193" t="s">
        <v>1201</v>
      </c>
    </row>
    <row r="242" spans="3:4" x14ac:dyDescent="0.25">
      <c r="C242" s="192" t="s">
        <v>1140</v>
      </c>
      <c r="D242" s="193" t="s">
        <v>1141</v>
      </c>
    </row>
    <row r="243" spans="3:4" x14ac:dyDescent="0.25">
      <c r="C243" s="192" t="s">
        <v>1407</v>
      </c>
      <c r="D243" s="193" t="s">
        <v>1408</v>
      </c>
    </row>
    <row r="244" spans="3:4" x14ac:dyDescent="0.25">
      <c r="C244" s="192" t="s">
        <v>1636</v>
      </c>
      <c r="D244" s="193" t="s">
        <v>1637</v>
      </c>
    </row>
    <row r="245" spans="3:4" x14ac:dyDescent="0.25">
      <c r="C245" s="192" t="s">
        <v>1190</v>
      </c>
      <c r="D245" s="193" t="s">
        <v>1191</v>
      </c>
    </row>
    <row r="246" spans="3:4" x14ac:dyDescent="0.25">
      <c r="C246" s="192" t="s">
        <v>1240</v>
      </c>
      <c r="D246" s="193" t="s">
        <v>1241</v>
      </c>
    </row>
    <row r="247" spans="3:4" x14ac:dyDescent="0.25">
      <c r="C247" s="192" t="s">
        <v>982</v>
      </c>
      <c r="D247" s="193" t="s">
        <v>983</v>
      </c>
    </row>
    <row r="248" spans="3:4" x14ac:dyDescent="0.25">
      <c r="C248" s="192" t="s">
        <v>1254</v>
      </c>
      <c r="D248" s="193" t="s">
        <v>1255</v>
      </c>
    </row>
    <row r="249" spans="3:4" x14ac:dyDescent="0.25">
      <c r="C249" s="192" t="s">
        <v>1210</v>
      </c>
      <c r="D249" s="193" t="s">
        <v>1211</v>
      </c>
    </row>
    <row r="250" spans="3:4" x14ac:dyDescent="0.25">
      <c r="C250" s="192" t="s">
        <v>1100</v>
      </c>
      <c r="D250" s="193" t="s">
        <v>1101</v>
      </c>
    </row>
    <row r="251" spans="3:4" x14ac:dyDescent="0.25">
      <c r="C251" s="192" t="s">
        <v>999</v>
      </c>
      <c r="D251" s="193" t="s">
        <v>1000</v>
      </c>
    </row>
    <row r="252" spans="3:4" x14ac:dyDescent="0.25">
      <c r="C252" s="192" t="s">
        <v>1001</v>
      </c>
      <c r="D252" s="193" t="s">
        <v>1002</v>
      </c>
    </row>
    <row r="253" spans="3:4" x14ac:dyDescent="0.25">
      <c r="C253" s="192" t="s">
        <v>582</v>
      </c>
      <c r="D253" s="193" t="s">
        <v>583</v>
      </c>
    </row>
    <row r="254" spans="3:4" x14ac:dyDescent="0.25">
      <c r="C254" s="192" t="s">
        <v>1110</v>
      </c>
      <c r="D254" s="193" t="s">
        <v>1111</v>
      </c>
    </row>
    <row r="255" spans="3:4" x14ac:dyDescent="0.25">
      <c r="C255" s="192" t="s">
        <v>1878</v>
      </c>
      <c r="D255" s="193" t="s">
        <v>1879</v>
      </c>
    </row>
    <row r="256" spans="3:4" ht="30" x14ac:dyDescent="0.25">
      <c r="C256" s="192" t="s">
        <v>806</v>
      </c>
      <c r="D256" s="193" t="s">
        <v>807</v>
      </c>
    </row>
    <row r="257" spans="3:4" x14ac:dyDescent="0.25">
      <c r="C257" s="192" t="s">
        <v>1178</v>
      </c>
      <c r="D257" s="193" t="s">
        <v>1179</v>
      </c>
    </row>
    <row r="258" spans="3:4" x14ac:dyDescent="0.25">
      <c r="C258" s="192" t="s">
        <v>1174</v>
      </c>
      <c r="D258" s="193" t="s">
        <v>1175</v>
      </c>
    </row>
    <row r="259" spans="3:4" x14ac:dyDescent="0.25">
      <c r="C259" s="192" t="s">
        <v>1148</v>
      </c>
      <c r="D259" s="193" t="s">
        <v>1149</v>
      </c>
    </row>
    <row r="260" spans="3:4" x14ac:dyDescent="0.25">
      <c r="C260" s="192" t="s">
        <v>1238</v>
      </c>
      <c r="D260" s="193" t="s">
        <v>1239</v>
      </c>
    </row>
    <row r="261" spans="3:4" ht="30" x14ac:dyDescent="0.25">
      <c r="C261" s="192" t="s">
        <v>1182</v>
      </c>
      <c r="D261" s="199" t="s">
        <v>1183</v>
      </c>
    </row>
    <row r="262" spans="3:4" x14ac:dyDescent="0.25">
      <c r="C262" s="192" t="s">
        <v>1162</v>
      </c>
      <c r="D262" s="193" t="s">
        <v>1163</v>
      </c>
    </row>
    <row r="263" spans="3:4" ht="30" x14ac:dyDescent="0.25">
      <c r="C263" s="192" t="s">
        <v>1168</v>
      </c>
      <c r="D263" s="193" t="s">
        <v>1169</v>
      </c>
    </row>
    <row r="264" spans="3:4" ht="30" x14ac:dyDescent="0.25">
      <c r="C264" s="192" t="s">
        <v>1170</v>
      </c>
      <c r="D264" s="193" t="s">
        <v>1171</v>
      </c>
    </row>
    <row r="265" spans="3:4" x14ac:dyDescent="0.25">
      <c r="C265" s="192" t="s">
        <v>1180</v>
      </c>
      <c r="D265" s="193" t="s">
        <v>1181</v>
      </c>
    </row>
    <row r="266" spans="3:4" x14ac:dyDescent="0.25">
      <c r="C266" s="192" t="s">
        <v>1186</v>
      </c>
      <c r="D266" s="193" t="s">
        <v>1187</v>
      </c>
    </row>
    <row r="267" spans="3:4" x14ac:dyDescent="0.25">
      <c r="C267" s="192" t="s">
        <v>1188</v>
      </c>
      <c r="D267" s="193" t="s">
        <v>1189</v>
      </c>
    </row>
    <row r="268" spans="3:4" x14ac:dyDescent="0.25">
      <c r="C268" s="192" t="s">
        <v>1164</v>
      </c>
      <c r="D268" s="193" t="s">
        <v>1165</v>
      </c>
    </row>
    <row r="269" spans="3:4" ht="30" x14ac:dyDescent="0.25">
      <c r="C269" s="192" t="s">
        <v>914</v>
      </c>
      <c r="D269" s="193" t="s">
        <v>915</v>
      </c>
    </row>
    <row r="270" spans="3:4" ht="30" x14ac:dyDescent="0.25">
      <c r="C270" s="192" t="s">
        <v>916</v>
      </c>
      <c r="D270" s="193" t="s">
        <v>917</v>
      </c>
    </row>
    <row r="271" spans="3:4" x14ac:dyDescent="0.25">
      <c r="C271" s="192" t="s">
        <v>918</v>
      </c>
      <c r="D271" s="193" t="s">
        <v>919</v>
      </c>
    </row>
    <row r="272" spans="3:4" x14ac:dyDescent="0.25">
      <c r="C272" s="192" t="s">
        <v>1216</v>
      </c>
      <c r="D272" s="193" t="s">
        <v>1217</v>
      </c>
    </row>
    <row r="273" spans="3:4" x14ac:dyDescent="0.25">
      <c r="C273" s="192" t="s">
        <v>1208</v>
      </c>
      <c r="D273" s="193" t="s">
        <v>1209</v>
      </c>
    </row>
    <row r="274" spans="3:4" x14ac:dyDescent="0.25">
      <c r="C274" s="192" t="s">
        <v>1122</v>
      </c>
      <c r="D274" s="193" t="s">
        <v>1123</v>
      </c>
    </row>
    <row r="275" spans="3:4" ht="30" x14ac:dyDescent="0.25">
      <c r="C275" s="192" t="s">
        <v>1096</v>
      </c>
      <c r="D275" s="193" t="s">
        <v>1097</v>
      </c>
    </row>
    <row r="276" spans="3:4" ht="30" x14ac:dyDescent="0.25">
      <c r="C276" s="192" t="s">
        <v>1094</v>
      </c>
      <c r="D276" s="193" t="s">
        <v>1095</v>
      </c>
    </row>
    <row r="277" spans="3:4" x14ac:dyDescent="0.25">
      <c r="C277" s="192" t="s">
        <v>1116</v>
      </c>
      <c r="D277" s="193" t="s">
        <v>1117</v>
      </c>
    </row>
    <row r="278" spans="3:4" x14ac:dyDescent="0.25">
      <c r="C278" s="192" t="s">
        <v>1413</v>
      </c>
      <c r="D278" s="193" t="s">
        <v>1414</v>
      </c>
    </row>
    <row r="279" spans="3:4" x14ac:dyDescent="0.25">
      <c r="C279" s="192" t="s">
        <v>1375</v>
      </c>
      <c r="D279" s="193" t="s">
        <v>1376</v>
      </c>
    </row>
    <row r="280" spans="3:4" x14ac:dyDescent="0.25">
      <c r="C280" s="192" t="s">
        <v>1332</v>
      </c>
      <c r="D280" s="193" t="s">
        <v>1333</v>
      </c>
    </row>
    <row r="281" spans="3:4" x14ac:dyDescent="0.25">
      <c r="C281" s="192" t="s">
        <v>1166</v>
      </c>
      <c r="D281" s="193" t="s">
        <v>1167</v>
      </c>
    </row>
    <row r="282" spans="3:4" x14ac:dyDescent="0.25">
      <c r="C282" s="192" t="s">
        <v>1296</v>
      </c>
      <c r="D282" s="193" t="s">
        <v>1297</v>
      </c>
    </row>
    <row r="283" spans="3:4" x14ac:dyDescent="0.25">
      <c r="C283" s="192" t="s">
        <v>1281</v>
      </c>
      <c r="D283" s="193" t="s">
        <v>1282</v>
      </c>
    </row>
    <row r="284" spans="3:4" x14ac:dyDescent="0.25">
      <c r="C284" s="192" t="s">
        <v>908</v>
      </c>
      <c r="D284" s="193" t="s">
        <v>909</v>
      </c>
    </row>
    <row r="285" spans="3:4" ht="30" x14ac:dyDescent="0.25">
      <c r="C285" s="192" t="s">
        <v>1277</v>
      </c>
      <c r="D285" s="200" t="s">
        <v>1278</v>
      </c>
    </row>
    <row r="286" spans="3:4" x14ac:dyDescent="0.25">
      <c r="C286" s="192" t="s">
        <v>910</v>
      </c>
      <c r="D286" s="193" t="s">
        <v>911</v>
      </c>
    </row>
    <row r="287" spans="3:4" x14ac:dyDescent="0.25">
      <c r="C287" s="192" t="s">
        <v>1634</v>
      </c>
      <c r="D287" s="193" t="s">
        <v>1635</v>
      </c>
    </row>
    <row r="288" spans="3:4" x14ac:dyDescent="0.25">
      <c r="C288" s="192" t="s">
        <v>1437</v>
      </c>
      <c r="D288" s="193" t="s">
        <v>1438</v>
      </c>
    </row>
    <row r="289" spans="3:4" x14ac:dyDescent="0.25">
      <c r="C289" s="192" t="s">
        <v>1279</v>
      </c>
      <c r="D289" s="193" t="s">
        <v>1280</v>
      </c>
    </row>
    <row r="290" spans="3:4" x14ac:dyDescent="0.25">
      <c r="C290" s="192" t="s">
        <v>1204</v>
      </c>
      <c r="D290" s="193" t="s">
        <v>1205</v>
      </c>
    </row>
    <row r="291" spans="3:4" x14ac:dyDescent="0.25">
      <c r="C291" s="192" t="s">
        <v>1606</v>
      </c>
      <c r="D291" s="193" t="s">
        <v>1607</v>
      </c>
    </row>
    <row r="292" spans="3:4" x14ac:dyDescent="0.25">
      <c r="C292" s="192" t="s">
        <v>1592</v>
      </c>
      <c r="D292" s="193" t="s">
        <v>1593</v>
      </c>
    </row>
    <row r="293" spans="3:4" x14ac:dyDescent="0.25">
      <c r="C293" s="192" t="s">
        <v>1289</v>
      </c>
      <c r="D293" s="193" t="s">
        <v>1290</v>
      </c>
    </row>
    <row r="294" spans="3:4" x14ac:dyDescent="0.25">
      <c r="C294" s="433" t="s">
        <v>2477</v>
      </c>
      <c r="D294" s="433" t="s">
        <v>2116</v>
      </c>
    </row>
    <row r="295" spans="3:4" x14ac:dyDescent="0.25">
      <c r="C295" s="433" t="s">
        <v>2487</v>
      </c>
      <c r="D295" s="432" t="s">
        <v>2202</v>
      </c>
    </row>
    <row r="296" spans="3:4" x14ac:dyDescent="0.25">
      <c r="C296" s="479" t="s">
        <v>3202</v>
      </c>
      <c r="D296" s="481" t="s">
        <v>2504</v>
      </c>
    </row>
    <row r="297" spans="3:4" x14ac:dyDescent="0.25">
      <c r="C297" s="479" t="s">
        <v>3202</v>
      </c>
      <c r="D297" s="482" t="s">
        <v>2116</v>
      </c>
    </row>
    <row r="298" spans="3:4" x14ac:dyDescent="0.25">
      <c r="C298" s="479" t="s">
        <v>3203</v>
      </c>
      <c r="D298" s="481" t="s">
        <v>2513</v>
      </c>
    </row>
    <row r="299" spans="3:4" x14ac:dyDescent="0.25">
      <c r="C299" s="479" t="s">
        <v>3204</v>
      </c>
      <c r="D299" s="481" t="s">
        <v>2328</v>
      </c>
    </row>
    <row r="300" spans="3:4" x14ac:dyDescent="0.25">
      <c r="C300" s="479" t="s">
        <v>3205</v>
      </c>
      <c r="D300" s="481" t="s">
        <v>2509</v>
      </c>
    </row>
    <row r="301" spans="3:4" x14ac:dyDescent="0.25">
      <c r="C301" s="479" t="s">
        <v>3206</v>
      </c>
      <c r="D301" s="481" t="s">
        <v>2549</v>
      </c>
    </row>
    <row r="302" spans="3:4" x14ac:dyDescent="0.25">
      <c r="C302" s="479" t="s">
        <v>3207</v>
      </c>
      <c r="D302" s="481" t="s">
        <v>2653</v>
      </c>
    </row>
    <row r="303" spans="3:4" x14ac:dyDescent="0.25">
      <c r="C303" s="479" t="s">
        <v>3208</v>
      </c>
      <c r="D303" s="481" t="s">
        <v>2329</v>
      </c>
    </row>
    <row r="304" spans="3:4" ht="30" x14ac:dyDescent="0.25">
      <c r="C304" s="479" t="s">
        <v>3209</v>
      </c>
      <c r="D304" s="481" t="s">
        <v>2505</v>
      </c>
    </row>
    <row r="305" spans="3:4" x14ac:dyDescent="0.25">
      <c r="C305" s="479" t="s">
        <v>3210</v>
      </c>
      <c r="D305" s="481" t="s">
        <v>2593</v>
      </c>
    </row>
    <row r="306" spans="3:4" x14ac:dyDescent="0.25">
      <c r="C306" s="479" t="s">
        <v>3211</v>
      </c>
      <c r="D306" s="481" t="s">
        <v>2592</v>
      </c>
    </row>
    <row r="307" spans="3:4" x14ac:dyDescent="0.25">
      <c r="C307" s="479" t="s">
        <v>3212</v>
      </c>
      <c r="D307" s="481" t="s">
        <v>2306</v>
      </c>
    </row>
    <row r="308" spans="3:4" x14ac:dyDescent="0.25">
      <c r="C308" s="479" t="s">
        <v>3213</v>
      </c>
      <c r="D308" s="481" t="s">
        <v>2314</v>
      </c>
    </row>
    <row r="309" spans="3:4" x14ac:dyDescent="0.25">
      <c r="C309" s="479" t="s">
        <v>3214</v>
      </c>
      <c r="D309" s="481" t="s">
        <v>2499</v>
      </c>
    </row>
    <row r="310" spans="3:4" ht="30" x14ac:dyDescent="0.25">
      <c r="C310" s="479" t="s">
        <v>3215</v>
      </c>
      <c r="D310" s="481" t="s">
        <v>2506</v>
      </c>
    </row>
    <row r="311" spans="3:4" x14ac:dyDescent="0.25">
      <c r="C311" s="479" t="s">
        <v>3216</v>
      </c>
      <c r="D311" s="481" t="s">
        <v>2501</v>
      </c>
    </row>
    <row r="312" spans="3:4" x14ac:dyDescent="0.25">
      <c r="C312" s="479" t="s">
        <v>3217</v>
      </c>
      <c r="D312" s="481" t="s">
        <v>2500</v>
      </c>
    </row>
    <row r="313" spans="3:4" x14ac:dyDescent="0.25">
      <c r="C313" s="479" t="s">
        <v>3218</v>
      </c>
      <c r="D313" s="481" t="s">
        <v>2502</v>
      </c>
    </row>
    <row r="314" spans="3:4" x14ac:dyDescent="0.25">
      <c r="C314" s="479" t="s">
        <v>3219</v>
      </c>
      <c r="D314" s="481" t="s">
        <v>2503</v>
      </c>
    </row>
    <row r="315" spans="3:4" x14ac:dyDescent="0.25">
      <c r="C315" s="192" t="s">
        <v>1441</v>
      </c>
      <c r="D315" s="193" t="s">
        <v>1442</v>
      </c>
    </row>
    <row r="316" spans="3:4" x14ac:dyDescent="0.25">
      <c r="C316" s="192" t="s">
        <v>229</v>
      </c>
      <c r="D316" s="193" t="s">
        <v>230</v>
      </c>
    </row>
    <row r="317" spans="3:4" x14ac:dyDescent="0.25">
      <c r="C317" s="426" t="s">
        <v>2734</v>
      </c>
      <c r="D317" s="427" t="s">
        <v>2735</v>
      </c>
    </row>
    <row r="318" spans="3:4" x14ac:dyDescent="0.25">
      <c r="C318" s="192" t="s">
        <v>1108</v>
      </c>
      <c r="D318" s="193" t="s">
        <v>1109</v>
      </c>
    </row>
    <row r="319" spans="3:4" x14ac:dyDescent="0.25">
      <c r="C319" s="192" t="s">
        <v>769</v>
      </c>
      <c r="D319" s="193" t="s">
        <v>770</v>
      </c>
    </row>
    <row r="320" spans="3:4" x14ac:dyDescent="0.25">
      <c r="C320" s="192" t="s">
        <v>773</v>
      </c>
      <c r="D320" s="193" t="s">
        <v>774</v>
      </c>
    </row>
    <row r="321" spans="3:4" x14ac:dyDescent="0.25">
      <c r="C321" s="192" t="s">
        <v>771</v>
      </c>
      <c r="D321" s="193" t="s">
        <v>772</v>
      </c>
    </row>
    <row r="322" spans="3:4" x14ac:dyDescent="0.25">
      <c r="C322" s="192" t="s">
        <v>775</v>
      </c>
      <c r="D322" s="193" t="s">
        <v>776</v>
      </c>
    </row>
    <row r="323" spans="3:4" x14ac:dyDescent="0.25">
      <c r="C323" s="192" t="s">
        <v>779</v>
      </c>
      <c r="D323" s="193" t="s">
        <v>780</v>
      </c>
    </row>
    <row r="324" spans="3:4" x14ac:dyDescent="0.25">
      <c r="C324" s="192" t="s">
        <v>777</v>
      </c>
      <c r="D324" s="193" t="s">
        <v>778</v>
      </c>
    </row>
    <row r="325" spans="3:4" x14ac:dyDescent="0.25">
      <c r="C325" s="192" t="s">
        <v>781</v>
      </c>
      <c r="D325" s="193" t="s">
        <v>782</v>
      </c>
    </row>
    <row r="326" spans="3:4" x14ac:dyDescent="0.25">
      <c r="C326" s="192" t="s">
        <v>783</v>
      </c>
      <c r="D326" s="193" t="s">
        <v>784</v>
      </c>
    </row>
    <row r="327" spans="3:4" x14ac:dyDescent="0.25">
      <c r="C327" s="192" t="s">
        <v>785</v>
      </c>
      <c r="D327" s="193" t="s">
        <v>786</v>
      </c>
    </row>
    <row r="328" spans="3:4" x14ac:dyDescent="0.25">
      <c r="C328" s="192" t="s">
        <v>1128</v>
      </c>
      <c r="D328" s="193" t="s">
        <v>1129</v>
      </c>
    </row>
    <row r="329" spans="3:4" x14ac:dyDescent="0.25">
      <c r="C329" s="192" t="s">
        <v>273</v>
      </c>
      <c r="D329" s="193" t="s">
        <v>274</v>
      </c>
    </row>
    <row r="330" spans="3:4" x14ac:dyDescent="0.25">
      <c r="C330" s="192" t="s">
        <v>271</v>
      </c>
      <c r="D330" s="193" t="s">
        <v>272</v>
      </c>
    </row>
    <row r="331" spans="3:4" x14ac:dyDescent="0.25">
      <c r="C331" s="192" t="s">
        <v>275</v>
      </c>
      <c r="D331" s="193" t="s">
        <v>276</v>
      </c>
    </row>
    <row r="332" spans="3:4" x14ac:dyDescent="0.25">
      <c r="C332" s="192" t="s">
        <v>279</v>
      </c>
      <c r="D332" s="193" t="s">
        <v>280</v>
      </c>
    </row>
    <row r="333" spans="3:4" x14ac:dyDescent="0.25">
      <c r="C333" s="192" t="s">
        <v>281</v>
      </c>
      <c r="D333" s="193" t="s">
        <v>282</v>
      </c>
    </row>
    <row r="334" spans="3:4" x14ac:dyDescent="0.25">
      <c r="C334" s="192" t="s">
        <v>283</v>
      </c>
      <c r="D334" s="193" t="s">
        <v>284</v>
      </c>
    </row>
    <row r="335" spans="3:4" x14ac:dyDescent="0.25">
      <c r="C335" s="192" t="s">
        <v>314</v>
      </c>
      <c r="D335" s="193" t="s">
        <v>315</v>
      </c>
    </row>
    <row r="336" spans="3:4" x14ac:dyDescent="0.25">
      <c r="C336" s="192" t="s">
        <v>316</v>
      </c>
      <c r="D336" s="193" t="s">
        <v>317</v>
      </c>
    </row>
    <row r="337" spans="3:4" x14ac:dyDescent="0.25">
      <c r="C337" s="192" t="s">
        <v>318</v>
      </c>
      <c r="D337" s="193" t="s">
        <v>319</v>
      </c>
    </row>
    <row r="338" spans="3:4" x14ac:dyDescent="0.25">
      <c r="C338" s="192" t="s">
        <v>322</v>
      </c>
      <c r="D338" s="193" t="s">
        <v>323</v>
      </c>
    </row>
    <row r="339" spans="3:4" x14ac:dyDescent="0.25">
      <c r="C339" s="192" t="s">
        <v>1112</v>
      </c>
      <c r="D339" s="193" t="s">
        <v>1113</v>
      </c>
    </row>
    <row r="340" spans="3:4" x14ac:dyDescent="0.25">
      <c r="C340" s="192" t="s">
        <v>1134</v>
      </c>
      <c r="D340" s="193" t="s">
        <v>1135</v>
      </c>
    </row>
    <row r="341" spans="3:4" x14ac:dyDescent="0.25">
      <c r="C341" s="192" t="s">
        <v>1465</v>
      </c>
      <c r="D341" s="193" t="s">
        <v>1466</v>
      </c>
    </row>
    <row r="342" spans="3:4" x14ac:dyDescent="0.25">
      <c r="C342" s="192" t="s">
        <v>1150</v>
      </c>
      <c r="D342" s="193" t="s">
        <v>1151</v>
      </c>
    </row>
    <row r="343" spans="3:4" x14ac:dyDescent="0.25">
      <c r="C343" s="192" t="s">
        <v>366</v>
      </c>
      <c r="D343" s="193" t="s">
        <v>367</v>
      </c>
    </row>
    <row r="344" spans="3:4" x14ac:dyDescent="0.25">
      <c r="C344" s="192" t="s">
        <v>372</v>
      </c>
      <c r="D344" s="193" t="s">
        <v>373</v>
      </c>
    </row>
    <row r="345" spans="3:4" x14ac:dyDescent="0.25">
      <c r="C345" s="192" t="s">
        <v>1779</v>
      </c>
      <c r="D345" s="193" t="s">
        <v>1780</v>
      </c>
    </row>
    <row r="346" spans="3:4" x14ac:dyDescent="0.25">
      <c r="C346" s="192" t="s">
        <v>1781</v>
      </c>
      <c r="D346" s="193" t="s">
        <v>1782</v>
      </c>
    </row>
    <row r="347" spans="3:4" x14ac:dyDescent="0.25">
      <c r="C347" s="192" t="s">
        <v>1705</v>
      </c>
      <c r="D347" s="193" t="s">
        <v>1706</v>
      </c>
    </row>
    <row r="348" spans="3:4" x14ac:dyDescent="0.25">
      <c r="C348" s="192" t="s">
        <v>472</v>
      </c>
      <c r="D348" s="193" t="s">
        <v>473</v>
      </c>
    </row>
    <row r="349" spans="3:4" x14ac:dyDescent="0.25">
      <c r="C349" s="192" t="s">
        <v>476</v>
      </c>
      <c r="D349" s="193" t="s">
        <v>477</v>
      </c>
    </row>
    <row r="350" spans="3:4" x14ac:dyDescent="0.25">
      <c r="C350" s="192" t="s">
        <v>490</v>
      </c>
      <c r="D350" s="193" t="s">
        <v>491</v>
      </c>
    </row>
    <row r="351" spans="3:4" x14ac:dyDescent="0.25">
      <c r="C351" s="192" t="s">
        <v>488</v>
      </c>
      <c r="D351" s="193" t="s">
        <v>489</v>
      </c>
    </row>
    <row r="352" spans="3:4" x14ac:dyDescent="0.25">
      <c r="C352" s="192" t="s">
        <v>843</v>
      </c>
      <c r="D352" s="193" t="s">
        <v>844</v>
      </c>
    </row>
    <row r="353" spans="3:4" x14ac:dyDescent="0.25">
      <c r="C353" s="192" t="s">
        <v>845</v>
      </c>
      <c r="D353" s="193" t="s">
        <v>846</v>
      </c>
    </row>
    <row r="354" spans="3:4" x14ac:dyDescent="0.25">
      <c r="C354" s="192" t="s">
        <v>868</v>
      </c>
      <c r="D354" s="193" t="s">
        <v>869</v>
      </c>
    </row>
    <row r="355" spans="3:4" x14ac:dyDescent="0.25">
      <c r="C355" s="192" t="s">
        <v>864</v>
      </c>
      <c r="D355" s="193" t="s">
        <v>865</v>
      </c>
    </row>
    <row r="356" spans="3:4" x14ac:dyDescent="0.25">
      <c r="C356" s="192" t="s">
        <v>886</v>
      </c>
      <c r="D356" s="193" t="s">
        <v>887</v>
      </c>
    </row>
    <row r="357" spans="3:4" x14ac:dyDescent="0.25">
      <c r="C357" s="192" t="s">
        <v>882</v>
      </c>
      <c r="D357" s="193" t="s">
        <v>883</v>
      </c>
    </row>
    <row r="358" spans="3:4" x14ac:dyDescent="0.25">
      <c r="C358" s="192" t="s">
        <v>892</v>
      </c>
      <c r="D358" s="193" t="s">
        <v>893</v>
      </c>
    </row>
    <row r="359" spans="3:4" x14ac:dyDescent="0.25">
      <c r="C359" s="192" t="s">
        <v>894</v>
      </c>
      <c r="D359" s="193" t="s">
        <v>895</v>
      </c>
    </row>
    <row r="360" spans="3:4" x14ac:dyDescent="0.25">
      <c r="C360" s="192" t="s">
        <v>1841</v>
      </c>
      <c r="D360" s="193" t="s">
        <v>1842</v>
      </c>
    </row>
    <row r="361" spans="3:4" x14ac:dyDescent="0.25">
      <c r="C361" s="192" t="s">
        <v>1727</v>
      </c>
      <c r="D361" s="193" t="s">
        <v>1728</v>
      </c>
    </row>
    <row r="362" spans="3:4" x14ac:dyDescent="0.25">
      <c r="C362" s="192" t="s">
        <v>524</v>
      </c>
      <c r="D362" s="193" t="s">
        <v>525</v>
      </c>
    </row>
    <row r="363" spans="3:4" x14ac:dyDescent="0.25">
      <c r="C363" s="192" t="s">
        <v>956</v>
      </c>
      <c r="D363" s="193" t="s">
        <v>957</v>
      </c>
    </row>
    <row r="364" spans="3:4" x14ac:dyDescent="0.25">
      <c r="C364" s="192" t="s">
        <v>960</v>
      </c>
      <c r="D364" s="193" t="s">
        <v>961</v>
      </c>
    </row>
    <row r="365" spans="3:4" x14ac:dyDescent="0.25">
      <c r="C365" s="192" t="s">
        <v>964</v>
      </c>
      <c r="D365" s="193" t="s">
        <v>965</v>
      </c>
    </row>
    <row r="366" spans="3:4" x14ac:dyDescent="0.25">
      <c r="C366" s="192" t="s">
        <v>540</v>
      </c>
      <c r="D366" s="193" t="s">
        <v>541</v>
      </c>
    </row>
    <row r="367" spans="3:4" x14ac:dyDescent="0.25">
      <c r="C367" s="192" t="s">
        <v>542</v>
      </c>
      <c r="D367" s="193" t="s">
        <v>543</v>
      </c>
    </row>
    <row r="368" spans="3:4" x14ac:dyDescent="0.25">
      <c r="C368" s="192" t="s">
        <v>544</v>
      </c>
      <c r="D368" s="193" t="s">
        <v>545</v>
      </c>
    </row>
    <row r="369" spans="3:4" x14ac:dyDescent="0.25">
      <c r="C369" s="192" t="s">
        <v>562</v>
      </c>
      <c r="D369" s="193" t="s">
        <v>563</v>
      </c>
    </row>
    <row r="370" spans="3:4" x14ac:dyDescent="0.25">
      <c r="C370" s="192" t="s">
        <v>989</v>
      </c>
      <c r="D370" s="193" t="s">
        <v>990</v>
      </c>
    </row>
    <row r="371" spans="3:4" x14ac:dyDescent="0.25">
      <c r="C371" s="192" t="s">
        <v>1003</v>
      </c>
      <c r="D371" s="193" t="s">
        <v>1004</v>
      </c>
    </row>
    <row r="372" spans="3:4" x14ac:dyDescent="0.25">
      <c r="C372" s="192" t="s">
        <v>1009</v>
      </c>
      <c r="D372" s="193" t="s">
        <v>1010</v>
      </c>
    </row>
    <row r="373" spans="3:4" x14ac:dyDescent="0.25">
      <c r="C373" s="192" t="s">
        <v>1013</v>
      </c>
      <c r="D373" s="193" t="s">
        <v>1014</v>
      </c>
    </row>
    <row r="374" spans="3:4" x14ac:dyDescent="0.25">
      <c r="C374" s="192" t="s">
        <v>1025</v>
      </c>
      <c r="D374" s="193" t="s">
        <v>1026</v>
      </c>
    </row>
    <row r="375" spans="3:4" x14ac:dyDescent="0.25">
      <c r="C375" s="192" t="s">
        <v>1029</v>
      </c>
      <c r="D375" s="193" t="s">
        <v>1030</v>
      </c>
    </row>
    <row r="376" spans="3:4" x14ac:dyDescent="0.25">
      <c r="C376" s="192" t="s">
        <v>1043</v>
      </c>
      <c r="D376" s="193" t="s">
        <v>1044</v>
      </c>
    </row>
    <row r="377" spans="3:4" x14ac:dyDescent="0.25">
      <c r="C377" s="192" t="s">
        <v>614</v>
      </c>
      <c r="D377" s="193" t="s">
        <v>615</v>
      </c>
    </row>
    <row r="378" spans="3:4" x14ac:dyDescent="0.25">
      <c r="C378" s="192" t="s">
        <v>620</v>
      </c>
      <c r="D378" s="193" t="s">
        <v>621</v>
      </c>
    </row>
    <row r="379" spans="3:4" x14ac:dyDescent="0.25">
      <c r="C379" s="192" t="s">
        <v>622</v>
      </c>
      <c r="D379" s="193" t="s">
        <v>623</v>
      </c>
    </row>
    <row r="380" spans="3:4" x14ac:dyDescent="0.25">
      <c r="C380" s="474" t="s">
        <v>1487</v>
      </c>
      <c r="D380" s="193" t="s">
        <v>1488</v>
      </c>
    </row>
    <row r="381" spans="3:4" x14ac:dyDescent="0.25">
      <c r="C381" s="192" t="s">
        <v>1051</v>
      </c>
      <c r="D381" s="193" t="s">
        <v>1052</v>
      </c>
    </row>
    <row r="382" spans="3:4" x14ac:dyDescent="0.25">
      <c r="C382" s="192" t="s">
        <v>906</v>
      </c>
      <c r="D382" s="193" t="s">
        <v>907</v>
      </c>
    </row>
    <row r="383" spans="3:4" x14ac:dyDescent="0.25">
      <c r="C383" s="192" t="s">
        <v>360</v>
      </c>
      <c r="D383" s="193" t="s">
        <v>361</v>
      </c>
    </row>
    <row r="384" spans="3:4" x14ac:dyDescent="0.25">
      <c r="C384" s="192" t="s">
        <v>362</v>
      </c>
      <c r="D384" s="193" t="s">
        <v>363</v>
      </c>
    </row>
    <row r="385" spans="3:4" x14ac:dyDescent="0.25">
      <c r="C385" s="192" t="s">
        <v>572</v>
      </c>
      <c r="D385" s="193" t="s">
        <v>573</v>
      </c>
    </row>
    <row r="386" spans="3:4" x14ac:dyDescent="0.25">
      <c r="C386" s="192" t="s">
        <v>267</v>
      </c>
      <c r="D386" s="193" t="s">
        <v>268</v>
      </c>
    </row>
    <row r="387" spans="3:4" x14ac:dyDescent="0.25">
      <c r="C387" s="192" t="s">
        <v>598</v>
      </c>
      <c r="D387" s="193" t="s">
        <v>599</v>
      </c>
    </row>
    <row r="388" spans="3:4" x14ac:dyDescent="0.25">
      <c r="C388" s="192" t="s">
        <v>600</v>
      </c>
      <c r="D388" s="193" t="s">
        <v>601</v>
      </c>
    </row>
    <row r="389" spans="3:4" x14ac:dyDescent="0.25">
      <c r="C389" s="192" t="s">
        <v>638</v>
      </c>
      <c r="D389" s="193" t="s">
        <v>639</v>
      </c>
    </row>
    <row r="390" spans="3:4" x14ac:dyDescent="0.25">
      <c r="C390" s="192" t="s">
        <v>640</v>
      </c>
      <c r="D390" s="193" t="s">
        <v>641</v>
      </c>
    </row>
    <row r="391" spans="3:4" x14ac:dyDescent="0.25">
      <c r="C391" s="192" t="s">
        <v>1873</v>
      </c>
      <c r="D391" s="193" t="s">
        <v>1874</v>
      </c>
    </row>
    <row r="392" spans="3:4" x14ac:dyDescent="0.25">
      <c r="C392" s="192" t="s">
        <v>1871</v>
      </c>
      <c r="D392" s="193" t="s">
        <v>1872</v>
      </c>
    </row>
    <row r="393" spans="3:4" x14ac:dyDescent="0.25">
      <c r="C393" s="192" t="s">
        <v>1793</v>
      </c>
      <c r="D393" s="193" t="s">
        <v>1794</v>
      </c>
    </row>
    <row r="394" spans="3:4" x14ac:dyDescent="0.25">
      <c r="C394" s="192" t="s">
        <v>1666</v>
      </c>
      <c r="D394" s="193" t="s">
        <v>1667</v>
      </c>
    </row>
    <row r="395" spans="3:4" x14ac:dyDescent="0.25">
      <c r="C395" s="192" t="s">
        <v>1664</v>
      </c>
      <c r="D395" s="193" t="s">
        <v>1665</v>
      </c>
    </row>
    <row r="396" spans="3:4" x14ac:dyDescent="0.25">
      <c r="C396" s="192" t="s">
        <v>324</v>
      </c>
      <c r="D396" s="193" t="s">
        <v>325</v>
      </c>
    </row>
    <row r="397" spans="3:4" x14ac:dyDescent="0.25">
      <c r="C397" s="192" t="s">
        <v>1054</v>
      </c>
      <c r="D397" s="193" t="s">
        <v>1055</v>
      </c>
    </row>
    <row r="398" spans="3:4" x14ac:dyDescent="0.25">
      <c r="C398" s="192" t="s">
        <v>602</v>
      </c>
      <c r="D398" s="193" t="s">
        <v>603</v>
      </c>
    </row>
    <row r="399" spans="3:4" x14ac:dyDescent="0.25">
      <c r="C399" s="192" t="s">
        <v>1039</v>
      </c>
      <c r="D399" s="193" t="s">
        <v>1040</v>
      </c>
    </row>
    <row r="400" spans="3:4" x14ac:dyDescent="0.25">
      <c r="C400" s="192" t="s">
        <v>1023</v>
      </c>
      <c r="D400" s="193" t="s">
        <v>1024</v>
      </c>
    </row>
    <row r="401" spans="3:4" x14ac:dyDescent="0.25">
      <c r="C401" s="192" t="s">
        <v>1800</v>
      </c>
      <c r="D401" s="193" t="s">
        <v>1801</v>
      </c>
    </row>
    <row r="402" spans="3:4" x14ac:dyDescent="0.25">
      <c r="C402" s="192" t="s">
        <v>1835</v>
      </c>
      <c r="D402" s="193" t="s">
        <v>1836</v>
      </c>
    </row>
    <row r="403" spans="3:4" x14ac:dyDescent="0.25">
      <c r="C403" s="192" t="s">
        <v>874</v>
      </c>
      <c r="D403" s="193" t="s">
        <v>875</v>
      </c>
    </row>
    <row r="404" spans="3:4" x14ac:dyDescent="0.25">
      <c r="C404" s="192" t="s">
        <v>991</v>
      </c>
      <c r="D404" s="193" t="s">
        <v>992</v>
      </c>
    </row>
    <row r="405" spans="3:4" x14ac:dyDescent="0.25">
      <c r="C405" s="192" t="s">
        <v>1851</v>
      </c>
      <c r="D405" s="193" t="s">
        <v>1852</v>
      </c>
    </row>
    <row r="406" spans="3:4" x14ac:dyDescent="0.25">
      <c r="C406" s="192" t="s">
        <v>1827</v>
      </c>
      <c r="D406" s="193" t="s">
        <v>1828</v>
      </c>
    </row>
    <row r="407" spans="3:4" x14ac:dyDescent="0.25">
      <c r="C407" s="192" t="s">
        <v>870</v>
      </c>
      <c r="D407" s="193" t="s">
        <v>871</v>
      </c>
    </row>
    <row r="408" spans="3:4" x14ac:dyDescent="0.25">
      <c r="C408" s="192" t="s">
        <v>984</v>
      </c>
      <c r="D408" s="193" t="s">
        <v>985</v>
      </c>
    </row>
    <row r="409" spans="3:4" x14ac:dyDescent="0.25">
      <c r="C409" s="192" t="s">
        <v>1825</v>
      </c>
      <c r="D409" s="193" t="s">
        <v>1826</v>
      </c>
    </row>
    <row r="410" spans="3:4" x14ac:dyDescent="0.25">
      <c r="C410" s="192" t="s">
        <v>1445</v>
      </c>
      <c r="D410" s="193" t="s">
        <v>1446</v>
      </c>
    </row>
    <row r="411" spans="3:4" x14ac:dyDescent="0.25">
      <c r="C411" s="192" t="s">
        <v>683</v>
      </c>
      <c r="D411" s="193" t="s">
        <v>684</v>
      </c>
    </row>
    <row r="412" spans="3:4" x14ac:dyDescent="0.25">
      <c r="C412" s="192" t="s">
        <v>1646</v>
      </c>
      <c r="D412" s="193" t="s">
        <v>1647</v>
      </c>
    </row>
    <row r="413" spans="3:4" x14ac:dyDescent="0.25">
      <c r="C413" s="192" t="s">
        <v>1644</v>
      </c>
      <c r="D413" s="193" t="s">
        <v>1645</v>
      </c>
    </row>
    <row r="414" spans="3:4" x14ac:dyDescent="0.25">
      <c r="C414" s="192" t="s">
        <v>1652</v>
      </c>
      <c r="D414" s="193" t="s">
        <v>1653</v>
      </c>
    </row>
    <row r="415" spans="3:4" x14ac:dyDescent="0.25">
      <c r="C415" s="192" t="s">
        <v>802</v>
      </c>
      <c r="D415" s="193" t="s">
        <v>803</v>
      </c>
    </row>
    <row r="416" spans="3:4" x14ac:dyDescent="0.25">
      <c r="C416" s="192" t="s">
        <v>1443</v>
      </c>
      <c r="D416" s="193" t="s">
        <v>1444</v>
      </c>
    </row>
    <row r="417" spans="3:4" x14ac:dyDescent="0.25">
      <c r="C417" s="192" t="s">
        <v>862</v>
      </c>
      <c r="D417" s="193" t="s">
        <v>863</v>
      </c>
    </row>
    <row r="418" spans="3:4" x14ac:dyDescent="0.25">
      <c r="C418" s="192" t="s">
        <v>1837</v>
      </c>
      <c r="D418" s="193" t="s">
        <v>1838</v>
      </c>
    </row>
    <row r="419" spans="3:4" ht="30" x14ac:dyDescent="0.25">
      <c r="C419" s="192" t="s">
        <v>1731</v>
      </c>
      <c r="D419" s="193" t="s">
        <v>1732</v>
      </c>
    </row>
    <row r="420" spans="3:4" x14ac:dyDescent="0.25">
      <c r="C420" s="192" t="s">
        <v>1491</v>
      </c>
      <c r="D420" s="193" t="s">
        <v>1492</v>
      </c>
    </row>
    <row r="421" spans="3:4" x14ac:dyDescent="0.25">
      <c r="C421" s="192" t="s">
        <v>804</v>
      </c>
      <c r="D421" s="193" t="s">
        <v>805</v>
      </c>
    </row>
    <row r="422" spans="3:4" x14ac:dyDescent="0.25">
      <c r="C422" s="192" t="s">
        <v>876</v>
      </c>
      <c r="D422" s="193" t="s">
        <v>877</v>
      </c>
    </row>
    <row r="423" spans="3:4" x14ac:dyDescent="0.25">
      <c r="C423" s="192" t="s">
        <v>1847</v>
      </c>
      <c r="D423" s="193" t="s">
        <v>1848</v>
      </c>
    </row>
    <row r="424" spans="3:4" x14ac:dyDescent="0.25">
      <c r="C424" s="192" t="s">
        <v>584</v>
      </c>
      <c r="D424" s="193" t="s">
        <v>585</v>
      </c>
    </row>
    <row r="425" spans="3:4" x14ac:dyDescent="0.25">
      <c r="C425" s="192" t="s">
        <v>1581</v>
      </c>
      <c r="D425" s="193" t="s">
        <v>1582</v>
      </c>
    </row>
    <row r="426" spans="3:4" x14ac:dyDescent="0.25">
      <c r="C426" s="192" t="s">
        <v>1707</v>
      </c>
      <c r="D426" s="193" t="s">
        <v>1708</v>
      </c>
    </row>
    <row r="427" spans="3:4" x14ac:dyDescent="0.25">
      <c r="C427" s="192" t="s">
        <v>1716</v>
      </c>
      <c r="D427" s="193" t="s">
        <v>1717</v>
      </c>
    </row>
    <row r="428" spans="3:4" x14ac:dyDescent="0.25">
      <c r="C428" s="192" t="s">
        <v>653</v>
      </c>
      <c r="D428" s="193" t="s">
        <v>654</v>
      </c>
    </row>
    <row r="429" spans="3:4" x14ac:dyDescent="0.25">
      <c r="C429" s="192" t="s">
        <v>478</v>
      </c>
      <c r="D429" s="193" t="s">
        <v>479</v>
      </c>
    </row>
    <row r="430" spans="3:4" x14ac:dyDescent="0.25">
      <c r="C430" s="192" t="s">
        <v>482</v>
      </c>
      <c r="D430" s="193" t="s">
        <v>483</v>
      </c>
    </row>
    <row r="431" spans="3:4" x14ac:dyDescent="0.25">
      <c r="C431" s="192" t="s">
        <v>484</v>
      </c>
      <c r="D431" s="193" t="s">
        <v>485</v>
      </c>
    </row>
    <row r="432" spans="3:4" x14ac:dyDescent="0.25">
      <c r="C432" s="192" t="s">
        <v>480</v>
      </c>
      <c r="D432" s="193" t="s">
        <v>481</v>
      </c>
    </row>
    <row r="433" spans="3:4" x14ac:dyDescent="0.25">
      <c r="C433" s="192" t="s">
        <v>1553</v>
      </c>
      <c r="D433" s="193" t="s">
        <v>1554</v>
      </c>
    </row>
    <row r="434" spans="3:4" x14ac:dyDescent="0.25">
      <c r="C434" s="192" t="s">
        <v>574</v>
      </c>
      <c r="D434" s="193" t="s">
        <v>575</v>
      </c>
    </row>
    <row r="435" spans="3:4" x14ac:dyDescent="0.25">
      <c r="C435" s="192" t="s">
        <v>576</v>
      </c>
      <c r="D435" s="193" t="s">
        <v>577</v>
      </c>
    </row>
    <row r="436" spans="3:4" x14ac:dyDescent="0.25">
      <c r="C436" s="192" t="s">
        <v>277</v>
      </c>
      <c r="D436" s="193" t="s">
        <v>278</v>
      </c>
    </row>
    <row r="437" spans="3:4" x14ac:dyDescent="0.25">
      <c r="C437" s="192" t="s">
        <v>474</v>
      </c>
      <c r="D437" s="193" t="s">
        <v>475</v>
      </c>
    </row>
    <row r="438" spans="3:4" x14ac:dyDescent="0.25">
      <c r="C438" s="192" t="s">
        <v>1831</v>
      </c>
      <c r="D438" s="193" t="s">
        <v>1832</v>
      </c>
    </row>
    <row r="439" spans="3:4" x14ac:dyDescent="0.25">
      <c r="C439" s="192" t="s">
        <v>995</v>
      </c>
      <c r="D439" s="193" t="s">
        <v>996</v>
      </c>
    </row>
    <row r="440" spans="3:4" x14ac:dyDescent="0.25">
      <c r="C440" s="192" t="s">
        <v>1011</v>
      </c>
      <c r="D440" s="193" t="s">
        <v>1012</v>
      </c>
    </row>
    <row r="441" spans="3:4" x14ac:dyDescent="0.25">
      <c r="C441" s="192" t="s">
        <v>1419</v>
      </c>
      <c r="D441" s="193" t="s">
        <v>1420</v>
      </c>
    </row>
    <row r="442" spans="3:4" ht="30" x14ac:dyDescent="0.25">
      <c r="C442" s="192" t="s">
        <v>1640</v>
      </c>
      <c r="D442" s="193" t="s">
        <v>1641</v>
      </c>
    </row>
    <row r="443" spans="3:4" x14ac:dyDescent="0.25">
      <c r="C443" s="192" t="s">
        <v>560</v>
      </c>
      <c r="D443" s="193" t="s">
        <v>561</v>
      </c>
    </row>
    <row r="444" spans="3:4" x14ac:dyDescent="0.25">
      <c r="C444" s="192" t="s">
        <v>1771</v>
      </c>
      <c r="D444" s="193" t="s">
        <v>1772</v>
      </c>
    </row>
    <row r="445" spans="3:4" x14ac:dyDescent="0.25">
      <c r="C445" s="192" t="s">
        <v>1638</v>
      </c>
      <c r="D445" s="208" t="s">
        <v>1639</v>
      </c>
    </row>
    <row r="446" spans="3:4" x14ac:dyDescent="0.25">
      <c r="C446" s="192" t="s">
        <v>1421</v>
      </c>
      <c r="D446" s="193" t="s">
        <v>1422</v>
      </c>
    </row>
    <row r="447" spans="3:4" x14ac:dyDescent="0.25">
      <c r="C447" s="192" t="s">
        <v>1656</v>
      </c>
      <c r="D447" s="193" t="s">
        <v>1657</v>
      </c>
    </row>
    <row r="448" spans="3:4" x14ac:dyDescent="0.25">
      <c r="C448" s="192" t="s">
        <v>1017</v>
      </c>
      <c r="D448" s="193" t="s">
        <v>1018</v>
      </c>
    </row>
    <row r="449" spans="3:4" ht="30" x14ac:dyDescent="0.25">
      <c r="C449" s="192" t="s">
        <v>1027</v>
      </c>
      <c r="D449" s="193" t="s">
        <v>1028</v>
      </c>
    </row>
    <row r="450" spans="3:4" x14ac:dyDescent="0.25">
      <c r="C450" s="192" t="s">
        <v>1654</v>
      </c>
      <c r="D450" s="193" t="s">
        <v>1655</v>
      </c>
    </row>
    <row r="451" spans="3:4" x14ac:dyDescent="0.25">
      <c r="C451" s="192" t="s">
        <v>1658</v>
      </c>
      <c r="D451" s="193" t="s">
        <v>1659</v>
      </c>
    </row>
    <row r="452" spans="3:4" x14ac:dyDescent="0.25">
      <c r="C452" s="192" t="s">
        <v>1802</v>
      </c>
      <c r="D452" s="193" t="s">
        <v>1803</v>
      </c>
    </row>
    <row r="453" spans="3:4" x14ac:dyDescent="0.25">
      <c r="C453" s="192" t="s">
        <v>1711</v>
      </c>
      <c r="D453" s="193" t="s">
        <v>1712</v>
      </c>
    </row>
    <row r="454" spans="3:4" x14ac:dyDescent="0.25">
      <c r="C454" s="192" t="s">
        <v>872</v>
      </c>
      <c r="D454" s="193" t="s">
        <v>873</v>
      </c>
    </row>
    <row r="455" spans="3:4" x14ac:dyDescent="0.25">
      <c r="C455" s="192" t="s">
        <v>878</v>
      </c>
      <c r="D455" s="193" t="s">
        <v>879</v>
      </c>
    </row>
    <row r="456" spans="3:4" x14ac:dyDescent="0.25">
      <c r="C456" s="192" t="s">
        <v>880</v>
      </c>
      <c r="D456" s="193" t="s">
        <v>881</v>
      </c>
    </row>
    <row r="457" spans="3:4" x14ac:dyDescent="0.25">
      <c r="C457" s="192" t="s">
        <v>888</v>
      </c>
      <c r="D457" s="193" t="s">
        <v>889</v>
      </c>
    </row>
    <row r="458" spans="3:4" x14ac:dyDescent="0.25">
      <c r="C458" s="192" t="s">
        <v>1833</v>
      </c>
      <c r="D458" s="193" t="s">
        <v>1834</v>
      </c>
    </row>
    <row r="459" spans="3:4" x14ac:dyDescent="0.25">
      <c r="C459" s="192" t="s">
        <v>1863</v>
      </c>
      <c r="D459" s="193" t="s">
        <v>1864</v>
      </c>
    </row>
    <row r="460" spans="3:4" x14ac:dyDescent="0.25">
      <c r="C460" s="192" t="s">
        <v>1865</v>
      </c>
      <c r="D460" s="193" t="s">
        <v>1866</v>
      </c>
    </row>
    <row r="461" spans="3:4" x14ac:dyDescent="0.25">
      <c r="C461" s="192" t="s">
        <v>727</v>
      </c>
      <c r="D461" s="193" t="s">
        <v>728</v>
      </c>
    </row>
    <row r="462" spans="3:4" x14ac:dyDescent="0.25">
      <c r="C462" s="192" t="s">
        <v>1760</v>
      </c>
      <c r="D462" s="193" t="s">
        <v>1761</v>
      </c>
    </row>
    <row r="463" spans="3:4" x14ac:dyDescent="0.25">
      <c r="C463" s="192" t="s">
        <v>729</v>
      </c>
      <c r="D463" s="193" t="s">
        <v>730</v>
      </c>
    </row>
    <row r="464" spans="3:4" x14ac:dyDescent="0.25">
      <c r="C464" s="192" t="s">
        <v>1829</v>
      </c>
      <c r="D464" s="193" t="s">
        <v>1830</v>
      </c>
    </row>
    <row r="465" spans="3:4" x14ac:dyDescent="0.25">
      <c r="C465" s="192" t="s">
        <v>904</v>
      </c>
      <c r="D465" s="193" t="s">
        <v>905</v>
      </c>
    </row>
    <row r="466" spans="3:4" x14ac:dyDescent="0.25">
      <c r="C466" s="192" t="s">
        <v>1869</v>
      </c>
      <c r="D466" s="193" t="s">
        <v>1870</v>
      </c>
    </row>
    <row r="467" spans="3:4" x14ac:dyDescent="0.25">
      <c r="C467" s="192" t="s">
        <v>588</v>
      </c>
      <c r="D467" s="193" t="s">
        <v>589</v>
      </c>
    </row>
    <row r="468" spans="3:4" x14ac:dyDescent="0.25">
      <c r="C468" s="192" t="s">
        <v>426</v>
      </c>
      <c r="D468" s="193" t="s">
        <v>427</v>
      </c>
    </row>
    <row r="469" spans="3:4" x14ac:dyDescent="0.25">
      <c r="C469" s="192" t="s">
        <v>1750</v>
      </c>
      <c r="D469" s="208" t="s">
        <v>1751</v>
      </c>
    </row>
    <row r="470" spans="3:4" x14ac:dyDescent="0.25">
      <c r="C470" s="192" t="s">
        <v>1806</v>
      </c>
      <c r="D470" s="193" t="s">
        <v>1807</v>
      </c>
    </row>
    <row r="471" spans="3:4" x14ac:dyDescent="0.25">
      <c r="C471" s="192" t="s">
        <v>1031</v>
      </c>
      <c r="D471" s="193" t="s">
        <v>1032</v>
      </c>
    </row>
    <row r="472" spans="3:4" x14ac:dyDescent="0.25">
      <c r="C472" s="192" t="s">
        <v>1266</v>
      </c>
      <c r="D472" s="193" t="s">
        <v>1267</v>
      </c>
    </row>
    <row r="473" spans="3:4" x14ac:dyDescent="0.25">
      <c r="C473" s="192" t="s">
        <v>1818</v>
      </c>
      <c r="D473" s="193" t="s">
        <v>1819</v>
      </c>
    </row>
    <row r="474" spans="3:4" x14ac:dyDescent="0.25">
      <c r="C474" s="192" t="s">
        <v>1447</v>
      </c>
      <c r="D474" s="193" t="s">
        <v>1448</v>
      </c>
    </row>
    <row r="475" spans="3:4" x14ac:dyDescent="0.25">
      <c r="C475" s="192" t="s">
        <v>866</v>
      </c>
      <c r="D475" s="193" t="s">
        <v>867</v>
      </c>
    </row>
    <row r="476" spans="3:4" x14ac:dyDescent="0.25">
      <c r="C476" s="192" t="s">
        <v>898</v>
      </c>
      <c r="D476" s="193" t="s">
        <v>899</v>
      </c>
    </row>
    <row r="477" spans="3:4" x14ac:dyDescent="0.25">
      <c r="C477" s="192" t="s">
        <v>1845</v>
      </c>
      <c r="D477" s="193" t="s">
        <v>1846</v>
      </c>
    </row>
    <row r="478" spans="3:4" x14ac:dyDescent="0.25">
      <c r="C478" s="192" t="s">
        <v>900</v>
      </c>
      <c r="D478" s="193" t="s">
        <v>901</v>
      </c>
    </row>
    <row r="479" spans="3:4" x14ac:dyDescent="0.25">
      <c r="C479" s="192" t="s">
        <v>1721</v>
      </c>
      <c r="D479" s="193" t="s">
        <v>1722</v>
      </c>
    </row>
    <row r="480" spans="3:4" ht="30" x14ac:dyDescent="0.25">
      <c r="C480" s="192" t="s">
        <v>1252</v>
      </c>
      <c r="D480" s="193" t="s">
        <v>1253</v>
      </c>
    </row>
    <row r="481" spans="3:4" x14ac:dyDescent="0.25">
      <c r="C481" s="192" t="s">
        <v>711</v>
      </c>
      <c r="D481" s="193" t="s">
        <v>712</v>
      </c>
    </row>
    <row r="482" spans="3:4" x14ac:dyDescent="0.25">
      <c r="C482" s="192" t="s">
        <v>942</v>
      </c>
      <c r="D482" s="193" t="s">
        <v>943</v>
      </c>
    </row>
    <row r="483" spans="3:4" x14ac:dyDescent="0.25">
      <c r="C483" s="192" t="s">
        <v>1035</v>
      </c>
      <c r="D483" s="193" t="s">
        <v>1036</v>
      </c>
    </row>
    <row r="484" spans="3:4" x14ac:dyDescent="0.25">
      <c r="C484" s="192" t="s">
        <v>1033</v>
      </c>
      <c r="D484" s="193" t="s">
        <v>1034</v>
      </c>
    </row>
    <row r="485" spans="3:4" x14ac:dyDescent="0.25">
      <c r="C485" s="212" t="s">
        <v>1015</v>
      </c>
      <c r="D485" s="213" t="s">
        <v>1016</v>
      </c>
    </row>
    <row r="486" spans="3:4" x14ac:dyDescent="0.25">
      <c r="C486" s="192" t="s">
        <v>962</v>
      </c>
      <c r="D486" s="193" t="s">
        <v>963</v>
      </c>
    </row>
    <row r="487" spans="3:4" x14ac:dyDescent="0.25">
      <c r="C487" s="192" t="s">
        <v>1049</v>
      </c>
      <c r="D487" s="193" t="s">
        <v>1050</v>
      </c>
    </row>
    <row r="488" spans="3:4" x14ac:dyDescent="0.25">
      <c r="C488" s="192" t="s">
        <v>1019</v>
      </c>
      <c r="D488" s="193" t="s">
        <v>1020</v>
      </c>
    </row>
    <row r="489" spans="3:4" x14ac:dyDescent="0.25">
      <c r="C489" s="192" t="s">
        <v>1041</v>
      </c>
      <c r="D489" s="193" t="s">
        <v>1042</v>
      </c>
    </row>
    <row r="490" spans="3:4" x14ac:dyDescent="0.25">
      <c r="C490" s="192" t="s">
        <v>958</v>
      </c>
      <c r="D490" s="193" t="s">
        <v>959</v>
      </c>
    </row>
    <row r="491" spans="3:4" x14ac:dyDescent="0.25">
      <c r="C491" s="192" t="s">
        <v>1709</v>
      </c>
      <c r="D491" s="193" t="s">
        <v>1710</v>
      </c>
    </row>
    <row r="492" spans="3:4" x14ac:dyDescent="0.25">
      <c r="C492" s="192" t="s">
        <v>522</v>
      </c>
      <c r="D492" s="193" t="s">
        <v>523</v>
      </c>
    </row>
    <row r="493" spans="3:4" x14ac:dyDescent="0.25">
      <c r="C493" s="192" t="s">
        <v>1047</v>
      </c>
      <c r="D493" s="193" t="s">
        <v>1048</v>
      </c>
    </row>
    <row r="494" spans="3:4" x14ac:dyDescent="0.25">
      <c r="C494" s="192" t="s">
        <v>1005</v>
      </c>
      <c r="D494" s="193" t="s">
        <v>1006</v>
      </c>
    </row>
    <row r="495" spans="3:4" x14ac:dyDescent="0.25">
      <c r="C495" s="192" t="s">
        <v>896</v>
      </c>
      <c r="D495" s="193" t="s">
        <v>897</v>
      </c>
    </row>
    <row r="496" spans="3:4" x14ac:dyDescent="0.25">
      <c r="C496" s="192" t="s">
        <v>902</v>
      </c>
      <c r="D496" s="193" t="s">
        <v>903</v>
      </c>
    </row>
    <row r="497" spans="3:4" x14ac:dyDescent="0.25">
      <c r="C497" s="192" t="s">
        <v>470</v>
      </c>
      <c r="D497" s="193" t="s">
        <v>471</v>
      </c>
    </row>
    <row r="498" spans="3:4" x14ac:dyDescent="0.25">
      <c r="C498" s="192" t="s">
        <v>1493</v>
      </c>
      <c r="D498" s="193" t="s">
        <v>1494</v>
      </c>
    </row>
    <row r="499" spans="3:4" x14ac:dyDescent="0.25">
      <c r="C499" s="192" t="s">
        <v>940</v>
      </c>
      <c r="D499" s="193" t="s">
        <v>941</v>
      </c>
    </row>
    <row r="500" spans="3:4" x14ac:dyDescent="0.25">
      <c r="C500" s="192" t="s">
        <v>993</v>
      </c>
      <c r="D500" s="193" t="s">
        <v>994</v>
      </c>
    </row>
    <row r="501" spans="3:4" x14ac:dyDescent="0.25">
      <c r="C501" s="192" t="s">
        <v>950</v>
      </c>
      <c r="D501" s="193" t="s">
        <v>951</v>
      </c>
    </row>
    <row r="502" spans="3:4" x14ac:dyDescent="0.25">
      <c r="C502" s="192" t="s">
        <v>1650</v>
      </c>
      <c r="D502" s="193" t="s">
        <v>1651</v>
      </c>
    </row>
    <row r="503" spans="3:4" x14ac:dyDescent="0.25">
      <c r="C503" s="192" t="s">
        <v>1744</v>
      </c>
      <c r="D503" s="193" t="s">
        <v>1745</v>
      </c>
    </row>
    <row r="504" spans="3:4" x14ac:dyDescent="0.25">
      <c r="C504" s="192" t="s">
        <v>1648</v>
      </c>
      <c r="D504" s="193" t="s">
        <v>1649</v>
      </c>
    </row>
    <row r="505" spans="3:4" ht="30" x14ac:dyDescent="0.25">
      <c r="C505" s="192" t="s">
        <v>1773</v>
      </c>
      <c r="D505" s="193" t="s">
        <v>1774</v>
      </c>
    </row>
    <row r="506" spans="3:4" x14ac:dyDescent="0.25">
      <c r="C506" s="192" t="s">
        <v>1260</v>
      </c>
      <c r="D506" s="193" t="s">
        <v>1261</v>
      </c>
    </row>
    <row r="507" spans="3:4" x14ac:dyDescent="0.25">
      <c r="C507" s="192" t="s">
        <v>1258</v>
      </c>
      <c r="D507" s="193" t="s">
        <v>1259</v>
      </c>
    </row>
    <row r="508" spans="3:4" x14ac:dyDescent="0.25">
      <c r="C508" s="192" t="s">
        <v>1746</v>
      </c>
      <c r="D508" s="193" t="s">
        <v>1747</v>
      </c>
    </row>
    <row r="509" spans="3:4" x14ac:dyDescent="0.25">
      <c r="C509" s="192" t="s">
        <v>672</v>
      </c>
      <c r="D509" s="193" t="s">
        <v>673</v>
      </c>
    </row>
    <row r="510" spans="3:4" x14ac:dyDescent="0.25">
      <c r="C510" s="192" t="s">
        <v>679</v>
      </c>
      <c r="D510" s="193" t="s">
        <v>680</v>
      </c>
    </row>
    <row r="511" spans="3:4" x14ac:dyDescent="0.25">
      <c r="C511" s="192" t="s">
        <v>1007</v>
      </c>
      <c r="D511" s="193" t="s">
        <v>1008</v>
      </c>
    </row>
    <row r="512" spans="3:4" x14ac:dyDescent="0.25">
      <c r="C512" s="192" t="s">
        <v>1037</v>
      </c>
      <c r="D512" s="193" t="s">
        <v>1038</v>
      </c>
    </row>
    <row r="513" spans="3:4" x14ac:dyDescent="0.25">
      <c r="C513" s="192" t="s">
        <v>884</v>
      </c>
      <c r="D513" s="193" t="s">
        <v>885</v>
      </c>
    </row>
    <row r="514" spans="3:4" x14ac:dyDescent="0.25">
      <c r="C514" s="192" t="s">
        <v>1467</v>
      </c>
      <c r="D514" s="193" t="s">
        <v>1468</v>
      </c>
    </row>
    <row r="515" spans="3:4" x14ac:dyDescent="0.25">
      <c r="C515" s="192" t="s">
        <v>1021</v>
      </c>
      <c r="D515" s="193" t="s">
        <v>1022</v>
      </c>
    </row>
    <row r="516" spans="3:4" x14ac:dyDescent="0.25">
      <c r="C516" s="192" t="s">
        <v>827</v>
      </c>
      <c r="D516" s="193" t="s">
        <v>828</v>
      </c>
    </row>
    <row r="517" spans="3:4" x14ac:dyDescent="0.25">
      <c r="C517" s="192" t="s">
        <v>1324</v>
      </c>
      <c r="D517" s="193" t="s">
        <v>1325</v>
      </c>
    </row>
    <row r="518" spans="3:4" x14ac:dyDescent="0.25">
      <c r="C518" s="192" t="s">
        <v>1737</v>
      </c>
      <c r="D518" s="193" t="s">
        <v>1738</v>
      </c>
    </row>
    <row r="519" spans="3:4" x14ac:dyDescent="0.25">
      <c r="C519" s="192" t="s">
        <v>1534</v>
      </c>
      <c r="D519" s="193" t="s">
        <v>1535</v>
      </c>
    </row>
    <row r="520" spans="3:4" x14ac:dyDescent="0.25">
      <c r="C520" s="192" t="s">
        <v>1536</v>
      </c>
      <c r="D520" s="193" t="s">
        <v>1537</v>
      </c>
    </row>
    <row r="521" spans="3:4" x14ac:dyDescent="0.25">
      <c r="C521" s="192" t="s">
        <v>1538</v>
      </c>
      <c r="D521" s="193" t="s">
        <v>1539</v>
      </c>
    </row>
    <row r="522" spans="3:4" x14ac:dyDescent="0.25">
      <c r="C522" s="192" t="s">
        <v>1528</v>
      </c>
      <c r="D522" s="193" t="s">
        <v>1529</v>
      </c>
    </row>
    <row r="523" spans="3:4" x14ac:dyDescent="0.25">
      <c r="C523" s="192" t="s">
        <v>1268</v>
      </c>
      <c r="D523" s="193" t="s">
        <v>1269</v>
      </c>
    </row>
    <row r="524" spans="3:4" ht="30" x14ac:dyDescent="0.25">
      <c r="C524" s="192" t="s">
        <v>1275</v>
      </c>
      <c r="D524" s="193" t="s">
        <v>1276</v>
      </c>
    </row>
    <row r="525" spans="3:4" x14ac:dyDescent="0.25">
      <c r="C525" s="192" t="s">
        <v>701</v>
      </c>
      <c r="D525" s="193" t="s">
        <v>702</v>
      </c>
    </row>
    <row r="526" spans="3:4" x14ac:dyDescent="0.25">
      <c r="C526" s="192" t="s">
        <v>496</v>
      </c>
      <c r="D526" s="193" t="s">
        <v>497</v>
      </c>
    </row>
    <row r="527" spans="3:4" x14ac:dyDescent="0.25">
      <c r="C527" s="192" t="s">
        <v>512</v>
      </c>
      <c r="D527" s="193" t="s">
        <v>513</v>
      </c>
    </row>
    <row r="528" spans="3:4" x14ac:dyDescent="0.25">
      <c r="C528" s="192" t="s">
        <v>514</v>
      </c>
      <c r="D528" s="193" t="s">
        <v>515</v>
      </c>
    </row>
    <row r="529" spans="3:4" ht="30" x14ac:dyDescent="0.25">
      <c r="C529" s="192" t="s">
        <v>839</v>
      </c>
      <c r="D529" s="193" t="s">
        <v>840</v>
      </c>
    </row>
    <row r="530" spans="3:4" x14ac:dyDescent="0.25">
      <c r="C530" s="192" t="s">
        <v>498</v>
      </c>
      <c r="D530" s="193" t="s">
        <v>499</v>
      </c>
    </row>
    <row r="531" spans="3:4" x14ac:dyDescent="0.25">
      <c r="C531" s="192" t="s">
        <v>1859</v>
      </c>
      <c r="D531" s="193" t="s">
        <v>1860</v>
      </c>
    </row>
    <row r="532" spans="3:4" x14ac:dyDescent="0.25">
      <c r="C532" s="192" t="s">
        <v>1823</v>
      </c>
      <c r="D532" s="193" t="s">
        <v>1824</v>
      </c>
    </row>
    <row r="533" spans="3:4" x14ac:dyDescent="0.25">
      <c r="C533" s="192" t="s">
        <v>1804</v>
      </c>
      <c r="D533" s="193" t="s">
        <v>1805</v>
      </c>
    </row>
    <row r="534" spans="3:4" x14ac:dyDescent="0.25">
      <c r="C534" s="192" t="s">
        <v>1748</v>
      </c>
      <c r="D534" s="193" t="s">
        <v>1749</v>
      </c>
    </row>
    <row r="535" spans="3:4" x14ac:dyDescent="0.25">
      <c r="C535" s="192" t="s">
        <v>1797</v>
      </c>
      <c r="D535" s="193" t="s">
        <v>1798</v>
      </c>
    </row>
    <row r="536" spans="3:4" x14ac:dyDescent="0.25">
      <c r="C536" s="192" t="s">
        <v>789</v>
      </c>
      <c r="D536" s="193" t="s">
        <v>790</v>
      </c>
    </row>
    <row r="537" spans="3:4" x14ac:dyDescent="0.25">
      <c r="C537" s="192" t="s">
        <v>791</v>
      </c>
      <c r="D537" s="193" t="s">
        <v>792</v>
      </c>
    </row>
    <row r="538" spans="3:4" x14ac:dyDescent="0.25">
      <c r="C538" s="207" t="s">
        <v>787</v>
      </c>
      <c r="D538" s="193" t="s">
        <v>788</v>
      </c>
    </row>
    <row r="539" spans="3:4" x14ac:dyDescent="0.25">
      <c r="C539" s="192" t="s">
        <v>1867</v>
      </c>
      <c r="D539" s="193" t="s">
        <v>1868</v>
      </c>
    </row>
    <row r="540" spans="3:4" x14ac:dyDescent="0.25">
      <c r="C540" s="192" t="s">
        <v>890</v>
      </c>
      <c r="D540" s="193" t="s">
        <v>891</v>
      </c>
    </row>
    <row r="541" spans="3:4" ht="30" x14ac:dyDescent="0.25">
      <c r="C541" s="192" t="s">
        <v>1713</v>
      </c>
      <c r="D541" s="193" t="s">
        <v>1714</v>
      </c>
    </row>
    <row r="542" spans="3:4" x14ac:dyDescent="0.25">
      <c r="C542" s="192" t="s">
        <v>1839</v>
      </c>
      <c r="D542" s="193" t="s">
        <v>1840</v>
      </c>
    </row>
    <row r="543" spans="3:4" x14ac:dyDescent="0.25">
      <c r="C543" s="192" t="s">
        <v>344</v>
      </c>
      <c r="D543" s="193" t="s">
        <v>345</v>
      </c>
    </row>
    <row r="544" spans="3:4" x14ac:dyDescent="0.25">
      <c r="C544" s="192" t="s">
        <v>1855</v>
      </c>
      <c r="D544" s="193" t="s">
        <v>1856</v>
      </c>
    </row>
    <row r="545" spans="3:4" x14ac:dyDescent="0.25">
      <c r="C545" s="192" t="s">
        <v>364</v>
      </c>
      <c r="D545" s="193" t="s">
        <v>365</v>
      </c>
    </row>
    <row r="546" spans="3:4" x14ac:dyDescent="0.25">
      <c r="C546" s="192" t="s">
        <v>486</v>
      </c>
      <c r="D546" s="193" t="s">
        <v>487</v>
      </c>
    </row>
    <row r="547" spans="3:4" x14ac:dyDescent="0.25">
      <c r="C547" s="192" t="s">
        <v>492</v>
      </c>
      <c r="D547" s="193" t="s">
        <v>493</v>
      </c>
    </row>
    <row r="548" spans="3:4" x14ac:dyDescent="0.25">
      <c r="C548" s="192" t="s">
        <v>494</v>
      </c>
      <c r="D548" s="193" t="s">
        <v>495</v>
      </c>
    </row>
    <row r="549" spans="3:4" x14ac:dyDescent="0.25">
      <c r="C549" s="192" t="s">
        <v>1861</v>
      </c>
      <c r="D549" s="193" t="s">
        <v>1862</v>
      </c>
    </row>
    <row r="550" spans="3:4" x14ac:dyDescent="0.25">
      <c r="C550" s="192" t="s">
        <v>580</v>
      </c>
      <c r="D550" s="193" t="s">
        <v>581</v>
      </c>
    </row>
    <row r="551" spans="3:4" x14ac:dyDescent="0.25">
      <c r="C551" s="192" t="s">
        <v>1762</v>
      </c>
      <c r="D551" s="193" t="s">
        <v>1763</v>
      </c>
    </row>
    <row r="552" spans="3:4" x14ac:dyDescent="0.25">
      <c r="C552" s="192" t="s">
        <v>1777</v>
      </c>
      <c r="D552" s="192" t="s">
        <v>1778</v>
      </c>
    </row>
    <row r="553" spans="3:4" x14ac:dyDescent="0.25">
      <c r="C553" s="192" t="s">
        <v>558</v>
      </c>
      <c r="D553" s="193" t="s">
        <v>559</v>
      </c>
    </row>
    <row r="554" spans="3:4" x14ac:dyDescent="0.25">
      <c r="C554" s="433" t="s">
        <v>2473</v>
      </c>
      <c r="D554" s="433" t="s">
        <v>1720</v>
      </c>
    </row>
    <row r="555" spans="3:4" x14ac:dyDescent="0.25">
      <c r="C555" s="433" t="s">
        <v>2488</v>
      </c>
      <c r="D555" s="432" t="s">
        <v>2184</v>
      </c>
    </row>
    <row r="556" spans="3:4" x14ac:dyDescent="0.25">
      <c r="C556" s="433" t="s">
        <v>2474</v>
      </c>
      <c r="D556" s="434" t="s">
        <v>1799</v>
      </c>
    </row>
    <row r="557" spans="3:4" x14ac:dyDescent="0.25">
      <c r="C557" s="479" t="s">
        <v>3220</v>
      </c>
      <c r="D557" s="481" t="s">
        <v>2498</v>
      </c>
    </row>
    <row r="558" spans="3:4" x14ac:dyDescent="0.25">
      <c r="C558" s="479" t="s">
        <v>3220</v>
      </c>
      <c r="D558" s="482" t="s">
        <v>1720</v>
      </c>
    </row>
    <row r="559" spans="3:4" x14ac:dyDescent="0.25">
      <c r="C559" s="479" t="s">
        <v>3221</v>
      </c>
      <c r="D559" s="481" t="s">
        <v>2496</v>
      </c>
    </row>
    <row r="560" spans="3:4" x14ac:dyDescent="0.25">
      <c r="C560" s="479" t="s">
        <v>3222</v>
      </c>
      <c r="D560" s="481" t="s">
        <v>2589</v>
      </c>
    </row>
    <row r="561" spans="3:4" x14ac:dyDescent="0.25">
      <c r="C561" s="479" t="s">
        <v>3223</v>
      </c>
      <c r="D561" s="481" t="s">
        <v>2495</v>
      </c>
    </row>
    <row r="562" spans="3:4" ht="30" x14ac:dyDescent="0.25">
      <c r="C562" s="192" t="s">
        <v>1742</v>
      </c>
      <c r="D562" s="193" t="s">
        <v>1743</v>
      </c>
    </row>
    <row r="563" spans="3:4" x14ac:dyDescent="0.25">
      <c r="C563" s="192" t="s">
        <v>259</v>
      </c>
      <c r="D563" s="193" t="s">
        <v>260</v>
      </c>
    </row>
    <row r="564" spans="3:4" x14ac:dyDescent="0.25">
      <c r="C564" s="192" t="s">
        <v>1118</v>
      </c>
      <c r="D564" s="193" t="s">
        <v>1119</v>
      </c>
    </row>
    <row r="565" spans="3:4" x14ac:dyDescent="0.25">
      <c r="C565" s="192" t="s">
        <v>265</v>
      </c>
      <c r="D565" s="193" t="s">
        <v>266</v>
      </c>
    </row>
    <row r="566" spans="3:4" x14ac:dyDescent="0.25">
      <c r="C566" s="192" t="s">
        <v>1892</v>
      </c>
      <c r="D566" s="193" t="s">
        <v>1893</v>
      </c>
    </row>
    <row r="567" spans="3:4" x14ac:dyDescent="0.25">
      <c r="C567" s="192" t="s">
        <v>1894</v>
      </c>
      <c r="D567" s="193" t="s">
        <v>1895</v>
      </c>
    </row>
    <row r="568" spans="3:4" x14ac:dyDescent="0.25">
      <c r="C568" s="192" t="s">
        <v>1896</v>
      </c>
      <c r="D568" s="193" t="s">
        <v>1897</v>
      </c>
    </row>
    <row r="569" spans="3:4" x14ac:dyDescent="0.25">
      <c r="C569" s="192" t="s">
        <v>2025</v>
      </c>
      <c r="D569" s="193" t="s">
        <v>2026</v>
      </c>
    </row>
    <row r="570" spans="3:4" x14ac:dyDescent="0.25">
      <c r="C570" s="192" t="s">
        <v>2039</v>
      </c>
      <c r="D570" s="193" t="s">
        <v>2040</v>
      </c>
    </row>
    <row r="571" spans="3:4" x14ac:dyDescent="0.25">
      <c r="C571" s="192" t="s">
        <v>2041</v>
      </c>
      <c r="D571" s="193" t="s">
        <v>2042</v>
      </c>
    </row>
    <row r="572" spans="3:4" x14ac:dyDescent="0.25">
      <c r="C572" s="192" t="s">
        <v>2043</v>
      </c>
      <c r="D572" s="193" t="s">
        <v>2044</v>
      </c>
    </row>
    <row r="573" spans="3:4" x14ac:dyDescent="0.25">
      <c r="C573" s="192" t="s">
        <v>2067</v>
      </c>
      <c r="D573" s="208" t="s">
        <v>2068</v>
      </c>
    </row>
    <row r="574" spans="3:4" x14ac:dyDescent="0.25">
      <c r="C574" s="192" t="s">
        <v>2057</v>
      </c>
      <c r="D574" s="193" t="s">
        <v>2058</v>
      </c>
    </row>
    <row r="575" spans="3:4" x14ac:dyDescent="0.25">
      <c r="C575" s="192" t="s">
        <v>946</v>
      </c>
      <c r="D575" s="193" t="s">
        <v>947</v>
      </c>
    </row>
    <row r="576" spans="3:4" x14ac:dyDescent="0.25">
      <c r="C576" s="192" t="s">
        <v>1405</v>
      </c>
      <c r="D576" s="193" t="s">
        <v>1406</v>
      </c>
    </row>
    <row r="577" spans="3:4" x14ac:dyDescent="0.25">
      <c r="C577" s="192" t="s">
        <v>980</v>
      </c>
      <c r="D577" s="193" t="s">
        <v>981</v>
      </c>
    </row>
    <row r="578" spans="3:4" x14ac:dyDescent="0.25">
      <c r="C578" s="192" t="s">
        <v>2104</v>
      </c>
      <c r="D578" s="193" t="s">
        <v>2105</v>
      </c>
    </row>
    <row r="579" spans="3:4" x14ac:dyDescent="0.25">
      <c r="C579" s="192" t="s">
        <v>2098</v>
      </c>
      <c r="D579" s="193" t="s">
        <v>2099</v>
      </c>
    </row>
    <row r="580" spans="3:4" x14ac:dyDescent="0.25">
      <c r="C580" s="192" t="s">
        <v>660</v>
      </c>
      <c r="D580" s="193" t="s">
        <v>661</v>
      </c>
    </row>
    <row r="581" spans="3:4" x14ac:dyDescent="0.25">
      <c r="C581" s="192" t="s">
        <v>1718</v>
      </c>
      <c r="D581" s="193" t="s">
        <v>1719</v>
      </c>
    </row>
    <row r="582" spans="3:4" x14ac:dyDescent="0.25">
      <c r="C582" s="192" t="s">
        <v>2053</v>
      </c>
      <c r="D582" s="193" t="s">
        <v>2054</v>
      </c>
    </row>
    <row r="583" spans="3:4" x14ac:dyDescent="0.25">
      <c r="C583" s="192" t="s">
        <v>1965</v>
      </c>
      <c r="D583" s="193" t="s">
        <v>1966</v>
      </c>
    </row>
    <row r="584" spans="3:4" x14ac:dyDescent="0.25">
      <c r="C584" s="192" t="s">
        <v>1610</v>
      </c>
      <c r="D584" s="193" t="s">
        <v>1611</v>
      </c>
    </row>
    <row r="585" spans="3:4" x14ac:dyDescent="0.25">
      <c r="C585" s="192" t="s">
        <v>1995</v>
      </c>
      <c r="D585" s="193" t="s">
        <v>1996</v>
      </c>
    </row>
    <row r="586" spans="3:4" x14ac:dyDescent="0.25">
      <c r="C586" s="192" t="s">
        <v>860</v>
      </c>
      <c r="D586" s="193" t="s">
        <v>861</v>
      </c>
    </row>
    <row r="587" spans="3:4" x14ac:dyDescent="0.25">
      <c r="C587" s="192" t="s">
        <v>2108</v>
      </c>
      <c r="D587" s="193" t="s">
        <v>2109</v>
      </c>
    </row>
    <row r="588" spans="3:4" x14ac:dyDescent="0.25">
      <c r="C588" s="192" t="s">
        <v>2077</v>
      </c>
      <c r="D588" s="193" t="s">
        <v>2078</v>
      </c>
    </row>
    <row r="589" spans="3:4" x14ac:dyDescent="0.25">
      <c r="C589" s="192" t="s">
        <v>2049</v>
      </c>
      <c r="D589" s="193" t="s">
        <v>2050</v>
      </c>
    </row>
    <row r="590" spans="3:4" x14ac:dyDescent="0.25">
      <c r="C590" s="192" t="s">
        <v>2073</v>
      </c>
      <c r="D590" s="193" t="s">
        <v>2074</v>
      </c>
    </row>
    <row r="591" spans="3:4" x14ac:dyDescent="0.25">
      <c r="C591" s="192" t="s">
        <v>2102</v>
      </c>
      <c r="D591" s="193" t="s">
        <v>2103</v>
      </c>
    </row>
    <row r="592" spans="3:4" x14ac:dyDescent="0.25">
      <c r="C592" s="192" t="s">
        <v>1674</v>
      </c>
      <c r="D592" s="193" t="s">
        <v>1675</v>
      </c>
    </row>
    <row r="593" spans="3:4" x14ac:dyDescent="0.25">
      <c r="C593" s="192" t="s">
        <v>858</v>
      </c>
      <c r="D593" s="193" t="s">
        <v>859</v>
      </c>
    </row>
    <row r="594" spans="3:4" x14ac:dyDescent="0.25">
      <c r="C594" s="192" t="s">
        <v>1993</v>
      </c>
      <c r="D594" s="193" t="s">
        <v>1994</v>
      </c>
    </row>
    <row r="595" spans="3:4" x14ac:dyDescent="0.25">
      <c r="C595" s="192" t="s">
        <v>1999</v>
      </c>
      <c r="D595" s="193" t="s">
        <v>2000</v>
      </c>
    </row>
    <row r="596" spans="3:4" x14ac:dyDescent="0.25">
      <c r="C596" s="192" t="s">
        <v>2006</v>
      </c>
      <c r="D596" s="193" t="s">
        <v>2007</v>
      </c>
    </row>
    <row r="597" spans="3:4" x14ac:dyDescent="0.25">
      <c r="C597" s="192" t="s">
        <v>2065</v>
      </c>
      <c r="D597" s="193" t="s">
        <v>2066</v>
      </c>
    </row>
    <row r="598" spans="3:4" x14ac:dyDescent="0.25">
      <c r="C598" s="192" t="s">
        <v>2033</v>
      </c>
      <c r="D598" s="193" t="s">
        <v>2034</v>
      </c>
    </row>
    <row r="599" spans="3:4" ht="45" x14ac:dyDescent="0.25">
      <c r="C599" s="192" t="s">
        <v>2061</v>
      </c>
      <c r="D599" s="195" t="s">
        <v>2062</v>
      </c>
    </row>
    <row r="600" spans="3:4" x14ac:dyDescent="0.25">
      <c r="C600" s="192" t="s">
        <v>1960</v>
      </c>
      <c r="D600" s="193" t="s">
        <v>1961</v>
      </c>
    </row>
    <row r="601" spans="3:4" x14ac:dyDescent="0.25">
      <c r="C601" s="192" t="s">
        <v>1958</v>
      </c>
      <c r="D601" s="193" t="s">
        <v>1959</v>
      </c>
    </row>
    <row r="602" spans="3:4" x14ac:dyDescent="0.25">
      <c r="C602" s="192" t="s">
        <v>856</v>
      </c>
      <c r="D602" s="193" t="s">
        <v>857</v>
      </c>
    </row>
    <row r="603" spans="3:4" x14ac:dyDescent="0.25">
      <c r="C603" s="212" t="s">
        <v>1956</v>
      </c>
      <c r="D603" s="213" t="s">
        <v>1957</v>
      </c>
    </row>
    <row r="604" spans="3:4" x14ac:dyDescent="0.25">
      <c r="C604" s="192" t="s">
        <v>1930</v>
      </c>
      <c r="D604" s="193" t="s">
        <v>1931</v>
      </c>
    </row>
    <row r="605" spans="3:4" x14ac:dyDescent="0.25">
      <c r="C605" s="192" t="s">
        <v>1928</v>
      </c>
      <c r="D605" s="193" t="s">
        <v>1929</v>
      </c>
    </row>
    <row r="606" spans="3:4" x14ac:dyDescent="0.25">
      <c r="C606" s="192" t="s">
        <v>1989</v>
      </c>
      <c r="D606" s="193" t="s">
        <v>1990</v>
      </c>
    </row>
    <row r="607" spans="3:4" x14ac:dyDescent="0.25">
      <c r="C607" s="192" t="s">
        <v>1679</v>
      </c>
      <c r="D607" s="193" t="s">
        <v>1680</v>
      </c>
    </row>
    <row r="608" spans="3:4" x14ac:dyDescent="0.25">
      <c r="C608" s="192" t="s">
        <v>2069</v>
      </c>
      <c r="D608" s="193" t="s">
        <v>2070</v>
      </c>
    </row>
    <row r="609" spans="3:4" x14ac:dyDescent="0.25">
      <c r="C609" s="192" t="s">
        <v>1812</v>
      </c>
      <c r="D609" s="193" t="s">
        <v>1813</v>
      </c>
    </row>
    <row r="610" spans="3:4" x14ac:dyDescent="0.25">
      <c r="C610" s="192" t="s">
        <v>1814</v>
      </c>
      <c r="D610" s="193" t="s">
        <v>1815</v>
      </c>
    </row>
    <row r="611" spans="3:4" x14ac:dyDescent="0.25">
      <c r="C611" s="192" t="s">
        <v>1816</v>
      </c>
      <c r="D611" s="193" t="s">
        <v>1817</v>
      </c>
    </row>
    <row r="612" spans="3:4" x14ac:dyDescent="0.25">
      <c r="C612" s="192" t="s">
        <v>2114</v>
      </c>
      <c r="D612" s="193" t="s">
        <v>2115</v>
      </c>
    </row>
    <row r="613" spans="3:4" x14ac:dyDescent="0.25">
      <c r="C613" s="192" t="s">
        <v>1401</v>
      </c>
      <c r="D613" s="193" t="s">
        <v>1402</v>
      </c>
    </row>
    <row r="614" spans="3:4" x14ac:dyDescent="0.25">
      <c r="C614" s="192" t="s">
        <v>2110</v>
      </c>
      <c r="D614" s="193" t="s">
        <v>2111</v>
      </c>
    </row>
    <row r="615" spans="3:4" x14ac:dyDescent="0.25">
      <c r="C615" s="192" t="s">
        <v>2031</v>
      </c>
      <c r="D615" s="193" t="s">
        <v>2032</v>
      </c>
    </row>
    <row r="616" spans="3:4" x14ac:dyDescent="0.25">
      <c r="C616" s="192" t="s">
        <v>1729</v>
      </c>
      <c r="D616" s="193" t="s">
        <v>1730</v>
      </c>
    </row>
    <row r="617" spans="3:4" x14ac:dyDescent="0.25">
      <c r="C617" s="192" t="s">
        <v>2071</v>
      </c>
      <c r="D617" s="193" t="s">
        <v>2072</v>
      </c>
    </row>
    <row r="618" spans="3:4" ht="30" x14ac:dyDescent="0.25">
      <c r="C618" s="192" t="s">
        <v>1913</v>
      </c>
      <c r="D618" s="193" t="s">
        <v>1914</v>
      </c>
    </row>
    <row r="619" spans="3:4" ht="30" x14ac:dyDescent="0.25">
      <c r="C619" s="192" t="s">
        <v>1687</v>
      </c>
      <c r="D619" s="193" t="s">
        <v>1688</v>
      </c>
    </row>
    <row r="620" spans="3:4" x14ac:dyDescent="0.25">
      <c r="C620" s="192" t="s">
        <v>2002</v>
      </c>
      <c r="D620" s="193" t="s">
        <v>2003</v>
      </c>
    </row>
    <row r="621" spans="3:4" x14ac:dyDescent="0.25">
      <c r="C621" s="192" t="s">
        <v>1391</v>
      </c>
      <c r="D621" s="193" t="s">
        <v>1392</v>
      </c>
    </row>
    <row r="622" spans="3:4" x14ac:dyDescent="0.25">
      <c r="C622" s="192" t="s">
        <v>1810</v>
      </c>
      <c r="D622" s="193" t="s">
        <v>1811</v>
      </c>
    </row>
    <row r="623" spans="3:4" x14ac:dyDescent="0.25">
      <c r="C623" s="192" t="s">
        <v>765</v>
      </c>
      <c r="D623" s="193" t="s">
        <v>766</v>
      </c>
    </row>
    <row r="624" spans="3:4" x14ac:dyDescent="0.25">
      <c r="C624" s="192" t="s">
        <v>1991</v>
      </c>
      <c r="D624" s="193" t="s">
        <v>1992</v>
      </c>
    </row>
    <row r="625" spans="3:4" x14ac:dyDescent="0.25">
      <c r="C625" s="192" t="s">
        <v>500</v>
      </c>
      <c r="D625" s="193" t="s">
        <v>501</v>
      </c>
    </row>
    <row r="626" spans="3:4" x14ac:dyDescent="0.25">
      <c r="C626" s="192" t="s">
        <v>1997</v>
      </c>
      <c r="D626" s="193" t="s">
        <v>1998</v>
      </c>
    </row>
    <row r="627" spans="3:4" x14ac:dyDescent="0.25">
      <c r="C627" s="192" t="s">
        <v>2083</v>
      </c>
      <c r="D627" s="193" t="s">
        <v>2084</v>
      </c>
    </row>
    <row r="628" spans="3:4" x14ac:dyDescent="0.25">
      <c r="C628" s="192" t="s">
        <v>1962</v>
      </c>
      <c r="D628" s="193" t="s">
        <v>1963</v>
      </c>
    </row>
    <row r="629" spans="3:4" x14ac:dyDescent="0.25">
      <c r="C629" s="192" t="s">
        <v>1795</v>
      </c>
      <c r="D629" s="193" t="s">
        <v>1796</v>
      </c>
    </row>
    <row r="630" spans="3:4" x14ac:dyDescent="0.25">
      <c r="C630" s="192" t="s">
        <v>1853</v>
      </c>
      <c r="D630" s="193" t="s">
        <v>1854</v>
      </c>
    </row>
    <row r="631" spans="3:4" x14ac:dyDescent="0.25">
      <c r="C631" s="192" t="s">
        <v>2085</v>
      </c>
      <c r="D631" s="193" t="s">
        <v>2086</v>
      </c>
    </row>
    <row r="632" spans="3:4" x14ac:dyDescent="0.25">
      <c r="C632" s="192" t="s">
        <v>763</v>
      </c>
      <c r="D632" s="193" t="s">
        <v>764</v>
      </c>
    </row>
    <row r="633" spans="3:4" x14ac:dyDescent="0.25">
      <c r="C633" s="192" t="s">
        <v>2011</v>
      </c>
      <c r="D633" s="193" t="s">
        <v>2012</v>
      </c>
    </row>
    <row r="634" spans="3:4" ht="30" x14ac:dyDescent="0.25">
      <c r="C634" s="192" t="s">
        <v>2027</v>
      </c>
      <c r="D634" s="193" t="s">
        <v>2028</v>
      </c>
    </row>
    <row r="635" spans="3:4" x14ac:dyDescent="0.25">
      <c r="C635" s="192" t="s">
        <v>2045</v>
      </c>
      <c r="D635" s="193" t="s">
        <v>2046</v>
      </c>
    </row>
    <row r="636" spans="3:4" x14ac:dyDescent="0.25">
      <c r="C636" s="192" t="s">
        <v>2112</v>
      </c>
      <c r="D636" s="193" t="s">
        <v>2113</v>
      </c>
    </row>
    <row r="637" spans="3:4" x14ac:dyDescent="0.25">
      <c r="C637" s="192" t="s">
        <v>944</v>
      </c>
      <c r="D637" s="193" t="s">
        <v>945</v>
      </c>
    </row>
    <row r="638" spans="3:4" x14ac:dyDescent="0.25">
      <c r="C638" s="192" t="s">
        <v>795</v>
      </c>
      <c r="D638" s="193" t="s">
        <v>796</v>
      </c>
    </row>
    <row r="639" spans="3:4" x14ac:dyDescent="0.25">
      <c r="C639" s="192" t="s">
        <v>699</v>
      </c>
      <c r="D639" s="193" t="s">
        <v>700</v>
      </c>
    </row>
    <row r="640" spans="3:4" x14ac:dyDescent="0.25">
      <c r="C640" s="192" t="s">
        <v>835</v>
      </c>
      <c r="D640" s="193" t="s">
        <v>836</v>
      </c>
    </row>
    <row r="641" spans="3:4" x14ac:dyDescent="0.25">
      <c r="C641" s="192" t="s">
        <v>928</v>
      </c>
      <c r="D641" s="193" t="s">
        <v>929</v>
      </c>
    </row>
    <row r="642" spans="3:4" x14ac:dyDescent="0.25">
      <c r="C642" s="192" t="s">
        <v>948</v>
      </c>
      <c r="D642" s="193" t="s">
        <v>949</v>
      </c>
    </row>
    <row r="643" spans="3:4" ht="30" x14ac:dyDescent="0.25">
      <c r="C643" s="192" t="s">
        <v>2013</v>
      </c>
      <c r="D643" s="193" t="s">
        <v>2014</v>
      </c>
    </row>
    <row r="644" spans="3:4" ht="30" x14ac:dyDescent="0.25">
      <c r="C644" s="192" t="s">
        <v>1985</v>
      </c>
      <c r="D644" s="193" t="s">
        <v>1986</v>
      </c>
    </row>
    <row r="645" spans="3:4" ht="30" x14ac:dyDescent="0.25">
      <c r="C645" s="192" t="s">
        <v>1987</v>
      </c>
      <c r="D645" s="193" t="s">
        <v>1988</v>
      </c>
    </row>
    <row r="646" spans="3:4" x14ac:dyDescent="0.25">
      <c r="C646" s="192" t="s">
        <v>1114</v>
      </c>
      <c r="D646" s="193" t="s">
        <v>1115</v>
      </c>
    </row>
    <row r="647" spans="3:4" x14ac:dyDescent="0.25">
      <c r="C647" s="192" t="s">
        <v>1954</v>
      </c>
      <c r="D647" s="192" t="s">
        <v>1955</v>
      </c>
    </row>
    <row r="648" spans="3:4" x14ac:dyDescent="0.25">
      <c r="C648" s="192" t="s">
        <v>2100</v>
      </c>
      <c r="D648" s="193" t="s">
        <v>2101</v>
      </c>
    </row>
    <row r="649" spans="3:4" x14ac:dyDescent="0.25">
      <c r="C649" s="192" t="s">
        <v>2075</v>
      </c>
      <c r="D649" s="193" t="s">
        <v>2076</v>
      </c>
    </row>
    <row r="650" spans="3:4" x14ac:dyDescent="0.25">
      <c r="C650" s="192" t="s">
        <v>2055</v>
      </c>
      <c r="D650" s="193" t="s">
        <v>2056</v>
      </c>
    </row>
    <row r="651" spans="3:4" x14ac:dyDescent="0.25">
      <c r="C651" s="192" t="s">
        <v>2051</v>
      </c>
      <c r="D651" s="193" t="s">
        <v>2052</v>
      </c>
    </row>
    <row r="652" spans="3:4" x14ac:dyDescent="0.25">
      <c r="C652" s="192" t="s">
        <v>2035</v>
      </c>
      <c r="D652" s="193" t="s">
        <v>2036</v>
      </c>
    </row>
    <row r="653" spans="3:4" x14ac:dyDescent="0.25">
      <c r="C653" s="212" t="s">
        <v>2037</v>
      </c>
      <c r="D653" s="213" t="s">
        <v>2038</v>
      </c>
    </row>
    <row r="654" spans="3:4" x14ac:dyDescent="0.25">
      <c r="C654" s="192" t="s">
        <v>2059</v>
      </c>
      <c r="D654" s="193" t="s">
        <v>2060</v>
      </c>
    </row>
    <row r="655" spans="3:4" x14ac:dyDescent="0.25">
      <c r="C655" s="192" t="s">
        <v>2063</v>
      </c>
      <c r="D655" s="193" t="s">
        <v>2064</v>
      </c>
    </row>
    <row r="656" spans="3:4" x14ac:dyDescent="0.25">
      <c r="C656" s="192" t="s">
        <v>2029</v>
      </c>
      <c r="D656" s="193" t="s">
        <v>2030</v>
      </c>
    </row>
    <row r="657" spans="3:4" x14ac:dyDescent="0.25">
      <c r="C657" s="197" t="s">
        <v>1926</v>
      </c>
      <c r="D657" s="193" t="s">
        <v>1927</v>
      </c>
    </row>
    <row r="658" spans="3:4" x14ac:dyDescent="0.25">
      <c r="C658" s="192" t="s">
        <v>1940</v>
      </c>
      <c r="D658" s="193" t="s">
        <v>1941</v>
      </c>
    </row>
    <row r="659" spans="3:4" x14ac:dyDescent="0.25">
      <c r="C659" s="192" t="s">
        <v>1942</v>
      </c>
      <c r="D659" s="193" t="s">
        <v>1943</v>
      </c>
    </row>
    <row r="660" spans="3:4" x14ac:dyDescent="0.25">
      <c r="C660" s="192" t="s">
        <v>1909</v>
      </c>
      <c r="D660" s="193" t="s">
        <v>1910</v>
      </c>
    </row>
    <row r="661" spans="3:4" x14ac:dyDescent="0.25">
      <c r="C661" s="192" t="s">
        <v>854</v>
      </c>
      <c r="D661" s="193" t="s">
        <v>855</v>
      </c>
    </row>
    <row r="662" spans="3:4" x14ac:dyDescent="0.25">
      <c r="C662" s="192" t="s">
        <v>1983</v>
      </c>
      <c r="D662" s="193" t="s">
        <v>1984</v>
      </c>
    </row>
    <row r="663" spans="3:4" x14ac:dyDescent="0.25">
      <c r="C663" s="192" t="s">
        <v>2004</v>
      </c>
      <c r="D663" s="193" t="s">
        <v>2005</v>
      </c>
    </row>
    <row r="664" spans="3:4" x14ac:dyDescent="0.25">
      <c r="C664" s="192" t="s">
        <v>1975</v>
      </c>
      <c r="D664" s="193" t="s">
        <v>1976</v>
      </c>
    </row>
    <row r="665" spans="3:4" x14ac:dyDescent="0.25">
      <c r="C665" s="192" t="s">
        <v>1979</v>
      </c>
      <c r="D665" s="193" t="s">
        <v>1980</v>
      </c>
    </row>
    <row r="666" spans="3:4" x14ac:dyDescent="0.25">
      <c r="C666" s="192" t="s">
        <v>1981</v>
      </c>
      <c r="D666" s="193" t="s">
        <v>1982</v>
      </c>
    </row>
    <row r="667" spans="3:4" x14ac:dyDescent="0.25">
      <c r="C667" s="192" t="s">
        <v>1977</v>
      </c>
      <c r="D667" s="193" t="s">
        <v>1978</v>
      </c>
    </row>
    <row r="668" spans="3:4" x14ac:dyDescent="0.25">
      <c r="C668" s="192" t="s">
        <v>2023</v>
      </c>
      <c r="D668" s="193" t="s">
        <v>2024</v>
      </c>
    </row>
    <row r="669" spans="3:4" x14ac:dyDescent="0.25">
      <c r="C669" s="192" t="s">
        <v>2021</v>
      </c>
      <c r="D669" s="193" t="s">
        <v>2022</v>
      </c>
    </row>
    <row r="670" spans="3:4" x14ac:dyDescent="0.25">
      <c r="C670" s="192" t="s">
        <v>2020</v>
      </c>
      <c r="D670" s="193" t="s">
        <v>2637</v>
      </c>
    </row>
    <row r="671" spans="3:4" x14ac:dyDescent="0.25">
      <c r="C671" s="192" t="s">
        <v>2079</v>
      </c>
      <c r="D671" s="193" t="s">
        <v>2080</v>
      </c>
    </row>
    <row r="672" spans="3:4" ht="30" x14ac:dyDescent="0.25">
      <c r="C672" s="192" t="s">
        <v>1973</v>
      </c>
      <c r="D672" s="193" t="s">
        <v>1974</v>
      </c>
    </row>
    <row r="673" spans="3:4" ht="30" x14ac:dyDescent="0.25">
      <c r="C673" s="192" t="s">
        <v>2016</v>
      </c>
      <c r="D673" s="193" t="s">
        <v>2017</v>
      </c>
    </row>
    <row r="674" spans="3:4" ht="30" x14ac:dyDescent="0.25">
      <c r="C674" s="192" t="s">
        <v>2018</v>
      </c>
      <c r="D674" s="193" t="s">
        <v>2019</v>
      </c>
    </row>
    <row r="675" spans="3:4" x14ac:dyDescent="0.25">
      <c r="C675" s="192" t="s">
        <v>2047</v>
      </c>
      <c r="D675" s="193" t="s">
        <v>2048</v>
      </c>
    </row>
    <row r="676" spans="3:4" x14ac:dyDescent="0.25">
      <c r="C676" s="192" t="s">
        <v>978</v>
      </c>
      <c r="D676" s="193" t="s">
        <v>979</v>
      </c>
    </row>
    <row r="677" spans="3:4" x14ac:dyDescent="0.25">
      <c r="C677" s="192" t="s">
        <v>2009</v>
      </c>
      <c r="D677" s="193" t="s">
        <v>2010</v>
      </c>
    </row>
    <row r="678" spans="3:4" x14ac:dyDescent="0.25">
      <c r="C678" s="192" t="s">
        <v>2106</v>
      </c>
      <c r="D678" s="193" t="s">
        <v>2107</v>
      </c>
    </row>
    <row r="679" spans="3:4" x14ac:dyDescent="0.25">
      <c r="C679" s="192" t="s">
        <v>1701</v>
      </c>
      <c r="D679" s="193" t="s">
        <v>1702</v>
      </c>
    </row>
    <row r="680" spans="3:4" x14ac:dyDescent="0.25">
      <c r="C680" s="433" t="s">
        <v>2482</v>
      </c>
      <c r="D680" s="433" t="s">
        <v>2638</v>
      </c>
    </row>
    <row r="681" spans="3:4" ht="30" x14ac:dyDescent="0.25">
      <c r="C681" s="479" t="s">
        <v>3224</v>
      </c>
      <c r="D681" s="481" t="s">
        <v>2493</v>
      </c>
    </row>
    <row r="682" spans="3:4" ht="30" x14ac:dyDescent="0.25">
      <c r="C682" s="479" t="s">
        <v>3225</v>
      </c>
      <c r="D682" s="481" t="s">
        <v>2363</v>
      </c>
    </row>
    <row r="683" spans="3:4" x14ac:dyDescent="0.25">
      <c r="C683" s="479" t="s">
        <v>3226</v>
      </c>
      <c r="D683" s="481" t="s">
        <v>2359</v>
      </c>
    </row>
    <row r="684" spans="3:4" x14ac:dyDescent="0.25">
      <c r="C684" s="479" t="s">
        <v>3227</v>
      </c>
      <c r="D684" s="481" t="s">
        <v>2361</v>
      </c>
    </row>
    <row r="685" spans="3:4" x14ac:dyDescent="0.25">
      <c r="C685" s="479" t="s">
        <v>3228</v>
      </c>
      <c r="D685" s="481" t="s">
        <v>2356</v>
      </c>
    </row>
    <row r="686" spans="3:4" x14ac:dyDescent="0.25">
      <c r="C686" s="479" t="s">
        <v>3229</v>
      </c>
      <c r="D686" s="481" t="s">
        <v>2362</v>
      </c>
    </row>
    <row r="687" spans="3:4" x14ac:dyDescent="0.25">
      <c r="C687" s="479" t="s">
        <v>3230</v>
      </c>
      <c r="D687" s="481" t="s">
        <v>2360</v>
      </c>
    </row>
    <row r="688" spans="3:4" x14ac:dyDescent="0.25">
      <c r="C688" s="479" t="s">
        <v>3231</v>
      </c>
      <c r="D688" s="481" t="s">
        <v>2516</v>
      </c>
    </row>
    <row r="689" spans="3:4" x14ac:dyDescent="0.25">
      <c r="C689" s="479" t="s">
        <v>3232</v>
      </c>
      <c r="D689" s="481" t="s">
        <v>3168</v>
      </c>
    </row>
    <row r="690" spans="3:4" x14ac:dyDescent="0.25">
      <c r="C690" s="192" t="s">
        <v>1628</v>
      </c>
      <c r="D690" s="193" t="s">
        <v>1629</v>
      </c>
    </row>
    <row r="691" spans="3:4" x14ac:dyDescent="0.25">
      <c r="C691" s="192" t="s">
        <v>1630</v>
      </c>
      <c r="D691" s="193" t="s">
        <v>1631</v>
      </c>
    </row>
    <row r="692" spans="3:4" x14ac:dyDescent="0.25">
      <c r="C692" s="192" t="s">
        <v>1602</v>
      </c>
      <c r="D692" s="193" t="s">
        <v>1603</v>
      </c>
    </row>
    <row r="693" spans="3:4" x14ac:dyDescent="0.25">
      <c r="C693" s="192" t="s">
        <v>1820</v>
      </c>
      <c r="D693" s="193" t="s">
        <v>1821</v>
      </c>
    </row>
    <row r="694" spans="3:4" x14ac:dyDescent="0.25">
      <c r="C694" s="192" t="s">
        <v>1434</v>
      </c>
      <c r="D694" s="193" t="s">
        <v>1435</v>
      </c>
    </row>
    <row r="695" spans="3:4" x14ac:dyDescent="0.25">
      <c r="C695" s="192" t="s">
        <v>214</v>
      </c>
      <c r="D695" s="193" t="s">
        <v>215</v>
      </c>
    </row>
    <row r="696" spans="3:4" x14ac:dyDescent="0.25">
      <c r="C696" s="192" t="s">
        <v>253</v>
      </c>
      <c r="D696" s="193" t="s">
        <v>254</v>
      </c>
    </row>
    <row r="697" spans="3:4" x14ac:dyDescent="0.25">
      <c r="C697" s="192" t="s">
        <v>255</v>
      </c>
      <c r="D697" s="193" t="s">
        <v>256</v>
      </c>
    </row>
    <row r="698" spans="3:4" x14ac:dyDescent="0.25">
      <c r="C698" s="192" t="s">
        <v>755</v>
      </c>
      <c r="D698" s="193" t="s">
        <v>756</v>
      </c>
    </row>
    <row r="699" spans="3:4" x14ac:dyDescent="0.25">
      <c r="C699" s="192" t="s">
        <v>767</v>
      </c>
      <c r="D699" s="193" t="s">
        <v>768</v>
      </c>
    </row>
    <row r="700" spans="3:4" x14ac:dyDescent="0.25">
      <c r="C700" s="192" t="s">
        <v>293</v>
      </c>
      <c r="D700" s="193" t="s">
        <v>294</v>
      </c>
    </row>
    <row r="701" spans="3:4" x14ac:dyDescent="0.25">
      <c r="C701" s="192" t="s">
        <v>297</v>
      </c>
      <c r="D701" s="193" t="s">
        <v>298</v>
      </c>
    </row>
    <row r="702" spans="3:4" x14ac:dyDescent="0.25">
      <c r="C702" s="192" t="s">
        <v>299</v>
      </c>
      <c r="D702" s="193" t="s">
        <v>300</v>
      </c>
    </row>
    <row r="703" spans="3:4" x14ac:dyDescent="0.25">
      <c r="C703" s="192" t="s">
        <v>301</v>
      </c>
      <c r="D703" s="193" t="s">
        <v>302</v>
      </c>
    </row>
    <row r="704" spans="3:4" x14ac:dyDescent="0.25">
      <c r="C704" s="192" t="s">
        <v>312</v>
      </c>
      <c r="D704" s="193" t="s">
        <v>313</v>
      </c>
    </row>
    <row r="705" spans="3:4" x14ac:dyDescent="0.25">
      <c r="C705" s="192" t="s">
        <v>326</v>
      </c>
      <c r="D705" s="193" t="s">
        <v>327</v>
      </c>
    </row>
    <row r="706" spans="3:4" x14ac:dyDescent="0.25">
      <c r="C706" s="192" t="s">
        <v>328</v>
      </c>
      <c r="D706" s="193" t="s">
        <v>329</v>
      </c>
    </row>
    <row r="707" spans="3:4" x14ac:dyDescent="0.25">
      <c r="C707" s="192" t="s">
        <v>330</v>
      </c>
      <c r="D707" s="193" t="s">
        <v>331</v>
      </c>
    </row>
    <row r="708" spans="3:4" x14ac:dyDescent="0.25">
      <c r="C708" s="192" t="s">
        <v>334</v>
      </c>
      <c r="D708" s="193" t="s">
        <v>335</v>
      </c>
    </row>
    <row r="709" spans="3:4" x14ac:dyDescent="0.25">
      <c r="C709" s="192" t="s">
        <v>336</v>
      </c>
      <c r="D709" s="193" t="s">
        <v>337</v>
      </c>
    </row>
    <row r="710" spans="3:4" x14ac:dyDescent="0.25">
      <c r="C710" s="192" t="s">
        <v>338</v>
      </c>
      <c r="D710" s="193" t="s">
        <v>339</v>
      </c>
    </row>
    <row r="711" spans="3:4" x14ac:dyDescent="0.25">
      <c r="C711" s="192" t="s">
        <v>340</v>
      </c>
      <c r="D711" s="193" t="s">
        <v>341</v>
      </c>
    </row>
    <row r="712" spans="3:4" x14ac:dyDescent="0.25">
      <c r="C712" s="192" t="s">
        <v>370</v>
      </c>
      <c r="D712" s="193" t="s">
        <v>371</v>
      </c>
    </row>
    <row r="713" spans="3:4" x14ac:dyDescent="0.25">
      <c r="C713" s="192" t="s">
        <v>380</v>
      </c>
      <c r="D713" s="193" t="s">
        <v>381</v>
      </c>
    </row>
    <row r="714" spans="3:4" x14ac:dyDescent="0.25">
      <c r="C714" s="192" t="s">
        <v>384</v>
      </c>
      <c r="D714" s="193" t="s">
        <v>385</v>
      </c>
    </row>
    <row r="715" spans="3:4" x14ac:dyDescent="0.25">
      <c r="C715" s="192" t="s">
        <v>382</v>
      </c>
      <c r="D715" s="193" t="s">
        <v>383</v>
      </c>
    </row>
    <row r="716" spans="3:4" x14ac:dyDescent="0.25">
      <c r="C716" s="192" t="s">
        <v>388</v>
      </c>
      <c r="D716" s="193" t="s">
        <v>389</v>
      </c>
    </row>
    <row r="717" spans="3:4" x14ac:dyDescent="0.25">
      <c r="C717" s="426" t="s">
        <v>3004</v>
      </c>
      <c r="D717" s="427" t="s">
        <v>3005</v>
      </c>
    </row>
    <row r="718" spans="3:4" x14ac:dyDescent="0.25">
      <c r="C718" s="426" t="s">
        <v>3006</v>
      </c>
      <c r="D718" s="427" t="s">
        <v>3007</v>
      </c>
    </row>
    <row r="719" spans="3:4" x14ac:dyDescent="0.25">
      <c r="C719" s="192" t="s">
        <v>528</v>
      </c>
      <c r="D719" s="193" t="s">
        <v>529</v>
      </c>
    </row>
    <row r="720" spans="3:4" x14ac:dyDescent="0.25">
      <c r="C720" s="192" t="s">
        <v>530</v>
      </c>
      <c r="D720" s="193" t="s">
        <v>531</v>
      </c>
    </row>
    <row r="721" spans="3:4" x14ac:dyDescent="0.25">
      <c r="C721" s="192" t="s">
        <v>532</v>
      </c>
      <c r="D721" s="193" t="s">
        <v>533</v>
      </c>
    </row>
    <row r="722" spans="3:4" x14ac:dyDescent="0.25">
      <c r="C722" s="192" t="s">
        <v>2088</v>
      </c>
      <c r="D722" s="193" t="s">
        <v>2089</v>
      </c>
    </row>
    <row r="723" spans="3:4" x14ac:dyDescent="0.25">
      <c r="C723" s="192" t="s">
        <v>548</v>
      </c>
      <c r="D723" s="193" t="s">
        <v>549</v>
      </c>
    </row>
    <row r="724" spans="3:4" x14ac:dyDescent="0.25">
      <c r="C724" s="192" t="s">
        <v>550</v>
      </c>
      <c r="D724" s="193" t="s">
        <v>551</v>
      </c>
    </row>
    <row r="725" spans="3:4" x14ac:dyDescent="0.25">
      <c r="C725" s="192" t="s">
        <v>552</v>
      </c>
      <c r="D725" s="193" t="s">
        <v>553</v>
      </c>
    </row>
    <row r="726" spans="3:4" x14ac:dyDescent="0.25">
      <c r="C726" s="192" t="s">
        <v>987</v>
      </c>
      <c r="D726" s="193" t="s">
        <v>988</v>
      </c>
    </row>
    <row r="727" spans="3:4" x14ac:dyDescent="0.25">
      <c r="C727" s="192" t="s">
        <v>612</v>
      </c>
      <c r="D727" s="193" t="s">
        <v>613</v>
      </c>
    </row>
    <row r="728" spans="3:4" x14ac:dyDescent="0.25">
      <c r="C728" s="192" t="s">
        <v>616</v>
      </c>
      <c r="D728" s="193" t="s">
        <v>617</v>
      </c>
    </row>
    <row r="729" spans="3:4" x14ac:dyDescent="0.25">
      <c r="C729" s="192" t="s">
        <v>618</v>
      </c>
      <c r="D729" s="193" t="s">
        <v>619</v>
      </c>
    </row>
    <row r="730" spans="3:4" x14ac:dyDescent="0.25">
      <c r="C730" s="192" t="s">
        <v>1585</v>
      </c>
      <c r="D730" s="193" t="s">
        <v>1586</v>
      </c>
    </row>
    <row r="731" spans="3:4" x14ac:dyDescent="0.25">
      <c r="C731" s="192" t="s">
        <v>1428</v>
      </c>
      <c r="D731" s="193" t="s">
        <v>1429</v>
      </c>
    </row>
    <row r="732" spans="3:4" x14ac:dyDescent="0.25">
      <c r="C732" s="192" t="s">
        <v>295</v>
      </c>
      <c r="D732" s="193" t="s">
        <v>296</v>
      </c>
    </row>
    <row r="733" spans="3:4" x14ac:dyDescent="0.25">
      <c r="C733" s="192" t="s">
        <v>520</v>
      </c>
      <c r="D733" s="193" t="s">
        <v>521</v>
      </c>
    </row>
    <row r="734" spans="3:4" ht="30" x14ac:dyDescent="0.25">
      <c r="C734" s="192" t="s">
        <v>556</v>
      </c>
      <c r="D734" s="193" t="s">
        <v>557</v>
      </c>
    </row>
    <row r="735" spans="3:4" x14ac:dyDescent="0.25">
      <c r="C735" s="192" t="s">
        <v>2096</v>
      </c>
      <c r="D735" s="193" t="s">
        <v>2097</v>
      </c>
    </row>
    <row r="736" spans="3:4" x14ac:dyDescent="0.25">
      <c r="C736" s="192" t="s">
        <v>303</v>
      </c>
      <c r="D736" s="193" t="s">
        <v>304</v>
      </c>
    </row>
    <row r="737" spans="3:4" x14ac:dyDescent="0.25">
      <c r="C737" s="192" t="s">
        <v>608</v>
      </c>
      <c r="D737" s="193" t="s">
        <v>609</v>
      </c>
    </row>
    <row r="738" spans="3:4" x14ac:dyDescent="0.25">
      <c r="C738" s="192" t="s">
        <v>231</v>
      </c>
      <c r="D738" s="193" t="s">
        <v>232</v>
      </c>
    </row>
    <row r="739" spans="3:4" x14ac:dyDescent="0.25">
      <c r="C739" s="192" t="s">
        <v>235</v>
      </c>
      <c r="D739" s="193" t="s">
        <v>236</v>
      </c>
    </row>
    <row r="740" spans="3:4" x14ac:dyDescent="0.25">
      <c r="C740" s="192" t="s">
        <v>257</v>
      </c>
      <c r="D740" s="193" t="s">
        <v>258</v>
      </c>
    </row>
    <row r="741" spans="3:4" x14ac:dyDescent="0.25">
      <c r="C741" s="192" t="s">
        <v>287</v>
      </c>
      <c r="D741" s="193" t="s">
        <v>288</v>
      </c>
    </row>
    <row r="742" spans="3:4" x14ac:dyDescent="0.25">
      <c r="C742" s="192" t="s">
        <v>289</v>
      </c>
      <c r="D742" s="193" t="s">
        <v>290</v>
      </c>
    </row>
    <row r="743" spans="3:4" x14ac:dyDescent="0.25">
      <c r="C743" s="192" t="s">
        <v>291</v>
      </c>
      <c r="D743" s="193" t="s">
        <v>292</v>
      </c>
    </row>
    <row r="744" spans="3:4" x14ac:dyDescent="0.25">
      <c r="C744" s="192" t="s">
        <v>332</v>
      </c>
      <c r="D744" s="193" t="s">
        <v>333</v>
      </c>
    </row>
    <row r="745" spans="3:4" x14ac:dyDescent="0.25">
      <c r="C745" s="192" t="s">
        <v>342</v>
      </c>
      <c r="D745" s="193" t="s">
        <v>343</v>
      </c>
    </row>
    <row r="746" spans="3:4" x14ac:dyDescent="0.25">
      <c r="C746" s="192" t="s">
        <v>378</v>
      </c>
      <c r="D746" s="193" t="s">
        <v>379</v>
      </c>
    </row>
    <row r="747" spans="3:4" x14ac:dyDescent="0.25">
      <c r="C747" s="192" t="s">
        <v>1733</v>
      </c>
      <c r="D747" s="193" t="s">
        <v>1734</v>
      </c>
    </row>
    <row r="748" spans="3:4" x14ac:dyDescent="0.25">
      <c r="C748" s="192" t="s">
        <v>606</v>
      </c>
      <c r="D748" s="193" t="s">
        <v>607</v>
      </c>
    </row>
    <row r="749" spans="3:4" x14ac:dyDescent="0.25">
      <c r="C749" s="192" t="s">
        <v>793</v>
      </c>
      <c r="D749" s="193" t="s">
        <v>794</v>
      </c>
    </row>
    <row r="750" spans="3:4" x14ac:dyDescent="0.25">
      <c r="C750" s="192" t="s">
        <v>346</v>
      </c>
      <c r="D750" s="193" t="s">
        <v>347</v>
      </c>
    </row>
    <row r="751" spans="3:4" x14ac:dyDescent="0.25">
      <c r="C751" s="192" t="s">
        <v>628</v>
      </c>
      <c r="D751" s="193" t="s">
        <v>629</v>
      </c>
    </row>
    <row r="752" spans="3:4" x14ac:dyDescent="0.25">
      <c r="C752" s="192" t="s">
        <v>356</v>
      </c>
      <c r="D752" s="193" t="s">
        <v>357</v>
      </c>
    </row>
    <row r="753" spans="3:4" x14ac:dyDescent="0.25">
      <c r="C753" s="192" t="s">
        <v>358</v>
      </c>
      <c r="D753" s="193" t="s">
        <v>359</v>
      </c>
    </row>
    <row r="754" spans="3:4" x14ac:dyDescent="0.25">
      <c r="C754" s="192" t="s">
        <v>376</v>
      </c>
      <c r="D754" s="193" t="s">
        <v>377</v>
      </c>
    </row>
    <row r="755" spans="3:4" x14ac:dyDescent="0.25">
      <c r="C755" s="192" t="s">
        <v>586</v>
      </c>
      <c r="D755" s="193" t="s">
        <v>587</v>
      </c>
    </row>
    <row r="756" spans="3:4" x14ac:dyDescent="0.25">
      <c r="C756" s="192" t="s">
        <v>320</v>
      </c>
      <c r="D756" s="193" t="s">
        <v>321</v>
      </c>
    </row>
    <row r="757" spans="3:4" x14ac:dyDescent="0.25">
      <c r="C757" s="192" t="s">
        <v>368</v>
      </c>
      <c r="D757" s="193" t="s">
        <v>369</v>
      </c>
    </row>
    <row r="758" spans="3:4" x14ac:dyDescent="0.25">
      <c r="C758" s="192" t="s">
        <v>263</v>
      </c>
      <c r="D758" s="193" t="s">
        <v>264</v>
      </c>
    </row>
    <row r="759" spans="3:4" x14ac:dyDescent="0.25">
      <c r="C759" s="192" t="s">
        <v>646</v>
      </c>
      <c r="D759" s="193" t="s">
        <v>647</v>
      </c>
    </row>
    <row r="760" spans="3:4" x14ac:dyDescent="0.25">
      <c r="C760" s="192" t="s">
        <v>610</v>
      </c>
      <c r="D760" s="193" t="s">
        <v>611</v>
      </c>
    </row>
    <row r="761" spans="3:4" x14ac:dyDescent="0.25">
      <c r="C761" s="192" t="s">
        <v>374</v>
      </c>
      <c r="D761" s="193" t="s">
        <v>375</v>
      </c>
    </row>
    <row r="762" spans="3:4" x14ac:dyDescent="0.25">
      <c r="C762" s="192" t="s">
        <v>239</v>
      </c>
      <c r="D762" s="193" t="s">
        <v>240</v>
      </c>
    </row>
    <row r="763" spans="3:4" x14ac:dyDescent="0.25">
      <c r="C763" s="192" t="s">
        <v>546</v>
      </c>
      <c r="D763" s="193" t="s">
        <v>547</v>
      </c>
    </row>
    <row r="764" spans="3:4" x14ac:dyDescent="0.25">
      <c r="C764" s="192" t="s">
        <v>1283</v>
      </c>
      <c r="D764" s="193" t="s">
        <v>1284</v>
      </c>
    </row>
    <row r="765" spans="3:4" x14ac:dyDescent="0.25">
      <c r="C765" s="192" t="s">
        <v>566</v>
      </c>
      <c r="D765" s="193" t="s">
        <v>567</v>
      </c>
    </row>
    <row r="766" spans="3:4" x14ac:dyDescent="0.25">
      <c r="C766" s="192" t="s">
        <v>668</v>
      </c>
      <c r="D766" s="193" t="s">
        <v>669</v>
      </c>
    </row>
    <row r="767" spans="3:4" x14ac:dyDescent="0.25">
      <c r="C767" s="192" t="s">
        <v>986</v>
      </c>
      <c r="D767" s="193" t="s">
        <v>985</v>
      </c>
    </row>
    <row r="768" spans="3:4" x14ac:dyDescent="0.25">
      <c r="C768" s="192" t="s">
        <v>402</v>
      </c>
      <c r="D768" s="193" t="s">
        <v>403</v>
      </c>
    </row>
    <row r="769" spans="3:4" x14ac:dyDescent="0.25">
      <c r="C769" s="192" t="s">
        <v>590</v>
      </c>
      <c r="D769" s="193" t="s">
        <v>591</v>
      </c>
    </row>
    <row r="770" spans="3:4" x14ac:dyDescent="0.25">
      <c r="C770" s="192" t="s">
        <v>269</v>
      </c>
      <c r="D770" s="193" t="s">
        <v>270</v>
      </c>
    </row>
    <row r="771" spans="3:4" x14ac:dyDescent="0.25">
      <c r="C771" s="192" t="s">
        <v>592</v>
      </c>
      <c r="D771" s="193" t="s">
        <v>593</v>
      </c>
    </row>
    <row r="772" spans="3:4" x14ac:dyDescent="0.25">
      <c r="C772" s="192" t="s">
        <v>386</v>
      </c>
      <c r="D772" s="193" t="s">
        <v>387</v>
      </c>
    </row>
    <row r="773" spans="3:4" x14ac:dyDescent="0.25">
      <c r="C773" s="192" t="s">
        <v>954</v>
      </c>
      <c r="D773" s="193" t="s">
        <v>955</v>
      </c>
    </row>
    <row r="774" spans="3:4" x14ac:dyDescent="0.25">
      <c r="C774" s="192" t="s">
        <v>570</v>
      </c>
      <c r="D774" s="193" t="s">
        <v>571</v>
      </c>
    </row>
    <row r="775" spans="3:4" x14ac:dyDescent="0.25">
      <c r="C775" s="192" t="s">
        <v>604</v>
      </c>
      <c r="D775" s="193" t="s">
        <v>605</v>
      </c>
    </row>
    <row r="776" spans="3:4" x14ac:dyDescent="0.25">
      <c r="C776" s="192" t="s">
        <v>245</v>
      </c>
      <c r="D776" s="193" t="s">
        <v>246</v>
      </c>
    </row>
    <row r="777" spans="3:4" x14ac:dyDescent="0.25">
      <c r="C777" s="192" t="s">
        <v>410</v>
      </c>
      <c r="D777" s="193" t="s">
        <v>411</v>
      </c>
    </row>
    <row r="778" spans="3:4" x14ac:dyDescent="0.25">
      <c r="C778" s="192" t="s">
        <v>412</v>
      </c>
      <c r="D778" s="193" t="s">
        <v>413</v>
      </c>
    </row>
    <row r="779" spans="3:4" x14ac:dyDescent="0.25">
      <c r="C779" s="192" t="s">
        <v>249</v>
      </c>
      <c r="D779" s="193" t="s">
        <v>250</v>
      </c>
    </row>
    <row r="780" spans="3:4" x14ac:dyDescent="0.25">
      <c r="C780" s="192" t="s">
        <v>757</v>
      </c>
      <c r="D780" s="193" t="s">
        <v>758</v>
      </c>
    </row>
    <row r="781" spans="3:4" x14ac:dyDescent="0.25">
      <c r="C781" s="192" t="s">
        <v>759</v>
      </c>
      <c r="D781" s="193" t="s">
        <v>760</v>
      </c>
    </row>
    <row r="782" spans="3:4" x14ac:dyDescent="0.25">
      <c r="C782" s="192" t="s">
        <v>404</v>
      </c>
      <c r="D782" s="193" t="s">
        <v>405</v>
      </c>
    </row>
    <row r="783" spans="3:4" x14ac:dyDescent="0.25">
      <c r="C783" s="192" t="s">
        <v>761</v>
      </c>
      <c r="D783" s="193" t="s">
        <v>762</v>
      </c>
    </row>
    <row r="784" spans="3:4" x14ac:dyDescent="0.25">
      <c r="C784" s="192" t="s">
        <v>677</v>
      </c>
      <c r="D784" s="193" t="s">
        <v>678</v>
      </c>
    </row>
    <row r="785" spans="3:4" x14ac:dyDescent="0.25">
      <c r="C785" s="192" t="s">
        <v>675</v>
      </c>
      <c r="D785" s="193" t="s">
        <v>676</v>
      </c>
    </row>
    <row r="786" spans="3:4" x14ac:dyDescent="0.25">
      <c r="C786" s="192" t="s">
        <v>664</v>
      </c>
      <c r="D786" s="193" t="s">
        <v>665</v>
      </c>
    </row>
    <row r="787" spans="3:4" x14ac:dyDescent="0.25">
      <c r="C787" s="192" t="s">
        <v>578</v>
      </c>
      <c r="D787" s="193" t="s">
        <v>579</v>
      </c>
    </row>
    <row r="788" spans="3:4" ht="30" x14ac:dyDescent="0.25">
      <c r="C788" s="212" t="s">
        <v>394</v>
      </c>
      <c r="D788" s="213" t="s">
        <v>395</v>
      </c>
    </row>
    <row r="789" spans="3:4" x14ac:dyDescent="0.25">
      <c r="C789" s="192" t="s">
        <v>1285</v>
      </c>
      <c r="D789" s="193" t="s">
        <v>1286</v>
      </c>
    </row>
    <row r="790" spans="3:4" x14ac:dyDescent="0.25">
      <c r="C790" s="192" t="s">
        <v>1287</v>
      </c>
      <c r="D790" s="193" t="s">
        <v>1288</v>
      </c>
    </row>
    <row r="791" spans="3:4" x14ac:dyDescent="0.25">
      <c r="C791" s="192" t="s">
        <v>396</v>
      </c>
      <c r="D791" s="193" t="s">
        <v>397</v>
      </c>
    </row>
    <row r="792" spans="3:4" x14ac:dyDescent="0.25">
      <c r="C792" s="192" t="s">
        <v>538</v>
      </c>
      <c r="D792" s="193" t="s">
        <v>539</v>
      </c>
    </row>
    <row r="793" spans="3:4" x14ac:dyDescent="0.25">
      <c r="C793" s="192" t="s">
        <v>800</v>
      </c>
      <c r="D793" s="193" t="s">
        <v>801</v>
      </c>
    </row>
    <row r="794" spans="3:4" x14ac:dyDescent="0.25">
      <c r="C794" s="192" t="s">
        <v>594</v>
      </c>
      <c r="D794" s="193" t="s">
        <v>595</v>
      </c>
    </row>
    <row r="795" spans="3:4" x14ac:dyDescent="0.25">
      <c r="C795" s="192" t="s">
        <v>310</v>
      </c>
      <c r="D795" s="193" t="s">
        <v>311</v>
      </c>
    </row>
    <row r="796" spans="3:4" x14ac:dyDescent="0.25">
      <c r="C796" s="192" t="s">
        <v>233</v>
      </c>
      <c r="D796" s="193" t="s">
        <v>234</v>
      </c>
    </row>
    <row r="797" spans="3:4" x14ac:dyDescent="0.25">
      <c r="C797" s="192" t="s">
        <v>306</v>
      </c>
      <c r="D797" s="202" t="s">
        <v>307</v>
      </c>
    </row>
    <row r="798" spans="3:4" x14ac:dyDescent="0.25">
      <c r="C798" s="192" t="s">
        <v>308</v>
      </c>
      <c r="D798" s="193" t="s">
        <v>309</v>
      </c>
    </row>
    <row r="799" spans="3:4" x14ac:dyDescent="0.25">
      <c r="C799" s="192" t="s">
        <v>390</v>
      </c>
      <c r="D799" s="193" t="s">
        <v>391</v>
      </c>
    </row>
    <row r="800" spans="3:4" x14ac:dyDescent="0.25">
      <c r="C800" s="192" t="s">
        <v>392</v>
      </c>
      <c r="D800" s="193" t="s">
        <v>393</v>
      </c>
    </row>
    <row r="801" spans="3:4" x14ac:dyDescent="0.25">
      <c r="C801" s="192" t="s">
        <v>285</v>
      </c>
      <c r="D801" s="193" t="s">
        <v>286</v>
      </c>
    </row>
    <row r="802" spans="3:4" x14ac:dyDescent="0.25">
      <c r="C802" s="192" t="s">
        <v>237</v>
      </c>
      <c r="D802" s="193" t="s">
        <v>238</v>
      </c>
    </row>
    <row r="803" spans="3:4" x14ac:dyDescent="0.25">
      <c r="C803" s="192" t="s">
        <v>564</v>
      </c>
      <c r="D803" s="193" t="s">
        <v>565</v>
      </c>
    </row>
    <row r="804" spans="3:4" x14ac:dyDescent="0.25">
      <c r="C804" s="192" t="s">
        <v>1500</v>
      </c>
      <c r="D804" s="193" t="s">
        <v>1501</v>
      </c>
    </row>
    <row r="805" spans="3:4" x14ac:dyDescent="0.25">
      <c r="C805" s="192" t="s">
        <v>670</v>
      </c>
      <c r="D805" s="193" t="s">
        <v>671</v>
      </c>
    </row>
    <row r="806" spans="3:4" x14ac:dyDescent="0.25">
      <c r="C806" s="192" t="s">
        <v>825</v>
      </c>
      <c r="D806" s="193" t="s">
        <v>826</v>
      </c>
    </row>
    <row r="807" spans="3:4" x14ac:dyDescent="0.25">
      <c r="C807" s="192" t="s">
        <v>934</v>
      </c>
      <c r="D807" s="193" t="s">
        <v>935</v>
      </c>
    </row>
    <row r="808" spans="3:4" x14ac:dyDescent="0.25">
      <c r="C808" s="433" t="s">
        <v>2478</v>
      </c>
      <c r="D808" s="435" t="s">
        <v>305</v>
      </c>
    </row>
    <row r="809" spans="3:4" x14ac:dyDescent="0.25">
      <c r="C809" s="433" t="s">
        <v>2483</v>
      </c>
      <c r="D809" s="433" t="s">
        <v>554</v>
      </c>
    </row>
    <row r="810" spans="3:4" x14ac:dyDescent="0.25">
      <c r="C810" s="433" t="s">
        <v>2484</v>
      </c>
      <c r="D810" s="433" t="s">
        <v>555</v>
      </c>
    </row>
    <row r="811" spans="3:4" x14ac:dyDescent="0.25">
      <c r="C811" s="479" t="s">
        <v>3197</v>
      </c>
      <c r="D811" s="481" t="s">
        <v>2515</v>
      </c>
    </row>
    <row r="812" spans="3:4" x14ac:dyDescent="0.25">
      <c r="C812" s="479" t="s">
        <v>3198</v>
      </c>
      <c r="D812" s="192" t="s">
        <v>554</v>
      </c>
    </row>
    <row r="813" spans="3:4" x14ac:dyDescent="0.25">
      <c r="C813" s="479" t="s">
        <v>3199</v>
      </c>
      <c r="D813" s="192" t="s">
        <v>555</v>
      </c>
    </row>
    <row r="814" spans="3:4" x14ac:dyDescent="0.25">
      <c r="C814" s="192" t="s">
        <v>1322</v>
      </c>
      <c r="D814" s="193" t="s">
        <v>1323</v>
      </c>
    </row>
    <row r="815" spans="3:4" x14ac:dyDescent="0.25">
      <c r="C815" s="192" t="s">
        <v>196</v>
      </c>
      <c r="D815" s="193" t="s">
        <v>197</v>
      </c>
    </row>
    <row r="816" spans="3:4" x14ac:dyDescent="0.25">
      <c r="C816" s="192" t="s">
        <v>224</v>
      </c>
      <c r="D816" s="193" t="s">
        <v>225</v>
      </c>
    </row>
    <row r="817" spans="3:4" x14ac:dyDescent="0.25">
      <c r="C817" s="192" t="s">
        <v>226</v>
      </c>
      <c r="D817" s="193" t="s">
        <v>227</v>
      </c>
    </row>
    <row r="818" spans="3:4" x14ac:dyDescent="0.25">
      <c r="C818" s="192" t="s">
        <v>190</v>
      </c>
      <c r="D818" s="193" t="s">
        <v>191</v>
      </c>
    </row>
    <row r="819" spans="3:4" x14ac:dyDescent="0.25">
      <c r="C819" s="192" t="s">
        <v>1502</v>
      </c>
      <c r="D819" s="193" t="s">
        <v>1503</v>
      </c>
    </row>
    <row r="820" spans="3:4" x14ac:dyDescent="0.25">
      <c r="C820" s="433" t="s">
        <v>2472</v>
      </c>
      <c r="D820" s="434" t="s">
        <v>2258</v>
      </c>
    </row>
    <row r="821" spans="3:4" x14ac:dyDescent="0.25">
      <c r="C821" s="479" t="s">
        <v>3233</v>
      </c>
      <c r="D821" s="481" t="s">
        <v>2234</v>
      </c>
    </row>
    <row r="822" spans="3:4" x14ac:dyDescent="0.25">
      <c r="C822" s="479" t="s">
        <v>3234</v>
      </c>
      <c r="D822" s="481" t="s">
        <v>3175</v>
      </c>
    </row>
    <row r="823" spans="3:4" x14ac:dyDescent="0.25">
      <c r="C823" s="479" t="s">
        <v>3235</v>
      </c>
      <c r="D823" s="481" t="s">
        <v>3174</v>
      </c>
    </row>
    <row r="824" spans="3:4" x14ac:dyDescent="0.25">
      <c r="C824" s="192" t="s">
        <v>1312</v>
      </c>
      <c r="D824" s="193" t="s">
        <v>1313</v>
      </c>
    </row>
    <row r="825" spans="3:4" x14ac:dyDescent="0.25">
      <c r="C825" s="192" t="s">
        <v>1449</v>
      </c>
      <c r="D825" s="193" t="s">
        <v>1450</v>
      </c>
    </row>
    <row r="826" spans="3:4" x14ac:dyDescent="0.25">
      <c r="C826" s="192" t="s">
        <v>1314</v>
      </c>
      <c r="D826" s="193" t="s">
        <v>1315</v>
      </c>
    </row>
    <row r="827" spans="3:4" x14ac:dyDescent="0.25">
      <c r="C827" s="192" t="s">
        <v>1318</v>
      </c>
      <c r="D827" s="193" t="s">
        <v>1319</v>
      </c>
    </row>
    <row r="828" spans="3:4" x14ac:dyDescent="0.25">
      <c r="C828" s="192" t="s">
        <v>829</v>
      </c>
      <c r="D828" s="193" t="s">
        <v>830</v>
      </c>
    </row>
    <row r="829" spans="3:4" x14ac:dyDescent="0.25">
      <c r="C829" s="192" t="s">
        <v>1385</v>
      </c>
      <c r="D829" s="193" t="s">
        <v>1386</v>
      </c>
    </row>
    <row r="830" spans="3:4" x14ac:dyDescent="0.25">
      <c r="C830" s="192" t="s">
        <v>1387</v>
      </c>
      <c r="D830" s="193" t="s">
        <v>1388</v>
      </c>
    </row>
    <row r="831" spans="3:4" x14ac:dyDescent="0.25">
      <c r="C831" s="192" t="s">
        <v>1316</v>
      </c>
      <c r="D831" s="193" t="s">
        <v>1317</v>
      </c>
    </row>
    <row r="832" spans="3:4" x14ac:dyDescent="0.25">
      <c r="C832" s="192" t="s">
        <v>1273</v>
      </c>
      <c r="D832" s="193" t="s">
        <v>1274</v>
      </c>
    </row>
    <row r="833" spans="3:4" x14ac:dyDescent="0.25">
      <c r="C833" s="212" t="s">
        <v>814</v>
      </c>
      <c r="D833" s="213" t="s">
        <v>815</v>
      </c>
    </row>
    <row r="834" spans="3:4" x14ac:dyDescent="0.25">
      <c r="C834" s="192" t="s">
        <v>1326</v>
      </c>
      <c r="D834" s="193" t="s">
        <v>1327</v>
      </c>
    </row>
    <row r="835" spans="3:4" x14ac:dyDescent="0.25">
      <c r="C835" s="212" t="s">
        <v>1389</v>
      </c>
      <c r="D835" s="213" t="s">
        <v>1390</v>
      </c>
    </row>
    <row r="836" spans="3:4" x14ac:dyDescent="0.25">
      <c r="C836" s="192" t="s">
        <v>1334</v>
      </c>
      <c r="D836" s="193" t="s">
        <v>1335</v>
      </c>
    </row>
    <row r="837" spans="3:4" x14ac:dyDescent="0.25">
      <c r="C837" s="192" t="s">
        <v>1320</v>
      </c>
      <c r="D837" s="193" t="s">
        <v>1321</v>
      </c>
    </row>
    <row r="838" spans="3:4" x14ac:dyDescent="0.25">
      <c r="C838" s="483" t="s">
        <v>3236</v>
      </c>
      <c r="D838" s="481" t="s">
        <v>2523</v>
      </c>
    </row>
    <row r="839" spans="3:4" x14ac:dyDescent="0.25">
      <c r="C839" s="192" t="s">
        <v>1516</v>
      </c>
      <c r="D839" s="193" t="s">
        <v>1517</v>
      </c>
    </row>
    <row r="840" spans="3:4" x14ac:dyDescent="0.25">
      <c r="C840" s="192" t="s">
        <v>1508</v>
      </c>
      <c r="D840" s="193" t="s">
        <v>1509</v>
      </c>
    </row>
    <row r="841" spans="3:4" x14ac:dyDescent="0.25">
      <c r="C841" s="192" t="s">
        <v>1506</v>
      </c>
      <c r="D841" s="193" t="s">
        <v>1507</v>
      </c>
    </row>
    <row r="842" spans="3:4" x14ac:dyDescent="0.25">
      <c r="C842" s="192" t="s">
        <v>1512</v>
      </c>
      <c r="D842" s="193" t="s">
        <v>1513</v>
      </c>
    </row>
    <row r="843" spans="3:4" x14ac:dyDescent="0.25">
      <c r="C843" s="426" t="s">
        <v>2726</v>
      </c>
      <c r="D843" s="427" t="s">
        <v>2727</v>
      </c>
    </row>
    <row r="844" spans="3:4" x14ac:dyDescent="0.25">
      <c r="C844" s="426" t="s">
        <v>2728</v>
      </c>
      <c r="D844" s="427" t="s">
        <v>2729</v>
      </c>
    </row>
    <row r="845" spans="3:4" x14ac:dyDescent="0.25">
      <c r="C845" s="426" t="s">
        <v>2736</v>
      </c>
      <c r="D845" s="427" t="s">
        <v>2737</v>
      </c>
    </row>
    <row r="846" spans="3:4" x14ac:dyDescent="0.25">
      <c r="C846" s="426" t="s">
        <v>2773</v>
      </c>
      <c r="D846" s="427" t="s">
        <v>2774</v>
      </c>
    </row>
    <row r="847" spans="3:4" x14ac:dyDescent="0.25">
      <c r="C847" s="426" t="s">
        <v>2837</v>
      </c>
      <c r="D847" s="427" t="s">
        <v>2838</v>
      </c>
    </row>
    <row r="848" spans="3:4" x14ac:dyDescent="0.25">
      <c r="C848" s="192" t="s">
        <v>1520</v>
      </c>
      <c r="D848" s="193" t="s">
        <v>1521</v>
      </c>
    </row>
    <row r="849" spans="3:4" x14ac:dyDescent="0.25">
      <c r="C849" s="192" t="s">
        <v>114</v>
      </c>
      <c r="D849" s="193" t="s">
        <v>115</v>
      </c>
    </row>
    <row r="850" spans="3:4" x14ac:dyDescent="0.25">
      <c r="C850" s="192" t="s">
        <v>1526</v>
      </c>
      <c r="D850" s="193" t="s">
        <v>1527</v>
      </c>
    </row>
    <row r="851" spans="3:4" x14ac:dyDescent="0.25">
      <c r="C851" s="426" t="s">
        <v>2912</v>
      </c>
      <c r="D851" s="427" t="s">
        <v>2913</v>
      </c>
    </row>
    <row r="852" spans="3:4" x14ac:dyDescent="0.25">
      <c r="C852" s="192" t="s">
        <v>1532</v>
      </c>
      <c r="D852" s="193" t="s">
        <v>1533</v>
      </c>
    </row>
    <row r="853" spans="3:4" x14ac:dyDescent="0.25">
      <c r="C853" s="192" t="s">
        <v>1524</v>
      </c>
      <c r="D853" s="193" t="s">
        <v>1525</v>
      </c>
    </row>
    <row r="854" spans="3:4" x14ac:dyDescent="0.25">
      <c r="C854" s="192" t="s">
        <v>1522</v>
      </c>
      <c r="D854" s="193" t="s">
        <v>1523</v>
      </c>
    </row>
    <row r="855" spans="3:4" x14ac:dyDescent="0.25">
      <c r="C855" s="426" t="s">
        <v>2730</v>
      </c>
      <c r="D855" s="427" t="s">
        <v>2731</v>
      </c>
    </row>
    <row r="856" spans="3:4" x14ac:dyDescent="0.25">
      <c r="C856" s="192" t="s">
        <v>1510</v>
      </c>
      <c r="D856" s="193" t="s">
        <v>1511</v>
      </c>
    </row>
    <row r="857" spans="3:4" x14ac:dyDescent="0.25">
      <c r="C857" s="192" t="s">
        <v>1518</v>
      </c>
      <c r="D857" s="193" t="s">
        <v>1519</v>
      </c>
    </row>
    <row r="858" spans="3:4" x14ac:dyDescent="0.25">
      <c r="C858" s="192" t="s">
        <v>697</v>
      </c>
      <c r="D858" s="193" t="s">
        <v>698</v>
      </c>
    </row>
    <row r="859" spans="3:4" x14ac:dyDescent="0.25">
      <c r="C859" s="192" t="s">
        <v>1699</v>
      </c>
      <c r="D859" s="193" t="s">
        <v>1700</v>
      </c>
    </row>
    <row r="860" spans="3:4" x14ac:dyDescent="0.25">
      <c r="C860" s="192" t="s">
        <v>1697</v>
      </c>
      <c r="D860" s="193" t="s">
        <v>1698</v>
      </c>
    </row>
    <row r="861" spans="3:4" x14ac:dyDescent="0.25">
      <c r="C861" s="192" t="s">
        <v>1599</v>
      </c>
      <c r="D861" s="193" t="s">
        <v>1600</v>
      </c>
    </row>
    <row r="862" spans="3:4" x14ac:dyDescent="0.25">
      <c r="C862" s="426" t="s">
        <v>2689</v>
      </c>
      <c r="D862" s="427" t="s">
        <v>2690</v>
      </c>
    </row>
    <row r="863" spans="3:4" x14ac:dyDescent="0.25">
      <c r="C863" s="426" t="s">
        <v>2694</v>
      </c>
      <c r="D863" s="427" t="s">
        <v>2695</v>
      </c>
    </row>
    <row r="864" spans="3:4" x14ac:dyDescent="0.25">
      <c r="C864" s="426" t="s">
        <v>2696</v>
      </c>
      <c r="D864" s="427" t="s">
        <v>2697</v>
      </c>
    </row>
    <row r="865" spans="3:4" x14ac:dyDescent="0.25">
      <c r="C865" s="426" t="s">
        <v>2698</v>
      </c>
      <c r="D865" s="427" t="s">
        <v>2699</v>
      </c>
    </row>
    <row r="866" spans="3:4" x14ac:dyDescent="0.25">
      <c r="C866" s="426" t="s">
        <v>2700</v>
      </c>
      <c r="D866" s="427" t="s">
        <v>2701</v>
      </c>
    </row>
    <row r="867" spans="3:4" x14ac:dyDescent="0.25">
      <c r="C867" s="426" t="s">
        <v>2702</v>
      </c>
      <c r="D867" s="427" t="s">
        <v>2703</v>
      </c>
    </row>
    <row r="868" spans="3:4" x14ac:dyDescent="0.25">
      <c r="C868" s="426" t="s">
        <v>2704</v>
      </c>
      <c r="D868" s="427" t="s">
        <v>2705</v>
      </c>
    </row>
    <row r="869" spans="3:4" x14ac:dyDescent="0.25">
      <c r="C869" s="426" t="s">
        <v>2706</v>
      </c>
      <c r="D869" s="427" t="s">
        <v>2707</v>
      </c>
    </row>
    <row r="870" spans="3:4" x14ac:dyDescent="0.25">
      <c r="C870" s="426" t="s">
        <v>2708</v>
      </c>
      <c r="D870" s="427" t="s">
        <v>2707</v>
      </c>
    </row>
    <row r="871" spans="3:4" x14ac:dyDescent="0.25">
      <c r="C871" s="426" t="s">
        <v>2710</v>
      </c>
      <c r="D871" s="427" t="s">
        <v>2711</v>
      </c>
    </row>
    <row r="872" spans="3:4" x14ac:dyDescent="0.25">
      <c r="C872" s="192" t="s">
        <v>1758</v>
      </c>
      <c r="D872" s="193" t="s">
        <v>1759</v>
      </c>
    </row>
    <row r="873" spans="3:4" x14ac:dyDescent="0.25">
      <c r="C873" s="426" t="s">
        <v>2720</v>
      </c>
      <c r="D873" s="427" t="s">
        <v>2721</v>
      </c>
    </row>
    <row r="874" spans="3:4" x14ac:dyDescent="0.25">
      <c r="C874" s="426" t="s">
        <v>2722</v>
      </c>
      <c r="D874" s="427" t="s">
        <v>2723</v>
      </c>
    </row>
    <row r="875" spans="3:4" x14ac:dyDescent="0.25">
      <c r="C875" s="426" t="s">
        <v>2724</v>
      </c>
      <c r="D875" s="427" t="s">
        <v>2725</v>
      </c>
    </row>
    <row r="876" spans="3:4" x14ac:dyDescent="0.25">
      <c r="C876" s="426" t="s">
        <v>2738</v>
      </c>
      <c r="D876" s="427" t="s">
        <v>2739</v>
      </c>
    </row>
    <row r="877" spans="3:4" x14ac:dyDescent="0.25">
      <c r="C877" s="426" t="s">
        <v>2742</v>
      </c>
      <c r="D877" s="427" t="s">
        <v>2743</v>
      </c>
    </row>
    <row r="878" spans="3:4" x14ac:dyDescent="0.25">
      <c r="C878" s="426" t="s">
        <v>2744</v>
      </c>
      <c r="D878" s="427" t="s">
        <v>2745</v>
      </c>
    </row>
    <row r="879" spans="3:4" x14ac:dyDescent="0.25">
      <c r="C879" s="426" t="s">
        <v>2746</v>
      </c>
      <c r="D879" s="427" t="s">
        <v>2747</v>
      </c>
    </row>
    <row r="880" spans="3:4" x14ac:dyDescent="0.25">
      <c r="C880" s="426" t="s">
        <v>2750</v>
      </c>
      <c r="D880" s="427" t="s">
        <v>2751</v>
      </c>
    </row>
    <row r="881" spans="3:4" x14ac:dyDescent="0.25">
      <c r="C881" s="426" t="s">
        <v>2752</v>
      </c>
      <c r="D881" s="427" t="s">
        <v>2753</v>
      </c>
    </row>
    <row r="882" spans="3:4" x14ac:dyDescent="0.25">
      <c r="C882" s="426" t="s">
        <v>2755</v>
      </c>
      <c r="D882" s="427" t="s">
        <v>2756</v>
      </c>
    </row>
    <row r="883" spans="3:4" x14ac:dyDescent="0.25">
      <c r="C883" s="426" t="s">
        <v>2759</v>
      </c>
      <c r="D883" s="427" t="s">
        <v>2760</v>
      </c>
    </row>
    <row r="884" spans="3:4" x14ac:dyDescent="0.25">
      <c r="C884" s="426" t="s">
        <v>2763</v>
      </c>
      <c r="D884" s="427" t="s">
        <v>2764</v>
      </c>
    </row>
    <row r="885" spans="3:4" x14ac:dyDescent="0.25">
      <c r="C885" s="426" t="s">
        <v>2761</v>
      </c>
      <c r="D885" s="427" t="s">
        <v>2762</v>
      </c>
    </row>
    <row r="886" spans="3:4" x14ac:dyDescent="0.25">
      <c r="C886" s="426" t="s">
        <v>2765</v>
      </c>
      <c r="D886" s="427" t="s">
        <v>2766</v>
      </c>
    </row>
    <row r="887" spans="3:4" x14ac:dyDescent="0.25">
      <c r="C887" s="429" t="s">
        <v>2767</v>
      </c>
      <c r="D887" s="430" t="s">
        <v>2768</v>
      </c>
    </row>
    <row r="888" spans="3:4" x14ac:dyDescent="0.25">
      <c r="C888" s="426" t="s">
        <v>2775</v>
      </c>
      <c r="D888" s="427" t="s">
        <v>2776</v>
      </c>
    </row>
    <row r="889" spans="3:4" x14ac:dyDescent="0.25">
      <c r="C889" s="426" t="s">
        <v>2777</v>
      </c>
      <c r="D889" s="427" t="s">
        <v>2778</v>
      </c>
    </row>
    <row r="890" spans="3:4" x14ac:dyDescent="0.25">
      <c r="C890" s="426" t="s">
        <v>2779</v>
      </c>
      <c r="D890" s="427" t="s">
        <v>2780</v>
      </c>
    </row>
    <row r="891" spans="3:4" x14ac:dyDescent="0.25">
      <c r="C891" s="426" t="s">
        <v>2781</v>
      </c>
      <c r="D891" s="427" t="s">
        <v>2782</v>
      </c>
    </row>
    <row r="892" spans="3:4" x14ac:dyDescent="0.25">
      <c r="C892" s="426" t="s">
        <v>2783</v>
      </c>
      <c r="D892" s="427" t="s">
        <v>2784</v>
      </c>
    </row>
    <row r="893" spans="3:4" x14ac:dyDescent="0.25">
      <c r="C893" s="426" t="s">
        <v>2785</v>
      </c>
      <c r="D893" s="427" t="s">
        <v>2786</v>
      </c>
    </row>
    <row r="894" spans="3:4" x14ac:dyDescent="0.25">
      <c r="C894" s="426" t="s">
        <v>2787</v>
      </c>
      <c r="D894" s="427" t="s">
        <v>2788</v>
      </c>
    </row>
    <row r="895" spans="3:4" x14ac:dyDescent="0.25">
      <c r="C895" s="426" t="s">
        <v>2789</v>
      </c>
      <c r="D895" s="427" t="s">
        <v>2790</v>
      </c>
    </row>
    <row r="896" spans="3:4" x14ac:dyDescent="0.25">
      <c r="C896" s="426" t="s">
        <v>2791</v>
      </c>
      <c r="D896" s="427" t="s">
        <v>2792</v>
      </c>
    </row>
    <row r="897" spans="3:4" x14ac:dyDescent="0.25">
      <c r="C897" s="426" t="s">
        <v>2793</v>
      </c>
      <c r="D897" s="427" t="s">
        <v>2794</v>
      </c>
    </row>
    <row r="898" spans="3:4" x14ac:dyDescent="0.25">
      <c r="C898" s="426" t="s">
        <v>2795</v>
      </c>
      <c r="D898" s="427" t="s">
        <v>2796</v>
      </c>
    </row>
    <row r="899" spans="3:4" x14ac:dyDescent="0.25">
      <c r="C899" s="426" t="s">
        <v>2797</v>
      </c>
      <c r="D899" s="427" t="s">
        <v>2798</v>
      </c>
    </row>
    <row r="900" spans="3:4" x14ac:dyDescent="0.25">
      <c r="C900" s="426" t="s">
        <v>2799</v>
      </c>
      <c r="D900" s="427" t="s">
        <v>2800</v>
      </c>
    </row>
    <row r="901" spans="3:4" x14ac:dyDescent="0.25">
      <c r="C901" s="426" t="s">
        <v>2801</v>
      </c>
      <c r="D901" s="427" t="s">
        <v>2802</v>
      </c>
    </row>
    <row r="902" spans="3:4" x14ac:dyDescent="0.25">
      <c r="C902" s="426" t="s">
        <v>2803</v>
      </c>
      <c r="D902" s="427" t="s">
        <v>2804</v>
      </c>
    </row>
    <row r="903" spans="3:4" x14ac:dyDescent="0.25">
      <c r="C903" s="426" t="s">
        <v>2805</v>
      </c>
      <c r="D903" s="427" t="s">
        <v>2806</v>
      </c>
    </row>
    <row r="904" spans="3:4" x14ac:dyDescent="0.25">
      <c r="C904" s="426" t="s">
        <v>2807</v>
      </c>
      <c r="D904" s="427" t="s">
        <v>2808</v>
      </c>
    </row>
    <row r="905" spans="3:4" x14ac:dyDescent="0.25">
      <c r="C905" s="426" t="s">
        <v>2809</v>
      </c>
      <c r="D905" s="427" t="s">
        <v>2810</v>
      </c>
    </row>
    <row r="906" spans="3:4" x14ac:dyDescent="0.25">
      <c r="C906" s="426" t="s">
        <v>2811</v>
      </c>
      <c r="D906" s="427" t="s">
        <v>2812</v>
      </c>
    </row>
    <row r="907" spans="3:4" x14ac:dyDescent="0.25">
      <c r="C907" s="426" t="s">
        <v>2813</v>
      </c>
      <c r="D907" s="427" t="s">
        <v>2814</v>
      </c>
    </row>
    <row r="908" spans="3:4" x14ac:dyDescent="0.25">
      <c r="C908" s="426" t="s">
        <v>2815</v>
      </c>
      <c r="D908" s="427" t="s">
        <v>2816</v>
      </c>
    </row>
    <row r="909" spans="3:4" x14ac:dyDescent="0.25">
      <c r="C909" s="426" t="s">
        <v>2817</v>
      </c>
      <c r="D909" s="427" t="s">
        <v>2818</v>
      </c>
    </row>
    <row r="910" spans="3:4" x14ac:dyDescent="0.25">
      <c r="C910" s="426" t="s">
        <v>2819</v>
      </c>
      <c r="D910" s="427" t="s">
        <v>2820</v>
      </c>
    </row>
    <row r="911" spans="3:4" x14ac:dyDescent="0.25">
      <c r="C911" s="426" t="s">
        <v>2821</v>
      </c>
      <c r="D911" s="427" t="s">
        <v>2822</v>
      </c>
    </row>
    <row r="912" spans="3:4" x14ac:dyDescent="0.25">
      <c r="C912" s="426" t="s">
        <v>2823</v>
      </c>
      <c r="D912" s="427" t="s">
        <v>2824</v>
      </c>
    </row>
    <row r="913" spans="3:4" x14ac:dyDescent="0.25">
      <c r="C913" s="426" t="s">
        <v>2825</v>
      </c>
      <c r="D913" s="427" t="s">
        <v>2826</v>
      </c>
    </row>
    <row r="914" spans="3:4" x14ac:dyDescent="0.25">
      <c r="C914" s="426" t="s">
        <v>2827</v>
      </c>
      <c r="D914" s="427" t="s">
        <v>2828</v>
      </c>
    </row>
    <row r="915" spans="3:4" x14ac:dyDescent="0.25">
      <c r="C915" s="426" t="s">
        <v>2833</v>
      </c>
      <c r="D915" s="427" t="s">
        <v>2834</v>
      </c>
    </row>
    <row r="916" spans="3:4" x14ac:dyDescent="0.25">
      <c r="C916" s="192" t="s">
        <v>1783</v>
      </c>
      <c r="D916" s="193" t="s">
        <v>1784</v>
      </c>
    </row>
    <row r="917" spans="3:4" x14ac:dyDescent="0.25">
      <c r="C917" s="192" t="s">
        <v>1785</v>
      </c>
      <c r="D917" s="193" t="s">
        <v>1786</v>
      </c>
    </row>
    <row r="918" spans="3:4" x14ac:dyDescent="0.25">
      <c r="C918" s="192" t="s">
        <v>1787</v>
      </c>
      <c r="D918" s="193" t="s">
        <v>1788</v>
      </c>
    </row>
    <row r="919" spans="3:4" x14ac:dyDescent="0.25">
      <c r="C919" s="192" t="s">
        <v>1789</v>
      </c>
      <c r="D919" s="193" t="s">
        <v>1790</v>
      </c>
    </row>
    <row r="920" spans="3:4" x14ac:dyDescent="0.25">
      <c r="C920" s="192" t="s">
        <v>1791</v>
      </c>
      <c r="D920" s="193" t="s">
        <v>1792</v>
      </c>
    </row>
    <row r="921" spans="3:4" x14ac:dyDescent="0.25">
      <c r="C921" s="426" t="s">
        <v>2843</v>
      </c>
      <c r="D921" s="427" t="s">
        <v>2844</v>
      </c>
    </row>
    <row r="922" spans="3:4" x14ac:dyDescent="0.25">
      <c r="C922" s="426" t="s">
        <v>2847</v>
      </c>
      <c r="D922" s="427" t="s">
        <v>2848</v>
      </c>
    </row>
    <row r="923" spans="3:4" x14ac:dyDescent="0.25">
      <c r="C923" s="426" t="s">
        <v>2851</v>
      </c>
      <c r="D923" s="427" t="s">
        <v>2852</v>
      </c>
    </row>
    <row r="924" spans="3:4" x14ac:dyDescent="0.25">
      <c r="C924" s="429" t="s">
        <v>2853</v>
      </c>
      <c r="D924" s="430" t="s">
        <v>2854</v>
      </c>
    </row>
    <row r="925" spans="3:4" x14ac:dyDescent="0.25">
      <c r="C925" s="426" t="s">
        <v>2855</v>
      </c>
      <c r="D925" s="427" t="s">
        <v>2856</v>
      </c>
    </row>
    <row r="926" spans="3:4" x14ac:dyDescent="0.25">
      <c r="C926" s="426" t="s">
        <v>2859</v>
      </c>
      <c r="D926" s="427" t="s">
        <v>2860</v>
      </c>
    </row>
    <row r="927" spans="3:4" x14ac:dyDescent="0.25">
      <c r="C927" s="426" t="s">
        <v>2857</v>
      </c>
      <c r="D927" s="427" t="s">
        <v>2858</v>
      </c>
    </row>
    <row r="928" spans="3:4" x14ac:dyDescent="0.25">
      <c r="C928" s="426" t="s">
        <v>2861</v>
      </c>
      <c r="D928" s="427" t="s">
        <v>2862</v>
      </c>
    </row>
    <row r="929" spans="3:4" x14ac:dyDescent="0.25">
      <c r="C929" s="426" t="s">
        <v>2863</v>
      </c>
      <c r="D929" s="427" t="s">
        <v>2864</v>
      </c>
    </row>
    <row r="930" spans="3:4" x14ac:dyDescent="0.25">
      <c r="C930" s="426" t="s">
        <v>2867</v>
      </c>
      <c r="D930" s="427" t="s">
        <v>2868</v>
      </c>
    </row>
    <row r="931" spans="3:4" x14ac:dyDescent="0.25">
      <c r="C931" s="426" t="s">
        <v>2869</v>
      </c>
      <c r="D931" s="427" t="s">
        <v>2870</v>
      </c>
    </row>
    <row r="932" spans="3:4" x14ac:dyDescent="0.25">
      <c r="C932" s="426" t="s">
        <v>2871</v>
      </c>
      <c r="D932" s="427" t="s">
        <v>2872</v>
      </c>
    </row>
    <row r="933" spans="3:4" x14ac:dyDescent="0.25">
      <c r="C933" s="426" t="s">
        <v>2873</v>
      </c>
      <c r="D933" s="427" t="s">
        <v>2874</v>
      </c>
    </row>
    <row r="934" spans="3:4" x14ac:dyDescent="0.25">
      <c r="C934" s="426" t="s">
        <v>2878</v>
      </c>
      <c r="D934" s="427" t="s">
        <v>2879</v>
      </c>
    </row>
    <row r="935" spans="3:4" x14ac:dyDescent="0.25">
      <c r="C935" s="426" t="s">
        <v>2880</v>
      </c>
      <c r="D935" s="427" t="s">
        <v>2881</v>
      </c>
    </row>
    <row r="936" spans="3:4" x14ac:dyDescent="0.25">
      <c r="C936" s="426" t="s">
        <v>2882</v>
      </c>
      <c r="D936" s="427" t="s">
        <v>2883</v>
      </c>
    </row>
    <row r="937" spans="3:4" x14ac:dyDescent="0.25">
      <c r="C937" s="426" t="s">
        <v>2884</v>
      </c>
      <c r="D937" s="427" t="s">
        <v>2885</v>
      </c>
    </row>
    <row r="938" spans="3:4" x14ac:dyDescent="0.25">
      <c r="C938" s="426" t="s">
        <v>2886</v>
      </c>
      <c r="D938" s="427" t="s">
        <v>2887</v>
      </c>
    </row>
    <row r="939" spans="3:4" x14ac:dyDescent="0.25">
      <c r="C939" s="426" t="s">
        <v>2888</v>
      </c>
      <c r="D939" s="427" t="s">
        <v>2889</v>
      </c>
    </row>
    <row r="940" spans="3:4" x14ac:dyDescent="0.25">
      <c r="C940" s="192" t="s">
        <v>1969</v>
      </c>
      <c r="D940" s="193" t="s">
        <v>1970</v>
      </c>
    </row>
    <row r="941" spans="3:4" x14ac:dyDescent="0.25">
      <c r="C941" s="426" t="s">
        <v>2894</v>
      </c>
      <c r="D941" s="427" t="s">
        <v>2895</v>
      </c>
    </row>
    <row r="942" spans="3:4" x14ac:dyDescent="0.25">
      <c r="C942" s="426" t="s">
        <v>2732</v>
      </c>
      <c r="D942" s="427" t="s">
        <v>2733</v>
      </c>
    </row>
    <row r="943" spans="3:4" x14ac:dyDescent="0.25">
      <c r="C943" s="426" t="s">
        <v>2896</v>
      </c>
      <c r="D943" s="427" t="s">
        <v>2897</v>
      </c>
    </row>
    <row r="944" spans="3:4" x14ac:dyDescent="0.25">
      <c r="C944" s="426" t="s">
        <v>2898</v>
      </c>
      <c r="D944" s="427" t="s">
        <v>2899</v>
      </c>
    </row>
    <row r="945" spans="3:4" x14ac:dyDescent="0.25">
      <c r="C945" s="426" t="s">
        <v>2900</v>
      </c>
      <c r="D945" s="427" t="s">
        <v>2901</v>
      </c>
    </row>
    <row r="946" spans="3:4" x14ac:dyDescent="0.25">
      <c r="C946" s="426" t="s">
        <v>2902</v>
      </c>
      <c r="D946" s="427" t="s">
        <v>2903</v>
      </c>
    </row>
    <row r="947" spans="3:4" x14ac:dyDescent="0.25">
      <c r="C947" s="426" t="s">
        <v>2914</v>
      </c>
      <c r="D947" s="427" t="s">
        <v>2915</v>
      </c>
    </row>
    <row r="948" spans="3:4" x14ac:dyDescent="0.25">
      <c r="C948" s="192" t="s">
        <v>810</v>
      </c>
      <c r="D948" s="193" t="s">
        <v>811</v>
      </c>
    </row>
    <row r="949" spans="3:4" x14ac:dyDescent="0.25">
      <c r="C949" s="192" t="s">
        <v>812</v>
      </c>
      <c r="D949" s="193" t="s">
        <v>813</v>
      </c>
    </row>
    <row r="950" spans="3:4" x14ac:dyDescent="0.25">
      <c r="C950" s="426" t="s">
        <v>2916</v>
      </c>
      <c r="D950" s="427" t="s">
        <v>2917</v>
      </c>
    </row>
    <row r="951" spans="3:4" x14ac:dyDescent="0.25">
      <c r="C951" s="426" t="s">
        <v>2920</v>
      </c>
      <c r="D951" s="427" t="s">
        <v>2921</v>
      </c>
    </row>
    <row r="952" spans="3:4" x14ac:dyDescent="0.25">
      <c r="C952" s="426" t="s">
        <v>2922</v>
      </c>
      <c r="D952" s="427" t="s">
        <v>2923</v>
      </c>
    </row>
    <row r="953" spans="3:4" x14ac:dyDescent="0.25">
      <c r="C953" s="426" t="s">
        <v>2924</v>
      </c>
      <c r="D953" s="427" t="s">
        <v>2925</v>
      </c>
    </row>
    <row r="954" spans="3:4" x14ac:dyDescent="0.25">
      <c r="C954" s="426" t="s">
        <v>2926</v>
      </c>
      <c r="D954" s="427" t="s">
        <v>2927</v>
      </c>
    </row>
    <row r="955" spans="3:4" x14ac:dyDescent="0.25">
      <c r="C955" s="426" t="s">
        <v>2928</v>
      </c>
      <c r="D955" s="427" t="s">
        <v>2929</v>
      </c>
    </row>
    <row r="956" spans="3:4" x14ac:dyDescent="0.25">
      <c r="C956" s="426" t="s">
        <v>2930</v>
      </c>
      <c r="D956" s="427" t="s">
        <v>2931</v>
      </c>
    </row>
    <row r="957" spans="3:4" x14ac:dyDescent="0.25">
      <c r="C957" s="426" t="s">
        <v>2932</v>
      </c>
      <c r="D957" s="427" t="s">
        <v>2933</v>
      </c>
    </row>
    <row r="958" spans="3:4" x14ac:dyDescent="0.25">
      <c r="C958" s="426" t="s">
        <v>2934</v>
      </c>
      <c r="D958" s="427" t="s">
        <v>2935</v>
      </c>
    </row>
    <row r="959" spans="3:4" x14ac:dyDescent="0.25">
      <c r="C959" s="429" t="s">
        <v>2936</v>
      </c>
      <c r="D959" s="430" t="s">
        <v>2937</v>
      </c>
    </row>
    <row r="960" spans="3:4" x14ac:dyDescent="0.25">
      <c r="C960" s="426" t="s">
        <v>2938</v>
      </c>
      <c r="D960" s="427" t="s">
        <v>2939</v>
      </c>
    </row>
    <row r="961" spans="3:4" x14ac:dyDescent="0.25">
      <c r="C961" s="426" t="s">
        <v>2940</v>
      </c>
      <c r="D961" s="427" t="s">
        <v>2941</v>
      </c>
    </row>
    <row r="962" spans="3:4" x14ac:dyDescent="0.25">
      <c r="C962" s="426" t="s">
        <v>2942</v>
      </c>
      <c r="D962" s="427" t="s">
        <v>2943</v>
      </c>
    </row>
    <row r="963" spans="3:4" x14ac:dyDescent="0.25">
      <c r="C963" s="426" t="s">
        <v>2944</v>
      </c>
      <c r="D963" s="427" t="s">
        <v>2945</v>
      </c>
    </row>
    <row r="964" spans="3:4" x14ac:dyDescent="0.25">
      <c r="C964" s="426" t="s">
        <v>2946</v>
      </c>
      <c r="D964" s="427" t="s">
        <v>2947</v>
      </c>
    </row>
    <row r="965" spans="3:4" x14ac:dyDescent="0.25">
      <c r="C965" s="426" t="s">
        <v>2948</v>
      </c>
      <c r="D965" s="427" t="s">
        <v>2949</v>
      </c>
    </row>
    <row r="966" spans="3:4" x14ac:dyDescent="0.25">
      <c r="C966" s="426" t="s">
        <v>2950</v>
      </c>
      <c r="D966" s="427" t="s">
        <v>2951</v>
      </c>
    </row>
    <row r="967" spans="3:4" x14ac:dyDescent="0.25">
      <c r="C967" s="426" t="s">
        <v>2952</v>
      </c>
      <c r="D967" s="427" t="s">
        <v>2953</v>
      </c>
    </row>
    <row r="968" spans="3:4" x14ac:dyDescent="0.25">
      <c r="C968" s="426" t="s">
        <v>2954</v>
      </c>
      <c r="D968" s="427" t="s">
        <v>2955</v>
      </c>
    </row>
    <row r="969" spans="3:4" x14ac:dyDescent="0.25">
      <c r="C969" s="426" t="s">
        <v>2956</v>
      </c>
      <c r="D969" s="427" t="s">
        <v>2957</v>
      </c>
    </row>
    <row r="970" spans="3:4" x14ac:dyDescent="0.25">
      <c r="C970" s="426" t="s">
        <v>2958</v>
      </c>
      <c r="D970" s="427" t="s">
        <v>2959</v>
      </c>
    </row>
    <row r="971" spans="3:4" x14ac:dyDescent="0.25">
      <c r="C971" s="426" t="s">
        <v>2960</v>
      </c>
      <c r="D971" s="427" t="s">
        <v>2961</v>
      </c>
    </row>
    <row r="972" spans="3:4" x14ac:dyDescent="0.25">
      <c r="C972" s="192" t="s">
        <v>446</v>
      </c>
      <c r="D972" s="193" t="s">
        <v>447</v>
      </c>
    </row>
    <row r="973" spans="3:4" x14ac:dyDescent="0.25">
      <c r="C973" s="426" t="s">
        <v>2962</v>
      </c>
      <c r="D973" s="427" t="s">
        <v>2963</v>
      </c>
    </row>
    <row r="974" spans="3:4" x14ac:dyDescent="0.25">
      <c r="C974" s="426" t="s">
        <v>2964</v>
      </c>
      <c r="D974" s="427" t="s">
        <v>2965</v>
      </c>
    </row>
    <row r="975" spans="3:4" x14ac:dyDescent="0.25">
      <c r="C975" s="426" t="s">
        <v>2966</v>
      </c>
      <c r="D975" s="427" t="s">
        <v>2967</v>
      </c>
    </row>
    <row r="976" spans="3:4" x14ac:dyDescent="0.25">
      <c r="C976" s="426" t="s">
        <v>2968</v>
      </c>
      <c r="D976" s="427" t="s">
        <v>2969</v>
      </c>
    </row>
    <row r="977" spans="3:4" x14ac:dyDescent="0.25">
      <c r="C977" s="426" t="s">
        <v>2970</v>
      </c>
      <c r="D977" s="427" t="s">
        <v>2971</v>
      </c>
    </row>
    <row r="978" spans="3:4" x14ac:dyDescent="0.25">
      <c r="C978" s="426" t="s">
        <v>2972</v>
      </c>
      <c r="D978" s="427" t="s">
        <v>2973</v>
      </c>
    </row>
    <row r="979" spans="3:4" x14ac:dyDescent="0.25">
      <c r="C979" s="426" t="s">
        <v>2974</v>
      </c>
      <c r="D979" s="427" t="s">
        <v>2975</v>
      </c>
    </row>
    <row r="980" spans="3:4" x14ac:dyDescent="0.25">
      <c r="C980" s="426" t="s">
        <v>2976</v>
      </c>
      <c r="D980" s="427" t="s">
        <v>2977</v>
      </c>
    </row>
    <row r="981" spans="3:4" x14ac:dyDescent="0.25">
      <c r="C981" s="426" t="s">
        <v>2978</v>
      </c>
      <c r="D981" s="427" t="s">
        <v>2979</v>
      </c>
    </row>
    <row r="982" spans="3:4" x14ac:dyDescent="0.25">
      <c r="C982" s="426" t="s">
        <v>2980</v>
      </c>
      <c r="D982" s="427" t="s">
        <v>2981</v>
      </c>
    </row>
    <row r="983" spans="3:4" x14ac:dyDescent="0.25">
      <c r="C983" s="426" t="s">
        <v>2982</v>
      </c>
      <c r="D983" s="427" t="s">
        <v>2983</v>
      </c>
    </row>
    <row r="984" spans="3:4" x14ac:dyDescent="0.25">
      <c r="C984" s="426" t="s">
        <v>2988</v>
      </c>
      <c r="D984" s="427" t="s">
        <v>2989</v>
      </c>
    </row>
    <row r="985" spans="3:4" x14ac:dyDescent="0.25">
      <c r="C985" s="192" t="s">
        <v>1971</v>
      </c>
      <c r="D985" s="193" t="s">
        <v>1972</v>
      </c>
    </row>
    <row r="986" spans="3:4" x14ac:dyDescent="0.25">
      <c r="C986" s="426" t="s">
        <v>2990</v>
      </c>
      <c r="D986" s="427" t="s">
        <v>2991</v>
      </c>
    </row>
    <row r="987" spans="3:4" x14ac:dyDescent="0.25">
      <c r="C987" s="426" t="s">
        <v>2992</v>
      </c>
      <c r="D987" s="427" t="s">
        <v>2993</v>
      </c>
    </row>
    <row r="988" spans="3:4" x14ac:dyDescent="0.25">
      <c r="C988" s="426" t="s">
        <v>2994</v>
      </c>
      <c r="D988" s="427" t="s">
        <v>2995</v>
      </c>
    </row>
    <row r="989" spans="3:4" x14ac:dyDescent="0.25">
      <c r="C989" s="426" t="s">
        <v>2996</v>
      </c>
      <c r="D989" s="427" t="s">
        <v>2997</v>
      </c>
    </row>
    <row r="990" spans="3:4" x14ac:dyDescent="0.25">
      <c r="C990" s="426" t="s">
        <v>2998</v>
      </c>
      <c r="D990" s="427" t="s">
        <v>2999</v>
      </c>
    </row>
    <row r="991" spans="3:4" x14ac:dyDescent="0.25">
      <c r="C991" s="426" t="s">
        <v>3002</v>
      </c>
      <c r="D991" s="427" t="s">
        <v>3003</v>
      </c>
    </row>
    <row r="992" spans="3:4" x14ac:dyDescent="0.25">
      <c r="C992" s="426" t="s">
        <v>3012</v>
      </c>
      <c r="D992" s="427" t="s">
        <v>3013</v>
      </c>
    </row>
    <row r="993" spans="3:4" x14ac:dyDescent="0.25">
      <c r="C993" s="426" t="s">
        <v>3014</v>
      </c>
      <c r="D993" s="427" t="s">
        <v>3015</v>
      </c>
    </row>
    <row r="994" spans="3:4" x14ac:dyDescent="0.25">
      <c r="C994" s="426" t="s">
        <v>3016</v>
      </c>
      <c r="D994" s="427" t="s">
        <v>3017</v>
      </c>
    </row>
    <row r="995" spans="3:4" x14ac:dyDescent="0.25">
      <c r="C995" s="426" t="s">
        <v>3018</v>
      </c>
      <c r="D995" s="427" t="s">
        <v>3019</v>
      </c>
    </row>
    <row r="996" spans="3:4" x14ac:dyDescent="0.25">
      <c r="C996" s="426" t="s">
        <v>3020</v>
      </c>
      <c r="D996" s="427" t="s">
        <v>3021</v>
      </c>
    </row>
    <row r="997" spans="3:4" x14ac:dyDescent="0.25">
      <c r="C997" s="426" t="s">
        <v>3022</v>
      </c>
      <c r="D997" s="427" t="s">
        <v>3023</v>
      </c>
    </row>
    <row r="998" spans="3:4" x14ac:dyDescent="0.25">
      <c r="C998" s="426" t="s">
        <v>3024</v>
      </c>
      <c r="D998" s="427" t="s">
        <v>3025</v>
      </c>
    </row>
    <row r="999" spans="3:4" x14ac:dyDescent="0.25">
      <c r="C999" s="426" t="s">
        <v>3027</v>
      </c>
      <c r="D999" s="427" t="s">
        <v>3028</v>
      </c>
    </row>
    <row r="1000" spans="3:4" x14ac:dyDescent="0.25">
      <c r="C1000" s="426" t="s">
        <v>3029</v>
      </c>
      <c r="D1000" s="427" t="s">
        <v>3030</v>
      </c>
    </row>
    <row r="1001" spans="3:4" x14ac:dyDescent="0.25">
      <c r="C1001" s="429" t="s">
        <v>3031</v>
      </c>
      <c r="D1001" s="430" t="s">
        <v>3032</v>
      </c>
    </row>
    <row r="1002" spans="3:4" x14ac:dyDescent="0.25">
      <c r="C1002" s="426" t="s">
        <v>3033</v>
      </c>
      <c r="D1002" s="427" t="s">
        <v>3034</v>
      </c>
    </row>
    <row r="1003" spans="3:4" x14ac:dyDescent="0.25">
      <c r="C1003" s="426" t="s">
        <v>3035</v>
      </c>
      <c r="D1003" s="427" t="s">
        <v>3036</v>
      </c>
    </row>
    <row r="1004" spans="3:4" x14ac:dyDescent="0.25">
      <c r="C1004" s="426" t="s">
        <v>3037</v>
      </c>
      <c r="D1004" s="427" t="s">
        <v>3038</v>
      </c>
    </row>
    <row r="1005" spans="3:4" x14ac:dyDescent="0.25">
      <c r="C1005" s="426" t="s">
        <v>3042</v>
      </c>
      <c r="D1005" s="427" t="s">
        <v>3043</v>
      </c>
    </row>
    <row r="1006" spans="3:4" x14ac:dyDescent="0.25">
      <c r="C1006" s="426" t="s">
        <v>3044</v>
      </c>
      <c r="D1006" s="427" t="s">
        <v>3045</v>
      </c>
    </row>
    <row r="1007" spans="3:4" x14ac:dyDescent="0.25">
      <c r="C1007" s="426" t="s">
        <v>3046</v>
      </c>
      <c r="D1007" s="427" t="s">
        <v>3047</v>
      </c>
    </row>
    <row r="1008" spans="3:4" x14ac:dyDescent="0.25">
      <c r="C1008" s="426" t="s">
        <v>3048</v>
      </c>
      <c r="D1008" s="427" t="s">
        <v>3049</v>
      </c>
    </row>
    <row r="1009" spans="3:4" x14ac:dyDescent="0.25">
      <c r="C1009" s="426" t="s">
        <v>3052</v>
      </c>
      <c r="D1009" s="427" t="s">
        <v>3053</v>
      </c>
    </row>
    <row r="1010" spans="3:4" x14ac:dyDescent="0.25">
      <c r="C1010" s="426" t="s">
        <v>3054</v>
      </c>
      <c r="D1010" s="427" t="s">
        <v>3055</v>
      </c>
    </row>
    <row r="1011" spans="3:4" x14ac:dyDescent="0.25">
      <c r="C1011" s="426" t="s">
        <v>3056</v>
      </c>
      <c r="D1011" s="427" t="s">
        <v>3057</v>
      </c>
    </row>
    <row r="1012" spans="3:4" x14ac:dyDescent="0.25">
      <c r="C1012" s="192" t="s">
        <v>2081</v>
      </c>
      <c r="D1012" s="193" t="s">
        <v>2082</v>
      </c>
    </row>
    <row r="1013" spans="3:4" x14ac:dyDescent="0.25">
      <c r="C1013" s="429" t="s">
        <v>3058</v>
      </c>
      <c r="D1013" s="430" t="s">
        <v>3059</v>
      </c>
    </row>
    <row r="1014" spans="3:4" x14ac:dyDescent="0.25">
      <c r="C1014" s="426" t="s">
        <v>3060</v>
      </c>
      <c r="D1014" s="427" t="s">
        <v>3061</v>
      </c>
    </row>
    <row r="1015" spans="3:4" x14ac:dyDescent="0.25">
      <c r="C1015" s="426" t="s">
        <v>2718</v>
      </c>
      <c r="D1015" s="427" t="s">
        <v>2719</v>
      </c>
    </row>
    <row r="1016" spans="3:4" x14ac:dyDescent="0.25">
      <c r="C1016" s="426" t="s">
        <v>3064</v>
      </c>
      <c r="D1016" s="427" t="s">
        <v>3065</v>
      </c>
    </row>
    <row r="1017" spans="3:4" x14ac:dyDescent="0.25">
      <c r="C1017" s="426" t="s">
        <v>3066</v>
      </c>
      <c r="D1017" s="427" t="s">
        <v>3067</v>
      </c>
    </row>
    <row r="1018" spans="3:4" x14ac:dyDescent="0.25">
      <c r="C1018" s="426" t="s">
        <v>3070</v>
      </c>
      <c r="D1018" s="427" t="s">
        <v>3071</v>
      </c>
    </row>
    <row r="1019" spans="3:4" x14ac:dyDescent="0.25">
      <c r="C1019" s="426" t="s">
        <v>3076</v>
      </c>
      <c r="D1019" s="427" t="s">
        <v>3077</v>
      </c>
    </row>
    <row r="1020" spans="3:4" x14ac:dyDescent="0.25">
      <c r="C1020" s="212" t="s">
        <v>536</v>
      </c>
      <c r="D1020" s="213" t="s">
        <v>537</v>
      </c>
    </row>
    <row r="1021" spans="3:4" x14ac:dyDescent="0.25">
      <c r="C1021" s="426" t="s">
        <v>3080</v>
      </c>
      <c r="D1021" s="427" t="s">
        <v>3081</v>
      </c>
    </row>
    <row r="1022" spans="3:4" x14ac:dyDescent="0.25">
      <c r="C1022" s="426" t="s">
        <v>3078</v>
      </c>
      <c r="D1022" s="427" t="s">
        <v>3079</v>
      </c>
    </row>
    <row r="1023" spans="3:4" x14ac:dyDescent="0.25">
      <c r="C1023" s="426" t="s">
        <v>3082</v>
      </c>
      <c r="D1023" s="427" t="s">
        <v>3083</v>
      </c>
    </row>
    <row r="1024" spans="3:4" x14ac:dyDescent="0.25">
      <c r="C1024" s="426" t="s">
        <v>3084</v>
      </c>
      <c r="D1024" s="427" t="s">
        <v>3085</v>
      </c>
    </row>
    <row r="1025" spans="3:4" x14ac:dyDescent="0.25">
      <c r="C1025" s="426" t="s">
        <v>3086</v>
      </c>
      <c r="D1025" s="427" t="s">
        <v>3087</v>
      </c>
    </row>
    <row r="1026" spans="3:4" x14ac:dyDescent="0.25">
      <c r="C1026" s="426" t="s">
        <v>3088</v>
      </c>
      <c r="D1026" s="427" t="s">
        <v>3089</v>
      </c>
    </row>
    <row r="1027" spans="3:4" x14ac:dyDescent="0.25">
      <c r="C1027" s="426" t="s">
        <v>3090</v>
      </c>
      <c r="D1027" s="427" t="s">
        <v>3091</v>
      </c>
    </row>
    <row r="1028" spans="3:4" x14ac:dyDescent="0.25">
      <c r="C1028" s="426" t="s">
        <v>3092</v>
      </c>
      <c r="D1028" s="427" t="s">
        <v>3093</v>
      </c>
    </row>
    <row r="1029" spans="3:4" x14ac:dyDescent="0.25">
      <c r="C1029" s="192" t="s">
        <v>972</v>
      </c>
      <c r="D1029" s="193" t="s">
        <v>973</v>
      </c>
    </row>
    <row r="1030" spans="3:4" x14ac:dyDescent="0.25">
      <c r="C1030" s="192" t="s">
        <v>974</v>
      </c>
      <c r="D1030" s="193" t="s">
        <v>975</v>
      </c>
    </row>
    <row r="1031" spans="3:4" x14ac:dyDescent="0.25">
      <c r="C1031" s="426" t="s">
        <v>3096</v>
      </c>
      <c r="D1031" s="427" t="s">
        <v>3097</v>
      </c>
    </row>
    <row r="1032" spans="3:4" x14ac:dyDescent="0.25">
      <c r="C1032" s="426" t="s">
        <v>3100</v>
      </c>
      <c r="D1032" s="427" t="s">
        <v>3101</v>
      </c>
    </row>
    <row r="1033" spans="3:4" x14ac:dyDescent="0.25">
      <c r="C1033" s="426" t="s">
        <v>3050</v>
      </c>
      <c r="D1033" s="427" t="s">
        <v>3051</v>
      </c>
    </row>
    <row r="1034" spans="3:4" x14ac:dyDescent="0.25">
      <c r="C1034" s="426" t="s">
        <v>3104</v>
      </c>
      <c r="D1034" s="427" t="s">
        <v>3105</v>
      </c>
    </row>
    <row r="1035" spans="3:4" x14ac:dyDescent="0.25">
      <c r="C1035" s="426" t="s">
        <v>3106</v>
      </c>
      <c r="D1035" s="427" t="s">
        <v>3107</v>
      </c>
    </row>
    <row r="1036" spans="3:4" x14ac:dyDescent="0.25">
      <c r="C1036" s="426" t="s">
        <v>3110</v>
      </c>
      <c r="D1036" s="427" t="s">
        <v>3111</v>
      </c>
    </row>
    <row r="1037" spans="3:4" x14ac:dyDescent="0.25">
      <c r="C1037" s="426" t="s">
        <v>3114</v>
      </c>
      <c r="D1037" s="427" t="s">
        <v>3115</v>
      </c>
    </row>
    <row r="1038" spans="3:4" x14ac:dyDescent="0.25">
      <c r="C1038" s="426" t="s">
        <v>3118</v>
      </c>
      <c r="D1038" s="427" t="s">
        <v>3119</v>
      </c>
    </row>
    <row r="1039" spans="3:4" x14ac:dyDescent="0.25">
      <c r="C1039" s="426" t="s">
        <v>3120</v>
      </c>
      <c r="D1039" s="427" t="s">
        <v>3121</v>
      </c>
    </row>
    <row r="1040" spans="3:4" x14ac:dyDescent="0.25">
      <c r="C1040" s="426" t="s">
        <v>3124</v>
      </c>
      <c r="D1040" s="427" t="s">
        <v>3125</v>
      </c>
    </row>
    <row r="1041" spans="3:4" x14ac:dyDescent="0.25">
      <c r="C1041" s="426" t="s">
        <v>3126</v>
      </c>
      <c r="D1041" s="427" t="s">
        <v>3127</v>
      </c>
    </row>
    <row r="1042" spans="3:4" x14ac:dyDescent="0.25">
      <c r="C1042" s="192" t="s">
        <v>2090</v>
      </c>
      <c r="D1042" s="193" t="s">
        <v>2091</v>
      </c>
    </row>
    <row r="1043" spans="3:4" x14ac:dyDescent="0.25">
      <c r="C1043" s="192" t="s">
        <v>1936</v>
      </c>
      <c r="D1043" s="193" t="s">
        <v>1937</v>
      </c>
    </row>
    <row r="1044" spans="3:4" x14ac:dyDescent="0.25">
      <c r="C1044" s="426" t="s">
        <v>2910</v>
      </c>
      <c r="D1044" s="427" t="s">
        <v>2911</v>
      </c>
    </row>
    <row r="1045" spans="3:4" x14ac:dyDescent="0.25">
      <c r="C1045" s="426" t="s">
        <v>3098</v>
      </c>
      <c r="D1045" s="427" t="s">
        <v>3099</v>
      </c>
    </row>
    <row r="1046" spans="3:4" x14ac:dyDescent="0.25">
      <c r="C1046" s="426" t="s">
        <v>2849</v>
      </c>
      <c r="D1046" s="427" t="s">
        <v>2850</v>
      </c>
    </row>
    <row r="1047" spans="3:4" x14ac:dyDescent="0.25">
      <c r="C1047" s="426" t="s">
        <v>2845</v>
      </c>
      <c r="D1047" s="427" t="s">
        <v>2846</v>
      </c>
    </row>
    <row r="1048" spans="3:4" x14ac:dyDescent="0.25">
      <c r="C1048" s="192" t="s">
        <v>1938</v>
      </c>
      <c r="D1048" s="193" t="s">
        <v>1939</v>
      </c>
    </row>
    <row r="1049" spans="3:4" x14ac:dyDescent="0.25">
      <c r="C1049" s="192" t="s">
        <v>1154</v>
      </c>
      <c r="D1049" s="193" t="s">
        <v>1155</v>
      </c>
    </row>
    <row r="1050" spans="3:4" x14ac:dyDescent="0.25">
      <c r="C1050" s="426" t="s">
        <v>3128</v>
      </c>
      <c r="D1050" s="427" t="s">
        <v>3129</v>
      </c>
    </row>
    <row r="1051" spans="3:4" x14ac:dyDescent="0.25">
      <c r="C1051" s="192" t="s">
        <v>1573</v>
      </c>
      <c r="D1051" s="193" t="s">
        <v>1574</v>
      </c>
    </row>
    <row r="1052" spans="3:4" ht="30" x14ac:dyDescent="0.25">
      <c r="C1052" s="192" t="s">
        <v>1577</v>
      </c>
      <c r="D1052" s="193" t="s">
        <v>1578</v>
      </c>
    </row>
    <row r="1053" spans="3:4" x14ac:dyDescent="0.25">
      <c r="C1053" s="192" t="s">
        <v>1567</v>
      </c>
      <c r="D1053" s="193" t="s">
        <v>1568</v>
      </c>
    </row>
    <row r="1054" spans="3:4" x14ac:dyDescent="0.25">
      <c r="C1054" s="192" t="s">
        <v>1932</v>
      </c>
      <c r="D1054" s="193" t="s">
        <v>1933</v>
      </c>
    </row>
    <row r="1055" spans="3:4" x14ac:dyDescent="0.25">
      <c r="C1055" s="192" t="s">
        <v>1766</v>
      </c>
      <c r="D1055" s="193" t="s">
        <v>1767</v>
      </c>
    </row>
    <row r="1056" spans="3:4" x14ac:dyDescent="0.25">
      <c r="C1056" s="192" t="s">
        <v>715</v>
      </c>
      <c r="D1056" s="193" t="s">
        <v>716</v>
      </c>
    </row>
    <row r="1057" spans="3:4" x14ac:dyDescent="0.25">
      <c r="C1057" s="192" t="s">
        <v>723</v>
      </c>
      <c r="D1057" s="193" t="s">
        <v>724</v>
      </c>
    </row>
    <row r="1058" spans="3:4" x14ac:dyDescent="0.25">
      <c r="C1058" s="192" t="s">
        <v>713</v>
      </c>
      <c r="D1058" s="193" t="s">
        <v>714</v>
      </c>
    </row>
    <row r="1059" spans="3:4" x14ac:dyDescent="0.25">
      <c r="C1059" s="192" t="s">
        <v>717</v>
      </c>
      <c r="D1059" s="193" t="s">
        <v>718</v>
      </c>
    </row>
    <row r="1060" spans="3:4" x14ac:dyDescent="0.25">
      <c r="C1060" s="192" t="s">
        <v>721</v>
      </c>
      <c r="D1060" s="193" t="s">
        <v>722</v>
      </c>
    </row>
    <row r="1061" spans="3:4" x14ac:dyDescent="0.25">
      <c r="C1061" s="192" t="s">
        <v>725</v>
      </c>
      <c r="D1061" s="193" t="s">
        <v>726</v>
      </c>
    </row>
    <row r="1062" spans="3:4" x14ac:dyDescent="0.25">
      <c r="C1062" s="192" t="s">
        <v>719</v>
      </c>
      <c r="D1062" s="193" t="s">
        <v>720</v>
      </c>
    </row>
    <row r="1063" spans="3:4" x14ac:dyDescent="0.25">
      <c r="C1063" s="192" t="s">
        <v>1218</v>
      </c>
      <c r="D1063" s="193" t="s">
        <v>1219</v>
      </c>
    </row>
    <row r="1064" spans="3:4" x14ac:dyDescent="0.25">
      <c r="C1064" s="426" t="s">
        <v>1218</v>
      </c>
      <c r="D1064" s="427" t="s">
        <v>3039</v>
      </c>
    </row>
    <row r="1065" spans="3:4" x14ac:dyDescent="0.25">
      <c r="C1065" s="426" t="s">
        <v>2904</v>
      </c>
      <c r="D1065" s="427" t="s">
        <v>2905</v>
      </c>
    </row>
    <row r="1066" spans="3:4" x14ac:dyDescent="0.25">
      <c r="C1066" s="426" t="s">
        <v>2769</v>
      </c>
      <c r="D1066" s="427" t="s">
        <v>2770</v>
      </c>
    </row>
    <row r="1067" spans="3:4" x14ac:dyDescent="0.25">
      <c r="C1067" s="426" t="s">
        <v>2757</v>
      </c>
      <c r="D1067" s="427" t="s">
        <v>2758</v>
      </c>
    </row>
    <row r="1068" spans="3:4" x14ac:dyDescent="0.25">
      <c r="C1068" s="426" t="s">
        <v>2835</v>
      </c>
      <c r="D1068" s="427" t="s">
        <v>2836</v>
      </c>
    </row>
    <row r="1069" spans="3:4" x14ac:dyDescent="0.25">
      <c r="C1069" s="426" t="s">
        <v>2740</v>
      </c>
      <c r="D1069" s="427" t="s">
        <v>2741</v>
      </c>
    </row>
    <row r="1070" spans="3:4" x14ac:dyDescent="0.25">
      <c r="C1070" s="426" t="s">
        <v>2771</v>
      </c>
      <c r="D1070" s="427" t="s">
        <v>2772</v>
      </c>
    </row>
    <row r="1071" spans="3:4" x14ac:dyDescent="0.25">
      <c r="C1071" s="426" t="s">
        <v>2906</v>
      </c>
      <c r="D1071" s="427" t="s">
        <v>2907</v>
      </c>
    </row>
    <row r="1072" spans="3:4" x14ac:dyDescent="0.25">
      <c r="C1072" s="426" t="s">
        <v>2986</v>
      </c>
      <c r="D1072" s="427" t="s">
        <v>2987</v>
      </c>
    </row>
    <row r="1073" spans="3:4" x14ac:dyDescent="0.25">
      <c r="C1073" s="426" t="s">
        <v>3102</v>
      </c>
      <c r="D1073" s="427" t="s">
        <v>3103</v>
      </c>
    </row>
    <row r="1074" spans="3:4" x14ac:dyDescent="0.25">
      <c r="C1074" s="192" t="s">
        <v>1934</v>
      </c>
      <c r="D1074" s="193" t="s">
        <v>1935</v>
      </c>
    </row>
    <row r="1075" spans="3:4" x14ac:dyDescent="0.25">
      <c r="C1075" s="426" t="s">
        <v>3040</v>
      </c>
      <c r="D1075" s="427" t="s">
        <v>3041</v>
      </c>
    </row>
    <row r="1076" spans="3:4" x14ac:dyDescent="0.25">
      <c r="C1076" s="426" t="s">
        <v>2829</v>
      </c>
      <c r="D1076" s="427" t="s">
        <v>2830</v>
      </c>
    </row>
    <row r="1077" spans="3:4" x14ac:dyDescent="0.25">
      <c r="C1077" s="426" t="s">
        <v>2831</v>
      </c>
      <c r="D1077" s="427" t="s">
        <v>2832</v>
      </c>
    </row>
    <row r="1078" spans="3:4" x14ac:dyDescent="0.25">
      <c r="C1078" s="426" t="s">
        <v>3112</v>
      </c>
      <c r="D1078" s="427" t="s">
        <v>3113</v>
      </c>
    </row>
    <row r="1079" spans="3:4" x14ac:dyDescent="0.25">
      <c r="C1079" s="426" t="s">
        <v>2716</v>
      </c>
      <c r="D1079" s="427" t="s">
        <v>2717</v>
      </c>
    </row>
    <row r="1080" spans="3:4" x14ac:dyDescent="0.25">
      <c r="C1080" s="426" t="s">
        <v>3116</v>
      </c>
      <c r="D1080" s="427" t="s">
        <v>3117</v>
      </c>
    </row>
    <row r="1081" spans="3:4" x14ac:dyDescent="0.25">
      <c r="C1081" s="426" t="s">
        <v>2984</v>
      </c>
      <c r="D1081" s="427" t="s">
        <v>2985</v>
      </c>
    </row>
    <row r="1082" spans="3:4" x14ac:dyDescent="0.25">
      <c r="C1082" s="426" t="s">
        <v>3062</v>
      </c>
      <c r="D1082" s="427" t="s">
        <v>3063</v>
      </c>
    </row>
    <row r="1083" spans="3:4" x14ac:dyDescent="0.25">
      <c r="C1083" s="192" t="s">
        <v>1882</v>
      </c>
      <c r="D1083" s="193" t="s">
        <v>1883</v>
      </c>
    </row>
    <row r="1084" spans="3:4" x14ac:dyDescent="0.25">
      <c r="C1084" s="192" t="s">
        <v>1849</v>
      </c>
      <c r="D1084" s="193" t="s">
        <v>1850</v>
      </c>
    </row>
    <row r="1085" spans="3:4" x14ac:dyDescent="0.25">
      <c r="C1085" s="192" t="s">
        <v>1911</v>
      </c>
      <c r="D1085" s="193" t="s">
        <v>1912</v>
      </c>
    </row>
    <row r="1086" spans="3:4" x14ac:dyDescent="0.25">
      <c r="C1086" s="192" t="s">
        <v>808</v>
      </c>
      <c r="D1086" s="193" t="s">
        <v>809</v>
      </c>
    </row>
    <row r="1087" spans="3:4" x14ac:dyDescent="0.25">
      <c r="C1087" s="192" t="s">
        <v>976</v>
      </c>
      <c r="D1087" s="193" t="s">
        <v>977</v>
      </c>
    </row>
    <row r="1088" spans="3:4" x14ac:dyDescent="0.25">
      <c r="C1088" s="426" t="s">
        <v>3072</v>
      </c>
      <c r="D1088" s="427" t="s">
        <v>3073</v>
      </c>
    </row>
    <row r="1089" spans="3:4" x14ac:dyDescent="0.25">
      <c r="C1089" s="426" t="s">
        <v>3094</v>
      </c>
      <c r="D1089" s="427" t="s">
        <v>3095</v>
      </c>
    </row>
    <row r="1090" spans="3:4" x14ac:dyDescent="0.25">
      <c r="C1090" s="192" t="s">
        <v>841</v>
      </c>
      <c r="D1090" s="193" t="s">
        <v>842</v>
      </c>
    </row>
    <row r="1091" spans="3:4" x14ac:dyDescent="0.25">
      <c r="C1091" s="192" t="s">
        <v>681</v>
      </c>
      <c r="D1091" s="193" t="s">
        <v>682</v>
      </c>
    </row>
    <row r="1092" spans="3:4" ht="30" x14ac:dyDescent="0.25">
      <c r="C1092" s="192" t="s">
        <v>831</v>
      </c>
      <c r="D1092" s="193" t="s">
        <v>832</v>
      </c>
    </row>
    <row r="1093" spans="3:4" x14ac:dyDescent="0.25">
      <c r="C1093" s="426" t="s">
        <v>2890</v>
      </c>
      <c r="D1093" s="427" t="s">
        <v>2891</v>
      </c>
    </row>
    <row r="1094" spans="3:4" x14ac:dyDescent="0.25">
      <c r="C1094" s="192" t="s">
        <v>2092</v>
      </c>
      <c r="D1094" s="193" t="s">
        <v>2093</v>
      </c>
    </row>
    <row r="1095" spans="3:4" x14ac:dyDescent="0.25">
      <c r="C1095" s="192" t="s">
        <v>709</v>
      </c>
      <c r="D1095" s="193" t="s">
        <v>710</v>
      </c>
    </row>
    <row r="1096" spans="3:4" x14ac:dyDescent="0.25">
      <c r="C1096" s="192" t="s">
        <v>705</v>
      </c>
      <c r="D1096" s="193" t="s">
        <v>706</v>
      </c>
    </row>
    <row r="1097" spans="3:4" x14ac:dyDescent="0.25">
      <c r="C1097" s="192" t="s">
        <v>707</v>
      </c>
      <c r="D1097" s="193" t="s">
        <v>708</v>
      </c>
    </row>
    <row r="1098" spans="3:4" x14ac:dyDescent="0.25">
      <c r="C1098" s="192" t="s">
        <v>703</v>
      </c>
      <c r="D1098" s="193" t="s">
        <v>704</v>
      </c>
    </row>
    <row r="1099" spans="3:4" x14ac:dyDescent="0.25">
      <c r="C1099" s="192" t="s">
        <v>1575</v>
      </c>
      <c r="D1099" s="193" t="s">
        <v>1576</v>
      </c>
    </row>
    <row r="1100" spans="3:4" x14ac:dyDescent="0.25">
      <c r="C1100" s="426" t="s">
        <v>2892</v>
      </c>
      <c r="D1100" s="427" t="s">
        <v>2893</v>
      </c>
    </row>
    <row r="1101" spans="3:4" x14ac:dyDescent="0.25">
      <c r="C1101" s="426" t="s">
        <v>3131</v>
      </c>
      <c r="D1101" s="427" t="s">
        <v>3132</v>
      </c>
    </row>
    <row r="1102" spans="3:4" x14ac:dyDescent="0.25">
      <c r="C1102" s="426" t="s">
        <v>3133</v>
      </c>
      <c r="D1102" s="427" t="s">
        <v>3134</v>
      </c>
    </row>
    <row r="1103" spans="3:4" x14ac:dyDescent="0.25">
      <c r="C1103" s="426" t="s">
        <v>3135</v>
      </c>
      <c r="D1103" s="427" t="s">
        <v>3136</v>
      </c>
    </row>
    <row r="1104" spans="3:4" x14ac:dyDescent="0.25">
      <c r="C1104" s="426" t="s">
        <v>3137</v>
      </c>
      <c r="D1104" s="427" t="s">
        <v>3138</v>
      </c>
    </row>
    <row r="1105" spans="3:4" x14ac:dyDescent="0.25">
      <c r="C1105" s="426" t="s">
        <v>3139</v>
      </c>
      <c r="D1105" s="427" t="s">
        <v>3140</v>
      </c>
    </row>
    <row r="1106" spans="3:4" x14ac:dyDescent="0.25">
      <c r="C1106" s="426" t="s">
        <v>3142</v>
      </c>
      <c r="D1106" s="427" t="s">
        <v>3143</v>
      </c>
    </row>
    <row r="1107" spans="3:4" x14ac:dyDescent="0.25">
      <c r="C1107" s="426" t="s">
        <v>3144</v>
      </c>
      <c r="D1107" s="427" t="s">
        <v>3145</v>
      </c>
    </row>
    <row r="1108" spans="3:4" x14ac:dyDescent="0.25">
      <c r="C1108" s="426" t="s">
        <v>3146</v>
      </c>
      <c r="D1108" s="427" t="s">
        <v>3147</v>
      </c>
    </row>
    <row r="1109" spans="3:4" x14ac:dyDescent="0.25">
      <c r="C1109" s="192" t="s">
        <v>2094</v>
      </c>
      <c r="D1109" s="193" t="s">
        <v>2095</v>
      </c>
    </row>
    <row r="1110" spans="3:4" x14ac:dyDescent="0.25">
      <c r="C1110" s="192" t="s">
        <v>1948</v>
      </c>
      <c r="D1110" s="199" t="s">
        <v>1949</v>
      </c>
    </row>
    <row r="1111" spans="3:4" x14ac:dyDescent="0.25">
      <c r="C1111" s="192" t="s">
        <v>1946</v>
      </c>
      <c r="D1111" s="193" t="s">
        <v>1947</v>
      </c>
    </row>
    <row r="1112" spans="3:4" x14ac:dyDescent="0.25">
      <c r="C1112" s="192" t="s">
        <v>1944</v>
      </c>
      <c r="D1112" s="193" t="s">
        <v>1945</v>
      </c>
    </row>
    <row r="1113" spans="3:4" x14ac:dyDescent="0.25">
      <c r="C1113" s="192" t="s">
        <v>1950</v>
      </c>
      <c r="D1113" s="193" t="s">
        <v>1951</v>
      </c>
    </row>
    <row r="1114" spans="3:4" x14ac:dyDescent="0.25">
      <c r="C1114" s="192" t="s">
        <v>1967</v>
      </c>
      <c r="D1114" s="193" t="s">
        <v>1968</v>
      </c>
    </row>
    <row r="1115" spans="3:4" x14ac:dyDescent="0.25">
      <c r="C1115" s="192" t="s">
        <v>2001</v>
      </c>
      <c r="D1115" s="193" t="s">
        <v>2636</v>
      </c>
    </row>
    <row r="1116" spans="3:4" x14ac:dyDescent="0.25">
      <c r="C1116" s="192" t="s">
        <v>1808</v>
      </c>
      <c r="D1116" s="193" t="s">
        <v>1809</v>
      </c>
    </row>
    <row r="1117" spans="3:4" x14ac:dyDescent="0.25">
      <c r="C1117" s="433" t="s">
        <v>2479</v>
      </c>
      <c r="D1117" s="433" t="s">
        <v>1964</v>
      </c>
    </row>
    <row r="1118" spans="3:4" x14ac:dyDescent="0.25">
      <c r="C1118" s="479" t="s">
        <v>3237</v>
      </c>
      <c r="D1118" s="481" t="s">
        <v>2645</v>
      </c>
    </row>
    <row r="1119" spans="3:4" x14ac:dyDescent="0.25">
      <c r="C1119" s="479" t="s">
        <v>3237</v>
      </c>
      <c r="D1119" s="469" t="s">
        <v>3179</v>
      </c>
    </row>
    <row r="1120" spans="3:4" x14ac:dyDescent="0.25">
      <c r="C1120" s="479" t="s">
        <v>3238</v>
      </c>
      <c r="D1120" s="481" t="s">
        <v>2647</v>
      </c>
    </row>
    <row r="1121" spans="3:4" x14ac:dyDescent="0.25">
      <c r="C1121" s="479" t="s">
        <v>3238</v>
      </c>
      <c r="D1121" s="468" t="s">
        <v>3166</v>
      </c>
    </row>
    <row r="1122" spans="3:4" x14ac:dyDescent="0.25">
      <c r="C1122" s="479" t="s">
        <v>3239</v>
      </c>
      <c r="D1122" s="481" t="s">
        <v>3171</v>
      </c>
    </row>
    <row r="1123" spans="3:4" x14ac:dyDescent="0.25">
      <c r="C1123" s="479" t="s">
        <v>3239</v>
      </c>
      <c r="D1123" s="468" t="s">
        <v>3167</v>
      </c>
    </row>
    <row r="1124" spans="3:4" x14ac:dyDescent="0.25">
      <c r="C1124" s="479" t="s">
        <v>3240</v>
      </c>
      <c r="D1124" s="481" t="s">
        <v>3170</v>
      </c>
    </row>
    <row r="1125" spans="3:4" x14ac:dyDescent="0.25">
      <c r="C1125" s="479" t="s">
        <v>3240</v>
      </c>
      <c r="D1125" s="469" t="s">
        <v>3169</v>
      </c>
    </row>
    <row r="1126" spans="3:4" ht="30" x14ac:dyDescent="0.25">
      <c r="C1126" s="479" t="s">
        <v>3258</v>
      </c>
      <c r="D1126" s="468" t="s">
        <v>3172</v>
      </c>
    </row>
    <row r="1127" spans="3:4" x14ac:dyDescent="0.25">
      <c r="C1127" s="192" t="s">
        <v>693</v>
      </c>
      <c r="D1127" s="193" t="s">
        <v>694</v>
      </c>
    </row>
    <row r="1128" spans="3:4" x14ac:dyDescent="0.25">
      <c r="C1128" s="192" t="s">
        <v>695</v>
      </c>
      <c r="D1128" s="193" t="s">
        <v>696</v>
      </c>
    </row>
    <row r="1129" spans="3:4" x14ac:dyDescent="0.25">
      <c r="C1129" s="192" t="s">
        <v>739</v>
      </c>
      <c r="D1129" s="193" t="s">
        <v>740</v>
      </c>
    </row>
    <row r="1130" spans="3:4" x14ac:dyDescent="0.25">
      <c r="C1130" s="192" t="s">
        <v>749</v>
      </c>
      <c r="D1130" s="193" t="s">
        <v>750</v>
      </c>
    </row>
    <row r="1131" spans="3:4" x14ac:dyDescent="0.25">
      <c r="C1131" s="192" t="s">
        <v>751</v>
      </c>
      <c r="D1131" s="193" t="s">
        <v>752</v>
      </c>
    </row>
    <row r="1132" spans="3:4" x14ac:dyDescent="0.25">
      <c r="C1132" s="192" t="s">
        <v>798</v>
      </c>
      <c r="D1132" s="193" t="s">
        <v>799</v>
      </c>
    </row>
    <row r="1133" spans="3:4" x14ac:dyDescent="0.25">
      <c r="C1133" s="192" t="s">
        <v>735</v>
      </c>
      <c r="D1133" s="193" t="s">
        <v>736</v>
      </c>
    </row>
    <row r="1134" spans="3:4" x14ac:dyDescent="0.25">
      <c r="C1134" s="192" t="s">
        <v>852</v>
      </c>
      <c r="D1134" s="193" t="s">
        <v>853</v>
      </c>
    </row>
    <row r="1135" spans="3:4" x14ac:dyDescent="0.25">
      <c r="C1135" s="192" t="s">
        <v>912</v>
      </c>
      <c r="D1135" s="193" t="s">
        <v>913</v>
      </c>
    </row>
    <row r="1136" spans="3:4" x14ac:dyDescent="0.25">
      <c r="C1136" s="192" t="s">
        <v>747</v>
      </c>
      <c r="D1136" s="193" t="s">
        <v>748</v>
      </c>
    </row>
    <row r="1137" spans="3:4" x14ac:dyDescent="0.25">
      <c r="C1137" s="192" t="s">
        <v>848</v>
      </c>
      <c r="D1137" s="193" t="s">
        <v>849</v>
      </c>
    </row>
    <row r="1138" spans="3:4" x14ac:dyDescent="0.25">
      <c r="C1138" s="192" t="s">
        <v>731</v>
      </c>
      <c r="D1138" s="193" t="s">
        <v>732</v>
      </c>
    </row>
    <row r="1139" spans="3:4" x14ac:dyDescent="0.25">
      <c r="C1139" s="192" t="s">
        <v>733</v>
      </c>
      <c r="D1139" s="193" t="s">
        <v>734</v>
      </c>
    </row>
    <row r="1140" spans="3:4" x14ac:dyDescent="0.25">
      <c r="C1140" s="192" t="s">
        <v>737</v>
      </c>
      <c r="D1140" s="193" t="s">
        <v>738</v>
      </c>
    </row>
    <row r="1141" spans="3:4" x14ac:dyDescent="0.25">
      <c r="C1141" s="192" t="s">
        <v>920</v>
      </c>
      <c r="D1141" s="193" t="s">
        <v>921</v>
      </c>
    </row>
    <row r="1142" spans="3:4" x14ac:dyDescent="0.25">
      <c r="C1142" s="192" t="s">
        <v>850</v>
      </c>
      <c r="D1142" s="193" t="s">
        <v>851</v>
      </c>
    </row>
    <row r="1143" spans="3:4" x14ac:dyDescent="0.25">
      <c r="C1143" s="192" t="s">
        <v>1756</v>
      </c>
      <c r="D1143" s="193" t="s">
        <v>1757</v>
      </c>
    </row>
    <row r="1144" spans="3:4" x14ac:dyDescent="0.25">
      <c r="C1144" s="192" t="s">
        <v>1541</v>
      </c>
      <c r="D1144" s="193" t="s">
        <v>1542</v>
      </c>
    </row>
    <row r="1145" spans="3:4" x14ac:dyDescent="0.25">
      <c r="C1145" s="192" t="s">
        <v>1775</v>
      </c>
      <c r="D1145" s="193" t="s">
        <v>1776</v>
      </c>
    </row>
    <row r="1146" spans="3:4" x14ac:dyDescent="0.25">
      <c r="C1146" s="192" t="s">
        <v>662</v>
      </c>
      <c r="D1146" s="193" t="s">
        <v>663</v>
      </c>
    </row>
    <row r="1147" spans="3:4" x14ac:dyDescent="0.25">
      <c r="C1147" s="192" t="s">
        <v>691</v>
      </c>
      <c r="D1147" s="193" t="s">
        <v>692</v>
      </c>
    </row>
    <row r="1148" spans="3:4" ht="30" x14ac:dyDescent="0.25">
      <c r="C1148" s="192" t="s">
        <v>837</v>
      </c>
      <c r="D1148" s="193" t="s">
        <v>838</v>
      </c>
    </row>
    <row r="1149" spans="3:4" x14ac:dyDescent="0.25">
      <c r="C1149" s="192" t="s">
        <v>922</v>
      </c>
      <c r="D1149" s="193" t="s">
        <v>923</v>
      </c>
    </row>
    <row r="1150" spans="3:4" x14ac:dyDescent="0.25">
      <c r="C1150" s="192" t="s">
        <v>687</v>
      </c>
      <c r="D1150" s="193" t="s">
        <v>688</v>
      </c>
    </row>
    <row r="1151" spans="3:4" x14ac:dyDescent="0.25">
      <c r="C1151" s="192" t="s">
        <v>689</v>
      </c>
      <c r="D1151" s="193" t="s">
        <v>690</v>
      </c>
    </row>
    <row r="1152" spans="3:4" x14ac:dyDescent="0.25">
      <c r="C1152" s="192" t="s">
        <v>753</v>
      </c>
      <c r="D1152" s="193" t="s">
        <v>754</v>
      </c>
    </row>
    <row r="1153" spans="3:4" x14ac:dyDescent="0.25">
      <c r="C1153" s="192" t="s">
        <v>458</v>
      </c>
      <c r="D1153" s="193" t="s">
        <v>459</v>
      </c>
    </row>
    <row r="1154" spans="3:4" x14ac:dyDescent="0.25">
      <c r="C1154" s="192" t="s">
        <v>833</v>
      </c>
      <c r="D1154" s="193" t="s">
        <v>834</v>
      </c>
    </row>
    <row r="1155" spans="3:4" x14ac:dyDescent="0.25">
      <c r="C1155" s="433" t="s">
        <v>2480</v>
      </c>
      <c r="D1155" s="434" t="s">
        <v>824</v>
      </c>
    </row>
    <row r="1156" spans="3:4" x14ac:dyDescent="0.25">
      <c r="C1156" s="433" t="s">
        <v>2481</v>
      </c>
      <c r="D1156" s="433" t="s">
        <v>2117</v>
      </c>
    </row>
    <row r="1157" spans="3:4" x14ac:dyDescent="0.25">
      <c r="C1157" s="426" t="s">
        <v>2712</v>
      </c>
      <c r="D1157" s="427" t="s">
        <v>2713</v>
      </c>
    </row>
    <row r="1158" spans="3:4" x14ac:dyDescent="0.25">
      <c r="C1158" s="192" t="s">
        <v>1364</v>
      </c>
      <c r="D1158" s="193" t="s">
        <v>1365</v>
      </c>
    </row>
    <row r="1159" spans="3:4" x14ac:dyDescent="0.25">
      <c r="C1159" s="192" t="s">
        <v>1381</v>
      </c>
      <c r="D1159" s="193" t="s">
        <v>1382</v>
      </c>
    </row>
    <row r="1160" spans="3:4" x14ac:dyDescent="0.25">
      <c r="C1160" s="192" t="s">
        <v>1618</v>
      </c>
      <c r="D1160" s="193" t="s">
        <v>1619</v>
      </c>
    </row>
    <row r="1161" spans="3:4" x14ac:dyDescent="0.25">
      <c r="C1161" s="192" t="s">
        <v>1198</v>
      </c>
      <c r="D1161" s="193" t="s">
        <v>1199</v>
      </c>
    </row>
    <row r="1162" spans="3:4" x14ac:dyDescent="0.25">
      <c r="C1162" s="192" t="s">
        <v>816</v>
      </c>
      <c r="D1162" s="193" t="s">
        <v>817</v>
      </c>
    </row>
    <row r="1163" spans="3:4" x14ac:dyDescent="0.25">
      <c r="C1163" s="192" t="s">
        <v>818</v>
      </c>
      <c r="D1163" s="193" t="s">
        <v>819</v>
      </c>
    </row>
    <row r="1164" spans="3:4" x14ac:dyDescent="0.25">
      <c r="C1164" s="426" t="s">
        <v>2918</v>
      </c>
      <c r="D1164" s="427" t="s">
        <v>2919</v>
      </c>
    </row>
    <row r="1165" spans="3:4" x14ac:dyDescent="0.25">
      <c r="C1165" s="192" t="s">
        <v>1397</v>
      </c>
      <c r="D1165" s="193" t="s">
        <v>1398</v>
      </c>
    </row>
    <row r="1166" spans="3:4" x14ac:dyDescent="0.25">
      <c r="C1166" s="192" t="s">
        <v>926</v>
      </c>
      <c r="D1166" s="193" t="s">
        <v>927</v>
      </c>
    </row>
    <row r="1167" spans="3:4" x14ac:dyDescent="0.25">
      <c r="C1167" s="192" t="s">
        <v>1399</v>
      </c>
      <c r="D1167" s="193" t="s">
        <v>1400</v>
      </c>
    </row>
    <row r="1168" spans="3:4" x14ac:dyDescent="0.25">
      <c r="C1168" s="192" t="s">
        <v>1350</v>
      </c>
      <c r="D1168" s="193" t="s">
        <v>1351</v>
      </c>
    </row>
    <row r="1169" spans="3:4" x14ac:dyDescent="0.25">
      <c r="C1169" s="426" t="s">
        <v>2692</v>
      </c>
      <c r="D1169" s="427" t="s">
        <v>2693</v>
      </c>
    </row>
    <row r="1170" spans="3:4" x14ac:dyDescent="0.25">
      <c r="C1170" s="192" t="s">
        <v>1301</v>
      </c>
      <c r="D1170" s="193" t="s">
        <v>1302</v>
      </c>
    </row>
    <row r="1171" spans="3:4" x14ac:dyDescent="0.25">
      <c r="C1171" s="192" t="s">
        <v>1303</v>
      </c>
      <c r="D1171" s="193" t="s">
        <v>1304</v>
      </c>
    </row>
    <row r="1172" spans="3:4" x14ac:dyDescent="0.25">
      <c r="C1172" s="192" t="s">
        <v>1305</v>
      </c>
      <c r="D1172" s="193" t="s">
        <v>1306</v>
      </c>
    </row>
    <row r="1173" spans="3:4" x14ac:dyDescent="0.25">
      <c r="C1173" s="192" t="s">
        <v>1307</v>
      </c>
      <c r="D1173" s="193" t="s">
        <v>1306</v>
      </c>
    </row>
    <row r="1174" spans="3:4" x14ac:dyDescent="0.25">
      <c r="C1174" s="192" t="s">
        <v>1299</v>
      </c>
      <c r="D1174" s="193" t="s">
        <v>1300</v>
      </c>
    </row>
    <row r="1175" spans="3:4" x14ac:dyDescent="0.25">
      <c r="C1175" s="192" t="s">
        <v>1409</v>
      </c>
      <c r="D1175" s="193" t="s">
        <v>1410</v>
      </c>
    </row>
    <row r="1176" spans="3:4" x14ac:dyDescent="0.25">
      <c r="C1176" s="192" t="s">
        <v>1366</v>
      </c>
      <c r="D1176" s="193" t="s">
        <v>1367</v>
      </c>
    </row>
    <row r="1177" spans="3:4" x14ac:dyDescent="0.25">
      <c r="C1177" s="192" t="s">
        <v>1411</v>
      </c>
      <c r="D1177" s="193" t="s">
        <v>1412</v>
      </c>
    </row>
    <row r="1178" spans="3:4" x14ac:dyDescent="0.25">
      <c r="C1178" s="192" t="s">
        <v>1342</v>
      </c>
      <c r="D1178" s="193" t="s">
        <v>1343</v>
      </c>
    </row>
    <row r="1179" spans="3:4" x14ac:dyDescent="0.25">
      <c r="C1179" s="192" t="s">
        <v>1352</v>
      </c>
      <c r="D1179" s="193" t="s">
        <v>1353</v>
      </c>
    </row>
    <row r="1180" spans="3:4" x14ac:dyDescent="0.25">
      <c r="C1180" s="192" t="s">
        <v>1340</v>
      </c>
      <c r="D1180" s="193" t="s">
        <v>1341</v>
      </c>
    </row>
    <row r="1181" spans="3:4" x14ac:dyDescent="0.25">
      <c r="C1181" s="192" t="s">
        <v>1362</v>
      </c>
      <c r="D1181" s="193" t="s">
        <v>1363</v>
      </c>
    </row>
    <row r="1182" spans="3:4" x14ac:dyDescent="0.25">
      <c r="C1182" s="192" t="s">
        <v>1360</v>
      </c>
      <c r="D1182" s="193" t="s">
        <v>1361</v>
      </c>
    </row>
    <row r="1183" spans="3:4" x14ac:dyDescent="0.25">
      <c r="C1183" s="192" t="s">
        <v>1356</v>
      </c>
      <c r="D1183" s="193" t="s">
        <v>1357</v>
      </c>
    </row>
    <row r="1184" spans="3:4" x14ac:dyDescent="0.25">
      <c r="C1184" s="192" t="s">
        <v>1358</v>
      </c>
      <c r="D1184" s="193" t="s">
        <v>1359</v>
      </c>
    </row>
    <row r="1185" spans="3:4" x14ac:dyDescent="0.25">
      <c r="C1185" s="192" t="s">
        <v>1336</v>
      </c>
      <c r="D1185" s="193" t="s">
        <v>1337</v>
      </c>
    </row>
    <row r="1186" spans="3:4" x14ac:dyDescent="0.25">
      <c r="C1186" s="192" t="s">
        <v>1338</v>
      </c>
      <c r="D1186" s="193" t="s">
        <v>1339</v>
      </c>
    </row>
    <row r="1187" spans="3:4" x14ac:dyDescent="0.25">
      <c r="C1187" s="192" t="s">
        <v>1415</v>
      </c>
      <c r="D1187" s="193" t="s">
        <v>1416</v>
      </c>
    </row>
    <row r="1188" spans="3:4" x14ac:dyDescent="0.25">
      <c r="C1188" s="192" t="s">
        <v>1294</v>
      </c>
      <c r="D1188" s="193" t="s">
        <v>1295</v>
      </c>
    </row>
    <row r="1189" spans="3:4" x14ac:dyDescent="0.25">
      <c r="C1189" s="192" t="s">
        <v>1328</v>
      </c>
      <c r="D1189" s="193" t="s">
        <v>1329</v>
      </c>
    </row>
    <row r="1190" spans="3:4" x14ac:dyDescent="0.25">
      <c r="C1190" s="192" t="s">
        <v>1393</v>
      </c>
      <c r="D1190" s="193" t="s">
        <v>1394</v>
      </c>
    </row>
    <row r="1191" spans="3:4" x14ac:dyDescent="0.25">
      <c r="C1191" s="192" t="s">
        <v>1377</v>
      </c>
      <c r="D1191" s="193" t="s">
        <v>1378</v>
      </c>
    </row>
    <row r="1192" spans="3:4" x14ac:dyDescent="0.25">
      <c r="C1192" s="483" t="s">
        <v>3241</v>
      </c>
      <c r="D1192" s="481" t="s">
        <v>2511</v>
      </c>
    </row>
    <row r="1193" spans="3:4" x14ac:dyDescent="0.25">
      <c r="C1193" s="483" t="s">
        <v>3242</v>
      </c>
      <c r="D1193" s="481" t="s">
        <v>3161</v>
      </c>
    </row>
    <row r="1194" spans="3:4" x14ac:dyDescent="0.25">
      <c r="C1194" s="483" t="s">
        <v>3243</v>
      </c>
      <c r="D1194" s="481" t="s">
        <v>3162</v>
      </c>
    </row>
    <row r="1195" spans="3:4" x14ac:dyDescent="0.25">
      <c r="C1195" s="192" t="s">
        <v>1469</v>
      </c>
      <c r="D1195" s="193" t="s">
        <v>1470</v>
      </c>
    </row>
    <row r="1196" spans="3:4" x14ac:dyDescent="0.25">
      <c r="C1196" s="192" t="s">
        <v>1480</v>
      </c>
      <c r="D1196" s="193" t="s">
        <v>1481</v>
      </c>
    </row>
    <row r="1197" spans="3:4" x14ac:dyDescent="0.25">
      <c r="C1197" s="192" t="s">
        <v>924</v>
      </c>
      <c r="D1197" s="193" t="s">
        <v>925</v>
      </c>
    </row>
    <row r="1198" spans="3:4" x14ac:dyDescent="0.25">
      <c r="C1198" s="192" t="s">
        <v>745</v>
      </c>
      <c r="D1198" s="193" t="s">
        <v>746</v>
      </c>
    </row>
    <row r="1199" spans="3:4" x14ac:dyDescent="0.25">
      <c r="C1199" s="192" t="s">
        <v>1471</v>
      </c>
      <c r="D1199" s="193" t="s">
        <v>1472</v>
      </c>
    </row>
    <row r="1200" spans="3:4" x14ac:dyDescent="0.25">
      <c r="C1200" s="192" t="s">
        <v>1614</v>
      </c>
      <c r="D1200" s="193" t="s">
        <v>1615</v>
      </c>
    </row>
    <row r="1201" spans="3:4" x14ac:dyDescent="0.25">
      <c r="C1201" s="192" t="s">
        <v>1632</v>
      </c>
      <c r="D1201" s="193" t="s">
        <v>1633</v>
      </c>
    </row>
    <row r="1202" spans="3:4" x14ac:dyDescent="0.25">
      <c r="C1202" s="192" t="s">
        <v>1461</v>
      </c>
      <c r="D1202" s="193" t="s">
        <v>1462</v>
      </c>
    </row>
    <row r="1203" spans="3:4" x14ac:dyDescent="0.25">
      <c r="C1203" s="192" t="s">
        <v>820</v>
      </c>
      <c r="D1203" s="193" t="s">
        <v>821</v>
      </c>
    </row>
    <row r="1204" spans="3:4" ht="30" x14ac:dyDescent="0.25">
      <c r="C1204" s="192" t="s">
        <v>1451</v>
      </c>
      <c r="D1204" s="193" t="s">
        <v>1452</v>
      </c>
    </row>
    <row r="1205" spans="3:4" x14ac:dyDescent="0.25">
      <c r="C1205" s="192" t="s">
        <v>930</v>
      </c>
      <c r="D1205" s="193" t="s">
        <v>931</v>
      </c>
    </row>
    <row r="1206" spans="3:4" x14ac:dyDescent="0.25">
      <c r="C1206" s="192" t="s">
        <v>952</v>
      </c>
      <c r="D1206" s="193" t="s">
        <v>953</v>
      </c>
    </row>
    <row r="1207" spans="3:4" x14ac:dyDescent="0.25">
      <c r="C1207" s="192" t="s">
        <v>1498</v>
      </c>
      <c r="D1207" s="193" t="s">
        <v>1499</v>
      </c>
    </row>
    <row r="1208" spans="3:4" x14ac:dyDescent="0.25">
      <c r="C1208" s="192" t="s">
        <v>1876</v>
      </c>
      <c r="D1208" s="193" t="s">
        <v>1877</v>
      </c>
    </row>
    <row r="1209" spans="3:4" x14ac:dyDescent="0.25">
      <c r="C1209" s="192" t="s">
        <v>1417</v>
      </c>
      <c r="D1209" s="193" t="s">
        <v>1418</v>
      </c>
    </row>
    <row r="1210" spans="3:4" x14ac:dyDescent="0.25">
      <c r="C1210" s="192" t="s">
        <v>743</v>
      </c>
      <c r="D1210" s="193" t="s">
        <v>744</v>
      </c>
    </row>
    <row r="1211" spans="3:4" x14ac:dyDescent="0.25">
      <c r="C1211" s="192" t="s">
        <v>822</v>
      </c>
      <c r="D1211" s="193" t="s">
        <v>823</v>
      </c>
    </row>
    <row r="1212" spans="3:4" x14ac:dyDescent="0.25">
      <c r="C1212" s="192" t="s">
        <v>1354</v>
      </c>
      <c r="D1212" s="193" t="s">
        <v>1355</v>
      </c>
    </row>
    <row r="1213" spans="3:4" x14ac:dyDescent="0.25">
      <c r="C1213" s="192" t="s">
        <v>1530</v>
      </c>
      <c r="D1213" s="193" t="s">
        <v>1531</v>
      </c>
    </row>
    <row r="1214" spans="3:4" ht="30" x14ac:dyDescent="0.25">
      <c r="C1214" s="192" t="s">
        <v>1579</v>
      </c>
      <c r="D1214" s="193" t="s">
        <v>1580</v>
      </c>
    </row>
    <row r="1215" spans="3:4" x14ac:dyDescent="0.25">
      <c r="C1215" s="192" t="s">
        <v>1563</v>
      </c>
      <c r="D1215" s="193" t="s">
        <v>1564</v>
      </c>
    </row>
    <row r="1216" spans="3:4" x14ac:dyDescent="0.25">
      <c r="C1216" s="192" t="s">
        <v>1056</v>
      </c>
      <c r="D1216" s="193" t="s">
        <v>1057</v>
      </c>
    </row>
    <row r="1217" spans="3:4" x14ac:dyDescent="0.25">
      <c r="C1217" s="433" t="s">
        <v>2489</v>
      </c>
      <c r="D1217" s="432" t="s">
        <v>2201</v>
      </c>
    </row>
    <row r="1218" spans="3:4" x14ac:dyDescent="0.25">
      <c r="C1218" s="192" t="s">
        <v>1344</v>
      </c>
      <c r="D1218" s="193" t="s">
        <v>1345</v>
      </c>
    </row>
    <row r="1219" spans="3:4" x14ac:dyDescent="0.25">
      <c r="C1219" s="192" t="s">
        <v>1346</v>
      </c>
      <c r="D1219" s="193" t="s">
        <v>1347</v>
      </c>
    </row>
    <row r="1220" spans="3:4" x14ac:dyDescent="0.25">
      <c r="C1220" s="192" t="s">
        <v>1348</v>
      </c>
      <c r="D1220" s="193" t="s">
        <v>1349</v>
      </c>
    </row>
    <row r="1221" spans="3:4" x14ac:dyDescent="0.25">
      <c r="C1221" s="192" t="s">
        <v>685</v>
      </c>
      <c r="D1221" s="193" t="s">
        <v>686</v>
      </c>
    </row>
    <row r="1222" spans="3:4" x14ac:dyDescent="0.25">
      <c r="C1222" s="192" t="s">
        <v>247</v>
      </c>
      <c r="D1222" s="193" t="s">
        <v>248</v>
      </c>
    </row>
    <row r="1223" spans="3:4" x14ac:dyDescent="0.25">
      <c r="C1223" s="192" t="s">
        <v>1459</v>
      </c>
      <c r="D1223" s="193" t="s">
        <v>1460</v>
      </c>
    </row>
    <row r="1224" spans="3:4" x14ac:dyDescent="0.25">
      <c r="C1224" s="192" t="s">
        <v>1561</v>
      </c>
      <c r="D1224" s="193" t="s">
        <v>1562</v>
      </c>
    </row>
    <row r="1225" spans="3:4" x14ac:dyDescent="0.25">
      <c r="C1225" s="192" t="s">
        <v>348</v>
      </c>
      <c r="D1225" s="193" t="s">
        <v>349</v>
      </c>
    </row>
    <row r="1226" spans="3:4" x14ac:dyDescent="0.25">
      <c r="C1226" s="192" t="s">
        <v>350</v>
      </c>
      <c r="D1226" s="193" t="s">
        <v>351</v>
      </c>
    </row>
    <row r="1227" spans="3:4" x14ac:dyDescent="0.25">
      <c r="C1227" s="192" t="s">
        <v>352</v>
      </c>
      <c r="D1227" s="193" t="s">
        <v>353</v>
      </c>
    </row>
    <row r="1228" spans="3:4" x14ac:dyDescent="0.25">
      <c r="C1228" s="192" t="s">
        <v>1379</v>
      </c>
      <c r="D1228" s="193" t="s">
        <v>1380</v>
      </c>
    </row>
    <row r="1229" spans="3:4" x14ac:dyDescent="0.25">
      <c r="C1229" s="192" t="s">
        <v>1590</v>
      </c>
      <c r="D1229" s="193" t="s">
        <v>1591</v>
      </c>
    </row>
    <row r="1230" spans="3:4" x14ac:dyDescent="0.25">
      <c r="C1230" s="192" t="s">
        <v>1612</v>
      </c>
      <c r="D1230" s="193" t="s">
        <v>1613</v>
      </c>
    </row>
    <row r="1231" spans="3:4" x14ac:dyDescent="0.25">
      <c r="C1231" s="192" t="s">
        <v>1616</v>
      </c>
      <c r="D1231" s="193" t="s">
        <v>1617</v>
      </c>
    </row>
    <row r="1232" spans="3:4" x14ac:dyDescent="0.25">
      <c r="C1232" s="192" t="s">
        <v>422</v>
      </c>
      <c r="D1232" s="193" t="s">
        <v>423</v>
      </c>
    </row>
    <row r="1233" spans="3:4" x14ac:dyDescent="0.25">
      <c r="C1233" s="192" t="s">
        <v>428</v>
      </c>
      <c r="D1233" s="193" t="s">
        <v>429</v>
      </c>
    </row>
    <row r="1234" spans="3:4" x14ac:dyDescent="0.25">
      <c r="C1234" s="192" t="s">
        <v>432</v>
      </c>
      <c r="D1234" s="193" t="s">
        <v>433</v>
      </c>
    </row>
    <row r="1235" spans="3:4" x14ac:dyDescent="0.25">
      <c r="C1235" s="192" t="s">
        <v>434</v>
      </c>
      <c r="D1235" s="193" t="s">
        <v>435</v>
      </c>
    </row>
    <row r="1236" spans="3:4" x14ac:dyDescent="0.25">
      <c r="C1236" s="192" t="s">
        <v>450</v>
      </c>
      <c r="D1236" s="193" t="s">
        <v>451</v>
      </c>
    </row>
    <row r="1237" spans="3:4" x14ac:dyDescent="0.25">
      <c r="C1237" s="192" t="s">
        <v>452</v>
      </c>
      <c r="D1237" s="193" t="s">
        <v>453</v>
      </c>
    </row>
    <row r="1238" spans="3:4" x14ac:dyDescent="0.25">
      <c r="C1238" s="192" t="s">
        <v>1626</v>
      </c>
      <c r="D1238" s="193" t="s">
        <v>1627</v>
      </c>
    </row>
    <row r="1239" spans="3:4" x14ac:dyDescent="0.25">
      <c r="C1239" s="192" t="s">
        <v>502</v>
      </c>
      <c r="D1239" s="193" t="s">
        <v>503</v>
      </c>
    </row>
    <row r="1240" spans="3:4" x14ac:dyDescent="0.25">
      <c r="C1240" s="192" t="s">
        <v>516</v>
      </c>
      <c r="D1240" s="193" t="s">
        <v>517</v>
      </c>
    </row>
    <row r="1241" spans="3:4" x14ac:dyDescent="0.25">
      <c r="C1241" s="192" t="s">
        <v>1597</v>
      </c>
      <c r="D1241" s="193" t="s">
        <v>1598</v>
      </c>
    </row>
    <row r="1242" spans="3:4" x14ac:dyDescent="0.25">
      <c r="C1242" s="192" t="s">
        <v>642</v>
      </c>
      <c r="D1242" s="193" t="s">
        <v>643</v>
      </c>
    </row>
    <row r="1243" spans="3:4" x14ac:dyDescent="0.25">
      <c r="C1243" s="192" t="s">
        <v>651</v>
      </c>
      <c r="D1243" s="193" t="s">
        <v>652</v>
      </c>
    </row>
    <row r="1244" spans="3:4" x14ac:dyDescent="0.25">
      <c r="C1244" s="192" t="s">
        <v>1424</v>
      </c>
      <c r="D1244" s="193" t="s">
        <v>1425</v>
      </c>
    </row>
    <row r="1245" spans="3:4" x14ac:dyDescent="0.25">
      <c r="C1245" s="192" t="s">
        <v>1735</v>
      </c>
      <c r="D1245" s="193" t="s">
        <v>1736</v>
      </c>
    </row>
    <row r="1246" spans="3:4" x14ac:dyDescent="0.25">
      <c r="C1246" s="473" t="s">
        <v>462</v>
      </c>
      <c r="D1246" s="477" t="s">
        <v>463</v>
      </c>
    </row>
    <row r="1247" spans="3:4" x14ac:dyDescent="0.25">
      <c r="C1247" s="192" t="s">
        <v>464</v>
      </c>
      <c r="D1247" s="193" t="s">
        <v>465</v>
      </c>
    </row>
    <row r="1248" spans="3:4" x14ac:dyDescent="0.25">
      <c r="C1248" s="192" t="s">
        <v>430</v>
      </c>
      <c r="D1248" s="193" t="s">
        <v>431</v>
      </c>
    </row>
    <row r="1249" spans="3:4" ht="30" x14ac:dyDescent="0.25">
      <c r="C1249" s="192" t="s">
        <v>418</v>
      </c>
      <c r="D1249" s="193" t="s">
        <v>419</v>
      </c>
    </row>
    <row r="1250" spans="3:4" x14ac:dyDescent="0.25">
      <c r="C1250" s="192" t="s">
        <v>534</v>
      </c>
      <c r="D1250" s="193" t="s">
        <v>535</v>
      </c>
    </row>
    <row r="1251" spans="3:4" x14ac:dyDescent="0.25">
      <c r="C1251" s="192" t="s">
        <v>436</v>
      </c>
      <c r="D1251" s="193" t="s">
        <v>437</v>
      </c>
    </row>
    <row r="1252" spans="3:4" x14ac:dyDescent="0.25">
      <c r="C1252" s="192" t="s">
        <v>444</v>
      </c>
      <c r="D1252" s="193" t="s">
        <v>445</v>
      </c>
    </row>
    <row r="1253" spans="3:4" x14ac:dyDescent="0.25">
      <c r="C1253" s="192" t="s">
        <v>508</v>
      </c>
      <c r="D1253" s="193" t="s">
        <v>509</v>
      </c>
    </row>
    <row r="1254" spans="3:4" ht="30" x14ac:dyDescent="0.25">
      <c r="C1254" s="192" t="s">
        <v>1478</v>
      </c>
      <c r="D1254" s="193" t="s">
        <v>1479</v>
      </c>
    </row>
    <row r="1255" spans="3:4" x14ac:dyDescent="0.25">
      <c r="C1255" s="192" t="s">
        <v>1453</v>
      </c>
      <c r="D1255" s="193" t="s">
        <v>1454</v>
      </c>
    </row>
    <row r="1256" spans="3:4" x14ac:dyDescent="0.25">
      <c r="C1256" s="192" t="s">
        <v>424</v>
      </c>
      <c r="D1256" s="193" t="s">
        <v>425</v>
      </c>
    </row>
    <row r="1257" spans="3:4" x14ac:dyDescent="0.25">
      <c r="C1257" s="192" t="s">
        <v>1551</v>
      </c>
      <c r="D1257" s="193" t="s">
        <v>1552</v>
      </c>
    </row>
    <row r="1258" spans="3:4" x14ac:dyDescent="0.25">
      <c r="C1258" s="192" t="s">
        <v>1559</v>
      </c>
      <c r="D1258" s="193" t="s">
        <v>1560</v>
      </c>
    </row>
    <row r="1259" spans="3:4" x14ac:dyDescent="0.25">
      <c r="C1259" s="192" t="s">
        <v>1557</v>
      </c>
      <c r="D1259" s="193" t="s">
        <v>1558</v>
      </c>
    </row>
    <row r="1260" spans="3:4" x14ac:dyDescent="0.25">
      <c r="C1260" s="192" t="s">
        <v>1569</v>
      </c>
      <c r="D1260" s="193" t="s">
        <v>1570</v>
      </c>
    </row>
    <row r="1261" spans="3:4" x14ac:dyDescent="0.25">
      <c r="C1261" s="192" t="s">
        <v>1555</v>
      </c>
      <c r="D1261" s="193" t="s">
        <v>1556</v>
      </c>
    </row>
    <row r="1262" spans="3:4" x14ac:dyDescent="0.25">
      <c r="C1262" s="192" t="s">
        <v>1547</v>
      </c>
      <c r="D1262" s="193" t="s">
        <v>1548</v>
      </c>
    </row>
    <row r="1263" spans="3:4" x14ac:dyDescent="0.25">
      <c r="C1263" s="192" t="s">
        <v>1545</v>
      </c>
      <c r="D1263" s="193" t="s">
        <v>1546</v>
      </c>
    </row>
    <row r="1264" spans="3:4" x14ac:dyDescent="0.25">
      <c r="C1264" s="192" t="s">
        <v>1549</v>
      </c>
      <c r="D1264" s="193" t="s">
        <v>1550</v>
      </c>
    </row>
    <row r="1265" spans="3:4" x14ac:dyDescent="0.25">
      <c r="C1265" s="192" t="s">
        <v>416</v>
      </c>
      <c r="D1265" s="193" t="s">
        <v>417</v>
      </c>
    </row>
    <row r="1266" spans="3:4" ht="30" x14ac:dyDescent="0.25">
      <c r="C1266" s="192" t="s">
        <v>414</v>
      </c>
      <c r="D1266" s="193" t="s">
        <v>415</v>
      </c>
    </row>
    <row r="1267" spans="3:4" x14ac:dyDescent="0.25">
      <c r="C1267" s="192" t="s">
        <v>354</v>
      </c>
      <c r="D1267" s="193" t="s">
        <v>355</v>
      </c>
    </row>
    <row r="1268" spans="3:4" ht="30" x14ac:dyDescent="0.25">
      <c r="C1268" s="192" t="s">
        <v>1484</v>
      </c>
      <c r="D1268" s="193" t="s">
        <v>1485</v>
      </c>
    </row>
    <row r="1269" spans="3:4" x14ac:dyDescent="0.25">
      <c r="C1269" s="192" t="s">
        <v>1482</v>
      </c>
      <c r="D1269" s="193" t="s">
        <v>1483</v>
      </c>
    </row>
    <row r="1270" spans="3:4" x14ac:dyDescent="0.25">
      <c r="C1270" s="192" t="s">
        <v>1455</v>
      </c>
      <c r="D1270" s="193" t="s">
        <v>1456</v>
      </c>
    </row>
    <row r="1271" spans="3:4" ht="30" x14ac:dyDescent="0.25">
      <c r="C1271" s="192" t="s">
        <v>1457</v>
      </c>
      <c r="D1271" s="193" t="s">
        <v>1458</v>
      </c>
    </row>
    <row r="1272" spans="3:4" x14ac:dyDescent="0.25">
      <c r="C1272" s="192" t="s">
        <v>448</v>
      </c>
      <c r="D1272" s="193" t="s">
        <v>449</v>
      </c>
    </row>
    <row r="1273" spans="3:4" ht="24" x14ac:dyDescent="0.25">
      <c r="C1273" s="426" t="s">
        <v>3122</v>
      </c>
      <c r="D1273" s="427" t="s">
        <v>3123</v>
      </c>
    </row>
    <row r="1274" spans="3:4" x14ac:dyDescent="0.25">
      <c r="C1274" s="192" t="s">
        <v>243</v>
      </c>
      <c r="D1274" s="193" t="s">
        <v>244</v>
      </c>
    </row>
    <row r="1275" spans="3:4" x14ac:dyDescent="0.25">
      <c r="C1275" s="192" t="s">
        <v>251</v>
      </c>
      <c r="D1275" s="475" t="s">
        <v>252</v>
      </c>
    </row>
    <row r="1276" spans="3:4" x14ac:dyDescent="0.25">
      <c r="C1276" s="192" t="s">
        <v>1476</v>
      </c>
      <c r="D1276" s="475" t="s">
        <v>1477</v>
      </c>
    </row>
    <row r="1277" spans="3:4" x14ac:dyDescent="0.25">
      <c r="C1277" s="192" t="s">
        <v>398</v>
      </c>
      <c r="D1277" s="475" t="s">
        <v>399</v>
      </c>
    </row>
    <row r="1278" spans="3:4" x14ac:dyDescent="0.25">
      <c r="C1278" s="192" t="s">
        <v>400</v>
      </c>
      <c r="D1278" s="475" t="s">
        <v>401</v>
      </c>
    </row>
    <row r="1279" spans="3:4" x14ac:dyDescent="0.25">
      <c r="C1279" s="192" t="s">
        <v>460</v>
      </c>
      <c r="D1279" s="475" t="s">
        <v>461</v>
      </c>
    </row>
    <row r="1280" spans="3:4" x14ac:dyDescent="0.25">
      <c r="C1280" s="192" t="s">
        <v>624</v>
      </c>
      <c r="D1280" s="475" t="s">
        <v>625</v>
      </c>
    </row>
    <row r="1281" spans="3:4" x14ac:dyDescent="0.25">
      <c r="C1281" s="192" t="s">
        <v>1473</v>
      </c>
      <c r="D1281" s="475" t="s">
        <v>1474</v>
      </c>
    </row>
    <row r="1282" spans="3:4" x14ac:dyDescent="0.25">
      <c r="C1282" s="192" t="s">
        <v>438</v>
      </c>
      <c r="D1282" s="475" t="s">
        <v>439</v>
      </c>
    </row>
    <row r="1283" spans="3:4" x14ac:dyDescent="0.25">
      <c r="C1283" s="192" t="s">
        <v>526</v>
      </c>
      <c r="D1283" s="475" t="s">
        <v>527</v>
      </c>
    </row>
    <row r="1284" spans="3:4" x14ac:dyDescent="0.25">
      <c r="C1284" s="192" t="s">
        <v>1463</v>
      </c>
      <c r="D1284" s="475" t="s">
        <v>1464</v>
      </c>
    </row>
    <row r="1285" spans="3:4" x14ac:dyDescent="0.25">
      <c r="C1285" s="192" t="s">
        <v>1489</v>
      </c>
      <c r="D1285" s="475" t="s">
        <v>1490</v>
      </c>
    </row>
    <row r="1286" spans="3:4" x14ac:dyDescent="0.25">
      <c r="C1286" s="192" t="s">
        <v>456</v>
      </c>
      <c r="D1286" s="475" t="s">
        <v>457</v>
      </c>
    </row>
    <row r="1287" spans="3:4" x14ac:dyDescent="0.25">
      <c r="C1287" s="192" t="s">
        <v>454</v>
      </c>
      <c r="D1287" s="475" t="s">
        <v>455</v>
      </c>
    </row>
    <row r="1288" spans="3:4" x14ac:dyDescent="0.25">
      <c r="C1288" s="192" t="s">
        <v>596</v>
      </c>
      <c r="D1288" s="475" t="s">
        <v>597</v>
      </c>
    </row>
    <row r="1289" spans="3:4" x14ac:dyDescent="0.25">
      <c r="C1289" s="192" t="s">
        <v>442</v>
      </c>
      <c r="D1289" s="475" t="s">
        <v>443</v>
      </c>
    </row>
    <row r="1290" spans="3:4" x14ac:dyDescent="0.25">
      <c r="C1290" s="192" t="s">
        <v>1395</v>
      </c>
      <c r="D1290" s="475" t="s">
        <v>1396</v>
      </c>
    </row>
    <row r="1291" spans="3:4" x14ac:dyDescent="0.25">
      <c r="C1291" s="192" t="s">
        <v>936</v>
      </c>
      <c r="D1291" s="475" t="s">
        <v>937</v>
      </c>
    </row>
    <row r="1292" spans="3:4" ht="30" x14ac:dyDescent="0.25">
      <c r="C1292" s="192" t="s">
        <v>468</v>
      </c>
      <c r="D1292" s="475" t="s">
        <v>469</v>
      </c>
    </row>
    <row r="1293" spans="3:4" x14ac:dyDescent="0.25">
      <c r="C1293" s="192" t="s">
        <v>1045</v>
      </c>
      <c r="D1293" s="475" t="s">
        <v>1046</v>
      </c>
    </row>
    <row r="1294" spans="3:4" x14ac:dyDescent="0.25">
      <c r="C1294" s="192" t="s">
        <v>1430</v>
      </c>
      <c r="D1294" s="475" t="s">
        <v>1431</v>
      </c>
    </row>
    <row r="1295" spans="3:4" x14ac:dyDescent="0.25">
      <c r="C1295" s="192" t="s">
        <v>1432</v>
      </c>
      <c r="D1295" s="475" t="s">
        <v>1433</v>
      </c>
    </row>
    <row r="1296" spans="3:4" x14ac:dyDescent="0.25">
      <c r="C1296" s="192" t="s">
        <v>408</v>
      </c>
      <c r="D1296" s="475" t="s">
        <v>409</v>
      </c>
    </row>
    <row r="1297" spans="3:4" x14ac:dyDescent="0.25">
      <c r="C1297" s="192" t="s">
        <v>406</v>
      </c>
      <c r="D1297" s="475" t="s">
        <v>407</v>
      </c>
    </row>
    <row r="1298" spans="3:4" x14ac:dyDescent="0.25">
      <c r="C1298" s="192" t="s">
        <v>649</v>
      </c>
      <c r="D1298" s="475" t="s">
        <v>650</v>
      </c>
    </row>
    <row r="1299" spans="3:4" x14ac:dyDescent="0.25">
      <c r="C1299" s="192" t="s">
        <v>518</v>
      </c>
      <c r="D1299" s="475" t="s">
        <v>519</v>
      </c>
    </row>
    <row r="1300" spans="3:4" x14ac:dyDescent="0.25">
      <c r="C1300" s="192" t="s">
        <v>636</v>
      </c>
      <c r="D1300" s="475" t="s">
        <v>637</v>
      </c>
    </row>
    <row r="1301" spans="3:4" x14ac:dyDescent="0.25">
      <c r="C1301" s="192" t="s">
        <v>261</v>
      </c>
      <c r="D1301" s="475" t="s">
        <v>262</v>
      </c>
    </row>
    <row r="1302" spans="3:4" x14ac:dyDescent="0.25">
      <c r="C1302" s="192" t="s">
        <v>1426</v>
      </c>
      <c r="D1302" s="475" t="s">
        <v>1427</v>
      </c>
    </row>
    <row r="1303" spans="3:4" x14ac:dyDescent="0.25">
      <c r="C1303" s="192" t="s">
        <v>634</v>
      </c>
      <c r="D1303" s="475" t="s">
        <v>635</v>
      </c>
    </row>
    <row r="1304" spans="3:4" x14ac:dyDescent="0.25">
      <c r="C1304" s="192" t="s">
        <v>630</v>
      </c>
      <c r="D1304" s="475" t="s">
        <v>631</v>
      </c>
    </row>
    <row r="1305" spans="3:4" x14ac:dyDescent="0.25">
      <c r="C1305" s="192" t="s">
        <v>626</v>
      </c>
      <c r="D1305" s="475" t="s">
        <v>627</v>
      </c>
    </row>
    <row r="1306" spans="3:4" x14ac:dyDescent="0.25">
      <c r="C1306" s="192" t="s">
        <v>648</v>
      </c>
      <c r="D1306" s="475" t="s">
        <v>647</v>
      </c>
    </row>
    <row r="1307" spans="3:4" x14ac:dyDescent="0.25">
      <c r="C1307" s="192" t="s">
        <v>632</v>
      </c>
      <c r="D1307" s="475" t="s">
        <v>633</v>
      </c>
    </row>
    <row r="1308" spans="3:4" x14ac:dyDescent="0.25">
      <c r="C1308" s="192" t="s">
        <v>440</v>
      </c>
      <c r="D1308" s="475" t="s">
        <v>441</v>
      </c>
    </row>
    <row r="1309" spans="3:4" x14ac:dyDescent="0.25">
      <c r="C1309" s="192" t="s">
        <v>655</v>
      </c>
      <c r="D1309" s="475" t="s">
        <v>656</v>
      </c>
    </row>
    <row r="1310" spans="3:4" x14ac:dyDescent="0.25">
      <c r="C1310" s="192" t="s">
        <v>1595</v>
      </c>
      <c r="D1310" s="475" t="s">
        <v>1596</v>
      </c>
    </row>
    <row r="1311" spans="3:4" x14ac:dyDescent="0.25">
      <c r="C1311" s="192" t="s">
        <v>666</v>
      </c>
      <c r="D1311" s="475" t="s">
        <v>667</v>
      </c>
    </row>
    <row r="1312" spans="3:4" x14ac:dyDescent="0.25">
      <c r="C1312" s="192" t="s">
        <v>997</v>
      </c>
      <c r="D1312" s="475" t="s">
        <v>998</v>
      </c>
    </row>
    <row r="1313" spans="3:4" x14ac:dyDescent="0.25">
      <c r="C1313" s="192" t="s">
        <v>510</v>
      </c>
      <c r="D1313" s="475" t="s">
        <v>511</v>
      </c>
    </row>
    <row r="1314" spans="3:4" x14ac:dyDescent="0.25">
      <c r="C1314" s="192" t="s">
        <v>968</v>
      </c>
      <c r="D1314" s="193" t="s">
        <v>969</v>
      </c>
    </row>
    <row r="1315" spans="3:4" ht="24" x14ac:dyDescent="0.25">
      <c r="C1315" s="426" t="s">
        <v>968</v>
      </c>
      <c r="D1315" s="427" t="s">
        <v>3141</v>
      </c>
    </row>
    <row r="1316" spans="3:4" x14ac:dyDescent="0.25">
      <c r="C1316" s="192" t="s">
        <v>1843</v>
      </c>
      <c r="D1316" s="193" t="s">
        <v>1844</v>
      </c>
    </row>
    <row r="1317" spans="3:4" x14ac:dyDescent="0.25">
      <c r="C1317" s="192" t="s">
        <v>966</v>
      </c>
      <c r="D1317" s="193" t="s">
        <v>967</v>
      </c>
    </row>
    <row r="1318" spans="3:4" x14ac:dyDescent="0.25">
      <c r="C1318" s="192" t="s">
        <v>420</v>
      </c>
      <c r="D1318" s="193" t="s">
        <v>421</v>
      </c>
    </row>
    <row r="1319" spans="3:4" x14ac:dyDescent="0.25">
      <c r="C1319" s="192" t="s">
        <v>938</v>
      </c>
      <c r="D1319" s="193" t="s">
        <v>939</v>
      </c>
    </row>
    <row r="1320" spans="3:4" x14ac:dyDescent="0.25">
      <c r="C1320" s="192" t="s">
        <v>504</v>
      </c>
      <c r="D1320" s="475" t="s">
        <v>505</v>
      </c>
    </row>
    <row r="1321" spans="3:4" x14ac:dyDescent="0.25">
      <c r="C1321" s="192" t="s">
        <v>932</v>
      </c>
      <c r="D1321" s="475" t="s">
        <v>933</v>
      </c>
    </row>
    <row r="1322" spans="3:4" x14ac:dyDescent="0.25">
      <c r="C1322" s="192" t="s">
        <v>506</v>
      </c>
      <c r="D1322" s="475" t="s">
        <v>507</v>
      </c>
    </row>
    <row r="1323" spans="3:4" x14ac:dyDescent="0.25">
      <c r="C1323" s="192" t="s">
        <v>644</v>
      </c>
      <c r="D1323" s="475" t="s">
        <v>645</v>
      </c>
    </row>
    <row r="1324" spans="3:4" ht="30" x14ac:dyDescent="0.25">
      <c r="C1324" s="433" t="s">
        <v>2490</v>
      </c>
      <c r="D1324" s="478" t="s">
        <v>2119</v>
      </c>
    </row>
    <row r="1325" spans="3:4" ht="30" x14ac:dyDescent="0.25">
      <c r="C1325" s="479" t="s">
        <v>3244</v>
      </c>
      <c r="D1325" s="484" t="s">
        <v>2514</v>
      </c>
    </row>
    <row r="1326" spans="3:4" x14ac:dyDescent="0.25">
      <c r="C1326" s="479" t="s">
        <v>3244</v>
      </c>
      <c r="D1326" s="498" t="s">
        <v>3160</v>
      </c>
    </row>
    <row r="1327" spans="3:4" ht="40.5" x14ac:dyDescent="0.25">
      <c r="C1327" s="479" t="s">
        <v>3245</v>
      </c>
      <c r="D1327" s="485" t="s">
        <v>2198</v>
      </c>
    </row>
    <row r="1328" spans="3:4" x14ac:dyDescent="0.25">
      <c r="C1328" s="192" t="s">
        <v>1624</v>
      </c>
      <c r="D1328" s="475" t="s">
        <v>1625</v>
      </c>
    </row>
    <row r="1329" spans="3:4" x14ac:dyDescent="0.25">
      <c r="C1329" s="192" t="s">
        <v>1383</v>
      </c>
      <c r="D1329" s="475" t="s">
        <v>1384</v>
      </c>
    </row>
    <row r="1330" spans="3:4" x14ac:dyDescent="0.25">
      <c r="C1330" s="426" t="s">
        <v>3000</v>
      </c>
      <c r="D1330" s="476" t="s">
        <v>3001</v>
      </c>
    </row>
    <row r="1331" spans="3:4" x14ac:dyDescent="0.25">
      <c r="C1331" s="426" t="s">
        <v>2748</v>
      </c>
      <c r="D1331" s="476" t="s">
        <v>2749</v>
      </c>
    </row>
    <row r="1332" spans="3:4" x14ac:dyDescent="0.25">
      <c r="C1332" s="426" t="s">
        <v>3074</v>
      </c>
      <c r="D1332" s="427" t="s">
        <v>3075</v>
      </c>
    </row>
    <row r="1333" spans="3:4" x14ac:dyDescent="0.25">
      <c r="C1333" s="426" t="s">
        <v>2841</v>
      </c>
      <c r="D1333" s="427" t="s">
        <v>2842</v>
      </c>
    </row>
    <row r="1334" spans="3:4" x14ac:dyDescent="0.25">
      <c r="C1334" s="426" t="s">
        <v>2908</v>
      </c>
      <c r="D1334" s="427" t="s">
        <v>2909</v>
      </c>
    </row>
    <row r="1335" spans="3:4" ht="24" x14ac:dyDescent="0.25">
      <c r="C1335" s="426" t="s">
        <v>3008</v>
      </c>
      <c r="D1335" s="427" t="s">
        <v>3009</v>
      </c>
    </row>
    <row r="1336" spans="3:4" ht="24" x14ac:dyDescent="0.25">
      <c r="C1336" s="426" t="s">
        <v>2714</v>
      </c>
      <c r="D1336" s="427" t="s">
        <v>2715</v>
      </c>
    </row>
    <row r="1337" spans="3:4" x14ac:dyDescent="0.25">
      <c r="C1337" s="426" t="s">
        <v>3148</v>
      </c>
      <c r="D1337" s="427" t="s">
        <v>3149</v>
      </c>
    </row>
    <row r="1338" spans="3:4" x14ac:dyDescent="0.25">
      <c r="C1338" s="426" t="s">
        <v>3150</v>
      </c>
      <c r="D1338" s="427" t="s">
        <v>3151</v>
      </c>
    </row>
    <row r="1339" spans="3:4" x14ac:dyDescent="0.25">
      <c r="C1339" s="426" t="s">
        <v>3152</v>
      </c>
      <c r="D1339" s="427" t="s">
        <v>3153</v>
      </c>
    </row>
    <row r="1340" spans="3:4" x14ac:dyDescent="0.25">
      <c r="C1340" s="426" t="s">
        <v>3154</v>
      </c>
      <c r="D1340" s="427" t="s">
        <v>3155</v>
      </c>
    </row>
    <row r="1341" spans="3:4" x14ac:dyDescent="0.25">
      <c r="C1341" s="426" t="s">
        <v>3108</v>
      </c>
      <c r="D1341" s="427" t="s">
        <v>3109</v>
      </c>
    </row>
    <row r="1342" spans="3:4" x14ac:dyDescent="0.25">
      <c r="C1342" s="479" t="s">
        <v>3265</v>
      </c>
      <c r="D1342" s="202" t="s">
        <v>3262</v>
      </c>
    </row>
    <row r="1343" spans="3:4" x14ac:dyDescent="0.25">
      <c r="C1343" s="479" t="s">
        <v>3266</v>
      </c>
      <c r="D1343" s="342" t="s">
        <v>2555</v>
      </c>
    </row>
    <row r="1344" spans="3:4" x14ac:dyDescent="0.25">
      <c r="C1344" s="479" t="s">
        <v>3267</v>
      </c>
      <c r="D1344" s="342" t="s">
        <v>1768</v>
      </c>
    </row>
    <row r="1345" spans="3:4" x14ac:dyDescent="0.25">
      <c r="C1345" s="479" t="s">
        <v>3268</v>
      </c>
      <c r="D1345" s="439" t="s">
        <v>2120</v>
      </c>
    </row>
    <row r="1346" spans="3:4" x14ac:dyDescent="0.25">
      <c r="C1346" s="479" t="s">
        <v>3269</v>
      </c>
      <c r="D1346" s="439" t="s">
        <v>2118</v>
      </c>
    </row>
  </sheetData>
  <autoFilter ref="C1:D1321" xr:uid="{E36A872D-81F2-4058-A4FD-7F422AE11CD8}">
    <sortState xmlns:xlrd2="http://schemas.microsoft.com/office/spreadsheetml/2017/richdata2" ref="C2:D1341">
      <sortCondition ref="C1:C1321"/>
    </sortState>
  </autoFilter>
  <phoneticPr fontId="32" type="noConversion"/>
  <conditionalFormatting sqref="C2:C3">
    <cfRule type="duplicateValues" dxfId="315" priority="60"/>
    <cfRule type="duplicateValues" dxfId="314" priority="59"/>
  </conditionalFormatting>
  <conditionalFormatting sqref="C4:C21">
    <cfRule type="duplicateValues" dxfId="313" priority="55"/>
    <cfRule type="duplicateValues" dxfId="312" priority="56"/>
  </conditionalFormatting>
  <conditionalFormatting sqref="C22:C25">
    <cfRule type="duplicateValues" dxfId="311" priority="51"/>
    <cfRule type="duplicateValues" dxfId="310" priority="52"/>
  </conditionalFormatting>
  <conditionalFormatting sqref="C26:C34">
    <cfRule type="duplicateValues" dxfId="309" priority="47"/>
    <cfRule type="duplicateValues" dxfId="308" priority="48"/>
  </conditionalFormatting>
  <conditionalFormatting sqref="C35">
    <cfRule type="duplicateValues" dxfId="307" priority="68"/>
    <cfRule type="duplicateValues" dxfId="306" priority="67"/>
  </conditionalFormatting>
  <conditionalFormatting sqref="C36:C38">
    <cfRule type="duplicateValues" dxfId="305" priority="43"/>
    <cfRule type="duplicateValues" dxfId="304" priority="44"/>
  </conditionalFormatting>
  <conditionalFormatting sqref="C40:C43">
    <cfRule type="duplicateValues" dxfId="303" priority="39"/>
    <cfRule type="duplicateValues" dxfId="302" priority="40"/>
  </conditionalFormatting>
  <conditionalFormatting sqref="C44:C46">
    <cfRule type="duplicateValues" dxfId="301" priority="35"/>
    <cfRule type="duplicateValues" dxfId="300" priority="36"/>
  </conditionalFormatting>
  <conditionalFormatting sqref="C49">
    <cfRule type="duplicateValues" dxfId="299" priority="32"/>
    <cfRule type="duplicateValues" dxfId="298" priority="31"/>
  </conditionalFormatting>
  <conditionalFormatting sqref="C50">
    <cfRule type="duplicateValues" dxfId="297" priority="27"/>
    <cfRule type="duplicateValues" dxfId="296" priority="28"/>
  </conditionalFormatting>
  <conditionalFormatting sqref="C51:C52">
    <cfRule type="duplicateValues" dxfId="295" priority="66"/>
    <cfRule type="duplicateValues" dxfId="294" priority="65"/>
  </conditionalFormatting>
  <conditionalFormatting sqref="C138">
    <cfRule type="duplicateValues" dxfId="293" priority="113"/>
  </conditionalFormatting>
  <conditionalFormatting sqref="C184">
    <cfRule type="duplicateValues" dxfId="292" priority="114"/>
  </conditionalFormatting>
  <conditionalFormatting sqref="C199">
    <cfRule type="duplicateValues" dxfId="291" priority="115"/>
  </conditionalFormatting>
  <conditionalFormatting sqref="C200">
    <cfRule type="duplicateValues" dxfId="290" priority="116"/>
  </conditionalFormatting>
  <conditionalFormatting sqref="C208">
    <cfRule type="duplicateValues" dxfId="289" priority="117"/>
  </conditionalFormatting>
  <conditionalFormatting sqref="C292">
    <cfRule type="duplicateValues" dxfId="288" priority="118"/>
  </conditionalFormatting>
  <conditionalFormatting sqref="C301">
    <cfRule type="duplicateValues" dxfId="287" priority="119"/>
  </conditionalFormatting>
  <conditionalFormatting sqref="C356">
    <cfRule type="duplicateValues" dxfId="286" priority="120"/>
  </conditionalFormatting>
  <conditionalFormatting sqref="C366">
    <cfRule type="duplicateValues" dxfId="285" priority="121"/>
  </conditionalFormatting>
  <conditionalFormatting sqref="C376">
    <cfRule type="duplicateValues" dxfId="284" priority="122"/>
  </conditionalFormatting>
  <conditionalFormatting sqref="C381:C1028 C39 C53:C379">
    <cfRule type="duplicateValues" dxfId="283" priority="108"/>
    <cfRule type="duplicateValues" dxfId="282" priority="107"/>
  </conditionalFormatting>
  <conditionalFormatting sqref="C397">
    <cfRule type="duplicateValues" dxfId="281" priority="123"/>
  </conditionalFormatting>
  <conditionalFormatting sqref="C399">
    <cfRule type="duplicateValues" dxfId="280" priority="124"/>
  </conditionalFormatting>
  <conditionalFormatting sqref="C415">
    <cfRule type="duplicateValues" dxfId="279" priority="125"/>
  </conditionalFormatting>
  <conditionalFormatting sqref="C433">
    <cfRule type="duplicateValues" dxfId="278" priority="126"/>
  </conditionalFormatting>
  <conditionalFormatting sqref="C476">
    <cfRule type="duplicateValues" dxfId="277" priority="127"/>
  </conditionalFormatting>
  <conditionalFormatting sqref="C483">
    <cfRule type="duplicateValues" dxfId="276" priority="128"/>
  </conditionalFormatting>
  <conditionalFormatting sqref="C494">
    <cfRule type="duplicateValues" dxfId="275" priority="129"/>
  </conditionalFormatting>
  <conditionalFormatting sqref="C514">
    <cfRule type="duplicateValues" dxfId="274" priority="130"/>
  </conditionalFormatting>
  <conditionalFormatting sqref="C531">
    <cfRule type="duplicateValues" dxfId="273" priority="131"/>
  </conditionalFormatting>
  <conditionalFormatting sqref="C536">
    <cfRule type="duplicateValues" dxfId="272" priority="132"/>
  </conditionalFormatting>
  <conditionalFormatting sqref="C592">
    <cfRule type="duplicateValues" dxfId="271" priority="133"/>
  </conditionalFormatting>
  <conditionalFormatting sqref="C614">
    <cfRule type="duplicateValues" dxfId="270" priority="134"/>
  </conditionalFormatting>
  <conditionalFormatting sqref="C695">
    <cfRule type="duplicateValues" dxfId="269" priority="135"/>
  </conditionalFormatting>
  <conditionalFormatting sqref="C711">
    <cfRule type="duplicateValues" dxfId="268" priority="136"/>
  </conditionalFormatting>
  <conditionalFormatting sqref="C712">
    <cfRule type="duplicateValues" dxfId="267" priority="137"/>
  </conditionalFormatting>
  <conditionalFormatting sqref="C714">
    <cfRule type="duplicateValues" dxfId="266" priority="138"/>
  </conditionalFormatting>
  <conditionalFormatting sqref="C716">
    <cfRule type="duplicateValues" dxfId="265" priority="139"/>
  </conditionalFormatting>
  <conditionalFormatting sqref="C729">
    <cfRule type="duplicateValues" dxfId="264" priority="140"/>
  </conditionalFormatting>
  <conditionalFormatting sqref="C794">
    <cfRule type="duplicateValues" dxfId="263" priority="141"/>
  </conditionalFormatting>
  <conditionalFormatting sqref="C889">
    <cfRule type="duplicateValues" dxfId="262" priority="142"/>
    <cfRule type="duplicateValues" dxfId="261" priority="143"/>
  </conditionalFormatting>
  <conditionalFormatting sqref="C900">
    <cfRule type="duplicateValues" dxfId="260" priority="144"/>
  </conditionalFormatting>
  <conditionalFormatting sqref="C901">
    <cfRule type="duplicateValues" dxfId="259" priority="145"/>
  </conditionalFormatting>
  <conditionalFormatting sqref="C903">
    <cfRule type="duplicateValues" dxfId="258" priority="146"/>
  </conditionalFormatting>
  <conditionalFormatting sqref="C909">
    <cfRule type="duplicateValues" dxfId="257" priority="147"/>
  </conditionalFormatting>
  <conditionalFormatting sqref="C922">
    <cfRule type="duplicateValues" dxfId="256" priority="148"/>
  </conditionalFormatting>
  <conditionalFormatting sqref="C923">
    <cfRule type="duplicateValues" dxfId="255" priority="149"/>
  </conditionalFormatting>
  <conditionalFormatting sqref="C928">
    <cfRule type="duplicateValues" dxfId="254" priority="151"/>
    <cfRule type="duplicateValues" dxfId="253" priority="150"/>
  </conditionalFormatting>
  <conditionalFormatting sqref="C929">
    <cfRule type="duplicateValues" dxfId="252" priority="152"/>
  </conditionalFormatting>
  <conditionalFormatting sqref="C930">
    <cfRule type="duplicateValues" dxfId="251" priority="153"/>
    <cfRule type="duplicateValues" dxfId="250" priority="154"/>
  </conditionalFormatting>
  <conditionalFormatting sqref="C932">
    <cfRule type="duplicateValues" dxfId="249" priority="155"/>
  </conditionalFormatting>
  <conditionalFormatting sqref="C939">
    <cfRule type="duplicateValues" dxfId="248" priority="156"/>
  </conditionalFormatting>
  <conditionalFormatting sqref="C940">
    <cfRule type="duplicateValues" dxfId="247" priority="157"/>
  </conditionalFormatting>
  <conditionalFormatting sqref="C949:C950">
    <cfRule type="duplicateValues" dxfId="246" priority="158"/>
  </conditionalFormatting>
  <conditionalFormatting sqref="C957">
    <cfRule type="duplicateValues" dxfId="245" priority="159"/>
  </conditionalFormatting>
  <conditionalFormatting sqref="C979">
    <cfRule type="duplicateValues" dxfId="244" priority="160"/>
  </conditionalFormatting>
  <conditionalFormatting sqref="C981">
    <cfRule type="duplicateValues" dxfId="243" priority="161"/>
  </conditionalFormatting>
  <conditionalFormatting sqref="C1001">
    <cfRule type="duplicateValues" dxfId="242" priority="162"/>
  </conditionalFormatting>
  <conditionalFormatting sqref="C1002">
    <cfRule type="duplicateValues" dxfId="241" priority="163"/>
  </conditionalFormatting>
  <conditionalFormatting sqref="C1029:C1255">
    <cfRule type="duplicateValues" dxfId="240" priority="164"/>
  </conditionalFormatting>
  <conditionalFormatting sqref="C1038">
    <cfRule type="duplicateValues" dxfId="239" priority="95"/>
  </conditionalFormatting>
  <conditionalFormatting sqref="C1041">
    <cfRule type="duplicateValues" dxfId="238" priority="96"/>
  </conditionalFormatting>
  <conditionalFormatting sqref="C1042">
    <cfRule type="duplicateValues" dxfId="237" priority="93"/>
  </conditionalFormatting>
  <conditionalFormatting sqref="C1043">
    <cfRule type="duplicateValues" dxfId="236" priority="104"/>
  </conditionalFormatting>
  <conditionalFormatting sqref="C1057">
    <cfRule type="duplicateValues" dxfId="235" priority="97"/>
  </conditionalFormatting>
  <conditionalFormatting sqref="C1061">
    <cfRule type="duplicateValues" dxfId="234" priority="94"/>
  </conditionalFormatting>
  <conditionalFormatting sqref="C1068">
    <cfRule type="duplicateValues" dxfId="233" priority="99"/>
  </conditionalFormatting>
  <conditionalFormatting sqref="C1096:C1099">
    <cfRule type="duplicateValues" dxfId="232" priority="102"/>
  </conditionalFormatting>
  <conditionalFormatting sqref="C1111:C1113">
    <cfRule type="duplicateValues" dxfId="231" priority="101"/>
  </conditionalFormatting>
  <conditionalFormatting sqref="C1120">
    <cfRule type="duplicateValues" dxfId="230" priority="98"/>
  </conditionalFormatting>
  <conditionalFormatting sqref="C1211">
    <cfRule type="duplicateValues" dxfId="229" priority="105"/>
  </conditionalFormatting>
  <conditionalFormatting sqref="C1223">
    <cfRule type="duplicateValues" dxfId="228" priority="106"/>
  </conditionalFormatting>
  <conditionalFormatting sqref="C1224:C1226 C1044:C1056 C1069:C1095 C1212:C1222 C1114:C1119 C1058:C1060 C1039:C1040 C1062:C1067 C1029:C1037 C1100:C1110 C1121:C1210 C1228:C1255">
    <cfRule type="duplicateValues" dxfId="227" priority="165"/>
  </conditionalFormatting>
  <conditionalFormatting sqref="C1227">
    <cfRule type="duplicateValues" dxfId="226" priority="103"/>
  </conditionalFormatting>
  <conditionalFormatting sqref="C1256:C1257">
    <cfRule type="duplicateValues" dxfId="225" priority="91"/>
    <cfRule type="duplicateValues" dxfId="224" priority="92"/>
  </conditionalFormatting>
  <conditionalFormatting sqref="C1258">
    <cfRule type="duplicateValues" dxfId="223" priority="90"/>
    <cfRule type="duplicateValues" dxfId="222" priority="89"/>
  </conditionalFormatting>
  <conditionalFormatting sqref="C1259:C1260">
    <cfRule type="duplicateValues" dxfId="221" priority="88"/>
    <cfRule type="duplicateValues" dxfId="220" priority="87"/>
  </conditionalFormatting>
  <conditionalFormatting sqref="C1261:C1262">
    <cfRule type="duplicateValues" dxfId="219" priority="86"/>
    <cfRule type="duplicateValues" dxfId="218" priority="85"/>
  </conditionalFormatting>
  <conditionalFormatting sqref="C1263:C1265">
    <cfRule type="duplicateValues" dxfId="217" priority="84"/>
    <cfRule type="duplicateValues" dxfId="216" priority="83"/>
  </conditionalFormatting>
  <conditionalFormatting sqref="C1266">
    <cfRule type="duplicateValues" dxfId="215" priority="81"/>
    <cfRule type="duplicateValues" dxfId="214" priority="82"/>
  </conditionalFormatting>
  <conditionalFormatting sqref="C1267:C1269">
    <cfRule type="duplicateValues" dxfId="213" priority="79"/>
    <cfRule type="duplicateValues" dxfId="212" priority="80"/>
  </conditionalFormatting>
  <conditionalFormatting sqref="C1270">
    <cfRule type="duplicateValues" dxfId="211" priority="77"/>
    <cfRule type="duplicateValues" dxfId="210" priority="78"/>
  </conditionalFormatting>
  <conditionalFormatting sqref="C1271:C1272">
    <cfRule type="duplicateValues" dxfId="209" priority="75"/>
    <cfRule type="duplicateValues" dxfId="208" priority="76"/>
  </conditionalFormatting>
  <conditionalFormatting sqref="C1273">
    <cfRule type="duplicateValues" dxfId="207" priority="74"/>
    <cfRule type="duplicateValues" dxfId="206" priority="73"/>
  </conditionalFormatting>
  <conditionalFormatting sqref="C1274">
    <cfRule type="duplicateValues" dxfId="205" priority="72"/>
    <cfRule type="duplicateValues" dxfId="204" priority="71"/>
  </conditionalFormatting>
  <conditionalFormatting sqref="C1322:C1335">
    <cfRule type="duplicateValues" dxfId="203" priority="23"/>
    <cfRule type="duplicateValues" dxfId="202" priority="24"/>
  </conditionalFormatting>
  <conditionalFormatting sqref="C1337:C1341">
    <cfRule type="duplicateValues" dxfId="201" priority="18"/>
    <cfRule type="duplicateValues" dxfId="200" priority="17"/>
  </conditionalFormatting>
  <conditionalFormatting sqref="C1342">
    <cfRule type="duplicateValues" dxfId="199" priority="12"/>
    <cfRule type="duplicateValues" dxfId="198" priority="11"/>
  </conditionalFormatting>
  <conditionalFormatting sqref="C1343:C1344">
    <cfRule type="duplicateValues" dxfId="197" priority="8"/>
    <cfRule type="duplicateValues" dxfId="196" priority="7"/>
  </conditionalFormatting>
  <conditionalFormatting sqref="C1345">
    <cfRule type="duplicateValues" dxfId="195" priority="4"/>
    <cfRule type="duplicateValues" dxfId="194" priority="3"/>
  </conditionalFormatting>
  <conditionalFormatting sqref="C1346">
    <cfRule type="duplicateValues" dxfId="193" priority="2"/>
    <cfRule type="duplicateValues" dxfId="192" priority="1"/>
  </conditionalFormatting>
  <conditionalFormatting sqref="D1102">
    <cfRule type="duplicateValues" dxfId="191" priority="10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00B0F0"/>
    <pageSetUpPr fitToPage="1"/>
  </sheetPr>
  <dimension ref="A1:XCM1106"/>
  <sheetViews>
    <sheetView topLeftCell="C7" zoomScale="70" zoomScaleNormal="70" workbookViewId="0">
      <pane ySplit="2" topLeftCell="A14" activePane="bottomLeft" state="frozen"/>
      <selection activeCell="C7" sqref="C7"/>
      <selection pane="bottomLeft" activeCell="C9" sqref="C9"/>
    </sheetView>
  </sheetViews>
  <sheetFormatPr baseColWidth="10" defaultColWidth="10.7109375" defaultRowHeight="24.95" customHeight="1" x14ac:dyDescent="0.25"/>
  <cols>
    <col min="1" max="1" width="8.5703125" style="219" customWidth="1"/>
    <col min="2" max="2" width="10.28515625" bestFit="1" customWidth="1"/>
    <col min="3" max="3" width="33.28515625" customWidth="1"/>
    <col min="4" max="4" width="12.28515625" style="43" customWidth="1"/>
    <col min="5" max="5" width="13.5703125" style="43" customWidth="1"/>
    <col min="6" max="6" width="13.42578125" style="37" customWidth="1"/>
    <col min="7" max="7" width="12.7109375" style="37" customWidth="1"/>
    <col min="8" max="8" width="8.28515625" style="37" hidden="1" customWidth="1"/>
    <col min="9" max="9" width="8.85546875" style="37" hidden="1" customWidth="1"/>
    <col min="10" max="10" width="8.28515625" style="37" hidden="1" customWidth="1"/>
    <col min="11" max="21" width="9.5703125" style="37" hidden="1" customWidth="1"/>
    <col min="22" max="22" width="7.7109375" style="37" hidden="1" customWidth="1"/>
    <col min="23" max="23" width="7.140625" style="37" hidden="1" customWidth="1"/>
    <col min="24" max="25" width="9.5703125" style="37" hidden="1" customWidth="1"/>
    <col min="26" max="26" width="8.28515625" style="37" hidden="1" customWidth="1"/>
    <col min="27" max="27" width="8.5703125" style="37" hidden="1" customWidth="1"/>
    <col min="28" max="35" width="9.5703125" style="37" hidden="1" customWidth="1"/>
    <col min="36" max="40" width="8.42578125" style="37" hidden="1" customWidth="1"/>
    <col min="41" max="41" width="3.7109375" style="37" hidden="1" customWidth="1"/>
    <col min="42" max="42" width="7.42578125" style="37" hidden="1" customWidth="1"/>
    <col min="43" max="43" width="7.85546875" style="37" customWidth="1"/>
    <col min="44" max="44" width="8.42578125" style="37" customWidth="1"/>
    <col min="45" max="45" width="9.42578125" style="37" customWidth="1"/>
    <col min="46" max="49" width="8.42578125" style="37" customWidth="1"/>
    <col min="50" max="51" width="36.85546875" customWidth="1"/>
  </cols>
  <sheetData>
    <row r="1" spans="1:52" s="20" customFormat="1" ht="24.95" customHeight="1" x14ac:dyDescent="0.25">
      <c r="A1" s="542" t="s">
        <v>12</v>
      </c>
      <c r="B1" s="542"/>
      <c r="C1" s="542"/>
      <c r="D1" s="542"/>
      <c r="E1" s="542"/>
      <c r="F1" s="542"/>
      <c r="G1" s="21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2"/>
      <c r="AY1" s="22"/>
    </row>
    <row r="2" spans="1:52" s="20" customFormat="1" ht="24.95" customHeight="1" x14ac:dyDescent="0.25">
      <c r="A2" s="542" t="s">
        <v>13</v>
      </c>
      <c r="B2" s="542"/>
      <c r="C2" s="542"/>
      <c r="D2" s="542"/>
      <c r="E2" s="542"/>
      <c r="F2" s="542"/>
      <c r="G2" s="21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2"/>
      <c r="AY2" s="22"/>
    </row>
    <row r="3" spans="1:52" s="20" customFormat="1" ht="24.95" customHeight="1" x14ac:dyDescent="0.25">
      <c r="A3" s="542" t="s">
        <v>14</v>
      </c>
      <c r="B3" s="542"/>
      <c r="C3" s="542"/>
      <c r="D3" s="542"/>
      <c r="E3" s="542"/>
      <c r="F3" s="542"/>
      <c r="G3" s="21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2"/>
      <c r="AY3" s="22"/>
    </row>
    <row r="4" spans="1:52" s="20" customFormat="1" ht="24.95" customHeight="1" x14ac:dyDescent="0.25">
      <c r="A4" s="542" t="s">
        <v>2235</v>
      </c>
      <c r="B4" s="542"/>
      <c r="C4" s="542"/>
      <c r="D4" s="542"/>
      <c r="E4" s="542"/>
      <c r="F4" s="542"/>
      <c r="G4" s="21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2"/>
      <c r="AY4" s="22"/>
    </row>
    <row r="5" spans="1:52" s="24" customFormat="1" ht="24.95" customHeight="1" x14ac:dyDescent="0.25">
      <c r="A5" s="25"/>
      <c r="B5" s="26"/>
      <c r="C5" s="27"/>
      <c r="D5" s="28"/>
      <c r="E5" s="28"/>
      <c r="F5" s="29"/>
      <c r="G5" s="30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31"/>
      <c r="AY5" s="31"/>
    </row>
    <row r="6" spans="1:52" s="24" customFormat="1" ht="24.95" customHeight="1" x14ac:dyDescent="0.25">
      <c r="A6" s="25"/>
      <c r="B6" s="26"/>
      <c r="C6" s="27"/>
      <c r="D6" s="28"/>
      <c r="E6" s="28"/>
      <c r="F6" s="29"/>
      <c r="G6" s="30"/>
      <c r="H6" s="68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31"/>
      <c r="AY6" s="31"/>
    </row>
    <row r="7" spans="1:52" s="24" customFormat="1" ht="24.95" customHeight="1" x14ac:dyDescent="0.2">
      <c r="A7" s="25"/>
      <c r="B7" s="26"/>
      <c r="C7" s="27"/>
      <c r="D7" s="28"/>
      <c r="E7" s="28"/>
      <c r="F7" s="29"/>
      <c r="G7" s="30"/>
      <c r="H7" s="543" t="s">
        <v>2121</v>
      </c>
      <c r="I7" s="543"/>
      <c r="J7" s="543"/>
      <c r="K7" s="543"/>
      <c r="L7" s="543"/>
      <c r="M7" s="543"/>
      <c r="N7" s="543"/>
      <c r="O7" s="540" t="s">
        <v>2241</v>
      </c>
      <c r="P7" s="540"/>
      <c r="Q7" s="540"/>
      <c r="R7" s="540"/>
      <c r="S7" s="540"/>
      <c r="T7" s="540"/>
      <c r="U7" s="540"/>
      <c r="V7" s="539" t="s">
        <v>2471</v>
      </c>
      <c r="W7" s="539"/>
      <c r="X7" s="539"/>
      <c r="Y7" s="539"/>
      <c r="Z7" s="539"/>
      <c r="AA7" s="539"/>
      <c r="AB7" s="539"/>
      <c r="AC7" s="538" t="s">
        <v>2546</v>
      </c>
      <c r="AD7" s="538"/>
      <c r="AE7" s="538"/>
      <c r="AF7" s="538"/>
      <c r="AG7" s="538"/>
      <c r="AH7" s="538"/>
      <c r="AI7" s="538"/>
      <c r="AJ7" s="537" t="s">
        <v>2557</v>
      </c>
      <c r="AK7" s="537"/>
      <c r="AL7" s="537"/>
      <c r="AM7" s="537"/>
      <c r="AN7" s="537"/>
      <c r="AO7" s="537"/>
      <c r="AP7" s="537"/>
      <c r="AQ7" s="541" t="s">
        <v>2590</v>
      </c>
      <c r="AR7" s="541"/>
      <c r="AS7" s="541"/>
      <c r="AT7" s="541"/>
      <c r="AU7" s="541"/>
      <c r="AV7" s="541"/>
      <c r="AW7" s="541"/>
      <c r="AX7" s="31"/>
      <c r="AY7" s="31"/>
    </row>
    <row r="8" spans="1:52" ht="34.5" customHeight="1" x14ac:dyDescent="0.25">
      <c r="A8" s="297" t="s">
        <v>15</v>
      </c>
      <c r="B8" s="83" t="s">
        <v>16</v>
      </c>
      <c r="C8" s="82" t="s">
        <v>17</v>
      </c>
      <c r="D8" s="73" t="s">
        <v>2618</v>
      </c>
      <c r="E8" s="73" t="s">
        <v>2619</v>
      </c>
      <c r="F8" s="32" t="s">
        <v>18</v>
      </c>
      <c r="G8" s="33" t="s">
        <v>2211</v>
      </c>
      <c r="H8" s="32" t="s">
        <v>19</v>
      </c>
      <c r="I8" s="32" t="s">
        <v>20</v>
      </c>
      <c r="J8" s="32" t="s">
        <v>21</v>
      </c>
      <c r="K8" s="32" t="s">
        <v>22</v>
      </c>
      <c r="L8" s="32" t="s">
        <v>23</v>
      </c>
      <c r="M8" s="32" t="s">
        <v>24</v>
      </c>
      <c r="N8" s="32" t="s">
        <v>25</v>
      </c>
      <c r="O8" s="32" t="s">
        <v>19</v>
      </c>
      <c r="P8" s="32" t="s">
        <v>20</v>
      </c>
      <c r="Q8" s="32" t="s">
        <v>21</v>
      </c>
      <c r="R8" s="32" t="s">
        <v>22</v>
      </c>
      <c r="S8" s="32" t="s">
        <v>23</v>
      </c>
      <c r="T8" s="32" t="s">
        <v>24</v>
      </c>
      <c r="U8" s="32" t="s">
        <v>25</v>
      </c>
      <c r="V8" s="32" t="s">
        <v>19</v>
      </c>
      <c r="W8" s="32" t="s">
        <v>20</v>
      </c>
      <c r="X8" s="32" t="s">
        <v>21</v>
      </c>
      <c r="Y8" s="32" t="s">
        <v>22</v>
      </c>
      <c r="Z8" s="33" t="s">
        <v>23</v>
      </c>
      <c r="AA8" s="32" t="s">
        <v>24</v>
      </c>
      <c r="AB8" s="32" t="s">
        <v>2494</v>
      </c>
      <c r="AC8" s="32" t="s">
        <v>19</v>
      </c>
      <c r="AD8" s="32" t="s">
        <v>20</v>
      </c>
      <c r="AE8" s="32" t="s">
        <v>21</v>
      </c>
      <c r="AF8" s="32" t="s">
        <v>22</v>
      </c>
      <c r="AG8" s="33" t="s">
        <v>23</v>
      </c>
      <c r="AH8" s="32" t="s">
        <v>24</v>
      </c>
      <c r="AI8" s="32" t="s">
        <v>2494</v>
      </c>
      <c r="AJ8" s="32" t="s">
        <v>19</v>
      </c>
      <c r="AK8" s="32" t="s">
        <v>20</v>
      </c>
      <c r="AL8" s="32" t="s">
        <v>21</v>
      </c>
      <c r="AM8" s="32" t="s">
        <v>22</v>
      </c>
      <c r="AN8" s="88" t="s">
        <v>23</v>
      </c>
      <c r="AO8" s="88" t="s">
        <v>24</v>
      </c>
      <c r="AP8" s="32" t="s">
        <v>2494</v>
      </c>
      <c r="AQ8" s="88" t="s">
        <v>2591</v>
      </c>
      <c r="AR8" s="88" t="s">
        <v>2594</v>
      </c>
      <c r="AS8" s="88" t="s">
        <v>26</v>
      </c>
      <c r="AT8" s="88" t="s">
        <v>2595</v>
      </c>
      <c r="AU8" s="88" t="s">
        <v>2596</v>
      </c>
      <c r="AV8" s="88" t="s">
        <v>2597</v>
      </c>
      <c r="AW8" s="88" t="s">
        <v>2494</v>
      </c>
      <c r="AX8" s="32" t="s">
        <v>25</v>
      </c>
      <c r="AY8" s="293"/>
    </row>
    <row r="9" spans="1:52" ht="24.95" customHeight="1" x14ac:dyDescent="0.25">
      <c r="A9" s="281" t="s">
        <v>1298</v>
      </c>
      <c r="B9" s="19" t="s">
        <v>1299</v>
      </c>
      <c r="C9" s="65" t="s">
        <v>1300</v>
      </c>
      <c r="D9" s="66">
        <v>139</v>
      </c>
      <c r="E9" s="67">
        <v>139</v>
      </c>
      <c r="F9" s="101" t="s">
        <v>33</v>
      </c>
      <c r="G9" s="46">
        <v>0</v>
      </c>
      <c r="H9" s="46"/>
      <c r="I9" s="46"/>
      <c r="J9" s="46"/>
      <c r="K9" s="46"/>
      <c r="L9" s="46">
        <f t="shared" ref="L9:L72" si="0">G9+H9+I9-J9-K9</f>
        <v>0</v>
      </c>
      <c r="M9" s="46"/>
      <c r="N9" s="46">
        <f t="shared" ref="N9:N72" si="1">M9-L9</f>
        <v>0</v>
      </c>
      <c r="O9" s="46"/>
      <c r="P9" s="46"/>
      <c r="Q9" s="46"/>
      <c r="R9" s="46"/>
      <c r="S9" s="46">
        <f t="shared" ref="S9:S72" si="2">L9+O9+P9-Q9-R9</f>
        <v>0</v>
      </c>
      <c r="T9" s="46"/>
      <c r="U9" s="46">
        <f t="shared" ref="U9:U72" si="3">T9-S9</f>
        <v>0</v>
      </c>
      <c r="V9" s="46"/>
      <c r="W9" s="46"/>
      <c r="X9" s="46"/>
      <c r="Y9" s="46"/>
      <c r="Z9" s="46">
        <f t="shared" ref="Z9:Z72" si="4">S9+V9+W9-X9-Y9</f>
        <v>0</v>
      </c>
      <c r="AA9" s="46"/>
      <c r="AB9" s="46">
        <f t="shared" ref="AB9:AB72" si="5">AA9-Z9</f>
        <v>0</v>
      </c>
      <c r="AC9" s="46"/>
      <c r="AD9" s="46"/>
      <c r="AE9" s="46"/>
      <c r="AF9" s="46"/>
      <c r="AG9" s="46">
        <f t="shared" ref="AG9:AG40" si="6">Z9+AC9+AD9-AE9-AF9</f>
        <v>0</v>
      </c>
      <c r="AH9" s="46">
        <v>0</v>
      </c>
      <c r="AI9" s="46">
        <f t="shared" ref="AI9:AI72" si="7">AH9-AG9</f>
        <v>0</v>
      </c>
      <c r="AJ9" s="46"/>
      <c r="AK9" s="46"/>
      <c r="AL9" s="46"/>
      <c r="AM9" s="46"/>
      <c r="AN9" s="46">
        <f t="shared" ref="AN9:AN72" si="8">AG9+AJ9+AK9-AL9-AM9</f>
        <v>0</v>
      </c>
      <c r="AO9" s="46">
        <v>0</v>
      </c>
      <c r="AP9" s="46">
        <f t="shared" ref="AP9:AP72" si="9">AO9-AN9</f>
        <v>0</v>
      </c>
      <c r="AQ9" s="46">
        <f t="shared" ref="AQ9:AQ72" si="10">H9+O9+V9+AC9+AJ9</f>
        <v>0</v>
      </c>
      <c r="AR9" s="46">
        <f t="shared" ref="AR9:AR72" si="11">I9+P9+W9+AD9+AK9</f>
        <v>0</v>
      </c>
      <c r="AS9" s="46">
        <f t="shared" ref="AS9:AS72" si="12">J9+Q9+X9+AE9+AL9</f>
        <v>0</v>
      </c>
      <c r="AT9" s="46">
        <f t="shared" ref="AT9:AT72" si="13">K9+R9+Y9+AF9+AM9</f>
        <v>0</v>
      </c>
      <c r="AU9" s="46">
        <f t="shared" ref="AU9:AU72" si="14">G9+AQ9+AR9-AS9-AT9</f>
        <v>0</v>
      </c>
      <c r="AV9" s="46">
        <f t="shared" ref="AV9:AV72" si="15">+AO9</f>
        <v>0</v>
      </c>
      <c r="AW9" s="46">
        <f t="shared" ref="AW9:AW72" si="16">AV9-AU9</f>
        <v>0</v>
      </c>
      <c r="AX9" s="102"/>
      <c r="AY9" s="294" t="b">
        <f t="shared" ref="AY9:AY72" si="17">C9=AZ9</f>
        <v>1</v>
      </c>
      <c r="AZ9" t="s">
        <v>1300</v>
      </c>
    </row>
    <row r="10" spans="1:52" ht="28.5" customHeight="1" x14ac:dyDescent="0.25">
      <c r="A10" s="281" t="s">
        <v>1540</v>
      </c>
      <c r="B10" s="19" t="s">
        <v>1541</v>
      </c>
      <c r="C10" s="65" t="s">
        <v>1542</v>
      </c>
      <c r="D10" s="66">
        <v>349</v>
      </c>
      <c r="E10" s="67">
        <v>349</v>
      </c>
      <c r="F10" s="101" t="s">
        <v>33</v>
      </c>
      <c r="G10" s="46">
        <v>0</v>
      </c>
      <c r="H10" s="46"/>
      <c r="I10" s="46"/>
      <c r="J10" s="46"/>
      <c r="K10" s="46"/>
      <c r="L10" s="46">
        <f t="shared" si="0"/>
        <v>0</v>
      </c>
      <c r="M10" s="46"/>
      <c r="N10" s="46">
        <f t="shared" si="1"/>
        <v>0</v>
      </c>
      <c r="O10" s="46"/>
      <c r="P10" s="46"/>
      <c r="Q10" s="46"/>
      <c r="R10" s="46"/>
      <c r="S10" s="46">
        <f t="shared" si="2"/>
        <v>0</v>
      </c>
      <c r="T10" s="46"/>
      <c r="U10" s="46">
        <f t="shared" si="3"/>
        <v>0</v>
      </c>
      <c r="V10" s="46"/>
      <c r="W10" s="46"/>
      <c r="X10" s="46"/>
      <c r="Y10" s="46"/>
      <c r="Z10" s="46">
        <f t="shared" si="4"/>
        <v>0</v>
      </c>
      <c r="AA10" s="46"/>
      <c r="AB10" s="46">
        <f t="shared" si="5"/>
        <v>0</v>
      </c>
      <c r="AC10" s="46"/>
      <c r="AD10" s="46"/>
      <c r="AE10" s="46"/>
      <c r="AF10" s="46"/>
      <c r="AG10" s="46">
        <f t="shared" si="6"/>
        <v>0</v>
      </c>
      <c r="AH10" s="46">
        <v>0</v>
      </c>
      <c r="AI10" s="46">
        <f t="shared" si="7"/>
        <v>0</v>
      </c>
      <c r="AJ10" s="46"/>
      <c r="AK10" s="46"/>
      <c r="AL10" s="46"/>
      <c r="AM10" s="46"/>
      <c r="AN10" s="46">
        <f t="shared" si="8"/>
        <v>0</v>
      </c>
      <c r="AO10" s="46">
        <v>0</v>
      </c>
      <c r="AP10" s="46">
        <f t="shared" si="9"/>
        <v>0</v>
      </c>
      <c r="AQ10" s="46">
        <f t="shared" si="10"/>
        <v>0</v>
      </c>
      <c r="AR10" s="46">
        <f t="shared" si="11"/>
        <v>0</v>
      </c>
      <c r="AS10" s="46">
        <f t="shared" si="12"/>
        <v>0</v>
      </c>
      <c r="AT10" s="46">
        <f t="shared" si="13"/>
        <v>0</v>
      </c>
      <c r="AU10" s="46">
        <f t="shared" si="14"/>
        <v>0</v>
      </c>
      <c r="AV10" s="46">
        <f t="shared" si="15"/>
        <v>0</v>
      </c>
      <c r="AW10" s="46">
        <f t="shared" si="16"/>
        <v>0</v>
      </c>
      <c r="AX10" s="19"/>
      <c r="AY10" s="294" t="b">
        <f t="shared" si="17"/>
        <v>1</v>
      </c>
      <c r="AZ10" t="s">
        <v>1542</v>
      </c>
    </row>
    <row r="11" spans="1:52" ht="24.95" customHeight="1" x14ac:dyDescent="0.25">
      <c r="A11" s="281" t="s">
        <v>1298</v>
      </c>
      <c r="B11" s="19" t="s">
        <v>1301</v>
      </c>
      <c r="C11" s="65" t="s">
        <v>1302</v>
      </c>
      <c r="D11" s="66">
        <v>189</v>
      </c>
      <c r="E11" s="67">
        <v>189</v>
      </c>
      <c r="F11" s="101" t="s">
        <v>33</v>
      </c>
      <c r="G11" s="46">
        <v>0</v>
      </c>
      <c r="H11" s="46"/>
      <c r="I11" s="46"/>
      <c r="J11" s="46"/>
      <c r="K11" s="46"/>
      <c r="L11" s="46">
        <f t="shared" si="0"/>
        <v>0</v>
      </c>
      <c r="M11" s="46"/>
      <c r="N11" s="46">
        <f t="shared" si="1"/>
        <v>0</v>
      </c>
      <c r="O11" s="46"/>
      <c r="P11" s="46"/>
      <c r="Q11" s="46"/>
      <c r="R11" s="46"/>
      <c r="S11" s="46">
        <f t="shared" si="2"/>
        <v>0</v>
      </c>
      <c r="T11" s="46"/>
      <c r="U11" s="46">
        <f t="shared" si="3"/>
        <v>0</v>
      </c>
      <c r="V11" s="46"/>
      <c r="W11" s="46"/>
      <c r="X11" s="46"/>
      <c r="Y11" s="46"/>
      <c r="Z11" s="46">
        <f t="shared" si="4"/>
        <v>0</v>
      </c>
      <c r="AA11" s="46"/>
      <c r="AB11" s="46">
        <f t="shared" si="5"/>
        <v>0</v>
      </c>
      <c r="AC11" s="46"/>
      <c r="AD11" s="46"/>
      <c r="AE11" s="46"/>
      <c r="AF11" s="46"/>
      <c r="AG11" s="46">
        <f t="shared" si="6"/>
        <v>0</v>
      </c>
      <c r="AH11" s="46">
        <v>0</v>
      </c>
      <c r="AI11" s="46">
        <f t="shared" si="7"/>
        <v>0</v>
      </c>
      <c r="AJ11" s="46"/>
      <c r="AK11" s="46"/>
      <c r="AL11" s="46"/>
      <c r="AM11" s="46"/>
      <c r="AN11" s="46">
        <f t="shared" si="8"/>
        <v>0</v>
      </c>
      <c r="AO11" s="46">
        <v>0</v>
      </c>
      <c r="AP11" s="46">
        <f t="shared" si="9"/>
        <v>0</v>
      </c>
      <c r="AQ11" s="46">
        <f t="shared" si="10"/>
        <v>0</v>
      </c>
      <c r="AR11" s="46">
        <f t="shared" si="11"/>
        <v>0</v>
      </c>
      <c r="AS11" s="46">
        <f t="shared" si="12"/>
        <v>0</v>
      </c>
      <c r="AT11" s="46">
        <f t="shared" si="13"/>
        <v>0</v>
      </c>
      <c r="AU11" s="46">
        <f t="shared" si="14"/>
        <v>0</v>
      </c>
      <c r="AV11" s="46">
        <f t="shared" si="15"/>
        <v>0</v>
      </c>
      <c r="AW11" s="46">
        <f t="shared" si="16"/>
        <v>0</v>
      </c>
      <c r="AX11" s="102"/>
      <c r="AY11" s="294" t="b">
        <f t="shared" si="17"/>
        <v>1</v>
      </c>
      <c r="AZ11" t="s">
        <v>1302</v>
      </c>
    </row>
    <row r="12" spans="1:52" ht="24.95" customHeight="1" x14ac:dyDescent="0.25">
      <c r="A12" s="281" t="s">
        <v>1298</v>
      </c>
      <c r="B12" s="19" t="s">
        <v>1303</v>
      </c>
      <c r="C12" s="65" t="s">
        <v>1304</v>
      </c>
      <c r="D12" s="66">
        <v>199</v>
      </c>
      <c r="E12" s="67">
        <v>199</v>
      </c>
      <c r="F12" s="101" t="s">
        <v>33</v>
      </c>
      <c r="G12" s="46">
        <v>0</v>
      </c>
      <c r="H12" s="46"/>
      <c r="I12" s="46"/>
      <c r="J12" s="46"/>
      <c r="K12" s="46"/>
      <c r="L12" s="46">
        <f t="shared" si="0"/>
        <v>0</v>
      </c>
      <c r="M12" s="46"/>
      <c r="N12" s="46">
        <f t="shared" si="1"/>
        <v>0</v>
      </c>
      <c r="O12" s="46"/>
      <c r="P12" s="46"/>
      <c r="Q12" s="46"/>
      <c r="R12" s="46"/>
      <c r="S12" s="46">
        <f t="shared" si="2"/>
        <v>0</v>
      </c>
      <c r="T12" s="46"/>
      <c r="U12" s="46">
        <f t="shared" si="3"/>
        <v>0</v>
      </c>
      <c r="V12" s="46"/>
      <c r="W12" s="46"/>
      <c r="X12" s="46"/>
      <c r="Y12" s="46"/>
      <c r="Z12" s="46">
        <f t="shared" si="4"/>
        <v>0</v>
      </c>
      <c r="AA12" s="46"/>
      <c r="AB12" s="46">
        <f t="shared" si="5"/>
        <v>0</v>
      </c>
      <c r="AC12" s="46"/>
      <c r="AD12" s="46"/>
      <c r="AE12" s="46"/>
      <c r="AF12" s="46"/>
      <c r="AG12" s="46">
        <f t="shared" si="6"/>
        <v>0</v>
      </c>
      <c r="AH12" s="46">
        <v>0</v>
      </c>
      <c r="AI12" s="46">
        <f t="shared" si="7"/>
        <v>0</v>
      </c>
      <c r="AJ12" s="46"/>
      <c r="AK12" s="46"/>
      <c r="AL12" s="46"/>
      <c r="AM12" s="46"/>
      <c r="AN12" s="46">
        <f t="shared" si="8"/>
        <v>0</v>
      </c>
      <c r="AO12" s="46">
        <v>0</v>
      </c>
      <c r="AP12" s="46">
        <f t="shared" si="9"/>
        <v>0</v>
      </c>
      <c r="AQ12" s="46">
        <f t="shared" si="10"/>
        <v>0</v>
      </c>
      <c r="AR12" s="46">
        <f t="shared" si="11"/>
        <v>0</v>
      </c>
      <c r="AS12" s="46">
        <f t="shared" si="12"/>
        <v>0</v>
      </c>
      <c r="AT12" s="46">
        <f t="shared" si="13"/>
        <v>0</v>
      </c>
      <c r="AU12" s="46">
        <f t="shared" si="14"/>
        <v>0</v>
      </c>
      <c r="AV12" s="46">
        <f t="shared" si="15"/>
        <v>0</v>
      </c>
      <c r="AW12" s="46">
        <f t="shared" si="16"/>
        <v>0</v>
      </c>
      <c r="AX12" s="102"/>
      <c r="AY12" s="294" t="b">
        <f t="shared" si="17"/>
        <v>1</v>
      </c>
      <c r="AZ12" t="s">
        <v>1304</v>
      </c>
    </row>
    <row r="13" spans="1:52" ht="24.95" customHeight="1" x14ac:dyDescent="0.25">
      <c r="A13" s="281" t="s">
        <v>1298</v>
      </c>
      <c r="B13" s="19" t="s">
        <v>1305</v>
      </c>
      <c r="C13" s="65" t="s">
        <v>1306</v>
      </c>
      <c r="D13" s="66">
        <v>209</v>
      </c>
      <c r="E13" s="67">
        <v>209</v>
      </c>
      <c r="F13" s="101" t="s">
        <v>33</v>
      </c>
      <c r="G13" s="46">
        <v>0</v>
      </c>
      <c r="H13" s="46"/>
      <c r="I13" s="46"/>
      <c r="J13" s="46"/>
      <c r="K13" s="46"/>
      <c r="L13" s="46">
        <f t="shared" si="0"/>
        <v>0</v>
      </c>
      <c r="M13" s="46"/>
      <c r="N13" s="46">
        <f t="shared" si="1"/>
        <v>0</v>
      </c>
      <c r="O13" s="46"/>
      <c r="P13" s="46"/>
      <c r="Q13" s="46"/>
      <c r="R13" s="46"/>
      <c r="S13" s="46">
        <f t="shared" si="2"/>
        <v>0</v>
      </c>
      <c r="T13" s="46"/>
      <c r="U13" s="46">
        <f t="shared" si="3"/>
        <v>0</v>
      </c>
      <c r="V13" s="46"/>
      <c r="W13" s="46"/>
      <c r="X13" s="46"/>
      <c r="Y13" s="46"/>
      <c r="Z13" s="46">
        <f t="shared" si="4"/>
        <v>0</v>
      </c>
      <c r="AA13" s="46"/>
      <c r="AB13" s="46">
        <f t="shared" si="5"/>
        <v>0</v>
      </c>
      <c r="AC13" s="46"/>
      <c r="AD13" s="46"/>
      <c r="AE13" s="46"/>
      <c r="AF13" s="46"/>
      <c r="AG13" s="46">
        <f t="shared" si="6"/>
        <v>0</v>
      </c>
      <c r="AH13" s="46">
        <v>0</v>
      </c>
      <c r="AI13" s="46">
        <f t="shared" si="7"/>
        <v>0</v>
      </c>
      <c r="AJ13" s="46"/>
      <c r="AK13" s="46"/>
      <c r="AL13" s="46"/>
      <c r="AM13" s="46"/>
      <c r="AN13" s="46">
        <f t="shared" si="8"/>
        <v>0</v>
      </c>
      <c r="AO13" s="46">
        <v>0</v>
      </c>
      <c r="AP13" s="46">
        <f t="shared" si="9"/>
        <v>0</v>
      </c>
      <c r="AQ13" s="46">
        <f t="shared" si="10"/>
        <v>0</v>
      </c>
      <c r="AR13" s="46">
        <f t="shared" si="11"/>
        <v>0</v>
      </c>
      <c r="AS13" s="46">
        <f t="shared" si="12"/>
        <v>0</v>
      </c>
      <c r="AT13" s="46">
        <f t="shared" si="13"/>
        <v>0</v>
      </c>
      <c r="AU13" s="46">
        <f t="shared" si="14"/>
        <v>0</v>
      </c>
      <c r="AV13" s="46">
        <f t="shared" si="15"/>
        <v>0</v>
      </c>
      <c r="AW13" s="46">
        <f t="shared" si="16"/>
        <v>0</v>
      </c>
      <c r="AX13" s="102"/>
      <c r="AY13" s="294" t="b">
        <f t="shared" si="17"/>
        <v>1</v>
      </c>
      <c r="AZ13" t="s">
        <v>1306</v>
      </c>
    </row>
    <row r="14" spans="1:52" ht="24.95" customHeight="1" x14ac:dyDescent="0.25">
      <c r="A14" s="281" t="s">
        <v>1298</v>
      </c>
      <c r="B14" s="19" t="s">
        <v>1307</v>
      </c>
      <c r="C14" s="65" t="s">
        <v>1306</v>
      </c>
      <c r="D14" s="66">
        <v>174</v>
      </c>
      <c r="E14" s="67">
        <v>174</v>
      </c>
      <c r="F14" s="101" t="s">
        <v>33</v>
      </c>
      <c r="G14" s="46">
        <v>0</v>
      </c>
      <c r="H14" s="46"/>
      <c r="I14" s="46"/>
      <c r="J14" s="46"/>
      <c r="K14" s="46"/>
      <c r="L14" s="46">
        <f t="shared" si="0"/>
        <v>0</v>
      </c>
      <c r="M14" s="46"/>
      <c r="N14" s="46">
        <f t="shared" si="1"/>
        <v>0</v>
      </c>
      <c r="O14" s="46"/>
      <c r="P14" s="46"/>
      <c r="Q14" s="46"/>
      <c r="R14" s="46"/>
      <c r="S14" s="46">
        <f t="shared" si="2"/>
        <v>0</v>
      </c>
      <c r="T14" s="46"/>
      <c r="U14" s="46">
        <f t="shared" si="3"/>
        <v>0</v>
      </c>
      <c r="V14" s="46"/>
      <c r="W14" s="46"/>
      <c r="X14" s="46"/>
      <c r="Y14" s="46"/>
      <c r="Z14" s="46">
        <f t="shared" si="4"/>
        <v>0</v>
      </c>
      <c r="AA14" s="46"/>
      <c r="AB14" s="46">
        <f t="shared" si="5"/>
        <v>0</v>
      </c>
      <c r="AC14" s="46"/>
      <c r="AD14" s="46"/>
      <c r="AE14" s="46"/>
      <c r="AF14" s="46"/>
      <c r="AG14" s="46">
        <f t="shared" si="6"/>
        <v>0</v>
      </c>
      <c r="AH14" s="46">
        <v>0</v>
      </c>
      <c r="AI14" s="46">
        <f t="shared" si="7"/>
        <v>0</v>
      </c>
      <c r="AJ14" s="46"/>
      <c r="AK14" s="46"/>
      <c r="AL14" s="46"/>
      <c r="AM14" s="46"/>
      <c r="AN14" s="46">
        <f t="shared" si="8"/>
        <v>0</v>
      </c>
      <c r="AO14" s="46">
        <v>0</v>
      </c>
      <c r="AP14" s="46">
        <f t="shared" si="9"/>
        <v>0</v>
      </c>
      <c r="AQ14" s="46">
        <f t="shared" si="10"/>
        <v>0</v>
      </c>
      <c r="AR14" s="46">
        <f t="shared" si="11"/>
        <v>0</v>
      </c>
      <c r="AS14" s="46">
        <f t="shared" si="12"/>
        <v>0</v>
      </c>
      <c r="AT14" s="46">
        <f t="shared" si="13"/>
        <v>0</v>
      </c>
      <c r="AU14" s="46">
        <f t="shared" si="14"/>
        <v>0</v>
      </c>
      <c r="AV14" s="46">
        <f t="shared" si="15"/>
        <v>0</v>
      </c>
      <c r="AW14" s="46">
        <f t="shared" si="16"/>
        <v>0</v>
      </c>
      <c r="AX14" s="102"/>
      <c r="AY14" s="294" t="b">
        <f t="shared" si="17"/>
        <v>1</v>
      </c>
      <c r="AZ14" t="s">
        <v>1306</v>
      </c>
    </row>
    <row r="15" spans="1:52" ht="24.95" customHeight="1" x14ac:dyDescent="0.25">
      <c r="A15" s="281" t="s">
        <v>1436</v>
      </c>
      <c r="B15" s="19" t="s">
        <v>1441</v>
      </c>
      <c r="C15" s="65" t="s">
        <v>1442</v>
      </c>
      <c r="D15" s="66">
        <v>13.08</v>
      </c>
      <c r="E15" s="67">
        <v>13.08</v>
      </c>
      <c r="F15" s="101" t="s">
        <v>33</v>
      </c>
      <c r="G15" s="46">
        <v>0</v>
      </c>
      <c r="H15" s="46"/>
      <c r="I15" s="46"/>
      <c r="J15" s="46"/>
      <c r="K15" s="46"/>
      <c r="L15" s="46">
        <f t="shared" si="0"/>
        <v>0</v>
      </c>
      <c r="M15" s="46"/>
      <c r="N15" s="46">
        <f t="shared" si="1"/>
        <v>0</v>
      </c>
      <c r="O15" s="46"/>
      <c r="P15" s="46"/>
      <c r="Q15" s="46"/>
      <c r="R15" s="46"/>
      <c r="S15" s="46">
        <f t="shared" si="2"/>
        <v>0</v>
      </c>
      <c r="T15" s="46"/>
      <c r="U15" s="46">
        <f t="shared" si="3"/>
        <v>0</v>
      </c>
      <c r="V15" s="46"/>
      <c r="W15" s="46"/>
      <c r="X15" s="46"/>
      <c r="Y15" s="46"/>
      <c r="Z15" s="46">
        <f t="shared" si="4"/>
        <v>0</v>
      </c>
      <c r="AA15" s="46"/>
      <c r="AB15" s="46">
        <f t="shared" si="5"/>
        <v>0</v>
      </c>
      <c r="AC15" s="46"/>
      <c r="AD15" s="46"/>
      <c r="AE15" s="46"/>
      <c r="AF15" s="46"/>
      <c r="AG15" s="46">
        <f t="shared" si="6"/>
        <v>0</v>
      </c>
      <c r="AH15" s="46">
        <v>0</v>
      </c>
      <c r="AI15" s="46">
        <f t="shared" si="7"/>
        <v>0</v>
      </c>
      <c r="AJ15" s="46"/>
      <c r="AK15" s="46"/>
      <c r="AL15" s="46"/>
      <c r="AM15" s="46"/>
      <c r="AN15" s="46">
        <f t="shared" si="8"/>
        <v>0</v>
      </c>
      <c r="AO15" s="46">
        <v>0</v>
      </c>
      <c r="AP15" s="46">
        <f t="shared" si="9"/>
        <v>0</v>
      </c>
      <c r="AQ15" s="46">
        <f t="shared" si="10"/>
        <v>0</v>
      </c>
      <c r="AR15" s="46">
        <f t="shared" si="11"/>
        <v>0</v>
      </c>
      <c r="AS15" s="46">
        <f t="shared" si="12"/>
        <v>0</v>
      </c>
      <c r="AT15" s="46">
        <f t="shared" si="13"/>
        <v>0</v>
      </c>
      <c r="AU15" s="46">
        <f t="shared" si="14"/>
        <v>0</v>
      </c>
      <c r="AV15" s="46">
        <f t="shared" si="15"/>
        <v>0</v>
      </c>
      <c r="AW15" s="46">
        <f t="shared" si="16"/>
        <v>0</v>
      </c>
      <c r="AX15" s="102"/>
      <c r="AY15" s="294" t="b">
        <f t="shared" si="17"/>
        <v>1</v>
      </c>
      <c r="AZ15" t="s">
        <v>1442</v>
      </c>
    </row>
    <row r="16" spans="1:52" ht="24.95" customHeight="1" x14ac:dyDescent="0.25">
      <c r="A16" s="281" t="s">
        <v>1436</v>
      </c>
      <c r="B16" s="19" t="s">
        <v>1443</v>
      </c>
      <c r="C16" s="65" t="s">
        <v>1444</v>
      </c>
      <c r="D16" s="66">
        <v>105</v>
      </c>
      <c r="E16" s="67">
        <v>105</v>
      </c>
      <c r="F16" s="101" t="s">
        <v>33</v>
      </c>
      <c r="G16" s="46">
        <v>0</v>
      </c>
      <c r="H16" s="46"/>
      <c r="I16" s="46"/>
      <c r="J16" s="46"/>
      <c r="K16" s="46"/>
      <c r="L16" s="46">
        <f t="shared" si="0"/>
        <v>0</v>
      </c>
      <c r="M16" s="46"/>
      <c r="N16" s="46">
        <f t="shared" si="1"/>
        <v>0</v>
      </c>
      <c r="O16" s="46"/>
      <c r="P16" s="46"/>
      <c r="Q16" s="46"/>
      <c r="R16" s="46"/>
      <c r="S16" s="46">
        <f t="shared" si="2"/>
        <v>0</v>
      </c>
      <c r="T16" s="46"/>
      <c r="U16" s="46">
        <f t="shared" si="3"/>
        <v>0</v>
      </c>
      <c r="V16" s="46"/>
      <c r="W16" s="46"/>
      <c r="X16" s="46"/>
      <c r="Y16" s="46"/>
      <c r="Z16" s="46">
        <f t="shared" si="4"/>
        <v>0</v>
      </c>
      <c r="AA16" s="46"/>
      <c r="AB16" s="46">
        <f t="shared" si="5"/>
        <v>0</v>
      </c>
      <c r="AC16" s="46"/>
      <c r="AD16" s="46"/>
      <c r="AE16" s="46"/>
      <c r="AF16" s="46"/>
      <c r="AG16" s="46">
        <f t="shared" si="6"/>
        <v>0</v>
      </c>
      <c r="AH16" s="46">
        <v>0</v>
      </c>
      <c r="AI16" s="46">
        <f t="shared" si="7"/>
        <v>0</v>
      </c>
      <c r="AJ16" s="46"/>
      <c r="AK16" s="46"/>
      <c r="AL16" s="46"/>
      <c r="AM16" s="46"/>
      <c r="AN16" s="46">
        <f t="shared" si="8"/>
        <v>0</v>
      </c>
      <c r="AO16" s="46">
        <v>0</v>
      </c>
      <c r="AP16" s="46">
        <f t="shared" si="9"/>
        <v>0</v>
      </c>
      <c r="AQ16" s="46">
        <f t="shared" si="10"/>
        <v>0</v>
      </c>
      <c r="AR16" s="46">
        <f t="shared" si="11"/>
        <v>0</v>
      </c>
      <c r="AS16" s="46">
        <f t="shared" si="12"/>
        <v>0</v>
      </c>
      <c r="AT16" s="46">
        <f t="shared" si="13"/>
        <v>0</v>
      </c>
      <c r="AU16" s="46">
        <f t="shared" si="14"/>
        <v>0</v>
      </c>
      <c r="AV16" s="46">
        <f t="shared" si="15"/>
        <v>0</v>
      </c>
      <c r="AW16" s="46">
        <f t="shared" si="16"/>
        <v>0</v>
      </c>
      <c r="AX16" s="102"/>
      <c r="AY16" s="294" t="b">
        <f t="shared" si="17"/>
        <v>1</v>
      </c>
      <c r="AZ16" t="s">
        <v>1444</v>
      </c>
    </row>
    <row r="17" spans="1:52" s="5" customFormat="1" ht="24.95" customHeight="1" x14ac:dyDescent="0.25">
      <c r="A17" s="281" t="s">
        <v>1271</v>
      </c>
      <c r="B17" s="19" t="s">
        <v>1638</v>
      </c>
      <c r="C17" s="65" t="s">
        <v>1639</v>
      </c>
      <c r="D17" s="66">
        <v>27.26</v>
      </c>
      <c r="E17" s="67">
        <v>27.26</v>
      </c>
      <c r="F17" s="101" t="s">
        <v>33</v>
      </c>
      <c r="G17" s="46">
        <v>0</v>
      </c>
      <c r="H17" s="46"/>
      <c r="I17" s="46"/>
      <c r="J17" s="46"/>
      <c r="K17" s="46"/>
      <c r="L17" s="46">
        <f t="shared" si="0"/>
        <v>0</v>
      </c>
      <c r="M17" s="46"/>
      <c r="N17" s="46">
        <f t="shared" si="1"/>
        <v>0</v>
      </c>
      <c r="O17" s="46"/>
      <c r="P17" s="46"/>
      <c r="Q17" s="46"/>
      <c r="R17" s="46"/>
      <c r="S17" s="46">
        <f t="shared" si="2"/>
        <v>0</v>
      </c>
      <c r="T17" s="46"/>
      <c r="U17" s="46">
        <f t="shared" si="3"/>
        <v>0</v>
      </c>
      <c r="V17" s="46"/>
      <c r="W17" s="46"/>
      <c r="X17" s="46"/>
      <c r="Y17" s="46"/>
      <c r="Z17" s="46">
        <f t="shared" si="4"/>
        <v>0</v>
      </c>
      <c r="AA17" s="46"/>
      <c r="AB17" s="46">
        <f t="shared" si="5"/>
        <v>0</v>
      </c>
      <c r="AC17" s="46"/>
      <c r="AD17" s="46"/>
      <c r="AE17" s="46"/>
      <c r="AF17" s="46"/>
      <c r="AG17" s="46">
        <f t="shared" si="6"/>
        <v>0</v>
      </c>
      <c r="AH17" s="46">
        <v>0</v>
      </c>
      <c r="AI17" s="46">
        <f t="shared" si="7"/>
        <v>0</v>
      </c>
      <c r="AJ17" s="46"/>
      <c r="AK17" s="46"/>
      <c r="AL17" s="46"/>
      <c r="AM17" s="46"/>
      <c r="AN17" s="46">
        <f t="shared" si="8"/>
        <v>0</v>
      </c>
      <c r="AO17" s="46">
        <v>0</v>
      </c>
      <c r="AP17" s="46">
        <f t="shared" si="9"/>
        <v>0</v>
      </c>
      <c r="AQ17" s="46">
        <f t="shared" si="10"/>
        <v>0</v>
      </c>
      <c r="AR17" s="46">
        <f t="shared" si="11"/>
        <v>0</v>
      </c>
      <c r="AS17" s="46">
        <f t="shared" si="12"/>
        <v>0</v>
      </c>
      <c r="AT17" s="46">
        <f t="shared" si="13"/>
        <v>0</v>
      </c>
      <c r="AU17" s="46">
        <f t="shared" si="14"/>
        <v>0</v>
      </c>
      <c r="AV17" s="46">
        <f t="shared" si="15"/>
        <v>0</v>
      </c>
      <c r="AW17" s="46">
        <f t="shared" si="16"/>
        <v>0</v>
      </c>
      <c r="AX17" s="19"/>
      <c r="AY17" s="294" t="b">
        <f t="shared" si="17"/>
        <v>1</v>
      </c>
      <c r="AZ17" s="5" t="s">
        <v>1639</v>
      </c>
    </row>
    <row r="18" spans="1:52" s="5" customFormat="1" ht="24.95" customHeight="1" x14ac:dyDescent="0.25">
      <c r="A18" s="281" t="s">
        <v>674</v>
      </c>
      <c r="B18" s="19" t="s">
        <v>679</v>
      </c>
      <c r="C18" s="65" t="s">
        <v>680</v>
      </c>
      <c r="D18" s="66">
        <v>6.23</v>
      </c>
      <c r="E18" s="67">
        <v>6.23</v>
      </c>
      <c r="F18" s="101" t="s">
        <v>33</v>
      </c>
      <c r="G18" s="46">
        <v>0</v>
      </c>
      <c r="H18" s="46"/>
      <c r="I18" s="46"/>
      <c r="J18" s="46"/>
      <c r="K18" s="46"/>
      <c r="L18" s="46">
        <f t="shared" si="0"/>
        <v>0</v>
      </c>
      <c r="M18" s="46"/>
      <c r="N18" s="46">
        <f t="shared" si="1"/>
        <v>0</v>
      </c>
      <c r="O18" s="46"/>
      <c r="P18" s="46"/>
      <c r="Q18" s="46"/>
      <c r="R18" s="46"/>
      <c r="S18" s="46">
        <f t="shared" si="2"/>
        <v>0</v>
      </c>
      <c r="T18" s="46"/>
      <c r="U18" s="46">
        <f t="shared" si="3"/>
        <v>0</v>
      </c>
      <c r="V18" s="46"/>
      <c r="W18" s="46"/>
      <c r="X18" s="46"/>
      <c r="Y18" s="46"/>
      <c r="Z18" s="46">
        <f t="shared" si="4"/>
        <v>0</v>
      </c>
      <c r="AA18" s="46"/>
      <c r="AB18" s="46">
        <f t="shared" si="5"/>
        <v>0</v>
      </c>
      <c r="AC18" s="46"/>
      <c r="AD18" s="46"/>
      <c r="AE18" s="46"/>
      <c r="AF18" s="46"/>
      <c r="AG18" s="46">
        <f t="shared" si="6"/>
        <v>0</v>
      </c>
      <c r="AH18" s="46">
        <v>0</v>
      </c>
      <c r="AI18" s="46">
        <f t="shared" si="7"/>
        <v>0</v>
      </c>
      <c r="AJ18" s="46"/>
      <c r="AK18" s="46"/>
      <c r="AL18" s="46"/>
      <c r="AM18" s="46"/>
      <c r="AN18" s="46">
        <f t="shared" si="8"/>
        <v>0</v>
      </c>
      <c r="AO18" s="46">
        <v>0</v>
      </c>
      <c r="AP18" s="46">
        <f t="shared" si="9"/>
        <v>0</v>
      </c>
      <c r="AQ18" s="46">
        <f t="shared" si="10"/>
        <v>0</v>
      </c>
      <c r="AR18" s="46">
        <f t="shared" si="11"/>
        <v>0</v>
      </c>
      <c r="AS18" s="46">
        <f t="shared" si="12"/>
        <v>0</v>
      </c>
      <c r="AT18" s="46">
        <f t="shared" si="13"/>
        <v>0</v>
      </c>
      <c r="AU18" s="46">
        <f t="shared" si="14"/>
        <v>0</v>
      </c>
      <c r="AV18" s="46">
        <f t="shared" si="15"/>
        <v>0</v>
      </c>
      <c r="AW18" s="46">
        <f t="shared" si="16"/>
        <v>0</v>
      </c>
      <c r="AX18" s="102"/>
      <c r="AY18" s="294" t="b">
        <f t="shared" si="17"/>
        <v>1</v>
      </c>
      <c r="AZ18" s="5" t="s">
        <v>680</v>
      </c>
    </row>
    <row r="19" spans="1:52" s="5" customFormat="1" ht="24.95" customHeight="1" x14ac:dyDescent="0.25">
      <c r="A19" s="281" t="s">
        <v>1436</v>
      </c>
      <c r="B19" s="19" t="s">
        <v>1445</v>
      </c>
      <c r="C19" s="65" t="s">
        <v>1446</v>
      </c>
      <c r="D19" s="66">
        <v>102</v>
      </c>
      <c r="E19" s="67">
        <v>102</v>
      </c>
      <c r="F19" s="101" t="s">
        <v>33</v>
      </c>
      <c r="G19" s="46">
        <v>0</v>
      </c>
      <c r="H19" s="46"/>
      <c r="I19" s="46"/>
      <c r="J19" s="46"/>
      <c r="K19" s="46"/>
      <c r="L19" s="46">
        <f t="shared" si="0"/>
        <v>0</v>
      </c>
      <c r="M19" s="46"/>
      <c r="N19" s="46">
        <f t="shared" si="1"/>
        <v>0</v>
      </c>
      <c r="O19" s="46"/>
      <c r="P19" s="46"/>
      <c r="Q19" s="46"/>
      <c r="R19" s="46"/>
      <c r="S19" s="46">
        <f t="shared" si="2"/>
        <v>0</v>
      </c>
      <c r="T19" s="46"/>
      <c r="U19" s="46">
        <f t="shared" si="3"/>
        <v>0</v>
      </c>
      <c r="V19" s="46"/>
      <c r="W19" s="46"/>
      <c r="X19" s="46"/>
      <c r="Y19" s="46"/>
      <c r="Z19" s="46">
        <f t="shared" si="4"/>
        <v>0</v>
      </c>
      <c r="AA19" s="46"/>
      <c r="AB19" s="46">
        <f t="shared" si="5"/>
        <v>0</v>
      </c>
      <c r="AC19" s="46"/>
      <c r="AD19" s="46"/>
      <c r="AE19" s="46"/>
      <c r="AF19" s="46"/>
      <c r="AG19" s="46">
        <f t="shared" si="6"/>
        <v>0</v>
      </c>
      <c r="AH19" s="46">
        <v>0</v>
      </c>
      <c r="AI19" s="46">
        <f t="shared" si="7"/>
        <v>0</v>
      </c>
      <c r="AJ19" s="46"/>
      <c r="AK19" s="46"/>
      <c r="AL19" s="46"/>
      <c r="AM19" s="46"/>
      <c r="AN19" s="46">
        <f t="shared" si="8"/>
        <v>0</v>
      </c>
      <c r="AO19" s="46">
        <v>0</v>
      </c>
      <c r="AP19" s="46">
        <f t="shared" si="9"/>
        <v>0</v>
      </c>
      <c r="AQ19" s="46">
        <f t="shared" si="10"/>
        <v>0</v>
      </c>
      <c r="AR19" s="46">
        <f t="shared" si="11"/>
        <v>0</v>
      </c>
      <c r="AS19" s="46">
        <f t="shared" si="12"/>
        <v>0</v>
      </c>
      <c r="AT19" s="46">
        <f t="shared" si="13"/>
        <v>0</v>
      </c>
      <c r="AU19" s="46">
        <f t="shared" si="14"/>
        <v>0</v>
      </c>
      <c r="AV19" s="46">
        <f t="shared" si="15"/>
        <v>0</v>
      </c>
      <c r="AW19" s="46">
        <f t="shared" si="16"/>
        <v>0</v>
      </c>
      <c r="AX19" s="102"/>
      <c r="AY19" s="294" t="b">
        <f t="shared" si="17"/>
        <v>1</v>
      </c>
      <c r="AZ19" s="5" t="s">
        <v>1446</v>
      </c>
    </row>
    <row r="20" spans="1:52" s="5" customFormat="1" ht="24.95" customHeight="1" x14ac:dyDescent="0.25">
      <c r="A20" s="281" t="s">
        <v>1271</v>
      </c>
      <c r="B20" s="19" t="s">
        <v>1640</v>
      </c>
      <c r="C20" s="65" t="s">
        <v>1641</v>
      </c>
      <c r="D20" s="66">
        <v>18.559999999999999</v>
      </c>
      <c r="E20" s="67">
        <v>18.559999999999999</v>
      </c>
      <c r="F20" s="101" t="s">
        <v>33</v>
      </c>
      <c r="G20" s="46">
        <v>0</v>
      </c>
      <c r="H20" s="46"/>
      <c r="I20" s="46"/>
      <c r="J20" s="46"/>
      <c r="K20" s="46"/>
      <c r="L20" s="46">
        <f t="shared" si="0"/>
        <v>0</v>
      </c>
      <c r="M20" s="46"/>
      <c r="N20" s="46">
        <f t="shared" si="1"/>
        <v>0</v>
      </c>
      <c r="O20" s="46"/>
      <c r="P20" s="46"/>
      <c r="Q20" s="46"/>
      <c r="R20" s="46"/>
      <c r="S20" s="46">
        <f t="shared" si="2"/>
        <v>0</v>
      </c>
      <c r="T20" s="46"/>
      <c r="U20" s="46">
        <f t="shared" si="3"/>
        <v>0</v>
      </c>
      <c r="V20" s="46"/>
      <c r="W20" s="46"/>
      <c r="X20" s="46"/>
      <c r="Y20" s="46"/>
      <c r="Z20" s="46">
        <f t="shared" si="4"/>
        <v>0</v>
      </c>
      <c r="AA20" s="46"/>
      <c r="AB20" s="46">
        <f t="shared" si="5"/>
        <v>0</v>
      </c>
      <c r="AC20" s="46"/>
      <c r="AD20" s="46"/>
      <c r="AE20" s="46"/>
      <c r="AF20" s="46"/>
      <c r="AG20" s="46">
        <f t="shared" si="6"/>
        <v>0</v>
      </c>
      <c r="AH20" s="46">
        <v>0</v>
      </c>
      <c r="AI20" s="46">
        <f t="shared" si="7"/>
        <v>0</v>
      </c>
      <c r="AJ20" s="46"/>
      <c r="AK20" s="46"/>
      <c r="AL20" s="46"/>
      <c r="AM20" s="46"/>
      <c r="AN20" s="46">
        <f t="shared" si="8"/>
        <v>0</v>
      </c>
      <c r="AO20" s="46">
        <v>0</v>
      </c>
      <c r="AP20" s="46">
        <f t="shared" si="9"/>
        <v>0</v>
      </c>
      <c r="AQ20" s="46">
        <f t="shared" si="10"/>
        <v>0</v>
      </c>
      <c r="AR20" s="46">
        <f t="shared" si="11"/>
        <v>0</v>
      </c>
      <c r="AS20" s="46">
        <f t="shared" si="12"/>
        <v>0</v>
      </c>
      <c r="AT20" s="46">
        <f t="shared" si="13"/>
        <v>0</v>
      </c>
      <c r="AU20" s="46">
        <f t="shared" si="14"/>
        <v>0</v>
      </c>
      <c r="AV20" s="46">
        <f t="shared" si="15"/>
        <v>0</v>
      </c>
      <c r="AW20" s="46">
        <f t="shared" si="16"/>
        <v>0</v>
      </c>
      <c r="AX20" s="19"/>
      <c r="AY20" s="294" t="b">
        <f t="shared" si="17"/>
        <v>1</v>
      </c>
      <c r="AZ20" s="5" t="s">
        <v>1641</v>
      </c>
    </row>
    <row r="21" spans="1:52" s="5" customFormat="1" ht="24.95" customHeight="1" x14ac:dyDescent="0.25">
      <c r="A21" s="281" t="s">
        <v>1053</v>
      </c>
      <c r="B21" s="19" t="s">
        <v>1054</v>
      </c>
      <c r="C21" s="65" t="s">
        <v>1055</v>
      </c>
      <c r="D21" s="66">
        <v>4.29</v>
      </c>
      <c r="E21" s="67">
        <v>4.29</v>
      </c>
      <c r="F21" s="101" t="s">
        <v>33</v>
      </c>
      <c r="G21" s="46">
        <v>0</v>
      </c>
      <c r="H21" s="46"/>
      <c r="I21" s="46"/>
      <c r="J21" s="46"/>
      <c r="K21" s="46"/>
      <c r="L21" s="46">
        <f t="shared" si="0"/>
        <v>0</v>
      </c>
      <c r="M21" s="46"/>
      <c r="N21" s="46">
        <f t="shared" si="1"/>
        <v>0</v>
      </c>
      <c r="O21" s="46"/>
      <c r="P21" s="46"/>
      <c r="Q21" s="46"/>
      <c r="R21" s="46"/>
      <c r="S21" s="46">
        <f t="shared" si="2"/>
        <v>0</v>
      </c>
      <c r="T21" s="46"/>
      <c r="U21" s="46">
        <f t="shared" si="3"/>
        <v>0</v>
      </c>
      <c r="V21" s="46"/>
      <c r="W21" s="46"/>
      <c r="X21" s="46"/>
      <c r="Y21" s="46"/>
      <c r="Z21" s="46">
        <f t="shared" si="4"/>
        <v>0</v>
      </c>
      <c r="AA21" s="46"/>
      <c r="AB21" s="46">
        <f t="shared" si="5"/>
        <v>0</v>
      </c>
      <c r="AC21" s="46"/>
      <c r="AD21" s="46"/>
      <c r="AE21" s="46"/>
      <c r="AF21" s="46"/>
      <c r="AG21" s="46">
        <f t="shared" si="6"/>
        <v>0</v>
      </c>
      <c r="AH21" s="46">
        <v>0</v>
      </c>
      <c r="AI21" s="46">
        <f t="shared" si="7"/>
        <v>0</v>
      </c>
      <c r="AJ21" s="46"/>
      <c r="AK21" s="46"/>
      <c r="AL21" s="46"/>
      <c r="AM21" s="46"/>
      <c r="AN21" s="46">
        <f t="shared" si="8"/>
        <v>0</v>
      </c>
      <c r="AO21" s="46">
        <v>0</v>
      </c>
      <c r="AP21" s="46">
        <f t="shared" si="9"/>
        <v>0</v>
      </c>
      <c r="AQ21" s="46">
        <f t="shared" si="10"/>
        <v>0</v>
      </c>
      <c r="AR21" s="46">
        <f t="shared" si="11"/>
        <v>0</v>
      </c>
      <c r="AS21" s="46">
        <f t="shared" si="12"/>
        <v>0</v>
      </c>
      <c r="AT21" s="46">
        <f t="shared" si="13"/>
        <v>0</v>
      </c>
      <c r="AU21" s="46">
        <f t="shared" si="14"/>
        <v>0</v>
      </c>
      <c r="AV21" s="46">
        <f t="shared" si="15"/>
        <v>0</v>
      </c>
      <c r="AW21" s="46">
        <f t="shared" si="16"/>
        <v>0</v>
      </c>
      <c r="AX21" s="102"/>
      <c r="AY21" s="294" t="b">
        <f t="shared" si="17"/>
        <v>1</v>
      </c>
      <c r="AZ21" s="5" t="s">
        <v>1055</v>
      </c>
    </row>
    <row r="22" spans="1:52" s="5" customFormat="1" ht="24.95" customHeight="1" x14ac:dyDescent="0.25">
      <c r="A22" s="281" t="s">
        <v>1436</v>
      </c>
      <c r="B22" s="19" t="s">
        <v>1447</v>
      </c>
      <c r="C22" s="65" t="s">
        <v>1448</v>
      </c>
      <c r="D22" s="66">
        <v>2.1800000000000002</v>
      </c>
      <c r="E22" s="67">
        <v>2.1800000000000002</v>
      </c>
      <c r="F22" s="101" t="s">
        <v>33</v>
      </c>
      <c r="G22" s="46">
        <v>0</v>
      </c>
      <c r="H22" s="46"/>
      <c r="I22" s="46"/>
      <c r="J22" s="46"/>
      <c r="K22" s="46"/>
      <c r="L22" s="46">
        <f t="shared" si="0"/>
        <v>0</v>
      </c>
      <c r="M22" s="46"/>
      <c r="N22" s="46">
        <f t="shared" si="1"/>
        <v>0</v>
      </c>
      <c r="O22" s="46"/>
      <c r="P22" s="46"/>
      <c r="Q22" s="46"/>
      <c r="R22" s="46"/>
      <c r="S22" s="46">
        <f t="shared" si="2"/>
        <v>0</v>
      </c>
      <c r="T22" s="46"/>
      <c r="U22" s="46">
        <f t="shared" si="3"/>
        <v>0</v>
      </c>
      <c r="V22" s="46"/>
      <c r="W22" s="46"/>
      <c r="X22" s="46"/>
      <c r="Y22" s="46"/>
      <c r="Z22" s="46">
        <f t="shared" si="4"/>
        <v>0</v>
      </c>
      <c r="AA22" s="46"/>
      <c r="AB22" s="46">
        <f t="shared" si="5"/>
        <v>0</v>
      </c>
      <c r="AC22" s="46"/>
      <c r="AD22" s="46"/>
      <c r="AE22" s="46"/>
      <c r="AF22" s="46"/>
      <c r="AG22" s="46">
        <f t="shared" si="6"/>
        <v>0</v>
      </c>
      <c r="AH22" s="46">
        <v>0</v>
      </c>
      <c r="AI22" s="46">
        <f t="shared" si="7"/>
        <v>0</v>
      </c>
      <c r="AJ22" s="46"/>
      <c r="AK22" s="46"/>
      <c r="AL22" s="46"/>
      <c r="AM22" s="46"/>
      <c r="AN22" s="46">
        <f t="shared" si="8"/>
        <v>0</v>
      </c>
      <c r="AO22" s="46">
        <v>0</v>
      </c>
      <c r="AP22" s="46">
        <f t="shared" si="9"/>
        <v>0</v>
      </c>
      <c r="AQ22" s="46">
        <f t="shared" si="10"/>
        <v>0</v>
      </c>
      <c r="AR22" s="46">
        <f t="shared" si="11"/>
        <v>0</v>
      </c>
      <c r="AS22" s="46">
        <f t="shared" si="12"/>
        <v>0</v>
      </c>
      <c r="AT22" s="46">
        <f t="shared" si="13"/>
        <v>0</v>
      </c>
      <c r="AU22" s="46">
        <f t="shared" si="14"/>
        <v>0</v>
      </c>
      <c r="AV22" s="46">
        <f t="shared" si="15"/>
        <v>0</v>
      </c>
      <c r="AW22" s="46">
        <f t="shared" si="16"/>
        <v>0</v>
      </c>
      <c r="AX22" s="102"/>
      <c r="AY22" s="294" t="b">
        <f t="shared" si="17"/>
        <v>1</v>
      </c>
      <c r="AZ22" s="5" t="s">
        <v>1448</v>
      </c>
    </row>
    <row r="23" spans="1:52" s="5" customFormat="1" ht="24.95" customHeight="1" x14ac:dyDescent="0.25">
      <c r="A23" s="281" t="s">
        <v>1298</v>
      </c>
      <c r="B23" s="19" t="s">
        <v>1308</v>
      </c>
      <c r="C23" s="65" t="s">
        <v>1309</v>
      </c>
      <c r="D23" s="66">
        <v>151.96</v>
      </c>
      <c r="E23" s="67">
        <v>151.96</v>
      </c>
      <c r="F23" s="101" t="s">
        <v>33</v>
      </c>
      <c r="G23" s="46">
        <v>0</v>
      </c>
      <c r="H23" s="46"/>
      <c r="I23" s="46"/>
      <c r="J23" s="46"/>
      <c r="K23" s="46"/>
      <c r="L23" s="46">
        <f t="shared" si="0"/>
        <v>0</v>
      </c>
      <c r="M23" s="46"/>
      <c r="N23" s="46">
        <f t="shared" si="1"/>
        <v>0</v>
      </c>
      <c r="O23" s="46"/>
      <c r="P23" s="46"/>
      <c r="Q23" s="46"/>
      <c r="R23" s="46"/>
      <c r="S23" s="46">
        <f t="shared" si="2"/>
        <v>0</v>
      </c>
      <c r="T23" s="46"/>
      <c r="U23" s="46">
        <f t="shared" si="3"/>
        <v>0</v>
      </c>
      <c r="V23" s="46"/>
      <c r="W23" s="46"/>
      <c r="X23" s="46"/>
      <c r="Y23" s="46"/>
      <c r="Z23" s="46">
        <f t="shared" si="4"/>
        <v>0</v>
      </c>
      <c r="AA23" s="46"/>
      <c r="AB23" s="46">
        <f t="shared" si="5"/>
        <v>0</v>
      </c>
      <c r="AC23" s="46"/>
      <c r="AD23" s="46"/>
      <c r="AE23" s="46"/>
      <c r="AF23" s="46"/>
      <c r="AG23" s="46">
        <f t="shared" si="6"/>
        <v>0</v>
      </c>
      <c r="AH23" s="46">
        <v>0</v>
      </c>
      <c r="AI23" s="46">
        <f t="shared" si="7"/>
        <v>0</v>
      </c>
      <c r="AJ23" s="46"/>
      <c r="AK23" s="46"/>
      <c r="AL23" s="46"/>
      <c r="AM23" s="46"/>
      <c r="AN23" s="46">
        <f t="shared" si="8"/>
        <v>0</v>
      </c>
      <c r="AO23" s="46">
        <v>0</v>
      </c>
      <c r="AP23" s="46">
        <f t="shared" si="9"/>
        <v>0</v>
      </c>
      <c r="AQ23" s="46">
        <f t="shared" si="10"/>
        <v>0</v>
      </c>
      <c r="AR23" s="46">
        <f t="shared" si="11"/>
        <v>0</v>
      </c>
      <c r="AS23" s="46">
        <f t="shared" si="12"/>
        <v>0</v>
      </c>
      <c r="AT23" s="46">
        <f t="shared" si="13"/>
        <v>0</v>
      </c>
      <c r="AU23" s="46">
        <f t="shared" si="14"/>
        <v>0</v>
      </c>
      <c r="AV23" s="46">
        <f t="shared" si="15"/>
        <v>0</v>
      </c>
      <c r="AW23" s="46">
        <f t="shared" si="16"/>
        <v>0</v>
      </c>
      <c r="AX23" s="102"/>
      <c r="AY23" s="294" t="b">
        <f t="shared" si="17"/>
        <v>1</v>
      </c>
      <c r="AZ23" s="5" t="s">
        <v>1309</v>
      </c>
    </row>
    <row r="24" spans="1:52" s="5" customFormat="1" ht="24.95" customHeight="1" x14ac:dyDescent="0.25">
      <c r="A24" s="281" t="s">
        <v>1298</v>
      </c>
      <c r="B24" s="19" t="s">
        <v>1310</v>
      </c>
      <c r="C24" s="65" t="s">
        <v>1311</v>
      </c>
      <c r="D24" s="66">
        <v>48.64</v>
      </c>
      <c r="E24" s="67">
        <v>48.64</v>
      </c>
      <c r="F24" s="101" t="s">
        <v>33</v>
      </c>
      <c r="G24" s="46">
        <v>20</v>
      </c>
      <c r="H24" s="46"/>
      <c r="I24" s="46"/>
      <c r="J24" s="46"/>
      <c r="K24" s="46"/>
      <c r="L24" s="46">
        <f t="shared" si="0"/>
        <v>20</v>
      </c>
      <c r="M24" s="46">
        <v>20</v>
      </c>
      <c r="N24" s="46">
        <f t="shared" si="1"/>
        <v>0</v>
      </c>
      <c r="O24" s="46"/>
      <c r="P24" s="46"/>
      <c r="Q24" s="46"/>
      <c r="R24" s="46"/>
      <c r="S24" s="46">
        <f t="shared" si="2"/>
        <v>20</v>
      </c>
      <c r="T24" s="46">
        <v>20</v>
      </c>
      <c r="U24" s="46">
        <f t="shared" si="3"/>
        <v>0</v>
      </c>
      <c r="V24" s="46"/>
      <c r="W24" s="46"/>
      <c r="X24" s="46"/>
      <c r="Y24" s="46"/>
      <c r="Z24" s="46">
        <f t="shared" si="4"/>
        <v>20</v>
      </c>
      <c r="AA24" s="46">
        <v>20</v>
      </c>
      <c r="AB24" s="46">
        <f t="shared" si="5"/>
        <v>0</v>
      </c>
      <c r="AC24" s="46"/>
      <c r="AD24" s="46"/>
      <c r="AE24" s="46"/>
      <c r="AF24" s="46"/>
      <c r="AG24" s="46">
        <f t="shared" si="6"/>
        <v>20</v>
      </c>
      <c r="AH24" s="46">
        <v>20</v>
      </c>
      <c r="AI24" s="46">
        <f t="shared" si="7"/>
        <v>0</v>
      </c>
      <c r="AJ24" s="46"/>
      <c r="AK24" s="46"/>
      <c r="AL24" s="46"/>
      <c r="AM24" s="46"/>
      <c r="AN24" s="46">
        <f t="shared" si="8"/>
        <v>20</v>
      </c>
      <c r="AO24" s="46">
        <v>20</v>
      </c>
      <c r="AP24" s="46">
        <f t="shared" si="9"/>
        <v>0</v>
      </c>
      <c r="AQ24" s="46">
        <f t="shared" si="10"/>
        <v>0</v>
      </c>
      <c r="AR24" s="46">
        <f t="shared" si="11"/>
        <v>0</v>
      </c>
      <c r="AS24" s="46">
        <f t="shared" si="12"/>
        <v>0</v>
      </c>
      <c r="AT24" s="46">
        <f t="shared" si="13"/>
        <v>0</v>
      </c>
      <c r="AU24" s="46">
        <f t="shared" si="14"/>
        <v>20</v>
      </c>
      <c r="AV24" s="158">
        <f t="shared" si="15"/>
        <v>20</v>
      </c>
      <c r="AW24" s="46">
        <f t="shared" si="16"/>
        <v>0</v>
      </c>
      <c r="AX24" s="102"/>
      <c r="AY24" s="294" t="b">
        <f t="shared" si="17"/>
        <v>1</v>
      </c>
      <c r="AZ24" s="5" t="s">
        <v>1311</v>
      </c>
    </row>
    <row r="25" spans="1:52" s="5" customFormat="1" ht="24.95" customHeight="1" x14ac:dyDescent="0.25">
      <c r="A25" s="281" t="s">
        <v>1298</v>
      </c>
      <c r="B25" s="19" t="s">
        <v>1312</v>
      </c>
      <c r="C25" s="65" t="s">
        <v>1313</v>
      </c>
      <c r="D25" s="66">
        <v>387.34</v>
      </c>
      <c r="E25" s="67">
        <v>129</v>
      </c>
      <c r="F25" s="101" t="s">
        <v>33</v>
      </c>
      <c r="G25" s="46">
        <v>0</v>
      </c>
      <c r="H25" s="46"/>
      <c r="I25" s="46"/>
      <c r="J25" s="46"/>
      <c r="K25" s="46"/>
      <c r="L25" s="46">
        <f t="shared" si="0"/>
        <v>0</v>
      </c>
      <c r="M25" s="46"/>
      <c r="N25" s="46">
        <f t="shared" si="1"/>
        <v>0</v>
      </c>
      <c r="O25" s="46"/>
      <c r="P25" s="46"/>
      <c r="Q25" s="46"/>
      <c r="R25" s="46"/>
      <c r="S25" s="46">
        <f t="shared" si="2"/>
        <v>0</v>
      </c>
      <c r="T25" s="46"/>
      <c r="U25" s="46">
        <f t="shared" si="3"/>
        <v>0</v>
      </c>
      <c r="V25" s="46"/>
      <c r="W25" s="46"/>
      <c r="X25" s="46"/>
      <c r="Y25" s="46"/>
      <c r="Z25" s="46">
        <f t="shared" si="4"/>
        <v>0</v>
      </c>
      <c r="AA25" s="46"/>
      <c r="AB25" s="46">
        <f t="shared" si="5"/>
        <v>0</v>
      </c>
      <c r="AC25" s="46"/>
      <c r="AD25" s="46"/>
      <c r="AE25" s="46"/>
      <c r="AF25" s="46"/>
      <c r="AG25" s="46">
        <f t="shared" si="6"/>
        <v>0</v>
      </c>
      <c r="AH25" s="46">
        <v>0</v>
      </c>
      <c r="AI25" s="46">
        <f t="shared" si="7"/>
        <v>0</v>
      </c>
      <c r="AJ25" s="46"/>
      <c r="AK25" s="46"/>
      <c r="AL25" s="46"/>
      <c r="AM25" s="46"/>
      <c r="AN25" s="46">
        <f t="shared" si="8"/>
        <v>0</v>
      </c>
      <c r="AO25" s="46">
        <v>0</v>
      </c>
      <c r="AP25" s="46">
        <f t="shared" si="9"/>
        <v>0</v>
      </c>
      <c r="AQ25" s="46">
        <f t="shared" si="10"/>
        <v>0</v>
      </c>
      <c r="AR25" s="46">
        <f t="shared" si="11"/>
        <v>0</v>
      </c>
      <c r="AS25" s="46">
        <f t="shared" si="12"/>
        <v>0</v>
      </c>
      <c r="AT25" s="46">
        <f t="shared" si="13"/>
        <v>0</v>
      </c>
      <c r="AU25" s="46">
        <f t="shared" si="14"/>
        <v>0</v>
      </c>
      <c r="AV25" s="46">
        <f t="shared" si="15"/>
        <v>0</v>
      </c>
      <c r="AW25" s="46">
        <f t="shared" si="16"/>
        <v>0</v>
      </c>
      <c r="AX25" s="102"/>
      <c r="AY25" s="294" t="b">
        <f t="shared" si="17"/>
        <v>1</v>
      </c>
      <c r="AZ25" s="5" t="s">
        <v>1313</v>
      </c>
    </row>
    <row r="26" spans="1:52" s="5" customFormat="1" ht="24.95" customHeight="1" x14ac:dyDescent="0.25">
      <c r="A26" s="281" t="s">
        <v>27</v>
      </c>
      <c r="B26" s="69" t="s">
        <v>28</v>
      </c>
      <c r="C26" s="65" t="s">
        <v>29</v>
      </c>
      <c r="D26" s="66">
        <v>114.84</v>
      </c>
      <c r="E26" s="67">
        <v>114.84</v>
      </c>
      <c r="F26" s="101" t="s">
        <v>30</v>
      </c>
      <c r="G26" s="46">
        <v>11</v>
      </c>
      <c r="H26" s="46"/>
      <c r="I26" s="46"/>
      <c r="J26" s="46"/>
      <c r="K26" s="46"/>
      <c r="L26" s="46">
        <f t="shared" si="0"/>
        <v>11</v>
      </c>
      <c r="M26" s="46">
        <v>11</v>
      </c>
      <c r="N26" s="46">
        <f t="shared" si="1"/>
        <v>0</v>
      </c>
      <c r="O26" s="46"/>
      <c r="P26" s="46"/>
      <c r="Q26" s="46"/>
      <c r="R26" s="46"/>
      <c r="S26" s="46">
        <f t="shared" si="2"/>
        <v>11</v>
      </c>
      <c r="T26" s="46">
        <v>11</v>
      </c>
      <c r="U26" s="46">
        <f t="shared" si="3"/>
        <v>0</v>
      </c>
      <c r="V26" s="46"/>
      <c r="W26" s="46"/>
      <c r="X26" s="46"/>
      <c r="Y26" s="46"/>
      <c r="Z26" s="46">
        <f t="shared" si="4"/>
        <v>11</v>
      </c>
      <c r="AA26" s="46">
        <v>11</v>
      </c>
      <c r="AB26" s="46">
        <f t="shared" si="5"/>
        <v>0</v>
      </c>
      <c r="AC26" s="46"/>
      <c r="AD26" s="46"/>
      <c r="AE26" s="46"/>
      <c r="AF26" s="46"/>
      <c r="AG26" s="46">
        <f t="shared" si="6"/>
        <v>11</v>
      </c>
      <c r="AH26" s="46">
        <v>11</v>
      </c>
      <c r="AI26" s="46">
        <f t="shared" si="7"/>
        <v>0</v>
      </c>
      <c r="AJ26" s="46"/>
      <c r="AK26" s="46"/>
      <c r="AL26" s="46"/>
      <c r="AM26" s="46"/>
      <c r="AN26" s="46">
        <f t="shared" si="8"/>
        <v>11</v>
      </c>
      <c r="AO26" s="46">
        <v>11</v>
      </c>
      <c r="AP26" s="46">
        <f t="shared" si="9"/>
        <v>0</v>
      </c>
      <c r="AQ26" s="46">
        <f t="shared" si="10"/>
        <v>0</v>
      </c>
      <c r="AR26" s="46">
        <f t="shared" si="11"/>
        <v>0</v>
      </c>
      <c r="AS26" s="46">
        <f t="shared" si="12"/>
        <v>0</v>
      </c>
      <c r="AT26" s="46">
        <f t="shared" si="13"/>
        <v>0</v>
      </c>
      <c r="AU26" s="46">
        <f t="shared" si="14"/>
        <v>11</v>
      </c>
      <c r="AV26" s="46">
        <f t="shared" si="15"/>
        <v>11</v>
      </c>
      <c r="AW26" s="46">
        <f t="shared" si="16"/>
        <v>0</v>
      </c>
      <c r="AX26" s="19"/>
      <c r="AY26" s="294" t="b">
        <f t="shared" si="17"/>
        <v>1</v>
      </c>
      <c r="AZ26" s="5" t="s">
        <v>29</v>
      </c>
    </row>
    <row r="27" spans="1:52" s="36" customFormat="1" ht="24.95" customHeight="1" x14ac:dyDescent="0.25">
      <c r="A27" s="281" t="s">
        <v>1436</v>
      </c>
      <c r="B27" s="19" t="s">
        <v>1449</v>
      </c>
      <c r="C27" s="65" t="s">
        <v>1450</v>
      </c>
      <c r="D27" s="66">
        <v>150</v>
      </c>
      <c r="E27" s="67">
        <v>113</v>
      </c>
      <c r="F27" s="101" t="s">
        <v>33</v>
      </c>
      <c r="G27" s="46">
        <v>0</v>
      </c>
      <c r="H27" s="46"/>
      <c r="I27" s="46"/>
      <c r="J27" s="46"/>
      <c r="K27" s="46"/>
      <c r="L27" s="46">
        <f t="shared" si="0"/>
        <v>0</v>
      </c>
      <c r="M27" s="46"/>
      <c r="N27" s="46">
        <f t="shared" si="1"/>
        <v>0</v>
      </c>
      <c r="O27" s="46"/>
      <c r="P27" s="46"/>
      <c r="Q27" s="46"/>
      <c r="R27" s="46"/>
      <c r="S27" s="46">
        <f t="shared" si="2"/>
        <v>0</v>
      </c>
      <c r="T27" s="46"/>
      <c r="U27" s="46">
        <f t="shared" si="3"/>
        <v>0</v>
      </c>
      <c r="V27" s="46"/>
      <c r="W27" s="46"/>
      <c r="X27" s="46"/>
      <c r="Y27" s="46"/>
      <c r="Z27" s="46">
        <f t="shared" si="4"/>
        <v>0</v>
      </c>
      <c r="AA27" s="46"/>
      <c r="AB27" s="46">
        <f t="shared" si="5"/>
        <v>0</v>
      </c>
      <c r="AC27" s="46"/>
      <c r="AD27" s="46"/>
      <c r="AE27" s="46"/>
      <c r="AF27" s="46"/>
      <c r="AG27" s="46">
        <f t="shared" si="6"/>
        <v>0</v>
      </c>
      <c r="AH27" s="46">
        <v>0</v>
      </c>
      <c r="AI27" s="46">
        <f t="shared" si="7"/>
        <v>0</v>
      </c>
      <c r="AJ27" s="46"/>
      <c r="AK27" s="46"/>
      <c r="AL27" s="46"/>
      <c r="AM27" s="46"/>
      <c r="AN27" s="46">
        <f t="shared" si="8"/>
        <v>0</v>
      </c>
      <c r="AO27" s="46">
        <v>0</v>
      </c>
      <c r="AP27" s="46">
        <f t="shared" si="9"/>
        <v>0</v>
      </c>
      <c r="AQ27" s="46">
        <f t="shared" si="10"/>
        <v>0</v>
      </c>
      <c r="AR27" s="46">
        <f t="shared" si="11"/>
        <v>0</v>
      </c>
      <c r="AS27" s="46">
        <f t="shared" si="12"/>
        <v>0</v>
      </c>
      <c r="AT27" s="46">
        <f t="shared" si="13"/>
        <v>0</v>
      </c>
      <c r="AU27" s="46">
        <f t="shared" si="14"/>
        <v>0</v>
      </c>
      <c r="AV27" s="46">
        <f t="shared" si="15"/>
        <v>0</v>
      </c>
      <c r="AW27" s="46">
        <f t="shared" si="16"/>
        <v>0</v>
      </c>
      <c r="AX27" s="102"/>
      <c r="AY27" s="294" t="b">
        <f t="shared" si="17"/>
        <v>1</v>
      </c>
      <c r="AZ27" s="36" t="s">
        <v>1450</v>
      </c>
    </row>
    <row r="28" spans="1:52" s="5" customFormat="1" ht="24.95" customHeight="1" x14ac:dyDescent="0.25">
      <c r="A28" s="281" t="s">
        <v>1298</v>
      </c>
      <c r="B28" s="19" t="s">
        <v>1314</v>
      </c>
      <c r="C28" s="65" t="s">
        <v>1315</v>
      </c>
      <c r="D28" s="66">
        <v>179</v>
      </c>
      <c r="E28" s="67">
        <v>179</v>
      </c>
      <c r="F28" s="101" t="s">
        <v>33</v>
      </c>
      <c r="G28" s="46">
        <v>0</v>
      </c>
      <c r="H28" s="46"/>
      <c r="I28" s="46"/>
      <c r="J28" s="46"/>
      <c r="K28" s="46"/>
      <c r="L28" s="46">
        <f t="shared" si="0"/>
        <v>0</v>
      </c>
      <c r="M28" s="46"/>
      <c r="N28" s="46">
        <f t="shared" si="1"/>
        <v>0</v>
      </c>
      <c r="O28" s="46"/>
      <c r="P28" s="46"/>
      <c r="Q28" s="46"/>
      <c r="R28" s="46"/>
      <c r="S28" s="46">
        <f t="shared" si="2"/>
        <v>0</v>
      </c>
      <c r="T28" s="46"/>
      <c r="U28" s="46">
        <f t="shared" si="3"/>
        <v>0</v>
      </c>
      <c r="V28" s="46"/>
      <c r="W28" s="46"/>
      <c r="X28" s="46"/>
      <c r="Y28" s="46"/>
      <c r="Z28" s="46">
        <f t="shared" si="4"/>
        <v>0</v>
      </c>
      <c r="AA28" s="46"/>
      <c r="AB28" s="46">
        <f t="shared" si="5"/>
        <v>0</v>
      </c>
      <c r="AC28" s="46"/>
      <c r="AD28" s="46"/>
      <c r="AE28" s="46"/>
      <c r="AF28" s="46"/>
      <c r="AG28" s="46">
        <f t="shared" si="6"/>
        <v>0</v>
      </c>
      <c r="AH28" s="46">
        <v>0</v>
      </c>
      <c r="AI28" s="46">
        <f t="shared" si="7"/>
        <v>0</v>
      </c>
      <c r="AJ28" s="46"/>
      <c r="AK28" s="46"/>
      <c r="AL28" s="46"/>
      <c r="AM28" s="46"/>
      <c r="AN28" s="46">
        <f t="shared" si="8"/>
        <v>0</v>
      </c>
      <c r="AO28" s="46">
        <v>0</v>
      </c>
      <c r="AP28" s="46">
        <f t="shared" si="9"/>
        <v>0</v>
      </c>
      <c r="AQ28" s="46">
        <f t="shared" si="10"/>
        <v>0</v>
      </c>
      <c r="AR28" s="46">
        <f t="shared" si="11"/>
        <v>0</v>
      </c>
      <c r="AS28" s="46">
        <f t="shared" si="12"/>
        <v>0</v>
      </c>
      <c r="AT28" s="46">
        <f t="shared" si="13"/>
        <v>0</v>
      </c>
      <c r="AU28" s="46">
        <f t="shared" si="14"/>
        <v>0</v>
      </c>
      <c r="AV28" s="46">
        <f t="shared" si="15"/>
        <v>0</v>
      </c>
      <c r="AW28" s="46">
        <f t="shared" si="16"/>
        <v>0</v>
      </c>
      <c r="AX28" s="102"/>
      <c r="AY28" s="294" t="b">
        <f t="shared" si="17"/>
        <v>1</v>
      </c>
      <c r="AZ28" s="5" t="s">
        <v>1315</v>
      </c>
    </row>
    <row r="29" spans="1:52" s="5" customFormat="1" ht="24.95" customHeight="1" x14ac:dyDescent="0.25">
      <c r="A29" s="281" t="s">
        <v>1298</v>
      </c>
      <c r="B29" s="19" t="s">
        <v>1316</v>
      </c>
      <c r="C29" s="65" t="s">
        <v>1317</v>
      </c>
      <c r="D29" s="66">
        <v>690</v>
      </c>
      <c r="E29" s="67">
        <v>690</v>
      </c>
      <c r="F29" s="101" t="s">
        <v>33</v>
      </c>
      <c r="G29" s="46">
        <v>0</v>
      </c>
      <c r="H29" s="46"/>
      <c r="I29" s="46"/>
      <c r="J29" s="46"/>
      <c r="K29" s="46"/>
      <c r="L29" s="46">
        <f t="shared" si="0"/>
        <v>0</v>
      </c>
      <c r="M29" s="46"/>
      <c r="N29" s="46">
        <f t="shared" si="1"/>
        <v>0</v>
      </c>
      <c r="O29" s="46"/>
      <c r="P29" s="46"/>
      <c r="Q29" s="46"/>
      <c r="R29" s="46"/>
      <c r="S29" s="46">
        <f t="shared" si="2"/>
        <v>0</v>
      </c>
      <c r="T29" s="46"/>
      <c r="U29" s="46">
        <f t="shared" si="3"/>
        <v>0</v>
      </c>
      <c r="V29" s="46"/>
      <c r="W29" s="46"/>
      <c r="X29" s="46"/>
      <c r="Y29" s="46"/>
      <c r="Z29" s="46">
        <f t="shared" si="4"/>
        <v>0</v>
      </c>
      <c r="AA29" s="46"/>
      <c r="AB29" s="46">
        <f t="shared" si="5"/>
        <v>0</v>
      </c>
      <c r="AC29" s="46"/>
      <c r="AD29" s="46"/>
      <c r="AE29" s="46"/>
      <c r="AF29" s="46"/>
      <c r="AG29" s="46">
        <f t="shared" si="6"/>
        <v>0</v>
      </c>
      <c r="AH29" s="46">
        <v>0</v>
      </c>
      <c r="AI29" s="46">
        <f t="shared" si="7"/>
        <v>0</v>
      </c>
      <c r="AJ29" s="46"/>
      <c r="AK29" s="46"/>
      <c r="AL29" s="46"/>
      <c r="AM29" s="46"/>
      <c r="AN29" s="46">
        <f t="shared" si="8"/>
        <v>0</v>
      </c>
      <c r="AO29" s="46">
        <v>0</v>
      </c>
      <c r="AP29" s="46">
        <f t="shared" si="9"/>
        <v>0</v>
      </c>
      <c r="AQ29" s="46">
        <f t="shared" si="10"/>
        <v>0</v>
      </c>
      <c r="AR29" s="46">
        <f t="shared" si="11"/>
        <v>0</v>
      </c>
      <c r="AS29" s="46">
        <f t="shared" si="12"/>
        <v>0</v>
      </c>
      <c r="AT29" s="46">
        <f t="shared" si="13"/>
        <v>0</v>
      </c>
      <c r="AU29" s="46">
        <f t="shared" si="14"/>
        <v>0</v>
      </c>
      <c r="AV29" s="46">
        <f t="shared" si="15"/>
        <v>0</v>
      </c>
      <c r="AW29" s="46">
        <f t="shared" si="16"/>
        <v>0</v>
      </c>
      <c r="AX29" s="102"/>
      <c r="AY29" s="294" t="b">
        <f t="shared" si="17"/>
        <v>1</v>
      </c>
      <c r="AZ29" s="5" t="s">
        <v>1317</v>
      </c>
    </row>
    <row r="30" spans="1:52" s="5" customFormat="1" ht="24.95" customHeight="1" x14ac:dyDescent="0.25">
      <c r="A30" s="281" t="s">
        <v>1298</v>
      </c>
      <c r="B30" s="19" t="s">
        <v>1318</v>
      </c>
      <c r="C30" s="65" t="s">
        <v>1319</v>
      </c>
      <c r="D30" s="66">
        <v>200</v>
      </c>
      <c r="E30" s="67">
        <v>200</v>
      </c>
      <c r="F30" s="101" t="s">
        <v>33</v>
      </c>
      <c r="G30" s="46">
        <v>0</v>
      </c>
      <c r="H30" s="46"/>
      <c r="I30" s="46"/>
      <c r="J30" s="46"/>
      <c r="K30" s="46"/>
      <c r="L30" s="46">
        <f t="shared" si="0"/>
        <v>0</v>
      </c>
      <c r="M30" s="46"/>
      <c r="N30" s="46">
        <f t="shared" si="1"/>
        <v>0</v>
      </c>
      <c r="O30" s="46"/>
      <c r="P30" s="46"/>
      <c r="Q30" s="46"/>
      <c r="R30" s="46"/>
      <c r="S30" s="46">
        <f t="shared" si="2"/>
        <v>0</v>
      </c>
      <c r="T30" s="46"/>
      <c r="U30" s="46">
        <f t="shared" si="3"/>
        <v>0</v>
      </c>
      <c r="V30" s="46"/>
      <c r="W30" s="46"/>
      <c r="X30" s="46"/>
      <c r="Y30" s="46"/>
      <c r="Z30" s="46">
        <f t="shared" si="4"/>
        <v>0</v>
      </c>
      <c r="AA30" s="46"/>
      <c r="AB30" s="46">
        <f t="shared" si="5"/>
        <v>0</v>
      </c>
      <c r="AC30" s="46"/>
      <c r="AD30" s="46"/>
      <c r="AE30" s="46"/>
      <c r="AF30" s="46"/>
      <c r="AG30" s="46">
        <f t="shared" si="6"/>
        <v>0</v>
      </c>
      <c r="AH30" s="46">
        <v>0</v>
      </c>
      <c r="AI30" s="46">
        <f t="shared" si="7"/>
        <v>0</v>
      </c>
      <c r="AJ30" s="46"/>
      <c r="AK30" s="46"/>
      <c r="AL30" s="46"/>
      <c r="AM30" s="46"/>
      <c r="AN30" s="46">
        <f t="shared" si="8"/>
        <v>0</v>
      </c>
      <c r="AO30" s="46">
        <v>0</v>
      </c>
      <c r="AP30" s="46">
        <f t="shared" si="9"/>
        <v>0</v>
      </c>
      <c r="AQ30" s="46">
        <f t="shared" si="10"/>
        <v>0</v>
      </c>
      <c r="AR30" s="46">
        <f t="shared" si="11"/>
        <v>0</v>
      </c>
      <c r="AS30" s="46">
        <f t="shared" si="12"/>
        <v>0</v>
      </c>
      <c r="AT30" s="46">
        <f t="shared" si="13"/>
        <v>0</v>
      </c>
      <c r="AU30" s="46">
        <f t="shared" si="14"/>
        <v>0</v>
      </c>
      <c r="AV30" s="46">
        <f t="shared" si="15"/>
        <v>0</v>
      </c>
      <c r="AW30" s="46">
        <f t="shared" si="16"/>
        <v>0</v>
      </c>
      <c r="AX30" s="102"/>
      <c r="AY30" s="294" t="b">
        <f t="shared" si="17"/>
        <v>1</v>
      </c>
      <c r="AZ30" s="5" t="s">
        <v>1319</v>
      </c>
    </row>
    <row r="31" spans="1:52" s="5" customFormat="1" ht="24.95" customHeight="1" x14ac:dyDescent="0.25">
      <c r="A31" s="281" t="s">
        <v>1298</v>
      </c>
      <c r="B31" s="19" t="s">
        <v>1320</v>
      </c>
      <c r="C31" s="65" t="s">
        <v>1321</v>
      </c>
      <c r="D31" s="66">
        <v>0</v>
      </c>
      <c r="E31" s="67">
        <v>0</v>
      </c>
      <c r="F31" s="101" t="s">
        <v>33</v>
      </c>
      <c r="G31" s="46">
        <v>0</v>
      </c>
      <c r="H31" s="46"/>
      <c r="I31" s="46"/>
      <c r="J31" s="46"/>
      <c r="K31" s="46"/>
      <c r="L31" s="46">
        <f t="shared" si="0"/>
        <v>0</v>
      </c>
      <c r="M31" s="46"/>
      <c r="N31" s="46">
        <f t="shared" si="1"/>
        <v>0</v>
      </c>
      <c r="O31" s="46"/>
      <c r="P31" s="46"/>
      <c r="Q31" s="46"/>
      <c r="R31" s="46"/>
      <c r="S31" s="46">
        <f t="shared" si="2"/>
        <v>0</v>
      </c>
      <c r="T31" s="46"/>
      <c r="U31" s="46">
        <f t="shared" si="3"/>
        <v>0</v>
      </c>
      <c r="V31" s="46"/>
      <c r="W31" s="46"/>
      <c r="X31" s="46"/>
      <c r="Y31" s="46"/>
      <c r="Z31" s="46">
        <f t="shared" si="4"/>
        <v>0</v>
      </c>
      <c r="AA31" s="46"/>
      <c r="AB31" s="46">
        <f t="shared" si="5"/>
        <v>0</v>
      </c>
      <c r="AC31" s="46"/>
      <c r="AD31" s="46"/>
      <c r="AE31" s="46"/>
      <c r="AF31" s="46"/>
      <c r="AG31" s="46">
        <f t="shared" si="6"/>
        <v>0</v>
      </c>
      <c r="AH31" s="46">
        <v>0</v>
      </c>
      <c r="AI31" s="46">
        <f t="shared" si="7"/>
        <v>0</v>
      </c>
      <c r="AJ31" s="46"/>
      <c r="AK31" s="46"/>
      <c r="AL31" s="46"/>
      <c r="AM31" s="46"/>
      <c r="AN31" s="46">
        <f t="shared" si="8"/>
        <v>0</v>
      </c>
      <c r="AO31" s="46">
        <v>0</v>
      </c>
      <c r="AP31" s="46">
        <f t="shared" si="9"/>
        <v>0</v>
      </c>
      <c r="AQ31" s="46">
        <f t="shared" si="10"/>
        <v>0</v>
      </c>
      <c r="AR31" s="46">
        <f t="shared" si="11"/>
        <v>0</v>
      </c>
      <c r="AS31" s="46">
        <f t="shared" si="12"/>
        <v>0</v>
      </c>
      <c r="AT31" s="46">
        <f t="shared" si="13"/>
        <v>0</v>
      </c>
      <c r="AU31" s="46">
        <f t="shared" si="14"/>
        <v>0</v>
      </c>
      <c r="AV31" s="46">
        <f t="shared" si="15"/>
        <v>0</v>
      </c>
      <c r="AW31" s="46">
        <f t="shared" si="16"/>
        <v>0</v>
      </c>
      <c r="AX31" s="102"/>
      <c r="AY31" s="294" t="b">
        <f t="shared" si="17"/>
        <v>1</v>
      </c>
      <c r="AZ31" s="5" t="s">
        <v>1321</v>
      </c>
    </row>
    <row r="32" spans="1:52" s="5" customFormat="1" ht="24.95" customHeight="1" x14ac:dyDescent="0.25">
      <c r="A32" s="281" t="s">
        <v>1272</v>
      </c>
      <c r="B32" s="19" t="s">
        <v>1273</v>
      </c>
      <c r="C32" s="65" t="s">
        <v>1274</v>
      </c>
      <c r="D32" s="66">
        <v>109</v>
      </c>
      <c r="E32" s="67">
        <v>109</v>
      </c>
      <c r="F32" s="101" t="s">
        <v>33</v>
      </c>
      <c r="G32" s="46">
        <v>0</v>
      </c>
      <c r="H32" s="46"/>
      <c r="I32" s="46"/>
      <c r="J32" s="46"/>
      <c r="K32" s="46"/>
      <c r="L32" s="46">
        <f t="shared" si="0"/>
        <v>0</v>
      </c>
      <c r="M32" s="46"/>
      <c r="N32" s="46">
        <f t="shared" si="1"/>
        <v>0</v>
      </c>
      <c r="O32" s="46"/>
      <c r="P32" s="46"/>
      <c r="Q32" s="46"/>
      <c r="R32" s="46"/>
      <c r="S32" s="46">
        <f t="shared" si="2"/>
        <v>0</v>
      </c>
      <c r="T32" s="46"/>
      <c r="U32" s="46">
        <f t="shared" si="3"/>
        <v>0</v>
      </c>
      <c r="V32" s="46"/>
      <c r="W32" s="46"/>
      <c r="X32" s="46"/>
      <c r="Y32" s="46"/>
      <c r="Z32" s="46">
        <f t="shared" si="4"/>
        <v>0</v>
      </c>
      <c r="AA32" s="46"/>
      <c r="AB32" s="46">
        <f t="shared" si="5"/>
        <v>0</v>
      </c>
      <c r="AC32" s="46"/>
      <c r="AD32" s="46"/>
      <c r="AE32" s="46"/>
      <c r="AF32" s="46"/>
      <c r="AG32" s="46">
        <f t="shared" si="6"/>
        <v>0</v>
      </c>
      <c r="AH32" s="46">
        <v>0</v>
      </c>
      <c r="AI32" s="46">
        <f t="shared" si="7"/>
        <v>0</v>
      </c>
      <c r="AJ32" s="46"/>
      <c r="AK32" s="46"/>
      <c r="AL32" s="46"/>
      <c r="AM32" s="46"/>
      <c r="AN32" s="46">
        <f t="shared" si="8"/>
        <v>0</v>
      </c>
      <c r="AO32" s="46">
        <v>0</v>
      </c>
      <c r="AP32" s="46">
        <f t="shared" si="9"/>
        <v>0</v>
      </c>
      <c r="AQ32" s="46">
        <f t="shared" si="10"/>
        <v>0</v>
      </c>
      <c r="AR32" s="46">
        <f t="shared" si="11"/>
        <v>0</v>
      </c>
      <c r="AS32" s="46">
        <f t="shared" si="12"/>
        <v>0</v>
      </c>
      <c r="AT32" s="46">
        <f t="shared" si="13"/>
        <v>0</v>
      </c>
      <c r="AU32" s="46">
        <f t="shared" si="14"/>
        <v>0</v>
      </c>
      <c r="AV32" s="46">
        <f t="shared" si="15"/>
        <v>0</v>
      </c>
      <c r="AW32" s="46">
        <f t="shared" si="16"/>
        <v>0</v>
      </c>
      <c r="AX32" s="102"/>
      <c r="AY32" s="294" t="b">
        <f t="shared" si="17"/>
        <v>1</v>
      </c>
      <c r="AZ32" s="5" t="s">
        <v>1274</v>
      </c>
    </row>
    <row r="33" spans="1:52" s="5" customFormat="1" ht="24.95" customHeight="1" x14ac:dyDescent="0.25">
      <c r="A33" s="281" t="s">
        <v>189</v>
      </c>
      <c r="B33" s="19" t="s">
        <v>190</v>
      </c>
      <c r="C33" s="65" t="s">
        <v>191</v>
      </c>
      <c r="D33" s="66">
        <v>15.4975</v>
      </c>
      <c r="E33" s="67">
        <v>15.4975</v>
      </c>
      <c r="F33" s="101" t="s">
        <v>76</v>
      </c>
      <c r="G33" s="46">
        <v>13</v>
      </c>
      <c r="H33" s="46"/>
      <c r="I33" s="46"/>
      <c r="J33" s="46"/>
      <c r="K33" s="46"/>
      <c r="L33" s="46">
        <f t="shared" si="0"/>
        <v>13</v>
      </c>
      <c r="M33" s="46">
        <v>13</v>
      </c>
      <c r="N33" s="46">
        <f t="shared" si="1"/>
        <v>0</v>
      </c>
      <c r="O33" s="46"/>
      <c r="P33" s="46"/>
      <c r="Q33" s="46"/>
      <c r="R33" s="46"/>
      <c r="S33" s="46">
        <f t="shared" si="2"/>
        <v>13</v>
      </c>
      <c r="T33" s="46">
        <v>13</v>
      </c>
      <c r="U33" s="46">
        <f t="shared" si="3"/>
        <v>0</v>
      </c>
      <c r="V33" s="46"/>
      <c r="W33" s="46"/>
      <c r="X33" s="46"/>
      <c r="Y33" s="46"/>
      <c r="Z33" s="46">
        <f t="shared" si="4"/>
        <v>13</v>
      </c>
      <c r="AA33" s="46">
        <v>13</v>
      </c>
      <c r="AB33" s="46">
        <f t="shared" si="5"/>
        <v>0</v>
      </c>
      <c r="AC33" s="46"/>
      <c r="AD33" s="46"/>
      <c r="AE33" s="46"/>
      <c r="AF33" s="46"/>
      <c r="AG33" s="46">
        <f t="shared" si="6"/>
        <v>13</v>
      </c>
      <c r="AH33" s="46">
        <v>13</v>
      </c>
      <c r="AI33" s="46">
        <f t="shared" si="7"/>
        <v>0</v>
      </c>
      <c r="AJ33" s="46"/>
      <c r="AK33" s="46"/>
      <c r="AL33" s="46"/>
      <c r="AM33" s="46"/>
      <c r="AN33" s="46">
        <f t="shared" si="8"/>
        <v>13</v>
      </c>
      <c r="AO33" s="46">
        <v>13</v>
      </c>
      <c r="AP33" s="46">
        <f t="shared" si="9"/>
        <v>0</v>
      </c>
      <c r="AQ33" s="46">
        <f t="shared" si="10"/>
        <v>0</v>
      </c>
      <c r="AR33" s="46">
        <f t="shared" si="11"/>
        <v>0</v>
      </c>
      <c r="AS33" s="46">
        <f t="shared" si="12"/>
        <v>0</v>
      </c>
      <c r="AT33" s="46">
        <f t="shared" si="13"/>
        <v>0</v>
      </c>
      <c r="AU33" s="46">
        <f t="shared" si="14"/>
        <v>13</v>
      </c>
      <c r="AV33" s="46">
        <f t="shared" si="15"/>
        <v>13</v>
      </c>
      <c r="AW33" s="46">
        <f t="shared" si="16"/>
        <v>0</v>
      </c>
      <c r="AX33" s="102"/>
      <c r="AY33" s="294" t="b">
        <f t="shared" si="17"/>
        <v>1</v>
      </c>
      <c r="AZ33" s="5" t="s">
        <v>191</v>
      </c>
    </row>
    <row r="34" spans="1:52" s="5" customFormat="1" ht="24.95" customHeight="1" x14ac:dyDescent="0.25">
      <c r="A34" s="281" t="s">
        <v>228</v>
      </c>
      <c r="B34" s="19" t="s">
        <v>229</v>
      </c>
      <c r="C34" s="65" t="s">
        <v>230</v>
      </c>
      <c r="D34" s="66">
        <v>13</v>
      </c>
      <c r="E34" s="67">
        <v>13</v>
      </c>
      <c r="F34" s="101" t="s">
        <v>33</v>
      </c>
      <c r="G34" s="46">
        <v>0</v>
      </c>
      <c r="H34" s="46"/>
      <c r="I34" s="46"/>
      <c r="J34" s="46"/>
      <c r="K34" s="46"/>
      <c r="L34" s="46">
        <f t="shared" si="0"/>
        <v>0</v>
      </c>
      <c r="M34" s="46"/>
      <c r="N34" s="46">
        <f t="shared" si="1"/>
        <v>0</v>
      </c>
      <c r="O34" s="46"/>
      <c r="P34" s="46"/>
      <c r="Q34" s="46"/>
      <c r="R34" s="46"/>
      <c r="S34" s="46">
        <f t="shared" si="2"/>
        <v>0</v>
      </c>
      <c r="T34" s="46"/>
      <c r="U34" s="46">
        <f t="shared" si="3"/>
        <v>0</v>
      </c>
      <c r="V34" s="46"/>
      <c r="W34" s="46"/>
      <c r="X34" s="46"/>
      <c r="Y34" s="46"/>
      <c r="Z34" s="46">
        <f t="shared" si="4"/>
        <v>0</v>
      </c>
      <c r="AA34" s="46"/>
      <c r="AB34" s="46">
        <f t="shared" si="5"/>
        <v>0</v>
      </c>
      <c r="AC34" s="46"/>
      <c r="AD34" s="46"/>
      <c r="AE34" s="46"/>
      <c r="AF34" s="46"/>
      <c r="AG34" s="46">
        <f t="shared" si="6"/>
        <v>0</v>
      </c>
      <c r="AH34" s="46">
        <v>0</v>
      </c>
      <c r="AI34" s="46">
        <f t="shared" si="7"/>
        <v>0</v>
      </c>
      <c r="AJ34" s="46"/>
      <c r="AK34" s="46"/>
      <c r="AL34" s="46"/>
      <c r="AM34" s="46"/>
      <c r="AN34" s="46">
        <f t="shared" si="8"/>
        <v>0</v>
      </c>
      <c r="AO34" s="46">
        <v>0</v>
      </c>
      <c r="AP34" s="46">
        <f t="shared" si="9"/>
        <v>0</v>
      </c>
      <c r="AQ34" s="46">
        <f t="shared" si="10"/>
        <v>0</v>
      </c>
      <c r="AR34" s="46">
        <f t="shared" si="11"/>
        <v>0</v>
      </c>
      <c r="AS34" s="46">
        <f t="shared" si="12"/>
        <v>0</v>
      </c>
      <c r="AT34" s="46">
        <f t="shared" si="13"/>
        <v>0</v>
      </c>
      <c r="AU34" s="46">
        <f t="shared" si="14"/>
        <v>0</v>
      </c>
      <c r="AV34" s="46">
        <f t="shared" si="15"/>
        <v>0</v>
      </c>
      <c r="AW34" s="46">
        <f t="shared" si="16"/>
        <v>0</v>
      </c>
      <c r="AX34" s="102"/>
      <c r="AY34" s="294" t="b">
        <f t="shared" si="17"/>
        <v>1</v>
      </c>
      <c r="AZ34" s="5" t="s">
        <v>230</v>
      </c>
    </row>
    <row r="35" spans="1:52" s="5" customFormat="1" ht="24.95" customHeight="1" x14ac:dyDescent="0.25">
      <c r="A35" s="281" t="s">
        <v>228</v>
      </c>
      <c r="B35" s="19" t="s">
        <v>231</v>
      </c>
      <c r="C35" s="65" t="s">
        <v>232</v>
      </c>
      <c r="D35" s="66">
        <v>20.99</v>
      </c>
      <c r="E35" s="67">
        <v>20.99</v>
      </c>
      <c r="F35" s="101" t="s">
        <v>33</v>
      </c>
      <c r="G35" s="46">
        <v>0</v>
      </c>
      <c r="H35" s="46"/>
      <c r="I35" s="46"/>
      <c r="J35" s="46"/>
      <c r="K35" s="46"/>
      <c r="L35" s="46">
        <f t="shared" si="0"/>
        <v>0</v>
      </c>
      <c r="M35" s="46"/>
      <c r="N35" s="46">
        <f t="shared" si="1"/>
        <v>0</v>
      </c>
      <c r="O35" s="46"/>
      <c r="P35" s="46"/>
      <c r="Q35" s="46"/>
      <c r="R35" s="46"/>
      <c r="S35" s="46">
        <f t="shared" si="2"/>
        <v>0</v>
      </c>
      <c r="T35" s="46"/>
      <c r="U35" s="46">
        <f t="shared" si="3"/>
        <v>0</v>
      </c>
      <c r="V35" s="46"/>
      <c r="W35" s="46"/>
      <c r="X35" s="46"/>
      <c r="Y35" s="46"/>
      <c r="Z35" s="46">
        <f t="shared" si="4"/>
        <v>0</v>
      </c>
      <c r="AA35" s="46"/>
      <c r="AB35" s="46">
        <f t="shared" si="5"/>
        <v>0</v>
      </c>
      <c r="AC35" s="46"/>
      <c r="AD35" s="46"/>
      <c r="AE35" s="46"/>
      <c r="AF35" s="46"/>
      <c r="AG35" s="46">
        <f t="shared" si="6"/>
        <v>0</v>
      </c>
      <c r="AH35" s="46">
        <v>0</v>
      </c>
      <c r="AI35" s="46">
        <f t="shared" si="7"/>
        <v>0</v>
      </c>
      <c r="AJ35" s="46"/>
      <c r="AK35" s="46"/>
      <c r="AL35" s="46"/>
      <c r="AM35" s="46"/>
      <c r="AN35" s="46">
        <f t="shared" si="8"/>
        <v>0</v>
      </c>
      <c r="AO35" s="46">
        <v>0</v>
      </c>
      <c r="AP35" s="46">
        <f t="shared" si="9"/>
        <v>0</v>
      </c>
      <c r="AQ35" s="46">
        <f t="shared" si="10"/>
        <v>0</v>
      </c>
      <c r="AR35" s="46">
        <f t="shared" si="11"/>
        <v>0</v>
      </c>
      <c r="AS35" s="46">
        <f t="shared" si="12"/>
        <v>0</v>
      </c>
      <c r="AT35" s="46">
        <f t="shared" si="13"/>
        <v>0</v>
      </c>
      <c r="AU35" s="46">
        <f t="shared" si="14"/>
        <v>0</v>
      </c>
      <c r="AV35" s="46">
        <f t="shared" si="15"/>
        <v>0</v>
      </c>
      <c r="AW35" s="46">
        <f t="shared" si="16"/>
        <v>0</v>
      </c>
      <c r="AX35" s="102"/>
      <c r="AY35" s="294" t="b">
        <f t="shared" si="17"/>
        <v>1</v>
      </c>
      <c r="AZ35" s="5" t="s">
        <v>232</v>
      </c>
    </row>
    <row r="36" spans="1:52" s="5" customFormat="1" ht="28.5" customHeight="1" x14ac:dyDescent="0.25">
      <c r="A36" s="281" t="s">
        <v>228</v>
      </c>
      <c r="B36" s="19" t="s">
        <v>233</v>
      </c>
      <c r="C36" s="65" t="s">
        <v>234</v>
      </c>
      <c r="D36" s="66">
        <v>16.989999999999998</v>
      </c>
      <c r="E36" s="67">
        <v>16.989999999999998</v>
      </c>
      <c r="F36" s="101" t="s">
        <v>33</v>
      </c>
      <c r="G36" s="46">
        <v>0</v>
      </c>
      <c r="H36" s="46"/>
      <c r="I36" s="46"/>
      <c r="J36" s="46"/>
      <c r="K36" s="46"/>
      <c r="L36" s="46">
        <f t="shared" si="0"/>
        <v>0</v>
      </c>
      <c r="M36" s="46"/>
      <c r="N36" s="46">
        <f t="shared" si="1"/>
        <v>0</v>
      </c>
      <c r="O36" s="46"/>
      <c r="P36" s="46"/>
      <c r="Q36" s="46"/>
      <c r="R36" s="46"/>
      <c r="S36" s="46">
        <f t="shared" si="2"/>
        <v>0</v>
      </c>
      <c r="T36" s="46"/>
      <c r="U36" s="46">
        <f t="shared" si="3"/>
        <v>0</v>
      </c>
      <c r="V36" s="46"/>
      <c r="W36" s="46"/>
      <c r="X36" s="46"/>
      <c r="Y36" s="46"/>
      <c r="Z36" s="46">
        <f t="shared" si="4"/>
        <v>0</v>
      </c>
      <c r="AA36" s="46"/>
      <c r="AB36" s="46">
        <f t="shared" si="5"/>
        <v>0</v>
      </c>
      <c r="AC36" s="46"/>
      <c r="AD36" s="46"/>
      <c r="AE36" s="46"/>
      <c r="AF36" s="46"/>
      <c r="AG36" s="46">
        <f t="shared" si="6"/>
        <v>0</v>
      </c>
      <c r="AH36" s="46">
        <v>0</v>
      </c>
      <c r="AI36" s="46">
        <f t="shared" si="7"/>
        <v>0</v>
      </c>
      <c r="AJ36" s="46"/>
      <c r="AK36" s="46"/>
      <c r="AL36" s="46"/>
      <c r="AM36" s="46"/>
      <c r="AN36" s="46">
        <f t="shared" si="8"/>
        <v>0</v>
      </c>
      <c r="AO36" s="46">
        <v>0</v>
      </c>
      <c r="AP36" s="46">
        <f t="shared" si="9"/>
        <v>0</v>
      </c>
      <c r="AQ36" s="46">
        <f t="shared" si="10"/>
        <v>0</v>
      </c>
      <c r="AR36" s="46">
        <f t="shared" si="11"/>
        <v>0</v>
      </c>
      <c r="AS36" s="46">
        <f t="shared" si="12"/>
        <v>0</v>
      </c>
      <c r="AT36" s="46">
        <f t="shared" si="13"/>
        <v>0</v>
      </c>
      <c r="AU36" s="46">
        <f t="shared" si="14"/>
        <v>0</v>
      </c>
      <c r="AV36" s="46">
        <f t="shared" si="15"/>
        <v>0</v>
      </c>
      <c r="AW36" s="46">
        <f t="shared" si="16"/>
        <v>0</v>
      </c>
      <c r="AX36" s="102"/>
      <c r="AY36" s="294" t="b">
        <f t="shared" si="17"/>
        <v>1</v>
      </c>
      <c r="AZ36" s="5" t="s">
        <v>234</v>
      </c>
    </row>
    <row r="37" spans="1:52" s="5" customFormat="1" ht="24.95" customHeight="1" x14ac:dyDescent="0.25">
      <c r="A37" s="281" t="s">
        <v>228</v>
      </c>
      <c r="B37" s="19" t="s">
        <v>235</v>
      </c>
      <c r="C37" s="65" t="s">
        <v>236</v>
      </c>
      <c r="D37" s="66">
        <v>4</v>
      </c>
      <c r="E37" s="67">
        <v>4</v>
      </c>
      <c r="F37" s="101" t="s">
        <v>33</v>
      </c>
      <c r="G37" s="46">
        <v>0</v>
      </c>
      <c r="H37" s="46"/>
      <c r="I37" s="46"/>
      <c r="J37" s="46"/>
      <c r="K37" s="46"/>
      <c r="L37" s="46">
        <f t="shared" si="0"/>
        <v>0</v>
      </c>
      <c r="M37" s="46"/>
      <c r="N37" s="46">
        <f t="shared" si="1"/>
        <v>0</v>
      </c>
      <c r="O37" s="46"/>
      <c r="P37" s="46"/>
      <c r="Q37" s="46"/>
      <c r="R37" s="46"/>
      <c r="S37" s="46">
        <f t="shared" si="2"/>
        <v>0</v>
      </c>
      <c r="T37" s="46"/>
      <c r="U37" s="46">
        <f t="shared" si="3"/>
        <v>0</v>
      </c>
      <c r="V37" s="46"/>
      <c r="W37" s="46"/>
      <c r="X37" s="46"/>
      <c r="Y37" s="46"/>
      <c r="Z37" s="46">
        <f t="shared" si="4"/>
        <v>0</v>
      </c>
      <c r="AA37" s="46"/>
      <c r="AB37" s="46">
        <f t="shared" si="5"/>
        <v>0</v>
      </c>
      <c r="AC37" s="46"/>
      <c r="AD37" s="46"/>
      <c r="AE37" s="46"/>
      <c r="AF37" s="46"/>
      <c r="AG37" s="46">
        <f t="shared" si="6"/>
        <v>0</v>
      </c>
      <c r="AH37" s="46">
        <v>0</v>
      </c>
      <c r="AI37" s="46">
        <f t="shared" si="7"/>
        <v>0</v>
      </c>
      <c r="AJ37" s="46"/>
      <c r="AK37" s="46"/>
      <c r="AL37" s="46"/>
      <c r="AM37" s="46"/>
      <c r="AN37" s="46">
        <f t="shared" si="8"/>
        <v>0</v>
      </c>
      <c r="AO37" s="46">
        <v>0</v>
      </c>
      <c r="AP37" s="46">
        <f t="shared" si="9"/>
        <v>0</v>
      </c>
      <c r="AQ37" s="46">
        <f t="shared" si="10"/>
        <v>0</v>
      </c>
      <c r="AR37" s="46">
        <f t="shared" si="11"/>
        <v>0</v>
      </c>
      <c r="AS37" s="46">
        <f t="shared" si="12"/>
        <v>0</v>
      </c>
      <c r="AT37" s="46">
        <f t="shared" si="13"/>
        <v>0</v>
      </c>
      <c r="AU37" s="46">
        <f t="shared" si="14"/>
        <v>0</v>
      </c>
      <c r="AV37" s="46">
        <f t="shared" si="15"/>
        <v>0</v>
      </c>
      <c r="AW37" s="46">
        <f t="shared" si="16"/>
        <v>0</v>
      </c>
      <c r="AX37" s="19"/>
      <c r="AY37" s="294" t="b">
        <f t="shared" si="17"/>
        <v>1</v>
      </c>
      <c r="AZ37" s="5" t="s">
        <v>236</v>
      </c>
    </row>
    <row r="38" spans="1:52" s="5" customFormat="1" ht="24.95" customHeight="1" x14ac:dyDescent="0.25">
      <c r="A38" s="281" t="s">
        <v>228</v>
      </c>
      <c r="B38" s="19" t="s">
        <v>237</v>
      </c>
      <c r="C38" s="65" t="s">
        <v>238</v>
      </c>
      <c r="D38" s="66">
        <v>106.3</v>
      </c>
      <c r="E38" s="67">
        <v>199.06</v>
      </c>
      <c r="F38" s="101" t="s">
        <v>33</v>
      </c>
      <c r="G38" s="46">
        <v>0</v>
      </c>
      <c r="H38" s="46"/>
      <c r="I38" s="46"/>
      <c r="J38" s="46"/>
      <c r="K38" s="46"/>
      <c r="L38" s="46">
        <f t="shared" si="0"/>
        <v>0</v>
      </c>
      <c r="M38" s="46"/>
      <c r="N38" s="46">
        <f t="shared" si="1"/>
        <v>0</v>
      </c>
      <c r="O38" s="46"/>
      <c r="P38" s="46"/>
      <c r="Q38" s="46"/>
      <c r="R38" s="46"/>
      <c r="S38" s="46">
        <f t="shared" si="2"/>
        <v>0</v>
      </c>
      <c r="T38" s="46"/>
      <c r="U38" s="46">
        <f t="shared" si="3"/>
        <v>0</v>
      </c>
      <c r="V38" s="46"/>
      <c r="W38" s="46"/>
      <c r="X38" s="46"/>
      <c r="Y38" s="46"/>
      <c r="Z38" s="46">
        <f t="shared" si="4"/>
        <v>0</v>
      </c>
      <c r="AA38" s="46"/>
      <c r="AB38" s="46">
        <f t="shared" si="5"/>
        <v>0</v>
      </c>
      <c r="AC38" s="46"/>
      <c r="AD38" s="46"/>
      <c r="AE38" s="46"/>
      <c r="AF38" s="46"/>
      <c r="AG38" s="46">
        <f t="shared" si="6"/>
        <v>0</v>
      </c>
      <c r="AH38" s="46">
        <v>0</v>
      </c>
      <c r="AI38" s="46">
        <f t="shared" si="7"/>
        <v>0</v>
      </c>
      <c r="AJ38" s="46"/>
      <c r="AK38" s="46"/>
      <c r="AL38" s="46"/>
      <c r="AM38" s="46"/>
      <c r="AN38" s="46">
        <f t="shared" si="8"/>
        <v>0</v>
      </c>
      <c r="AO38" s="46">
        <v>0</v>
      </c>
      <c r="AP38" s="46">
        <f t="shared" si="9"/>
        <v>0</v>
      </c>
      <c r="AQ38" s="46">
        <f t="shared" si="10"/>
        <v>0</v>
      </c>
      <c r="AR38" s="46">
        <f t="shared" si="11"/>
        <v>0</v>
      </c>
      <c r="AS38" s="46">
        <f t="shared" si="12"/>
        <v>0</v>
      </c>
      <c r="AT38" s="46">
        <f t="shared" si="13"/>
        <v>0</v>
      </c>
      <c r="AU38" s="46">
        <f t="shared" si="14"/>
        <v>0</v>
      </c>
      <c r="AV38" s="46">
        <f t="shared" si="15"/>
        <v>0</v>
      </c>
      <c r="AW38" s="46">
        <f t="shared" si="16"/>
        <v>0</v>
      </c>
      <c r="AX38" s="19"/>
      <c r="AY38" s="294" t="b">
        <f t="shared" si="17"/>
        <v>1</v>
      </c>
      <c r="AZ38" s="5" t="s">
        <v>238</v>
      </c>
    </row>
    <row r="39" spans="1:52" s="5" customFormat="1" ht="24.95" customHeight="1" x14ac:dyDescent="0.25">
      <c r="A39" s="281" t="s">
        <v>674</v>
      </c>
      <c r="B39" s="19" t="s">
        <v>681</v>
      </c>
      <c r="C39" s="65" t="s">
        <v>682</v>
      </c>
      <c r="D39" s="66">
        <v>15.02</v>
      </c>
      <c r="E39" s="67">
        <v>15.02</v>
      </c>
      <c r="F39" s="101" t="s">
        <v>33</v>
      </c>
      <c r="G39" s="46">
        <v>0</v>
      </c>
      <c r="H39" s="46"/>
      <c r="I39" s="46"/>
      <c r="J39" s="46"/>
      <c r="K39" s="46"/>
      <c r="L39" s="46">
        <f t="shared" si="0"/>
        <v>0</v>
      </c>
      <c r="M39" s="46"/>
      <c r="N39" s="46">
        <f t="shared" si="1"/>
        <v>0</v>
      </c>
      <c r="O39" s="46"/>
      <c r="P39" s="46"/>
      <c r="Q39" s="46"/>
      <c r="R39" s="46"/>
      <c r="S39" s="46">
        <f t="shared" si="2"/>
        <v>0</v>
      </c>
      <c r="T39" s="46"/>
      <c r="U39" s="46">
        <f t="shared" si="3"/>
        <v>0</v>
      </c>
      <c r="V39" s="46"/>
      <c r="W39" s="46"/>
      <c r="X39" s="46"/>
      <c r="Y39" s="46"/>
      <c r="Z39" s="46">
        <f t="shared" si="4"/>
        <v>0</v>
      </c>
      <c r="AA39" s="46"/>
      <c r="AB39" s="46">
        <f t="shared" si="5"/>
        <v>0</v>
      </c>
      <c r="AC39" s="46"/>
      <c r="AD39" s="46"/>
      <c r="AE39" s="46"/>
      <c r="AF39" s="46"/>
      <c r="AG39" s="46">
        <f t="shared" si="6"/>
        <v>0</v>
      </c>
      <c r="AH39" s="46">
        <v>0</v>
      </c>
      <c r="AI39" s="46">
        <f t="shared" si="7"/>
        <v>0</v>
      </c>
      <c r="AJ39" s="46"/>
      <c r="AK39" s="46"/>
      <c r="AL39" s="46"/>
      <c r="AM39" s="46"/>
      <c r="AN39" s="46">
        <f t="shared" si="8"/>
        <v>0</v>
      </c>
      <c r="AO39" s="46">
        <v>0</v>
      </c>
      <c r="AP39" s="46">
        <f t="shared" si="9"/>
        <v>0</v>
      </c>
      <c r="AQ39" s="46">
        <f t="shared" si="10"/>
        <v>0</v>
      </c>
      <c r="AR39" s="46">
        <f t="shared" si="11"/>
        <v>0</v>
      </c>
      <c r="AS39" s="46">
        <f t="shared" si="12"/>
        <v>0</v>
      </c>
      <c r="AT39" s="46">
        <f t="shared" si="13"/>
        <v>0</v>
      </c>
      <c r="AU39" s="46">
        <f t="shared" si="14"/>
        <v>0</v>
      </c>
      <c r="AV39" s="46">
        <f t="shared" si="15"/>
        <v>0</v>
      </c>
      <c r="AW39" s="46">
        <f t="shared" si="16"/>
        <v>0</v>
      </c>
      <c r="AX39" s="102"/>
      <c r="AY39" s="294" t="b">
        <f t="shared" si="17"/>
        <v>1</v>
      </c>
      <c r="AZ39" s="5" t="s">
        <v>682</v>
      </c>
    </row>
    <row r="40" spans="1:52" s="5" customFormat="1" ht="28.5" customHeight="1" x14ac:dyDescent="0.25">
      <c r="A40" s="281" t="s">
        <v>228</v>
      </c>
      <c r="B40" s="19" t="s">
        <v>239</v>
      </c>
      <c r="C40" s="65" t="s">
        <v>240</v>
      </c>
      <c r="D40" s="66">
        <v>3.5</v>
      </c>
      <c r="E40" s="67">
        <v>3.5</v>
      </c>
      <c r="F40" s="101" t="s">
        <v>33</v>
      </c>
      <c r="G40" s="46">
        <v>1</v>
      </c>
      <c r="H40" s="46"/>
      <c r="I40" s="46"/>
      <c r="J40" s="46"/>
      <c r="K40" s="46"/>
      <c r="L40" s="46">
        <f t="shared" si="0"/>
        <v>1</v>
      </c>
      <c r="M40" s="46">
        <v>1</v>
      </c>
      <c r="N40" s="46">
        <f t="shared" si="1"/>
        <v>0</v>
      </c>
      <c r="O40" s="46"/>
      <c r="P40" s="46"/>
      <c r="Q40" s="46"/>
      <c r="R40" s="46"/>
      <c r="S40" s="46">
        <f t="shared" si="2"/>
        <v>1</v>
      </c>
      <c r="T40" s="46">
        <v>1</v>
      </c>
      <c r="U40" s="46">
        <f t="shared" si="3"/>
        <v>0</v>
      </c>
      <c r="V40" s="46"/>
      <c r="W40" s="46"/>
      <c r="X40" s="46"/>
      <c r="Y40" s="46"/>
      <c r="Z40" s="46">
        <f t="shared" si="4"/>
        <v>1</v>
      </c>
      <c r="AA40" s="46">
        <v>1</v>
      </c>
      <c r="AB40" s="46">
        <f t="shared" si="5"/>
        <v>0</v>
      </c>
      <c r="AC40" s="46"/>
      <c r="AD40" s="46"/>
      <c r="AE40" s="46"/>
      <c r="AF40" s="46"/>
      <c r="AG40" s="46">
        <f t="shared" si="6"/>
        <v>1</v>
      </c>
      <c r="AH40" s="46">
        <v>1</v>
      </c>
      <c r="AI40" s="46">
        <f t="shared" si="7"/>
        <v>0</v>
      </c>
      <c r="AJ40" s="46"/>
      <c r="AK40" s="46"/>
      <c r="AL40" s="46"/>
      <c r="AM40" s="46"/>
      <c r="AN40" s="46">
        <f t="shared" si="8"/>
        <v>1</v>
      </c>
      <c r="AO40" s="46">
        <v>1</v>
      </c>
      <c r="AP40" s="46">
        <f t="shared" si="9"/>
        <v>0</v>
      </c>
      <c r="AQ40" s="46">
        <f t="shared" si="10"/>
        <v>0</v>
      </c>
      <c r="AR40" s="46">
        <f t="shared" si="11"/>
        <v>0</v>
      </c>
      <c r="AS40" s="46">
        <f t="shared" si="12"/>
        <v>0</v>
      </c>
      <c r="AT40" s="46">
        <f t="shared" si="13"/>
        <v>0</v>
      </c>
      <c r="AU40" s="46">
        <f t="shared" si="14"/>
        <v>1</v>
      </c>
      <c r="AV40" s="46">
        <f t="shared" si="15"/>
        <v>1</v>
      </c>
      <c r="AW40" s="46">
        <f t="shared" si="16"/>
        <v>0</v>
      </c>
      <c r="AX40" s="102"/>
      <c r="AY40" s="294" t="b">
        <f t="shared" si="17"/>
        <v>1</v>
      </c>
      <c r="AZ40" s="5" t="s">
        <v>240</v>
      </c>
    </row>
    <row r="41" spans="1:52" s="5" customFormat="1" ht="26.25" x14ac:dyDescent="0.25">
      <c r="A41" s="281" t="s">
        <v>1271</v>
      </c>
      <c r="B41" s="19" t="s">
        <v>1642</v>
      </c>
      <c r="C41" s="65" t="s">
        <v>1643</v>
      </c>
      <c r="D41" s="66">
        <v>518.66</v>
      </c>
      <c r="E41" s="67">
        <v>518.66</v>
      </c>
      <c r="F41" s="101" t="s">
        <v>53</v>
      </c>
      <c r="G41" s="46">
        <v>1</v>
      </c>
      <c r="H41" s="46"/>
      <c r="I41" s="46"/>
      <c r="J41" s="46"/>
      <c r="K41" s="46"/>
      <c r="L41" s="46">
        <f t="shared" si="0"/>
        <v>1</v>
      </c>
      <c r="M41" s="46">
        <v>1</v>
      </c>
      <c r="N41" s="46">
        <f t="shared" si="1"/>
        <v>0</v>
      </c>
      <c r="O41" s="46"/>
      <c r="P41" s="46"/>
      <c r="Q41" s="46"/>
      <c r="R41" s="46"/>
      <c r="S41" s="46">
        <f t="shared" si="2"/>
        <v>1</v>
      </c>
      <c r="T41" s="46">
        <v>1</v>
      </c>
      <c r="U41" s="46">
        <f t="shared" si="3"/>
        <v>0</v>
      </c>
      <c r="V41" s="46"/>
      <c r="W41" s="46"/>
      <c r="X41" s="46"/>
      <c r="Y41" s="46"/>
      <c r="Z41" s="46">
        <f t="shared" si="4"/>
        <v>1</v>
      </c>
      <c r="AA41" s="46">
        <v>1</v>
      </c>
      <c r="AB41" s="46">
        <f t="shared" si="5"/>
        <v>0</v>
      </c>
      <c r="AC41" s="46"/>
      <c r="AD41" s="46"/>
      <c r="AE41" s="46"/>
      <c r="AF41" s="46"/>
      <c r="AG41" s="46">
        <f t="shared" ref="AG41:AG72" si="18">Z41+AC41+AD41-AE41-AF41</f>
        <v>1</v>
      </c>
      <c r="AH41" s="46">
        <v>1</v>
      </c>
      <c r="AI41" s="46">
        <f t="shared" si="7"/>
        <v>0</v>
      </c>
      <c r="AJ41" s="46"/>
      <c r="AK41" s="46"/>
      <c r="AL41" s="46"/>
      <c r="AM41" s="46"/>
      <c r="AN41" s="46">
        <f t="shared" si="8"/>
        <v>1</v>
      </c>
      <c r="AO41" s="46">
        <v>1</v>
      </c>
      <c r="AP41" s="46">
        <f t="shared" si="9"/>
        <v>0</v>
      </c>
      <c r="AQ41" s="46">
        <f t="shared" si="10"/>
        <v>0</v>
      </c>
      <c r="AR41" s="46">
        <f t="shared" si="11"/>
        <v>0</v>
      </c>
      <c r="AS41" s="46">
        <f t="shared" si="12"/>
        <v>0</v>
      </c>
      <c r="AT41" s="46">
        <f t="shared" si="13"/>
        <v>0</v>
      </c>
      <c r="AU41" s="46">
        <f t="shared" si="14"/>
        <v>1</v>
      </c>
      <c r="AV41" s="158">
        <f t="shared" si="15"/>
        <v>1</v>
      </c>
      <c r="AW41" s="46">
        <f t="shared" si="16"/>
        <v>0</v>
      </c>
      <c r="AX41" s="102"/>
      <c r="AY41" s="294" t="b">
        <f t="shared" si="17"/>
        <v>1</v>
      </c>
      <c r="AZ41" s="5" t="s">
        <v>1643</v>
      </c>
    </row>
    <row r="42" spans="1:52" s="5" customFormat="1" ht="24.95" customHeight="1" x14ac:dyDescent="0.25">
      <c r="A42" s="281" t="s">
        <v>1601</v>
      </c>
      <c r="B42" s="19" t="s">
        <v>1602</v>
      </c>
      <c r="C42" s="65" t="s">
        <v>1603</v>
      </c>
      <c r="D42" s="66">
        <v>155.18</v>
      </c>
      <c r="E42" s="67">
        <v>155.18</v>
      </c>
      <c r="F42" s="101" t="s">
        <v>33</v>
      </c>
      <c r="G42" s="46">
        <v>4</v>
      </c>
      <c r="H42" s="46"/>
      <c r="I42" s="46"/>
      <c r="J42" s="46"/>
      <c r="K42" s="46"/>
      <c r="L42" s="46">
        <f t="shared" si="0"/>
        <v>4</v>
      </c>
      <c r="M42" s="46">
        <v>4</v>
      </c>
      <c r="N42" s="46">
        <f t="shared" si="1"/>
        <v>0</v>
      </c>
      <c r="O42" s="46"/>
      <c r="P42" s="46"/>
      <c r="Q42" s="46"/>
      <c r="R42" s="46"/>
      <c r="S42" s="46">
        <f t="shared" si="2"/>
        <v>4</v>
      </c>
      <c r="T42" s="46">
        <v>4</v>
      </c>
      <c r="U42" s="46">
        <f t="shared" si="3"/>
        <v>0</v>
      </c>
      <c r="V42" s="46"/>
      <c r="W42" s="46"/>
      <c r="X42" s="46"/>
      <c r="Y42" s="46"/>
      <c r="Z42" s="46">
        <f t="shared" si="4"/>
        <v>4</v>
      </c>
      <c r="AA42" s="46">
        <v>4</v>
      </c>
      <c r="AB42" s="46">
        <f t="shared" si="5"/>
        <v>0</v>
      </c>
      <c r="AC42" s="46"/>
      <c r="AD42" s="46"/>
      <c r="AE42" s="46"/>
      <c r="AF42" s="46"/>
      <c r="AG42" s="46">
        <f t="shared" si="18"/>
        <v>4</v>
      </c>
      <c r="AH42" s="46">
        <v>4</v>
      </c>
      <c r="AI42" s="46">
        <f t="shared" si="7"/>
        <v>0</v>
      </c>
      <c r="AJ42" s="46"/>
      <c r="AK42" s="46"/>
      <c r="AL42" s="46"/>
      <c r="AM42" s="46"/>
      <c r="AN42" s="46">
        <f t="shared" si="8"/>
        <v>4</v>
      </c>
      <c r="AO42" s="46">
        <v>4</v>
      </c>
      <c r="AP42" s="46">
        <f t="shared" si="9"/>
        <v>0</v>
      </c>
      <c r="AQ42" s="46">
        <f t="shared" si="10"/>
        <v>0</v>
      </c>
      <c r="AR42" s="46">
        <f t="shared" si="11"/>
        <v>0</v>
      </c>
      <c r="AS42" s="46">
        <f t="shared" si="12"/>
        <v>0</v>
      </c>
      <c r="AT42" s="46">
        <f t="shared" si="13"/>
        <v>0</v>
      </c>
      <c r="AU42" s="46">
        <f t="shared" si="14"/>
        <v>4</v>
      </c>
      <c r="AV42" s="158">
        <f t="shared" si="15"/>
        <v>4</v>
      </c>
      <c r="AW42" s="46">
        <f t="shared" si="16"/>
        <v>0</v>
      </c>
      <c r="AX42" s="102"/>
      <c r="AY42" s="294" t="b">
        <f t="shared" si="17"/>
        <v>1</v>
      </c>
      <c r="AZ42" s="5" t="s">
        <v>1603</v>
      </c>
    </row>
    <row r="43" spans="1:52" s="5" customFormat="1" ht="24.95" customHeight="1" x14ac:dyDescent="0.25">
      <c r="A43" s="281" t="s">
        <v>1298</v>
      </c>
      <c r="B43" s="19" t="s">
        <v>1322</v>
      </c>
      <c r="C43" s="65" t="s">
        <v>1323</v>
      </c>
      <c r="D43" s="66">
        <v>12.25</v>
      </c>
      <c r="E43" s="67">
        <v>12.25</v>
      </c>
      <c r="F43" s="101" t="s">
        <v>33</v>
      </c>
      <c r="G43" s="46">
        <v>59</v>
      </c>
      <c r="H43" s="46"/>
      <c r="I43" s="46"/>
      <c r="J43" s="46"/>
      <c r="K43" s="46"/>
      <c r="L43" s="46">
        <f t="shared" si="0"/>
        <v>59</v>
      </c>
      <c r="M43" s="46">
        <v>59</v>
      </c>
      <c r="N43" s="46">
        <f t="shared" si="1"/>
        <v>0</v>
      </c>
      <c r="O43" s="46"/>
      <c r="P43" s="46"/>
      <c r="Q43" s="46"/>
      <c r="R43" s="46"/>
      <c r="S43" s="46">
        <f t="shared" si="2"/>
        <v>59</v>
      </c>
      <c r="T43" s="46">
        <v>59</v>
      </c>
      <c r="U43" s="46">
        <f t="shared" si="3"/>
        <v>0</v>
      </c>
      <c r="V43" s="46"/>
      <c r="W43" s="46"/>
      <c r="X43" s="46"/>
      <c r="Y43" s="46"/>
      <c r="Z43" s="46">
        <f t="shared" si="4"/>
        <v>59</v>
      </c>
      <c r="AA43" s="46">
        <v>59</v>
      </c>
      <c r="AB43" s="46">
        <f t="shared" si="5"/>
        <v>0</v>
      </c>
      <c r="AC43" s="46"/>
      <c r="AD43" s="46"/>
      <c r="AE43" s="46"/>
      <c r="AF43" s="46"/>
      <c r="AG43" s="46">
        <f t="shared" si="18"/>
        <v>59</v>
      </c>
      <c r="AH43" s="46">
        <v>59</v>
      </c>
      <c r="AI43" s="46">
        <f t="shared" si="7"/>
        <v>0</v>
      </c>
      <c r="AJ43" s="46"/>
      <c r="AK43" s="46"/>
      <c r="AL43" s="46"/>
      <c r="AM43" s="46"/>
      <c r="AN43" s="46">
        <f t="shared" si="8"/>
        <v>59</v>
      </c>
      <c r="AO43" s="46">
        <v>59</v>
      </c>
      <c r="AP43" s="46">
        <f t="shared" si="9"/>
        <v>0</v>
      </c>
      <c r="AQ43" s="46">
        <f t="shared" si="10"/>
        <v>0</v>
      </c>
      <c r="AR43" s="46">
        <f t="shared" si="11"/>
        <v>0</v>
      </c>
      <c r="AS43" s="46">
        <f t="shared" si="12"/>
        <v>0</v>
      </c>
      <c r="AT43" s="46">
        <f t="shared" si="13"/>
        <v>0</v>
      </c>
      <c r="AU43" s="46">
        <f t="shared" si="14"/>
        <v>59</v>
      </c>
      <c r="AV43" s="158">
        <f t="shared" si="15"/>
        <v>59</v>
      </c>
      <c r="AW43" s="46">
        <f t="shared" si="16"/>
        <v>0</v>
      </c>
      <c r="AX43" s="102"/>
      <c r="AY43" s="294" t="b">
        <f t="shared" si="17"/>
        <v>1</v>
      </c>
      <c r="AZ43" s="5" t="s">
        <v>1323</v>
      </c>
    </row>
    <row r="44" spans="1:52" s="5" customFormat="1" ht="24.95" customHeight="1" x14ac:dyDescent="0.25">
      <c r="A44" s="281" t="s">
        <v>1053</v>
      </c>
      <c r="B44" s="19" t="s">
        <v>1056</v>
      </c>
      <c r="C44" s="65" t="s">
        <v>1057</v>
      </c>
      <c r="D44" s="66">
        <v>493</v>
      </c>
      <c r="E44" s="67">
        <v>493</v>
      </c>
      <c r="F44" s="101" t="s">
        <v>33</v>
      </c>
      <c r="G44" s="46">
        <v>1</v>
      </c>
      <c r="H44" s="46"/>
      <c r="I44" s="46"/>
      <c r="J44" s="46"/>
      <c r="K44" s="46"/>
      <c r="L44" s="46">
        <f t="shared" si="0"/>
        <v>1</v>
      </c>
      <c r="M44" s="46">
        <v>1</v>
      </c>
      <c r="N44" s="46">
        <f t="shared" si="1"/>
        <v>0</v>
      </c>
      <c r="O44" s="46"/>
      <c r="P44" s="46"/>
      <c r="Q44" s="46"/>
      <c r="R44" s="46"/>
      <c r="S44" s="46">
        <f t="shared" si="2"/>
        <v>1</v>
      </c>
      <c r="T44" s="46">
        <v>1</v>
      </c>
      <c r="U44" s="46">
        <f t="shared" si="3"/>
        <v>0</v>
      </c>
      <c r="V44" s="46"/>
      <c r="W44" s="46"/>
      <c r="X44" s="46"/>
      <c r="Y44" s="46"/>
      <c r="Z44" s="46">
        <f t="shared" si="4"/>
        <v>1</v>
      </c>
      <c r="AA44" s="46">
        <v>1</v>
      </c>
      <c r="AB44" s="46">
        <f t="shared" si="5"/>
        <v>0</v>
      </c>
      <c r="AC44" s="46"/>
      <c r="AD44" s="46"/>
      <c r="AE44" s="46"/>
      <c r="AF44" s="46"/>
      <c r="AG44" s="46">
        <f t="shared" si="18"/>
        <v>1</v>
      </c>
      <c r="AH44" s="46">
        <v>1</v>
      </c>
      <c r="AI44" s="46">
        <f t="shared" si="7"/>
        <v>0</v>
      </c>
      <c r="AJ44" s="46"/>
      <c r="AK44" s="46"/>
      <c r="AL44" s="46"/>
      <c r="AM44" s="46"/>
      <c r="AN44" s="46">
        <f t="shared" si="8"/>
        <v>1</v>
      </c>
      <c r="AO44" s="46">
        <v>1</v>
      </c>
      <c r="AP44" s="46">
        <f t="shared" si="9"/>
        <v>0</v>
      </c>
      <c r="AQ44" s="46">
        <f t="shared" si="10"/>
        <v>0</v>
      </c>
      <c r="AR44" s="46">
        <f t="shared" si="11"/>
        <v>0</v>
      </c>
      <c r="AS44" s="46">
        <f t="shared" si="12"/>
        <v>0</v>
      </c>
      <c r="AT44" s="46">
        <f t="shared" si="13"/>
        <v>0</v>
      </c>
      <c r="AU44" s="46">
        <f t="shared" si="14"/>
        <v>1</v>
      </c>
      <c r="AV44" s="46">
        <f t="shared" si="15"/>
        <v>1</v>
      </c>
      <c r="AW44" s="46">
        <f t="shared" si="16"/>
        <v>0</v>
      </c>
      <c r="AX44" s="102"/>
      <c r="AY44" s="294" t="b">
        <f t="shared" si="17"/>
        <v>1</v>
      </c>
      <c r="AZ44" s="5" t="s">
        <v>1057</v>
      </c>
    </row>
    <row r="45" spans="1:52" s="5" customFormat="1" ht="24.95" customHeight="1" x14ac:dyDescent="0.25">
      <c r="A45" s="281" t="s">
        <v>1053</v>
      </c>
      <c r="B45" s="19" t="s">
        <v>1058</v>
      </c>
      <c r="C45" s="65" t="s">
        <v>1059</v>
      </c>
      <c r="D45" s="66">
        <v>8.4</v>
      </c>
      <c r="E45" s="67">
        <v>8.4</v>
      </c>
      <c r="F45" s="101" t="s">
        <v>33</v>
      </c>
      <c r="G45" s="46">
        <v>2</v>
      </c>
      <c r="H45" s="46"/>
      <c r="I45" s="46"/>
      <c r="J45" s="46"/>
      <c r="K45" s="46"/>
      <c r="L45" s="46">
        <f t="shared" si="0"/>
        <v>2</v>
      </c>
      <c r="M45" s="46">
        <v>2</v>
      </c>
      <c r="N45" s="46">
        <f t="shared" si="1"/>
        <v>0</v>
      </c>
      <c r="O45" s="46"/>
      <c r="P45" s="46"/>
      <c r="Q45" s="46"/>
      <c r="R45" s="46"/>
      <c r="S45" s="46">
        <f t="shared" si="2"/>
        <v>2</v>
      </c>
      <c r="T45" s="46">
        <v>2</v>
      </c>
      <c r="U45" s="46">
        <f t="shared" si="3"/>
        <v>0</v>
      </c>
      <c r="V45" s="46"/>
      <c r="W45" s="46"/>
      <c r="X45" s="46"/>
      <c r="Y45" s="46"/>
      <c r="Z45" s="46">
        <f t="shared" si="4"/>
        <v>2</v>
      </c>
      <c r="AA45" s="46">
        <v>2</v>
      </c>
      <c r="AB45" s="46">
        <f t="shared" si="5"/>
        <v>0</v>
      </c>
      <c r="AC45" s="46"/>
      <c r="AD45" s="46"/>
      <c r="AE45" s="46"/>
      <c r="AF45" s="46"/>
      <c r="AG45" s="46">
        <f t="shared" si="18"/>
        <v>2</v>
      </c>
      <c r="AH45" s="46">
        <v>2</v>
      </c>
      <c r="AI45" s="46">
        <f t="shared" si="7"/>
        <v>0</v>
      </c>
      <c r="AJ45" s="46"/>
      <c r="AK45" s="46"/>
      <c r="AL45" s="46"/>
      <c r="AM45" s="46"/>
      <c r="AN45" s="46">
        <f t="shared" si="8"/>
        <v>2</v>
      </c>
      <c r="AO45" s="46">
        <v>2</v>
      </c>
      <c r="AP45" s="46">
        <f t="shared" si="9"/>
        <v>0</v>
      </c>
      <c r="AQ45" s="46">
        <f t="shared" si="10"/>
        <v>0</v>
      </c>
      <c r="AR45" s="46">
        <f t="shared" si="11"/>
        <v>0</v>
      </c>
      <c r="AS45" s="46">
        <f t="shared" si="12"/>
        <v>0</v>
      </c>
      <c r="AT45" s="46">
        <f t="shared" si="13"/>
        <v>0</v>
      </c>
      <c r="AU45" s="46">
        <f t="shared" si="14"/>
        <v>2</v>
      </c>
      <c r="AV45" s="46">
        <f t="shared" si="15"/>
        <v>2</v>
      </c>
      <c r="AW45" s="46">
        <f t="shared" si="16"/>
        <v>0</v>
      </c>
      <c r="AX45" s="19"/>
      <c r="AY45" s="294" t="b">
        <f t="shared" si="17"/>
        <v>1</v>
      </c>
      <c r="AZ45" s="5" t="s">
        <v>1059</v>
      </c>
    </row>
    <row r="46" spans="1:52" s="5" customFormat="1" ht="24.95" customHeight="1" x14ac:dyDescent="0.25">
      <c r="A46" s="281" t="s">
        <v>1053</v>
      </c>
      <c r="B46" s="19" t="s">
        <v>1060</v>
      </c>
      <c r="C46" s="65" t="s">
        <v>1061</v>
      </c>
      <c r="D46" s="66">
        <v>2.79</v>
      </c>
      <c r="E46" s="67">
        <v>2.79</v>
      </c>
      <c r="F46" s="101" t="s">
        <v>33</v>
      </c>
      <c r="G46" s="46">
        <v>0</v>
      </c>
      <c r="H46" s="46"/>
      <c r="I46" s="46"/>
      <c r="J46" s="46"/>
      <c r="K46" s="46"/>
      <c r="L46" s="46">
        <f t="shared" si="0"/>
        <v>0</v>
      </c>
      <c r="M46" s="46"/>
      <c r="N46" s="46">
        <f t="shared" si="1"/>
        <v>0</v>
      </c>
      <c r="O46" s="46"/>
      <c r="P46" s="46"/>
      <c r="Q46" s="46"/>
      <c r="R46" s="46"/>
      <c r="S46" s="46">
        <f t="shared" si="2"/>
        <v>0</v>
      </c>
      <c r="T46" s="46"/>
      <c r="U46" s="46">
        <f t="shared" si="3"/>
        <v>0</v>
      </c>
      <c r="V46" s="46"/>
      <c r="W46" s="46"/>
      <c r="X46" s="46"/>
      <c r="Y46" s="46"/>
      <c r="Z46" s="46">
        <f t="shared" si="4"/>
        <v>0</v>
      </c>
      <c r="AA46" s="46"/>
      <c r="AB46" s="46">
        <f t="shared" si="5"/>
        <v>0</v>
      </c>
      <c r="AC46" s="46"/>
      <c r="AD46" s="46"/>
      <c r="AE46" s="46"/>
      <c r="AF46" s="46"/>
      <c r="AG46" s="46">
        <f t="shared" si="18"/>
        <v>0</v>
      </c>
      <c r="AH46" s="46">
        <v>0</v>
      </c>
      <c r="AI46" s="46">
        <f t="shared" si="7"/>
        <v>0</v>
      </c>
      <c r="AJ46" s="46"/>
      <c r="AK46" s="46"/>
      <c r="AL46" s="46"/>
      <c r="AM46" s="46"/>
      <c r="AN46" s="46">
        <f t="shared" si="8"/>
        <v>0</v>
      </c>
      <c r="AO46" s="46">
        <v>0</v>
      </c>
      <c r="AP46" s="46">
        <f t="shared" si="9"/>
        <v>0</v>
      </c>
      <c r="AQ46" s="46">
        <f t="shared" si="10"/>
        <v>0</v>
      </c>
      <c r="AR46" s="46">
        <f t="shared" si="11"/>
        <v>0</v>
      </c>
      <c r="AS46" s="46">
        <f t="shared" si="12"/>
        <v>0</v>
      </c>
      <c r="AT46" s="46">
        <f t="shared" si="13"/>
        <v>0</v>
      </c>
      <c r="AU46" s="46">
        <f t="shared" si="14"/>
        <v>0</v>
      </c>
      <c r="AV46" s="46">
        <f t="shared" si="15"/>
        <v>0</v>
      </c>
      <c r="AW46" s="46">
        <f t="shared" si="16"/>
        <v>0</v>
      </c>
      <c r="AX46" s="19"/>
      <c r="AY46" s="294" t="b">
        <f t="shared" si="17"/>
        <v>1</v>
      </c>
      <c r="AZ46" s="5" t="s">
        <v>1061</v>
      </c>
    </row>
    <row r="47" spans="1:52" s="5" customFormat="1" ht="32.1" customHeight="1" x14ac:dyDescent="0.25">
      <c r="A47" s="281" t="s">
        <v>1272</v>
      </c>
      <c r="B47" s="19" t="s">
        <v>1275</v>
      </c>
      <c r="C47" s="65" t="s">
        <v>1276</v>
      </c>
      <c r="D47" s="66">
        <v>1608.92</v>
      </c>
      <c r="E47" s="67">
        <v>1608.92</v>
      </c>
      <c r="F47" s="101" t="s">
        <v>33</v>
      </c>
      <c r="G47" s="46">
        <v>0</v>
      </c>
      <c r="H47" s="46"/>
      <c r="I47" s="46"/>
      <c r="J47" s="46"/>
      <c r="K47" s="46"/>
      <c r="L47" s="46">
        <f t="shared" si="0"/>
        <v>0</v>
      </c>
      <c r="M47" s="46"/>
      <c r="N47" s="46">
        <f t="shared" si="1"/>
        <v>0</v>
      </c>
      <c r="O47" s="46"/>
      <c r="P47" s="46"/>
      <c r="Q47" s="46"/>
      <c r="R47" s="46"/>
      <c r="S47" s="46">
        <f t="shared" si="2"/>
        <v>0</v>
      </c>
      <c r="T47" s="46"/>
      <c r="U47" s="46">
        <f t="shared" si="3"/>
        <v>0</v>
      </c>
      <c r="V47" s="46"/>
      <c r="W47" s="46"/>
      <c r="X47" s="46"/>
      <c r="Y47" s="46"/>
      <c r="Z47" s="46">
        <f t="shared" si="4"/>
        <v>0</v>
      </c>
      <c r="AA47" s="46"/>
      <c r="AB47" s="46">
        <f t="shared" si="5"/>
        <v>0</v>
      </c>
      <c r="AC47" s="46"/>
      <c r="AD47" s="46"/>
      <c r="AE47" s="46"/>
      <c r="AF47" s="46"/>
      <c r="AG47" s="46">
        <f t="shared" si="18"/>
        <v>0</v>
      </c>
      <c r="AH47" s="46">
        <v>0</v>
      </c>
      <c r="AI47" s="46">
        <f t="shared" si="7"/>
        <v>0</v>
      </c>
      <c r="AJ47" s="46"/>
      <c r="AK47" s="46"/>
      <c r="AL47" s="46"/>
      <c r="AM47" s="46"/>
      <c r="AN47" s="46">
        <f t="shared" si="8"/>
        <v>0</v>
      </c>
      <c r="AO47" s="46">
        <v>0</v>
      </c>
      <c r="AP47" s="46">
        <f t="shared" si="9"/>
        <v>0</v>
      </c>
      <c r="AQ47" s="46">
        <f t="shared" si="10"/>
        <v>0</v>
      </c>
      <c r="AR47" s="46">
        <f t="shared" si="11"/>
        <v>0</v>
      </c>
      <c r="AS47" s="46">
        <f t="shared" si="12"/>
        <v>0</v>
      </c>
      <c r="AT47" s="46">
        <f t="shared" si="13"/>
        <v>0</v>
      </c>
      <c r="AU47" s="46">
        <f t="shared" si="14"/>
        <v>0</v>
      </c>
      <c r="AV47" s="46">
        <f t="shared" si="15"/>
        <v>0</v>
      </c>
      <c r="AW47" s="46">
        <f t="shared" si="16"/>
        <v>0</v>
      </c>
      <c r="AX47" s="19"/>
      <c r="AY47" s="294" t="b">
        <f t="shared" si="17"/>
        <v>1</v>
      </c>
      <c r="AZ47" s="5" t="s">
        <v>1276</v>
      </c>
    </row>
    <row r="48" spans="1:52" s="5" customFormat="1" ht="24.95" customHeight="1" x14ac:dyDescent="0.25">
      <c r="A48" s="281" t="s">
        <v>674</v>
      </c>
      <c r="B48" s="19" t="s">
        <v>683</v>
      </c>
      <c r="C48" s="65" t="s">
        <v>684</v>
      </c>
      <c r="D48" s="66">
        <v>998</v>
      </c>
      <c r="E48" s="67">
        <v>998</v>
      </c>
      <c r="F48" s="101" t="s">
        <v>33</v>
      </c>
      <c r="G48" s="46">
        <v>1</v>
      </c>
      <c r="H48" s="46"/>
      <c r="I48" s="46"/>
      <c r="J48" s="46"/>
      <c r="K48" s="46"/>
      <c r="L48" s="46">
        <f t="shared" si="0"/>
        <v>1</v>
      </c>
      <c r="M48" s="46">
        <v>1</v>
      </c>
      <c r="N48" s="46">
        <f t="shared" si="1"/>
        <v>0</v>
      </c>
      <c r="O48" s="46"/>
      <c r="P48" s="46"/>
      <c r="Q48" s="46"/>
      <c r="R48" s="46"/>
      <c r="S48" s="46">
        <f t="shared" si="2"/>
        <v>1</v>
      </c>
      <c r="T48" s="46">
        <v>1</v>
      </c>
      <c r="U48" s="46">
        <f t="shared" si="3"/>
        <v>0</v>
      </c>
      <c r="V48" s="46"/>
      <c r="W48" s="46"/>
      <c r="X48" s="46"/>
      <c r="Y48" s="46"/>
      <c r="Z48" s="46">
        <f t="shared" si="4"/>
        <v>1</v>
      </c>
      <c r="AA48" s="46">
        <v>1</v>
      </c>
      <c r="AB48" s="46">
        <f t="shared" si="5"/>
        <v>0</v>
      </c>
      <c r="AC48" s="46"/>
      <c r="AD48" s="46"/>
      <c r="AE48" s="46"/>
      <c r="AF48" s="46"/>
      <c r="AG48" s="46">
        <f t="shared" si="18"/>
        <v>1</v>
      </c>
      <c r="AH48" s="46">
        <v>1</v>
      </c>
      <c r="AI48" s="46">
        <f t="shared" si="7"/>
        <v>0</v>
      </c>
      <c r="AJ48" s="46"/>
      <c r="AK48" s="46"/>
      <c r="AL48" s="46"/>
      <c r="AM48" s="46"/>
      <c r="AN48" s="46">
        <f t="shared" si="8"/>
        <v>1</v>
      </c>
      <c r="AO48" s="46">
        <v>1</v>
      </c>
      <c r="AP48" s="46">
        <f t="shared" si="9"/>
        <v>0</v>
      </c>
      <c r="AQ48" s="46">
        <f t="shared" si="10"/>
        <v>0</v>
      </c>
      <c r="AR48" s="46">
        <f t="shared" si="11"/>
        <v>0</v>
      </c>
      <c r="AS48" s="46">
        <f t="shared" si="12"/>
        <v>0</v>
      </c>
      <c r="AT48" s="46">
        <f t="shared" si="13"/>
        <v>0</v>
      </c>
      <c r="AU48" s="46">
        <f t="shared" si="14"/>
        <v>1</v>
      </c>
      <c r="AV48" s="46">
        <f t="shared" si="15"/>
        <v>1</v>
      </c>
      <c r="AW48" s="46">
        <f t="shared" si="16"/>
        <v>0</v>
      </c>
      <c r="AX48" s="19"/>
      <c r="AY48" s="294" t="b">
        <f t="shared" si="17"/>
        <v>1</v>
      </c>
      <c r="AZ48" s="5" t="s">
        <v>684</v>
      </c>
    </row>
    <row r="49" spans="1:52" s="5" customFormat="1" ht="24.95" customHeight="1" x14ac:dyDescent="0.25">
      <c r="A49" s="281" t="s">
        <v>1271</v>
      </c>
      <c r="B49" s="19" t="s">
        <v>1644</v>
      </c>
      <c r="C49" s="65" t="s">
        <v>1645</v>
      </c>
      <c r="D49" s="66">
        <v>64.790000000000006</v>
      </c>
      <c r="E49" s="67">
        <v>64.790000000000006</v>
      </c>
      <c r="F49" s="101" t="s">
        <v>33</v>
      </c>
      <c r="G49" s="46">
        <v>0</v>
      </c>
      <c r="H49" s="46"/>
      <c r="I49" s="46"/>
      <c r="J49" s="46"/>
      <c r="K49" s="46"/>
      <c r="L49" s="46">
        <f t="shared" si="0"/>
        <v>0</v>
      </c>
      <c r="M49" s="46"/>
      <c r="N49" s="46">
        <f t="shared" si="1"/>
        <v>0</v>
      </c>
      <c r="O49" s="46"/>
      <c r="P49" s="46"/>
      <c r="Q49" s="46"/>
      <c r="R49" s="46"/>
      <c r="S49" s="46">
        <f t="shared" si="2"/>
        <v>0</v>
      </c>
      <c r="T49" s="46"/>
      <c r="U49" s="46">
        <f t="shared" si="3"/>
        <v>0</v>
      </c>
      <c r="V49" s="46"/>
      <c r="W49" s="46"/>
      <c r="X49" s="46"/>
      <c r="Y49" s="46"/>
      <c r="Z49" s="46">
        <f t="shared" si="4"/>
        <v>0</v>
      </c>
      <c r="AA49" s="46"/>
      <c r="AB49" s="46">
        <f t="shared" si="5"/>
        <v>0</v>
      </c>
      <c r="AC49" s="46"/>
      <c r="AD49" s="46"/>
      <c r="AE49" s="46"/>
      <c r="AF49" s="46"/>
      <c r="AG49" s="46">
        <f t="shared" si="18"/>
        <v>0</v>
      </c>
      <c r="AH49" s="46">
        <v>0</v>
      </c>
      <c r="AI49" s="46">
        <f t="shared" si="7"/>
        <v>0</v>
      </c>
      <c r="AJ49" s="46"/>
      <c r="AK49" s="46"/>
      <c r="AL49" s="46"/>
      <c r="AM49" s="46"/>
      <c r="AN49" s="46">
        <f t="shared" si="8"/>
        <v>0</v>
      </c>
      <c r="AO49" s="46">
        <v>0</v>
      </c>
      <c r="AP49" s="46">
        <f t="shared" si="9"/>
        <v>0</v>
      </c>
      <c r="AQ49" s="46">
        <f t="shared" si="10"/>
        <v>0</v>
      </c>
      <c r="AR49" s="46">
        <f t="shared" si="11"/>
        <v>0</v>
      </c>
      <c r="AS49" s="46">
        <f t="shared" si="12"/>
        <v>0</v>
      </c>
      <c r="AT49" s="46">
        <f t="shared" si="13"/>
        <v>0</v>
      </c>
      <c r="AU49" s="46">
        <f t="shared" si="14"/>
        <v>0</v>
      </c>
      <c r="AV49" s="46">
        <f t="shared" si="15"/>
        <v>0</v>
      </c>
      <c r="AW49" s="46">
        <f t="shared" si="16"/>
        <v>0</v>
      </c>
      <c r="AX49" s="19"/>
      <c r="AY49" s="294" t="b">
        <f t="shared" si="17"/>
        <v>1</v>
      </c>
      <c r="AZ49" s="5" t="s">
        <v>1645</v>
      </c>
    </row>
    <row r="50" spans="1:52" s="5" customFormat="1" ht="24.95" customHeight="1" x14ac:dyDescent="0.25">
      <c r="A50" s="281" t="s">
        <v>1271</v>
      </c>
      <c r="B50" s="19" t="s">
        <v>1646</v>
      </c>
      <c r="C50" s="65" t="s">
        <v>1647</v>
      </c>
      <c r="D50" s="66">
        <v>68.900000000000006</v>
      </c>
      <c r="E50" s="67">
        <v>68.900000000000006</v>
      </c>
      <c r="F50" s="101" t="s">
        <v>33</v>
      </c>
      <c r="G50" s="46">
        <v>0</v>
      </c>
      <c r="H50" s="46"/>
      <c r="I50" s="46"/>
      <c r="J50" s="46"/>
      <c r="K50" s="46"/>
      <c r="L50" s="46">
        <f t="shared" si="0"/>
        <v>0</v>
      </c>
      <c r="M50" s="46"/>
      <c r="N50" s="46">
        <f t="shared" si="1"/>
        <v>0</v>
      </c>
      <c r="O50" s="46"/>
      <c r="P50" s="46"/>
      <c r="Q50" s="46"/>
      <c r="R50" s="46"/>
      <c r="S50" s="46">
        <f t="shared" si="2"/>
        <v>0</v>
      </c>
      <c r="T50" s="46"/>
      <c r="U50" s="46">
        <f t="shared" si="3"/>
        <v>0</v>
      </c>
      <c r="V50" s="46"/>
      <c r="W50" s="46"/>
      <c r="X50" s="46"/>
      <c r="Y50" s="46"/>
      <c r="Z50" s="46">
        <f t="shared" si="4"/>
        <v>0</v>
      </c>
      <c r="AA50" s="46"/>
      <c r="AB50" s="46">
        <f t="shared" si="5"/>
        <v>0</v>
      </c>
      <c r="AC50" s="46"/>
      <c r="AD50" s="46"/>
      <c r="AE50" s="46"/>
      <c r="AF50" s="46"/>
      <c r="AG50" s="46">
        <f t="shared" si="18"/>
        <v>0</v>
      </c>
      <c r="AH50" s="46">
        <v>0</v>
      </c>
      <c r="AI50" s="46">
        <f t="shared" si="7"/>
        <v>0</v>
      </c>
      <c r="AJ50" s="46"/>
      <c r="AK50" s="46"/>
      <c r="AL50" s="46"/>
      <c r="AM50" s="46"/>
      <c r="AN50" s="46">
        <f t="shared" si="8"/>
        <v>0</v>
      </c>
      <c r="AO50" s="46">
        <v>0</v>
      </c>
      <c r="AP50" s="46">
        <f t="shared" si="9"/>
        <v>0</v>
      </c>
      <c r="AQ50" s="46">
        <f t="shared" si="10"/>
        <v>0</v>
      </c>
      <c r="AR50" s="46">
        <f t="shared" si="11"/>
        <v>0</v>
      </c>
      <c r="AS50" s="46">
        <f t="shared" si="12"/>
        <v>0</v>
      </c>
      <c r="AT50" s="46">
        <f t="shared" si="13"/>
        <v>0</v>
      </c>
      <c r="AU50" s="46">
        <f t="shared" si="14"/>
        <v>0</v>
      </c>
      <c r="AV50" s="46">
        <f t="shared" si="15"/>
        <v>0</v>
      </c>
      <c r="AW50" s="46">
        <f t="shared" si="16"/>
        <v>0</v>
      </c>
      <c r="AX50" s="19"/>
      <c r="AY50" s="294" t="b">
        <f t="shared" si="17"/>
        <v>1</v>
      </c>
      <c r="AZ50" s="5" t="s">
        <v>1647</v>
      </c>
    </row>
    <row r="51" spans="1:52" s="5" customFormat="1" ht="24.95" customHeight="1" x14ac:dyDescent="0.25">
      <c r="A51" s="281" t="s">
        <v>1271</v>
      </c>
      <c r="B51" s="19" t="s">
        <v>1648</v>
      </c>
      <c r="C51" s="65" t="s">
        <v>1649</v>
      </c>
      <c r="D51" s="66">
        <v>49.83</v>
      </c>
      <c r="E51" s="67">
        <v>49.83</v>
      </c>
      <c r="F51" s="101" t="s">
        <v>53</v>
      </c>
      <c r="G51" s="46">
        <v>0</v>
      </c>
      <c r="H51" s="46"/>
      <c r="I51" s="46"/>
      <c r="J51" s="46"/>
      <c r="K51" s="46"/>
      <c r="L51" s="46">
        <f t="shared" si="0"/>
        <v>0</v>
      </c>
      <c r="M51" s="46"/>
      <c r="N51" s="46">
        <f t="shared" si="1"/>
        <v>0</v>
      </c>
      <c r="O51" s="46"/>
      <c r="P51" s="46"/>
      <c r="Q51" s="46"/>
      <c r="R51" s="46"/>
      <c r="S51" s="46">
        <f t="shared" si="2"/>
        <v>0</v>
      </c>
      <c r="T51" s="46"/>
      <c r="U51" s="46">
        <f t="shared" si="3"/>
        <v>0</v>
      </c>
      <c r="V51" s="46"/>
      <c r="W51" s="46"/>
      <c r="X51" s="46"/>
      <c r="Y51" s="46"/>
      <c r="Z51" s="46">
        <f t="shared" si="4"/>
        <v>0</v>
      </c>
      <c r="AA51" s="46"/>
      <c r="AB51" s="46">
        <f t="shared" si="5"/>
        <v>0</v>
      </c>
      <c r="AC51" s="46"/>
      <c r="AD51" s="46"/>
      <c r="AE51" s="46"/>
      <c r="AF51" s="46"/>
      <c r="AG51" s="46">
        <f t="shared" si="18"/>
        <v>0</v>
      </c>
      <c r="AH51" s="46">
        <v>0</v>
      </c>
      <c r="AI51" s="46">
        <f t="shared" si="7"/>
        <v>0</v>
      </c>
      <c r="AJ51" s="46"/>
      <c r="AK51" s="46"/>
      <c r="AL51" s="46"/>
      <c r="AM51" s="46"/>
      <c r="AN51" s="46">
        <f t="shared" si="8"/>
        <v>0</v>
      </c>
      <c r="AO51" s="46">
        <v>0</v>
      </c>
      <c r="AP51" s="46">
        <f t="shared" si="9"/>
        <v>0</v>
      </c>
      <c r="AQ51" s="46">
        <f t="shared" si="10"/>
        <v>0</v>
      </c>
      <c r="AR51" s="46">
        <f t="shared" si="11"/>
        <v>0</v>
      </c>
      <c r="AS51" s="46">
        <f t="shared" si="12"/>
        <v>0</v>
      </c>
      <c r="AT51" s="46">
        <f t="shared" si="13"/>
        <v>0</v>
      </c>
      <c r="AU51" s="46">
        <f t="shared" si="14"/>
        <v>0</v>
      </c>
      <c r="AV51" s="46">
        <f t="shared" si="15"/>
        <v>0</v>
      </c>
      <c r="AW51" s="46">
        <f t="shared" si="16"/>
        <v>0</v>
      </c>
      <c r="AX51" s="19"/>
      <c r="AY51" s="294" t="b">
        <f t="shared" si="17"/>
        <v>1</v>
      </c>
      <c r="AZ51" s="5" t="s">
        <v>1649</v>
      </c>
    </row>
    <row r="52" spans="1:52" s="5" customFormat="1" ht="24.95" customHeight="1" x14ac:dyDescent="0.25">
      <c r="A52" s="281" t="s">
        <v>1271</v>
      </c>
      <c r="B52" s="19" t="s">
        <v>1650</v>
      </c>
      <c r="C52" s="65" t="s">
        <v>1651</v>
      </c>
      <c r="D52" s="66">
        <v>61.48</v>
      </c>
      <c r="E52" s="67">
        <v>61.48</v>
      </c>
      <c r="F52" s="101" t="s">
        <v>53</v>
      </c>
      <c r="G52" s="46">
        <v>0</v>
      </c>
      <c r="H52" s="46"/>
      <c r="I52" s="46"/>
      <c r="J52" s="46"/>
      <c r="K52" s="46"/>
      <c r="L52" s="46">
        <f t="shared" si="0"/>
        <v>0</v>
      </c>
      <c r="M52" s="46"/>
      <c r="N52" s="46">
        <f t="shared" si="1"/>
        <v>0</v>
      </c>
      <c r="O52" s="46"/>
      <c r="P52" s="46"/>
      <c r="Q52" s="46"/>
      <c r="R52" s="46"/>
      <c r="S52" s="46">
        <f t="shared" si="2"/>
        <v>0</v>
      </c>
      <c r="T52" s="46"/>
      <c r="U52" s="46">
        <f t="shared" si="3"/>
        <v>0</v>
      </c>
      <c r="V52" s="46"/>
      <c r="W52" s="46"/>
      <c r="X52" s="46"/>
      <c r="Y52" s="46"/>
      <c r="Z52" s="46">
        <f t="shared" si="4"/>
        <v>0</v>
      </c>
      <c r="AA52" s="46"/>
      <c r="AB52" s="46">
        <f t="shared" si="5"/>
        <v>0</v>
      </c>
      <c r="AC52" s="46"/>
      <c r="AD52" s="46"/>
      <c r="AE52" s="46"/>
      <c r="AF52" s="46"/>
      <c r="AG52" s="46">
        <f t="shared" si="18"/>
        <v>0</v>
      </c>
      <c r="AH52" s="46">
        <v>0</v>
      </c>
      <c r="AI52" s="46">
        <f t="shared" si="7"/>
        <v>0</v>
      </c>
      <c r="AJ52" s="46"/>
      <c r="AK52" s="46"/>
      <c r="AL52" s="46"/>
      <c r="AM52" s="46"/>
      <c r="AN52" s="46">
        <f t="shared" si="8"/>
        <v>0</v>
      </c>
      <c r="AO52" s="46">
        <v>0</v>
      </c>
      <c r="AP52" s="46">
        <f t="shared" si="9"/>
        <v>0</v>
      </c>
      <c r="AQ52" s="46">
        <f t="shared" si="10"/>
        <v>0</v>
      </c>
      <c r="AR52" s="46">
        <f t="shared" si="11"/>
        <v>0</v>
      </c>
      <c r="AS52" s="46">
        <f t="shared" si="12"/>
        <v>0</v>
      </c>
      <c r="AT52" s="46">
        <f t="shared" si="13"/>
        <v>0</v>
      </c>
      <c r="AU52" s="46">
        <f t="shared" si="14"/>
        <v>0</v>
      </c>
      <c r="AV52" s="46">
        <f t="shared" si="15"/>
        <v>0</v>
      </c>
      <c r="AW52" s="46">
        <f t="shared" si="16"/>
        <v>0</v>
      </c>
      <c r="AX52" s="19"/>
      <c r="AY52" s="294" t="b">
        <f t="shared" si="17"/>
        <v>1</v>
      </c>
      <c r="AZ52" s="5" t="s">
        <v>1651</v>
      </c>
    </row>
    <row r="53" spans="1:52" s="5" customFormat="1" ht="24.95" customHeight="1" x14ac:dyDescent="0.25">
      <c r="A53" s="281" t="s">
        <v>1271</v>
      </c>
      <c r="B53" s="19" t="s">
        <v>1652</v>
      </c>
      <c r="C53" s="65" t="s">
        <v>1653</v>
      </c>
      <c r="D53" s="66">
        <v>64.680000000000007</v>
      </c>
      <c r="E53" s="67">
        <v>64.680000000000007</v>
      </c>
      <c r="F53" s="101" t="s">
        <v>33</v>
      </c>
      <c r="G53" s="46">
        <v>0</v>
      </c>
      <c r="H53" s="46"/>
      <c r="I53" s="46"/>
      <c r="J53" s="46"/>
      <c r="K53" s="46"/>
      <c r="L53" s="46">
        <f t="shared" si="0"/>
        <v>0</v>
      </c>
      <c r="M53" s="46"/>
      <c r="N53" s="46">
        <f t="shared" si="1"/>
        <v>0</v>
      </c>
      <c r="O53" s="46"/>
      <c r="P53" s="46"/>
      <c r="Q53" s="46"/>
      <c r="R53" s="46"/>
      <c r="S53" s="46">
        <f t="shared" si="2"/>
        <v>0</v>
      </c>
      <c r="T53" s="46"/>
      <c r="U53" s="46">
        <f t="shared" si="3"/>
        <v>0</v>
      </c>
      <c r="V53" s="46"/>
      <c r="W53" s="46"/>
      <c r="X53" s="46"/>
      <c r="Y53" s="46"/>
      <c r="Z53" s="46">
        <f t="shared" si="4"/>
        <v>0</v>
      </c>
      <c r="AA53" s="46"/>
      <c r="AB53" s="46">
        <f t="shared" si="5"/>
        <v>0</v>
      </c>
      <c r="AC53" s="46"/>
      <c r="AD53" s="46"/>
      <c r="AE53" s="46"/>
      <c r="AF53" s="46"/>
      <c r="AG53" s="46">
        <f t="shared" si="18"/>
        <v>0</v>
      </c>
      <c r="AH53" s="46">
        <v>0</v>
      </c>
      <c r="AI53" s="46">
        <f t="shared" si="7"/>
        <v>0</v>
      </c>
      <c r="AJ53" s="46"/>
      <c r="AK53" s="46"/>
      <c r="AL53" s="46"/>
      <c r="AM53" s="46"/>
      <c r="AN53" s="46">
        <f t="shared" si="8"/>
        <v>0</v>
      </c>
      <c r="AO53" s="46">
        <v>0</v>
      </c>
      <c r="AP53" s="46">
        <f t="shared" si="9"/>
        <v>0</v>
      </c>
      <c r="AQ53" s="46">
        <f t="shared" si="10"/>
        <v>0</v>
      </c>
      <c r="AR53" s="46">
        <f t="shared" si="11"/>
        <v>0</v>
      </c>
      <c r="AS53" s="46">
        <f t="shared" si="12"/>
        <v>0</v>
      </c>
      <c r="AT53" s="46">
        <f t="shared" si="13"/>
        <v>0</v>
      </c>
      <c r="AU53" s="46">
        <f t="shared" si="14"/>
        <v>0</v>
      </c>
      <c r="AV53" s="46">
        <f t="shared" si="15"/>
        <v>0</v>
      </c>
      <c r="AW53" s="46">
        <f t="shared" si="16"/>
        <v>0</v>
      </c>
      <c r="AX53" s="102"/>
      <c r="AY53" s="294" t="b">
        <f t="shared" si="17"/>
        <v>1</v>
      </c>
      <c r="AZ53" s="5" t="s">
        <v>1653</v>
      </c>
    </row>
    <row r="54" spans="1:52" s="5" customFormat="1" ht="24.95" customHeight="1" x14ac:dyDescent="0.25">
      <c r="A54" s="298" t="s">
        <v>1271</v>
      </c>
      <c r="B54" s="19" t="s">
        <v>1654</v>
      </c>
      <c r="C54" s="65" t="s">
        <v>1655</v>
      </c>
      <c r="D54" s="66">
        <v>48.139999999999993</v>
      </c>
      <c r="E54" s="67">
        <v>48.139999999999993</v>
      </c>
      <c r="F54" s="101" t="s">
        <v>53</v>
      </c>
      <c r="G54" s="46">
        <v>0</v>
      </c>
      <c r="H54" s="46"/>
      <c r="I54" s="46"/>
      <c r="J54" s="46"/>
      <c r="K54" s="46"/>
      <c r="L54" s="46">
        <f t="shared" si="0"/>
        <v>0</v>
      </c>
      <c r="M54" s="46"/>
      <c r="N54" s="46">
        <f t="shared" si="1"/>
        <v>0</v>
      </c>
      <c r="O54" s="46"/>
      <c r="P54" s="46"/>
      <c r="Q54" s="46"/>
      <c r="R54" s="46"/>
      <c r="S54" s="46">
        <f t="shared" si="2"/>
        <v>0</v>
      </c>
      <c r="T54" s="46"/>
      <c r="U54" s="46">
        <f t="shared" si="3"/>
        <v>0</v>
      </c>
      <c r="V54" s="46"/>
      <c r="W54" s="46"/>
      <c r="X54" s="46"/>
      <c r="Y54" s="46"/>
      <c r="Z54" s="46">
        <f t="shared" si="4"/>
        <v>0</v>
      </c>
      <c r="AA54" s="46"/>
      <c r="AB54" s="46">
        <f t="shared" si="5"/>
        <v>0</v>
      </c>
      <c r="AC54" s="46"/>
      <c r="AD54" s="46"/>
      <c r="AE54" s="46"/>
      <c r="AF54" s="46"/>
      <c r="AG54" s="46">
        <f t="shared" si="18"/>
        <v>0</v>
      </c>
      <c r="AH54" s="46">
        <v>0</v>
      </c>
      <c r="AI54" s="46">
        <f t="shared" si="7"/>
        <v>0</v>
      </c>
      <c r="AJ54" s="46"/>
      <c r="AK54" s="46"/>
      <c r="AL54" s="46"/>
      <c r="AM54" s="46"/>
      <c r="AN54" s="46">
        <f t="shared" si="8"/>
        <v>0</v>
      </c>
      <c r="AO54" s="46">
        <v>0</v>
      </c>
      <c r="AP54" s="46">
        <f t="shared" si="9"/>
        <v>0</v>
      </c>
      <c r="AQ54" s="46">
        <f t="shared" si="10"/>
        <v>0</v>
      </c>
      <c r="AR54" s="46">
        <f t="shared" si="11"/>
        <v>0</v>
      </c>
      <c r="AS54" s="46">
        <f t="shared" si="12"/>
        <v>0</v>
      </c>
      <c r="AT54" s="46">
        <f t="shared" si="13"/>
        <v>0</v>
      </c>
      <c r="AU54" s="46">
        <f t="shared" si="14"/>
        <v>0</v>
      </c>
      <c r="AV54" s="46">
        <f t="shared" si="15"/>
        <v>0</v>
      </c>
      <c r="AW54" s="46">
        <f t="shared" si="16"/>
        <v>0</v>
      </c>
      <c r="AX54" s="102"/>
      <c r="AY54" s="294" t="b">
        <f t="shared" si="17"/>
        <v>1</v>
      </c>
      <c r="AZ54" s="5" t="s">
        <v>1655</v>
      </c>
    </row>
    <row r="55" spans="1:52" s="5" customFormat="1" ht="24.95" customHeight="1" x14ac:dyDescent="0.25">
      <c r="A55" s="281" t="s">
        <v>1271</v>
      </c>
      <c r="B55" s="19" t="s">
        <v>1656</v>
      </c>
      <c r="C55" s="65" t="s">
        <v>1657</v>
      </c>
      <c r="D55" s="66">
        <v>84.45</v>
      </c>
      <c r="E55" s="67">
        <v>84.45</v>
      </c>
      <c r="F55" s="101" t="s">
        <v>53</v>
      </c>
      <c r="G55" s="46">
        <v>0</v>
      </c>
      <c r="H55" s="46"/>
      <c r="I55" s="46"/>
      <c r="J55" s="46"/>
      <c r="K55" s="46"/>
      <c r="L55" s="46">
        <f t="shared" si="0"/>
        <v>0</v>
      </c>
      <c r="M55" s="46"/>
      <c r="N55" s="46">
        <f t="shared" si="1"/>
        <v>0</v>
      </c>
      <c r="O55" s="46"/>
      <c r="P55" s="46"/>
      <c r="Q55" s="46"/>
      <c r="R55" s="46"/>
      <c r="S55" s="46">
        <f t="shared" si="2"/>
        <v>0</v>
      </c>
      <c r="T55" s="46"/>
      <c r="U55" s="46">
        <f t="shared" si="3"/>
        <v>0</v>
      </c>
      <c r="V55" s="46"/>
      <c r="W55" s="46"/>
      <c r="X55" s="46"/>
      <c r="Y55" s="46"/>
      <c r="Z55" s="46">
        <f t="shared" si="4"/>
        <v>0</v>
      </c>
      <c r="AA55" s="46"/>
      <c r="AB55" s="46">
        <f t="shared" si="5"/>
        <v>0</v>
      </c>
      <c r="AC55" s="46"/>
      <c r="AD55" s="46"/>
      <c r="AE55" s="46"/>
      <c r="AF55" s="46"/>
      <c r="AG55" s="46">
        <f t="shared" si="18"/>
        <v>0</v>
      </c>
      <c r="AH55" s="46">
        <v>0</v>
      </c>
      <c r="AI55" s="46">
        <f t="shared" si="7"/>
        <v>0</v>
      </c>
      <c r="AJ55" s="46"/>
      <c r="AK55" s="46"/>
      <c r="AL55" s="46"/>
      <c r="AM55" s="46"/>
      <c r="AN55" s="46">
        <f t="shared" si="8"/>
        <v>0</v>
      </c>
      <c r="AO55" s="46">
        <v>0</v>
      </c>
      <c r="AP55" s="46">
        <f t="shared" si="9"/>
        <v>0</v>
      </c>
      <c r="AQ55" s="46">
        <f t="shared" si="10"/>
        <v>0</v>
      </c>
      <c r="AR55" s="46">
        <f t="shared" si="11"/>
        <v>0</v>
      </c>
      <c r="AS55" s="46">
        <f t="shared" si="12"/>
        <v>0</v>
      </c>
      <c r="AT55" s="46">
        <f t="shared" si="13"/>
        <v>0</v>
      </c>
      <c r="AU55" s="46">
        <f t="shared" si="14"/>
        <v>0</v>
      </c>
      <c r="AV55" s="46">
        <f t="shared" si="15"/>
        <v>0</v>
      </c>
      <c r="AW55" s="46">
        <f t="shared" si="16"/>
        <v>0</v>
      </c>
      <c r="AX55" s="19"/>
      <c r="AY55" s="294" t="b">
        <f t="shared" si="17"/>
        <v>1</v>
      </c>
      <c r="AZ55" s="5" t="s">
        <v>1657</v>
      </c>
    </row>
    <row r="56" spans="1:52" s="5" customFormat="1" ht="24.95" customHeight="1" x14ac:dyDescent="0.25">
      <c r="A56" s="281" t="s">
        <v>1271</v>
      </c>
      <c r="B56" s="19" t="s">
        <v>1658</v>
      </c>
      <c r="C56" s="65" t="s">
        <v>1659</v>
      </c>
      <c r="D56" s="66">
        <v>46.191199999999995</v>
      </c>
      <c r="E56" s="67">
        <v>46.191199999999995</v>
      </c>
      <c r="F56" s="101" t="s">
        <v>53</v>
      </c>
      <c r="G56" s="46">
        <v>0</v>
      </c>
      <c r="H56" s="46"/>
      <c r="I56" s="46"/>
      <c r="J56" s="46"/>
      <c r="K56" s="46"/>
      <c r="L56" s="46">
        <f t="shared" si="0"/>
        <v>0</v>
      </c>
      <c r="M56" s="46"/>
      <c r="N56" s="46">
        <f t="shared" si="1"/>
        <v>0</v>
      </c>
      <c r="O56" s="46"/>
      <c r="P56" s="46"/>
      <c r="Q56" s="46"/>
      <c r="R56" s="46"/>
      <c r="S56" s="46">
        <f t="shared" si="2"/>
        <v>0</v>
      </c>
      <c r="T56" s="46"/>
      <c r="U56" s="46">
        <f t="shared" si="3"/>
        <v>0</v>
      </c>
      <c r="V56" s="46"/>
      <c r="W56" s="46"/>
      <c r="X56" s="46"/>
      <c r="Y56" s="46"/>
      <c r="Z56" s="46">
        <f t="shared" si="4"/>
        <v>0</v>
      </c>
      <c r="AA56" s="46"/>
      <c r="AB56" s="46">
        <f t="shared" si="5"/>
        <v>0</v>
      </c>
      <c r="AC56" s="46"/>
      <c r="AD56" s="46"/>
      <c r="AE56" s="46"/>
      <c r="AF56" s="46"/>
      <c r="AG56" s="46">
        <f t="shared" si="18"/>
        <v>0</v>
      </c>
      <c r="AH56" s="46">
        <v>0</v>
      </c>
      <c r="AI56" s="46">
        <f t="shared" si="7"/>
        <v>0</v>
      </c>
      <c r="AJ56" s="46"/>
      <c r="AK56" s="46"/>
      <c r="AL56" s="46"/>
      <c r="AM56" s="46"/>
      <c r="AN56" s="46">
        <f t="shared" si="8"/>
        <v>0</v>
      </c>
      <c r="AO56" s="46">
        <v>0</v>
      </c>
      <c r="AP56" s="46">
        <f t="shared" si="9"/>
        <v>0</v>
      </c>
      <c r="AQ56" s="46">
        <f t="shared" si="10"/>
        <v>0</v>
      </c>
      <c r="AR56" s="46">
        <f t="shared" si="11"/>
        <v>0</v>
      </c>
      <c r="AS56" s="46">
        <f t="shared" si="12"/>
        <v>0</v>
      </c>
      <c r="AT56" s="46">
        <f t="shared" si="13"/>
        <v>0</v>
      </c>
      <c r="AU56" s="46">
        <f t="shared" si="14"/>
        <v>0</v>
      </c>
      <c r="AV56" s="46">
        <f t="shared" si="15"/>
        <v>0</v>
      </c>
      <c r="AW56" s="46">
        <f t="shared" si="16"/>
        <v>0</v>
      </c>
      <c r="AX56" s="102"/>
      <c r="AY56" s="294" t="b">
        <f t="shared" si="17"/>
        <v>1</v>
      </c>
      <c r="AZ56" s="5" t="s">
        <v>1659</v>
      </c>
    </row>
    <row r="57" spans="1:52" s="5" customFormat="1" ht="24.95" customHeight="1" x14ac:dyDescent="0.25">
      <c r="A57" s="281" t="s">
        <v>228</v>
      </c>
      <c r="B57" s="19" t="s">
        <v>243</v>
      </c>
      <c r="C57" s="65" t="s">
        <v>244</v>
      </c>
      <c r="D57" s="66">
        <v>128.71</v>
      </c>
      <c r="E57" s="67">
        <v>128.71</v>
      </c>
      <c r="F57" s="101" t="s">
        <v>33</v>
      </c>
      <c r="G57" s="46">
        <v>0</v>
      </c>
      <c r="H57" s="46"/>
      <c r="I57" s="46"/>
      <c r="J57" s="46"/>
      <c r="K57" s="46"/>
      <c r="L57" s="46">
        <f t="shared" si="0"/>
        <v>0</v>
      </c>
      <c r="M57" s="46"/>
      <c r="N57" s="46">
        <f t="shared" si="1"/>
        <v>0</v>
      </c>
      <c r="O57" s="46"/>
      <c r="P57" s="46"/>
      <c r="Q57" s="46"/>
      <c r="R57" s="46"/>
      <c r="S57" s="46">
        <f t="shared" si="2"/>
        <v>0</v>
      </c>
      <c r="T57" s="46"/>
      <c r="U57" s="46">
        <f t="shared" si="3"/>
        <v>0</v>
      </c>
      <c r="V57" s="46"/>
      <c r="W57" s="46"/>
      <c r="X57" s="46"/>
      <c r="Y57" s="46"/>
      <c r="Z57" s="46">
        <f t="shared" si="4"/>
        <v>0</v>
      </c>
      <c r="AA57" s="46"/>
      <c r="AB57" s="46">
        <f t="shared" si="5"/>
        <v>0</v>
      </c>
      <c r="AC57" s="46"/>
      <c r="AD57" s="46"/>
      <c r="AE57" s="46"/>
      <c r="AF57" s="46"/>
      <c r="AG57" s="46">
        <f t="shared" si="18"/>
        <v>0</v>
      </c>
      <c r="AH57" s="46">
        <v>0</v>
      </c>
      <c r="AI57" s="46">
        <f t="shared" si="7"/>
        <v>0</v>
      </c>
      <c r="AJ57" s="46"/>
      <c r="AK57" s="46"/>
      <c r="AL57" s="46"/>
      <c r="AM57" s="46"/>
      <c r="AN57" s="46">
        <f t="shared" si="8"/>
        <v>0</v>
      </c>
      <c r="AO57" s="46">
        <v>0</v>
      </c>
      <c r="AP57" s="46">
        <f t="shared" si="9"/>
        <v>0</v>
      </c>
      <c r="AQ57" s="46">
        <f t="shared" si="10"/>
        <v>0</v>
      </c>
      <c r="AR57" s="46">
        <f t="shared" si="11"/>
        <v>0</v>
      </c>
      <c r="AS57" s="46">
        <f t="shared" si="12"/>
        <v>0</v>
      </c>
      <c r="AT57" s="46">
        <f t="shared" si="13"/>
        <v>0</v>
      </c>
      <c r="AU57" s="46">
        <f t="shared" si="14"/>
        <v>0</v>
      </c>
      <c r="AV57" s="46">
        <f t="shared" si="15"/>
        <v>0</v>
      </c>
      <c r="AW57" s="46">
        <f t="shared" si="16"/>
        <v>0</v>
      </c>
      <c r="AX57" s="102"/>
      <c r="AY57" s="294" t="b">
        <f t="shared" si="17"/>
        <v>1</v>
      </c>
      <c r="AZ57" s="5" t="s">
        <v>244</v>
      </c>
    </row>
    <row r="58" spans="1:52" s="5" customFormat="1" ht="24.95" customHeight="1" x14ac:dyDescent="0.25">
      <c r="A58" s="281" t="s">
        <v>1298</v>
      </c>
      <c r="B58" s="19" t="s">
        <v>1324</v>
      </c>
      <c r="C58" s="65" t="s">
        <v>1325</v>
      </c>
      <c r="D58" s="66">
        <v>358.72</v>
      </c>
      <c r="E58" s="67">
        <v>358.72</v>
      </c>
      <c r="F58" s="101" t="s">
        <v>33</v>
      </c>
      <c r="G58" s="46">
        <v>0</v>
      </c>
      <c r="H58" s="46"/>
      <c r="I58" s="46"/>
      <c r="J58" s="46"/>
      <c r="K58" s="46"/>
      <c r="L58" s="46">
        <f t="shared" si="0"/>
        <v>0</v>
      </c>
      <c r="M58" s="46"/>
      <c r="N58" s="46">
        <f t="shared" si="1"/>
        <v>0</v>
      </c>
      <c r="O58" s="105"/>
      <c r="P58" s="105"/>
      <c r="Q58" s="105"/>
      <c r="R58" s="105"/>
      <c r="S58" s="46">
        <f t="shared" si="2"/>
        <v>0</v>
      </c>
      <c r="T58" s="46"/>
      <c r="U58" s="46">
        <f t="shared" si="3"/>
        <v>0</v>
      </c>
      <c r="V58" s="105"/>
      <c r="W58" s="105"/>
      <c r="X58" s="105"/>
      <c r="Y58" s="105"/>
      <c r="Z58" s="46">
        <f t="shared" si="4"/>
        <v>0</v>
      </c>
      <c r="AA58" s="105"/>
      <c r="AB58" s="46">
        <f t="shared" si="5"/>
        <v>0</v>
      </c>
      <c r="AC58" s="105"/>
      <c r="AD58" s="105"/>
      <c r="AE58" s="105"/>
      <c r="AF58" s="105"/>
      <c r="AG58" s="46">
        <f t="shared" si="18"/>
        <v>0</v>
      </c>
      <c r="AH58" s="105">
        <v>0</v>
      </c>
      <c r="AI58" s="46">
        <f t="shared" si="7"/>
        <v>0</v>
      </c>
      <c r="AJ58" s="105"/>
      <c r="AK58" s="105"/>
      <c r="AL58" s="105"/>
      <c r="AM58" s="105"/>
      <c r="AN58" s="46">
        <f t="shared" si="8"/>
        <v>0</v>
      </c>
      <c r="AO58" s="105">
        <v>0</v>
      </c>
      <c r="AP58" s="105">
        <f t="shared" si="9"/>
        <v>0</v>
      </c>
      <c r="AQ58" s="46">
        <f t="shared" si="10"/>
        <v>0</v>
      </c>
      <c r="AR58" s="46">
        <f t="shared" si="11"/>
        <v>0</v>
      </c>
      <c r="AS58" s="46">
        <f t="shared" si="12"/>
        <v>0</v>
      </c>
      <c r="AT58" s="46">
        <f t="shared" si="13"/>
        <v>0</v>
      </c>
      <c r="AU58" s="46">
        <f t="shared" si="14"/>
        <v>0</v>
      </c>
      <c r="AV58" s="105">
        <f t="shared" si="15"/>
        <v>0</v>
      </c>
      <c r="AW58" s="105">
        <f t="shared" si="16"/>
        <v>0</v>
      </c>
      <c r="AX58" s="107"/>
      <c r="AY58" s="294" t="b">
        <f t="shared" si="17"/>
        <v>1</v>
      </c>
      <c r="AZ58" s="5" t="s">
        <v>1325</v>
      </c>
    </row>
    <row r="59" spans="1:52" s="5" customFormat="1" ht="28.5" customHeight="1" x14ac:dyDescent="0.25">
      <c r="A59" s="281" t="s">
        <v>1739</v>
      </c>
      <c r="B59" s="19" t="s">
        <v>1748</v>
      </c>
      <c r="C59" s="65" t="s">
        <v>1749</v>
      </c>
      <c r="D59" s="66">
        <v>1426.8</v>
      </c>
      <c r="E59" s="67">
        <v>1426.8</v>
      </c>
      <c r="F59" s="101" t="s">
        <v>33</v>
      </c>
      <c r="G59" s="46">
        <v>17</v>
      </c>
      <c r="H59" s="46"/>
      <c r="I59" s="46"/>
      <c r="J59" s="46"/>
      <c r="K59" s="46"/>
      <c r="L59" s="46">
        <f t="shared" si="0"/>
        <v>17</v>
      </c>
      <c r="M59" s="46">
        <v>17</v>
      </c>
      <c r="N59" s="46">
        <f t="shared" si="1"/>
        <v>0</v>
      </c>
      <c r="O59" s="105"/>
      <c r="P59" s="105"/>
      <c r="Q59" s="105"/>
      <c r="R59" s="105"/>
      <c r="S59" s="46">
        <f t="shared" si="2"/>
        <v>17</v>
      </c>
      <c r="T59" s="46">
        <v>17</v>
      </c>
      <c r="U59" s="46">
        <f t="shared" si="3"/>
        <v>0</v>
      </c>
      <c r="V59" s="105"/>
      <c r="W59" s="105"/>
      <c r="X59" s="105"/>
      <c r="Y59" s="105"/>
      <c r="Z59" s="46">
        <f t="shared" si="4"/>
        <v>17</v>
      </c>
      <c r="AA59" s="105">
        <v>17</v>
      </c>
      <c r="AB59" s="46">
        <f t="shared" si="5"/>
        <v>0</v>
      </c>
      <c r="AC59" s="105"/>
      <c r="AD59" s="105"/>
      <c r="AE59" s="105"/>
      <c r="AF59" s="105"/>
      <c r="AG59" s="46">
        <f t="shared" si="18"/>
        <v>17</v>
      </c>
      <c r="AH59" s="105">
        <v>17</v>
      </c>
      <c r="AI59" s="46">
        <f t="shared" si="7"/>
        <v>0</v>
      </c>
      <c r="AJ59" s="105"/>
      <c r="AK59" s="105"/>
      <c r="AL59" s="105"/>
      <c r="AM59" s="105"/>
      <c r="AN59" s="46">
        <f t="shared" si="8"/>
        <v>17</v>
      </c>
      <c r="AO59" s="105">
        <v>17</v>
      </c>
      <c r="AP59" s="105">
        <f t="shared" si="9"/>
        <v>0</v>
      </c>
      <c r="AQ59" s="46">
        <f t="shared" si="10"/>
        <v>0</v>
      </c>
      <c r="AR59" s="46">
        <f t="shared" si="11"/>
        <v>0</v>
      </c>
      <c r="AS59" s="46">
        <f t="shared" si="12"/>
        <v>0</v>
      </c>
      <c r="AT59" s="46">
        <f t="shared" si="13"/>
        <v>0</v>
      </c>
      <c r="AU59" s="46">
        <f t="shared" si="14"/>
        <v>17</v>
      </c>
      <c r="AV59" s="184">
        <f t="shared" si="15"/>
        <v>17</v>
      </c>
      <c r="AW59" s="105">
        <f t="shared" si="16"/>
        <v>0</v>
      </c>
      <c r="AX59" s="108"/>
      <c r="AY59" s="294" t="b">
        <f t="shared" si="17"/>
        <v>1</v>
      </c>
      <c r="AZ59" s="5" t="s">
        <v>1749</v>
      </c>
    </row>
    <row r="60" spans="1:52" s="5" customFormat="1" ht="24.95" customHeight="1" x14ac:dyDescent="0.25">
      <c r="A60" s="281" t="s">
        <v>1298</v>
      </c>
      <c r="B60" s="19" t="s">
        <v>1326</v>
      </c>
      <c r="C60" s="92" t="s">
        <v>1327</v>
      </c>
      <c r="D60" s="66">
        <v>145</v>
      </c>
      <c r="E60" s="67">
        <v>145</v>
      </c>
      <c r="F60" s="101" t="s">
        <v>33</v>
      </c>
      <c r="G60" s="46">
        <v>0</v>
      </c>
      <c r="H60" s="46"/>
      <c r="I60" s="46"/>
      <c r="J60" s="46"/>
      <c r="K60" s="46"/>
      <c r="L60" s="46">
        <f t="shared" si="0"/>
        <v>0</v>
      </c>
      <c r="M60" s="46"/>
      <c r="N60" s="46">
        <f t="shared" si="1"/>
        <v>0</v>
      </c>
      <c r="O60" s="105"/>
      <c r="P60" s="105"/>
      <c r="Q60" s="105"/>
      <c r="R60" s="105"/>
      <c r="S60" s="46">
        <f t="shared" si="2"/>
        <v>0</v>
      </c>
      <c r="T60" s="46"/>
      <c r="U60" s="46">
        <f t="shared" si="3"/>
        <v>0</v>
      </c>
      <c r="V60" s="105"/>
      <c r="W60" s="105"/>
      <c r="X60" s="105"/>
      <c r="Y60" s="105"/>
      <c r="Z60" s="46">
        <f t="shared" si="4"/>
        <v>0</v>
      </c>
      <c r="AA60" s="105"/>
      <c r="AB60" s="46">
        <f t="shared" si="5"/>
        <v>0</v>
      </c>
      <c r="AC60" s="105"/>
      <c r="AD60" s="105"/>
      <c r="AE60" s="105"/>
      <c r="AF60" s="105"/>
      <c r="AG60" s="46">
        <f t="shared" si="18"/>
        <v>0</v>
      </c>
      <c r="AH60" s="105">
        <v>0</v>
      </c>
      <c r="AI60" s="46">
        <f t="shared" si="7"/>
        <v>0</v>
      </c>
      <c r="AJ60" s="105"/>
      <c r="AK60" s="105"/>
      <c r="AL60" s="105"/>
      <c r="AM60" s="105"/>
      <c r="AN60" s="46">
        <f t="shared" si="8"/>
        <v>0</v>
      </c>
      <c r="AO60" s="105">
        <v>0</v>
      </c>
      <c r="AP60" s="105">
        <f t="shared" si="9"/>
        <v>0</v>
      </c>
      <c r="AQ60" s="46">
        <f t="shared" si="10"/>
        <v>0</v>
      </c>
      <c r="AR60" s="46">
        <f t="shared" si="11"/>
        <v>0</v>
      </c>
      <c r="AS60" s="46">
        <f t="shared" si="12"/>
        <v>0</v>
      </c>
      <c r="AT60" s="46">
        <f t="shared" si="13"/>
        <v>0</v>
      </c>
      <c r="AU60" s="46">
        <f t="shared" si="14"/>
        <v>0</v>
      </c>
      <c r="AV60" s="105">
        <f t="shared" si="15"/>
        <v>0</v>
      </c>
      <c r="AW60" s="105">
        <f t="shared" si="16"/>
        <v>0</v>
      </c>
      <c r="AX60" s="108"/>
      <c r="AY60" s="294" t="b">
        <f t="shared" si="17"/>
        <v>1</v>
      </c>
      <c r="AZ60" s="5" t="s">
        <v>1327</v>
      </c>
    </row>
    <row r="61" spans="1:52" s="5" customFormat="1" ht="24.95" customHeight="1" x14ac:dyDescent="0.25">
      <c r="A61" s="281" t="s">
        <v>1053</v>
      </c>
      <c r="B61" s="19" t="s">
        <v>1062</v>
      </c>
      <c r="C61" s="65" t="s">
        <v>1063</v>
      </c>
      <c r="D61" s="66">
        <v>63.92</v>
      </c>
      <c r="E61" s="67">
        <v>63.92</v>
      </c>
      <c r="F61" s="101" t="s">
        <v>33</v>
      </c>
      <c r="G61" s="46">
        <v>3</v>
      </c>
      <c r="H61" s="46"/>
      <c r="I61" s="46"/>
      <c r="J61" s="46"/>
      <c r="K61" s="46"/>
      <c r="L61" s="46">
        <f t="shared" si="0"/>
        <v>3</v>
      </c>
      <c r="M61" s="46">
        <v>3</v>
      </c>
      <c r="N61" s="46">
        <f t="shared" si="1"/>
        <v>0</v>
      </c>
      <c r="O61" s="105"/>
      <c r="P61" s="105"/>
      <c r="Q61" s="105"/>
      <c r="R61" s="105"/>
      <c r="S61" s="46">
        <f t="shared" si="2"/>
        <v>3</v>
      </c>
      <c r="T61" s="46">
        <v>3</v>
      </c>
      <c r="U61" s="46">
        <f t="shared" si="3"/>
        <v>0</v>
      </c>
      <c r="V61" s="105"/>
      <c r="W61" s="105"/>
      <c r="X61" s="105"/>
      <c r="Y61" s="105"/>
      <c r="Z61" s="46">
        <f t="shared" si="4"/>
        <v>3</v>
      </c>
      <c r="AA61" s="105">
        <v>3</v>
      </c>
      <c r="AB61" s="46">
        <f t="shared" si="5"/>
        <v>0</v>
      </c>
      <c r="AC61" s="105"/>
      <c r="AD61" s="105"/>
      <c r="AE61" s="105"/>
      <c r="AF61" s="105"/>
      <c r="AG61" s="46">
        <f t="shared" si="18"/>
        <v>3</v>
      </c>
      <c r="AH61" s="105">
        <v>3</v>
      </c>
      <c r="AI61" s="46">
        <f t="shared" si="7"/>
        <v>0</v>
      </c>
      <c r="AJ61" s="105"/>
      <c r="AK61" s="105"/>
      <c r="AL61" s="105"/>
      <c r="AM61" s="105"/>
      <c r="AN61" s="46">
        <f t="shared" si="8"/>
        <v>3</v>
      </c>
      <c r="AO61" s="105">
        <v>3</v>
      </c>
      <c r="AP61" s="105">
        <f t="shared" si="9"/>
        <v>0</v>
      </c>
      <c r="AQ61" s="46">
        <f t="shared" si="10"/>
        <v>0</v>
      </c>
      <c r="AR61" s="46">
        <f t="shared" si="11"/>
        <v>0</v>
      </c>
      <c r="AS61" s="46">
        <f t="shared" si="12"/>
        <v>0</v>
      </c>
      <c r="AT61" s="46">
        <f t="shared" si="13"/>
        <v>0</v>
      </c>
      <c r="AU61" s="46">
        <f t="shared" si="14"/>
        <v>3</v>
      </c>
      <c r="AV61" s="105">
        <f t="shared" si="15"/>
        <v>3</v>
      </c>
      <c r="AW61" s="105">
        <f t="shared" si="16"/>
        <v>0</v>
      </c>
      <c r="AX61" s="108"/>
      <c r="AY61" s="294" t="b">
        <f t="shared" si="17"/>
        <v>1</v>
      </c>
      <c r="AZ61" s="5" t="s">
        <v>1063</v>
      </c>
    </row>
    <row r="62" spans="1:52" s="5" customFormat="1" ht="24.95" customHeight="1" x14ac:dyDescent="0.25">
      <c r="A62" s="281" t="s">
        <v>1053</v>
      </c>
      <c r="B62" s="19" t="s">
        <v>1064</v>
      </c>
      <c r="C62" s="65" t="s">
        <v>1065</v>
      </c>
      <c r="D62" s="66">
        <v>60.35</v>
      </c>
      <c r="E62" s="67">
        <v>60.35</v>
      </c>
      <c r="F62" s="101" t="s">
        <v>33</v>
      </c>
      <c r="G62" s="46">
        <v>0</v>
      </c>
      <c r="H62" s="46"/>
      <c r="I62" s="46"/>
      <c r="J62" s="46"/>
      <c r="K62" s="46"/>
      <c r="L62" s="46">
        <f t="shared" si="0"/>
        <v>0</v>
      </c>
      <c r="M62" s="46"/>
      <c r="N62" s="46">
        <f t="shared" si="1"/>
        <v>0</v>
      </c>
      <c r="O62" s="105"/>
      <c r="P62" s="105"/>
      <c r="Q62" s="105"/>
      <c r="R62" s="105"/>
      <c r="S62" s="46">
        <f t="shared" si="2"/>
        <v>0</v>
      </c>
      <c r="T62" s="46"/>
      <c r="U62" s="46">
        <f t="shared" si="3"/>
        <v>0</v>
      </c>
      <c r="V62" s="105"/>
      <c r="W62" s="105"/>
      <c r="X62" s="105"/>
      <c r="Y62" s="105"/>
      <c r="Z62" s="46">
        <f t="shared" si="4"/>
        <v>0</v>
      </c>
      <c r="AA62" s="105"/>
      <c r="AB62" s="46">
        <f t="shared" si="5"/>
        <v>0</v>
      </c>
      <c r="AC62" s="105"/>
      <c r="AD62" s="105"/>
      <c r="AE62" s="105"/>
      <c r="AF62" s="105"/>
      <c r="AG62" s="46">
        <f t="shared" si="18"/>
        <v>0</v>
      </c>
      <c r="AH62" s="105">
        <v>0</v>
      </c>
      <c r="AI62" s="46">
        <f t="shared" si="7"/>
        <v>0</v>
      </c>
      <c r="AJ62" s="105"/>
      <c r="AK62" s="105"/>
      <c r="AL62" s="105"/>
      <c r="AM62" s="105"/>
      <c r="AN62" s="46">
        <f t="shared" si="8"/>
        <v>0</v>
      </c>
      <c r="AO62" s="105">
        <v>0</v>
      </c>
      <c r="AP62" s="105">
        <f t="shared" si="9"/>
        <v>0</v>
      </c>
      <c r="AQ62" s="46">
        <f t="shared" si="10"/>
        <v>0</v>
      </c>
      <c r="AR62" s="46">
        <f t="shared" si="11"/>
        <v>0</v>
      </c>
      <c r="AS62" s="46">
        <f t="shared" si="12"/>
        <v>0</v>
      </c>
      <c r="AT62" s="46">
        <f t="shared" si="13"/>
        <v>0</v>
      </c>
      <c r="AU62" s="46">
        <f t="shared" si="14"/>
        <v>0</v>
      </c>
      <c r="AV62" s="105">
        <f t="shared" si="15"/>
        <v>0</v>
      </c>
      <c r="AW62" s="105">
        <f t="shared" si="16"/>
        <v>0</v>
      </c>
      <c r="AX62" s="108"/>
      <c r="AY62" s="294" t="b">
        <f t="shared" si="17"/>
        <v>1</v>
      </c>
      <c r="AZ62" s="5" t="s">
        <v>1065</v>
      </c>
    </row>
    <row r="63" spans="1:52" s="5" customFormat="1" ht="32.25" customHeight="1" x14ac:dyDescent="0.25">
      <c r="A63" s="281" t="s">
        <v>1271</v>
      </c>
      <c r="B63" s="19" t="s">
        <v>1662</v>
      </c>
      <c r="C63" s="65" t="s">
        <v>1663</v>
      </c>
      <c r="D63" s="66">
        <v>4794.74</v>
      </c>
      <c r="E63" s="67">
        <v>4794.74</v>
      </c>
      <c r="F63" s="101" t="s">
        <v>1368</v>
      </c>
      <c r="G63" s="46">
        <v>0</v>
      </c>
      <c r="H63" s="46"/>
      <c r="I63" s="46"/>
      <c r="J63" s="46"/>
      <c r="K63" s="46"/>
      <c r="L63" s="46">
        <f t="shared" si="0"/>
        <v>0</v>
      </c>
      <c r="M63" s="46"/>
      <c r="N63" s="46">
        <f t="shared" si="1"/>
        <v>0</v>
      </c>
      <c r="O63" s="105"/>
      <c r="P63" s="105"/>
      <c r="Q63" s="105"/>
      <c r="R63" s="105"/>
      <c r="S63" s="46">
        <f t="shared" si="2"/>
        <v>0</v>
      </c>
      <c r="T63" s="46"/>
      <c r="U63" s="46">
        <f t="shared" si="3"/>
        <v>0</v>
      </c>
      <c r="V63" s="105"/>
      <c r="W63" s="105"/>
      <c r="X63" s="105"/>
      <c r="Y63" s="105"/>
      <c r="Z63" s="46">
        <f t="shared" si="4"/>
        <v>0</v>
      </c>
      <c r="AA63" s="105"/>
      <c r="AB63" s="46">
        <f t="shared" si="5"/>
        <v>0</v>
      </c>
      <c r="AC63" s="105"/>
      <c r="AD63" s="105"/>
      <c r="AE63" s="105"/>
      <c r="AF63" s="105"/>
      <c r="AG63" s="46">
        <f t="shared" si="18"/>
        <v>0</v>
      </c>
      <c r="AH63" s="105">
        <v>0</v>
      </c>
      <c r="AI63" s="46">
        <f t="shared" si="7"/>
        <v>0</v>
      </c>
      <c r="AJ63" s="105"/>
      <c r="AK63" s="105"/>
      <c r="AL63" s="105"/>
      <c r="AM63" s="105"/>
      <c r="AN63" s="46">
        <f t="shared" si="8"/>
        <v>0</v>
      </c>
      <c r="AO63" s="105">
        <v>0</v>
      </c>
      <c r="AP63" s="105">
        <f t="shared" si="9"/>
        <v>0</v>
      </c>
      <c r="AQ63" s="46">
        <f t="shared" si="10"/>
        <v>0</v>
      </c>
      <c r="AR63" s="46">
        <f t="shared" si="11"/>
        <v>0</v>
      </c>
      <c r="AS63" s="46">
        <f t="shared" si="12"/>
        <v>0</v>
      </c>
      <c r="AT63" s="46">
        <f t="shared" si="13"/>
        <v>0</v>
      </c>
      <c r="AU63" s="46">
        <f t="shared" si="14"/>
        <v>0</v>
      </c>
      <c r="AV63" s="105">
        <f t="shared" si="15"/>
        <v>0</v>
      </c>
      <c r="AW63" s="105">
        <f t="shared" si="16"/>
        <v>0</v>
      </c>
      <c r="AX63" s="108"/>
      <c r="AY63" s="294" t="b">
        <f t="shared" si="17"/>
        <v>1</v>
      </c>
      <c r="AZ63" s="5" t="s">
        <v>1663</v>
      </c>
    </row>
    <row r="64" spans="1:52" s="5" customFormat="1" ht="24.95" customHeight="1" x14ac:dyDescent="0.25">
      <c r="A64" s="281" t="s">
        <v>1540</v>
      </c>
      <c r="B64" s="19" t="s">
        <v>1543</v>
      </c>
      <c r="C64" s="65" t="s">
        <v>1544</v>
      </c>
      <c r="D64" s="66">
        <v>492.45</v>
      </c>
      <c r="E64" s="67">
        <v>492.45</v>
      </c>
      <c r="F64" s="101" t="s">
        <v>53</v>
      </c>
      <c r="G64" s="46">
        <v>0</v>
      </c>
      <c r="H64" s="46"/>
      <c r="I64" s="46"/>
      <c r="J64" s="46"/>
      <c r="K64" s="46"/>
      <c r="L64" s="46">
        <f t="shared" si="0"/>
        <v>0</v>
      </c>
      <c r="M64" s="46"/>
      <c r="N64" s="46">
        <f t="shared" si="1"/>
        <v>0</v>
      </c>
      <c r="O64" s="105"/>
      <c r="P64" s="105"/>
      <c r="Q64" s="105"/>
      <c r="R64" s="105"/>
      <c r="S64" s="46">
        <f t="shared" si="2"/>
        <v>0</v>
      </c>
      <c r="T64" s="46"/>
      <c r="U64" s="46">
        <f t="shared" si="3"/>
        <v>0</v>
      </c>
      <c r="V64" s="105"/>
      <c r="W64" s="105"/>
      <c r="X64" s="105"/>
      <c r="Y64" s="105"/>
      <c r="Z64" s="46">
        <f t="shared" si="4"/>
        <v>0</v>
      </c>
      <c r="AA64" s="105"/>
      <c r="AB64" s="46">
        <f t="shared" si="5"/>
        <v>0</v>
      </c>
      <c r="AC64" s="105"/>
      <c r="AD64" s="105"/>
      <c r="AE64" s="105"/>
      <c r="AF64" s="105"/>
      <c r="AG64" s="46">
        <f t="shared" si="18"/>
        <v>0</v>
      </c>
      <c r="AH64" s="105">
        <v>0</v>
      </c>
      <c r="AI64" s="46">
        <f t="shared" si="7"/>
        <v>0</v>
      </c>
      <c r="AJ64" s="105"/>
      <c r="AK64" s="105"/>
      <c r="AL64" s="105"/>
      <c r="AM64" s="105"/>
      <c r="AN64" s="46">
        <f t="shared" si="8"/>
        <v>0</v>
      </c>
      <c r="AO64" s="105">
        <v>0</v>
      </c>
      <c r="AP64" s="105">
        <f t="shared" si="9"/>
        <v>0</v>
      </c>
      <c r="AQ64" s="46">
        <f t="shared" si="10"/>
        <v>0</v>
      </c>
      <c r="AR64" s="46">
        <f t="shared" si="11"/>
        <v>0</v>
      </c>
      <c r="AS64" s="46">
        <f t="shared" si="12"/>
        <v>0</v>
      </c>
      <c r="AT64" s="46">
        <f t="shared" si="13"/>
        <v>0</v>
      </c>
      <c r="AU64" s="46">
        <f t="shared" si="14"/>
        <v>0</v>
      </c>
      <c r="AV64" s="105">
        <f t="shared" si="15"/>
        <v>0</v>
      </c>
      <c r="AW64" s="105">
        <f t="shared" si="16"/>
        <v>0</v>
      </c>
      <c r="AX64" s="108"/>
      <c r="AY64" s="294" t="b">
        <f t="shared" si="17"/>
        <v>1</v>
      </c>
      <c r="AZ64" s="5" t="s">
        <v>1544</v>
      </c>
    </row>
    <row r="65" spans="1:52" s="5" customFormat="1" ht="28.5" customHeight="1" x14ac:dyDescent="0.25">
      <c r="A65" s="281" t="s">
        <v>1271</v>
      </c>
      <c r="B65" s="19" t="s">
        <v>1660</v>
      </c>
      <c r="C65" s="65" t="s">
        <v>1661</v>
      </c>
      <c r="D65" s="66">
        <v>1336.32</v>
      </c>
      <c r="E65" s="67">
        <v>1077.1400000000001</v>
      </c>
      <c r="F65" s="101" t="s">
        <v>1368</v>
      </c>
      <c r="G65" s="46">
        <v>7</v>
      </c>
      <c r="H65" s="46"/>
      <c r="I65" s="46"/>
      <c r="J65" s="46"/>
      <c r="K65" s="46"/>
      <c r="L65" s="46">
        <f t="shared" si="0"/>
        <v>7</v>
      </c>
      <c r="M65" s="46">
        <v>7</v>
      </c>
      <c r="N65" s="46">
        <f t="shared" si="1"/>
        <v>0</v>
      </c>
      <c r="O65" s="105"/>
      <c r="P65" s="105"/>
      <c r="Q65" s="105"/>
      <c r="R65" s="105"/>
      <c r="S65" s="46">
        <f t="shared" si="2"/>
        <v>7</v>
      </c>
      <c r="T65" s="46">
        <v>7</v>
      </c>
      <c r="U65" s="46">
        <f t="shared" si="3"/>
        <v>0</v>
      </c>
      <c r="V65" s="105"/>
      <c r="W65" s="105"/>
      <c r="X65" s="105"/>
      <c r="Y65" s="105"/>
      <c r="Z65" s="46">
        <f t="shared" si="4"/>
        <v>7</v>
      </c>
      <c r="AA65" s="105">
        <v>7</v>
      </c>
      <c r="AB65" s="46">
        <f t="shared" si="5"/>
        <v>0</v>
      </c>
      <c r="AC65" s="105"/>
      <c r="AD65" s="105"/>
      <c r="AE65" s="105"/>
      <c r="AF65" s="105"/>
      <c r="AG65" s="46">
        <f t="shared" si="18"/>
        <v>7</v>
      </c>
      <c r="AH65" s="105">
        <v>7</v>
      </c>
      <c r="AI65" s="46">
        <f t="shared" si="7"/>
        <v>0</v>
      </c>
      <c r="AJ65" s="105"/>
      <c r="AK65" s="105"/>
      <c r="AL65" s="105"/>
      <c r="AM65" s="105"/>
      <c r="AN65" s="46">
        <f t="shared" si="8"/>
        <v>7</v>
      </c>
      <c r="AO65" s="105">
        <v>7</v>
      </c>
      <c r="AP65" s="105">
        <f t="shared" si="9"/>
        <v>0</v>
      </c>
      <c r="AQ65" s="46">
        <f t="shared" si="10"/>
        <v>0</v>
      </c>
      <c r="AR65" s="46">
        <f t="shared" si="11"/>
        <v>0</v>
      </c>
      <c r="AS65" s="46">
        <f t="shared" si="12"/>
        <v>0</v>
      </c>
      <c r="AT65" s="46">
        <f t="shared" si="13"/>
        <v>0</v>
      </c>
      <c r="AU65" s="46">
        <f t="shared" si="14"/>
        <v>7</v>
      </c>
      <c r="AV65" s="184">
        <f t="shared" si="15"/>
        <v>7</v>
      </c>
      <c r="AW65" s="105">
        <f t="shared" si="16"/>
        <v>0</v>
      </c>
      <c r="AX65" s="107"/>
      <c r="AY65" s="294" t="b">
        <f t="shared" si="17"/>
        <v>1</v>
      </c>
      <c r="AZ65" s="5" t="s">
        <v>1661</v>
      </c>
    </row>
    <row r="66" spans="1:52" s="5" customFormat="1" ht="24.95" customHeight="1" x14ac:dyDescent="0.25">
      <c r="A66" s="281" t="s">
        <v>1298</v>
      </c>
      <c r="B66" s="19" t="s">
        <v>1328</v>
      </c>
      <c r="C66" s="65" t="s">
        <v>1329</v>
      </c>
      <c r="D66" s="66">
        <v>395.61</v>
      </c>
      <c r="E66" s="67">
        <v>395.61</v>
      </c>
      <c r="F66" s="101" t="s">
        <v>33</v>
      </c>
      <c r="G66" s="46">
        <v>0</v>
      </c>
      <c r="H66" s="46"/>
      <c r="I66" s="46"/>
      <c r="J66" s="46"/>
      <c r="K66" s="46"/>
      <c r="L66" s="46">
        <f t="shared" si="0"/>
        <v>0</v>
      </c>
      <c r="M66" s="46"/>
      <c r="N66" s="46">
        <f t="shared" si="1"/>
        <v>0</v>
      </c>
      <c r="O66" s="105"/>
      <c r="P66" s="105"/>
      <c r="Q66" s="105"/>
      <c r="R66" s="105"/>
      <c r="S66" s="46">
        <f t="shared" si="2"/>
        <v>0</v>
      </c>
      <c r="T66" s="46"/>
      <c r="U66" s="46">
        <f t="shared" si="3"/>
        <v>0</v>
      </c>
      <c r="V66" s="105"/>
      <c r="W66" s="105"/>
      <c r="X66" s="105"/>
      <c r="Y66" s="105"/>
      <c r="Z66" s="46">
        <f t="shared" si="4"/>
        <v>0</v>
      </c>
      <c r="AA66" s="105"/>
      <c r="AB66" s="46">
        <f t="shared" si="5"/>
        <v>0</v>
      </c>
      <c r="AC66" s="105"/>
      <c r="AD66" s="105"/>
      <c r="AE66" s="105"/>
      <c r="AF66" s="105"/>
      <c r="AG66" s="46">
        <f t="shared" si="18"/>
        <v>0</v>
      </c>
      <c r="AH66" s="105">
        <v>0</v>
      </c>
      <c r="AI66" s="46">
        <f t="shared" si="7"/>
        <v>0</v>
      </c>
      <c r="AJ66" s="105"/>
      <c r="AK66" s="105"/>
      <c r="AL66" s="105"/>
      <c r="AM66" s="105"/>
      <c r="AN66" s="46">
        <f t="shared" si="8"/>
        <v>0</v>
      </c>
      <c r="AO66" s="105">
        <v>0</v>
      </c>
      <c r="AP66" s="105">
        <f t="shared" si="9"/>
        <v>0</v>
      </c>
      <c r="AQ66" s="46">
        <f t="shared" si="10"/>
        <v>0</v>
      </c>
      <c r="AR66" s="46">
        <f t="shared" si="11"/>
        <v>0</v>
      </c>
      <c r="AS66" s="46">
        <f t="shared" si="12"/>
        <v>0</v>
      </c>
      <c r="AT66" s="46">
        <f t="shared" si="13"/>
        <v>0</v>
      </c>
      <c r="AU66" s="46">
        <f t="shared" si="14"/>
        <v>0</v>
      </c>
      <c r="AV66" s="105">
        <f t="shared" si="15"/>
        <v>0</v>
      </c>
      <c r="AW66" s="105">
        <f t="shared" si="16"/>
        <v>0</v>
      </c>
      <c r="AX66" s="108"/>
      <c r="AY66" s="294" t="b">
        <f t="shared" si="17"/>
        <v>1</v>
      </c>
      <c r="AZ66" s="5" t="s">
        <v>1329</v>
      </c>
    </row>
    <row r="67" spans="1:52" s="5" customFormat="1" ht="24.95" customHeight="1" x14ac:dyDescent="0.25">
      <c r="A67" s="281" t="s">
        <v>1436</v>
      </c>
      <c r="B67" s="19" t="s">
        <v>1451</v>
      </c>
      <c r="C67" s="65" t="s">
        <v>1452</v>
      </c>
      <c r="D67" s="66">
        <v>1402.53</v>
      </c>
      <c r="E67" s="67">
        <v>1402.53</v>
      </c>
      <c r="F67" s="101" t="s">
        <v>33</v>
      </c>
      <c r="G67" s="46">
        <v>0</v>
      </c>
      <c r="H67" s="46"/>
      <c r="I67" s="46"/>
      <c r="J67" s="46"/>
      <c r="K67" s="46"/>
      <c r="L67" s="46">
        <f t="shared" si="0"/>
        <v>0</v>
      </c>
      <c r="M67" s="46"/>
      <c r="N67" s="46">
        <f t="shared" si="1"/>
        <v>0</v>
      </c>
      <c r="O67" s="105"/>
      <c r="P67" s="105"/>
      <c r="Q67" s="105"/>
      <c r="R67" s="105"/>
      <c r="S67" s="46">
        <f t="shared" si="2"/>
        <v>0</v>
      </c>
      <c r="T67" s="46"/>
      <c r="U67" s="46">
        <f t="shared" si="3"/>
        <v>0</v>
      </c>
      <c r="V67" s="105"/>
      <c r="W67" s="105"/>
      <c r="X67" s="105"/>
      <c r="Y67" s="105"/>
      <c r="Z67" s="46">
        <f t="shared" si="4"/>
        <v>0</v>
      </c>
      <c r="AA67" s="105"/>
      <c r="AB67" s="46">
        <f t="shared" si="5"/>
        <v>0</v>
      </c>
      <c r="AC67" s="105"/>
      <c r="AD67" s="105"/>
      <c r="AE67" s="105"/>
      <c r="AF67" s="105"/>
      <c r="AG67" s="46">
        <f t="shared" si="18"/>
        <v>0</v>
      </c>
      <c r="AH67" s="105">
        <v>0</v>
      </c>
      <c r="AI67" s="46">
        <f t="shared" si="7"/>
        <v>0</v>
      </c>
      <c r="AJ67" s="105"/>
      <c r="AK67" s="105"/>
      <c r="AL67" s="105"/>
      <c r="AM67" s="105"/>
      <c r="AN67" s="46">
        <f t="shared" si="8"/>
        <v>0</v>
      </c>
      <c r="AO67" s="105">
        <v>0</v>
      </c>
      <c r="AP67" s="105">
        <f t="shared" si="9"/>
        <v>0</v>
      </c>
      <c r="AQ67" s="46">
        <f t="shared" si="10"/>
        <v>0</v>
      </c>
      <c r="AR67" s="46">
        <f t="shared" si="11"/>
        <v>0</v>
      </c>
      <c r="AS67" s="46">
        <f t="shared" si="12"/>
        <v>0</v>
      </c>
      <c r="AT67" s="46">
        <f t="shared" si="13"/>
        <v>0</v>
      </c>
      <c r="AU67" s="46">
        <f t="shared" si="14"/>
        <v>0</v>
      </c>
      <c r="AV67" s="105">
        <f t="shared" si="15"/>
        <v>0</v>
      </c>
      <c r="AW67" s="105">
        <f t="shared" si="16"/>
        <v>0</v>
      </c>
      <c r="AX67" s="107"/>
      <c r="AY67" s="294" t="b">
        <f t="shared" si="17"/>
        <v>1</v>
      </c>
      <c r="AZ67" s="5" t="s">
        <v>1452</v>
      </c>
    </row>
    <row r="68" spans="1:52" s="5" customFormat="1" ht="31.5" customHeight="1" x14ac:dyDescent="0.25">
      <c r="A68" s="281" t="s">
        <v>1739</v>
      </c>
      <c r="B68" s="69" t="s">
        <v>1750</v>
      </c>
      <c r="C68" s="65" t="s">
        <v>1751</v>
      </c>
      <c r="D68" s="66">
        <v>10.119999999999999</v>
      </c>
      <c r="E68" s="67">
        <v>10.119999999999999</v>
      </c>
      <c r="F68" s="101" t="s">
        <v>33</v>
      </c>
      <c r="G68" s="46">
        <v>4</v>
      </c>
      <c r="H68" s="46"/>
      <c r="I68" s="46"/>
      <c r="J68" s="46"/>
      <c r="K68" s="46"/>
      <c r="L68" s="46">
        <f t="shared" si="0"/>
        <v>4</v>
      </c>
      <c r="M68" s="46">
        <v>4</v>
      </c>
      <c r="N68" s="46">
        <f t="shared" si="1"/>
        <v>0</v>
      </c>
      <c r="O68" s="105"/>
      <c r="P68" s="105"/>
      <c r="Q68" s="105"/>
      <c r="R68" s="105"/>
      <c r="S68" s="46">
        <f t="shared" si="2"/>
        <v>4</v>
      </c>
      <c r="T68" s="46">
        <v>4</v>
      </c>
      <c r="U68" s="46">
        <f t="shared" si="3"/>
        <v>0</v>
      </c>
      <c r="V68" s="105"/>
      <c r="W68" s="105"/>
      <c r="X68" s="105"/>
      <c r="Y68" s="105"/>
      <c r="Z68" s="46">
        <f t="shared" si="4"/>
        <v>4</v>
      </c>
      <c r="AA68" s="105">
        <v>4</v>
      </c>
      <c r="AB68" s="46">
        <f t="shared" si="5"/>
        <v>0</v>
      </c>
      <c r="AC68" s="105"/>
      <c r="AD68" s="105"/>
      <c r="AE68" s="105"/>
      <c r="AF68" s="105"/>
      <c r="AG68" s="46">
        <f t="shared" si="18"/>
        <v>4</v>
      </c>
      <c r="AH68" s="105">
        <v>4</v>
      </c>
      <c r="AI68" s="46">
        <f t="shared" si="7"/>
        <v>0</v>
      </c>
      <c r="AJ68" s="105"/>
      <c r="AK68" s="105"/>
      <c r="AL68" s="105"/>
      <c r="AM68" s="105"/>
      <c r="AN68" s="46">
        <f t="shared" si="8"/>
        <v>4</v>
      </c>
      <c r="AO68" s="105">
        <v>4</v>
      </c>
      <c r="AP68" s="105">
        <f t="shared" si="9"/>
        <v>0</v>
      </c>
      <c r="AQ68" s="46">
        <f t="shared" si="10"/>
        <v>0</v>
      </c>
      <c r="AR68" s="46">
        <f t="shared" si="11"/>
        <v>0</v>
      </c>
      <c r="AS68" s="46">
        <f t="shared" si="12"/>
        <v>0</v>
      </c>
      <c r="AT68" s="46">
        <f t="shared" si="13"/>
        <v>0</v>
      </c>
      <c r="AU68" s="46">
        <f t="shared" si="14"/>
        <v>4</v>
      </c>
      <c r="AV68" s="184">
        <f t="shared" si="15"/>
        <v>4</v>
      </c>
      <c r="AW68" s="105">
        <f t="shared" si="16"/>
        <v>0</v>
      </c>
      <c r="AX68" s="107"/>
      <c r="AY68" s="294" t="b">
        <f t="shared" si="17"/>
        <v>1</v>
      </c>
      <c r="AZ68" s="5" t="s">
        <v>1751</v>
      </c>
    </row>
    <row r="69" spans="1:52" s="5" customFormat="1" ht="24.95" customHeight="1" x14ac:dyDescent="0.25">
      <c r="A69" s="281" t="s">
        <v>1271</v>
      </c>
      <c r="B69" s="19" t="s">
        <v>1664</v>
      </c>
      <c r="C69" s="65" t="s">
        <v>1665</v>
      </c>
      <c r="D69" s="66">
        <v>246.66</v>
      </c>
      <c r="E69" s="67">
        <v>246.66</v>
      </c>
      <c r="F69" s="101" t="s">
        <v>33</v>
      </c>
      <c r="G69" s="46">
        <v>1</v>
      </c>
      <c r="H69" s="46"/>
      <c r="I69" s="46"/>
      <c r="J69" s="46"/>
      <c r="K69" s="46"/>
      <c r="L69" s="46">
        <f t="shared" si="0"/>
        <v>1</v>
      </c>
      <c r="M69" s="46">
        <v>1</v>
      </c>
      <c r="N69" s="46">
        <f t="shared" si="1"/>
        <v>0</v>
      </c>
      <c r="O69" s="105"/>
      <c r="P69" s="105"/>
      <c r="Q69" s="105"/>
      <c r="R69" s="105"/>
      <c r="S69" s="46">
        <f t="shared" si="2"/>
        <v>1</v>
      </c>
      <c r="T69" s="46">
        <v>1</v>
      </c>
      <c r="U69" s="46">
        <f t="shared" si="3"/>
        <v>0</v>
      </c>
      <c r="V69" s="105"/>
      <c r="W69" s="105"/>
      <c r="X69" s="105"/>
      <c r="Y69" s="105"/>
      <c r="Z69" s="46">
        <f t="shared" si="4"/>
        <v>1</v>
      </c>
      <c r="AA69" s="105">
        <v>1</v>
      </c>
      <c r="AB69" s="46">
        <f t="shared" si="5"/>
        <v>0</v>
      </c>
      <c r="AC69" s="105"/>
      <c r="AD69" s="105"/>
      <c r="AE69" s="105"/>
      <c r="AF69" s="105"/>
      <c r="AG69" s="46">
        <f t="shared" si="18"/>
        <v>1</v>
      </c>
      <c r="AH69" s="105">
        <v>1</v>
      </c>
      <c r="AI69" s="46">
        <f t="shared" si="7"/>
        <v>0</v>
      </c>
      <c r="AJ69" s="105"/>
      <c r="AK69" s="105"/>
      <c r="AL69" s="105"/>
      <c r="AM69" s="105"/>
      <c r="AN69" s="46">
        <f t="shared" si="8"/>
        <v>1</v>
      </c>
      <c r="AO69" s="105">
        <v>1</v>
      </c>
      <c r="AP69" s="105">
        <f t="shared" si="9"/>
        <v>0</v>
      </c>
      <c r="AQ69" s="46">
        <f t="shared" si="10"/>
        <v>0</v>
      </c>
      <c r="AR69" s="46">
        <f t="shared" si="11"/>
        <v>0</v>
      </c>
      <c r="AS69" s="46">
        <f t="shared" si="12"/>
        <v>0</v>
      </c>
      <c r="AT69" s="46">
        <f t="shared" si="13"/>
        <v>0</v>
      </c>
      <c r="AU69" s="46">
        <f t="shared" si="14"/>
        <v>1</v>
      </c>
      <c r="AV69" s="184">
        <f t="shared" si="15"/>
        <v>1</v>
      </c>
      <c r="AW69" s="105">
        <f t="shared" si="16"/>
        <v>0</v>
      </c>
      <c r="AX69" s="108"/>
      <c r="AY69" s="294" t="b">
        <f t="shared" si="17"/>
        <v>1</v>
      </c>
      <c r="AZ69" s="5" t="s">
        <v>1665</v>
      </c>
    </row>
    <row r="70" spans="1:52" s="5" customFormat="1" ht="24.95" customHeight="1" x14ac:dyDescent="0.25">
      <c r="A70" s="281" t="s">
        <v>1271</v>
      </c>
      <c r="B70" s="19" t="s">
        <v>1666</v>
      </c>
      <c r="C70" s="65" t="s">
        <v>1667</v>
      </c>
      <c r="D70" s="66">
        <v>246.66</v>
      </c>
      <c r="E70" s="67">
        <v>246.66</v>
      </c>
      <c r="F70" s="101" t="s">
        <v>33</v>
      </c>
      <c r="G70" s="46">
        <v>0</v>
      </c>
      <c r="H70" s="46"/>
      <c r="I70" s="46"/>
      <c r="J70" s="46"/>
      <c r="K70" s="46"/>
      <c r="L70" s="46">
        <f t="shared" si="0"/>
        <v>0</v>
      </c>
      <c r="M70" s="46">
        <v>0</v>
      </c>
      <c r="N70" s="46">
        <f t="shared" si="1"/>
        <v>0</v>
      </c>
      <c r="O70" s="105"/>
      <c r="P70" s="105"/>
      <c r="Q70" s="105"/>
      <c r="R70" s="105"/>
      <c r="S70" s="46">
        <f t="shared" si="2"/>
        <v>0</v>
      </c>
      <c r="T70" s="46"/>
      <c r="U70" s="46">
        <f t="shared" si="3"/>
        <v>0</v>
      </c>
      <c r="V70" s="105"/>
      <c r="W70" s="105"/>
      <c r="X70" s="105"/>
      <c r="Y70" s="105"/>
      <c r="Z70" s="46">
        <f t="shared" si="4"/>
        <v>0</v>
      </c>
      <c r="AA70" s="105"/>
      <c r="AB70" s="46">
        <f t="shared" si="5"/>
        <v>0</v>
      </c>
      <c r="AC70" s="105"/>
      <c r="AD70" s="105"/>
      <c r="AE70" s="105"/>
      <c r="AF70" s="105"/>
      <c r="AG70" s="46">
        <f t="shared" si="18"/>
        <v>0</v>
      </c>
      <c r="AH70" s="105">
        <v>0</v>
      </c>
      <c r="AI70" s="46">
        <f t="shared" si="7"/>
        <v>0</v>
      </c>
      <c r="AJ70" s="105"/>
      <c r="AK70" s="105"/>
      <c r="AL70" s="105"/>
      <c r="AM70" s="105"/>
      <c r="AN70" s="46">
        <f t="shared" si="8"/>
        <v>0</v>
      </c>
      <c r="AO70" s="105">
        <v>0</v>
      </c>
      <c r="AP70" s="105">
        <f t="shared" si="9"/>
        <v>0</v>
      </c>
      <c r="AQ70" s="46">
        <f t="shared" si="10"/>
        <v>0</v>
      </c>
      <c r="AR70" s="46">
        <f t="shared" si="11"/>
        <v>0</v>
      </c>
      <c r="AS70" s="46">
        <f t="shared" si="12"/>
        <v>0</v>
      </c>
      <c r="AT70" s="46">
        <f t="shared" si="13"/>
        <v>0</v>
      </c>
      <c r="AU70" s="46">
        <f t="shared" si="14"/>
        <v>0</v>
      </c>
      <c r="AV70" s="105">
        <f t="shared" si="15"/>
        <v>0</v>
      </c>
      <c r="AW70" s="105">
        <f t="shared" si="16"/>
        <v>0</v>
      </c>
      <c r="AX70" s="108"/>
      <c r="AY70" s="294" t="b">
        <f t="shared" si="17"/>
        <v>1</v>
      </c>
      <c r="AZ70" s="5" t="s">
        <v>1667</v>
      </c>
    </row>
    <row r="71" spans="1:52" s="5" customFormat="1" ht="24.95" customHeight="1" x14ac:dyDescent="0.25">
      <c r="A71" s="281" t="s">
        <v>1298</v>
      </c>
      <c r="B71" s="19" t="s">
        <v>1330</v>
      </c>
      <c r="C71" s="65" t="s">
        <v>1331</v>
      </c>
      <c r="D71" s="66">
        <v>151.96</v>
      </c>
      <c r="E71" s="67">
        <v>151.96</v>
      </c>
      <c r="F71" s="101" t="s">
        <v>33</v>
      </c>
      <c r="G71" s="46">
        <v>1</v>
      </c>
      <c r="H71" s="46"/>
      <c r="I71" s="46"/>
      <c r="J71" s="46"/>
      <c r="K71" s="46"/>
      <c r="L71" s="46">
        <f t="shared" si="0"/>
        <v>1</v>
      </c>
      <c r="M71" s="46">
        <v>1</v>
      </c>
      <c r="N71" s="46">
        <f t="shared" si="1"/>
        <v>0</v>
      </c>
      <c r="O71" s="105"/>
      <c r="P71" s="105"/>
      <c r="Q71" s="105"/>
      <c r="R71" s="105"/>
      <c r="S71" s="46">
        <f t="shared" si="2"/>
        <v>1</v>
      </c>
      <c r="T71" s="46">
        <v>1</v>
      </c>
      <c r="U71" s="46">
        <f t="shared" si="3"/>
        <v>0</v>
      </c>
      <c r="V71" s="105"/>
      <c r="W71" s="105"/>
      <c r="X71" s="105"/>
      <c r="Y71" s="105"/>
      <c r="Z71" s="46">
        <f t="shared" si="4"/>
        <v>1</v>
      </c>
      <c r="AA71" s="105">
        <v>1</v>
      </c>
      <c r="AB71" s="46">
        <f t="shared" si="5"/>
        <v>0</v>
      </c>
      <c r="AC71" s="105"/>
      <c r="AD71" s="105"/>
      <c r="AE71" s="105"/>
      <c r="AF71" s="105"/>
      <c r="AG71" s="46">
        <f t="shared" si="18"/>
        <v>1</v>
      </c>
      <c r="AH71" s="105">
        <v>1</v>
      </c>
      <c r="AI71" s="46">
        <f t="shared" si="7"/>
        <v>0</v>
      </c>
      <c r="AJ71" s="105"/>
      <c r="AK71" s="105"/>
      <c r="AL71" s="105"/>
      <c r="AM71" s="105"/>
      <c r="AN71" s="46">
        <f t="shared" si="8"/>
        <v>1</v>
      </c>
      <c r="AO71" s="105">
        <v>1</v>
      </c>
      <c r="AP71" s="105">
        <f t="shared" si="9"/>
        <v>0</v>
      </c>
      <c r="AQ71" s="46">
        <f t="shared" si="10"/>
        <v>0</v>
      </c>
      <c r="AR71" s="46">
        <f t="shared" si="11"/>
        <v>0</v>
      </c>
      <c r="AS71" s="46">
        <f t="shared" si="12"/>
        <v>0</v>
      </c>
      <c r="AT71" s="46">
        <f t="shared" si="13"/>
        <v>0</v>
      </c>
      <c r="AU71" s="46">
        <f t="shared" si="14"/>
        <v>1</v>
      </c>
      <c r="AV71" s="184">
        <f t="shared" si="15"/>
        <v>1</v>
      </c>
      <c r="AW71" s="105">
        <f t="shared" si="16"/>
        <v>0</v>
      </c>
      <c r="AX71" s="107"/>
      <c r="AY71" s="294" t="b">
        <f t="shared" si="17"/>
        <v>1</v>
      </c>
      <c r="AZ71" s="5" t="s">
        <v>1331</v>
      </c>
    </row>
    <row r="72" spans="1:52" s="5" customFormat="1" ht="24.95" customHeight="1" x14ac:dyDescent="0.25">
      <c r="A72" s="281" t="s">
        <v>1298</v>
      </c>
      <c r="B72" s="104" t="s">
        <v>1332</v>
      </c>
      <c r="C72" s="65" t="s">
        <v>1333</v>
      </c>
      <c r="D72" s="66">
        <v>71</v>
      </c>
      <c r="E72" s="67">
        <v>71</v>
      </c>
      <c r="F72" s="101" t="s">
        <v>33</v>
      </c>
      <c r="G72" s="46">
        <v>0</v>
      </c>
      <c r="H72" s="46"/>
      <c r="I72" s="46"/>
      <c r="J72" s="46"/>
      <c r="K72" s="46"/>
      <c r="L72" s="46">
        <f t="shared" si="0"/>
        <v>0</v>
      </c>
      <c r="M72" s="46"/>
      <c r="N72" s="46">
        <f t="shared" si="1"/>
        <v>0</v>
      </c>
      <c r="O72" s="105"/>
      <c r="P72" s="105"/>
      <c r="Q72" s="105"/>
      <c r="R72" s="105"/>
      <c r="S72" s="46">
        <f t="shared" si="2"/>
        <v>0</v>
      </c>
      <c r="T72" s="46"/>
      <c r="U72" s="46">
        <f t="shared" si="3"/>
        <v>0</v>
      </c>
      <c r="V72" s="105"/>
      <c r="W72" s="105"/>
      <c r="X72" s="105"/>
      <c r="Y72" s="105"/>
      <c r="Z72" s="46">
        <f t="shared" si="4"/>
        <v>0</v>
      </c>
      <c r="AA72" s="105"/>
      <c r="AB72" s="46">
        <f t="shared" si="5"/>
        <v>0</v>
      </c>
      <c r="AC72" s="105"/>
      <c r="AD72" s="105"/>
      <c r="AE72" s="105"/>
      <c r="AF72" s="105"/>
      <c r="AG72" s="46">
        <f t="shared" si="18"/>
        <v>0</v>
      </c>
      <c r="AH72" s="105">
        <v>0</v>
      </c>
      <c r="AI72" s="46">
        <f t="shared" si="7"/>
        <v>0</v>
      </c>
      <c r="AJ72" s="105"/>
      <c r="AK72" s="105"/>
      <c r="AL72" s="105"/>
      <c r="AM72" s="105"/>
      <c r="AN72" s="46">
        <f t="shared" si="8"/>
        <v>0</v>
      </c>
      <c r="AO72" s="105">
        <v>0</v>
      </c>
      <c r="AP72" s="105">
        <f t="shared" si="9"/>
        <v>0</v>
      </c>
      <c r="AQ72" s="46">
        <f t="shared" si="10"/>
        <v>0</v>
      </c>
      <c r="AR72" s="46">
        <f t="shared" si="11"/>
        <v>0</v>
      </c>
      <c r="AS72" s="46">
        <f t="shared" si="12"/>
        <v>0</v>
      </c>
      <c r="AT72" s="46">
        <f t="shared" si="13"/>
        <v>0</v>
      </c>
      <c r="AU72" s="46">
        <f t="shared" si="14"/>
        <v>0</v>
      </c>
      <c r="AV72" s="105">
        <f t="shared" si="15"/>
        <v>0</v>
      </c>
      <c r="AW72" s="105">
        <f t="shared" si="16"/>
        <v>0</v>
      </c>
      <c r="AX72" s="107"/>
      <c r="AY72" s="294" t="b">
        <f t="shared" si="17"/>
        <v>1</v>
      </c>
      <c r="AZ72" s="5" t="s">
        <v>1333</v>
      </c>
    </row>
    <row r="73" spans="1:52" s="5" customFormat="1" ht="24.95" customHeight="1" x14ac:dyDescent="0.25">
      <c r="A73" s="281" t="s">
        <v>27</v>
      </c>
      <c r="B73" s="69" t="s">
        <v>31</v>
      </c>
      <c r="C73" s="65" t="s">
        <v>32</v>
      </c>
      <c r="D73" s="66">
        <v>60.32</v>
      </c>
      <c r="E73" s="67">
        <v>60.32</v>
      </c>
      <c r="F73" s="101" t="s">
        <v>33</v>
      </c>
      <c r="G73" s="46">
        <v>0</v>
      </c>
      <c r="H73" s="46"/>
      <c r="I73" s="46"/>
      <c r="J73" s="46"/>
      <c r="K73" s="46"/>
      <c r="L73" s="46">
        <f t="shared" ref="L73:L136" si="19">G73+H73+I73-J73-K73</f>
        <v>0</v>
      </c>
      <c r="M73" s="46">
        <v>0</v>
      </c>
      <c r="N73" s="46">
        <f t="shared" ref="N73:N136" si="20">M73-L73</f>
        <v>0</v>
      </c>
      <c r="O73" s="105"/>
      <c r="P73" s="105"/>
      <c r="Q73" s="105"/>
      <c r="R73" s="105"/>
      <c r="S73" s="46">
        <f t="shared" ref="S73:S136" si="21">L73+O73+P73-Q73-R73</f>
        <v>0</v>
      </c>
      <c r="T73" s="46">
        <v>0</v>
      </c>
      <c r="U73" s="46">
        <f t="shared" ref="U73:U136" si="22">T73-S73</f>
        <v>0</v>
      </c>
      <c r="V73" s="105"/>
      <c r="W73" s="105"/>
      <c r="X73" s="105"/>
      <c r="Y73" s="105"/>
      <c r="Z73" s="46">
        <f t="shared" ref="Z73:Z136" si="23">S73+V73+W73-X73-Y73</f>
        <v>0</v>
      </c>
      <c r="AA73" s="105">
        <v>0</v>
      </c>
      <c r="AB73" s="46">
        <f t="shared" ref="AB73:AB136" si="24">AA73-Z73</f>
        <v>0</v>
      </c>
      <c r="AC73" s="105"/>
      <c r="AD73" s="105"/>
      <c r="AE73" s="105"/>
      <c r="AF73" s="105"/>
      <c r="AG73" s="46">
        <f t="shared" ref="AG73:AG104" si="25">Z73+AC73+AD73-AE73-AF73</f>
        <v>0</v>
      </c>
      <c r="AH73" s="105"/>
      <c r="AI73" s="46">
        <f t="shared" ref="AI73:AI136" si="26">AH73-AG73</f>
        <v>0</v>
      </c>
      <c r="AJ73" s="105"/>
      <c r="AK73" s="105"/>
      <c r="AL73" s="105"/>
      <c r="AM73" s="105"/>
      <c r="AN73" s="46">
        <f t="shared" ref="AN73:AN136" si="27">AG73+AJ73+AK73-AL73-AM73</f>
        <v>0</v>
      </c>
      <c r="AO73" s="105">
        <v>0</v>
      </c>
      <c r="AP73" s="105">
        <f t="shared" ref="AP73:AP136" si="28">AO73-AN73</f>
        <v>0</v>
      </c>
      <c r="AQ73" s="46">
        <f t="shared" ref="AQ73:AQ136" si="29">H73+O73+V73+AC73+AJ73</f>
        <v>0</v>
      </c>
      <c r="AR73" s="46">
        <f t="shared" ref="AR73:AR136" si="30">I73+P73+W73+AD73+AK73</f>
        <v>0</v>
      </c>
      <c r="AS73" s="46">
        <f t="shared" ref="AS73:AS136" si="31">J73+Q73+X73+AE73+AL73</f>
        <v>0</v>
      </c>
      <c r="AT73" s="46">
        <f t="shared" ref="AT73:AT136" si="32">K73+R73+Y73+AF73+AM73</f>
        <v>0</v>
      </c>
      <c r="AU73" s="46">
        <f t="shared" ref="AU73:AU136" si="33">G73+AQ73+AR73-AS73-AT73</f>
        <v>0</v>
      </c>
      <c r="AV73" s="105">
        <f t="shared" ref="AV73:AV136" si="34">+AO73</f>
        <v>0</v>
      </c>
      <c r="AW73" s="105">
        <f t="shared" ref="AW73:AW136" si="35">AV73-AU73</f>
        <v>0</v>
      </c>
      <c r="AX73" s="107"/>
      <c r="AY73" s="294" t="b">
        <f t="shared" ref="AY73:AY136" si="36">C73=AZ73</f>
        <v>1</v>
      </c>
      <c r="AZ73" s="5" t="s">
        <v>32</v>
      </c>
    </row>
    <row r="74" spans="1:52" s="5" customFormat="1" ht="24.95" customHeight="1" x14ac:dyDescent="0.25">
      <c r="A74" s="281" t="s">
        <v>27</v>
      </c>
      <c r="B74" s="69" t="s">
        <v>34</v>
      </c>
      <c r="C74" s="65" t="s">
        <v>35</v>
      </c>
      <c r="D74" s="66">
        <v>90.48</v>
      </c>
      <c r="E74" s="67">
        <v>90.48</v>
      </c>
      <c r="F74" s="101" t="s">
        <v>33</v>
      </c>
      <c r="G74" s="46">
        <v>0</v>
      </c>
      <c r="H74" s="46"/>
      <c r="I74" s="46"/>
      <c r="J74" s="46"/>
      <c r="K74" s="46"/>
      <c r="L74" s="46">
        <f t="shared" si="19"/>
        <v>0</v>
      </c>
      <c r="M74" s="46">
        <v>0</v>
      </c>
      <c r="N74" s="46">
        <f t="shared" si="20"/>
        <v>0</v>
      </c>
      <c r="O74" s="105"/>
      <c r="P74" s="105"/>
      <c r="Q74" s="105"/>
      <c r="R74" s="105"/>
      <c r="S74" s="46">
        <f t="shared" si="21"/>
        <v>0</v>
      </c>
      <c r="T74" s="46">
        <v>0</v>
      </c>
      <c r="U74" s="46">
        <f t="shared" si="22"/>
        <v>0</v>
      </c>
      <c r="V74" s="105">
        <v>10</v>
      </c>
      <c r="W74" s="105"/>
      <c r="X74" s="105">
        <v>3</v>
      </c>
      <c r="Y74" s="105"/>
      <c r="Z74" s="46">
        <f t="shared" si="23"/>
        <v>7</v>
      </c>
      <c r="AA74" s="105">
        <v>7</v>
      </c>
      <c r="AB74" s="46">
        <f t="shared" si="24"/>
        <v>0</v>
      </c>
      <c r="AC74" s="105"/>
      <c r="AD74" s="105"/>
      <c r="AE74" s="105">
        <v>3</v>
      </c>
      <c r="AF74" s="105"/>
      <c r="AG74" s="46">
        <f t="shared" si="25"/>
        <v>4</v>
      </c>
      <c r="AH74" s="105">
        <v>4</v>
      </c>
      <c r="AI74" s="46">
        <f t="shared" si="26"/>
        <v>0</v>
      </c>
      <c r="AJ74" s="105"/>
      <c r="AK74" s="105"/>
      <c r="AL74" s="105">
        <v>1</v>
      </c>
      <c r="AM74" s="105"/>
      <c r="AN74" s="46">
        <f t="shared" si="27"/>
        <v>3</v>
      </c>
      <c r="AO74" s="105">
        <v>3</v>
      </c>
      <c r="AP74" s="105">
        <f t="shared" si="28"/>
        <v>0</v>
      </c>
      <c r="AQ74" s="46">
        <f t="shared" si="29"/>
        <v>10</v>
      </c>
      <c r="AR74" s="46">
        <f t="shared" si="30"/>
        <v>0</v>
      </c>
      <c r="AS74" s="46">
        <f t="shared" si="31"/>
        <v>7</v>
      </c>
      <c r="AT74" s="46">
        <f t="shared" si="32"/>
        <v>0</v>
      </c>
      <c r="AU74" s="46">
        <f t="shared" si="33"/>
        <v>3</v>
      </c>
      <c r="AV74" s="105">
        <f t="shared" si="34"/>
        <v>3</v>
      </c>
      <c r="AW74" s="105">
        <f t="shared" si="35"/>
        <v>0</v>
      </c>
      <c r="AX74" s="106"/>
      <c r="AY74" s="294" t="b">
        <f t="shared" si="36"/>
        <v>1</v>
      </c>
      <c r="AZ74" s="5" t="s">
        <v>35</v>
      </c>
    </row>
    <row r="75" spans="1:52" s="5" customFormat="1" ht="28.5" customHeight="1" x14ac:dyDescent="0.25">
      <c r="A75" s="281" t="s">
        <v>1298</v>
      </c>
      <c r="B75" s="19" t="s">
        <v>1334</v>
      </c>
      <c r="C75" s="65" t="s">
        <v>1335</v>
      </c>
      <c r="D75" s="66">
        <v>87.12</v>
      </c>
      <c r="E75" s="67">
        <v>87.12</v>
      </c>
      <c r="F75" s="101" t="s">
        <v>33</v>
      </c>
      <c r="G75" s="46">
        <v>0</v>
      </c>
      <c r="H75" s="46"/>
      <c r="I75" s="46"/>
      <c r="J75" s="46"/>
      <c r="K75" s="46"/>
      <c r="L75" s="46">
        <f t="shared" si="19"/>
        <v>0</v>
      </c>
      <c r="M75" s="46"/>
      <c r="N75" s="46">
        <f t="shared" si="20"/>
        <v>0</v>
      </c>
      <c r="O75" s="105"/>
      <c r="P75" s="105"/>
      <c r="Q75" s="105"/>
      <c r="R75" s="105"/>
      <c r="S75" s="46">
        <f t="shared" si="21"/>
        <v>0</v>
      </c>
      <c r="T75" s="46"/>
      <c r="U75" s="46">
        <f t="shared" si="22"/>
        <v>0</v>
      </c>
      <c r="V75" s="105"/>
      <c r="W75" s="105"/>
      <c r="X75" s="105"/>
      <c r="Y75" s="105"/>
      <c r="Z75" s="46">
        <f t="shared" si="23"/>
        <v>0</v>
      </c>
      <c r="AA75" s="105"/>
      <c r="AB75" s="46">
        <f t="shared" si="24"/>
        <v>0</v>
      </c>
      <c r="AC75" s="105"/>
      <c r="AD75" s="105"/>
      <c r="AE75" s="105"/>
      <c r="AF75" s="105"/>
      <c r="AG75" s="46">
        <f t="shared" si="25"/>
        <v>0</v>
      </c>
      <c r="AH75" s="105">
        <v>0</v>
      </c>
      <c r="AI75" s="46">
        <f t="shared" si="26"/>
        <v>0</v>
      </c>
      <c r="AJ75" s="105"/>
      <c r="AK75" s="105"/>
      <c r="AL75" s="105"/>
      <c r="AM75" s="105"/>
      <c r="AN75" s="46">
        <f t="shared" si="27"/>
        <v>0</v>
      </c>
      <c r="AO75" s="105">
        <v>0</v>
      </c>
      <c r="AP75" s="105">
        <f t="shared" si="28"/>
        <v>0</v>
      </c>
      <c r="AQ75" s="46">
        <f t="shared" si="29"/>
        <v>0</v>
      </c>
      <c r="AR75" s="46">
        <f t="shared" si="30"/>
        <v>0</v>
      </c>
      <c r="AS75" s="46">
        <f t="shared" si="31"/>
        <v>0</v>
      </c>
      <c r="AT75" s="46">
        <f t="shared" si="32"/>
        <v>0</v>
      </c>
      <c r="AU75" s="46">
        <f t="shared" si="33"/>
        <v>0</v>
      </c>
      <c r="AV75" s="105">
        <f t="shared" si="34"/>
        <v>0</v>
      </c>
      <c r="AW75" s="105">
        <f t="shared" si="35"/>
        <v>0</v>
      </c>
      <c r="AX75" s="108"/>
      <c r="AY75" s="294" t="b">
        <f t="shared" si="36"/>
        <v>1</v>
      </c>
      <c r="AZ75" s="5" t="s">
        <v>1335</v>
      </c>
    </row>
    <row r="76" spans="1:52" s="5" customFormat="1" ht="24.95" customHeight="1" x14ac:dyDescent="0.25">
      <c r="A76" s="281" t="s">
        <v>1053</v>
      </c>
      <c r="B76" s="19" t="s">
        <v>1066</v>
      </c>
      <c r="C76" s="65" t="s">
        <v>1067</v>
      </c>
      <c r="D76" s="66">
        <v>0</v>
      </c>
      <c r="E76" s="67">
        <v>0</v>
      </c>
      <c r="F76" s="101" t="s">
        <v>33</v>
      </c>
      <c r="G76" s="46">
        <v>0</v>
      </c>
      <c r="H76" s="46"/>
      <c r="I76" s="46"/>
      <c r="J76" s="46"/>
      <c r="K76" s="46"/>
      <c r="L76" s="46">
        <f t="shared" si="19"/>
        <v>0</v>
      </c>
      <c r="M76" s="46"/>
      <c r="N76" s="46">
        <f t="shared" si="20"/>
        <v>0</v>
      </c>
      <c r="O76" s="105"/>
      <c r="P76" s="105"/>
      <c r="Q76" s="105"/>
      <c r="R76" s="105"/>
      <c r="S76" s="46">
        <f t="shared" si="21"/>
        <v>0</v>
      </c>
      <c r="T76" s="46"/>
      <c r="U76" s="46">
        <f t="shared" si="22"/>
        <v>0</v>
      </c>
      <c r="V76" s="105"/>
      <c r="W76" s="105"/>
      <c r="X76" s="105"/>
      <c r="Y76" s="105"/>
      <c r="Z76" s="46">
        <f t="shared" si="23"/>
        <v>0</v>
      </c>
      <c r="AA76" s="105"/>
      <c r="AB76" s="46">
        <f t="shared" si="24"/>
        <v>0</v>
      </c>
      <c r="AC76" s="105"/>
      <c r="AD76" s="105"/>
      <c r="AE76" s="105"/>
      <c r="AF76" s="105"/>
      <c r="AG76" s="46">
        <f t="shared" si="25"/>
        <v>0</v>
      </c>
      <c r="AH76" s="105">
        <v>0</v>
      </c>
      <c r="AI76" s="46">
        <f t="shared" si="26"/>
        <v>0</v>
      </c>
      <c r="AJ76" s="105"/>
      <c r="AK76" s="105"/>
      <c r="AL76" s="105"/>
      <c r="AM76" s="105"/>
      <c r="AN76" s="46">
        <f t="shared" si="27"/>
        <v>0</v>
      </c>
      <c r="AO76" s="105">
        <v>0</v>
      </c>
      <c r="AP76" s="105">
        <f t="shared" si="28"/>
        <v>0</v>
      </c>
      <c r="AQ76" s="46">
        <f t="shared" si="29"/>
        <v>0</v>
      </c>
      <c r="AR76" s="46">
        <f t="shared" si="30"/>
        <v>0</v>
      </c>
      <c r="AS76" s="46">
        <f t="shared" si="31"/>
        <v>0</v>
      </c>
      <c r="AT76" s="46">
        <f t="shared" si="32"/>
        <v>0</v>
      </c>
      <c r="AU76" s="46">
        <f t="shared" si="33"/>
        <v>0</v>
      </c>
      <c r="AV76" s="105">
        <f t="shared" si="34"/>
        <v>0</v>
      </c>
      <c r="AW76" s="105">
        <f t="shared" si="35"/>
        <v>0</v>
      </c>
      <c r="AX76" s="108"/>
      <c r="AY76" s="294" t="b">
        <f t="shared" si="36"/>
        <v>1</v>
      </c>
      <c r="AZ76" s="5" t="s">
        <v>1067</v>
      </c>
    </row>
    <row r="77" spans="1:52" s="5" customFormat="1" ht="30" x14ac:dyDescent="0.25">
      <c r="A77" s="281" t="s">
        <v>1436</v>
      </c>
      <c r="B77" s="19" t="s">
        <v>1453</v>
      </c>
      <c r="C77" s="65" t="s">
        <v>1454</v>
      </c>
      <c r="D77" s="66">
        <v>209.66</v>
      </c>
      <c r="E77" s="67">
        <v>209.66</v>
      </c>
      <c r="F77" s="101" t="s">
        <v>33</v>
      </c>
      <c r="G77" s="46">
        <v>0</v>
      </c>
      <c r="H77" s="46"/>
      <c r="I77" s="46"/>
      <c r="J77" s="46"/>
      <c r="K77" s="46"/>
      <c r="L77" s="46">
        <f t="shared" si="19"/>
        <v>0</v>
      </c>
      <c r="M77" s="46"/>
      <c r="N77" s="46">
        <f t="shared" si="20"/>
        <v>0</v>
      </c>
      <c r="O77" s="105"/>
      <c r="P77" s="105"/>
      <c r="Q77" s="105"/>
      <c r="R77" s="105"/>
      <c r="S77" s="46">
        <f t="shared" si="21"/>
        <v>0</v>
      </c>
      <c r="T77" s="46"/>
      <c r="U77" s="46">
        <f t="shared" si="22"/>
        <v>0</v>
      </c>
      <c r="V77" s="105"/>
      <c r="W77" s="105"/>
      <c r="X77" s="105"/>
      <c r="Y77" s="105"/>
      <c r="Z77" s="46">
        <f t="shared" si="23"/>
        <v>0</v>
      </c>
      <c r="AA77" s="105"/>
      <c r="AB77" s="46">
        <f t="shared" si="24"/>
        <v>0</v>
      </c>
      <c r="AC77" s="105"/>
      <c r="AD77" s="105"/>
      <c r="AE77" s="105"/>
      <c r="AF77" s="105"/>
      <c r="AG77" s="46">
        <f t="shared" si="25"/>
        <v>0</v>
      </c>
      <c r="AH77" s="105">
        <v>0</v>
      </c>
      <c r="AI77" s="46">
        <f t="shared" si="26"/>
        <v>0</v>
      </c>
      <c r="AJ77" s="105"/>
      <c r="AK77" s="105"/>
      <c r="AL77" s="105"/>
      <c r="AM77" s="105"/>
      <c r="AN77" s="46">
        <f t="shared" si="27"/>
        <v>0</v>
      </c>
      <c r="AO77" s="105">
        <v>0</v>
      </c>
      <c r="AP77" s="105">
        <f t="shared" si="28"/>
        <v>0</v>
      </c>
      <c r="AQ77" s="46">
        <f t="shared" si="29"/>
        <v>0</v>
      </c>
      <c r="AR77" s="46">
        <f t="shared" si="30"/>
        <v>0</v>
      </c>
      <c r="AS77" s="46">
        <f t="shared" si="31"/>
        <v>0</v>
      </c>
      <c r="AT77" s="46">
        <f t="shared" si="32"/>
        <v>0</v>
      </c>
      <c r="AU77" s="46">
        <f t="shared" si="33"/>
        <v>0</v>
      </c>
      <c r="AV77" s="105">
        <f t="shared" si="34"/>
        <v>0</v>
      </c>
      <c r="AW77" s="105">
        <f t="shared" si="35"/>
        <v>0</v>
      </c>
      <c r="AX77" s="107"/>
      <c r="AY77" s="294" t="b">
        <f t="shared" si="36"/>
        <v>1</v>
      </c>
      <c r="AZ77" s="5" t="s">
        <v>1454</v>
      </c>
    </row>
    <row r="78" spans="1:52" s="5" customFormat="1" ht="24.95" customHeight="1" x14ac:dyDescent="0.25">
      <c r="A78" s="281" t="s">
        <v>1436</v>
      </c>
      <c r="B78" s="19" t="s">
        <v>1455</v>
      </c>
      <c r="C78" s="65" t="s">
        <v>1456</v>
      </c>
      <c r="D78" s="66">
        <v>79.34</v>
      </c>
      <c r="E78" s="67">
        <v>79.34</v>
      </c>
      <c r="F78" s="101" t="s">
        <v>33</v>
      </c>
      <c r="G78" s="46">
        <v>10</v>
      </c>
      <c r="H78" s="46"/>
      <c r="I78" s="46"/>
      <c r="J78" s="46"/>
      <c r="K78" s="46"/>
      <c r="L78" s="46">
        <f t="shared" si="19"/>
        <v>10</v>
      </c>
      <c r="M78" s="46">
        <v>10</v>
      </c>
      <c r="N78" s="46">
        <f t="shared" si="20"/>
        <v>0</v>
      </c>
      <c r="O78" s="105"/>
      <c r="P78" s="105"/>
      <c r="Q78" s="105"/>
      <c r="R78" s="105"/>
      <c r="S78" s="46">
        <f t="shared" si="21"/>
        <v>10</v>
      </c>
      <c r="T78" s="46">
        <v>10</v>
      </c>
      <c r="U78" s="46">
        <f t="shared" si="22"/>
        <v>0</v>
      </c>
      <c r="V78" s="105"/>
      <c r="W78" s="105"/>
      <c r="X78" s="105"/>
      <c r="Y78" s="105"/>
      <c r="Z78" s="46">
        <f t="shared" si="23"/>
        <v>10</v>
      </c>
      <c r="AA78" s="105">
        <v>10</v>
      </c>
      <c r="AB78" s="46">
        <f t="shared" si="24"/>
        <v>0</v>
      </c>
      <c r="AC78" s="105"/>
      <c r="AD78" s="105"/>
      <c r="AE78" s="105"/>
      <c r="AF78" s="105"/>
      <c r="AG78" s="46">
        <f t="shared" si="25"/>
        <v>10</v>
      </c>
      <c r="AH78" s="105">
        <v>10</v>
      </c>
      <c r="AI78" s="46">
        <f t="shared" si="26"/>
        <v>0</v>
      </c>
      <c r="AJ78" s="105"/>
      <c r="AK78" s="105"/>
      <c r="AL78" s="105"/>
      <c r="AM78" s="105"/>
      <c r="AN78" s="46">
        <f t="shared" si="27"/>
        <v>10</v>
      </c>
      <c r="AO78" s="105">
        <v>10</v>
      </c>
      <c r="AP78" s="105">
        <f t="shared" si="28"/>
        <v>0</v>
      </c>
      <c r="AQ78" s="46">
        <f t="shared" si="29"/>
        <v>0</v>
      </c>
      <c r="AR78" s="46">
        <f t="shared" si="30"/>
        <v>0</v>
      </c>
      <c r="AS78" s="46">
        <f t="shared" si="31"/>
        <v>0</v>
      </c>
      <c r="AT78" s="46">
        <f t="shared" si="32"/>
        <v>0</v>
      </c>
      <c r="AU78" s="46">
        <f t="shared" si="33"/>
        <v>10</v>
      </c>
      <c r="AV78" s="184">
        <f t="shared" si="34"/>
        <v>10</v>
      </c>
      <c r="AW78" s="105">
        <f t="shared" si="35"/>
        <v>0</v>
      </c>
      <c r="AX78" s="107"/>
      <c r="AY78" s="294" t="b">
        <f t="shared" si="36"/>
        <v>1</v>
      </c>
      <c r="AZ78" s="5" t="s">
        <v>1456</v>
      </c>
    </row>
    <row r="79" spans="1:52" s="5" customFormat="1" ht="24.95" customHeight="1" x14ac:dyDescent="0.25">
      <c r="A79" s="281" t="s">
        <v>27</v>
      </c>
      <c r="B79" s="69" t="s">
        <v>36</v>
      </c>
      <c r="C79" s="65" t="s">
        <v>37</v>
      </c>
      <c r="D79" s="66">
        <v>20.88</v>
      </c>
      <c r="E79" s="67">
        <v>20.88</v>
      </c>
      <c r="F79" s="101" t="s">
        <v>33</v>
      </c>
      <c r="G79" s="46">
        <v>0</v>
      </c>
      <c r="H79" s="46"/>
      <c r="I79" s="46"/>
      <c r="J79" s="46"/>
      <c r="K79" s="46"/>
      <c r="L79" s="46">
        <f t="shared" si="19"/>
        <v>0</v>
      </c>
      <c r="M79" s="46">
        <v>0</v>
      </c>
      <c r="N79" s="46">
        <f t="shared" si="20"/>
        <v>0</v>
      </c>
      <c r="O79" s="105"/>
      <c r="P79" s="105"/>
      <c r="Q79" s="105"/>
      <c r="R79" s="105"/>
      <c r="S79" s="46">
        <f t="shared" si="21"/>
        <v>0</v>
      </c>
      <c r="T79" s="46">
        <v>0</v>
      </c>
      <c r="U79" s="46">
        <f t="shared" si="22"/>
        <v>0</v>
      </c>
      <c r="V79" s="105"/>
      <c r="W79" s="105"/>
      <c r="X79" s="105"/>
      <c r="Y79" s="105"/>
      <c r="Z79" s="46">
        <f t="shared" si="23"/>
        <v>0</v>
      </c>
      <c r="AA79" s="105">
        <v>0</v>
      </c>
      <c r="AB79" s="46">
        <f t="shared" si="24"/>
        <v>0</v>
      </c>
      <c r="AC79" s="105"/>
      <c r="AD79" s="105"/>
      <c r="AE79" s="105"/>
      <c r="AF79" s="105"/>
      <c r="AG79" s="46">
        <f t="shared" si="25"/>
        <v>0</v>
      </c>
      <c r="AH79" s="105"/>
      <c r="AI79" s="46">
        <f t="shared" si="26"/>
        <v>0</v>
      </c>
      <c r="AJ79" s="105"/>
      <c r="AK79" s="105"/>
      <c r="AL79" s="105"/>
      <c r="AM79" s="105"/>
      <c r="AN79" s="46">
        <f t="shared" si="27"/>
        <v>0</v>
      </c>
      <c r="AO79" s="105">
        <v>0</v>
      </c>
      <c r="AP79" s="105">
        <f t="shared" si="28"/>
        <v>0</v>
      </c>
      <c r="AQ79" s="46">
        <f t="shared" si="29"/>
        <v>0</v>
      </c>
      <c r="AR79" s="46">
        <f t="shared" si="30"/>
        <v>0</v>
      </c>
      <c r="AS79" s="46">
        <f t="shared" si="31"/>
        <v>0</v>
      </c>
      <c r="AT79" s="46">
        <f t="shared" si="32"/>
        <v>0</v>
      </c>
      <c r="AU79" s="46">
        <f t="shared" si="33"/>
        <v>0</v>
      </c>
      <c r="AV79" s="105">
        <f t="shared" si="34"/>
        <v>0</v>
      </c>
      <c r="AW79" s="105">
        <f t="shared" si="35"/>
        <v>0</v>
      </c>
      <c r="AX79" s="107"/>
      <c r="AY79" s="294" t="b">
        <f t="shared" si="36"/>
        <v>1</v>
      </c>
      <c r="AZ79" s="5" t="s">
        <v>37</v>
      </c>
    </row>
    <row r="80" spans="1:52" s="5" customFormat="1" ht="24.95" customHeight="1" x14ac:dyDescent="0.25">
      <c r="A80" s="281" t="s">
        <v>27</v>
      </c>
      <c r="B80" s="69" t="s">
        <v>38</v>
      </c>
      <c r="C80" s="65" t="s">
        <v>39</v>
      </c>
      <c r="D80" s="66">
        <v>66.12</v>
      </c>
      <c r="E80" s="67">
        <v>66.12</v>
      </c>
      <c r="F80" s="101" t="s">
        <v>33</v>
      </c>
      <c r="G80" s="46">
        <v>15</v>
      </c>
      <c r="H80" s="46"/>
      <c r="I80" s="46"/>
      <c r="J80" s="46"/>
      <c r="K80" s="46"/>
      <c r="L80" s="46">
        <f t="shared" si="19"/>
        <v>15</v>
      </c>
      <c r="M80" s="46">
        <v>15</v>
      </c>
      <c r="N80" s="46">
        <f t="shared" si="20"/>
        <v>0</v>
      </c>
      <c r="O80" s="105"/>
      <c r="P80" s="105"/>
      <c r="Q80" s="105"/>
      <c r="R80" s="105"/>
      <c r="S80" s="46">
        <f t="shared" si="21"/>
        <v>15</v>
      </c>
      <c r="T80" s="46">
        <v>15</v>
      </c>
      <c r="U80" s="46">
        <f t="shared" si="22"/>
        <v>0</v>
      </c>
      <c r="V80" s="105"/>
      <c r="W80" s="105"/>
      <c r="X80" s="105">
        <v>1</v>
      </c>
      <c r="Y80" s="105"/>
      <c r="Z80" s="46">
        <f t="shared" si="23"/>
        <v>14</v>
      </c>
      <c r="AA80" s="105">
        <v>14</v>
      </c>
      <c r="AB80" s="46">
        <f t="shared" si="24"/>
        <v>0</v>
      </c>
      <c r="AC80" s="105"/>
      <c r="AD80" s="105"/>
      <c r="AE80" s="105"/>
      <c r="AF80" s="105"/>
      <c r="AG80" s="46">
        <f t="shared" si="25"/>
        <v>14</v>
      </c>
      <c r="AH80" s="105">
        <v>14</v>
      </c>
      <c r="AI80" s="46">
        <f t="shared" si="26"/>
        <v>0</v>
      </c>
      <c r="AJ80" s="105"/>
      <c r="AK80" s="105"/>
      <c r="AL80" s="105"/>
      <c r="AM80" s="105"/>
      <c r="AN80" s="46">
        <f t="shared" si="27"/>
        <v>14</v>
      </c>
      <c r="AO80" s="105">
        <v>14</v>
      </c>
      <c r="AP80" s="105">
        <f t="shared" si="28"/>
        <v>0</v>
      </c>
      <c r="AQ80" s="46">
        <f t="shared" si="29"/>
        <v>0</v>
      </c>
      <c r="AR80" s="46">
        <f t="shared" si="30"/>
        <v>0</v>
      </c>
      <c r="AS80" s="46">
        <f t="shared" si="31"/>
        <v>1</v>
      </c>
      <c r="AT80" s="46">
        <f t="shared" si="32"/>
        <v>0</v>
      </c>
      <c r="AU80" s="46">
        <f t="shared" si="33"/>
        <v>14</v>
      </c>
      <c r="AV80" s="105">
        <f t="shared" si="34"/>
        <v>14</v>
      </c>
      <c r="AW80" s="105">
        <f t="shared" si="35"/>
        <v>0</v>
      </c>
      <c r="AX80" s="107"/>
      <c r="AY80" s="294" t="b">
        <f t="shared" si="36"/>
        <v>1</v>
      </c>
      <c r="AZ80" s="5" t="s">
        <v>39</v>
      </c>
    </row>
    <row r="81" spans="1:52" s="5" customFormat="1" ht="24.95" customHeight="1" x14ac:dyDescent="0.25">
      <c r="A81" s="281" t="s">
        <v>1053</v>
      </c>
      <c r="B81" s="19" t="s">
        <v>1068</v>
      </c>
      <c r="C81" s="65" t="s">
        <v>1069</v>
      </c>
      <c r="D81" s="66">
        <v>90</v>
      </c>
      <c r="E81" s="67">
        <v>90</v>
      </c>
      <c r="F81" s="101" t="s">
        <v>33</v>
      </c>
      <c r="G81" s="46">
        <v>3</v>
      </c>
      <c r="H81" s="46"/>
      <c r="I81" s="46"/>
      <c r="J81" s="46"/>
      <c r="K81" s="46"/>
      <c r="L81" s="46">
        <f t="shared" si="19"/>
        <v>3</v>
      </c>
      <c r="M81" s="46">
        <v>3</v>
      </c>
      <c r="N81" s="46">
        <f t="shared" si="20"/>
        <v>0</v>
      </c>
      <c r="O81" s="105"/>
      <c r="P81" s="105"/>
      <c r="Q81" s="105"/>
      <c r="R81" s="105"/>
      <c r="S81" s="46">
        <f t="shared" si="21"/>
        <v>3</v>
      </c>
      <c r="T81" s="46">
        <v>3</v>
      </c>
      <c r="U81" s="46">
        <f t="shared" si="22"/>
        <v>0</v>
      </c>
      <c r="V81" s="105"/>
      <c r="W81" s="105"/>
      <c r="X81" s="105"/>
      <c r="Y81" s="105"/>
      <c r="Z81" s="46">
        <f t="shared" si="23"/>
        <v>3</v>
      </c>
      <c r="AA81" s="105">
        <v>3</v>
      </c>
      <c r="AB81" s="46">
        <f t="shared" si="24"/>
        <v>0</v>
      </c>
      <c r="AC81" s="105"/>
      <c r="AD81" s="105"/>
      <c r="AE81" s="105"/>
      <c r="AF81" s="105"/>
      <c r="AG81" s="46">
        <f t="shared" si="25"/>
        <v>3</v>
      </c>
      <c r="AH81" s="105">
        <v>3</v>
      </c>
      <c r="AI81" s="46">
        <f t="shared" si="26"/>
        <v>0</v>
      </c>
      <c r="AJ81" s="105"/>
      <c r="AK81" s="105"/>
      <c r="AL81" s="105"/>
      <c r="AM81" s="105"/>
      <c r="AN81" s="46">
        <f t="shared" si="27"/>
        <v>3</v>
      </c>
      <c r="AO81" s="105">
        <v>3</v>
      </c>
      <c r="AP81" s="105">
        <f t="shared" si="28"/>
        <v>0</v>
      </c>
      <c r="AQ81" s="46">
        <f t="shared" si="29"/>
        <v>0</v>
      </c>
      <c r="AR81" s="46">
        <f t="shared" si="30"/>
        <v>0</v>
      </c>
      <c r="AS81" s="46">
        <f t="shared" si="31"/>
        <v>0</v>
      </c>
      <c r="AT81" s="46">
        <f t="shared" si="32"/>
        <v>0</v>
      </c>
      <c r="AU81" s="46">
        <f t="shared" si="33"/>
        <v>3</v>
      </c>
      <c r="AV81" s="105">
        <f t="shared" si="34"/>
        <v>3</v>
      </c>
      <c r="AW81" s="105">
        <f t="shared" si="35"/>
        <v>0</v>
      </c>
      <c r="AX81" s="107"/>
      <c r="AY81" s="294" t="b">
        <f t="shared" si="36"/>
        <v>1</v>
      </c>
      <c r="AZ81" s="5" t="s">
        <v>1069</v>
      </c>
    </row>
    <row r="82" spans="1:52" s="5" customFormat="1" ht="24.95" customHeight="1" x14ac:dyDescent="0.25">
      <c r="A82" s="281" t="s">
        <v>1053</v>
      </c>
      <c r="B82" s="19" t="s">
        <v>1070</v>
      </c>
      <c r="C82" s="65" t="s">
        <v>1071</v>
      </c>
      <c r="D82" s="66">
        <v>273.8</v>
      </c>
      <c r="E82" s="67">
        <v>273.8</v>
      </c>
      <c r="F82" s="101" t="s">
        <v>33</v>
      </c>
      <c r="G82" s="46">
        <v>5</v>
      </c>
      <c r="H82" s="46"/>
      <c r="I82" s="46"/>
      <c r="J82" s="46"/>
      <c r="K82" s="46"/>
      <c r="L82" s="46">
        <f t="shared" si="19"/>
        <v>5</v>
      </c>
      <c r="M82" s="46">
        <v>5</v>
      </c>
      <c r="N82" s="46">
        <f t="shared" si="20"/>
        <v>0</v>
      </c>
      <c r="O82" s="105"/>
      <c r="P82" s="105"/>
      <c r="Q82" s="105"/>
      <c r="R82" s="105"/>
      <c r="S82" s="46">
        <f t="shared" si="21"/>
        <v>5</v>
      </c>
      <c r="T82" s="46">
        <v>5</v>
      </c>
      <c r="U82" s="46">
        <f t="shared" si="22"/>
        <v>0</v>
      </c>
      <c r="V82" s="105"/>
      <c r="W82" s="105"/>
      <c r="X82" s="105"/>
      <c r="Y82" s="105"/>
      <c r="Z82" s="46">
        <f t="shared" si="23"/>
        <v>5</v>
      </c>
      <c r="AA82" s="105">
        <v>5</v>
      </c>
      <c r="AB82" s="46">
        <f t="shared" si="24"/>
        <v>0</v>
      </c>
      <c r="AC82" s="105"/>
      <c r="AD82" s="105"/>
      <c r="AE82" s="105"/>
      <c r="AF82" s="105"/>
      <c r="AG82" s="46">
        <f t="shared" si="25"/>
        <v>5</v>
      </c>
      <c r="AH82" s="105">
        <v>5</v>
      </c>
      <c r="AI82" s="46">
        <f t="shared" si="26"/>
        <v>0</v>
      </c>
      <c r="AJ82" s="105"/>
      <c r="AK82" s="105"/>
      <c r="AL82" s="105"/>
      <c r="AM82" s="105"/>
      <c r="AN82" s="46">
        <f t="shared" si="27"/>
        <v>5</v>
      </c>
      <c r="AO82" s="105">
        <v>5</v>
      </c>
      <c r="AP82" s="105">
        <f t="shared" si="28"/>
        <v>0</v>
      </c>
      <c r="AQ82" s="46">
        <f t="shared" si="29"/>
        <v>0</v>
      </c>
      <c r="AR82" s="46">
        <f t="shared" si="30"/>
        <v>0</v>
      </c>
      <c r="AS82" s="46">
        <f t="shared" si="31"/>
        <v>0</v>
      </c>
      <c r="AT82" s="46">
        <f t="shared" si="32"/>
        <v>0</v>
      </c>
      <c r="AU82" s="46">
        <f t="shared" si="33"/>
        <v>5</v>
      </c>
      <c r="AV82" s="105">
        <f t="shared" si="34"/>
        <v>5</v>
      </c>
      <c r="AW82" s="105">
        <f t="shared" si="35"/>
        <v>0</v>
      </c>
      <c r="AX82" s="107"/>
      <c r="AY82" s="294" t="b">
        <f t="shared" si="36"/>
        <v>1</v>
      </c>
      <c r="AZ82" s="5" t="s">
        <v>1071</v>
      </c>
    </row>
    <row r="83" spans="1:52" s="5" customFormat="1" ht="28.5" customHeight="1" x14ac:dyDescent="0.25">
      <c r="A83" s="281" t="s">
        <v>1053</v>
      </c>
      <c r="B83" s="19" t="s">
        <v>1072</v>
      </c>
      <c r="C83" s="65" t="s">
        <v>1073</v>
      </c>
      <c r="D83" s="66">
        <v>184.99</v>
      </c>
      <c r="E83" s="67">
        <v>184.99</v>
      </c>
      <c r="F83" s="101" t="s">
        <v>33</v>
      </c>
      <c r="G83" s="46">
        <v>3</v>
      </c>
      <c r="H83" s="46"/>
      <c r="I83" s="46"/>
      <c r="J83" s="46"/>
      <c r="K83" s="46"/>
      <c r="L83" s="46">
        <f t="shared" si="19"/>
        <v>3</v>
      </c>
      <c r="M83" s="46">
        <v>3</v>
      </c>
      <c r="N83" s="46">
        <f t="shared" si="20"/>
        <v>0</v>
      </c>
      <c r="O83" s="105"/>
      <c r="P83" s="105"/>
      <c r="Q83" s="105"/>
      <c r="R83" s="105"/>
      <c r="S83" s="46">
        <f t="shared" si="21"/>
        <v>3</v>
      </c>
      <c r="T83" s="46">
        <v>3</v>
      </c>
      <c r="U83" s="46">
        <f t="shared" si="22"/>
        <v>0</v>
      </c>
      <c r="V83" s="105"/>
      <c r="W83" s="105"/>
      <c r="X83" s="105"/>
      <c r="Y83" s="105"/>
      <c r="Z83" s="46">
        <f t="shared" si="23"/>
        <v>3</v>
      </c>
      <c r="AA83" s="105">
        <v>3</v>
      </c>
      <c r="AB83" s="46">
        <f t="shared" si="24"/>
        <v>0</v>
      </c>
      <c r="AC83" s="105"/>
      <c r="AD83" s="105"/>
      <c r="AE83" s="105"/>
      <c r="AF83" s="105"/>
      <c r="AG83" s="46">
        <f t="shared" si="25"/>
        <v>3</v>
      </c>
      <c r="AH83" s="105">
        <v>3</v>
      </c>
      <c r="AI83" s="46">
        <f t="shared" si="26"/>
        <v>0</v>
      </c>
      <c r="AJ83" s="105"/>
      <c r="AK83" s="105"/>
      <c r="AL83" s="105"/>
      <c r="AM83" s="105"/>
      <c r="AN83" s="46">
        <f t="shared" si="27"/>
        <v>3</v>
      </c>
      <c r="AO83" s="105">
        <v>3</v>
      </c>
      <c r="AP83" s="105">
        <f t="shared" si="28"/>
        <v>0</v>
      </c>
      <c r="AQ83" s="46">
        <f t="shared" si="29"/>
        <v>0</v>
      </c>
      <c r="AR83" s="46">
        <f t="shared" si="30"/>
        <v>0</v>
      </c>
      <c r="AS83" s="46">
        <f t="shared" si="31"/>
        <v>0</v>
      </c>
      <c r="AT83" s="46">
        <f t="shared" si="32"/>
        <v>0</v>
      </c>
      <c r="AU83" s="46">
        <f t="shared" si="33"/>
        <v>3</v>
      </c>
      <c r="AV83" s="105">
        <f t="shared" si="34"/>
        <v>3</v>
      </c>
      <c r="AW83" s="105">
        <f t="shared" si="35"/>
        <v>0</v>
      </c>
      <c r="AX83" s="107"/>
      <c r="AY83" s="294" t="b">
        <f t="shared" si="36"/>
        <v>1</v>
      </c>
      <c r="AZ83" s="5" t="s">
        <v>1073</v>
      </c>
    </row>
    <row r="84" spans="1:52" s="5" customFormat="1" ht="28.5" customHeight="1" x14ac:dyDescent="0.25">
      <c r="A84" s="281" t="s">
        <v>1053</v>
      </c>
      <c r="B84" s="69" t="s">
        <v>1074</v>
      </c>
      <c r="C84" s="65" t="s">
        <v>1075</v>
      </c>
      <c r="D84" s="66">
        <v>250</v>
      </c>
      <c r="E84" s="67">
        <v>250</v>
      </c>
      <c r="F84" s="101" t="s">
        <v>33</v>
      </c>
      <c r="G84" s="46">
        <v>4</v>
      </c>
      <c r="H84" s="46"/>
      <c r="I84" s="46"/>
      <c r="J84" s="46"/>
      <c r="K84" s="46"/>
      <c r="L84" s="46">
        <f t="shared" si="19"/>
        <v>4</v>
      </c>
      <c r="M84" s="46">
        <v>4</v>
      </c>
      <c r="N84" s="46">
        <f t="shared" si="20"/>
        <v>0</v>
      </c>
      <c r="O84" s="105"/>
      <c r="P84" s="105"/>
      <c r="Q84" s="105"/>
      <c r="R84" s="105"/>
      <c r="S84" s="46">
        <f t="shared" si="21"/>
        <v>4</v>
      </c>
      <c r="T84" s="46">
        <v>4</v>
      </c>
      <c r="U84" s="46">
        <f t="shared" si="22"/>
        <v>0</v>
      </c>
      <c r="V84" s="105"/>
      <c r="W84" s="105"/>
      <c r="X84" s="105"/>
      <c r="Y84" s="105"/>
      <c r="Z84" s="46">
        <f t="shared" si="23"/>
        <v>4</v>
      </c>
      <c r="AA84" s="105">
        <v>4</v>
      </c>
      <c r="AB84" s="46">
        <f t="shared" si="24"/>
        <v>0</v>
      </c>
      <c r="AC84" s="105"/>
      <c r="AD84" s="105"/>
      <c r="AE84" s="105"/>
      <c r="AF84" s="105"/>
      <c r="AG84" s="46">
        <f t="shared" si="25"/>
        <v>4</v>
      </c>
      <c r="AH84" s="105">
        <v>4</v>
      </c>
      <c r="AI84" s="46">
        <f t="shared" si="26"/>
        <v>0</v>
      </c>
      <c r="AJ84" s="105"/>
      <c r="AK84" s="105"/>
      <c r="AL84" s="105"/>
      <c r="AM84" s="105"/>
      <c r="AN84" s="46">
        <f t="shared" si="27"/>
        <v>4</v>
      </c>
      <c r="AO84" s="105">
        <v>4</v>
      </c>
      <c r="AP84" s="105">
        <f t="shared" si="28"/>
        <v>0</v>
      </c>
      <c r="AQ84" s="46">
        <f t="shared" si="29"/>
        <v>0</v>
      </c>
      <c r="AR84" s="46">
        <f t="shared" si="30"/>
        <v>0</v>
      </c>
      <c r="AS84" s="46">
        <f t="shared" si="31"/>
        <v>0</v>
      </c>
      <c r="AT84" s="46">
        <f t="shared" si="32"/>
        <v>0</v>
      </c>
      <c r="AU84" s="46">
        <f t="shared" si="33"/>
        <v>4</v>
      </c>
      <c r="AV84" s="105">
        <f t="shared" si="34"/>
        <v>4</v>
      </c>
      <c r="AW84" s="105">
        <f t="shared" si="35"/>
        <v>0</v>
      </c>
      <c r="AX84" s="107"/>
      <c r="AY84" s="294" t="b">
        <f t="shared" si="36"/>
        <v>1</v>
      </c>
      <c r="AZ84" s="5" t="s">
        <v>1075</v>
      </c>
    </row>
    <row r="85" spans="1:52" s="5" customFormat="1" ht="24.95" customHeight="1" x14ac:dyDescent="0.25">
      <c r="A85" s="281" t="s">
        <v>1298</v>
      </c>
      <c r="B85" s="19" t="s">
        <v>1336</v>
      </c>
      <c r="C85" s="65" t="s">
        <v>1337</v>
      </c>
      <c r="D85" s="66">
        <v>299</v>
      </c>
      <c r="E85" s="67">
        <v>299</v>
      </c>
      <c r="F85" s="101" t="s">
        <v>33</v>
      </c>
      <c r="G85" s="46">
        <v>0</v>
      </c>
      <c r="H85" s="46"/>
      <c r="I85" s="46"/>
      <c r="J85" s="46"/>
      <c r="K85" s="46"/>
      <c r="L85" s="46">
        <f t="shared" si="19"/>
        <v>0</v>
      </c>
      <c r="M85" s="46"/>
      <c r="N85" s="46">
        <f t="shared" si="20"/>
        <v>0</v>
      </c>
      <c r="O85" s="105"/>
      <c r="P85" s="105"/>
      <c r="Q85" s="105"/>
      <c r="R85" s="105"/>
      <c r="S85" s="46">
        <f t="shared" si="21"/>
        <v>0</v>
      </c>
      <c r="T85" s="46"/>
      <c r="U85" s="46">
        <f t="shared" si="22"/>
        <v>0</v>
      </c>
      <c r="V85" s="105"/>
      <c r="W85" s="105"/>
      <c r="X85" s="105"/>
      <c r="Y85" s="105"/>
      <c r="Z85" s="46">
        <f t="shared" si="23"/>
        <v>0</v>
      </c>
      <c r="AA85" s="105"/>
      <c r="AB85" s="46">
        <f t="shared" si="24"/>
        <v>0</v>
      </c>
      <c r="AC85" s="105"/>
      <c r="AD85" s="105"/>
      <c r="AE85" s="105"/>
      <c r="AF85" s="105"/>
      <c r="AG85" s="46">
        <f t="shared" si="25"/>
        <v>0</v>
      </c>
      <c r="AH85" s="105">
        <v>0</v>
      </c>
      <c r="AI85" s="46">
        <f t="shared" si="26"/>
        <v>0</v>
      </c>
      <c r="AJ85" s="105"/>
      <c r="AK85" s="105"/>
      <c r="AL85" s="105"/>
      <c r="AM85" s="105"/>
      <c r="AN85" s="46">
        <f t="shared" si="27"/>
        <v>0</v>
      </c>
      <c r="AO85" s="105">
        <v>0</v>
      </c>
      <c r="AP85" s="105">
        <f t="shared" si="28"/>
        <v>0</v>
      </c>
      <c r="AQ85" s="46">
        <f t="shared" si="29"/>
        <v>0</v>
      </c>
      <c r="AR85" s="46">
        <f t="shared" si="30"/>
        <v>0</v>
      </c>
      <c r="AS85" s="46">
        <f t="shared" si="31"/>
        <v>0</v>
      </c>
      <c r="AT85" s="46">
        <f t="shared" si="32"/>
        <v>0</v>
      </c>
      <c r="AU85" s="46">
        <f t="shared" si="33"/>
        <v>0</v>
      </c>
      <c r="AV85" s="105">
        <f t="shared" si="34"/>
        <v>0</v>
      </c>
      <c r="AW85" s="105">
        <f t="shared" si="35"/>
        <v>0</v>
      </c>
      <c r="AX85" s="107"/>
      <c r="AY85" s="294" t="b">
        <f t="shared" si="36"/>
        <v>1</v>
      </c>
      <c r="AZ85" s="5" t="s">
        <v>1337</v>
      </c>
    </row>
    <row r="86" spans="1:52" s="5" customFormat="1" ht="24.95" customHeight="1" x14ac:dyDescent="0.25">
      <c r="A86" s="281" t="s">
        <v>1298</v>
      </c>
      <c r="B86" s="19" t="s">
        <v>1338</v>
      </c>
      <c r="C86" s="65" t="s">
        <v>1339</v>
      </c>
      <c r="D86" s="66">
        <v>419.58</v>
      </c>
      <c r="E86" s="67">
        <v>419.58</v>
      </c>
      <c r="F86" s="101" t="s">
        <v>33</v>
      </c>
      <c r="G86" s="46">
        <v>1</v>
      </c>
      <c r="H86" s="46"/>
      <c r="I86" s="46"/>
      <c r="J86" s="46"/>
      <c r="K86" s="46"/>
      <c r="L86" s="46">
        <f t="shared" si="19"/>
        <v>1</v>
      </c>
      <c r="M86" s="46">
        <v>1</v>
      </c>
      <c r="N86" s="46">
        <f t="shared" si="20"/>
        <v>0</v>
      </c>
      <c r="O86" s="105"/>
      <c r="P86" s="105"/>
      <c r="Q86" s="105"/>
      <c r="R86" s="105"/>
      <c r="S86" s="46">
        <f t="shared" si="21"/>
        <v>1</v>
      </c>
      <c r="T86" s="46">
        <v>1</v>
      </c>
      <c r="U86" s="46">
        <f t="shared" si="22"/>
        <v>0</v>
      </c>
      <c r="V86" s="105"/>
      <c r="W86" s="105"/>
      <c r="X86" s="105"/>
      <c r="Y86" s="105"/>
      <c r="Z86" s="46">
        <f t="shared" si="23"/>
        <v>1</v>
      </c>
      <c r="AA86" s="105">
        <v>1</v>
      </c>
      <c r="AB86" s="46">
        <f t="shared" si="24"/>
        <v>0</v>
      </c>
      <c r="AC86" s="105"/>
      <c r="AD86" s="105"/>
      <c r="AE86" s="105"/>
      <c r="AF86" s="105"/>
      <c r="AG86" s="46">
        <f t="shared" si="25"/>
        <v>1</v>
      </c>
      <c r="AH86" s="105">
        <v>1</v>
      </c>
      <c r="AI86" s="46">
        <f t="shared" si="26"/>
        <v>0</v>
      </c>
      <c r="AJ86" s="105"/>
      <c r="AK86" s="105"/>
      <c r="AL86" s="105"/>
      <c r="AM86" s="105"/>
      <c r="AN86" s="46">
        <f t="shared" si="27"/>
        <v>1</v>
      </c>
      <c r="AO86" s="105">
        <v>1</v>
      </c>
      <c r="AP86" s="105">
        <f t="shared" si="28"/>
        <v>0</v>
      </c>
      <c r="AQ86" s="46">
        <f t="shared" si="29"/>
        <v>0</v>
      </c>
      <c r="AR86" s="46">
        <f t="shared" si="30"/>
        <v>0</v>
      </c>
      <c r="AS86" s="46">
        <f t="shared" si="31"/>
        <v>0</v>
      </c>
      <c r="AT86" s="46">
        <f t="shared" si="32"/>
        <v>0</v>
      </c>
      <c r="AU86" s="46">
        <f t="shared" si="33"/>
        <v>1</v>
      </c>
      <c r="AV86" s="184">
        <f t="shared" si="34"/>
        <v>1</v>
      </c>
      <c r="AW86" s="105">
        <f t="shared" si="35"/>
        <v>0</v>
      </c>
      <c r="AX86" s="107"/>
      <c r="AY86" s="294" t="b">
        <f t="shared" si="36"/>
        <v>1</v>
      </c>
      <c r="AZ86" s="5" t="s">
        <v>1339</v>
      </c>
    </row>
    <row r="87" spans="1:52" s="5" customFormat="1" ht="24.95" customHeight="1" x14ac:dyDescent="0.25">
      <c r="A87" s="281" t="s">
        <v>1298</v>
      </c>
      <c r="B87" s="19" t="s">
        <v>1340</v>
      </c>
      <c r="C87" s="65" t="s">
        <v>1341</v>
      </c>
      <c r="D87" s="66">
        <v>498.73</v>
      </c>
      <c r="E87" s="67">
        <v>498.73</v>
      </c>
      <c r="F87" s="101" t="s">
        <v>33</v>
      </c>
      <c r="G87" s="46">
        <v>0</v>
      </c>
      <c r="H87" s="46"/>
      <c r="I87" s="46"/>
      <c r="J87" s="46"/>
      <c r="K87" s="46"/>
      <c r="L87" s="46">
        <f t="shared" si="19"/>
        <v>0</v>
      </c>
      <c r="M87" s="46"/>
      <c r="N87" s="46">
        <f t="shared" si="20"/>
        <v>0</v>
      </c>
      <c r="O87" s="105"/>
      <c r="P87" s="105"/>
      <c r="Q87" s="105"/>
      <c r="R87" s="105"/>
      <c r="S87" s="46">
        <f t="shared" si="21"/>
        <v>0</v>
      </c>
      <c r="T87" s="46"/>
      <c r="U87" s="46">
        <f t="shared" si="22"/>
        <v>0</v>
      </c>
      <c r="V87" s="105"/>
      <c r="W87" s="105"/>
      <c r="X87" s="105"/>
      <c r="Y87" s="105"/>
      <c r="Z87" s="46">
        <f t="shared" si="23"/>
        <v>0</v>
      </c>
      <c r="AA87" s="105"/>
      <c r="AB87" s="46">
        <f t="shared" si="24"/>
        <v>0</v>
      </c>
      <c r="AC87" s="105"/>
      <c r="AD87" s="105"/>
      <c r="AE87" s="105"/>
      <c r="AF87" s="105"/>
      <c r="AG87" s="46">
        <f t="shared" si="25"/>
        <v>0</v>
      </c>
      <c r="AH87" s="105">
        <v>0</v>
      </c>
      <c r="AI87" s="46">
        <f t="shared" si="26"/>
        <v>0</v>
      </c>
      <c r="AJ87" s="105"/>
      <c r="AK87" s="105"/>
      <c r="AL87" s="105"/>
      <c r="AM87" s="105"/>
      <c r="AN87" s="46">
        <f t="shared" si="27"/>
        <v>0</v>
      </c>
      <c r="AO87" s="105">
        <v>0</v>
      </c>
      <c r="AP87" s="105">
        <f t="shared" si="28"/>
        <v>0</v>
      </c>
      <c r="AQ87" s="46">
        <f t="shared" si="29"/>
        <v>0</v>
      </c>
      <c r="AR87" s="46">
        <f t="shared" si="30"/>
        <v>0</v>
      </c>
      <c r="AS87" s="46">
        <f t="shared" si="31"/>
        <v>0</v>
      </c>
      <c r="AT87" s="46">
        <f t="shared" si="32"/>
        <v>0</v>
      </c>
      <c r="AU87" s="46">
        <f t="shared" si="33"/>
        <v>0</v>
      </c>
      <c r="AV87" s="105">
        <f t="shared" si="34"/>
        <v>0</v>
      </c>
      <c r="AW87" s="105">
        <f t="shared" si="35"/>
        <v>0</v>
      </c>
      <c r="AX87" s="107"/>
      <c r="AY87" s="294" t="b">
        <f t="shared" si="36"/>
        <v>1</v>
      </c>
      <c r="AZ87" s="5" t="s">
        <v>1341</v>
      </c>
    </row>
    <row r="88" spans="1:52" s="5" customFormat="1" ht="24.95" customHeight="1" x14ac:dyDescent="0.25">
      <c r="A88" s="281" t="s">
        <v>1298</v>
      </c>
      <c r="B88" s="19" t="s">
        <v>1342</v>
      </c>
      <c r="C88" s="65" t="s">
        <v>1343</v>
      </c>
      <c r="D88" s="66">
        <v>339.08</v>
      </c>
      <c r="E88" s="67">
        <v>339.08</v>
      </c>
      <c r="F88" s="101" t="s">
        <v>33</v>
      </c>
      <c r="G88" s="46">
        <v>0</v>
      </c>
      <c r="H88" s="46"/>
      <c r="I88" s="46"/>
      <c r="J88" s="46"/>
      <c r="K88" s="46"/>
      <c r="L88" s="46">
        <f t="shared" si="19"/>
        <v>0</v>
      </c>
      <c r="M88" s="46"/>
      <c r="N88" s="46">
        <f t="shared" si="20"/>
        <v>0</v>
      </c>
      <c r="O88" s="105"/>
      <c r="P88" s="105"/>
      <c r="Q88" s="105"/>
      <c r="R88" s="105"/>
      <c r="S88" s="46">
        <f t="shared" si="21"/>
        <v>0</v>
      </c>
      <c r="T88" s="46"/>
      <c r="U88" s="46">
        <f t="shared" si="22"/>
        <v>0</v>
      </c>
      <c r="V88" s="105"/>
      <c r="W88" s="105"/>
      <c r="X88" s="105"/>
      <c r="Y88" s="105"/>
      <c r="Z88" s="46">
        <f t="shared" si="23"/>
        <v>0</v>
      </c>
      <c r="AA88" s="105"/>
      <c r="AB88" s="46">
        <f t="shared" si="24"/>
        <v>0</v>
      </c>
      <c r="AC88" s="105"/>
      <c r="AD88" s="105"/>
      <c r="AE88" s="105"/>
      <c r="AF88" s="105"/>
      <c r="AG88" s="46">
        <f t="shared" si="25"/>
        <v>0</v>
      </c>
      <c r="AH88" s="105">
        <v>0</v>
      </c>
      <c r="AI88" s="46">
        <f t="shared" si="26"/>
        <v>0</v>
      </c>
      <c r="AJ88" s="105"/>
      <c r="AK88" s="105"/>
      <c r="AL88" s="105"/>
      <c r="AM88" s="105"/>
      <c r="AN88" s="46">
        <f t="shared" si="27"/>
        <v>0</v>
      </c>
      <c r="AO88" s="105">
        <v>0</v>
      </c>
      <c r="AP88" s="105">
        <f t="shared" si="28"/>
        <v>0</v>
      </c>
      <c r="AQ88" s="46">
        <f t="shared" si="29"/>
        <v>0</v>
      </c>
      <c r="AR88" s="46">
        <f t="shared" si="30"/>
        <v>0</v>
      </c>
      <c r="AS88" s="46">
        <f t="shared" si="31"/>
        <v>0</v>
      </c>
      <c r="AT88" s="46">
        <f t="shared" si="32"/>
        <v>0</v>
      </c>
      <c r="AU88" s="46">
        <f t="shared" si="33"/>
        <v>0</v>
      </c>
      <c r="AV88" s="105">
        <f t="shared" si="34"/>
        <v>0</v>
      </c>
      <c r="AW88" s="105">
        <f t="shared" si="35"/>
        <v>0</v>
      </c>
      <c r="AX88" s="107"/>
      <c r="AY88" s="294" t="b">
        <f t="shared" si="36"/>
        <v>1</v>
      </c>
      <c r="AZ88" s="5" t="s">
        <v>1343</v>
      </c>
    </row>
    <row r="89" spans="1:52" s="5" customFormat="1" ht="24.95" customHeight="1" x14ac:dyDescent="0.25">
      <c r="A89" s="281" t="s">
        <v>1298</v>
      </c>
      <c r="B89" s="19" t="s">
        <v>1344</v>
      </c>
      <c r="C89" s="65" t="s">
        <v>1345</v>
      </c>
      <c r="D89" s="66">
        <v>121</v>
      </c>
      <c r="E89" s="67">
        <v>121</v>
      </c>
      <c r="F89" s="101" t="s">
        <v>33</v>
      </c>
      <c r="G89" s="46">
        <v>0</v>
      </c>
      <c r="H89" s="46"/>
      <c r="I89" s="46"/>
      <c r="J89" s="46"/>
      <c r="K89" s="46"/>
      <c r="L89" s="46">
        <f t="shared" si="19"/>
        <v>0</v>
      </c>
      <c r="M89" s="46"/>
      <c r="N89" s="46">
        <f t="shared" si="20"/>
        <v>0</v>
      </c>
      <c r="O89" s="105"/>
      <c r="P89" s="105"/>
      <c r="Q89" s="105"/>
      <c r="R89" s="105"/>
      <c r="S89" s="46">
        <f t="shared" si="21"/>
        <v>0</v>
      </c>
      <c r="T89" s="46"/>
      <c r="U89" s="46">
        <f t="shared" si="22"/>
        <v>0</v>
      </c>
      <c r="V89" s="105"/>
      <c r="W89" s="105"/>
      <c r="X89" s="105"/>
      <c r="Y89" s="105"/>
      <c r="Z89" s="46">
        <f t="shared" si="23"/>
        <v>0</v>
      </c>
      <c r="AA89" s="105"/>
      <c r="AB89" s="46">
        <f t="shared" si="24"/>
        <v>0</v>
      </c>
      <c r="AC89" s="105"/>
      <c r="AD89" s="105"/>
      <c r="AE89" s="105"/>
      <c r="AF89" s="105"/>
      <c r="AG89" s="46">
        <f t="shared" si="25"/>
        <v>0</v>
      </c>
      <c r="AH89" s="105">
        <v>0</v>
      </c>
      <c r="AI89" s="46">
        <f t="shared" si="26"/>
        <v>0</v>
      </c>
      <c r="AJ89" s="105"/>
      <c r="AK89" s="105"/>
      <c r="AL89" s="105"/>
      <c r="AM89" s="105"/>
      <c r="AN89" s="46">
        <f t="shared" si="27"/>
        <v>0</v>
      </c>
      <c r="AO89" s="105">
        <v>0</v>
      </c>
      <c r="AP89" s="105">
        <f t="shared" si="28"/>
        <v>0</v>
      </c>
      <c r="AQ89" s="46">
        <f t="shared" si="29"/>
        <v>0</v>
      </c>
      <c r="AR89" s="46">
        <f t="shared" si="30"/>
        <v>0</v>
      </c>
      <c r="AS89" s="46">
        <f t="shared" si="31"/>
        <v>0</v>
      </c>
      <c r="AT89" s="46">
        <f t="shared" si="32"/>
        <v>0</v>
      </c>
      <c r="AU89" s="46">
        <f t="shared" si="33"/>
        <v>0</v>
      </c>
      <c r="AV89" s="105">
        <f t="shared" si="34"/>
        <v>0</v>
      </c>
      <c r="AW89" s="105">
        <f t="shared" si="35"/>
        <v>0</v>
      </c>
      <c r="AX89" s="107"/>
      <c r="AY89" s="294" t="b">
        <f t="shared" si="36"/>
        <v>1</v>
      </c>
      <c r="AZ89" s="5" t="s">
        <v>1345</v>
      </c>
    </row>
    <row r="90" spans="1:52" s="5" customFormat="1" ht="24.95" customHeight="1" x14ac:dyDescent="0.25">
      <c r="A90" s="281" t="s">
        <v>1298</v>
      </c>
      <c r="B90" s="19" t="s">
        <v>1346</v>
      </c>
      <c r="C90" s="65" t="s">
        <v>1347</v>
      </c>
      <c r="D90" s="66">
        <v>148.11000000000001</v>
      </c>
      <c r="E90" s="67">
        <v>148.11000000000001</v>
      </c>
      <c r="F90" s="101" t="s">
        <v>33</v>
      </c>
      <c r="G90" s="46">
        <v>8</v>
      </c>
      <c r="H90" s="46"/>
      <c r="I90" s="46"/>
      <c r="J90" s="46"/>
      <c r="K90" s="46"/>
      <c r="L90" s="46">
        <f t="shared" si="19"/>
        <v>8</v>
      </c>
      <c r="M90" s="46">
        <v>8</v>
      </c>
      <c r="N90" s="46">
        <f t="shared" si="20"/>
        <v>0</v>
      </c>
      <c r="O90" s="105"/>
      <c r="P90" s="105"/>
      <c r="Q90" s="105"/>
      <c r="R90" s="105"/>
      <c r="S90" s="46">
        <f t="shared" si="21"/>
        <v>8</v>
      </c>
      <c r="T90" s="46">
        <v>8</v>
      </c>
      <c r="U90" s="46">
        <f t="shared" si="22"/>
        <v>0</v>
      </c>
      <c r="V90" s="105"/>
      <c r="W90" s="105"/>
      <c r="X90" s="105"/>
      <c r="Y90" s="105"/>
      <c r="Z90" s="46">
        <f t="shared" si="23"/>
        <v>8</v>
      </c>
      <c r="AA90" s="105">
        <v>8</v>
      </c>
      <c r="AB90" s="46">
        <f t="shared" si="24"/>
        <v>0</v>
      </c>
      <c r="AC90" s="105"/>
      <c r="AD90" s="105"/>
      <c r="AE90" s="105"/>
      <c r="AF90" s="105"/>
      <c r="AG90" s="46">
        <f t="shared" si="25"/>
        <v>8</v>
      </c>
      <c r="AH90" s="105">
        <v>8</v>
      </c>
      <c r="AI90" s="46">
        <f t="shared" si="26"/>
        <v>0</v>
      </c>
      <c r="AJ90" s="105"/>
      <c r="AK90" s="105"/>
      <c r="AL90" s="105"/>
      <c r="AM90" s="105"/>
      <c r="AN90" s="46">
        <f t="shared" si="27"/>
        <v>8</v>
      </c>
      <c r="AO90" s="105">
        <v>8</v>
      </c>
      <c r="AP90" s="105">
        <f t="shared" si="28"/>
        <v>0</v>
      </c>
      <c r="AQ90" s="46">
        <f t="shared" si="29"/>
        <v>0</v>
      </c>
      <c r="AR90" s="46">
        <f t="shared" si="30"/>
        <v>0</v>
      </c>
      <c r="AS90" s="46">
        <f t="shared" si="31"/>
        <v>0</v>
      </c>
      <c r="AT90" s="46">
        <f t="shared" si="32"/>
        <v>0</v>
      </c>
      <c r="AU90" s="46">
        <f t="shared" si="33"/>
        <v>8</v>
      </c>
      <c r="AV90" s="184">
        <f t="shared" si="34"/>
        <v>8</v>
      </c>
      <c r="AW90" s="105">
        <f t="shared" si="35"/>
        <v>0</v>
      </c>
      <c r="AX90" s="107"/>
      <c r="AY90" s="294" t="b">
        <f t="shared" si="36"/>
        <v>1</v>
      </c>
      <c r="AZ90" s="5" t="s">
        <v>1347</v>
      </c>
    </row>
    <row r="91" spans="1:52" s="5" customFormat="1" ht="24.95" customHeight="1" x14ac:dyDescent="0.25">
      <c r="A91" s="281" t="s">
        <v>1298</v>
      </c>
      <c r="B91" s="19" t="s">
        <v>1348</v>
      </c>
      <c r="C91" s="65" t="s">
        <v>1349</v>
      </c>
      <c r="D91" s="66">
        <v>95</v>
      </c>
      <c r="E91" s="67">
        <v>95</v>
      </c>
      <c r="F91" s="101" t="s">
        <v>33</v>
      </c>
      <c r="G91" s="46">
        <v>7</v>
      </c>
      <c r="H91" s="46"/>
      <c r="I91" s="46"/>
      <c r="J91" s="46"/>
      <c r="K91" s="46"/>
      <c r="L91" s="46">
        <f t="shared" si="19"/>
        <v>7</v>
      </c>
      <c r="M91" s="46">
        <v>7</v>
      </c>
      <c r="N91" s="46">
        <f t="shared" si="20"/>
        <v>0</v>
      </c>
      <c r="O91" s="105"/>
      <c r="P91" s="105"/>
      <c r="Q91" s="105"/>
      <c r="R91" s="105"/>
      <c r="S91" s="46">
        <f t="shared" si="21"/>
        <v>7</v>
      </c>
      <c r="T91" s="46">
        <v>7</v>
      </c>
      <c r="U91" s="46">
        <f t="shared" si="22"/>
        <v>0</v>
      </c>
      <c r="V91" s="105"/>
      <c r="W91" s="105"/>
      <c r="X91" s="105"/>
      <c r="Y91" s="105"/>
      <c r="Z91" s="46">
        <f t="shared" si="23"/>
        <v>7</v>
      </c>
      <c r="AA91" s="105">
        <v>7</v>
      </c>
      <c r="AB91" s="46">
        <f t="shared" si="24"/>
        <v>0</v>
      </c>
      <c r="AC91" s="105"/>
      <c r="AD91" s="105"/>
      <c r="AE91" s="105"/>
      <c r="AF91" s="105"/>
      <c r="AG91" s="46">
        <f t="shared" si="25"/>
        <v>7</v>
      </c>
      <c r="AH91" s="105">
        <v>7</v>
      </c>
      <c r="AI91" s="46">
        <f t="shared" si="26"/>
        <v>0</v>
      </c>
      <c r="AJ91" s="105"/>
      <c r="AK91" s="105"/>
      <c r="AL91" s="105"/>
      <c r="AM91" s="105"/>
      <c r="AN91" s="46">
        <f t="shared" si="27"/>
        <v>7</v>
      </c>
      <c r="AO91" s="105">
        <v>7</v>
      </c>
      <c r="AP91" s="105">
        <f t="shared" si="28"/>
        <v>0</v>
      </c>
      <c r="AQ91" s="46">
        <f t="shared" si="29"/>
        <v>0</v>
      </c>
      <c r="AR91" s="46">
        <f t="shared" si="30"/>
        <v>0</v>
      </c>
      <c r="AS91" s="46">
        <f t="shared" si="31"/>
        <v>0</v>
      </c>
      <c r="AT91" s="46">
        <f t="shared" si="32"/>
        <v>0</v>
      </c>
      <c r="AU91" s="46">
        <f t="shared" si="33"/>
        <v>7</v>
      </c>
      <c r="AV91" s="184">
        <f t="shared" si="34"/>
        <v>7</v>
      </c>
      <c r="AW91" s="105">
        <f t="shared" si="35"/>
        <v>0</v>
      </c>
      <c r="AX91" s="108"/>
      <c r="AY91" s="294" t="b">
        <f t="shared" si="36"/>
        <v>1</v>
      </c>
      <c r="AZ91" s="5" t="s">
        <v>1349</v>
      </c>
    </row>
    <row r="92" spans="1:52" s="5" customFormat="1" ht="24.95" customHeight="1" x14ac:dyDescent="0.25">
      <c r="A92" s="281" t="s">
        <v>1298</v>
      </c>
      <c r="B92" s="19" t="s">
        <v>1350</v>
      </c>
      <c r="C92" s="65" t="s">
        <v>1351</v>
      </c>
      <c r="D92" s="66">
        <v>55.53</v>
      </c>
      <c r="E92" s="67">
        <v>55.53</v>
      </c>
      <c r="F92" s="101" t="s">
        <v>33</v>
      </c>
      <c r="G92" s="46">
        <v>0</v>
      </c>
      <c r="H92" s="46"/>
      <c r="I92" s="46"/>
      <c r="J92" s="46"/>
      <c r="K92" s="46"/>
      <c r="L92" s="46">
        <f t="shared" si="19"/>
        <v>0</v>
      </c>
      <c r="M92" s="46"/>
      <c r="N92" s="46">
        <f t="shared" si="20"/>
        <v>0</v>
      </c>
      <c r="O92" s="105"/>
      <c r="P92" s="105"/>
      <c r="Q92" s="105"/>
      <c r="R92" s="105"/>
      <c r="S92" s="46">
        <f t="shared" si="21"/>
        <v>0</v>
      </c>
      <c r="T92" s="46"/>
      <c r="U92" s="46">
        <f t="shared" si="22"/>
        <v>0</v>
      </c>
      <c r="V92" s="105"/>
      <c r="W92" s="105"/>
      <c r="X92" s="105"/>
      <c r="Y92" s="105"/>
      <c r="Z92" s="46">
        <f t="shared" si="23"/>
        <v>0</v>
      </c>
      <c r="AA92" s="105"/>
      <c r="AB92" s="46">
        <f t="shared" si="24"/>
        <v>0</v>
      </c>
      <c r="AC92" s="105"/>
      <c r="AD92" s="105"/>
      <c r="AE92" s="105"/>
      <c r="AF92" s="105"/>
      <c r="AG92" s="46">
        <f t="shared" si="25"/>
        <v>0</v>
      </c>
      <c r="AH92" s="105">
        <v>0</v>
      </c>
      <c r="AI92" s="46">
        <f t="shared" si="26"/>
        <v>0</v>
      </c>
      <c r="AJ92" s="105"/>
      <c r="AK92" s="105"/>
      <c r="AL92" s="105"/>
      <c r="AM92" s="105"/>
      <c r="AN92" s="46">
        <f t="shared" si="27"/>
        <v>0</v>
      </c>
      <c r="AO92" s="105">
        <v>0</v>
      </c>
      <c r="AP92" s="105">
        <f t="shared" si="28"/>
        <v>0</v>
      </c>
      <c r="AQ92" s="46">
        <f t="shared" si="29"/>
        <v>0</v>
      </c>
      <c r="AR92" s="46">
        <f t="shared" si="30"/>
        <v>0</v>
      </c>
      <c r="AS92" s="46">
        <f t="shared" si="31"/>
        <v>0</v>
      </c>
      <c r="AT92" s="46">
        <f t="shared" si="32"/>
        <v>0</v>
      </c>
      <c r="AU92" s="46">
        <f t="shared" si="33"/>
        <v>0</v>
      </c>
      <c r="AV92" s="105">
        <f t="shared" si="34"/>
        <v>0</v>
      </c>
      <c r="AW92" s="105">
        <f t="shared" si="35"/>
        <v>0</v>
      </c>
      <c r="AX92" s="107"/>
      <c r="AY92" s="294" t="b">
        <f t="shared" si="36"/>
        <v>1</v>
      </c>
      <c r="AZ92" s="5" t="s">
        <v>1351</v>
      </c>
    </row>
    <row r="93" spans="1:52" s="5" customFormat="1" ht="24.95" customHeight="1" x14ac:dyDescent="0.25">
      <c r="A93" s="281" t="s">
        <v>1298</v>
      </c>
      <c r="B93" s="19" t="s">
        <v>1352</v>
      </c>
      <c r="C93" s="65" t="s">
        <v>1353</v>
      </c>
      <c r="D93" s="66">
        <v>353.3</v>
      </c>
      <c r="E93" s="67">
        <v>353.3</v>
      </c>
      <c r="F93" s="101" t="s">
        <v>33</v>
      </c>
      <c r="G93" s="46">
        <v>0</v>
      </c>
      <c r="H93" s="46"/>
      <c r="I93" s="46"/>
      <c r="J93" s="46"/>
      <c r="K93" s="46"/>
      <c r="L93" s="46">
        <f t="shared" si="19"/>
        <v>0</v>
      </c>
      <c r="M93" s="46"/>
      <c r="N93" s="46">
        <f t="shared" si="20"/>
        <v>0</v>
      </c>
      <c r="O93" s="105"/>
      <c r="P93" s="105"/>
      <c r="Q93" s="105"/>
      <c r="R93" s="105"/>
      <c r="S93" s="46">
        <f t="shared" si="21"/>
        <v>0</v>
      </c>
      <c r="T93" s="46"/>
      <c r="U93" s="46">
        <f t="shared" si="22"/>
        <v>0</v>
      </c>
      <c r="V93" s="105"/>
      <c r="W93" s="105"/>
      <c r="X93" s="105"/>
      <c r="Y93" s="105"/>
      <c r="Z93" s="46">
        <f t="shared" si="23"/>
        <v>0</v>
      </c>
      <c r="AA93" s="105"/>
      <c r="AB93" s="46">
        <f t="shared" si="24"/>
        <v>0</v>
      </c>
      <c r="AC93" s="105"/>
      <c r="AD93" s="105"/>
      <c r="AE93" s="105"/>
      <c r="AF93" s="105"/>
      <c r="AG93" s="46">
        <f t="shared" si="25"/>
        <v>0</v>
      </c>
      <c r="AH93" s="105">
        <v>0</v>
      </c>
      <c r="AI93" s="46">
        <f t="shared" si="26"/>
        <v>0</v>
      </c>
      <c r="AJ93" s="105"/>
      <c r="AK93" s="105"/>
      <c r="AL93" s="105"/>
      <c r="AM93" s="105"/>
      <c r="AN93" s="46">
        <f t="shared" si="27"/>
        <v>0</v>
      </c>
      <c r="AO93" s="105">
        <v>0</v>
      </c>
      <c r="AP93" s="105">
        <f t="shared" si="28"/>
        <v>0</v>
      </c>
      <c r="AQ93" s="46">
        <f t="shared" si="29"/>
        <v>0</v>
      </c>
      <c r="AR93" s="46">
        <f t="shared" si="30"/>
        <v>0</v>
      </c>
      <c r="AS93" s="46">
        <f t="shared" si="31"/>
        <v>0</v>
      </c>
      <c r="AT93" s="46">
        <f t="shared" si="32"/>
        <v>0</v>
      </c>
      <c r="AU93" s="46">
        <f t="shared" si="33"/>
        <v>0</v>
      </c>
      <c r="AV93" s="105">
        <f t="shared" si="34"/>
        <v>0</v>
      </c>
      <c r="AW93" s="105">
        <f t="shared" si="35"/>
        <v>0</v>
      </c>
      <c r="AX93" s="107"/>
      <c r="AY93" s="294" t="b">
        <f t="shared" si="36"/>
        <v>1</v>
      </c>
      <c r="AZ93" s="5" t="s">
        <v>1353</v>
      </c>
    </row>
    <row r="94" spans="1:52" s="5" customFormat="1" ht="24.95" customHeight="1" x14ac:dyDescent="0.25">
      <c r="A94" s="281" t="s">
        <v>674</v>
      </c>
      <c r="B94" s="19" t="s">
        <v>685</v>
      </c>
      <c r="C94" s="65" t="s">
        <v>686</v>
      </c>
      <c r="D94" s="66">
        <v>30.75</v>
      </c>
      <c r="E94" s="67">
        <v>30.75</v>
      </c>
      <c r="F94" s="101" t="s">
        <v>33</v>
      </c>
      <c r="G94" s="46">
        <v>7</v>
      </c>
      <c r="H94" s="46"/>
      <c r="I94" s="46"/>
      <c r="J94" s="46"/>
      <c r="K94" s="46"/>
      <c r="L94" s="46">
        <f t="shared" si="19"/>
        <v>7</v>
      </c>
      <c r="M94" s="46">
        <v>7</v>
      </c>
      <c r="N94" s="46">
        <f t="shared" si="20"/>
        <v>0</v>
      </c>
      <c r="O94" s="105"/>
      <c r="P94" s="105"/>
      <c r="Q94" s="105"/>
      <c r="R94" s="105"/>
      <c r="S94" s="46">
        <f t="shared" si="21"/>
        <v>7</v>
      </c>
      <c r="T94" s="46">
        <v>7</v>
      </c>
      <c r="U94" s="46">
        <f t="shared" si="22"/>
        <v>0</v>
      </c>
      <c r="V94" s="105"/>
      <c r="W94" s="105"/>
      <c r="X94" s="105"/>
      <c r="Y94" s="105"/>
      <c r="Z94" s="46">
        <f t="shared" si="23"/>
        <v>7</v>
      </c>
      <c r="AA94" s="105">
        <v>7</v>
      </c>
      <c r="AB94" s="46">
        <f t="shared" si="24"/>
        <v>0</v>
      </c>
      <c r="AC94" s="105"/>
      <c r="AD94" s="105"/>
      <c r="AE94" s="105"/>
      <c r="AF94" s="105"/>
      <c r="AG94" s="46">
        <f t="shared" si="25"/>
        <v>7</v>
      </c>
      <c r="AH94" s="105">
        <v>7</v>
      </c>
      <c r="AI94" s="46">
        <f t="shared" si="26"/>
        <v>0</v>
      </c>
      <c r="AJ94" s="105"/>
      <c r="AK94" s="105"/>
      <c r="AL94" s="105"/>
      <c r="AM94" s="105"/>
      <c r="AN94" s="46">
        <f t="shared" si="27"/>
        <v>7</v>
      </c>
      <c r="AO94" s="105">
        <v>7</v>
      </c>
      <c r="AP94" s="105">
        <f t="shared" si="28"/>
        <v>0</v>
      </c>
      <c r="AQ94" s="46">
        <f t="shared" si="29"/>
        <v>0</v>
      </c>
      <c r="AR94" s="46">
        <f t="shared" si="30"/>
        <v>0</v>
      </c>
      <c r="AS94" s="46">
        <f t="shared" si="31"/>
        <v>0</v>
      </c>
      <c r="AT94" s="46">
        <f t="shared" si="32"/>
        <v>0</v>
      </c>
      <c r="AU94" s="46">
        <f t="shared" si="33"/>
        <v>7</v>
      </c>
      <c r="AV94" s="105">
        <f t="shared" si="34"/>
        <v>7</v>
      </c>
      <c r="AW94" s="105">
        <f t="shared" si="35"/>
        <v>0</v>
      </c>
      <c r="AX94" s="107"/>
      <c r="AY94" s="294" t="b">
        <f t="shared" si="36"/>
        <v>1</v>
      </c>
      <c r="AZ94" s="5" t="s">
        <v>686</v>
      </c>
    </row>
    <row r="95" spans="1:52" s="5" customFormat="1" ht="24.95" customHeight="1" x14ac:dyDescent="0.25">
      <c r="A95" s="281" t="s">
        <v>1298</v>
      </c>
      <c r="B95" s="19" t="s">
        <v>1354</v>
      </c>
      <c r="C95" s="65" t="s">
        <v>1355</v>
      </c>
      <c r="D95" s="66">
        <v>67.87</v>
      </c>
      <c r="E95" s="67">
        <v>67.87</v>
      </c>
      <c r="F95" s="101" t="s">
        <v>33</v>
      </c>
      <c r="G95" s="46">
        <v>0</v>
      </c>
      <c r="H95" s="46"/>
      <c r="I95" s="46"/>
      <c r="J95" s="46"/>
      <c r="K95" s="46"/>
      <c r="L95" s="46">
        <f t="shared" si="19"/>
        <v>0</v>
      </c>
      <c r="M95" s="46"/>
      <c r="N95" s="46">
        <f t="shared" si="20"/>
        <v>0</v>
      </c>
      <c r="O95" s="105"/>
      <c r="P95" s="105"/>
      <c r="Q95" s="105"/>
      <c r="R95" s="105"/>
      <c r="S95" s="46">
        <f t="shared" si="21"/>
        <v>0</v>
      </c>
      <c r="T95" s="46"/>
      <c r="U95" s="46">
        <f t="shared" si="22"/>
        <v>0</v>
      </c>
      <c r="V95" s="105">
        <v>1</v>
      </c>
      <c r="W95" s="105"/>
      <c r="X95" s="105">
        <v>1</v>
      </c>
      <c r="Y95" s="105"/>
      <c r="Z95" s="46">
        <f t="shared" si="23"/>
        <v>0</v>
      </c>
      <c r="AA95" s="105"/>
      <c r="AB95" s="46">
        <f t="shared" si="24"/>
        <v>0</v>
      </c>
      <c r="AC95" s="105"/>
      <c r="AD95" s="105"/>
      <c r="AE95" s="105"/>
      <c r="AF95" s="105"/>
      <c r="AG95" s="46">
        <f t="shared" si="25"/>
        <v>0</v>
      </c>
      <c r="AH95" s="105">
        <v>0</v>
      </c>
      <c r="AI95" s="46">
        <f t="shared" si="26"/>
        <v>0</v>
      </c>
      <c r="AJ95" s="105"/>
      <c r="AK95" s="105"/>
      <c r="AL95" s="105"/>
      <c r="AM95" s="105"/>
      <c r="AN95" s="46">
        <f t="shared" si="27"/>
        <v>0</v>
      </c>
      <c r="AO95" s="105">
        <v>0</v>
      </c>
      <c r="AP95" s="105">
        <f t="shared" si="28"/>
        <v>0</v>
      </c>
      <c r="AQ95" s="46">
        <f t="shared" si="29"/>
        <v>1</v>
      </c>
      <c r="AR95" s="46">
        <f t="shared" si="30"/>
        <v>0</v>
      </c>
      <c r="AS95" s="46">
        <f t="shared" si="31"/>
        <v>1</v>
      </c>
      <c r="AT95" s="46">
        <f t="shared" si="32"/>
        <v>0</v>
      </c>
      <c r="AU95" s="46">
        <f t="shared" si="33"/>
        <v>0</v>
      </c>
      <c r="AV95" s="105">
        <f t="shared" si="34"/>
        <v>0</v>
      </c>
      <c r="AW95" s="105">
        <f t="shared" si="35"/>
        <v>0</v>
      </c>
      <c r="AX95" s="107"/>
      <c r="AY95" s="294" t="b">
        <f t="shared" si="36"/>
        <v>1</v>
      </c>
      <c r="AZ95" s="5" t="s">
        <v>1355</v>
      </c>
    </row>
    <row r="96" spans="1:52" s="5" customFormat="1" ht="24.95" customHeight="1" x14ac:dyDescent="0.25">
      <c r="A96" s="281" t="s">
        <v>1298</v>
      </c>
      <c r="B96" s="19" t="s">
        <v>1356</v>
      </c>
      <c r="C96" s="65" t="s">
        <v>1357</v>
      </c>
      <c r="D96" s="66">
        <v>230.01</v>
      </c>
      <c r="E96" s="67">
        <v>230.01</v>
      </c>
      <c r="F96" s="101" t="s">
        <v>33</v>
      </c>
      <c r="G96" s="46">
        <v>0</v>
      </c>
      <c r="H96" s="46"/>
      <c r="I96" s="46"/>
      <c r="J96" s="46"/>
      <c r="K96" s="46"/>
      <c r="L96" s="46">
        <f t="shared" si="19"/>
        <v>0</v>
      </c>
      <c r="M96" s="46"/>
      <c r="N96" s="46">
        <f t="shared" si="20"/>
        <v>0</v>
      </c>
      <c r="O96" s="105"/>
      <c r="P96" s="105"/>
      <c r="Q96" s="105"/>
      <c r="R96" s="105"/>
      <c r="S96" s="46">
        <f t="shared" si="21"/>
        <v>0</v>
      </c>
      <c r="T96" s="46"/>
      <c r="U96" s="46">
        <f t="shared" si="22"/>
        <v>0</v>
      </c>
      <c r="V96" s="105"/>
      <c r="W96" s="105"/>
      <c r="X96" s="105"/>
      <c r="Y96" s="105"/>
      <c r="Z96" s="46">
        <f t="shared" si="23"/>
        <v>0</v>
      </c>
      <c r="AA96" s="105"/>
      <c r="AB96" s="46">
        <f t="shared" si="24"/>
        <v>0</v>
      </c>
      <c r="AC96" s="105"/>
      <c r="AD96" s="105"/>
      <c r="AE96" s="105"/>
      <c r="AF96" s="105"/>
      <c r="AG96" s="46">
        <f t="shared" si="25"/>
        <v>0</v>
      </c>
      <c r="AH96" s="105">
        <v>0</v>
      </c>
      <c r="AI96" s="46">
        <f t="shared" si="26"/>
        <v>0</v>
      </c>
      <c r="AJ96" s="105"/>
      <c r="AK96" s="105"/>
      <c r="AL96" s="105"/>
      <c r="AM96" s="105"/>
      <c r="AN96" s="46">
        <f t="shared" si="27"/>
        <v>0</v>
      </c>
      <c r="AO96" s="105">
        <v>0</v>
      </c>
      <c r="AP96" s="105">
        <f t="shared" si="28"/>
        <v>0</v>
      </c>
      <c r="AQ96" s="46">
        <f t="shared" si="29"/>
        <v>0</v>
      </c>
      <c r="AR96" s="46">
        <f t="shared" si="30"/>
        <v>0</v>
      </c>
      <c r="AS96" s="46">
        <f t="shared" si="31"/>
        <v>0</v>
      </c>
      <c r="AT96" s="46">
        <f t="shared" si="32"/>
        <v>0</v>
      </c>
      <c r="AU96" s="46">
        <f t="shared" si="33"/>
        <v>0</v>
      </c>
      <c r="AV96" s="105">
        <f t="shared" si="34"/>
        <v>0</v>
      </c>
      <c r="AW96" s="105">
        <f t="shared" si="35"/>
        <v>0</v>
      </c>
      <c r="AX96" s="107"/>
      <c r="AY96" s="294" t="b">
        <f t="shared" si="36"/>
        <v>1</v>
      </c>
      <c r="AZ96" s="5" t="s">
        <v>1357</v>
      </c>
    </row>
    <row r="97" spans="1:52" s="5" customFormat="1" ht="24.95" customHeight="1" x14ac:dyDescent="0.25">
      <c r="A97" s="281" t="s">
        <v>1298</v>
      </c>
      <c r="B97" s="19" t="s">
        <v>1358</v>
      </c>
      <c r="C97" s="65" t="s">
        <v>1359</v>
      </c>
      <c r="D97" s="66">
        <v>98.29</v>
      </c>
      <c r="E97" s="67">
        <v>98.29</v>
      </c>
      <c r="F97" s="101" t="s">
        <v>33</v>
      </c>
      <c r="G97" s="46">
        <v>0</v>
      </c>
      <c r="H97" s="46"/>
      <c r="I97" s="46"/>
      <c r="J97" s="46"/>
      <c r="K97" s="46"/>
      <c r="L97" s="46">
        <f t="shared" si="19"/>
        <v>0</v>
      </c>
      <c r="M97" s="46"/>
      <c r="N97" s="46">
        <f t="shared" si="20"/>
        <v>0</v>
      </c>
      <c r="O97" s="105"/>
      <c r="P97" s="105"/>
      <c r="Q97" s="105"/>
      <c r="R97" s="105"/>
      <c r="S97" s="46">
        <f t="shared" si="21"/>
        <v>0</v>
      </c>
      <c r="T97" s="46"/>
      <c r="U97" s="46">
        <f t="shared" si="22"/>
        <v>0</v>
      </c>
      <c r="V97" s="105"/>
      <c r="W97" s="105"/>
      <c r="X97" s="105"/>
      <c r="Y97" s="105"/>
      <c r="Z97" s="46">
        <f t="shared" si="23"/>
        <v>0</v>
      </c>
      <c r="AA97" s="105"/>
      <c r="AB97" s="46">
        <f t="shared" si="24"/>
        <v>0</v>
      </c>
      <c r="AC97" s="105"/>
      <c r="AD97" s="105"/>
      <c r="AE97" s="105"/>
      <c r="AF97" s="105"/>
      <c r="AG97" s="46">
        <f t="shared" si="25"/>
        <v>0</v>
      </c>
      <c r="AH97" s="105">
        <v>0</v>
      </c>
      <c r="AI97" s="46">
        <f t="shared" si="26"/>
        <v>0</v>
      </c>
      <c r="AJ97" s="105"/>
      <c r="AK97" s="105"/>
      <c r="AL97" s="105"/>
      <c r="AM97" s="105"/>
      <c r="AN97" s="46">
        <f t="shared" si="27"/>
        <v>0</v>
      </c>
      <c r="AO97" s="105">
        <v>0</v>
      </c>
      <c r="AP97" s="105">
        <f t="shared" si="28"/>
        <v>0</v>
      </c>
      <c r="AQ97" s="46">
        <f t="shared" si="29"/>
        <v>0</v>
      </c>
      <c r="AR97" s="46">
        <f t="shared" si="30"/>
        <v>0</v>
      </c>
      <c r="AS97" s="46">
        <f t="shared" si="31"/>
        <v>0</v>
      </c>
      <c r="AT97" s="46">
        <f t="shared" si="32"/>
        <v>0</v>
      </c>
      <c r="AU97" s="46">
        <f t="shared" si="33"/>
        <v>0</v>
      </c>
      <c r="AV97" s="105">
        <f t="shared" si="34"/>
        <v>0</v>
      </c>
      <c r="AW97" s="105">
        <f t="shared" si="35"/>
        <v>0</v>
      </c>
      <c r="AX97" s="107"/>
      <c r="AY97" s="294" t="b">
        <f t="shared" si="36"/>
        <v>1</v>
      </c>
      <c r="AZ97" s="5" t="s">
        <v>1359</v>
      </c>
    </row>
    <row r="98" spans="1:52" s="5" customFormat="1" ht="24.95" customHeight="1" x14ac:dyDescent="0.25">
      <c r="A98" s="281" t="s">
        <v>1298</v>
      </c>
      <c r="B98" s="19" t="s">
        <v>1360</v>
      </c>
      <c r="C98" s="65" t="s">
        <v>1361</v>
      </c>
      <c r="D98" s="66">
        <v>194.99</v>
      </c>
      <c r="E98" s="67">
        <v>194.99</v>
      </c>
      <c r="F98" s="101" t="s">
        <v>33</v>
      </c>
      <c r="G98" s="46">
        <v>0</v>
      </c>
      <c r="H98" s="46"/>
      <c r="I98" s="46"/>
      <c r="J98" s="46"/>
      <c r="K98" s="46"/>
      <c r="L98" s="46">
        <f t="shared" si="19"/>
        <v>0</v>
      </c>
      <c r="M98" s="46"/>
      <c r="N98" s="46">
        <f t="shared" si="20"/>
        <v>0</v>
      </c>
      <c r="O98" s="105"/>
      <c r="P98" s="105"/>
      <c r="Q98" s="105"/>
      <c r="R98" s="105"/>
      <c r="S98" s="46">
        <f t="shared" si="21"/>
        <v>0</v>
      </c>
      <c r="T98" s="46"/>
      <c r="U98" s="46">
        <f t="shared" si="22"/>
        <v>0</v>
      </c>
      <c r="V98" s="105"/>
      <c r="W98" s="105"/>
      <c r="X98" s="105"/>
      <c r="Y98" s="105"/>
      <c r="Z98" s="46">
        <f t="shared" si="23"/>
        <v>0</v>
      </c>
      <c r="AA98" s="105"/>
      <c r="AB98" s="46">
        <f t="shared" si="24"/>
        <v>0</v>
      </c>
      <c r="AC98" s="105"/>
      <c r="AD98" s="105"/>
      <c r="AE98" s="105"/>
      <c r="AF98" s="105"/>
      <c r="AG98" s="46">
        <f t="shared" si="25"/>
        <v>0</v>
      </c>
      <c r="AH98" s="105">
        <v>0</v>
      </c>
      <c r="AI98" s="46">
        <f t="shared" si="26"/>
        <v>0</v>
      </c>
      <c r="AJ98" s="105"/>
      <c r="AK98" s="105"/>
      <c r="AL98" s="105"/>
      <c r="AM98" s="105"/>
      <c r="AN98" s="46">
        <f t="shared" si="27"/>
        <v>0</v>
      </c>
      <c r="AO98" s="105">
        <v>0</v>
      </c>
      <c r="AP98" s="105">
        <f t="shared" si="28"/>
        <v>0</v>
      </c>
      <c r="AQ98" s="46">
        <f t="shared" si="29"/>
        <v>0</v>
      </c>
      <c r="AR98" s="46">
        <f t="shared" si="30"/>
        <v>0</v>
      </c>
      <c r="AS98" s="46">
        <f t="shared" si="31"/>
        <v>0</v>
      </c>
      <c r="AT98" s="46">
        <f t="shared" si="32"/>
        <v>0</v>
      </c>
      <c r="AU98" s="46">
        <f t="shared" si="33"/>
        <v>0</v>
      </c>
      <c r="AV98" s="105">
        <f t="shared" si="34"/>
        <v>0</v>
      </c>
      <c r="AW98" s="105">
        <f t="shared" si="35"/>
        <v>0</v>
      </c>
      <c r="AX98" s="107"/>
      <c r="AY98" s="294" t="b">
        <f t="shared" si="36"/>
        <v>1</v>
      </c>
      <c r="AZ98" s="5" t="s">
        <v>1361</v>
      </c>
    </row>
    <row r="99" spans="1:52" s="5" customFormat="1" ht="24.95" customHeight="1" x14ac:dyDescent="0.25">
      <c r="A99" s="281" t="s">
        <v>1423</v>
      </c>
      <c r="B99" s="19" t="s">
        <v>1926</v>
      </c>
      <c r="C99" s="65" t="s">
        <v>1927</v>
      </c>
      <c r="D99" s="66">
        <v>1038.2</v>
      </c>
      <c r="E99" s="67">
        <v>1038.2</v>
      </c>
      <c r="F99" s="101" t="s">
        <v>159</v>
      </c>
      <c r="G99" s="46">
        <v>0</v>
      </c>
      <c r="H99" s="46"/>
      <c r="I99" s="46"/>
      <c r="J99" s="46"/>
      <c r="K99" s="46"/>
      <c r="L99" s="46">
        <f t="shared" si="19"/>
        <v>0</v>
      </c>
      <c r="M99" s="46">
        <v>0</v>
      </c>
      <c r="N99" s="46">
        <f t="shared" si="20"/>
        <v>0</v>
      </c>
      <c r="O99" s="105"/>
      <c r="P99" s="105"/>
      <c r="Q99" s="105"/>
      <c r="R99" s="105"/>
      <c r="S99" s="46">
        <f t="shared" si="21"/>
        <v>0</v>
      </c>
      <c r="T99" s="46"/>
      <c r="U99" s="46">
        <f t="shared" si="22"/>
        <v>0</v>
      </c>
      <c r="V99" s="105"/>
      <c r="W99" s="105"/>
      <c r="X99" s="105"/>
      <c r="Y99" s="105"/>
      <c r="Z99" s="46">
        <f t="shared" si="23"/>
        <v>0</v>
      </c>
      <c r="AA99" s="105"/>
      <c r="AB99" s="46">
        <f t="shared" si="24"/>
        <v>0</v>
      </c>
      <c r="AC99" s="105"/>
      <c r="AD99" s="105"/>
      <c r="AE99" s="105"/>
      <c r="AF99" s="105"/>
      <c r="AG99" s="46">
        <f t="shared" si="25"/>
        <v>0</v>
      </c>
      <c r="AH99" s="105">
        <v>0</v>
      </c>
      <c r="AI99" s="46">
        <f t="shared" si="26"/>
        <v>0</v>
      </c>
      <c r="AJ99" s="105"/>
      <c r="AK99" s="105"/>
      <c r="AL99" s="105"/>
      <c r="AM99" s="105"/>
      <c r="AN99" s="46">
        <f t="shared" si="27"/>
        <v>0</v>
      </c>
      <c r="AO99" s="105">
        <v>0</v>
      </c>
      <c r="AP99" s="105">
        <f t="shared" si="28"/>
        <v>0</v>
      </c>
      <c r="AQ99" s="46">
        <f t="shared" si="29"/>
        <v>0</v>
      </c>
      <c r="AR99" s="46">
        <f t="shared" si="30"/>
        <v>0</v>
      </c>
      <c r="AS99" s="46">
        <f t="shared" si="31"/>
        <v>0</v>
      </c>
      <c r="AT99" s="46">
        <f t="shared" si="32"/>
        <v>0</v>
      </c>
      <c r="AU99" s="46">
        <f t="shared" si="33"/>
        <v>0</v>
      </c>
      <c r="AV99" s="105">
        <f t="shared" si="34"/>
        <v>0</v>
      </c>
      <c r="AW99" s="105">
        <f t="shared" si="35"/>
        <v>0</v>
      </c>
      <c r="AX99" s="107"/>
      <c r="AY99" s="294" t="b">
        <f t="shared" si="36"/>
        <v>1</v>
      </c>
      <c r="AZ99" s="5" t="s">
        <v>1927</v>
      </c>
    </row>
    <row r="100" spans="1:52" s="5" customFormat="1" ht="23.1" customHeight="1" x14ac:dyDescent="0.25">
      <c r="A100" s="281" t="s">
        <v>1053</v>
      </c>
      <c r="B100" s="69" t="s">
        <v>1076</v>
      </c>
      <c r="C100" s="65" t="s">
        <v>1077</v>
      </c>
      <c r="D100" s="66">
        <v>78.44</v>
      </c>
      <c r="E100" s="67">
        <v>78.44</v>
      </c>
      <c r="F100" s="101" t="s">
        <v>33</v>
      </c>
      <c r="G100" s="46">
        <v>4</v>
      </c>
      <c r="H100" s="46"/>
      <c r="I100" s="46"/>
      <c r="J100" s="46"/>
      <c r="K100" s="46"/>
      <c r="L100" s="46">
        <f t="shared" si="19"/>
        <v>4</v>
      </c>
      <c r="M100" s="46">
        <v>4</v>
      </c>
      <c r="N100" s="46">
        <f t="shared" si="20"/>
        <v>0</v>
      </c>
      <c r="O100" s="105"/>
      <c r="P100" s="105"/>
      <c r="Q100" s="105"/>
      <c r="R100" s="105"/>
      <c r="S100" s="46">
        <f t="shared" si="21"/>
        <v>4</v>
      </c>
      <c r="T100" s="46">
        <v>4</v>
      </c>
      <c r="U100" s="46">
        <f t="shared" si="22"/>
        <v>0</v>
      </c>
      <c r="V100" s="105"/>
      <c r="W100" s="105"/>
      <c r="X100" s="105"/>
      <c r="Y100" s="105"/>
      <c r="Z100" s="46">
        <f t="shared" si="23"/>
        <v>4</v>
      </c>
      <c r="AA100" s="105">
        <v>4</v>
      </c>
      <c r="AB100" s="46">
        <f t="shared" si="24"/>
        <v>0</v>
      </c>
      <c r="AC100" s="105"/>
      <c r="AD100" s="105"/>
      <c r="AE100" s="105"/>
      <c r="AF100" s="105"/>
      <c r="AG100" s="46">
        <f t="shared" si="25"/>
        <v>4</v>
      </c>
      <c r="AH100" s="105">
        <v>4</v>
      </c>
      <c r="AI100" s="46">
        <f t="shared" si="26"/>
        <v>0</v>
      </c>
      <c r="AJ100" s="105"/>
      <c r="AK100" s="105"/>
      <c r="AL100" s="105"/>
      <c r="AM100" s="105"/>
      <c r="AN100" s="46">
        <f t="shared" si="27"/>
        <v>4</v>
      </c>
      <c r="AO100" s="105">
        <v>4</v>
      </c>
      <c r="AP100" s="105">
        <f t="shared" si="28"/>
        <v>0</v>
      </c>
      <c r="AQ100" s="46">
        <f t="shared" si="29"/>
        <v>0</v>
      </c>
      <c r="AR100" s="46">
        <f t="shared" si="30"/>
        <v>0</v>
      </c>
      <c r="AS100" s="46">
        <f t="shared" si="31"/>
        <v>0</v>
      </c>
      <c r="AT100" s="46">
        <f t="shared" si="32"/>
        <v>0</v>
      </c>
      <c r="AU100" s="46">
        <f t="shared" si="33"/>
        <v>4</v>
      </c>
      <c r="AV100" s="105">
        <f t="shared" si="34"/>
        <v>4</v>
      </c>
      <c r="AW100" s="105">
        <f t="shared" si="35"/>
        <v>0</v>
      </c>
      <c r="AX100" s="107"/>
      <c r="AY100" s="294" t="b">
        <f t="shared" si="36"/>
        <v>1</v>
      </c>
      <c r="AZ100" s="5" t="s">
        <v>1077</v>
      </c>
    </row>
    <row r="101" spans="1:52" s="5" customFormat="1" ht="24.95" customHeight="1" x14ac:dyDescent="0.25">
      <c r="A101" s="281" t="s">
        <v>1053</v>
      </c>
      <c r="B101" s="69" t="s">
        <v>1078</v>
      </c>
      <c r="C101" s="65" t="s">
        <v>1079</v>
      </c>
      <c r="D101" s="66">
        <v>83.79</v>
      </c>
      <c r="E101" s="67">
        <v>83.79</v>
      </c>
      <c r="F101" s="101" t="s">
        <v>33</v>
      </c>
      <c r="G101" s="46">
        <v>2</v>
      </c>
      <c r="H101" s="46"/>
      <c r="I101" s="46"/>
      <c r="J101" s="46"/>
      <c r="K101" s="46"/>
      <c r="L101" s="46">
        <f t="shared" si="19"/>
        <v>2</v>
      </c>
      <c r="M101" s="46">
        <v>2</v>
      </c>
      <c r="N101" s="46">
        <f t="shared" si="20"/>
        <v>0</v>
      </c>
      <c r="O101" s="105"/>
      <c r="P101" s="105"/>
      <c r="Q101" s="105"/>
      <c r="R101" s="105"/>
      <c r="S101" s="46">
        <f t="shared" si="21"/>
        <v>2</v>
      </c>
      <c r="T101" s="46">
        <v>2</v>
      </c>
      <c r="U101" s="46">
        <f t="shared" si="22"/>
        <v>0</v>
      </c>
      <c r="V101" s="105"/>
      <c r="W101" s="105"/>
      <c r="X101" s="105"/>
      <c r="Y101" s="105"/>
      <c r="Z101" s="46">
        <f t="shared" si="23"/>
        <v>2</v>
      </c>
      <c r="AA101" s="105">
        <v>2</v>
      </c>
      <c r="AB101" s="46">
        <f t="shared" si="24"/>
        <v>0</v>
      </c>
      <c r="AC101" s="105"/>
      <c r="AD101" s="105"/>
      <c r="AE101" s="105"/>
      <c r="AF101" s="105"/>
      <c r="AG101" s="46">
        <f t="shared" si="25"/>
        <v>2</v>
      </c>
      <c r="AH101" s="105">
        <v>2</v>
      </c>
      <c r="AI101" s="46">
        <f t="shared" si="26"/>
        <v>0</v>
      </c>
      <c r="AJ101" s="105"/>
      <c r="AK101" s="105"/>
      <c r="AL101" s="105"/>
      <c r="AM101" s="105"/>
      <c r="AN101" s="46">
        <f t="shared" si="27"/>
        <v>2</v>
      </c>
      <c r="AO101" s="105">
        <v>2</v>
      </c>
      <c r="AP101" s="105">
        <f t="shared" si="28"/>
        <v>0</v>
      </c>
      <c r="AQ101" s="46">
        <f t="shared" si="29"/>
        <v>0</v>
      </c>
      <c r="AR101" s="46">
        <f t="shared" si="30"/>
        <v>0</v>
      </c>
      <c r="AS101" s="46">
        <f t="shared" si="31"/>
        <v>0</v>
      </c>
      <c r="AT101" s="46">
        <f t="shared" si="32"/>
        <v>0</v>
      </c>
      <c r="AU101" s="46">
        <f t="shared" si="33"/>
        <v>2</v>
      </c>
      <c r="AV101" s="105">
        <f t="shared" si="34"/>
        <v>2</v>
      </c>
      <c r="AW101" s="105">
        <f t="shared" si="35"/>
        <v>0</v>
      </c>
      <c r="AX101" s="107"/>
      <c r="AY101" s="294" t="b">
        <f t="shared" si="36"/>
        <v>1</v>
      </c>
      <c r="AZ101" s="5" t="s">
        <v>1079</v>
      </c>
    </row>
    <row r="102" spans="1:52" s="5" customFormat="1" ht="24.95" customHeight="1" x14ac:dyDescent="0.25">
      <c r="A102" s="281" t="s">
        <v>1053</v>
      </c>
      <c r="B102" s="69" t="s">
        <v>1080</v>
      </c>
      <c r="C102" s="65" t="s">
        <v>1081</v>
      </c>
      <c r="D102" s="66">
        <v>47</v>
      </c>
      <c r="E102" s="67">
        <v>47</v>
      </c>
      <c r="F102" s="101" t="s">
        <v>33</v>
      </c>
      <c r="G102" s="46">
        <v>2</v>
      </c>
      <c r="H102" s="46"/>
      <c r="I102" s="46"/>
      <c r="J102" s="103"/>
      <c r="K102" s="46"/>
      <c r="L102" s="46">
        <f t="shared" si="19"/>
        <v>2</v>
      </c>
      <c r="M102" s="46">
        <v>2</v>
      </c>
      <c r="N102" s="46">
        <f t="shared" si="20"/>
        <v>0</v>
      </c>
      <c r="O102" s="105"/>
      <c r="P102" s="105"/>
      <c r="Q102" s="105"/>
      <c r="R102" s="105"/>
      <c r="S102" s="46">
        <f t="shared" si="21"/>
        <v>2</v>
      </c>
      <c r="T102" s="46">
        <v>2</v>
      </c>
      <c r="U102" s="46">
        <f t="shared" si="22"/>
        <v>0</v>
      </c>
      <c r="V102" s="105"/>
      <c r="W102" s="105"/>
      <c r="X102" s="105"/>
      <c r="Y102" s="105"/>
      <c r="Z102" s="46">
        <f t="shared" si="23"/>
        <v>2</v>
      </c>
      <c r="AA102" s="105">
        <v>2</v>
      </c>
      <c r="AB102" s="46">
        <f t="shared" si="24"/>
        <v>0</v>
      </c>
      <c r="AC102" s="105"/>
      <c r="AD102" s="105"/>
      <c r="AE102" s="105"/>
      <c r="AF102" s="105"/>
      <c r="AG102" s="46">
        <f t="shared" si="25"/>
        <v>2</v>
      </c>
      <c r="AH102" s="105">
        <v>2</v>
      </c>
      <c r="AI102" s="46">
        <f t="shared" si="26"/>
        <v>0</v>
      </c>
      <c r="AJ102" s="105"/>
      <c r="AK102" s="105"/>
      <c r="AL102" s="105"/>
      <c r="AM102" s="105"/>
      <c r="AN102" s="46">
        <f t="shared" si="27"/>
        <v>2</v>
      </c>
      <c r="AO102" s="105">
        <v>2</v>
      </c>
      <c r="AP102" s="105">
        <f t="shared" si="28"/>
        <v>0</v>
      </c>
      <c r="AQ102" s="46">
        <f t="shared" si="29"/>
        <v>0</v>
      </c>
      <c r="AR102" s="46">
        <f t="shared" si="30"/>
        <v>0</v>
      </c>
      <c r="AS102" s="46">
        <f t="shared" si="31"/>
        <v>0</v>
      </c>
      <c r="AT102" s="46">
        <f t="shared" si="32"/>
        <v>0</v>
      </c>
      <c r="AU102" s="46">
        <f t="shared" si="33"/>
        <v>2</v>
      </c>
      <c r="AV102" s="105">
        <f t="shared" si="34"/>
        <v>2</v>
      </c>
      <c r="AW102" s="105">
        <f t="shared" si="35"/>
        <v>0</v>
      </c>
      <c r="AX102" s="108"/>
      <c r="AY102" s="294" t="b">
        <f t="shared" si="36"/>
        <v>1</v>
      </c>
      <c r="AZ102" s="5" t="s">
        <v>1081</v>
      </c>
    </row>
    <row r="103" spans="1:52" s="5" customFormat="1" ht="24.95" customHeight="1" x14ac:dyDescent="0.25">
      <c r="A103" s="281" t="s">
        <v>1053</v>
      </c>
      <c r="B103" s="69" t="s">
        <v>1082</v>
      </c>
      <c r="C103" s="65" t="s">
        <v>1083</v>
      </c>
      <c r="D103" s="66">
        <v>23</v>
      </c>
      <c r="E103" s="67">
        <v>23</v>
      </c>
      <c r="F103" s="101" t="s">
        <v>33</v>
      </c>
      <c r="G103" s="46">
        <v>30</v>
      </c>
      <c r="H103" s="46"/>
      <c r="I103" s="46"/>
      <c r="J103" s="103"/>
      <c r="K103" s="46"/>
      <c r="L103" s="46">
        <f t="shared" si="19"/>
        <v>30</v>
      </c>
      <c r="M103" s="46">
        <v>30</v>
      </c>
      <c r="N103" s="46">
        <f t="shared" si="20"/>
        <v>0</v>
      </c>
      <c r="O103" s="105"/>
      <c r="P103" s="105"/>
      <c r="Q103" s="105"/>
      <c r="R103" s="105"/>
      <c r="S103" s="46">
        <f t="shared" si="21"/>
        <v>30</v>
      </c>
      <c r="T103" s="46">
        <v>30</v>
      </c>
      <c r="U103" s="46">
        <f t="shared" si="22"/>
        <v>0</v>
      </c>
      <c r="V103" s="105"/>
      <c r="W103" s="105"/>
      <c r="X103" s="105"/>
      <c r="Y103" s="105"/>
      <c r="Z103" s="46">
        <f t="shared" si="23"/>
        <v>30</v>
      </c>
      <c r="AA103" s="105">
        <v>30</v>
      </c>
      <c r="AB103" s="46">
        <f t="shared" si="24"/>
        <v>0</v>
      </c>
      <c r="AC103" s="105"/>
      <c r="AD103" s="105"/>
      <c r="AE103" s="105"/>
      <c r="AF103" s="105"/>
      <c r="AG103" s="46">
        <f t="shared" si="25"/>
        <v>30</v>
      </c>
      <c r="AH103" s="105">
        <v>30</v>
      </c>
      <c r="AI103" s="46">
        <f t="shared" si="26"/>
        <v>0</v>
      </c>
      <c r="AJ103" s="105"/>
      <c r="AK103" s="105"/>
      <c r="AL103" s="105"/>
      <c r="AM103" s="105"/>
      <c r="AN103" s="46">
        <f t="shared" si="27"/>
        <v>30</v>
      </c>
      <c r="AO103" s="105">
        <v>30</v>
      </c>
      <c r="AP103" s="105">
        <f t="shared" si="28"/>
        <v>0</v>
      </c>
      <c r="AQ103" s="46">
        <f t="shared" si="29"/>
        <v>0</v>
      </c>
      <c r="AR103" s="46">
        <f t="shared" si="30"/>
        <v>0</v>
      </c>
      <c r="AS103" s="46">
        <f t="shared" si="31"/>
        <v>0</v>
      </c>
      <c r="AT103" s="46">
        <f t="shared" si="32"/>
        <v>0</v>
      </c>
      <c r="AU103" s="46">
        <f t="shared" si="33"/>
        <v>30</v>
      </c>
      <c r="AV103" s="105">
        <f t="shared" si="34"/>
        <v>30</v>
      </c>
      <c r="AW103" s="105">
        <f t="shared" si="35"/>
        <v>0</v>
      </c>
      <c r="AX103" s="108"/>
      <c r="AY103" s="294" t="b">
        <f t="shared" si="36"/>
        <v>1</v>
      </c>
      <c r="AZ103" s="5" t="s">
        <v>1083</v>
      </c>
    </row>
    <row r="104" spans="1:52" s="5" customFormat="1" ht="24.95" customHeight="1" x14ac:dyDescent="0.25">
      <c r="A104" s="281" t="s">
        <v>1053</v>
      </c>
      <c r="B104" s="69" t="s">
        <v>1084</v>
      </c>
      <c r="C104" s="65" t="s">
        <v>1085</v>
      </c>
      <c r="D104" s="66">
        <v>0</v>
      </c>
      <c r="E104" s="67">
        <v>0</v>
      </c>
      <c r="F104" s="101" t="s">
        <v>33</v>
      </c>
      <c r="G104" s="46">
        <v>0</v>
      </c>
      <c r="H104" s="46"/>
      <c r="I104" s="46"/>
      <c r="J104" s="103"/>
      <c r="K104" s="46"/>
      <c r="L104" s="46">
        <f t="shared" si="19"/>
        <v>0</v>
      </c>
      <c r="M104" s="46"/>
      <c r="N104" s="46">
        <f t="shared" si="20"/>
        <v>0</v>
      </c>
      <c r="O104" s="105"/>
      <c r="P104" s="105"/>
      <c r="Q104" s="105"/>
      <c r="R104" s="105"/>
      <c r="S104" s="46">
        <f t="shared" si="21"/>
        <v>0</v>
      </c>
      <c r="T104" s="46"/>
      <c r="U104" s="46">
        <f t="shared" si="22"/>
        <v>0</v>
      </c>
      <c r="V104" s="105"/>
      <c r="W104" s="105"/>
      <c r="X104" s="105"/>
      <c r="Y104" s="105"/>
      <c r="Z104" s="46">
        <f t="shared" si="23"/>
        <v>0</v>
      </c>
      <c r="AA104" s="105"/>
      <c r="AB104" s="46">
        <f t="shared" si="24"/>
        <v>0</v>
      </c>
      <c r="AC104" s="105"/>
      <c r="AD104" s="105"/>
      <c r="AE104" s="105"/>
      <c r="AF104" s="105"/>
      <c r="AG104" s="46">
        <f t="shared" si="25"/>
        <v>0</v>
      </c>
      <c r="AH104" s="105">
        <v>0</v>
      </c>
      <c r="AI104" s="46">
        <f t="shared" si="26"/>
        <v>0</v>
      </c>
      <c r="AJ104" s="105"/>
      <c r="AK104" s="105"/>
      <c r="AL104" s="105"/>
      <c r="AM104" s="105"/>
      <c r="AN104" s="46">
        <f t="shared" si="27"/>
        <v>0</v>
      </c>
      <c r="AO104" s="105">
        <v>0</v>
      </c>
      <c r="AP104" s="105">
        <f t="shared" si="28"/>
        <v>0</v>
      </c>
      <c r="AQ104" s="46">
        <f t="shared" si="29"/>
        <v>0</v>
      </c>
      <c r="AR104" s="46">
        <f t="shared" si="30"/>
        <v>0</v>
      </c>
      <c r="AS104" s="46">
        <f t="shared" si="31"/>
        <v>0</v>
      </c>
      <c r="AT104" s="46">
        <f t="shared" si="32"/>
        <v>0</v>
      </c>
      <c r="AU104" s="46">
        <f t="shared" si="33"/>
        <v>0</v>
      </c>
      <c r="AV104" s="105">
        <f t="shared" si="34"/>
        <v>0</v>
      </c>
      <c r="AW104" s="105">
        <f t="shared" si="35"/>
        <v>0</v>
      </c>
      <c r="AX104" s="65"/>
      <c r="AY104" s="294" t="b">
        <f t="shared" si="36"/>
        <v>1</v>
      </c>
      <c r="AZ104" s="5" t="s">
        <v>1085</v>
      </c>
    </row>
    <row r="105" spans="1:52" s="5" customFormat="1" ht="24.95" customHeight="1" x14ac:dyDescent="0.25">
      <c r="A105" s="281" t="s">
        <v>1053</v>
      </c>
      <c r="B105" s="69" t="s">
        <v>1086</v>
      </c>
      <c r="C105" s="65" t="s">
        <v>1087</v>
      </c>
      <c r="D105" s="66">
        <v>25</v>
      </c>
      <c r="E105" s="67">
        <v>25</v>
      </c>
      <c r="F105" s="101" t="s">
        <v>33</v>
      </c>
      <c r="G105" s="46">
        <v>5</v>
      </c>
      <c r="H105" s="46"/>
      <c r="I105" s="46"/>
      <c r="J105" s="103"/>
      <c r="K105" s="46"/>
      <c r="L105" s="46">
        <f t="shared" si="19"/>
        <v>5</v>
      </c>
      <c r="M105" s="46">
        <v>5</v>
      </c>
      <c r="N105" s="46">
        <f t="shared" si="20"/>
        <v>0</v>
      </c>
      <c r="O105" s="105"/>
      <c r="P105" s="105"/>
      <c r="Q105" s="105"/>
      <c r="R105" s="105"/>
      <c r="S105" s="46">
        <f t="shared" si="21"/>
        <v>5</v>
      </c>
      <c r="T105" s="46">
        <v>5</v>
      </c>
      <c r="U105" s="46">
        <f t="shared" si="22"/>
        <v>0</v>
      </c>
      <c r="V105" s="105"/>
      <c r="W105" s="105"/>
      <c r="X105" s="105"/>
      <c r="Y105" s="105"/>
      <c r="Z105" s="46">
        <f t="shared" si="23"/>
        <v>5</v>
      </c>
      <c r="AA105" s="105">
        <v>5</v>
      </c>
      <c r="AB105" s="46">
        <f t="shared" si="24"/>
        <v>0</v>
      </c>
      <c r="AC105" s="105"/>
      <c r="AD105" s="105"/>
      <c r="AE105" s="105"/>
      <c r="AF105" s="105"/>
      <c r="AG105" s="46">
        <f t="shared" ref="AG105:AG108" si="37">Z105+AC105+AD105-AE105-AF105</f>
        <v>5</v>
      </c>
      <c r="AH105" s="105">
        <v>5</v>
      </c>
      <c r="AI105" s="46">
        <f t="shared" si="26"/>
        <v>0</v>
      </c>
      <c r="AJ105" s="105"/>
      <c r="AK105" s="105"/>
      <c r="AL105" s="105"/>
      <c r="AM105" s="105"/>
      <c r="AN105" s="46">
        <f t="shared" si="27"/>
        <v>5</v>
      </c>
      <c r="AO105" s="105">
        <v>5</v>
      </c>
      <c r="AP105" s="105">
        <f t="shared" si="28"/>
        <v>0</v>
      </c>
      <c r="AQ105" s="46">
        <f t="shared" si="29"/>
        <v>0</v>
      </c>
      <c r="AR105" s="46">
        <f t="shared" si="30"/>
        <v>0</v>
      </c>
      <c r="AS105" s="46">
        <f t="shared" si="31"/>
        <v>0</v>
      </c>
      <c r="AT105" s="46">
        <f t="shared" si="32"/>
        <v>0</v>
      </c>
      <c r="AU105" s="46">
        <f t="shared" si="33"/>
        <v>5</v>
      </c>
      <c r="AV105" s="105">
        <f t="shared" si="34"/>
        <v>5</v>
      </c>
      <c r="AW105" s="105">
        <f t="shared" si="35"/>
        <v>0</v>
      </c>
      <c r="AX105" s="107"/>
      <c r="AY105" s="294" t="b">
        <f t="shared" si="36"/>
        <v>1</v>
      </c>
      <c r="AZ105" s="5" t="s">
        <v>1087</v>
      </c>
    </row>
    <row r="106" spans="1:52" s="5" customFormat="1" ht="24.95" customHeight="1" x14ac:dyDescent="0.25">
      <c r="A106" s="281" t="s">
        <v>1739</v>
      </c>
      <c r="B106" s="69" t="s">
        <v>1752</v>
      </c>
      <c r="C106" s="65" t="s">
        <v>1753</v>
      </c>
      <c r="D106" s="66">
        <v>457.13</v>
      </c>
      <c r="E106" s="67">
        <v>457.13</v>
      </c>
      <c r="F106" s="101" t="s">
        <v>33</v>
      </c>
      <c r="G106" s="46">
        <v>0</v>
      </c>
      <c r="H106" s="46"/>
      <c r="I106" s="46"/>
      <c r="J106" s="103"/>
      <c r="K106" s="46"/>
      <c r="L106" s="46">
        <f t="shared" si="19"/>
        <v>0</v>
      </c>
      <c r="M106" s="46"/>
      <c r="N106" s="46">
        <f t="shared" si="20"/>
        <v>0</v>
      </c>
      <c r="O106" s="105"/>
      <c r="P106" s="105"/>
      <c r="Q106" s="105"/>
      <c r="R106" s="105"/>
      <c r="S106" s="46">
        <f t="shared" si="21"/>
        <v>0</v>
      </c>
      <c r="T106" s="46"/>
      <c r="U106" s="46">
        <f t="shared" si="22"/>
        <v>0</v>
      </c>
      <c r="V106" s="105"/>
      <c r="W106" s="105"/>
      <c r="X106" s="105"/>
      <c r="Y106" s="105"/>
      <c r="Z106" s="46">
        <f t="shared" si="23"/>
        <v>0</v>
      </c>
      <c r="AA106" s="105"/>
      <c r="AB106" s="46">
        <f t="shared" si="24"/>
        <v>0</v>
      </c>
      <c r="AC106" s="105"/>
      <c r="AD106" s="105"/>
      <c r="AE106" s="105"/>
      <c r="AF106" s="105"/>
      <c r="AG106" s="46">
        <f t="shared" si="37"/>
        <v>0</v>
      </c>
      <c r="AH106" s="105">
        <v>0</v>
      </c>
      <c r="AI106" s="46">
        <f t="shared" si="26"/>
        <v>0</v>
      </c>
      <c r="AJ106" s="105"/>
      <c r="AK106" s="105"/>
      <c r="AL106" s="105"/>
      <c r="AM106" s="105"/>
      <c r="AN106" s="46">
        <f t="shared" si="27"/>
        <v>0</v>
      </c>
      <c r="AO106" s="105">
        <v>0</v>
      </c>
      <c r="AP106" s="105">
        <f t="shared" si="28"/>
        <v>0</v>
      </c>
      <c r="AQ106" s="46">
        <f t="shared" si="29"/>
        <v>0</v>
      </c>
      <c r="AR106" s="46">
        <f t="shared" si="30"/>
        <v>0</v>
      </c>
      <c r="AS106" s="46">
        <f t="shared" si="31"/>
        <v>0</v>
      </c>
      <c r="AT106" s="46">
        <f t="shared" si="32"/>
        <v>0</v>
      </c>
      <c r="AU106" s="46">
        <f t="shared" si="33"/>
        <v>0</v>
      </c>
      <c r="AV106" s="105">
        <f t="shared" si="34"/>
        <v>0</v>
      </c>
      <c r="AW106" s="105">
        <f t="shared" si="35"/>
        <v>0</v>
      </c>
      <c r="AX106" s="107"/>
      <c r="AY106" s="294" t="b">
        <f t="shared" si="36"/>
        <v>1</v>
      </c>
      <c r="AZ106" s="5" t="s">
        <v>1753</v>
      </c>
    </row>
    <row r="107" spans="1:52" s="5" customFormat="1" ht="24.95" customHeight="1" x14ac:dyDescent="0.25">
      <c r="A107" s="281" t="s">
        <v>1739</v>
      </c>
      <c r="B107" s="69" t="s">
        <v>1754</v>
      </c>
      <c r="C107" s="65" t="s">
        <v>1755</v>
      </c>
      <c r="D107" s="66">
        <v>418.56</v>
      </c>
      <c r="E107" s="67">
        <v>418.56</v>
      </c>
      <c r="F107" s="101" t="s">
        <v>33</v>
      </c>
      <c r="G107" s="46">
        <v>0</v>
      </c>
      <c r="H107" s="46"/>
      <c r="I107" s="46"/>
      <c r="J107" s="103"/>
      <c r="K107" s="46"/>
      <c r="L107" s="46">
        <f t="shared" si="19"/>
        <v>0</v>
      </c>
      <c r="M107" s="46"/>
      <c r="N107" s="46">
        <f t="shared" si="20"/>
        <v>0</v>
      </c>
      <c r="O107" s="105"/>
      <c r="P107" s="105"/>
      <c r="Q107" s="105"/>
      <c r="R107" s="105"/>
      <c r="S107" s="46">
        <f t="shared" si="21"/>
        <v>0</v>
      </c>
      <c r="T107" s="46"/>
      <c r="U107" s="46">
        <f t="shared" si="22"/>
        <v>0</v>
      </c>
      <c r="V107" s="105"/>
      <c r="W107" s="105"/>
      <c r="X107" s="105"/>
      <c r="Y107" s="105"/>
      <c r="Z107" s="46">
        <f t="shared" si="23"/>
        <v>0</v>
      </c>
      <c r="AA107" s="105"/>
      <c r="AB107" s="46">
        <f t="shared" si="24"/>
        <v>0</v>
      </c>
      <c r="AC107" s="105"/>
      <c r="AD107" s="105"/>
      <c r="AE107" s="105"/>
      <c r="AF107" s="105"/>
      <c r="AG107" s="46">
        <f t="shared" si="37"/>
        <v>0</v>
      </c>
      <c r="AH107" s="105">
        <v>0</v>
      </c>
      <c r="AI107" s="46">
        <f t="shared" si="26"/>
        <v>0</v>
      </c>
      <c r="AJ107" s="105"/>
      <c r="AK107" s="105"/>
      <c r="AL107" s="105"/>
      <c r="AM107" s="105"/>
      <c r="AN107" s="46">
        <f t="shared" si="27"/>
        <v>0</v>
      </c>
      <c r="AO107" s="105">
        <v>0</v>
      </c>
      <c r="AP107" s="105">
        <f t="shared" si="28"/>
        <v>0</v>
      </c>
      <c r="AQ107" s="46">
        <f t="shared" si="29"/>
        <v>0</v>
      </c>
      <c r="AR107" s="46">
        <f t="shared" si="30"/>
        <v>0</v>
      </c>
      <c r="AS107" s="46">
        <f t="shared" si="31"/>
        <v>0</v>
      </c>
      <c r="AT107" s="46">
        <f t="shared" si="32"/>
        <v>0</v>
      </c>
      <c r="AU107" s="46">
        <f t="shared" si="33"/>
        <v>0</v>
      </c>
      <c r="AV107" s="105">
        <f t="shared" si="34"/>
        <v>0</v>
      </c>
      <c r="AW107" s="105">
        <f t="shared" si="35"/>
        <v>0</v>
      </c>
      <c r="AX107" s="107"/>
      <c r="AY107" s="294" t="b">
        <f t="shared" si="36"/>
        <v>1</v>
      </c>
      <c r="AZ107" s="5" t="s">
        <v>1755</v>
      </c>
    </row>
    <row r="108" spans="1:52" s="5" customFormat="1" ht="24.95" customHeight="1" x14ac:dyDescent="0.25">
      <c r="A108" s="299" t="s">
        <v>1880</v>
      </c>
      <c r="B108" s="19" t="s">
        <v>2475</v>
      </c>
      <c r="C108" s="108" t="s">
        <v>1881</v>
      </c>
      <c r="D108" s="66">
        <v>0</v>
      </c>
      <c r="E108" s="67">
        <v>222.72</v>
      </c>
      <c r="F108" s="101"/>
      <c r="G108" s="46">
        <v>0</v>
      </c>
      <c r="H108" s="46"/>
      <c r="I108" s="46"/>
      <c r="J108" s="103"/>
      <c r="K108" s="46"/>
      <c r="L108" s="46">
        <f t="shared" si="19"/>
        <v>0</v>
      </c>
      <c r="M108" s="46"/>
      <c r="N108" s="46">
        <f t="shared" si="20"/>
        <v>0</v>
      </c>
      <c r="O108" s="105"/>
      <c r="P108" s="105"/>
      <c r="Q108" s="105"/>
      <c r="R108" s="105"/>
      <c r="S108" s="46">
        <f t="shared" si="21"/>
        <v>0</v>
      </c>
      <c r="T108" s="46"/>
      <c r="U108" s="46">
        <f t="shared" si="22"/>
        <v>0</v>
      </c>
      <c r="V108" s="105"/>
      <c r="W108" s="105"/>
      <c r="X108" s="105"/>
      <c r="Y108" s="105"/>
      <c r="Z108" s="46">
        <f t="shared" si="23"/>
        <v>0</v>
      </c>
      <c r="AA108" s="105"/>
      <c r="AB108" s="46">
        <f t="shared" si="24"/>
        <v>0</v>
      </c>
      <c r="AC108" s="105"/>
      <c r="AD108" s="105"/>
      <c r="AE108" s="105"/>
      <c r="AF108" s="105"/>
      <c r="AG108" s="46">
        <f t="shared" si="37"/>
        <v>0</v>
      </c>
      <c r="AH108" s="105">
        <v>0</v>
      </c>
      <c r="AI108" s="46">
        <f t="shared" si="26"/>
        <v>0</v>
      </c>
      <c r="AJ108" s="105"/>
      <c r="AK108" s="105"/>
      <c r="AL108" s="105"/>
      <c r="AM108" s="105"/>
      <c r="AN108" s="46">
        <f t="shared" si="27"/>
        <v>0</v>
      </c>
      <c r="AO108" s="105">
        <v>0</v>
      </c>
      <c r="AP108" s="105">
        <f t="shared" si="28"/>
        <v>0</v>
      </c>
      <c r="AQ108" s="46">
        <f t="shared" si="29"/>
        <v>0</v>
      </c>
      <c r="AR108" s="46">
        <f t="shared" si="30"/>
        <v>0</v>
      </c>
      <c r="AS108" s="46">
        <f t="shared" si="31"/>
        <v>0</v>
      </c>
      <c r="AT108" s="46">
        <f t="shared" si="32"/>
        <v>0</v>
      </c>
      <c r="AU108" s="46">
        <f t="shared" si="33"/>
        <v>0</v>
      </c>
      <c r="AV108" s="105">
        <f t="shared" si="34"/>
        <v>0</v>
      </c>
      <c r="AW108" s="105">
        <f t="shared" si="35"/>
        <v>0</v>
      </c>
      <c r="AX108" s="107"/>
      <c r="AY108" s="294" t="b">
        <f t="shared" si="36"/>
        <v>1</v>
      </c>
      <c r="AZ108" s="5" t="s">
        <v>1881</v>
      </c>
    </row>
    <row r="109" spans="1:52" s="5" customFormat="1" ht="24.95" customHeight="1" x14ac:dyDescent="0.25">
      <c r="A109" s="281" t="s">
        <v>27</v>
      </c>
      <c r="B109" s="69" t="s">
        <v>40</v>
      </c>
      <c r="C109" s="65" t="s">
        <v>41</v>
      </c>
      <c r="D109" s="66">
        <v>42.73</v>
      </c>
      <c r="E109" s="67">
        <v>42.73</v>
      </c>
      <c r="F109" s="101" t="s">
        <v>33</v>
      </c>
      <c r="G109" s="46">
        <v>227</v>
      </c>
      <c r="H109" s="46"/>
      <c r="I109" s="46"/>
      <c r="J109" s="103">
        <v>37</v>
      </c>
      <c r="K109" s="46"/>
      <c r="L109" s="46">
        <f t="shared" si="19"/>
        <v>190</v>
      </c>
      <c r="M109" s="46">
        <v>190</v>
      </c>
      <c r="N109" s="46">
        <f t="shared" si="20"/>
        <v>0</v>
      </c>
      <c r="O109" s="105"/>
      <c r="P109" s="105"/>
      <c r="Q109" s="105">
        <v>39</v>
      </c>
      <c r="R109" s="105"/>
      <c r="S109" s="46">
        <f t="shared" si="21"/>
        <v>151</v>
      </c>
      <c r="T109" s="46">
        <v>151</v>
      </c>
      <c r="U109" s="46">
        <f t="shared" si="22"/>
        <v>0</v>
      </c>
      <c r="V109" s="105">
        <f>20*12</f>
        <v>240</v>
      </c>
      <c r="W109" s="105"/>
      <c r="X109" s="105">
        <v>53</v>
      </c>
      <c r="Y109" s="105"/>
      <c r="Z109" s="46">
        <f t="shared" si="23"/>
        <v>338</v>
      </c>
      <c r="AA109" s="105">
        <v>338</v>
      </c>
      <c r="AB109" s="46">
        <f t="shared" si="24"/>
        <v>0</v>
      </c>
      <c r="AC109" s="105"/>
      <c r="AD109" s="105"/>
      <c r="AE109" s="105">
        <v>70</v>
      </c>
      <c r="AF109" s="105"/>
      <c r="AG109" s="46">
        <v>268</v>
      </c>
      <c r="AH109" s="105">
        <v>268</v>
      </c>
      <c r="AI109" s="46">
        <f t="shared" si="26"/>
        <v>0</v>
      </c>
      <c r="AJ109" s="105"/>
      <c r="AK109" s="105"/>
      <c r="AL109" s="105">
        <v>21</v>
      </c>
      <c r="AM109" s="105"/>
      <c r="AN109" s="46">
        <f t="shared" si="27"/>
        <v>247</v>
      </c>
      <c r="AO109" s="105">
        <v>247</v>
      </c>
      <c r="AP109" s="105">
        <f t="shared" si="28"/>
        <v>0</v>
      </c>
      <c r="AQ109" s="46">
        <f t="shared" si="29"/>
        <v>240</v>
      </c>
      <c r="AR109" s="46">
        <f t="shared" si="30"/>
        <v>0</v>
      </c>
      <c r="AS109" s="46">
        <f t="shared" si="31"/>
        <v>220</v>
      </c>
      <c r="AT109" s="46">
        <f t="shared" si="32"/>
        <v>0</v>
      </c>
      <c r="AU109" s="46">
        <f t="shared" si="33"/>
        <v>247</v>
      </c>
      <c r="AV109" s="105">
        <f t="shared" si="34"/>
        <v>247</v>
      </c>
      <c r="AW109" s="105">
        <f t="shared" si="35"/>
        <v>0</v>
      </c>
      <c r="AX109" s="109"/>
      <c r="AY109" s="294" t="b">
        <f t="shared" si="36"/>
        <v>1</v>
      </c>
      <c r="AZ109" s="5" t="s">
        <v>41</v>
      </c>
    </row>
    <row r="110" spans="1:52" s="5" customFormat="1" ht="24.95" customHeight="1" x14ac:dyDescent="0.25">
      <c r="A110" s="281" t="s">
        <v>189</v>
      </c>
      <c r="B110" s="19" t="s">
        <v>192</v>
      </c>
      <c r="C110" s="65" t="s">
        <v>193</v>
      </c>
      <c r="D110" s="66">
        <v>33.64</v>
      </c>
      <c r="E110" s="67">
        <v>33.64</v>
      </c>
      <c r="F110" s="101" t="s">
        <v>76</v>
      </c>
      <c r="G110" s="46">
        <v>0</v>
      </c>
      <c r="H110" s="46"/>
      <c r="I110" s="46"/>
      <c r="J110" s="103"/>
      <c r="K110" s="46"/>
      <c r="L110" s="46">
        <f t="shared" si="19"/>
        <v>0</v>
      </c>
      <c r="M110" s="46"/>
      <c r="N110" s="46">
        <f t="shared" si="20"/>
        <v>0</v>
      </c>
      <c r="O110" s="105"/>
      <c r="P110" s="105"/>
      <c r="Q110" s="105"/>
      <c r="R110" s="105"/>
      <c r="S110" s="46">
        <f t="shared" si="21"/>
        <v>0</v>
      </c>
      <c r="T110" s="46"/>
      <c r="U110" s="46">
        <f t="shared" si="22"/>
        <v>0</v>
      </c>
      <c r="V110" s="105">
        <v>60</v>
      </c>
      <c r="W110" s="105"/>
      <c r="X110" s="105">
        <v>20</v>
      </c>
      <c r="Y110" s="105"/>
      <c r="Z110" s="46">
        <f t="shared" si="23"/>
        <v>40</v>
      </c>
      <c r="AA110" s="105">
        <v>40</v>
      </c>
      <c r="AB110" s="46">
        <f t="shared" si="24"/>
        <v>0</v>
      </c>
      <c r="AC110" s="105"/>
      <c r="AD110" s="105"/>
      <c r="AE110" s="105"/>
      <c r="AF110" s="105"/>
      <c r="AG110" s="46">
        <f t="shared" ref="AG110:AG173" si="38">Z110+AC110+AD110-AE110-AF110</f>
        <v>40</v>
      </c>
      <c r="AH110" s="105">
        <v>40</v>
      </c>
      <c r="AI110" s="46">
        <f t="shared" si="26"/>
        <v>0</v>
      </c>
      <c r="AJ110" s="105"/>
      <c r="AK110" s="105"/>
      <c r="AL110" s="105"/>
      <c r="AM110" s="105"/>
      <c r="AN110" s="46">
        <f t="shared" si="27"/>
        <v>40</v>
      </c>
      <c r="AO110" s="105">
        <v>40</v>
      </c>
      <c r="AP110" s="105">
        <f t="shared" si="28"/>
        <v>0</v>
      </c>
      <c r="AQ110" s="46">
        <f t="shared" si="29"/>
        <v>60</v>
      </c>
      <c r="AR110" s="46">
        <f t="shared" si="30"/>
        <v>0</v>
      </c>
      <c r="AS110" s="46">
        <f t="shared" si="31"/>
        <v>20</v>
      </c>
      <c r="AT110" s="46">
        <f t="shared" si="32"/>
        <v>0</v>
      </c>
      <c r="AU110" s="46">
        <f t="shared" si="33"/>
        <v>40</v>
      </c>
      <c r="AV110" s="105">
        <f t="shared" si="34"/>
        <v>40</v>
      </c>
      <c r="AW110" s="105">
        <f t="shared" si="35"/>
        <v>0</v>
      </c>
      <c r="AX110" s="107"/>
      <c r="AY110" s="294" t="b">
        <f t="shared" si="36"/>
        <v>1</v>
      </c>
      <c r="AZ110" s="5" t="s">
        <v>193</v>
      </c>
    </row>
    <row r="111" spans="1:52" s="5" customFormat="1" ht="28.5" customHeight="1" x14ac:dyDescent="0.25">
      <c r="A111" s="281" t="s">
        <v>189</v>
      </c>
      <c r="B111" s="19" t="s">
        <v>194</v>
      </c>
      <c r="C111" s="65" t="s">
        <v>195</v>
      </c>
      <c r="D111" s="66">
        <v>39.44</v>
      </c>
      <c r="E111" s="67">
        <v>39.44</v>
      </c>
      <c r="F111" s="101" t="s">
        <v>76</v>
      </c>
      <c r="G111" s="46">
        <v>0</v>
      </c>
      <c r="H111" s="46"/>
      <c r="I111" s="46"/>
      <c r="J111" s="46"/>
      <c r="K111" s="46"/>
      <c r="L111" s="46">
        <f t="shared" si="19"/>
        <v>0</v>
      </c>
      <c r="M111" s="46"/>
      <c r="N111" s="46">
        <f t="shared" si="20"/>
        <v>0</v>
      </c>
      <c r="O111" s="105"/>
      <c r="P111" s="105"/>
      <c r="Q111" s="105"/>
      <c r="R111" s="105"/>
      <c r="S111" s="46">
        <f t="shared" si="21"/>
        <v>0</v>
      </c>
      <c r="T111" s="46"/>
      <c r="U111" s="46">
        <f t="shared" si="22"/>
        <v>0</v>
      </c>
      <c r="V111" s="105">
        <v>110</v>
      </c>
      <c r="W111" s="105"/>
      <c r="X111" s="105">
        <v>20</v>
      </c>
      <c r="Y111" s="105"/>
      <c r="Z111" s="46">
        <f t="shared" si="23"/>
        <v>90</v>
      </c>
      <c r="AA111" s="105">
        <v>90</v>
      </c>
      <c r="AB111" s="46">
        <f t="shared" si="24"/>
        <v>0</v>
      </c>
      <c r="AC111" s="105"/>
      <c r="AD111" s="105"/>
      <c r="AE111" s="105">
        <v>20</v>
      </c>
      <c r="AF111" s="105"/>
      <c r="AG111" s="46">
        <f t="shared" si="38"/>
        <v>70</v>
      </c>
      <c r="AH111" s="105">
        <v>70</v>
      </c>
      <c r="AI111" s="46">
        <f t="shared" si="26"/>
        <v>0</v>
      </c>
      <c r="AJ111" s="105"/>
      <c r="AK111" s="105"/>
      <c r="AL111" s="105"/>
      <c r="AM111" s="105"/>
      <c r="AN111" s="46">
        <f t="shared" si="27"/>
        <v>70</v>
      </c>
      <c r="AO111" s="105">
        <v>70</v>
      </c>
      <c r="AP111" s="105">
        <f t="shared" si="28"/>
        <v>0</v>
      </c>
      <c r="AQ111" s="46">
        <f t="shared" si="29"/>
        <v>110</v>
      </c>
      <c r="AR111" s="46">
        <f t="shared" si="30"/>
        <v>0</v>
      </c>
      <c r="AS111" s="46">
        <f t="shared" si="31"/>
        <v>40</v>
      </c>
      <c r="AT111" s="46">
        <f t="shared" si="32"/>
        <v>0</v>
      </c>
      <c r="AU111" s="46">
        <f t="shared" si="33"/>
        <v>70</v>
      </c>
      <c r="AV111" s="105">
        <f t="shared" si="34"/>
        <v>70</v>
      </c>
      <c r="AW111" s="105">
        <f t="shared" si="35"/>
        <v>0</v>
      </c>
      <c r="AX111" s="108"/>
      <c r="AY111" s="294" t="b">
        <f t="shared" si="36"/>
        <v>1</v>
      </c>
      <c r="AZ111" s="5" t="s">
        <v>195</v>
      </c>
    </row>
    <row r="112" spans="1:52" s="5" customFormat="1" ht="28.5" customHeight="1" x14ac:dyDescent="0.25">
      <c r="A112" s="281" t="s">
        <v>27</v>
      </c>
      <c r="B112" s="19" t="s">
        <v>2472</v>
      </c>
      <c r="C112" s="110" t="s">
        <v>2258</v>
      </c>
      <c r="D112" s="66">
        <v>0</v>
      </c>
      <c r="E112" s="67">
        <v>661.2</v>
      </c>
      <c r="F112" s="101" t="s">
        <v>33</v>
      </c>
      <c r="G112" s="46">
        <v>0</v>
      </c>
      <c r="H112" s="46"/>
      <c r="I112" s="46"/>
      <c r="J112" s="46"/>
      <c r="K112" s="46"/>
      <c r="L112" s="46">
        <f t="shared" si="19"/>
        <v>0</v>
      </c>
      <c r="M112" s="46">
        <v>0</v>
      </c>
      <c r="N112" s="46">
        <f t="shared" si="20"/>
        <v>0</v>
      </c>
      <c r="O112" s="105"/>
      <c r="P112" s="105"/>
      <c r="Q112" s="105"/>
      <c r="R112" s="105"/>
      <c r="S112" s="46">
        <f t="shared" si="21"/>
        <v>0</v>
      </c>
      <c r="T112" s="46"/>
      <c r="U112" s="46">
        <f t="shared" si="22"/>
        <v>0</v>
      </c>
      <c r="V112" s="105"/>
      <c r="W112" s="105"/>
      <c r="X112" s="105"/>
      <c r="Y112" s="105"/>
      <c r="Z112" s="46">
        <f t="shared" si="23"/>
        <v>0</v>
      </c>
      <c r="AA112" s="105"/>
      <c r="AB112" s="46">
        <f t="shared" si="24"/>
        <v>0</v>
      </c>
      <c r="AC112" s="105"/>
      <c r="AD112" s="105"/>
      <c r="AE112" s="105"/>
      <c r="AF112" s="105"/>
      <c r="AG112" s="46">
        <f t="shared" si="38"/>
        <v>0</v>
      </c>
      <c r="AH112" s="105">
        <v>0</v>
      </c>
      <c r="AI112" s="46">
        <f t="shared" si="26"/>
        <v>0</v>
      </c>
      <c r="AJ112" s="105"/>
      <c r="AK112" s="105"/>
      <c r="AL112" s="105"/>
      <c r="AM112" s="105"/>
      <c r="AN112" s="46">
        <f t="shared" si="27"/>
        <v>0</v>
      </c>
      <c r="AO112" s="105">
        <v>0</v>
      </c>
      <c r="AP112" s="105">
        <f t="shared" si="28"/>
        <v>0</v>
      </c>
      <c r="AQ112" s="46">
        <f t="shared" si="29"/>
        <v>0</v>
      </c>
      <c r="AR112" s="46">
        <f t="shared" si="30"/>
        <v>0</v>
      </c>
      <c r="AS112" s="46">
        <f t="shared" si="31"/>
        <v>0</v>
      </c>
      <c r="AT112" s="46">
        <f t="shared" si="32"/>
        <v>0</v>
      </c>
      <c r="AU112" s="46">
        <f t="shared" si="33"/>
        <v>0</v>
      </c>
      <c r="AV112" s="105">
        <f t="shared" si="34"/>
        <v>0</v>
      </c>
      <c r="AW112" s="105">
        <f t="shared" si="35"/>
        <v>0</v>
      </c>
      <c r="AX112" s="107"/>
      <c r="AY112" s="294" t="b">
        <f t="shared" si="36"/>
        <v>1</v>
      </c>
      <c r="AZ112" s="5" t="s">
        <v>2258</v>
      </c>
    </row>
    <row r="113" spans="1:52" s="5" customFormat="1" ht="24.95" customHeight="1" x14ac:dyDescent="0.25">
      <c r="A113" s="281" t="s">
        <v>674</v>
      </c>
      <c r="B113" s="19" t="s">
        <v>687</v>
      </c>
      <c r="C113" s="65" t="s">
        <v>688</v>
      </c>
      <c r="D113" s="66">
        <v>22.5</v>
      </c>
      <c r="E113" s="67">
        <v>22.5</v>
      </c>
      <c r="F113" s="101" t="s">
        <v>33</v>
      </c>
      <c r="G113" s="46">
        <v>0</v>
      </c>
      <c r="H113" s="46"/>
      <c r="I113" s="46"/>
      <c r="J113" s="46"/>
      <c r="K113" s="46"/>
      <c r="L113" s="46">
        <f t="shared" si="19"/>
        <v>0</v>
      </c>
      <c r="M113" s="46"/>
      <c r="N113" s="46">
        <f t="shared" si="20"/>
        <v>0</v>
      </c>
      <c r="O113" s="105"/>
      <c r="P113" s="105"/>
      <c r="Q113" s="105"/>
      <c r="R113" s="105"/>
      <c r="S113" s="46">
        <f t="shared" si="21"/>
        <v>0</v>
      </c>
      <c r="T113" s="46"/>
      <c r="U113" s="46">
        <f t="shared" si="22"/>
        <v>0</v>
      </c>
      <c r="V113" s="105"/>
      <c r="W113" s="105"/>
      <c r="X113" s="105"/>
      <c r="Y113" s="105"/>
      <c r="Z113" s="46">
        <f t="shared" si="23"/>
        <v>0</v>
      </c>
      <c r="AA113" s="105"/>
      <c r="AB113" s="46">
        <f t="shared" si="24"/>
        <v>0</v>
      </c>
      <c r="AC113" s="105"/>
      <c r="AD113" s="105"/>
      <c r="AE113" s="105"/>
      <c r="AF113" s="105"/>
      <c r="AG113" s="46">
        <f t="shared" si="38"/>
        <v>0</v>
      </c>
      <c r="AH113" s="105">
        <v>0</v>
      </c>
      <c r="AI113" s="46">
        <f t="shared" si="26"/>
        <v>0</v>
      </c>
      <c r="AJ113" s="105"/>
      <c r="AK113" s="105"/>
      <c r="AL113" s="105"/>
      <c r="AM113" s="105"/>
      <c r="AN113" s="46">
        <f t="shared" si="27"/>
        <v>0</v>
      </c>
      <c r="AO113" s="105">
        <v>0</v>
      </c>
      <c r="AP113" s="105">
        <f t="shared" si="28"/>
        <v>0</v>
      </c>
      <c r="AQ113" s="46">
        <f t="shared" si="29"/>
        <v>0</v>
      </c>
      <c r="AR113" s="46">
        <f t="shared" si="30"/>
        <v>0</v>
      </c>
      <c r="AS113" s="46">
        <f t="shared" si="31"/>
        <v>0</v>
      </c>
      <c r="AT113" s="46">
        <f t="shared" si="32"/>
        <v>0</v>
      </c>
      <c r="AU113" s="46">
        <f t="shared" si="33"/>
        <v>0</v>
      </c>
      <c r="AV113" s="105">
        <f t="shared" si="34"/>
        <v>0</v>
      </c>
      <c r="AW113" s="105">
        <f t="shared" si="35"/>
        <v>0</v>
      </c>
      <c r="AX113" s="107"/>
      <c r="AY113" s="294" t="b">
        <f t="shared" si="36"/>
        <v>1</v>
      </c>
      <c r="AZ113" s="5" t="s">
        <v>688</v>
      </c>
    </row>
    <row r="114" spans="1:52" s="5" customFormat="1" ht="24.95" customHeight="1" x14ac:dyDescent="0.25">
      <c r="A114" s="281" t="s">
        <v>674</v>
      </c>
      <c r="B114" s="19" t="s">
        <v>689</v>
      </c>
      <c r="C114" s="65" t="s">
        <v>690</v>
      </c>
      <c r="D114" s="66">
        <v>20.67</v>
      </c>
      <c r="E114" s="67">
        <v>20.67</v>
      </c>
      <c r="F114" s="101" t="s">
        <v>33</v>
      </c>
      <c r="G114" s="46">
        <v>0</v>
      </c>
      <c r="H114" s="46"/>
      <c r="I114" s="46"/>
      <c r="J114" s="46"/>
      <c r="K114" s="46"/>
      <c r="L114" s="46">
        <f t="shared" si="19"/>
        <v>0</v>
      </c>
      <c r="M114" s="46"/>
      <c r="N114" s="46">
        <f t="shared" si="20"/>
        <v>0</v>
      </c>
      <c r="O114" s="105"/>
      <c r="P114" s="105"/>
      <c r="Q114" s="105"/>
      <c r="R114" s="105"/>
      <c r="S114" s="46">
        <f t="shared" si="21"/>
        <v>0</v>
      </c>
      <c r="T114" s="46"/>
      <c r="U114" s="46">
        <f t="shared" si="22"/>
        <v>0</v>
      </c>
      <c r="V114" s="105"/>
      <c r="W114" s="105"/>
      <c r="X114" s="105"/>
      <c r="Y114" s="105"/>
      <c r="Z114" s="46">
        <f t="shared" si="23"/>
        <v>0</v>
      </c>
      <c r="AA114" s="105"/>
      <c r="AB114" s="46">
        <f t="shared" si="24"/>
        <v>0</v>
      </c>
      <c r="AC114" s="105"/>
      <c r="AD114" s="105"/>
      <c r="AE114" s="105"/>
      <c r="AF114" s="105"/>
      <c r="AG114" s="46">
        <f t="shared" si="38"/>
        <v>0</v>
      </c>
      <c r="AH114" s="105">
        <v>0</v>
      </c>
      <c r="AI114" s="46">
        <f t="shared" si="26"/>
        <v>0</v>
      </c>
      <c r="AJ114" s="105"/>
      <c r="AK114" s="105"/>
      <c r="AL114" s="105"/>
      <c r="AM114" s="105"/>
      <c r="AN114" s="46">
        <f t="shared" si="27"/>
        <v>0</v>
      </c>
      <c r="AO114" s="105">
        <v>0</v>
      </c>
      <c r="AP114" s="105">
        <f t="shared" si="28"/>
        <v>0</v>
      </c>
      <c r="AQ114" s="46">
        <f t="shared" si="29"/>
        <v>0</v>
      </c>
      <c r="AR114" s="46">
        <f t="shared" si="30"/>
        <v>0</v>
      </c>
      <c r="AS114" s="46">
        <f t="shared" si="31"/>
        <v>0</v>
      </c>
      <c r="AT114" s="46">
        <f t="shared" si="32"/>
        <v>0</v>
      </c>
      <c r="AU114" s="46">
        <f t="shared" si="33"/>
        <v>0</v>
      </c>
      <c r="AV114" s="105">
        <f t="shared" si="34"/>
        <v>0</v>
      </c>
      <c r="AW114" s="105">
        <f t="shared" si="35"/>
        <v>0</v>
      </c>
      <c r="AX114" s="107"/>
      <c r="AY114" s="294" t="b">
        <f t="shared" si="36"/>
        <v>1</v>
      </c>
      <c r="AZ114" s="5" t="s">
        <v>690</v>
      </c>
    </row>
    <row r="115" spans="1:52" s="5" customFormat="1" ht="24.95" customHeight="1" x14ac:dyDescent="0.25">
      <c r="A115" s="281" t="s">
        <v>674</v>
      </c>
      <c r="B115" s="19" t="s">
        <v>691</v>
      </c>
      <c r="C115" s="65" t="s">
        <v>692</v>
      </c>
      <c r="D115" s="66">
        <v>319</v>
      </c>
      <c r="E115" s="67">
        <v>319</v>
      </c>
      <c r="F115" s="101" t="s">
        <v>33</v>
      </c>
      <c r="G115" s="46">
        <v>0</v>
      </c>
      <c r="H115" s="46"/>
      <c r="I115" s="46"/>
      <c r="J115" s="46"/>
      <c r="K115" s="46"/>
      <c r="L115" s="46">
        <f t="shared" si="19"/>
        <v>0</v>
      </c>
      <c r="M115" s="46"/>
      <c r="N115" s="46">
        <f t="shared" si="20"/>
        <v>0</v>
      </c>
      <c r="O115" s="105"/>
      <c r="P115" s="105"/>
      <c r="Q115" s="105"/>
      <c r="R115" s="105"/>
      <c r="S115" s="46">
        <f t="shared" si="21"/>
        <v>0</v>
      </c>
      <c r="T115" s="46"/>
      <c r="U115" s="46">
        <f t="shared" si="22"/>
        <v>0</v>
      </c>
      <c r="V115" s="105"/>
      <c r="W115" s="105"/>
      <c r="X115" s="105"/>
      <c r="Y115" s="105"/>
      <c r="Z115" s="46">
        <f t="shared" si="23"/>
        <v>0</v>
      </c>
      <c r="AA115" s="105"/>
      <c r="AB115" s="46">
        <f t="shared" si="24"/>
        <v>0</v>
      </c>
      <c r="AC115" s="105"/>
      <c r="AD115" s="105"/>
      <c r="AE115" s="105"/>
      <c r="AF115" s="105"/>
      <c r="AG115" s="46">
        <f t="shared" si="38"/>
        <v>0</v>
      </c>
      <c r="AH115" s="105">
        <v>0</v>
      </c>
      <c r="AI115" s="46">
        <f t="shared" si="26"/>
        <v>0</v>
      </c>
      <c r="AJ115" s="105"/>
      <c r="AK115" s="105"/>
      <c r="AL115" s="105"/>
      <c r="AM115" s="105"/>
      <c r="AN115" s="46">
        <f t="shared" si="27"/>
        <v>0</v>
      </c>
      <c r="AO115" s="105">
        <v>0</v>
      </c>
      <c r="AP115" s="105">
        <f t="shared" si="28"/>
        <v>0</v>
      </c>
      <c r="AQ115" s="46">
        <f t="shared" si="29"/>
        <v>0</v>
      </c>
      <c r="AR115" s="46">
        <f t="shared" si="30"/>
        <v>0</v>
      </c>
      <c r="AS115" s="46">
        <f t="shared" si="31"/>
        <v>0</v>
      </c>
      <c r="AT115" s="46">
        <f t="shared" si="32"/>
        <v>0</v>
      </c>
      <c r="AU115" s="46">
        <f t="shared" si="33"/>
        <v>0</v>
      </c>
      <c r="AV115" s="105">
        <f t="shared" si="34"/>
        <v>0</v>
      </c>
      <c r="AW115" s="105">
        <f t="shared" si="35"/>
        <v>0</v>
      </c>
      <c r="AX115" s="108"/>
      <c r="AY115" s="294" t="b">
        <f t="shared" si="36"/>
        <v>1</v>
      </c>
      <c r="AZ115" s="5" t="s">
        <v>692</v>
      </c>
    </row>
    <row r="116" spans="1:52" s="5" customFormat="1" ht="28.5" customHeight="1" x14ac:dyDescent="0.25">
      <c r="A116" s="281" t="s">
        <v>1739</v>
      </c>
      <c r="B116" s="118" t="s">
        <v>1756</v>
      </c>
      <c r="C116" s="65" t="s">
        <v>1757</v>
      </c>
      <c r="D116" s="66">
        <v>271.44</v>
      </c>
      <c r="E116" s="67">
        <v>271.44</v>
      </c>
      <c r="F116" s="101" t="s">
        <v>33</v>
      </c>
      <c r="G116" s="46">
        <v>0</v>
      </c>
      <c r="H116" s="46"/>
      <c r="I116" s="46"/>
      <c r="J116" s="46"/>
      <c r="K116" s="46"/>
      <c r="L116" s="46">
        <f t="shared" si="19"/>
        <v>0</v>
      </c>
      <c r="M116" s="46"/>
      <c r="N116" s="46">
        <f t="shared" si="20"/>
        <v>0</v>
      </c>
      <c r="O116" s="105"/>
      <c r="P116" s="105"/>
      <c r="Q116" s="105"/>
      <c r="R116" s="105"/>
      <c r="S116" s="46">
        <f t="shared" si="21"/>
        <v>0</v>
      </c>
      <c r="T116" s="46"/>
      <c r="U116" s="46">
        <f t="shared" si="22"/>
        <v>0</v>
      </c>
      <c r="V116" s="105"/>
      <c r="W116" s="105"/>
      <c r="X116" s="105"/>
      <c r="Y116" s="105"/>
      <c r="Z116" s="46">
        <f t="shared" si="23"/>
        <v>0</v>
      </c>
      <c r="AA116" s="105"/>
      <c r="AB116" s="46">
        <f t="shared" si="24"/>
        <v>0</v>
      </c>
      <c r="AC116" s="105"/>
      <c r="AD116" s="105"/>
      <c r="AE116" s="105"/>
      <c r="AF116" s="105"/>
      <c r="AG116" s="46">
        <f t="shared" si="38"/>
        <v>0</v>
      </c>
      <c r="AH116" s="105">
        <v>0</v>
      </c>
      <c r="AI116" s="46">
        <f t="shared" si="26"/>
        <v>0</v>
      </c>
      <c r="AJ116" s="105"/>
      <c r="AK116" s="105"/>
      <c r="AL116" s="105"/>
      <c r="AM116" s="105"/>
      <c r="AN116" s="46">
        <f t="shared" si="27"/>
        <v>0</v>
      </c>
      <c r="AO116" s="105">
        <v>0</v>
      </c>
      <c r="AP116" s="105">
        <f t="shared" si="28"/>
        <v>0</v>
      </c>
      <c r="AQ116" s="46">
        <f t="shared" si="29"/>
        <v>0</v>
      </c>
      <c r="AR116" s="46">
        <f t="shared" si="30"/>
        <v>0</v>
      </c>
      <c r="AS116" s="46">
        <f t="shared" si="31"/>
        <v>0</v>
      </c>
      <c r="AT116" s="46">
        <f t="shared" si="32"/>
        <v>0</v>
      </c>
      <c r="AU116" s="46">
        <f t="shared" si="33"/>
        <v>0</v>
      </c>
      <c r="AV116" s="105">
        <f t="shared" si="34"/>
        <v>0</v>
      </c>
      <c r="AW116" s="105">
        <f t="shared" si="35"/>
        <v>0</v>
      </c>
      <c r="AX116" s="108"/>
      <c r="AY116" s="294" t="b">
        <f t="shared" si="36"/>
        <v>1</v>
      </c>
      <c r="AZ116" s="5" t="s">
        <v>1757</v>
      </c>
    </row>
    <row r="117" spans="1:52" s="5" customFormat="1" ht="24.95" customHeight="1" x14ac:dyDescent="0.25">
      <c r="A117" s="281" t="s">
        <v>674</v>
      </c>
      <c r="B117" s="19" t="s">
        <v>693</v>
      </c>
      <c r="C117" s="65" t="s">
        <v>694</v>
      </c>
      <c r="D117" s="66">
        <v>38.369999999999997</v>
      </c>
      <c r="E117" s="67">
        <v>38.369999999999997</v>
      </c>
      <c r="F117" s="101" t="s">
        <v>33</v>
      </c>
      <c r="G117" s="46">
        <v>1</v>
      </c>
      <c r="H117" s="46"/>
      <c r="I117" s="46"/>
      <c r="J117" s="46">
        <v>1</v>
      </c>
      <c r="K117" s="46"/>
      <c r="L117" s="46">
        <f t="shared" si="19"/>
        <v>0</v>
      </c>
      <c r="M117" s="46">
        <v>6</v>
      </c>
      <c r="N117" s="46">
        <f t="shared" si="20"/>
        <v>6</v>
      </c>
      <c r="O117" s="105"/>
      <c r="P117" s="105"/>
      <c r="Q117" s="105"/>
      <c r="R117" s="105"/>
      <c r="S117" s="46">
        <f t="shared" si="21"/>
        <v>0</v>
      </c>
      <c r="T117" s="46">
        <v>6</v>
      </c>
      <c r="U117" s="46">
        <f t="shared" si="22"/>
        <v>6</v>
      </c>
      <c r="V117" s="105">
        <v>0</v>
      </c>
      <c r="W117" s="105"/>
      <c r="X117" s="105"/>
      <c r="Y117" s="105"/>
      <c r="Z117" s="46">
        <f t="shared" si="23"/>
        <v>0</v>
      </c>
      <c r="AA117" s="105">
        <v>0</v>
      </c>
      <c r="AB117" s="46">
        <f t="shared" si="24"/>
        <v>0</v>
      </c>
      <c r="AC117" s="105">
        <v>20</v>
      </c>
      <c r="AD117" s="105"/>
      <c r="AE117" s="105"/>
      <c r="AF117" s="105"/>
      <c r="AG117" s="46">
        <f t="shared" si="38"/>
        <v>20</v>
      </c>
      <c r="AH117" s="105">
        <v>0</v>
      </c>
      <c r="AI117" s="46">
        <f t="shared" si="26"/>
        <v>-20</v>
      </c>
      <c r="AJ117" s="105"/>
      <c r="AK117" s="105"/>
      <c r="AL117" s="105">
        <v>14</v>
      </c>
      <c r="AM117" s="105"/>
      <c r="AN117" s="46">
        <f t="shared" si="27"/>
        <v>6</v>
      </c>
      <c r="AO117" s="105">
        <v>6</v>
      </c>
      <c r="AP117" s="105">
        <f t="shared" si="28"/>
        <v>0</v>
      </c>
      <c r="AQ117" s="46">
        <f t="shared" si="29"/>
        <v>20</v>
      </c>
      <c r="AR117" s="46">
        <f t="shared" si="30"/>
        <v>0</v>
      </c>
      <c r="AS117" s="46">
        <f t="shared" si="31"/>
        <v>15</v>
      </c>
      <c r="AT117" s="46">
        <f t="shared" si="32"/>
        <v>0</v>
      </c>
      <c r="AU117" s="46">
        <f t="shared" si="33"/>
        <v>6</v>
      </c>
      <c r="AV117" s="105">
        <f t="shared" si="34"/>
        <v>6</v>
      </c>
      <c r="AW117" s="105">
        <f t="shared" si="35"/>
        <v>0</v>
      </c>
      <c r="AX117" s="107"/>
      <c r="AY117" s="294" t="b">
        <f t="shared" si="36"/>
        <v>1</v>
      </c>
      <c r="AZ117" s="5" t="s">
        <v>694</v>
      </c>
    </row>
    <row r="118" spans="1:52" s="5" customFormat="1" ht="24.95" customHeight="1" x14ac:dyDescent="0.25">
      <c r="A118" s="281" t="s">
        <v>674</v>
      </c>
      <c r="B118" s="19" t="s">
        <v>695</v>
      </c>
      <c r="C118" s="65" t="s">
        <v>696</v>
      </c>
      <c r="D118" s="66">
        <v>1.73</v>
      </c>
      <c r="E118" s="67">
        <v>1.73</v>
      </c>
      <c r="F118" s="101" t="s">
        <v>33</v>
      </c>
      <c r="G118" s="46">
        <v>6</v>
      </c>
      <c r="H118" s="46"/>
      <c r="I118" s="46"/>
      <c r="J118" s="46"/>
      <c r="K118" s="46"/>
      <c r="L118" s="46">
        <f t="shared" si="19"/>
        <v>6</v>
      </c>
      <c r="M118" s="46">
        <v>6</v>
      </c>
      <c r="N118" s="46">
        <f t="shared" si="20"/>
        <v>0</v>
      </c>
      <c r="O118" s="105"/>
      <c r="P118" s="105"/>
      <c r="Q118" s="105"/>
      <c r="R118" s="105"/>
      <c r="S118" s="46">
        <f t="shared" si="21"/>
        <v>6</v>
      </c>
      <c r="T118" s="46">
        <v>6</v>
      </c>
      <c r="U118" s="46">
        <f t="shared" si="22"/>
        <v>0</v>
      </c>
      <c r="V118" s="105"/>
      <c r="W118" s="105"/>
      <c r="X118" s="105"/>
      <c r="Y118" s="105"/>
      <c r="Z118" s="46">
        <f t="shared" si="23"/>
        <v>6</v>
      </c>
      <c r="AA118" s="105">
        <v>6</v>
      </c>
      <c r="AB118" s="46">
        <f t="shared" si="24"/>
        <v>0</v>
      </c>
      <c r="AC118" s="105"/>
      <c r="AD118" s="105"/>
      <c r="AE118" s="105"/>
      <c r="AF118" s="105"/>
      <c r="AG118" s="46">
        <f t="shared" si="38"/>
        <v>6</v>
      </c>
      <c r="AH118" s="105">
        <v>6</v>
      </c>
      <c r="AI118" s="46">
        <f t="shared" si="26"/>
        <v>0</v>
      </c>
      <c r="AJ118" s="105"/>
      <c r="AK118" s="105"/>
      <c r="AL118" s="105"/>
      <c r="AM118" s="105"/>
      <c r="AN118" s="46">
        <f t="shared" si="27"/>
        <v>6</v>
      </c>
      <c r="AO118" s="105">
        <v>6</v>
      </c>
      <c r="AP118" s="105">
        <f t="shared" si="28"/>
        <v>0</v>
      </c>
      <c r="AQ118" s="46">
        <f t="shared" si="29"/>
        <v>0</v>
      </c>
      <c r="AR118" s="46">
        <f t="shared" si="30"/>
        <v>0</v>
      </c>
      <c r="AS118" s="46">
        <f t="shared" si="31"/>
        <v>0</v>
      </c>
      <c r="AT118" s="46">
        <f t="shared" si="32"/>
        <v>0</v>
      </c>
      <c r="AU118" s="46">
        <f t="shared" si="33"/>
        <v>6</v>
      </c>
      <c r="AV118" s="105">
        <f t="shared" si="34"/>
        <v>6</v>
      </c>
      <c r="AW118" s="105">
        <f t="shared" si="35"/>
        <v>0</v>
      </c>
      <c r="AX118" s="108"/>
      <c r="AY118" s="294" t="b">
        <f t="shared" si="36"/>
        <v>1</v>
      </c>
      <c r="AZ118" s="5" t="s">
        <v>696</v>
      </c>
    </row>
    <row r="119" spans="1:52" s="5" customFormat="1" ht="24.95" customHeight="1" x14ac:dyDescent="0.25">
      <c r="A119" s="281" t="s">
        <v>1271</v>
      </c>
      <c r="B119" s="19" t="s">
        <v>1668</v>
      </c>
      <c r="C119" s="65" t="s">
        <v>1669</v>
      </c>
      <c r="D119" s="66">
        <v>16.66</v>
      </c>
      <c r="E119" s="67">
        <v>16.66</v>
      </c>
      <c r="F119" s="101" t="s">
        <v>33</v>
      </c>
      <c r="G119" s="46">
        <v>0</v>
      </c>
      <c r="H119" s="46"/>
      <c r="I119" s="46"/>
      <c r="J119" s="46"/>
      <c r="K119" s="46"/>
      <c r="L119" s="46">
        <f t="shared" si="19"/>
        <v>0</v>
      </c>
      <c r="M119" s="46"/>
      <c r="N119" s="46">
        <f t="shared" si="20"/>
        <v>0</v>
      </c>
      <c r="O119" s="105"/>
      <c r="P119" s="105"/>
      <c r="Q119" s="105"/>
      <c r="R119" s="105"/>
      <c r="S119" s="46">
        <f t="shared" si="21"/>
        <v>0</v>
      </c>
      <c r="T119" s="46"/>
      <c r="U119" s="46">
        <f t="shared" si="22"/>
        <v>0</v>
      </c>
      <c r="V119" s="105"/>
      <c r="W119" s="105"/>
      <c r="X119" s="105"/>
      <c r="Y119" s="105"/>
      <c r="Z119" s="46">
        <f t="shared" si="23"/>
        <v>0</v>
      </c>
      <c r="AA119" s="105"/>
      <c r="AB119" s="46">
        <f t="shared" si="24"/>
        <v>0</v>
      </c>
      <c r="AC119" s="105"/>
      <c r="AD119" s="105"/>
      <c r="AE119" s="105"/>
      <c r="AF119" s="105"/>
      <c r="AG119" s="46">
        <f t="shared" si="38"/>
        <v>0</v>
      </c>
      <c r="AH119" s="105">
        <v>0</v>
      </c>
      <c r="AI119" s="46">
        <f t="shared" si="26"/>
        <v>0</v>
      </c>
      <c r="AJ119" s="105"/>
      <c r="AK119" s="105"/>
      <c r="AL119" s="105"/>
      <c r="AM119" s="105"/>
      <c r="AN119" s="46">
        <f t="shared" si="27"/>
        <v>0</v>
      </c>
      <c r="AO119" s="105">
        <v>0</v>
      </c>
      <c r="AP119" s="105">
        <f t="shared" si="28"/>
        <v>0</v>
      </c>
      <c r="AQ119" s="46">
        <f t="shared" si="29"/>
        <v>0</v>
      </c>
      <c r="AR119" s="46">
        <f t="shared" si="30"/>
        <v>0</v>
      </c>
      <c r="AS119" s="46">
        <f t="shared" si="31"/>
        <v>0</v>
      </c>
      <c r="AT119" s="46">
        <f t="shared" si="32"/>
        <v>0</v>
      </c>
      <c r="AU119" s="46">
        <f t="shared" si="33"/>
        <v>0</v>
      </c>
      <c r="AV119" s="105">
        <f t="shared" si="34"/>
        <v>0</v>
      </c>
      <c r="AW119" s="105">
        <f t="shared" si="35"/>
        <v>0</v>
      </c>
      <c r="AX119" s="107"/>
      <c r="AY119" s="294" t="b">
        <f t="shared" si="36"/>
        <v>1</v>
      </c>
      <c r="AZ119" s="5" t="s">
        <v>1669</v>
      </c>
    </row>
    <row r="120" spans="1:52" s="5" customFormat="1" ht="24.95" customHeight="1" x14ac:dyDescent="0.25">
      <c r="A120" s="281" t="s">
        <v>1271</v>
      </c>
      <c r="B120" s="19" t="s">
        <v>1670</v>
      </c>
      <c r="C120" s="65" t="s">
        <v>1671</v>
      </c>
      <c r="D120" s="66">
        <v>35.96</v>
      </c>
      <c r="E120" s="67">
        <v>35.96</v>
      </c>
      <c r="F120" s="101" t="s">
        <v>33</v>
      </c>
      <c r="G120" s="46">
        <v>0</v>
      </c>
      <c r="H120" s="46"/>
      <c r="I120" s="46"/>
      <c r="J120" s="46"/>
      <c r="K120" s="46"/>
      <c r="L120" s="46">
        <f t="shared" si="19"/>
        <v>0</v>
      </c>
      <c r="M120" s="46"/>
      <c r="N120" s="46">
        <f t="shared" si="20"/>
        <v>0</v>
      </c>
      <c r="O120" s="105"/>
      <c r="P120" s="105"/>
      <c r="Q120" s="105"/>
      <c r="R120" s="105"/>
      <c r="S120" s="46">
        <f t="shared" si="21"/>
        <v>0</v>
      </c>
      <c r="T120" s="46"/>
      <c r="U120" s="46">
        <f t="shared" si="22"/>
        <v>0</v>
      </c>
      <c r="V120" s="105"/>
      <c r="W120" s="105"/>
      <c r="X120" s="105"/>
      <c r="Y120" s="105"/>
      <c r="Z120" s="46">
        <f t="shared" si="23"/>
        <v>0</v>
      </c>
      <c r="AA120" s="105"/>
      <c r="AB120" s="46">
        <f t="shared" si="24"/>
        <v>0</v>
      </c>
      <c r="AC120" s="105"/>
      <c r="AD120" s="105"/>
      <c r="AE120" s="105"/>
      <c r="AF120" s="105"/>
      <c r="AG120" s="46">
        <f t="shared" si="38"/>
        <v>0</v>
      </c>
      <c r="AH120" s="105">
        <v>0</v>
      </c>
      <c r="AI120" s="46">
        <f t="shared" si="26"/>
        <v>0</v>
      </c>
      <c r="AJ120" s="105"/>
      <c r="AK120" s="105"/>
      <c r="AL120" s="105"/>
      <c r="AM120" s="105"/>
      <c r="AN120" s="46">
        <f t="shared" si="27"/>
        <v>0</v>
      </c>
      <c r="AO120" s="105">
        <v>0</v>
      </c>
      <c r="AP120" s="105">
        <f t="shared" si="28"/>
        <v>0</v>
      </c>
      <c r="AQ120" s="46">
        <f t="shared" si="29"/>
        <v>0</v>
      </c>
      <c r="AR120" s="46">
        <f t="shared" si="30"/>
        <v>0</v>
      </c>
      <c r="AS120" s="46">
        <f t="shared" si="31"/>
        <v>0</v>
      </c>
      <c r="AT120" s="46">
        <f t="shared" si="32"/>
        <v>0</v>
      </c>
      <c r="AU120" s="46">
        <f t="shared" si="33"/>
        <v>0</v>
      </c>
      <c r="AV120" s="105">
        <f t="shared" si="34"/>
        <v>0</v>
      </c>
      <c r="AW120" s="105">
        <f t="shared" si="35"/>
        <v>0</v>
      </c>
      <c r="AX120" s="65"/>
      <c r="AY120" s="294" t="b">
        <f t="shared" si="36"/>
        <v>1</v>
      </c>
      <c r="AZ120" s="5" t="s">
        <v>1671</v>
      </c>
    </row>
    <row r="121" spans="1:52" s="5" customFormat="1" ht="24.95" customHeight="1" x14ac:dyDescent="0.25">
      <c r="A121" s="281" t="s">
        <v>1053</v>
      </c>
      <c r="B121" s="69" t="s">
        <v>1088</v>
      </c>
      <c r="C121" s="65" t="s">
        <v>1089</v>
      </c>
      <c r="D121" s="66">
        <v>13.45</v>
      </c>
      <c r="E121" s="67">
        <v>13.45</v>
      </c>
      <c r="F121" s="101" t="s">
        <v>33</v>
      </c>
      <c r="G121" s="46">
        <v>5</v>
      </c>
      <c r="H121" s="46"/>
      <c r="I121" s="46"/>
      <c r="J121" s="46"/>
      <c r="K121" s="46"/>
      <c r="L121" s="46">
        <f t="shared" si="19"/>
        <v>5</v>
      </c>
      <c r="M121" s="46">
        <v>5</v>
      </c>
      <c r="N121" s="46">
        <f t="shared" si="20"/>
        <v>0</v>
      </c>
      <c r="O121" s="105"/>
      <c r="P121" s="105"/>
      <c r="Q121" s="105"/>
      <c r="R121" s="105"/>
      <c r="S121" s="46">
        <f t="shared" si="21"/>
        <v>5</v>
      </c>
      <c r="T121" s="46">
        <v>5</v>
      </c>
      <c r="U121" s="46">
        <f t="shared" si="22"/>
        <v>0</v>
      </c>
      <c r="V121" s="105"/>
      <c r="W121" s="105"/>
      <c r="X121" s="105"/>
      <c r="Y121" s="105"/>
      <c r="Z121" s="46">
        <f t="shared" si="23"/>
        <v>5</v>
      </c>
      <c r="AA121" s="105">
        <v>5</v>
      </c>
      <c r="AB121" s="46">
        <f t="shared" si="24"/>
        <v>0</v>
      </c>
      <c r="AC121" s="105"/>
      <c r="AD121" s="105"/>
      <c r="AE121" s="105"/>
      <c r="AF121" s="105"/>
      <c r="AG121" s="46">
        <f t="shared" si="38"/>
        <v>5</v>
      </c>
      <c r="AH121" s="105">
        <v>5</v>
      </c>
      <c r="AI121" s="46">
        <f t="shared" si="26"/>
        <v>0</v>
      </c>
      <c r="AJ121" s="105"/>
      <c r="AK121" s="105"/>
      <c r="AL121" s="105"/>
      <c r="AM121" s="105"/>
      <c r="AN121" s="46">
        <f t="shared" si="27"/>
        <v>5</v>
      </c>
      <c r="AO121" s="105">
        <v>5</v>
      </c>
      <c r="AP121" s="105">
        <f t="shared" si="28"/>
        <v>0</v>
      </c>
      <c r="AQ121" s="46">
        <f t="shared" si="29"/>
        <v>0</v>
      </c>
      <c r="AR121" s="46">
        <f t="shared" si="30"/>
        <v>0</v>
      </c>
      <c r="AS121" s="46">
        <f t="shared" si="31"/>
        <v>0</v>
      </c>
      <c r="AT121" s="46">
        <f t="shared" si="32"/>
        <v>0</v>
      </c>
      <c r="AU121" s="46">
        <f t="shared" si="33"/>
        <v>5</v>
      </c>
      <c r="AV121" s="105">
        <f t="shared" si="34"/>
        <v>5</v>
      </c>
      <c r="AW121" s="105">
        <f t="shared" si="35"/>
        <v>0</v>
      </c>
      <c r="AX121" s="108"/>
      <c r="AY121" s="294" t="b">
        <f t="shared" si="36"/>
        <v>1</v>
      </c>
      <c r="AZ121" s="5" t="s">
        <v>1089</v>
      </c>
    </row>
    <row r="122" spans="1:52" s="5" customFormat="1" ht="28.5" customHeight="1" x14ac:dyDescent="0.25">
      <c r="A122" s="281" t="s">
        <v>1271</v>
      </c>
      <c r="B122" s="104" t="s">
        <v>1672</v>
      </c>
      <c r="C122" s="65" t="s">
        <v>1673</v>
      </c>
      <c r="D122" s="66">
        <v>23.08</v>
      </c>
      <c r="E122" s="67">
        <v>23.08</v>
      </c>
      <c r="F122" s="101" t="s">
        <v>33</v>
      </c>
      <c r="G122" s="46">
        <v>0</v>
      </c>
      <c r="H122" s="46"/>
      <c r="I122" s="46"/>
      <c r="J122" s="46"/>
      <c r="K122" s="46"/>
      <c r="L122" s="46">
        <f t="shared" si="19"/>
        <v>0</v>
      </c>
      <c r="M122" s="46"/>
      <c r="N122" s="46">
        <f t="shared" si="20"/>
        <v>0</v>
      </c>
      <c r="O122" s="105"/>
      <c r="P122" s="105"/>
      <c r="Q122" s="105"/>
      <c r="R122" s="105"/>
      <c r="S122" s="46">
        <f t="shared" si="21"/>
        <v>0</v>
      </c>
      <c r="T122" s="46"/>
      <c r="U122" s="46">
        <f t="shared" si="22"/>
        <v>0</v>
      </c>
      <c r="V122" s="105"/>
      <c r="W122" s="105"/>
      <c r="X122" s="105"/>
      <c r="Y122" s="105"/>
      <c r="Z122" s="46">
        <f t="shared" si="23"/>
        <v>0</v>
      </c>
      <c r="AA122" s="105"/>
      <c r="AB122" s="46">
        <f t="shared" si="24"/>
        <v>0</v>
      </c>
      <c r="AC122" s="105"/>
      <c r="AD122" s="105"/>
      <c r="AE122" s="105"/>
      <c r="AF122" s="105"/>
      <c r="AG122" s="46">
        <f t="shared" si="38"/>
        <v>0</v>
      </c>
      <c r="AH122" s="105">
        <v>0</v>
      </c>
      <c r="AI122" s="46">
        <f t="shared" si="26"/>
        <v>0</v>
      </c>
      <c r="AJ122" s="105"/>
      <c r="AK122" s="105"/>
      <c r="AL122" s="105"/>
      <c r="AM122" s="105"/>
      <c r="AN122" s="46">
        <f t="shared" si="27"/>
        <v>0</v>
      </c>
      <c r="AO122" s="105">
        <v>0</v>
      </c>
      <c r="AP122" s="105">
        <f t="shared" si="28"/>
        <v>0</v>
      </c>
      <c r="AQ122" s="46">
        <f t="shared" si="29"/>
        <v>0</v>
      </c>
      <c r="AR122" s="46">
        <f t="shared" si="30"/>
        <v>0</v>
      </c>
      <c r="AS122" s="46">
        <f t="shared" si="31"/>
        <v>0</v>
      </c>
      <c r="AT122" s="46">
        <f t="shared" si="32"/>
        <v>0</v>
      </c>
      <c r="AU122" s="46">
        <f t="shared" si="33"/>
        <v>0</v>
      </c>
      <c r="AV122" s="105">
        <f t="shared" si="34"/>
        <v>0</v>
      </c>
      <c r="AW122" s="105">
        <f t="shared" si="35"/>
        <v>0</v>
      </c>
      <c r="AX122" s="108"/>
      <c r="AY122" s="294" t="b">
        <f t="shared" si="36"/>
        <v>1</v>
      </c>
      <c r="AZ122" s="5" t="s">
        <v>1673</v>
      </c>
    </row>
    <row r="123" spans="1:52" s="5" customFormat="1" ht="24.95" customHeight="1" x14ac:dyDescent="0.25">
      <c r="A123" s="281" t="s">
        <v>674</v>
      </c>
      <c r="B123" s="19" t="s">
        <v>697</v>
      </c>
      <c r="C123" s="65" t="s">
        <v>698</v>
      </c>
      <c r="D123" s="66">
        <v>205.32</v>
      </c>
      <c r="E123" s="67">
        <v>205.32</v>
      </c>
      <c r="F123" s="101" t="s">
        <v>53</v>
      </c>
      <c r="G123" s="46">
        <v>0</v>
      </c>
      <c r="H123" s="46"/>
      <c r="I123" s="46"/>
      <c r="J123" s="46"/>
      <c r="K123" s="46"/>
      <c r="L123" s="46">
        <f t="shared" si="19"/>
        <v>0</v>
      </c>
      <c r="M123" s="46"/>
      <c r="N123" s="46">
        <f t="shared" si="20"/>
        <v>0</v>
      </c>
      <c r="O123" s="105"/>
      <c r="P123" s="105"/>
      <c r="Q123" s="105"/>
      <c r="R123" s="105"/>
      <c r="S123" s="46">
        <f t="shared" si="21"/>
        <v>0</v>
      </c>
      <c r="T123" s="46"/>
      <c r="U123" s="46">
        <f t="shared" si="22"/>
        <v>0</v>
      </c>
      <c r="V123" s="105"/>
      <c r="W123" s="105"/>
      <c r="X123" s="105"/>
      <c r="Y123" s="105"/>
      <c r="Z123" s="46">
        <f t="shared" si="23"/>
        <v>0</v>
      </c>
      <c r="AA123" s="105"/>
      <c r="AB123" s="46">
        <f t="shared" si="24"/>
        <v>0</v>
      </c>
      <c r="AC123" s="105"/>
      <c r="AD123" s="105"/>
      <c r="AE123" s="105"/>
      <c r="AF123" s="105"/>
      <c r="AG123" s="46">
        <f t="shared" si="38"/>
        <v>0</v>
      </c>
      <c r="AH123" s="105">
        <v>0</v>
      </c>
      <c r="AI123" s="46">
        <f t="shared" si="26"/>
        <v>0</v>
      </c>
      <c r="AJ123" s="105"/>
      <c r="AK123" s="105"/>
      <c r="AL123" s="105"/>
      <c r="AM123" s="105"/>
      <c r="AN123" s="46">
        <f t="shared" si="27"/>
        <v>0</v>
      </c>
      <c r="AO123" s="105">
        <v>0</v>
      </c>
      <c r="AP123" s="105">
        <f t="shared" si="28"/>
        <v>0</v>
      </c>
      <c r="AQ123" s="46">
        <f t="shared" si="29"/>
        <v>0</v>
      </c>
      <c r="AR123" s="46">
        <f t="shared" si="30"/>
        <v>0</v>
      </c>
      <c r="AS123" s="46">
        <f t="shared" si="31"/>
        <v>0</v>
      </c>
      <c r="AT123" s="46">
        <f t="shared" si="32"/>
        <v>0</v>
      </c>
      <c r="AU123" s="46">
        <f t="shared" si="33"/>
        <v>0</v>
      </c>
      <c r="AV123" s="105">
        <f t="shared" si="34"/>
        <v>0</v>
      </c>
      <c r="AW123" s="105">
        <f t="shared" si="35"/>
        <v>0</v>
      </c>
      <c r="AX123" s="108"/>
      <c r="AY123" s="294" t="b">
        <f t="shared" si="36"/>
        <v>1</v>
      </c>
      <c r="AZ123" s="5" t="s">
        <v>698</v>
      </c>
    </row>
    <row r="124" spans="1:52" s="5" customFormat="1" ht="24.95" customHeight="1" x14ac:dyDescent="0.25">
      <c r="A124" s="281" t="s">
        <v>27</v>
      </c>
      <c r="B124" s="69" t="s">
        <v>2485</v>
      </c>
      <c r="C124" s="126" t="s">
        <v>2199</v>
      </c>
      <c r="D124" s="81">
        <v>0</v>
      </c>
      <c r="E124" s="35">
        <v>33.5</v>
      </c>
      <c r="F124" s="127" t="s">
        <v>33</v>
      </c>
      <c r="G124" s="46">
        <v>0</v>
      </c>
      <c r="H124" s="46"/>
      <c r="I124" s="46"/>
      <c r="J124" s="46"/>
      <c r="K124" s="46"/>
      <c r="L124" s="46">
        <f t="shared" si="19"/>
        <v>0</v>
      </c>
      <c r="M124" s="46">
        <v>0</v>
      </c>
      <c r="N124" s="46">
        <f t="shared" si="20"/>
        <v>0</v>
      </c>
      <c r="O124" s="105"/>
      <c r="P124" s="105"/>
      <c r="Q124" s="105"/>
      <c r="R124" s="105"/>
      <c r="S124" s="46">
        <f t="shared" si="21"/>
        <v>0</v>
      </c>
      <c r="T124" s="46"/>
      <c r="U124" s="46">
        <f t="shared" si="22"/>
        <v>0</v>
      </c>
      <c r="V124" s="105"/>
      <c r="W124" s="105"/>
      <c r="X124" s="105"/>
      <c r="Y124" s="105"/>
      <c r="Z124" s="46">
        <f t="shared" si="23"/>
        <v>0</v>
      </c>
      <c r="AA124" s="105"/>
      <c r="AB124" s="46">
        <f t="shared" si="24"/>
        <v>0</v>
      </c>
      <c r="AC124" s="105"/>
      <c r="AD124" s="105"/>
      <c r="AE124" s="105"/>
      <c r="AF124" s="105"/>
      <c r="AG124" s="46">
        <f t="shared" si="38"/>
        <v>0</v>
      </c>
      <c r="AH124" s="105"/>
      <c r="AI124" s="46">
        <f t="shared" si="26"/>
        <v>0</v>
      </c>
      <c r="AJ124" s="105"/>
      <c r="AK124" s="105"/>
      <c r="AL124" s="105"/>
      <c r="AM124" s="105"/>
      <c r="AN124" s="46">
        <f t="shared" si="27"/>
        <v>0</v>
      </c>
      <c r="AO124" s="105">
        <v>0</v>
      </c>
      <c r="AP124" s="105">
        <f t="shared" si="28"/>
        <v>0</v>
      </c>
      <c r="AQ124" s="46">
        <f t="shared" si="29"/>
        <v>0</v>
      </c>
      <c r="AR124" s="46">
        <f t="shared" si="30"/>
        <v>0</v>
      </c>
      <c r="AS124" s="46">
        <f t="shared" si="31"/>
        <v>0</v>
      </c>
      <c r="AT124" s="46">
        <f t="shared" si="32"/>
        <v>0</v>
      </c>
      <c r="AU124" s="46">
        <f t="shared" si="33"/>
        <v>0</v>
      </c>
      <c r="AV124" s="105">
        <f t="shared" si="34"/>
        <v>0</v>
      </c>
      <c r="AW124" s="105">
        <f t="shared" si="35"/>
        <v>0</v>
      </c>
      <c r="AX124" s="108"/>
      <c r="AY124" s="294" t="b">
        <f t="shared" si="36"/>
        <v>1</v>
      </c>
      <c r="AZ124" s="5" t="s">
        <v>2199</v>
      </c>
    </row>
    <row r="125" spans="1:52" s="5" customFormat="1" ht="24.95" customHeight="1" x14ac:dyDescent="0.25">
      <c r="A125" s="281" t="s">
        <v>27</v>
      </c>
      <c r="B125" s="69" t="s">
        <v>2486</v>
      </c>
      <c r="C125" s="126" t="s">
        <v>2200</v>
      </c>
      <c r="D125" s="81">
        <v>0</v>
      </c>
      <c r="E125" s="35">
        <v>33.5</v>
      </c>
      <c r="F125" s="127" t="s">
        <v>33</v>
      </c>
      <c r="G125" s="46">
        <v>0</v>
      </c>
      <c r="H125" s="46"/>
      <c r="I125" s="46"/>
      <c r="J125" s="46"/>
      <c r="K125" s="46"/>
      <c r="L125" s="46">
        <f t="shared" si="19"/>
        <v>0</v>
      </c>
      <c r="M125" s="46">
        <v>0</v>
      </c>
      <c r="N125" s="46">
        <f t="shared" si="20"/>
        <v>0</v>
      </c>
      <c r="O125" s="105"/>
      <c r="P125" s="105"/>
      <c r="Q125" s="105"/>
      <c r="R125" s="105"/>
      <c r="S125" s="46">
        <f t="shared" si="21"/>
        <v>0</v>
      </c>
      <c r="T125" s="46"/>
      <c r="U125" s="46">
        <f t="shared" si="22"/>
        <v>0</v>
      </c>
      <c r="V125" s="105"/>
      <c r="W125" s="105"/>
      <c r="X125" s="105"/>
      <c r="Y125" s="105"/>
      <c r="Z125" s="46">
        <f t="shared" si="23"/>
        <v>0</v>
      </c>
      <c r="AA125" s="105"/>
      <c r="AB125" s="46">
        <f t="shared" si="24"/>
        <v>0</v>
      </c>
      <c r="AC125" s="105"/>
      <c r="AD125" s="105"/>
      <c r="AE125" s="105"/>
      <c r="AF125" s="105"/>
      <c r="AG125" s="46">
        <f t="shared" si="38"/>
        <v>0</v>
      </c>
      <c r="AH125" s="105"/>
      <c r="AI125" s="46">
        <f t="shared" si="26"/>
        <v>0</v>
      </c>
      <c r="AJ125" s="105"/>
      <c r="AK125" s="105"/>
      <c r="AL125" s="105"/>
      <c r="AM125" s="105"/>
      <c r="AN125" s="46">
        <f t="shared" si="27"/>
        <v>0</v>
      </c>
      <c r="AO125" s="105">
        <v>0</v>
      </c>
      <c r="AP125" s="105">
        <f t="shared" si="28"/>
        <v>0</v>
      </c>
      <c r="AQ125" s="46">
        <f t="shared" si="29"/>
        <v>0</v>
      </c>
      <c r="AR125" s="46">
        <f t="shared" si="30"/>
        <v>0</v>
      </c>
      <c r="AS125" s="46">
        <f t="shared" si="31"/>
        <v>0</v>
      </c>
      <c r="AT125" s="46">
        <f t="shared" si="32"/>
        <v>0</v>
      </c>
      <c r="AU125" s="46">
        <f t="shared" si="33"/>
        <v>0</v>
      </c>
      <c r="AV125" s="105">
        <f t="shared" si="34"/>
        <v>0</v>
      </c>
      <c r="AW125" s="105">
        <f t="shared" si="35"/>
        <v>0</v>
      </c>
      <c r="AX125" s="108"/>
      <c r="AY125" s="294" t="b">
        <f t="shared" si="36"/>
        <v>1</v>
      </c>
      <c r="AZ125" s="5" t="s">
        <v>2200</v>
      </c>
    </row>
    <row r="126" spans="1:52" s="5" customFormat="1" ht="24.95" customHeight="1" x14ac:dyDescent="0.25">
      <c r="A126" s="281" t="s">
        <v>27</v>
      </c>
      <c r="B126" s="69" t="s">
        <v>42</v>
      </c>
      <c r="C126" s="65" t="s">
        <v>43</v>
      </c>
      <c r="D126" s="66">
        <v>233.16</v>
      </c>
      <c r="E126" s="67">
        <v>233.16</v>
      </c>
      <c r="F126" s="101" t="s">
        <v>33</v>
      </c>
      <c r="G126" s="46">
        <v>2</v>
      </c>
      <c r="H126" s="46"/>
      <c r="I126" s="46"/>
      <c r="J126" s="46"/>
      <c r="K126" s="46"/>
      <c r="L126" s="46">
        <f t="shared" si="19"/>
        <v>2</v>
      </c>
      <c r="M126" s="46">
        <v>2</v>
      </c>
      <c r="N126" s="46">
        <f t="shared" si="20"/>
        <v>0</v>
      </c>
      <c r="O126" s="105"/>
      <c r="P126" s="105"/>
      <c r="Q126" s="105"/>
      <c r="R126" s="105"/>
      <c r="S126" s="46">
        <f t="shared" si="21"/>
        <v>2</v>
      </c>
      <c r="T126" s="46">
        <v>2</v>
      </c>
      <c r="U126" s="46">
        <f t="shared" si="22"/>
        <v>0</v>
      </c>
      <c r="V126" s="105"/>
      <c r="W126" s="105"/>
      <c r="X126" s="105"/>
      <c r="Y126" s="105"/>
      <c r="Z126" s="46">
        <f t="shared" si="23"/>
        <v>2</v>
      </c>
      <c r="AA126" s="105">
        <v>2</v>
      </c>
      <c r="AB126" s="46">
        <f t="shared" si="24"/>
        <v>0</v>
      </c>
      <c r="AC126" s="105"/>
      <c r="AD126" s="105"/>
      <c r="AE126" s="105"/>
      <c r="AF126" s="105"/>
      <c r="AG126" s="46">
        <f t="shared" si="38"/>
        <v>2</v>
      </c>
      <c r="AH126" s="105">
        <v>2</v>
      </c>
      <c r="AI126" s="46">
        <f t="shared" si="26"/>
        <v>0</v>
      </c>
      <c r="AJ126" s="105"/>
      <c r="AK126" s="105"/>
      <c r="AL126" s="105"/>
      <c r="AM126" s="105"/>
      <c r="AN126" s="46">
        <f t="shared" si="27"/>
        <v>2</v>
      </c>
      <c r="AO126" s="105">
        <v>2</v>
      </c>
      <c r="AP126" s="105">
        <f t="shared" si="28"/>
        <v>0</v>
      </c>
      <c r="AQ126" s="46">
        <f t="shared" si="29"/>
        <v>0</v>
      </c>
      <c r="AR126" s="46">
        <f t="shared" si="30"/>
        <v>0</v>
      </c>
      <c r="AS126" s="46">
        <f t="shared" si="31"/>
        <v>0</v>
      </c>
      <c r="AT126" s="46">
        <f t="shared" si="32"/>
        <v>0</v>
      </c>
      <c r="AU126" s="46">
        <f t="shared" si="33"/>
        <v>2</v>
      </c>
      <c r="AV126" s="105">
        <f t="shared" si="34"/>
        <v>2</v>
      </c>
      <c r="AW126" s="105">
        <f t="shared" si="35"/>
        <v>0</v>
      </c>
      <c r="AX126" s="106" t="s">
        <v>44</v>
      </c>
      <c r="AY126" s="294" t="b">
        <f t="shared" si="36"/>
        <v>1</v>
      </c>
      <c r="AZ126" s="5" t="s">
        <v>43</v>
      </c>
    </row>
    <row r="127" spans="1:52" s="5" customFormat="1" ht="24.95" customHeight="1" x14ac:dyDescent="0.25">
      <c r="A127" s="281" t="s">
        <v>27</v>
      </c>
      <c r="B127" s="69" t="s">
        <v>45</v>
      </c>
      <c r="C127" s="65" t="s">
        <v>46</v>
      </c>
      <c r="D127" s="66">
        <v>0</v>
      </c>
      <c r="E127" s="67">
        <v>0</v>
      </c>
      <c r="F127" s="101" t="s">
        <v>33</v>
      </c>
      <c r="G127" s="46">
        <v>0</v>
      </c>
      <c r="H127" s="46"/>
      <c r="I127" s="46"/>
      <c r="J127" s="46"/>
      <c r="K127" s="46"/>
      <c r="L127" s="46">
        <f t="shared" si="19"/>
        <v>0</v>
      </c>
      <c r="M127" s="46">
        <v>0</v>
      </c>
      <c r="N127" s="46">
        <f t="shared" si="20"/>
        <v>0</v>
      </c>
      <c r="O127" s="105"/>
      <c r="P127" s="105"/>
      <c r="Q127" s="105"/>
      <c r="R127" s="105"/>
      <c r="S127" s="46">
        <f t="shared" si="21"/>
        <v>0</v>
      </c>
      <c r="T127" s="46">
        <v>0</v>
      </c>
      <c r="U127" s="46">
        <f t="shared" si="22"/>
        <v>0</v>
      </c>
      <c r="V127" s="105"/>
      <c r="W127" s="105"/>
      <c r="X127" s="105"/>
      <c r="Y127" s="105"/>
      <c r="Z127" s="46">
        <f t="shared" si="23"/>
        <v>0</v>
      </c>
      <c r="AA127" s="105"/>
      <c r="AB127" s="46">
        <f t="shared" si="24"/>
        <v>0</v>
      </c>
      <c r="AC127" s="105"/>
      <c r="AD127" s="105"/>
      <c r="AE127" s="105"/>
      <c r="AF127" s="105"/>
      <c r="AG127" s="46">
        <f t="shared" si="38"/>
        <v>0</v>
      </c>
      <c r="AH127" s="105"/>
      <c r="AI127" s="46">
        <f t="shared" si="26"/>
        <v>0</v>
      </c>
      <c r="AJ127" s="105"/>
      <c r="AK127" s="105"/>
      <c r="AL127" s="105"/>
      <c r="AM127" s="105"/>
      <c r="AN127" s="46">
        <f t="shared" si="27"/>
        <v>0</v>
      </c>
      <c r="AO127" s="105">
        <v>0</v>
      </c>
      <c r="AP127" s="105">
        <f t="shared" si="28"/>
        <v>0</v>
      </c>
      <c r="AQ127" s="46">
        <f t="shared" si="29"/>
        <v>0</v>
      </c>
      <c r="AR127" s="46">
        <f t="shared" si="30"/>
        <v>0</v>
      </c>
      <c r="AS127" s="46">
        <f t="shared" si="31"/>
        <v>0</v>
      </c>
      <c r="AT127" s="46">
        <f t="shared" si="32"/>
        <v>0</v>
      </c>
      <c r="AU127" s="46">
        <f t="shared" si="33"/>
        <v>0</v>
      </c>
      <c r="AV127" s="105">
        <f t="shared" si="34"/>
        <v>0</v>
      </c>
      <c r="AW127" s="105">
        <f t="shared" si="35"/>
        <v>0</v>
      </c>
      <c r="AX127" s="65"/>
      <c r="AY127" s="294" t="b">
        <f t="shared" si="36"/>
        <v>1</v>
      </c>
      <c r="AZ127" s="5" t="s">
        <v>46</v>
      </c>
    </row>
    <row r="128" spans="1:52" s="5" customFormat="1" ht="24.95" customHeight="1" x14ac:dyDescent="0.25">
      <c r="A128" s="281" t="s">
        <v>27</v>
      </c>
      <c r="B128" s="19" t="s">
        <v>47</v>
      </c>
      <c r="C128" s="65" t="s">
        <v>48</v>
      </c>
      <c r="D128" s="66">
        <v>0</v>
      </c>
      <c r="E128" s="67">
        <v>0</v>
      </c>
      <c r="F128" s="101" t="s">
        <v>33</v>
      </c>
      <c r="G128" s="46">
        <v>0</v>
      </c>
      <c r="H128" s="46"/>
      <c r="I128" s="46"/>
      <c r="J128" s="46"/>
      <c r="K128" s="46"/>
      <c r="L128" s="46">
        <f t="shared" si="19"/>
        <v>0</v>
      </c>
      <c r="M128" s="46">
        <v>0</v>
      </c>
      <c r="N128" s="46">
        <f t="shared" si="20"/>
        <v>0</v>
      </c>
      <c r="O128" s="105"/>
      <c r="P128" s="105"/>
      <c r="Q128" s="105"/>
      <c r="R128" s="105"/>
      <c r="S128" s="46">
        <f t="shared" si="21"/>
        <v>0</v>
      </c>
      <c r="T128" s="46">
        <v>0</v>
      </c>
      <c r="U128" s="46">
        <f t="shared" si="22"/>
        <v>0</v>
      </c>
      <c r="V128" s="105"/>
      <c r="W128" s="105"/>
      <c r="X128" s="105"/>
      <c r="Y128" s="105"/>
      <c r="Z128" s="46">
        <f t="shared" si="23"/>
        <v>0</v>
      </c>
      <c r="AA128" s="105"/>
      <c r="AB128" s="46">
        <f t="shared" si="24"/>
        <v>0</v>
      </c>
      <c r="AC128" s="105"/>
      <c r="AD128" s="105"/>
      <c r="AE128" s="105"/>
      <c r="AF128" s="105"/>
      <c r="AG128" s="46">
        <f t="shared" si="38"/>
        <v>0</v>
      </c>
      <c r="AH128" s="105"/>
      <c r="AI128" s="46">
        <f t="shared" si="26"/>
        <v>0</v>
      </c>
      <c r="AJ128" s="105"/>
      <c r="AK128" s="105"/>
      <c r="AL128" s="105"/>
      <c r="AM128" s="105"/>
      <c r="AN128" s="46">
        <f t="shared" si="27"/>
        <v>0</v>
      </c>
      <c r="AO128" s="105">
        <v>0</v>
      </c>
      <c r="AP128" s="105">
        <f t="shared" si="28"/>
        <v>0</v>
      </c>
      <c r="AQ128" s="46">
        <f t="shared" si="29"/>
        <v>0</v>
      </c>
      <c r="AR128" s="46">
        <f t="shared" si="30"/>
        <v>0</v>
      </c>
      <c r="AS128" s="46">
        <f t="shared" si="31"/>
        <v>0</v>
      </c>
      <c r="AT128" s="46">
        <f t="shared" si="32"/>
        <v>0</v>
      </c>
      <c r="AU128" s="46">
        <f t="shared" si="33"/>
        <v>0</v>
      </c>
      <c r="AV128" s="105">
        <f t="shared" si="34"/>
        <v>0</v>
      </c>
      <c r="AW128" s="105">
        <f t="shared" si="35"/>
        <v>0</v>
      </c>
      <c r="AX128" s="65"/>
      <c r="AY128" s="294" t="b">
        <f t="shared" si="36"/>
        <v>1</v>
      </c>
      <c r="AZ128" s="5" t="s">
        <v>48</v>
      </c>
    </row>
    <row r="129" spans="1:52" s="5" customFormat="1" ht="24.95" customHeight="1" x14ac:dyDescent="0.25">
      <c r="A129" s="281" t="s">
        <v>27</v>
      </c>
      <c r="B129" s="19" t="s">
        <v>49</v>
      </c>
      <c r="C129" s="65" t="s">
        <v>50</v>
      </c>
      <c r="D129" s="66">
        <v>261</v>
      </c>
      <c r="E129" s="67">
        <v>261</v>
      </c>
      <c r="F129" s="101" t="s">
        <v>33</v>
      </c>
      <c r="G129" s="46">
        <v>0</v>
      </c>
      <c r="H129" s="46"/>
      <c r="I129" s="46"/>
      <c r="J129" s="46"/>
      <c r="K129" s="46"/>
      <c r="L129" s="46">
        <f t="shared" si="19"/>
        <v>0</v>
      </c>
      <c r="M129" s="46">
        <v>0</v>
      </c>
      <c r="N129" s="46">
        <f t="shared" si="20"/>
        <v>0</v>
      </c>
      <c r="O129" s="105"/>
      <c r="P129" s="105"/>
      <c r="Q129" s="105"/>
      <c r="R129" s="105"/>
      <c r="S129" s="46">
        <f t="shared" si="21"/>
        <v>0</v>
      </c>
      <c r="T129" s="46">
        <v>0</v>
      </c>
      <c r="U129" s="46">
        <f t="shared" si="22"/>
        <v>0</v>
      </c>
      <c r="V129" s="105"/>
      <c r="W129" s="105"/>
      <c r="X129" s="105"/>
      <c r="Y129" s="105"/>
      <c r="Z129" s="46">
        <f t="shared" si="23"/>
        <v>0</v>
      </c>
      <c r="AA129" s="105"/>
      <c r="AB129" s="46">
        <f t="shared" si="24"/>
        <v>0</v>
      </c>
      <c r="AC129" s="105"/>
      <c r="AD129" s="105"/>
      <c r="AE129" s="105"/>
      <c r="AF129" s="105"/>
      <c r="AG129" s="46">
        <f t="shared" si="38"/>
        <v>0</v>
      </c>
      <c r="AH129" s="105"/>
      <c r="AI129" s="46">
        <f t="shared" si="26"/>
        <v>0</v>
      </c>
      <c r="AJ129" s="105"/>
      <c r="AK129" s="105"/>
      <c r="AL129" s="105"/>
      <c r="AM129" s="105"/>
      <c r="AN129" s="46">
        <f t="shared" si="27"/>
        <v>0</v>
      </c>
      <c r="AO129" s="105">
        <v>0</v>
      </c>
      <c r="AP129" s="105">
        <f t="shared" si="28"/>
        <v>0</v>
      </c>
      <c r="AQ129" s="46">
        <f t="shared" si="29"/>
        <v>0</v>
      </c>
      <c r="AR129" s="46">
        <f t="shared" si="30"/>
        <v>0</v>
      </c>
      <c r="AS129" s="46">
        <f t="shared" si="31"/>
        <v>0</v>
      </c>
      <c r="AT129" s="46">
        <f t="shared" si="32"/>
        <v>0</v>
      </c>
      <c r="AU129" s="46">
        <f t="shared" si="33"/>
        <v>0</v>
      </c>
      <c r="AV129" s="105">
        <f t="shared" si="34"/>
        <v>0</v>
      </c>
      <c r="AW129" s="105">
        <f t="shared" si="35"/>
        <v>0</v>
      </c>
      <c r="AX129" s="108"/>
      <c r="AY129" s="294" t="b">
        <f t="shared" si="36"/>
        <v>1</v>
      </c>
      <c r="AZ129" s="5" t="s">
        <v>50</v>
      </c>
    </row>
    <row r="130" spans="1:52" s="5" customFormat="1" ht="24.95" customHeight="1" x14ac:dyDescent="0.25">
      <c r="A130" s="281" t="s">
        <v>27</v>
      </c>
      <c r="B130" s="19" t="s">
        <v>51</v>
      </c>
      <c r="C130" s="65" t="s">
        <v>52</v>
      </c>
      <c r="D130" s="66">
        <v>79.459999999999994</v>
      </c>
      <c r="E130" s="67">
        <v>79.459999999999994</v>
      </c>
      <c r="F130" s="101" t="s">
        <v>53</v>
      </c>
      <c r="G130" s="46">
        <v>0</v>
      </c>
      <c r="H130" s="46"/>
      <c r="I130" s="46"/>
      <c r="J130" s="46"/>
      <c r="K130" s="46"/>
      <c r="L130" s="46">
        <f t="shared" si="19"/>
        <v>0</v>
      </c>
      <c r="M130" s="46">
        <v>0</v>
      </c>
      <c r="N130" s="46">
        <f t="shared" si="20"/>
        <v>0</v>
      </c>
      <c r="O130" s="105"/>
      <c r="P130" s="105"/>
      <c r="Q130" s="105"/>
      <c r="R130" s="105"/>
      <c r="S130" s="46">
        <f t="shared" si="21"/>
        <v>0</v>
      </c>
      <c r="T130" s="46">
        <v>0</v>
      </c>
      <c r="U130" s="46">
        <f t="shared" si="22"/>
        <v>0</v>
      </c>
      <c r="V130" s="105"/>
      <c r="W130" s="105"/>
      <c r="X130" s="105"/>
      <c r="Y130" s="105"/>
      <c r="Z130" s="46">
        <f t="shared" si="23"/>
        <v>0</v>
      </c>
      <c r="AA130" s="105"/>
      <c r="AB130" s="46">
        <f t="shared" si="24"/>
        <v>0</v>
      </c>
      <c r="AC130" s="105"/>
      <c r="AD130" s="105"/>
      <c r="AE130" s="105"/>
      <c r="AF130" s="105"/>
      <c r="AG130" s="46">
        <f t="shared" si="38"/>
        <v>0</v>
      </c>
      <c r="AH130" s="105"/>
      <c r="AI130" s="46">
        <f t="shared" si="26"/>
        <v>0</v>
      </c>
      <c r="AJ130" s="105"/>
      <c r="AK130" s="105"/>
      <c r="AL130" s="105"/>
      <c r="AM130" s="105"/>
      <c r="AN130" s="46">
        <f t="shared" si="27"/>
        <v>0</v>
      </c>
      <c r="AO130" s="105">
        <v>0</v>
      </c>
      <c r="AP130" s="105">
        <f t="shared" si="28"/>
        <v>0</v>
      </c>
      <c r="AQ130" s="46">
        <f t="shared" si="29"/>
        <v>0</v>
      </c>
      <c r="AR130" s="46">
        <f t="shared" si="30"/>
        <v>0</v>
      </c>
      <c r="AS130" s="46">
        <f t="shared" si="31"/>
        <v>0</v>
      </c>
      <c r="AT130" s="46">
        <f t="shared" si="32"/>
        <v>0</v>
      </c>
      <c r="AU130" s="46">
        <f t="shared" si="33"/>
        <v>0</v>
      </c>
      <c r="AV130" s="105">
        <f t="shared" si="34"/>
        <v>0</v>
      </c>
      <c r="AW130" s="105">
        <f t="shared" si="35"/>
        <v>0</v>
      </c>
      <c r="AX130" s="108"/>
      <c r="AY130" s="294" t="b">
        <f t="shared" si="36"/>
        <v>1</v>
      </c>
      <c r="AZ130" s="5" t="s">
        <v>52</v>
      </c>
    </row>
    <row r="131" spans="1:52" s="5" customFormat="1" ht="24.95" customHeight="1" x14ac:dyDescent="0.25">
      <c r="A131" s="281" t="s">
        <v>27</v>
      </c>
      <c r="B131" s="19" t="s">
        <v>54</v>
      </c>
      <c r="C131" s="65" t="s">
        <v>55</v>
      </c>
      <c r="D131" s="66">
        <v>80.040000000000006</v>
      </c>
      <c r="E131" s="67">
        <v>80.040000000000006</v>
      </c>
      <c r="F131" s="101" t="s">
        <v>53</v>
      </c>
      <c r="G131" s="46">
        <v>17</v>
      </c>
      <c r="H131" s="46"/>
      <c r="I131" s="46"/>
      <c r="J131" s="46"/>
      <c r="K131" s="46"/>
      <c r="L131" s="46">
        <f t="shared" si="19"/>
        <v>17</v>
      </c>
      <c r="M131" s="46">
        <v>17</v>
      </c>
      <c r="N131" s="46">
        <f t="shared" si="20"/>
        <v>0</v>
      </c>
      <c r="O131" s="105"/>
      <c r="P131" s="105"/>
      <c r="Q131" s="105"/>
      <c r="R131" s="105"/>
      <c r="S131" s="46">
        <f t="shared" si="21"/>
        <v>17</v>
      </c>
      <c r="T131" s="46">
        <v>17</v>
      </c>
      <c r="U131" s="46">
        <f t="shared" si="22"/>
        <v>0</v>
      </c>
      <c r="V131" s="105">
        <v>150</v>
      </c>
      <c r="W131" s="105"/>
      <c r="X131" s="105">
        <v>27</v>
      </c>
      <c r="Y131" s="105"/>
      <c r="Z131" s="46">
        <f t="shared" si="23"/>
        <v>140</v>
      </c>
      <c r="AA131" s="105">
        <v>140</v>
      </c>
      <c r="AB131" s="46">
        <f t="shared" si="24"/>
        <v>0</v>
      </c>
      <c r="AC131" s="105"/>
      <c r="AD131" s="105"/>
      <c r="AE131" s="105">
        <v>19</v>
      </c>
      <c r="AF131" s="105"/>
      <c r="AG131" s="46">
        <f t="shared" si="38"/>
        <v>121</v>
      </c>
      <c r="AH131" s="105">
        <f>104+17</f>
        <v>121</v>
      </c>
      <c r="AI131" s="46">
        <f t="shared" si="26"/>
        <v>0</v>
      </c>
      <c r="AJ131" s="105"/>
      <c r="AK131" s="105"/>
      <c r="AL131" s="105">
        <v>1</v>
      </c>
      <c r="AM131" s="105"/>
      <c r="AN131" s="46">
        <f t="shared" si="27"/>
        <v>120</v>
      </c>
      <c r="AO131" s="105">
        <f>103+17</f>
        <v>120</v>
      </c>
      <c r="AP131" s="105">
        <f t="shared" si="28"/>
        <v>0</v>
      </c>
      <c r="AQ131" s="46">
        <f t="shared" si="29"/>
        <v>150</v>
      </c>
      <c r="AR131" s="46">
        <f t="shared" si="30"/>
        <v>0</v>
      </c>
      <c r="AS131" s="46">
        <f t="shared" si="31"/>
        <v>47</v>
      </c>
      <c r="AT131" s="46">
        <f t="shared" si="32"/>
        <v>0</v>
      </c>
      <c r="AU131" s="46">
        <f t="shared" si="33"/>
        <v>120</v>
      </c>
      <c r="AV131" s="105">
        <f t="shared" si="34"/>
        <v>120</v>
      </c>
      <c r="AW131" s="105">
        <f t="shared" si="35"/>
        <v>0</v>
      </c>
      <c r="AX131" s="106" t="s">
        <v>44</v>
      </c>
      <c r="AY131" s="294" t="b">
        <f t="shared" si="36"/>
        <v>1</v>
      </c>
      <c r="AZ131" s="5" t="s">
        <v>55</v>
      </c>
    </row>
    <row r="132" spans="1:52" s="5" customFormat="1" ht="24.95" customHeight="1" x14ac:dyDescent="0.25">
      <c r="A132" s="281" t="s">
        <v>27</v>
      </c>
      <c r="B132" s="19" t="s">
        <v>56</v>
      </c>
      <c r="C132" s="65" t="s">
        <v>57</v>
      </c>
      <c r="D132" s="66">
        <v>79.459999999999994</v>
      </c>
      <c r="E132" s="67">
        <v>79.459999999999994</v>
      </c>
      <c r="F132" s="101" t="s">
        <v>53</v>
      </c>
      <c r="G132" s="46">
        <v>15</v>
      </c>
      <c r="H132" s="46"/>
      <c r="I132" s="46"/>
      <c r="J132" s="46"/>
      <c r="K132" s="46"/>
      <c r="L132" s="46">
        <f t="shared" si="19"/>
        <v>15</v>
      </c>
      <c r="M132" s="46">
        <v>15</v>
      </c>
      <c r="N132" s="46">
        <f t="shared" si="20"/>
        <v>0</v>
      </c>
      <c r="O132" s="105"/>
      <c r="P132" s="105"/>
      <c r="Q132" s="105"/>
      <c r="R132" s="105"/>
      <c r="S132" s="46">
        <f t="shared" si="21"/>
        <v>15</v>
      </c>
      <c r="T132" s="46">
        <v>15</v>
      </c>
      <c r="U132" s="46">
        <f t="shared" si="22"/>
        <v>0</v>
      </c>
      <c r="V132" s="105">
        <v>70</v>
      </c>
      <c r="W132" s="105"/>
      <c r="X132" s="105">
        <v>23</v>
      </c>
      <c r="Y132" s="105"/>
      <c r="Z132" s="46">
        <f t="shared" si="23"/>
        <v>62</v>
      </c>
      <c r="AA132" s="105">
        <v>62</v>
      </c>
      <c r="AB132" s="46">
        <f t="shared" si="24"/>
        <v>0</v>
      </c>
      <c r="AC132" s="105"/>
      <c r="AD132" s="105"/>
      <c r="AE132" s="105">
        <v>25</v>
      </c>
      <c r="AF132" s="105"/>
      <c r="AG132" s="46">
        <f t="shared" si="38"/>
        <v>37</v>
      </c>
      <c r="AH132" s="105">
        <f>22+15</f>
        <v>37</v>
      </c>
      <c r="AI132" s="46">
        <f t="shared" si="26"/>
        <v>0</v>
      </c>
      <c r="AJ132" s="105"/>
      <c r="AK132" s="105"/>
      <c r="AL132" s="105">
        <v>1</v>
      </c>
      <c r="AM132" s="105"/>
      <c r="AN132" s="46">
        <f t="shared" si="27"/>
        <v>36</v>
      </c>
      <c r="AO132" s="105">
        <f>21+15</f>
        <v>36</v>
      </c>
      <c r="AP132" s="105">
        <f t="shared" si="28"/>
        <v>0</v>
      </c>
      <c r="AQ132" s="46">
        <f t="shared" si="29"/>
        <v>70</v>
      </c>
      <c r="AR132" s="46">
        <f t="shared" si="30"/>
        <v>0</v>
      </c>
      <c r="AS132" s="46">
        <f t="shared" si="31"/>
        <v>49</v>
      </c>
      <c r="AT132" s="46">
        <f t="shared" si="32"/>
        <v>0</v>
      </c>
      <c r="AU132" s="46">
        <f t="shared" si="33"/>
        <v>36</v>
      </c>
      <c r="AV132" s="105">
        <f t="shared" si="34"/>
        <v>36</v>
      </c>
      <c r="AW132" s="105">
        <f t="shared" si="35"/>
        <v>0</v>
      </c>
      <c r="AX132" s="109" t="s">
        <v>44</v>
      </c>
      <c r="AY132" s="294" t="b">
        <f t="shared" si="36"/>
        <v>1</v>
      </c>
      <c r="AZ132" s="5" t="s">
        <v>57</v>
      </c>
    </row>
    <row r="133" spans="1:52" s="5" customFormat="1" ht="24.95" customHeight="1" x14ac:dyDescent="0.25">
      <c r="A133" s="281" t="s">
        <v>27</v>
      </c>
      <c r="B133" s="19" t="s">
        <v>58</v>
      </c>
      <c r="C133" s="65" t="s">
        <v>59</v>
      </c>
      <c r="D133" s="66">
        <v>225</v>
      </c>
      <c r="E133" s="67">
        <v>225</v>
      </c>
      <c r="F133" s="101" t="s">
        <v>53</v>
      </c>
      <c r="G133" s="46">
        <v>0</v>
      </c>
      <c r="H133" s="46"/>
      <c r="I133" s="46"/>
      <c r="J133" s="46"/>
      <c r="K133" s="46"/>
      <c r="L133" s="46">
        <f t="shared" si="19"/>
        <v>0</v>
      </c>
      <c r="M133" s="46">
        <v>0</v>
      </c>
      <c r="N133" s="46">
        <f t="shared" si="20"/>
        <v>0</v>
      </c>
      <c r="O133" s="105"/>
      <c r="P133" s="105"/>
      <c r="Q133" s="105"/>
      <c r="R133" s="105"/>
      <c r="S133" s="46">
        <f t="shared" si="21"/>
        <v>0</v>
      </c>
      <c r="T133" s="46">
        <v>0</v>
      </c>
      <c r="U133" s="46">
        <f t="shared" si="22"/>
        <v>0</v>
      </c>
      <c r="V133" s="105"/>
      <c r="W133" s="105"/>
      <c r="X133" s="105"/>
      <c r="Y133" s="105"/>
      <c r="Z133" s="46">
        <f t="shared" si="23"/>
        <v>0</v>
      </c>
      <c r="AA133" s="105"/>
      <c r="AB133" s="46">
        <f t="shared" si="24"/>
        <v>0</v>
      </c>
      <c r="AC133" s="105"/>
      <c r="AD133" s="105"/>
      <c r="AE133" s="105"/>
      <c r="AF133" s="105"/>
      <c r="AG133" s="46">
        <f t="shared" si="38"/>
        <v>0</v>
      </c>
      <c r="AH133" s="105">
        <v>0</v>
      </c>
      <c r="AI133" s="46">
        <f t="shared" si="26"/>
        <v>0</v>
      </c>
      <c r="AJ133" s="105"/>
      <c r="AK133" s="105"/>
      <c r="AL133" s="105"/>
      <c r="AM133" s="105"/>
      <c r="AN133" s="46">
        <f t="shared" si="27"/>
        <v>0</v>
      </c>
      <c r="AO133" s="105"/>
      <c r="AP133" s="105">
        <f t="shared" si="28"/>
        <v>0</v>
      </c>
      <c r="AQ133" s="46">
        <f t="shared" si="29"/>
        <v>0</v>
      </c>
      <c r="AR133" s="46">
        <f t="shared" si="30"/>
        <v>0</v>
      </c>
      <c r="AS133" s="46">
        <f t="shared" si="31"/>
        <v>0</v>
      </c>
      <c r="AT133" s="46">
        <f t="shared" si="32"/>
        <v>0</v>
      </c>
      <c r="AU133" s="46">
        <f t="shared" si="33"/>
        <v>0</v>
      </c>
      <c r="AV133" s="105">
        <f t="shared" si="34"/>
        <v>0</v>
      </c>
      <c r="AW133" s="105">
        <f t="shared" si="35"/>
        <v>0</v>
      </c>
      <c r="AX133" s="108"/>
      <c r="AY133" s="294" t="b">
        <f t="shared" si="36"/>
        <v>1</v>
      </c>
      <c r="AZ133" s="5" t="s">
        <v>59</v>
      </c>
    </row>
    <row r="134" spans="1:52" s="5" customFormat="1" ht="24.95" customHeight="1" x14ac:dyDescent="0.25">
      <c r="A134" s="281" t="s">
        <v>27</v>
      </c>
      <c r="B134" s="19" t="s">
        <v>60</v>
      </c>
      <c r="C134" s="65" t="s">
        <v>61</v>
      </c>
      <c r="D134" s="66">
        <v>132.82</v>
      </c>
      <c r="E134" s="67">
        <v>132.82</v>
      </c>
      <c r="F134" s="101" t="s">
        <v>33</v>
      </c>
      <c r="G134" s="46">
        <v>7</v>
      </c>
      <c r="H134" s="46"/>
      <c r="I134" s="46"/>
      <c r="J134" s="46"/>
      <c r="K134" s="46"/>
      <c r="L134" s="46">
        <f t="shared" si="19"/>
        <v>7</v>
      </c>
      <c r="M134" s="46">
        <v>7</v>
      </c>
      <c r="N134" s="46">
        <f t="shared" si="20"/>
        <v>0</v>
      </c>
      <c r="O134" s="105"/>
      <c r="P134" s="105"/>
      <c r="Q134" s="105"/>
      <c r="R134" s="105"/>
      <c r="S134" s="46">
        <f t="shared" si="21"/>
        <v>7</v>
      </c>
      <c r="T134" s="46">
        <v>7</v>
      </c>
      <c r="U134" s="46">
        <f t="shared" si="22"/>
        <v>0</v>
      </c>
      <c r="V134" s="105"/>
      <c r="W134" s="105"/>
      <c r="X134" s="105"/>
      <c r="Y134" s="105"/>
      <c r="Z134" s="46">
        <f t="shared" si="23"/>
        <v>7</v>
      </c>
      <c r="AA134" s="105">
        <v>7</v>
      </c>
      <c r="AB134" s="46">
        <f t="shared" si="24"/>
        <v>0</v>
      </c>
      <c r="AC134" s="105"/>
      <c r="AD134" s="105"/>
      <c r="AE134" s="105"/>
      <c r="AF134" s="105"/>
      <c r="AG134" s="46">
        <f t="shared" si="38"/>
        <v>7</v>
      </c>
      <c r="AH134" s="105">
        <v>7</v>
      </c>
      <c r="AI134" s="46">
        <f t="shared" si="26"/>
        <v>0</v>
      </c>
      <c r="AJ134" s="105"/>
      <c r="AK134" s="105"/>
      <c r="AL134" s="105"/>
      <c r="AM134" s="105"/>
      <c r="AN134" s="46">
        <f t="shared" si="27"/>
        <v>7</v>
      </c>
      <c r="AO134" s="105">
        <v>7</v>
      </c>
      <c r="AP134" s="105">
        <f t="shared" si="28"/>
        <v>0</v>
      </c>
      <c r="AQ134" s="46">
        <f t="shared" si="29"/>
        <v>0</v>
      </c>
      <c r="AR134" s="46">
        <f t="shared" si="30"/>
        <v>0</v>
      </c>
      <c r="AS134" s="46">
        <f t="shared" si="31"/>
        <v>0</v>
      </c>
      <c r="AT134" s="46">
        <f t="shared" si="32"/>
        <v>0</v>
      </c>
      <c r="AU134" s="46">
        <f t="shared" si="33"/>
        <v>7</v>
      </c>
      <c r="AV134" s="105">
        <f t="shared" si="34"/>
        <v>7</v>
      </c>
      <c r="AW134" s="105">
        <f t="shared" si="35"/>
        <v>0</v>
      </c>
      <c r="AX134" s="109" t="s">
        <v>44</v>
      </c>
      <c r="AY134" s="294" t="b">
        <f t="shared" si="36"/>
        <v>1</v>
      </c>
      <c r="AZ134" s="5" t="s">
        <v>61</v>
      </c>
    </row>
    <row r="135" spans="1:52" s="5" customFormat="1" ht="24.95" customHeight="1" x14ac:dyDescent="0.25">
      <c r="A135" s="281" t="s">
        <v>1298</v>
      </c>
      <c r="B135" s="19" t="s">
        <v>1362</v>
      </c>
      <c r="C135" s="65" t="s">
        <v>1363</v>
      </c>
      <c r="D135" s="66">
        <v>339.15</v>
      </c>
      <c r="E135" s="67">
        <v>339.15</v>
      </c>
      <c r="F135" s="101" t="s">
        <v>33</v>
      </c>
      <c r="G135" s="46">
        <v>0</v>
      </c>
      <c r="H135" s="46"/>
      <c r="I135" s="46"/>
      <c r="J135" s="46"/>
      <c r="K135" s="46"/>
      <c r="L135" s="46">
        <f t="shared" si="19"/>
        <v>0</v>
      </c>
      <c r="M135" s="46"/>
      <c r="N135" s="46">
        <f t="shared" si="20"/>
        <v>0</v>
      </c>
      <c r="O135" s="105"/>
      <c r="P135" s="105"/>
      <c r="Q135" s="105"/>
      <c r="R135" s="105"/>
      <c r="S135" s="46">
        <f t="shared" si="21"/>
        <v>0</v>
      </c>
      <c r="T135" s="46"/>
      <c r="U135" s="46">
        <f t="shared" si="22"/>
        <v>0</v>
      </c>
      <c r="V135" s="105"/>
      <c r="W135" s="105"/>
      <c r="X135" s="105"/>
      <c r="Y135" s="105"/>
      <c r="Z135" s="46">
        <f t="shared" si="23"/>
        <v>0</v>
      </c>
      <c r="AA135" s="105"/>
      <c r="AB135" s="46">
        <f t="shared" si="24"/>
        <v>0</v>
      </c>
      <c r="AC135" s="105"/>
      <c r="AD135" s="105"/>
      <c r="AE135" s="105"/>
      <c r="AF135" s="105"/>
      <c r="AG135" s="46">
        <f t="shared" si="38"/>
        <v>0</v>
      </c>
      <c r="AH135" s="105">
        <v>0</v>
      </c>
      <c r="AI135" s="46">
        <f t="shared" si="26"/>
        <v>0</v>
      </c>
      <c r="AJ135" s="105"/>
      <c r="AK135" s="105"/>
      <c r="AL135" s="105"/>
      <c r="AM135" s="105"/>
      <c r="AN135" s="46">
        <f t="shared" si="27"/>
        <v>0</v>
      </c>
      <c r="AO135" s="105">
        <v>0</v>
      </c>
      <c r="AP135" s="105">
        <f t="shared" si="28"/>
        <v>0</v>
      </c>
      <c r="AQ135" s="46">
        <f t="shared" si="29"/>
        <v>0</v>
      </c>
      <c r="AR135" s="46">
        <f t="shared" si="30"/>
        <v>0</v>
      </c>
      <c r="AS135" s="46">
        <f t="shared" si="31"/>
        <v>0</v>
      </c>
      <c r="AT135" s="46">
        <f t="shared" si="32"/>
        <v>0</v>
      </c>
      <c r="AU135" s="46">
        <f t="shared" si="33"/>
        <v>0</v>
      </c>
      <c r="AV135" s="105">
        <f t="shared" si="34"/>
        <v>0</v>
      </c>
      <c r="AW135" s="105">
        <f t="shared" si="35"/>
        <v>0</v>
      </c>
      <c r="AX135" s="108"/>
      <c r="AY135" s="294" t="b">
        <f t="shared" si="36"/>
        <v>1</v>
      </c>
      <c r="AZ135" s="5" t="s">
        <v>1363</v>
      </c>
    </row>
    <row r="136" spans="1:52" s="5" customFormat="1" ht="24.95" customHeight="1" x14ac:dyDescent="0.25">
      <c r="A136" s="281" t="s">
        <v>27</v>
      </c>
      <c r="B136" s="19" t="s">
        <v>62</v>
      </c>
      <c r="C136" s="65" t="s">
        <v>63</v>
      </c>
      <c r="D136" s="66">
        <v>37.700000000000003</v>
      </c>
      <c r="E136" s="67">
        <v>37.700000000000003</v>
      </c>
      <c r="F136" s="101" t="s">
        <v>33</v>
      </c>
      <c r="G136" s="46">
        <v>18</v>
      </c>
      <c r="H136" s="46"/>
      <c r="I136" s="46"/>
      <c r="J136" s="46"/>
      <c r="K136" s="46"/>
      <c r="L136" s="46">
        <f t="shared" si="19"/>
        <v>18</v>
      </c>
      <c r="M136" s="46">
        <v>18</v>
      </c>
      <c r="N136" s="46">
        <f t="shared" si="20"/>
        <v>0</v>
      </c>
      <c r="O136" s="105"/>
      <c r="P136" s="105"/>
      <c r="Q136" s="105"/>
      <c r="R136" s="105"/>
      <c r="S136" s="46">
        <f t="shared" si="21"/>
        <v>18</v>
      </c>
      <c r="T136" s="46">
        <v>18</v>
      </c>
      <c r="U136" s="46">
        <f t="shared" si="22"/>
        <v>0</v>
      </c>
      <c r="V136" s="105"/>
      <c r="W136" s="105"/>
      <c r="X136" s="105"/>
      <c r="Y136" s="105"/>
      <c r="Z136" s="46">
        <f t="shared" si="23"/>
        <v>18</v>
      </c>
      <c r="AA136" s="105">
        <v>18</v>
      </c>
      <c r="AB136" s="46">
        <f t="shared" si="24"/>
        <v>0</v>
      </c>
      <c r="AC136" s="105"/>
      <c r="AD136" s="105"/>
      <c r="AE136" s="105"/>
      <c r="AF136" s="105"/>
      <c r="AG136" s="46">
        <f t="shared" si="38"/>
        <v>18</v>
      </c>
      <c r="AH136" s="105">
        <v>18</v>
      </c>
      <c r="AI136" s="46">
        <f t="shared" si="26"/>
        <v>0</v>
      </c>
      <c r="AJ136" s="105"/>
      <c r="AK136" s="105"/>
      <c r="AL136" s="105"/>
      <c r="AM136" s="105"/>
      <c r="AN136" s="46">
        <f t="shared" si="27"/>
        <v>18</v>
      </c>
      <c r="AO136" s="105">
        <v>18</v>
      </c>
      <c r="AP136" s="105">
        <f t="shared" si="28"/>
        <v>0</v>
      </c>
      <c r="AQ136" s="46">
        <f t="shared" si="29"/>
        <v>0</v>
      </c>
      <c r="AR136" s="46">
        <f t="shared" si="30"/>
        <v>0</v>
      </c>
      <c r="AS136" s="46">
        <f t="shared" si="31"/>
        <v>0</v>
      </c>
      <c r="AT136" s="46">
        <f t="shared" si="32"/>
        <v>0</v>
      </c>
      <c r="AU136" s="46">
        <f t="shared" si="33"/>
        <v>18</v>
      </c>
      <c r="AV136" s="105">
        <f t="shared" si="34"/>
        <v>18</v>
      </c>
      <c r="AW136" s="105">
        <f t="shared" si="35"/>
        <v>0</v>
      </c>
      <c r="AX136" s="109"/>
      <c r="AY136" s="294" t="b">
        <f t="shared" si="36"/>
        <v>1</v>
      </c>
      <c r="AZ136" s="5" t="s">
        <v>63</v>
      </c>
    </row>
    <row r="137" spans="1:52" s="5" customFormat="1" ht="24.95" customHeight="1" x14ac:dyDescent="0.25">
      <c r="A137" s="281" t="s">
        <v>1540</v>
      </c>
      <c r="B137" s="19" t="s">
        <v>1545</v>
      </c>
      <c r="C137" s="65" t="s">
        <v>1546</v>
      </c>
      <c r="D137" s="66">
        <v>871.29</v>
      </c>
      <c r="E137" s="67">
        <v>871.29</v>
      </c>
      <c r="F137" s="101" t="s">
        <v>33</v>
      </c>
      <c r="G137" s="46">
        <v>0</v>
      </c>
      <c r="H137" s="46"/>
      <c r="I137" s="46"/>
      <c r="J137" s="46"/>
      <c r="K137" s="46"/>
      <c r="L137" s="46">
        <f t="shared" ref="L137:L200" si="39">G137+H137+I137-J137-K137</f>
        <v>0</v>
      </c>
      <c r="M137" s="46"/>
      <c r="N137" s="46">
        <f t="shared" ref="N137:N200" si="40">M137-L137</f>
        <v>0</v>
      </c>
      <c r="O137" s="105"/>
      <c r="P137" s="105"/>
      <c r="Q137" s="105"/>
      <c r="R137" s="105"/>
      <c r="S137" s="46">
        <f t="shared" ref="S137:S200" si="41">L137+O137+P137-Q137-R137</f>
        <v>0</v>
      </c>
      <c r="T137" s="46"/>
      <c r="U137" s="46">
        <f t="shared" ref="U137:U200" si="42">T137-S137</f>
        <v>0</v>
      </c>
      <c r="V137" s="105"/>
      <c r="W137" s="105"/>
      <c r="X137" s="105"/>
      <c r="Y137" s="105"/>
      <c r="Z137" s="46">
        <f t="shared" ref="Z137:Z200" si="43">S137+V137+W137-X137-Y137</f>
        <v>0</v>
      </c>
      <c r="AA137" s="105"/>
      <c r="AB137" s="46">
        <f t="shared" ref="AB137:AB200" si="44">AA137-Z137</f>
        <v>0</v>
      </c>
      <c r="AC137" s="105"/>
      <c r="AD137" s="105"/>
      <c r="AE137" s="105"/>
      <c r="AF137" s="105"/>
      <c r="AG137" s="46">
        <f t="shared" si="38"/>
        <v>0</v>
      </c>
      <c r="AH137" s="105">
        <v>0</v>
      </c>
      <c r="AI137" s="46">
        <f t="shared" ref="AI137:AI200" si="45">AH137-AG137</f>
        <v>0</v>
      </c>
      <c r="AJ137" s="105"/>
      <c r="AK137" s="105"/>
      <c r="AL137" s="105"/>
      <c r="AM137" s="105"/>
      <c r="AN137" s="46">
        <f t="shared" ref="AN137:AN200" si="46">AG137+AJ137+AK137-AL137-AM137</f>
        <v>0</v>
      </c>
      <c r="AO137" s="105">
        <v>0</v>
      </c>
      <c r="AP137" s="105">
        <f t="shared" ref="AP137:AP200" si="47">AO137-AN137</f>
        <v>0</v>
      </c>
      <c r="AQ137" s="46">
        <f t="shared" ref="AQ137:AQ200" si="48">H137+O137+V137+AC137+AJ137</f>
        <v>0</v>
      </c>
      <c r="AR137" s="46">
        <f t="shared" ref="AR137:AR200" si="49">I137+P137+W137+AD137+AK137</f>
        <v>0</v>
      </c>
      <c r="AS137" s="46">
        <f t="shared" ref="AS137:AS200" si="50">J137+Q137+X137+AE137+AL137</f>
        <v>0</v>
      </c>
      <c r="AT137" s="46">
        <f t="shared" ref="AT137:AT200" si="51">K137+R137+Y137+AF137+AM137</f>
        <v>0</v>
      </c>
      <c r="AU137" s="46">
        <f t="shared" ref="AU137:AU200" si="52">G137+AQ137+AR137-AS137-AT137</f>
        <v>0</v>
      </c>
      <c r="AV137" s="105">
        <f t="shared" ref="AV137:AV200" si="53">+AO137</f>
        <v>0</v>
      </c>
      <c r="AW137" s="105">
        <f t="shared" ref="AW137:AW200" si="54">AV137-AU137</f>
        <v>0</v>
      </c>
      <c r="AX137" s="107"/>
      <c r="AY137" s="294" t="b">
        <f t="shared" ref="AY137:AY200" si="55">C137=AZ137</f>
        <v>1</v>
      </c>
      <c r="AZ137" s="5" t="s">
        <v>1546</v>
      </c>
    </row>
    <row r="138" spans="1:52" s="5" customFormat="1" ht="24.95" customHeight="1" x14ac:dyDescent="0.25">
      <c r="A138" s="281" t="s">
        <v>1540</v>
      </c>
      <c r="B138" s="19" t="s">
        <v>1547</v>
      </c>
      <c r="C138" s="65" t="s">
        <v>1548</v>
      </c>
      <c r="D138" s="66">
        <v>659.46</v>
      </c>
      <c r="E138" s="67">
        <v>659.46</v>
      </c>
      <c r="F138" s="101" t="s">
        <v>33</v>
      </c>
      <c r="G138" s="46">
        <v>0</v>
      </c>
      <c r="H138" s="46"/>
      <c r="I138" s="46"/>
      <c r="J138" s="46"/>
      <c r="K138" s="46"/>
      <c r="L138" s="46">
        <f t="shared" si="39"/>
        <v>0</v>
      </c>
      <c r="M138" s="46"/>
      <c r="N138" s="46">
        <f t="shared" si="40"/>
        <v>0</v>
      </c>
      <c r="O138" s="105"/>
      <c r="P138" s="105"/>
      <c r="Q138" s="105"/>
      <c r="R138" s="105"/>
      <c r="S138" s="46">
        <f t="shared" si="41"/>
        <v>0</v>
      </c>
      <c r="T138" s="46"/>
      <c r="U138" s="46">
        <f t="shared" si="42"/>
        <v>0</v>
      </c>
      <c r="V138" s="105"/>
      <c r="W138" s="105"/>
      <c r="X138" s="105"/>
      <c r="Y138" s="105"/>
      <c r="Z138" s="46">
        <f t="shared" si="43"/>
        <v>0</v>
      </c>
      <c r="AA138" s="105"/>
      <c r="AB138" s="46">
        <f t="shared" si="44"/>
        <v>0</v>
      </c>
      <c r="AC138" s="105"/>
      <c r="AD138" s="105"/>
      <c r="AE138" s="105"/>
      <c r="AF138" s="105"/>
      <c r="AG138" s="46">
        <f t="shared" si="38"/>
        <v>0</v>
      </c>
      <c r="AH138" s="105">
        <v>0</v>
      </c>
      <c r="AI138" s="46">
        <f t="shared" si="45"/>
        <v>0</v>
      </c>
      <c r="AJ138" s="105"/>
      <c r="AK138" s="105"/>
      <c r="AL138" s="105"/>
      <c r="AM138" s="105"/>
      <c r="AN138" s="46">
        <f t="shared" si="46"/>
        <v>0</v>
      </c>
      <c r="AO138" s="105">
        <v>0</v>
      </c>
      <c r="AP138" s="105">
        <f t="shared" si="47"/>
        <v>0</v>
      </c>
      <c r="AQ138" s="46">
        <f t="shared" si="48"/>
        <v>0</v>
      </c>
      <c r="AR138" s="46">
        <f t="shared" si="49"/>
        <v>0</v>
      </c>
      <c r="AS138" s="46">
        <f t="shared" si="50"/>
        <v>0</v>
      </c>
      <c r="AT138" s="46">
        <f t="shared" si="51"/>
        <v>0</v>
      </c>
      <c r="AU138" s="46">
        <f t="shared" si="52"/>
        <v>0</v>
      </c>
      <c r="AV138" s="105">
        <f t="shared" si="53"/>
        <v>0</v>
      </c>
      <c r="AW138" s="105">
        <f t="shared" si="54"/>
        <v>0</v>
      </c>
      <c r="AX138" s="108"/>
      <c r="AY138" s="294" t="b">
        <f t="shared" si="55"/>
        <v>1</v>
      </c>
      <c r="AZ138" s="5" t="s">
        <v>1548</v>
      </c>
    </row>
    <row r="139" spans="1:52" s="5" customFormat="1" ht="24.95" customHeight="1" x14ac:dyDescent="0.25">
      <c r="A139" s="281" t="s">
        <v>1540</v>
      </c>
      <c r="B139" s="19" t="s">
        <v>1549</v>
      </c>
      <c r="C139" s="65" t="s">
        <v>1550</v>
      </c>
      <c r="D139" s="66">
        <v>865.48</v>
      </c>
      <c r="E139" s="67">
        <v>865.48</v>
      </c>
      <c r="F139" s="101" t="s">
        <v>33</v>
      </c>
      <c r="G139" s="46">
        <v>0</v>
      </c>
      <c r="H139" s="46"/>
      <c r="I139" s="46"/>
      <c r="J139" s="46"/>
      <c r="K139" s="46"/>
      <c r="L139" s="46">
        <f t="shared" si="39"/>
        <v>0</v>
      </c>
      <c r="M139" s="46"/>
      <c r="N139" s="46">
        <f t="shared" si="40"/>
        <v>0</v>
      </c>
      <c r="O139" s="105"/>
      <c r="P139" s="105"/>
      <c r="Q139" s="105"/>
      <c r="R139" s="105"/>
      <c r="S139" s="46">
        <f t="shared" si="41"/>
        <v>0</v>
      </c>
      <c r="T139" s="46"/>
      <c r="U139" s="46">
        <f t="shared" si="42"/>
        <v>0</v>
      </c>
      <c r="V139" s="105"/>
      <c r="W139" s="105"/>
      <c r="X139" s="105"/>
      <c r="Y139" s="105"/>
      <c r="Z139" s="46">
        <f t="shared" si="43"/>
        <v>0</v>
      </c>
      <c r="AA139" s="105"/>
      <c r="AB139" s="46">
        <f t="shared" si="44"/>
        <v>0</v>
      </c>
      <c r="AC139" s="105"/>
      <c r="AD139" s="105"/>
      <c r="AE139" s="105"/>
      <c r="AF139" s="105"/>
      <c r="AG139" s="46">
        <f t="shared" si="38"/>
        <v>0</v>
      </c>
      <c r="AH139" s="105">
        <v>0</v>
      </c>
      <c r="AI139" s="46">
        <f t="shared" si="45"/>
        <v>0</v>
      </c>
      <c r="AJ139" s="105"/>
      <c r="AK139" s="105"/>
      <c r="AL139" s="105"/>
      <c r="AM139" s="105"/>
      <c r="AN139" s="46">
        <f t="shared" si="46"/>
        <v>0</v>
      </c>
      <c r="AO139" s="105">
        <v>0</v>
      </c>
      <c r="AP139" s="105">
        <f t="shared" si="47"/>
        <v>0</v>
      </c>
      <c r="AQ139" s="46">
        <f t="shared" si="48"/>
        <v>0</v>
      </c>
      <c r="AR139" s="46">
        <f t="shared" si="49"/>
        <v>0</v>
      </c>
      <c r="AS139" s="46">
        <f t="shared" si="50"/>
        <v>0</v>
      </c>
      <c r="AT139" s="46">
        <f t="shared" si="51"/>
        <v>0</v>
      </c>
      <c r="AU139" s="46">
        <f t="shared" si="52"/>
        <v>0</v>
      </c>
      <c r="AV139" s="105">
        <f t="shared" si="53"/>
        <v>0</v>
      </c>
      <c r="AW139" s="105">
        <f t="shared" si="54"/>
        <v>0</v>
      </c>
      <c r="AX139" s="107"/>
      <c r="AY139" s="294" t="b">
        <f t="shared" si="55"/>
        <v>1</v>
      </c>
      <c r="AZ139" s="5" t="s">
        <v>1550</v>
      </c>
    </row>
    <row r="140" spans="1:52" s="5" customFormat="1" ht="24.95" customHeight="1" x14ac:dyDescent="0.25">
      <c r="A140" s="281" t="s">
        <v>1540</v>
      </c>
      <c r="B140" s="19" t="s">
        <v>1551</v>
      </c>
      <c r="C140" s="65" t="s">
        <v>1552</v>
      </c>
      <c r="D140" s="66">
        <v>818.5</v>
      </c>
      <c r="E140" s="67">
        <v>818.5</v>
      </c>
      <c r="F140" s="101" t="s">
        <v>33</v>
      </c>
      <c r="G140" s="46">
        <v>0</v>
      </c>
      <c r="H140" s="46"/>
      <c r="I140" s="46"/>
      <c r="J140" s="46"/>
      <c r="K140" s="46"/>
      <c r="L140" s="46">
        <f t="shared" si="39"/>
        <v>0</v>
      </c>
      <c r="M140" s="46"/>
      <c r="N140" s="46">
        <f t="shared" si="40"/>
        <v>0</v>
      </c>
      <c r="O140" s="105"/>
      <c r="P140" s="105"/>
      <c r="Q140" s="105"/>
      <c r="R140" s="105"/>
      <c r="S140" s="46">
        <f t="shared" si="41"/>
        <v>0</v>
      </c>
      <c r="T140" s="46"/>
      <c r="U140" s="46">
        <f t="shared" si="42"/>
        <v>0</v>
      </c>
      <c r="V140" s="105"/>
      <c r="W140" s="105"/>
      <c r="X140" s="105"/>
      <c r="Y140" s="105"/>
      <c r="Z140" s="46">
        <f t="shared" si="43"/>
        <v>0</v>
      </c>
      <c r="AA140" s="105"/>
      <c r="AB140" s="46">
        <f t="shared" si="44"/>
        <v>0</v>
      </c>
      <c r="AC140" s="105"/>
      <c r="AD140" s="105"/>
      <c r="AE140" s="105"/>
      <c r="AF140" s="105"/>
      <c r="AG140" s="46">
        <f t="shared" si="38"/>
        <v>0</v>
      </c>
      <c r="AH140" s="105">
        <v>0</v>
      </c>
      <c r="AI140" s="46">
        <f t="shared" si="45"/>
        <v>0</v>
      </c>
      <c r="AJ140" s="105"/>
      <c r="AK140" s="105"/>
      <c r="AL140" s="105"/>
      <c r="AM140" s="105"/>
      <c r="AN140" s="46">
        <f t="shared" si="46"/>
        <v>0</v>
      </c>
      <c r="AO140" s="105">
        <v>0</v>
      </c>
      <c r="AP140" s="105">
        <f t="shared" si="47"/>
        <v>0</v>
      </c>
      <c r="AQ140" s="46">
        <f t="shared" si="48"/>
        <v>0</v>
      </c>
      <c r="AR140" s="46">
        <f t="shared" si="49"/>
        <v>0</v>
      </c>
      <c r="AS140" s="46">
        <f t="shared" si="50"/>
        <v>0</v>
      </c>
      <c r="AT140" s="46">
        <f t="shared" si="51"/>
        <v>0</v>
      </c>
      <c r="AU140" s="46">
        <f t="shared" si="52"/>
        <v>0</v>
      </c>
      <c r="AV140" s="105">
        <f t="shared" si="53"/>
        <v>0</v>
      </c>
      <c r="AW140" s="105">
        <f t="shared" si="54"/>
        <v>0</v>
      </c>
      <c r="AX140" s="108"/>
      <c r="AY140" s="294" t="b">
        <f t="shared" si="55"/>
        <v>1</v>
      </c>
      <c r="AZ140" s="5" t="s">
        <v>1552</v>
      </c>
    </row>
    <row r="141" spans="1:52" s="5" customFormat="1" ht="24.95" customHeight="1" x14ac:dyDescent="0.25">
      <c r="A141" s="281" t="s">
        <v>674</v>
      </c>
      <c r="B141" s="19" t="s">
        <v>699</v>
      </c>
      <c r="C141" s="65" t="s">
        <v>700</v>
      </c>
      <c r="D141" s="66">
        <v>963.64</v>
      </c>
      <c r="E141" s="67">
        <v>963.64</v>
      </c>
      <c r="F141" s="101" t="s">
        <v>33</v>
      </c>
      <c r="G141" s="46">
        <v>0</v>
      </c>
      <c r="H141" s="46"/>
      <c r="I141" s="46"/>
      <c r="J141" s="46"/>
      <c r="K141" s="46"/>
      <c r="L141" s="46">
        <f t="shared" si="39"/>
        <v>0</v>
      </c>
      <c r="M141" s="46"/>
      <c r="N141" s="46">
        <f t="shared" si="40"/>
        <v>0</v>
      </c>
      <c r="O141" s="105"/>
      <c r="P141" s="105"/>
      <c r="Q141" s="105"/>
      <c r="R141" s="105"/>
      <c r="S141" s="46">
        <f t="shared" si="41"/>
        <v>0</v>
      </c>
      <c r="T141" s="46"/>
      <c r="U141" s="46">
        <f t="shared" si="42"/>
        <v>0</v>
      </c>
      <c r="V141" s="105"/>
      <c r="W141" s="105"/>
      <c r="X141" s="105"/>
      <c r="Y141" s="105"/>
      <c r="Z141" s="46">
        <f t="shared" si="43"/>
        <v>0</v>
      </c>
      <c r="AA141" s="105"/>
      <c r="AB141" s="46">
        <f t="shared" si="44"/>
        <v>0</v>
      </c>
      <c r="AC141" s="105"/>
      <c r="AD141" s="105"/>
      <c r="AE141" s="105"/>
      <c r="AF141" s="105"/>
      <c r="AG141" s="46">
        <f t="shared" si="38"/>
        <v>0</v>
      </c>
      <c r="AH141" s="105">
        <v>0</v>
      </c>
      <c r="AI141" s="46">
        <f t="shared" si="45"/>
        <v>0</v>
      </c>
      <c r="AJ141" s="105"/>
      <c r="AK141" s="105"/>
      <c r="AL141" s="105"/>
      <c r="AM141" s="105"/>
      <c r="AN141" s="46">
        <f t="shared" si="46"/>
        <v>0</v>
      </c>
      <c r="AO141" s="105">
        <v>0</v>
      </c>
      <c r="AP141" s="105">
        <f t="shared" si="47"/>
        <v>0</v>
      </c>
      <c r="AQ141" s="46">
        <f t="shared" si="48"/>
        <v>0</v>
      </c>
      <c r="AR141" s="46">
        <f t="shared" si="49"/>
        <v>0</v>
      </c>
      <c r="AS141" s="46">
        <f t="shared" si="50"/>
        <v>0</v>
      </c>
      <c r="AT141" s="46">
        <f t="shared" si="51"/>
        <v>0</v>
      </c>
      <c r="AU141" s="46">
        <f t="shared" si="52"/>
        <v>0</v>
      </c>
      <c r="AV141" s="105">
        <f t="shared" si="53"/>
        <v>0</v>
      </c>
      <c r="AW141" s="105">
        <f t="shared" si="54"/>
        <v>0</v>
      </c>
      <c r="AX141" s="108"/>
      <c r="AY141" s="294" t="b">
        <f t="shared" si="55"/>
        <v>1</v>
      </c>
      <c r="AZ141" s="5" t="s">
        <v>700</v>
      </c>
    </row>
    <row r="142" spans="1:52" s="5" customFormat="1" ht="24.95" customHeight="1" x14ac:dyDescent="0.25">
      <c r="A142" s="281" t="s">
        <v>1271</v>
      </c>
      <c r="B142" s="104" t="s">
        <v>1674</v>
      </c>
      <c r="C142" s="65" t="s">
        <v>1675</v>
      </c>
      <c r="D142" s="66">
        <v>261.32</v>
      </c>
      <c r="E142" s="67">
        <v>261.32</v>
      </c>
      <c r="F142" s="101" t="s">
        <v>1676</v>
      </c>
      <c r="G142" s="46">
        <v>0</v>
      </c>
      <c r="H142" s="46"/>
      <c r="I142" s="46"/>
      <c r="J142" s="46"/>
      <c r="K142" s="46"/>
      <c r="L142" s="46">
        <f t="shared" si="39"/>
        <v>0</v>
      </c>
      <c r="M142" s="46"/>
      <c r="N142" s="46">
        <f t="shared" si="40"/>
        <v>0</v>
      </c>
      <c r="O142" s="105"/>
      <c r="P142" s="105"/>
      <c r="Q142" s="105"/>
      <c r="R142" s="105"/>
      <c r="S142" s="46">
        <f t="shared" si="41"/>
        <v>0</v>
      </c>
      <c r="T142" s="46"/>
      <c r="U142" s="46">
        <f t="shared" si="42"/>
        <v>0</v>
      </c>
      <c r="V142" s="105"/>
      <c r="W142" s="105"/>
      <c r="X142" s="105"/>
      <c r="Y142" s="105"/>
      <c r="Z142" s="46">
        <f t="shared" si="43"/>
        <v>0</v>
      </c>
      <c r="AA142" s="105"/>
      <c r="AB142" s="46">
        <f t="shared" si="44"/>
        <v>0</v>
      </c>
      <c r="AC142" s="105"/>
      <c r="AD142" s="105"/>
      <c r="AE142" s="105"/>
      <c r="AF142" s="105"/>
      <c r="AG142" s="46">
        <f t="shared" si="38"/>
        <v>0</v>
      </c>
      <c r="AH142" s="105">
        <v>0</v>
      </c>
      <c r="AI142" s="46">
        <f t="shared" si="45"/>
        <v>0</v>
      </c>
      <c r="AJ142" s="105"/>
      <c r="AK142" s="105"/>
      <c r="AL142" s="105"/>
      <c r="AM142" s="105"/>
      <c r="AN142" s="46">
        <f t="shared" si="46"/>
        <v>0</v>
      </c>
      <c r="AO142" s="105">
        <v>0</v>
      </c>
      <c r="AP142" s="105">
        <f t="shared" si="47"/>
        <v>0</v>
      </c>
      <c r="AQ142" s="46">
        <f t="shared" si="48"/>
        <v>0</v>
      </c>
      <c r="AR142" s="46">
        <f t="shared" si="49"/>
        <v>0</v>
      </c>
      <c r="AS142" s="46">
        <f t="shared" si="50"/>
        <v>0</v>
      </c>
      <c r="AT142" s="46">
        <f t="shared" si="51"/>
        <v>0</v>
      </c>
      <c r="AU142" s="46">
        <f t="shared" si="52"/>
        <v>0</v>
      </c>
      <c r="AV142" s="105">
        <f t="shared" si="53"/>
        <v>0</v>
      </c>
      <c r="AW142" s="105">
        <f t="shared" si="54"/>
        <v>0</v>
      </c>
      <c r="AX142" s="108"/>
      <c r="AY142" s="294" t="b">
        <f t="shared" si="55"/>
        <v>1</v>
      </c>
      <c r="AZ142" s="5" t="s">
        <v>1675</v>
      </c>
    </row>
    <row r="143" spans="1:52" s="5" customFormat="1" ht="24.95" customHeight="1" x14ac:dyDescent="0.25">
      <c r="A143" s="281" t="s">
        <v>1436</v>
      </c>
      <c r="B143" s="19" t="s">
        <v>1457</v>
      </c>
      <c r="C143" s="65" t="s">
        <v>1458</v>
      </c>
      <c r="D143" s="66">
        <v>53.15</v>
      </c>
      <c r="E143" s="67">
        <v>53.15</v>
      </c>
      <c r="F143" s="101" t="s">
        <v>33</v>
      </c>
      <c r="G143" s="46">
        <v>20</v>
      </c>
      <c r="H143" s="46"/>
      <c r="I143" s="46"/>
      <c r="J143" s="46"/>
      <c r="K143" s="46"/>
      <c r="L143" s="46">
        <f t="shared" si="39"/>
        <v>20</v>
      </c>
      <c r="M143" s="46">
        <v>20</v>
      </c>
      <c r="N143" s="46">
        <f t="shared" si="40"/>
        <v>0</v>
      </c>
      <c r="O143" s="105"/>
      <c r="P143" s="105"/>
      <c r="Q143" s="105"/>
      <c r="R143" s="105"/>
      <c r="S143" s="46">
        <f t="shared" si="41"/>
        <v>20</v>
      </c>
      <c r="T143" s="46">
        <v>20</v>
      </c>
      <c r="U143" s="46">
        <f t="shared" si="42"/>
        <v>0</v>
      </c>
      <c r="V143" s="105"/>
      <c r="W143" s="105"/>
      <c r="X143" s="105"/>
      <c r="Y143" s="105"/>
      <c r="Z143" s="46">
        <f t="shared" si="43"/>
        <v>20</v>
      </c>
      <c r="AA143" s="105">
        <v>20</v>
      </c>
      <c r="AB143" s="46">
        <f t="shared" si="44"/>
        <v>0</v>
      </c>
      <c r="AC143" s="105"/>
      <c r="AD143" s="105"/>
      <c r="AE143" s="105"/>
      <c r="AF143" s="105"/>
      <c r="AG143" s="46">
        <f t="shared" si="38"/>
        <v>20</v>
      </c>
      <c r="AH143" s="105">
        <v>20</v>
      </c>
      <c r="AI143" s="46">
        <f t="shared" si="45"/>
        <v>0</v>
      </c>
      <c r="AJ143" s="105"/>
      <c r="AK143" s="105"/>
      <c r="AL143" s="105"/>
      <c r="AM143" s="105"/>
      <c r="AN143" s="46">
        <f t="shared" si="46"/>
        <v>20</v>
      </c>
      <c r="AO143" s="105">
        <v>20</v>
      </c>
      <c r="AP143" s="105">
        <f t="shared" si="47"/>
        <v>0</v>
      </c>
      <c r="AQ143" s="46">
        <f t="shared" si="48"/>
        <v>0</v>
      </c>
      <c r="AR143" s="46">
        <f t="shared" si="49"/>
        <v>0</v>
      </c>
      <c r="AS143" s="46">
        <f t="shared" si="50"/>
        <v>0</v>
      </c>
      <c r="AT143" s="46">
        <f t="shared" si="51"/>
        <v>0</v>
      </c>
      <c r="AU143" s="46">
        <f t="shared" si="52"/>
        <v>20</v>
      </c>
      <c r="AV143" s="184">
        <f t="shared" si="53"/>
        <v>20</v>
      </c>
      <c r="AW143" s="105">
        <f t="shared" si="54"/>
        <v>0</v>
      </c>
      <c r="AX143" s="108"/>
      <c r="AY143" s="294" t="b">
        <f t="shared" si="55"/>
        <v>1</v>
      </c>
      <c r="AZ143" s="5" t="s">
        <v>1458</v>
      </c>
    </row>
    <row r="144" spans="1:52" s="5" customFormat="1" ht="24.95" customHeight="1" x14ac:dyDescent="0.25">
      <c r="A144" s="281" t="s">
        <v>1540</v>
      </c>
      <c r="B144" s="19" t="s">
        <v>1553</v>
      </c>
      <c r="C144" s="65" t="s">
        <v>1554</v>
      </c>
      <c r="D144" s="66">
        <v>289.54000000000002</v>
      </c>
      <c r="E144" s="67">
        <v>289.54000000000002</v>
      </c>
      <c r="F144" s="101" t="s">
        <v>33</v>
      </c>
      <c r="G144" s="46">
        <v>0</v>
      </c>
      <c r="H144" s="46"/>
      <c r="I144" s="46"/>
      <c r="J144" s="46"/>
      <c r="K144" s="46"/>
      <c r="L144" s="46">
        <f t="shared" si="39"/>
        <v>0</v>
      </c>
      <c r="M144" s="46"/>
      <c r="N144" s="46">
        <f t="shared" si="40"/>
        <v>0</v>
      </c>
      <c r="O144" s="105"/>
      <c r="P144" s="105"/>
      <c r="Q144" s="105"/>
      <c r="R144" s="105"/>
      <c r="S144" s="46">
        <f t="shared" si="41"/>
        <v>0</v>
      </c>
      <c r="T144" s="46"/>
      <c r="U144" s="46">
        <f t="shared" si="42"/>
        <v>0</v>
      </c>
      <c r="V144" s="105"/>
      <c r="W144" s="105"/>
      <c r="X144" s="105"/>
      <c r="Y144" s="105"/>
      <c r="Z144" s="46">
        <f t="shared" si="43"/>
        <v>0</v>
      </c>
      <c r="AA144" s="105"/>
      <c r="AB144" s="46">
        <f t="shared" si="44"/>
        <v>0</v>
      </c>
      <c r="AC144" s="105"/>
      <c r="AD144" s="105"/>
      <c r="AE144" s="105"/>
      <c r="AF144" s="105"/>
      <c r="AG144" s="46">
        <f t="shared" si="38"/>
        <v>0</v>
      </c>
      <c r="AH144" s="105">
        <v>0</v>
      </c>
      <c r="AI144" s="46">
        <f t="shared" si="45"/>
        <v>0</v>
      </c>
      <c r="AJ144" s="105"/>
      <c r="AK144" s="105"/>
      <c r="AL144" s="105"/>
      <c r="AM144" s="105"/>
      <c r="AN144" s="46">
        <f t="shared" si="46"/>
        <v>0</v>
      </c>
      <c r="AO144" s="105">
        <v>0</v>
      </c>
      <c r="AP144" s="105">
        <f t="shared" si="47"/>
        <v>0</v>
      </c>
      <c r="AQ144" s="46">
        <f t="shared" si="48"/>
        <v>0</v>
      </c>
      <c r="AR144" s="46">
        <f t="shared" si="49"/>
        <v>0</v>
      </c>
      <c r="AS144" s="46">
        <f t="shared" si="50"/>
        <v>0</v>
      </c>
      <c r="AT144" s="46">
        <f t="shared" si="51"/>
        <v>0</v>
      </c>
      <c r="AU144" s="46">
        <f t="shared" si="52"/>
        <v>0</v>
      </c>
      <c r="AV144" s="105">
        <f t="shared" si="53"/>
        <v>0</v>
      </c>
      <c r="AW144" s="105">
        <f t="shared" si="54"/>
        <v>0</v>
      </c>
      <c r="AX144" s="108"/>
      <c r="AY144" s="294" t="b">
        <f t="shared" si="55"/>
        <v>1</v>
      </c>
      <c r="AZ144" s="5" t="s">
        <v>1554</v>
      </c>
    </row>
    <row r="145" spans="1:52" s="5" customFormat="1" ht="24.95" customHeight="1" x14ac:dyDescent="0.25">
      <c r="A145" s="281" t="s">
        <v>1270</v>
      </c>
      <c r="B145" s="19" t="s">
        <v>1506</v>
      </c>
      <c r="C145" s="65" t="s">
        <v>1507</v>
      </c>
      <c r="D145" s="66">
        <v>0</v>
      </c>
      <c r="E145" s="67">
        <v>0</v>
      </c>
      <c r="F145" s="101" t="s">
        <v>33</v>
      </c>
      <c r="G145" s="46">
        <v>0</v>
      </c>
      <c r="H145" s="46"/>
      <c r="I145" s="46"/>
      <c r="J145" s="46"/>
      <c r="K145" s="46"/>
      <c r="L145" s="46">
        <f t="shared" si="39"/>
        <v>0</v>
      </c>
      <c r="M145" s="46"/>
      <c r="N145" s="46">
        <f t="shared" si="40"/>
        <v>0</v>
      </c>
      <c r="O145" s="105"/>
      <c r="P145" s="105"/>
      <c r="Q145" s="105"/>
      <c r="R145" s="105"/>
      <c r="S145" s="46">
        <f t="shared" si="41"/>
        <v>0</v>
      </c>
      <c r="T145" s="46"/>
      <c r="U145" s="46">
        <f t="shared" si="42"/>
        <v>0</v>
      </c>
      <c r="V145" s="105"/>
      <c r="W145" s="105"/>
      <c r="X145" s="105"/>
      <c r="Y145" s="105"/>
      <c r="Z145" s="46">
        <f t="shared" si="43"/>
        <v>0</v>
      </c>
      <c r="AA145" s="105"/>
      <c r="AB145" s="46">
        <f t="shared" si="44"/>
        <v>0</v>
      </c>
      <c r="AC145" s="105"/>
      <c r="AD145" s="105"/>
      <c r="AE145" s="105"/>
      <c r="AF145" s="105"/>
      <c r="AG145" s="46">
        <f t="shared" si="38"/>
        <v>0</v>
      </c>
      <c r="AH145" s="105">
        <v>0</v>
      </c>
      <c r="AI145" s="46">
        <f t="shared" si="45"/>
        <v>0</v>
      </c>
      <c r="AJ145" s="105"/>
      <c r="AK145" s="105"/>
      <c r="AL145" s="105"/>
      <c r="AM145" s="105"/>
      <c r="AN145" s="46">
        <f t="shared" si="46"/>
        <v>0</v>
      </c>
      <c r="AO145" s="105">
        <v>0</v>
      </c>
      <c r="AP145" s="105">
        <f t="shared" si="47"/>
        <v>0</v>
      </c>
      <c r="AQ145" s="46">
        <f t="shared" si="48"/>
        <v>0</v>
      </c>
      <c r="AR145" s="46">
        <f t="shared" si="49"/>
        <v>0</v>
      </c>
      <c r="AS145" s="46">
        <f t="shared" si="50"/>
        <v>0</v>
      </c>
      <c r="AT145" s="46">
        <f t="shared" si="51"/>
        <v>0</v>
      </c>
      <c r="AU145" s="46">
        <f t="shared" si="52"/>
        <v>0</v>
      </c>
      <c r="AV145" s="105">
        <f t="shared" si="53"/>
        <v>0</v>
      </c>
      <c r="AW145" s="105">
        <f t="shared" si="54"/>
        <v>0</v>
      </c>
      <c r="AX145" s="107"/>
      <c r="AY145" s="294" t="b">
        <f t="shared" si="55"/>
        <v>1</v>
      </c>
      <c r="AZ145" s="5" t="s">
        <v>1507</v>
      </c>
    </row>
    <row r="146" spans="1:52" s="5" customFormat="1" ht="24.95" customHeight="1" x14ac:dyDescent="0.25">
      <c r="A146" s="281" t="s">
        <v>1270</v>
      </c>
      <c r="B146" s="19" t="s">
        <v>1508</v>
      </c>
      <c r="C146" s="65" t="s">
        <v>1509</v>
      </c>
      <c r="D146" s="66">
        <v>0</v>
      </c>
      <c r="E146" s="67">
        <v>0</v>
      </c>
      <c r="F146" s="101" t="s">
        <v>33</v>
      </c>
      <c r="G146" s="46">
        <v>0</v>
      </c>
      <c r="H146" s="46"/>
      <c r="I146" s="46"/>
      <c r="J146" s="46"/>
      <c r="K146" s="46"/>
      <c r="L146" s="46">
        <f t="shared" si="39"/>
        <v>0</v>
      </c>
      <c r="M146" s="46"/>
      <c r="N146" s="46">
        <f t="shared" si="40"/>
        <v>0</v>
      </c>
      <c r="O146" s="105"/>
      <c r="P146" s="105"/>
      <c r="Q146" s="105"/>
      <c r="R146" s="105"/>
      <c r="S146" s="46">
        <f t="shared" si="41"/>
        <v>0</v>
      </c>
      <c r="T146" s="46"/>
      <c r="U146" s="46">
        <f t="shared" si="42"/>
        <v>0</v>
      </c>
      <c r="V146" s="105"/>
      <c r="W146" s="105"/>
      <c r="X146" s="105"/>
      <c r="Y146" s="105"/>
      <c r="Z146" s="46">
        <f t="shared" si="43"/>
        <v>0</v>
      </c>
      <c r="AA146" s="105"/>
      <c r="AB146" s="46">
        <f t="shared" si="44"/>
        <v>0</v>
      </c>
      <c r="AC146" s="105"/>
      <c r="AD146" s="105"/>
      <c r="AE146" s="105"/>
      <c r="AF146" s="105"/>
      <c r="AG146" s="46">
        <f t="shared" si="38"/>
        <v>0</v>
      </c>
      <c r="AH146" s="105">
        <v>0</v>
      </c>
      <c r="AI146" s="46">
        <f t="shared" si="45"/>
        <v>0</v>
      </c>
      <c r="AJ146" s="105"/>
      <c r="AK146" s="105"/>
      <c r="AL146" s="105"/>
      <c r="AM146" s="105"/>
      <c r="AN146" s="46">
        <f t="shared" si="46"/>
        <v>0</v>
      </c>
      <c r="AO146" s="105">
        <v>0</v>
      </c>
      <c r="AP146" s="105">
        <f t="shared" si="47"/>
        <v>0</v>
      </c>
      <c r="AQ146" s="46">
        <f t="shared" si="48"/>
        <v>0</v>
      </c>
      <c r="AR146" s="46">
        <f t="shared" si="49"/>
        <v>0</v>
      </c>
      <c r="AS146" s="46">
        <f t="shared" si="50"/>
        <v>0</v>
      </c>
      <c r="AT146" s="46">
        <f t="shared" si="51"/>
        <v>0</v>
      </c>
      <c r="AU146" s="46">
        <f t="shared" si="52"/>
        <v>0</v>
      </c>
      <c r="AV146" s="105">
        <f t="shared" si="53"/>
        <v>0</v>
      </c>
      <c r="AW146" s="105">
        <f t="shared" si="54"/>
        <v>0</v>
      </c>
      <c r="AX146" s="107"/>
      <c r="AY146" s="294" t="b">
        <f t="shared" si="55"/>
        <v>1</v>
      </c>
      <c r="AZ146" s="5" t="s">
        <v>1509</v>
      </c>
    </row>
    <row r="147" spans="1:52" s="5" customFormat="1" ht="24.95" customHeight="1" x14ac:dyDescent="0.25">
      <c r="A147" s="281" t="s">
        <v>1270</v>
      </c>
      <c r="B147" s="19" t="s">
        <v>1510</v>
      </c>
      <c r="C147" s="65" t="s">
        <v>1511</v>
      </c>
      <c r="D147" s="66">
        <v>231.18</v>
      </c>
      <c r="E147" s="67">
        <v>231.18</v>
      </c>
      <c r="F147" s="101" t="s">
        <v>33</v>
      </c>
      <c r="G147" s="46">
        <v>0</v>
      </c>
      <c r="H147" s="46"/>
      <c r="I147" s="46"/>
      <c r="J147" s="46"/>
      <c r="K147" s="46"/>
      <c r="L147" s="46">
        <f t="shared" si="39"/>
        <v>0</v>
      </c>
      <c r="M147" s="46"/>
      <c r="N147" s="46">
        <f t="shared" si="40"/>
        <v>0</v>
      </c>
      <c r="O147" s="105"/>
      <c r="P147" s="105"/>
      <c r="Q147" s="105"/>
      <c r="R147" s="105"/>
      <c r="S147" s="46">
        <f t="shared" si="41"/>
        <v>0</v>
      </c>
      <c r="T147" s="46"/>
      <c r="U147" s="46">
        <f t="shared" si="42"/>
        <v>0</v>
      </c>
      <c r="V147" s="105"/>
      <c r="W147" s="105"/>
      <c r="X147" s="105"/>
      <c r="Y147" s="105"/>
      <c r="Z147" s="46">
        <f t="shared" si="43"/>
        <v>0</v>
      </c>
      <c r="AA147" s="105"/>
      <c r="AB147" s="46">
        <f t="shared" si="44"/>
        <v>0</v>
      </c>
      <c r="AC147" s="105"/>
      <c r="AD147" s="105"/>
      <c r="AE147" s="105"/>
      <c r="AF147" s="105"/>
      <c r="AG147" s="46">
        <f t="shared" si="38"/>
        <v>0</v>
      </c>
      <c r="AH147" s="105">
        <v>0</v>
      </c>
      <c r="AI147" s="46">
        <f t="shared" si="45"/>
        <v>0</v>
      </c>
      <c r="AJ147" s="105"/>
      <c r="AK147" s="105"/>
      <c r="AL147" s="105"/>
      <c r="AM147" s="105"/>
      <c r="AN147" s="46">
        <f t="shared" si="46"/>
        <v>0</v>
      </c>
      <c r="AO147" s="105">
        <v>0</v>
      </c>
      <c r="AP147" s="105">
        <f t="shared" si="47"/>
        <v>0</v>
      </c>
      <c r="AQ147" s="46">
        <f t="shared" si="48"/>
        <v>0</v>
      </c>
      <c r="AR147" s="46">
        <f t="shared" si="49"/>
        <v>0</v>
      </c>
      <c r="AS147" s="46">
        <f t="shared" si="50"/>
        <v>0</v>
      </c>
      <c r="AT147" s="46">
        <f t="shared" si="51"/>
        <v>0</v>
      </c>
      <c r="AU147" s="46">
        <f t="shared" si="52"/>
        <v>0</v>
      </c>
      <c r="AV147" s="105">
        <f t="shared" si="53"/>
        <v>0</v>
      </c>
      <c r="AW147" s="105">
        <f t="shared" si="54"/>
        <v>0</v>
      </c>
      <c r="AX147" s="107"/>
      <c r="AY147" s="294" t="b">
        <f t="shared" si="55"/>
        <v>1</v>
      </c>
      <c r="AZ147" s="5" t="s">
        <v>1511</v>
      </c>
    </row>
    <row r="148" spans="1:52" s="5" customFormat="1" ht="24.95" customHeight="1" x14ac:dyDescent="0.25">
      <c r="A148" s="281" t="s">
        <v>1270</v>
      </c>
      <c r="B148" s="19" t="s">
        <v>1512</v>
      </c>
      <c r="C148" s="65" t="s">
        <v>1513</v>
      </c>
      <c r="D148" s="66">
        <v>0</v>
      </c>
      <c r="E148" s="67">
        <v>0</v>
      </c>
      <c r="F148" s="101" t="s">
        <v>33</v>
      </c>
      <c r="G148" s="46">
        <v>0</v>
      </c>
      <c r="H148" s="46"/>
      <c r="I148" s="46"/>
      <c r="J148" s="46"/>
      <c r="K148" s="46"/>
      <c r="L148" s="46">
        <f t="shared" si="39"/>
        <v>0</v>
      </c>
      <c r="M148" s="46"/>
      <c r="N148" s="46">
        <f t="shared" si="40"/>
        <v>0</v>
      </c>
      <c r="O148" s="105"/>
      <c r="P148" s="105"/>
      <c r="Q148" s="105"/>
      <c r="R148" s="105"/>
      <c r="S148" s="46">
        <f t="shared" si="41"/>
        <v>0</v>
      </c>
      <c r="T148" s="46"/>
      <c r="U148" s="46">
        <f t="shared" si="42"/>
        <v>0</v>
      </c>
      <c r="V148" s="105"/>
      <c r="W148" s="105"/>
      <c r="X148" s="105"/>
      <c r="Y148" s="105"/>
      <c r="Z148" s="46">
        <f t="shared" si="43"/>
        <v>0</v>
      </c>
      <c r="AA148" s="105"/>
      <c r="AB148" s="46">
        <f t="shared" si="44"/>
        <v>0</v>
      </c>
      <c r="AC148" s="105"/>
      <c r="AD148" s="105"/>
      <c r="AE148" s="105"/>
      <c r="AF148" s="105"/>
      <c r="AG148" s="46">
        <f t="shared" si="38"/>
        <v>0</v>
      </c>
      <c r="AH148" s="105">
        <v>0</v>
      </c>
      <c r="AI148" s="46">
        <f t="shared" si="45"/>
        <v>0</v>
      </c>
      <c r="AJ148" s="105"/>
      <c r="AK148" s="105"/>
      <c r="AL148" s="105"/>
      <c r="AM148" s="105"/>
      <c r="AN148" s="46">
        <f t="shared" si="46"/>
        <v>0</v>
      </c>
      <c r="AO148" s="105">
        <v>0</v>
      </c>
      <c r="AP148" s="105">
        <f t="shared" si="47"/>
        <v>0</v>
      </c>
      <c r="AQ148" s="46">
        <f t="shared" si="48"/>
        <v>0</v>
      </c>
      <c r="AR148" s="46">
        <f t="shared" si="49"/>
        <v>0</v>
      </c>
      <c r="AS148" s="46">
        <f t="shared" si="50"/>
        <v>0</v>
      </c>
      <c r="AT148" s="46">
        <f t="shared" si="51"/>
        <v>0</v>
      </c>
      <c r="AU148" s="46">
        <f t="shared" si="52"/>
        <v>0</v>
      </c>
      <c r="AV148" s="105">
        <f t="shared" si="53"/>
        <v>0</v>
      </c>
      <c r="AW148" s="105">
        <f t="shared" si="54"/>
        <v>0</v>
      </c>
      <c r="AX148" s="107"/>
      <c r="AY148" s="294" t="b">
        <f t="shared" si="55"/>
        <v>1</v>
      </c>
      <c r="AZ148" s="5" t="s">
        <v>1513</v>
      </c>
    </row>
    <row r="149" spans="1:52" s="5" customFormat="1" ht="24.95" customHeight="1" x14ac:dyDescent="0.25">
      <c r="A149" s="281" t="s">
        <v>228</v>
      </c>
      <c r="B149" s="19" t="s">
        <v>245</v>
      </c>
      <c r="C149" s="65" t="s">
        <v>246</v>
      </c>
      <c r="D149" s="66">
        <v>359.6</v>
      </c>
      <c r="E149" s="67">
        <v>359.6</v>
      </c>
      <c r="F149" s="101" t="s">
        <v>33</v>
      </c>
      <c r="G149" s="46">
        <v>1</v>
      </c>
      <c r="H149" s="46"/>
      <c r="I149" s="46"/>
      <c r="J149" s="46"/>
      <c r="K149" s="46"/>
      <c r="L149" s="46">
        <f t="shared" si="39"/>
        <v>1</v>
      </c>
      <c r="M149" s="46">
        <v>1</v>
      </c>
      <c r="N149" s="46">
        <f t="shared" si="40"/>
        <v>0</v>
      </c>
      <c r="O149" s="105"/>
      <c r="P149" s="105"/>
      <c r="Q149" s="105"/>
      <c r="R149" s="105"/>
      <c r="S149" s="46">
        <f t="shared" si="41"/>
        <v>1</v>
      </c>
      <c r="T149" s="46">
        <v>1</v>
      </c>
      <c r="U149" s="46">
        <f t="shared" si="42"/>
        <v>0</v>
      </c>
      <c r="V149" s="105"/>
      <c r="W149" s="105"/>
      <c r="X149" s="105"/>
      <c r="Y149" s="105"/>
      <c r="Z149" s="46">
        <f t="shared" si="43"/>
        <v>1</v>
      </c>
      <c r="AA149" s="105">
        <v>1</v>
      </c>
      <c r="AB149" s="46">
        <f t="shared" si="44"/>
        <v>0</v>
      </c>
      <c r="AC149" s="105"/>
      <c r="AD149" s="105"/>
      <c r="AE149" s="105"/>
      <c r="AF149" s="105"/>
      <c r="AG149" s="46">
        <f t="shared" si="38"/>
        <v>1</v>
      </c>
      <c r="AH149" s="105">
        <v>1</v>
      </c>
      <c r="AI149" s="46">
        <f t="shared" si="45"/>
        <v>0</v>
      </c>
      <c r="AJ149" s="105"/>
      <c r="AK149" s="105"/>
      <c r="AL149" s="105"/>
      <c r="AM149" s="105"/>
      <c r="AN149" s="46">
        <f t="shared" si="46"/>
        <v>1</v>
      </c>
      <c r="AO149" s="105">
        <v>1</v>
      </c>
      <c r="AP149" s="105">
        <f t="shared" si="47"/>
        <v>0</v>
      </c>
      <c r="AQ149" s="46">
        <f t="shared" si="48"/>
        <v>0</v>
      </c>
      <c r="AR149" s="46">
        <f t="shared" si="49"/>
        <v>0</v>
      </c>
      <c r="AS149" s="46">
        <f t="shared" si="50"/>
        <v>0</v>
      </c>
      <c r="AT149" s="46">
        <f t="shared" si="51"/>
        <v>0</v>
      </c>
      <c r="AU149" s="46">
        <f t="shared" si="52"/>
        <v>1</v>
      </c>
      <c r="AV149" s="105">
        <f t="shared" si="53"/>
        <v>1</v>
      </c>
      <c r="AW149" s="105">
        <f t="shared" si="54"/>
        <v>0</v>
      </c>
      <c r="AX149" s="107"/>
      <c r="AY149" s="294" t="b">
        <f t="shared" si="55"/>
        <v>1</v>
      </c>
      <c r="AZ149" s="5" t="s">
        <v>246</v>
      </c>
    </row>
    <row r="150" spans="1:52" s="5" customFormat="1" ht="24.95" customHeight="1" x14ac:dyDescent="0.25">
      <c r="A150" s="281" t="s">
        <v>228</v>
      </c>
      <c r="B150" s="19" t="s">
        <v>247</v>
      </c>
      <c r="C150" s="65" t="s">
        <v>248</v>
      </c>
      <c r="D150" s="66">
        <v>111.09</v>
      </c>
      <c r="E150" s="67">
        <v>111.09</v>
      </c>
      <c r="F150" s="101" t="s">
        <v>33</v>
      </c>
      <c r="G150" s="46">
        <v>0</v>
      </c>
      <c r="H150" s="46"/>
      <c r="I150" s="46"/>
      <c r="J150" s="46"/>
      <c r="K150" s="46"/>
      <c r="L150" s="46">
        <f t="shared" si="39"/>
        <v>0</v>
      </c>
      <c r="M150" s="46"/>
      <c r="N150" s="46">
        <f t="shared" si="40"/>
        <v>0</v>
      </c>
      <c r="O150" s="105"/>
      <c r="P150" s="105"/>
      <c r="Q150" s="105"/>
      <c r="R150" s="105"/>
      <c r="S150" s="46">
        <f t="shared" si="41"/>
        <v>0</v>
      </c>
      <c r="T150" s="46"/>
      <c r="U150" s="46">
        <f t="shared" si="42"/>
        <v>0</v>
      </c>
      <c r="V150" s="105"/>
      <c r="W150" s="105"/>
      <c r="X150" s="105"/>
      <c r="Y150" s="105"/>
      <c r="Z150" s="46">
        <f t="shared" si="43"/>
        <v>0</v>
      </c>
      <c r="AA150" s="105"/>
      <c r="AB150" s="46">
        <f t="shared" si="44"/>
        <v>0</v>
      </c>
      <c r="AC150" s="105"/>
      <c r="AD150" s="105"/>
      <c r="AE150" s="105"/>
      <c r="AF150" s="105"/>
      <c r="AG150" s="46">
        <f t="shared" si="38"/>
        <v>0</v>
      </c>
      <c r="AH150" s="105">
        <v>0</v>
      </c>
      <c r="AI150" s="46">
        <f t="shared" si="45"/>
        <v>0</v>
      </c>
      <c r="AJ150" s="105"/>
      <c r="AK150" s="105"/>
      <c r="AL150" s="105"/>
      <c r="AM150" s="105"/>
      <c r="AN150" s="46">
        <f t="shared" si="46"/>
        <v>0</v>
      </c>
      <c r="AO150" s="105">
        <v>0</v>
      </c>
      <c r="AP150" s="105">
        <f t="shared" si="47"/>
        <v>0</v>
      </c>
      <c r="AQ150" s="46">
        <f t="shared" si="48"/>
        <v>0</v>
      </c>
      <c r="AR150" s="46">
        <f t="shared" si="49"/>
        <v>0</v>
      </c>
      <c r="AS150" s="46">
        <f t="shared" si="50"/>
        <v>0</v>
      </c>
      <c r="AT150" s="46">
        <f t="shared" si="51"/>
        <v>0</v>
      </c>
      <c r="AU150" s="46">
        <f t="shared" si="52"/>
        <v>0</v>
      </c>
      <c r="AV150" s="105">
        <f t="shared" si="53"/>
        <v>0</v>
      </c>
      <c r="AW150" s="105">
        <f t="shared" si="54"/>
        <v>0</v>
      </c>
      <c r="AX150" s="108"/>
      <c r="AY150" s="294" t="b">
        <f t="shared" si="55"/>
        <v>1</v>
      </c>
      <c r="AZ150" s="5" t="s">
        <v>248</v>
      </c>
    </row>
    <row r="151" spans="1:52" s="5" customFormat="1" ht="24.95" customHeight="1" x14ac:dyDescent="0.25">
      <c r="A151" s="281" t="s">
        <v>228</v>
      </c>
      <c r="B151" s="19" t="s">
        <v>249</v>
      </c>
      <c r="C151" s="65" t="s">
        <v>250</v>
      </c>
      <c r="D151" s="66">
        <v>230</v>
      </c>
      <c r="E151" s="67">
        <v>230</v>
      </c>
      <c r="F151" s="101" t="s">
        <v>33</v>
      </c>
      <c r="G151" s="46">
        <v>1</v>
      </c>
      <c r="H151" s="46"/>
      <c r="I151" s="46"/>
      <c r="J151" s="46"/>
      <c r="K151" s="46"/>
      <c r="L151" s="46">
        <f t="shared" si="39"/>
        <v>1</v>
      </c>
      <c r="M151" s="46">
        <v>1</v>
      </c>
      <c r="N151" s="46">
        <f t="shared" si="40"/>
        <v>0</v>
      </c>
      <c r="O151" s="105"/>
      <c r="P151" s="105"/>
      <c r="Q151" s="105"/>
      <c r="R151" s="105"/>
      <c r="S151" s="46">
        <f t="shared" si="41"/>
        <v>1</v>
      </c>
      <c r="T151" s="46">
        <v>1</v>
      </c>
      <c r="U151" s="46">
        <f t="shared" si="42"/>
        <v>0</v>
      </c>
      <c r="V151" s="105"/>
      <c r="W151" s="105"/>
      <c r="X151" s="105"/>
      <c r="Y151" s="105"/>
      <c r="Z151" s="46">
        <f t="shared" si="43"/>
        <v>1</v>
      </c>
      <c r="AA151" s="105">
        <v>1</v>
      </c>
      <c r="AB151" s="46">
        <f t="shared" si="44"/>
        <v>0</v>
      </c>
      <c r="AC151" s="105"/>
      <c r="AD151" s="105"/>
      <c r="AE151" s="105"/>
      <c r="AF151" s="105"/>
      <c r="AG151" s="46">
        <f t="shared" si="38"/>
        <v>1</v>
      </c>
      <c r="AH151" s="105">
        <v>1</v>
      </c>
      <c r="AI151" s="46">
        <f t="shared" si="45"/>
        <v>0</v>
      </c>
      <c r="AJ151" s="105"/>
      <c r="AK151" s="105"/>
      <c r="AL151" s="105"/>
      <c r="AM151" s="105"/>
      <c r="AN151" s="46">
        <f t="shared" si="46"/>
        <v>1</v>
      </c>
      <c r="AO151" s="105">
        <v>1</v>
      </c>
      <c r="AP151" s="105">
        <f t="shared" si="47"/>
        <v>0</v>
      </c>
      <c r="AQ151" s="46">
        <f t="shared" si="48"/>
        <v>0</v>
      </c>
      <c r="AR151" s="46">
        <f t="shared" si="49"/>
        <v>0</v>
      </c>
      <c r="AS151" s="46">
        <f t="shared" si="50"/>
        <v>0</v>
      </c>
      <c r="AT151" s="46">
        <f t="shared" si="51"/>
        <v>0</v>
      </c>
      <c r="AU151" s="46">
        <f t="shared" si="52"/>
        <v>1</v>
      </c>
      <c r="AV151" s="105">
        <f t="shared" si="53"/>
        <v>1</v>
      </c>
      <c r="AW151" s="105">
        <f t="shared" si="54"/>
        <v>0</v>
      </c>
      <c r="AX151" s="107"/>
      <c r="AY151" s="294" t="b">
        <f t="shared" si="55"/>
        <v>1</v>
      </c>
      <c r="AZ151" s="5" t="s">
        <v>250</v>
      </c>
    </row>
    <row r="152" spans="1:52" s="5" customFormat="1" ht="24.95" customHeight="1" x14ac:dyDescent="0.25">
      <c r="A152" s="281" t="s">
        <v>228</v>
      </c>
      <c r="B152" s="19" t="s">
        <v>251</v>
      </c>
      <c r="C152" s="65" t="s">
        <v>252</v>
      </c>
      <c r="D152" s="66">
        <v>181.89</v>
      </c>
      <c r="E152" s="67">
        <v>181.89</v>
      </c>
      <c r="F152" s="101" t="s">
        <v>33</v>
      </c>
      <c r="G152" s="46">
        <v>0</v>
      </c>
      <c r="H152" s="46"/>
      <c r="I152" s="46"/>
      <c r="J152" s="46"/>
      <c r="K152" s="46"/>
      <c r="L152" s="46">
        <f t="shared" si="39"/>
        <v>0</v>
      </c>
      <c r="M152" s="46"/>
      <c r="N152" s="46">
        <f t="shared" si="40"/>
        <v>0</v>
      </c>
      <c r="O152" s="105"/>
      <c r="P152" s="105"/>
      <c r="Q152" s="105"/>
      <c r="R152" s="105"/>
      <c r="S152" s="46">
        <f t="shared" si="41"/>
        <v>0</v>
      </c>
      <c r="T152" s="46"/>
      <c r="U152" s="46">
        <f t="shared" si="42"/>
        <v>0</v>
      </c>
      <c r="V152" s="105"/>
      <c r="W152" s="105"/>
      <c r="X152" s="105"/>
      <c r="Y152" s="105"/>
      <c r="Z152" s="46">
        <f t="shared" si="43"/>
        <v>0</v>
      </c>
      <c r="AA152" s="105"/>
      <c r="AB152" s="46">
        <f t="shared" si="44"/>
        <v>0</v>
      </c>
      <c r="AC152" s="105"/>
      <c r="AD152" s="105"/>
      <c r="AE152" s="105"/>
      <c r="AF152" s="105"/>
      <c r="AG152" s="46">
        <f t="shared" si="38"/>
        <v>0</v>
      </c>
      <c r="AH152" s="105">
        <v>0</v>
      </c>
      <c r="AI152" s="46">
        <f t="shared" si="45"/>
        <v>0</v>
      </c>
      <c r="AJ152" s="105"/>
      <c r="AK152" s="105"/>
      <c r="AL152" s="105"/>
      <c r="AM152" s="105"/>
      <c r="AN152" s="46">
        <f t="shared" si="46"/>
        <v>0</v>
      </c>
      <c r="AO152" s="105">
        <v>0</v>
      </c>
      <c r="AP152" s="105">
        <f t="shared" si="47"/>
        <v>0</v>
      </c>
      <c r="AQ152" s="46">
        <f t="shared" si="48"/>
        <v>0</v>
      </c>
      <c r="AR152" s="46">
        <f t="shared" si="49"/>
        <v>0</v>
      </c>
      <c r="AS152" s="46">
        <f t="shared" si="50"/>
        <v>0</v>
      </c>
      <c r="AT152" s="46">
        <f t="shared" si="51"/>
        <v>0</v>
      </c>
      <c r="AU152" s="46">
        <f t="shared" si="52"/>
        <v>0</v>
      </c>
      <c r="AV152" s="105">
        <f t="shared" si="53"/>
        <v>0</v>
      </c>
      <c r="AW152" s="105">
        <f t="shared" si="54"/>
        <v>0</v>
      </c>
      <c r="AX152" s="108"/>
      <c r="AY152" s="294" t="b">
        <f t="shared" si="55"/>
        <v>1</v>
      </c>
      <c r="AZ152" s="5" t="s">
        <v>252</v>
      </c>
    </row>
    <row r="153" spans="1:52" s="5" customFormat="1" ht="24.95" customHeight="1" x14ac:dyDescent="0.25">
      <c r="A153" s="281" t="s">
        <v>228</v>
      </c>
      <c r="B153" s="19" t="s">
        <v>253</v>
      </c>
      <c r="C153" s="65" t="s">
        <v>254</v>
      </c>
      <c r="D153" s="66">
        <v>378.57</v>
      </c>
      <c r="E153" s="67">
        <v>378.57</v>
      </c>
      <c r="F153" s="101" t="s">
        <v>33</v>
      </c>
      <c r="G153" s="46">
        <v>1</v>
      </c>
      <c r="H153" s="46"/>
      <c r="I153" s="46"/>
      <c r="J153" s="46"/>
      <c r="K153" s="46"/>
      <c r="L153" s="46">
        <f t="shared" si="39"/>
        <v>1</v>
      </c>
      <c r="M153" s="46">
        <v>1</v>
      </c>
      <c r="N153" s="46">
        <f t="shared" si="40"/>
        <v>0</v>
      </c>
      <c r="O153" s="105"/>
      <c r="P153" s="105"/>
      <c r="Q153" s="105"/>
      <c r="R153" s="105"/>
      <c r="S153" s="46">
        <f t="shared" si="41"/>
        <v>1</v>
      </c>
      <c r="T153" s="46">
        <v>1</v>
      </c>
      <c r="U153" s="46">
        <f t="shared" si="42"/>
        <v>0</v>
      </c>
      <c r="V153" s="105"/>
      <c r="W153" s="105"/>
      <c r="X153" s="105"/>
      <c r="Y153" s="105"/>
      <c r="Z153" s="46">
        <f t="shared" si="43"/>
        <v>1</v>
      </c>
      <c r="AA153" s="105">
        <v>1</v>
      </c>
      <c r="AB153" s="46">
        <f t="shared" si="44"/>
        <v>0</v>
      </c>
      <c r="AC153" s="105"/>
      <c r="AD153" s="105"/>
      <c r="AE153" s="105"/>
      <c r="AF153" s="105"/>
      <c r="AG153" s="46">
        <f t="shared" si="38"/>
        <v>1</v>
      </c>
      <c r="AH153" s="105">
        <v>1</v>
      </c>
      <c r="AI153" s="46">
        <f t="shared" si="45"/>
        <v>0</v>
      </c>
      <c r="AJ153" s="105"/>
      <c r="AK153" s="105"/>
      <c r="AL153" s="105"/>
      <c r="AM153" s="105"/>
      <c r="AN153" s="46">
        <f t="shared" si="46"/>
        <v>1</v>
      </c>
      <c r="AO153" s="105">
        <v>1</v>
      </c>
      <c r="AP153" s="105">
        <f t="shared" si="47"/>
        <v>0</v>
      </c>
      <c r="AQ153" s="46">
        <f t="shared" si="48"/>
        <v>0</v>
      </c>
      <c r="AR153" s="46">
        <f t="shared" si="49"/>
        <v>0</v>
      </c>
      <c r="AS153" s="46">
        <f t="shared" si="50"/>
        <v>0</v>
      </c>
      <c r="AT153" s="46">
        <f t="shared" si="51"/>
        <v>0</v>
      </c>
      <c r="AU153" s="46">
        <f t="shared" si="52"/>
        <v>1</v>
      </c>
      <c r="AV153" s="105">
        <f t="shared" si="53"/>
        <v>1</v>
      </c>
      <c r="AW153" s="105">
        <f t="shared" si="54"/>
        <v>0</v>
      </c>
      <c r="AX153" s="107"/>
      <c r="AY153" s="294" t="b">
        <f t="shared" si="55"/>
        <v>1</v>
      </c>
      <c r="AZ153" s="5" t="s">
        <v>254</v>
      </c>
    </row>
    <row r="154" spans="1:52" s="5" customFormat="1" ht="24.95" customHeight="1" x14ac:dyDescent="0.25">
      <c r="A154" s="281" t="s">
        <v>674</v>
      </c>
      <c r="B154" s="19" t="s">
        <v>701</v>
      </c>
      <c r="C154" s="65" t="s">
        <v>702</v>
      </c>
      <c r="D154" s="66">
        <v>15</v>
      </c>
      <c r="E154" s="67">
        <v>15</v>
      </c>
      <c r="F154" s="101" t="s">
        <v>33</v>
      </c>
      <c r="G154" s="46">
        <v>0</v>
      </c>
      <c r="H154" s="46"/>
      <c r="I154" s="46"/>
      <c r="J154" s="46"/>
      <c r="K154" s="46"/>
      <c r="L154" s="46">
        <f t="shared" si="39"/>
        <v>0</v>
      </c>
      <c r="M154" s="46"/>
      <c r="N154" s="46">
        <f t="shared" si="40"/>
        <v>0</v>
      </c>
      <c r="O154" s="105"/>
      <c r="P154" s="105"/>
      <c r="Q154" s="105"/>
      <c r="R154" s="105"/>
      <c r="S154" s="46">
        <f t="shared" si="41"/>
        <v>0</v>
      </c>
      <c r="T154" s="46"/>
      <c r="U154" s="46">
        <f t="shared" si="42"/>
        <v>0</v>
      </c>
      <c r="V154" s="105"/>
      <c r="W154" s="105"/>
      <c r="X154" s="105"/>
      <c r="Y154" s="105"/>
      <c r="Z154" s="46">
        <f t="shared" si="43"/>
        <v>0</v>
      </c>
      <c r="AA154" s="105"/>
      <c r="AB154" s="46">
        <f t="shared" si="44"/>
        <v>0</v>
      </c>
      <c r="AC154" s="105"/>
      <c r="AD154" s="105"/>
      <c r="AE154" s="105"/>
      <c r="AF154" s="105"/>
      <c r="AG154" s="46">
        <f t="shared" si="38"/>
        <v>0</v>
      </c>
      <c r="AH154" s="105">
        <v>0</v>
      </c>
      <c r="AI154" s="46">
        <f t="shared" si="45"/>
        <v>0</v>
      </c>
      <c r="AJ154" s="105"/>
      <c r="AK154" s="105"/>
      <c r="AL154" s="105"/>
      <c r="AM154" s="105"/>
      <c r="AN154" s="46">
        <f t="shared" si="46"/>
        <v>0</v>
      </c>
      <c r="AO154" s="105">
        <v>0</v>
      </c>
      <c r="AP154" s="105">
        <f t="shared" si="47"/>
        <v>0</v>
      </c>
      <c r="AQ154" s="46">
        <f t="shared" si="48"/>
        <v>0</v>
      </c>
      <c r="AR154" s="46">
        <f t="shared" si="49"/>
        <v>0</v>
      </c>
      <c r="AS154" s="46">
        <f t="shared" si="50"/>
        <v>0</v>
      </c>
      <c r="AT154" s="46">
        <f t="shared" si="51"/>
        <v>0</v>
      </c>
      <c r="AU154" s="46">
        <f t="shared" si="52"/>
        <v>0</v>
      </c>
      <c r="AV154" s="105">
        <f t="shared" si="53"/>
        <v>0</v>
      </c>
      <c r="AW154" s="105">
        <f t="shared" si="54"/>
        <v>0</v>
      </c>
      <c r="AX154" s="107"/>
      <c r="AY154" s="294" t="b">
        <f t="shared" si="55"/>
        <v>1</v>
      </c>
      <c r="AZ154" s="5" t="s">
        <v>702</v>
      </c>
    </row>
    <row r="155" spans="1:52" s="5" customFormat="1" ht="24.95" customHeight="1" x14ac:dyDescent="0.25">
      <c r="A155" s="281" t="s">
        <v>674</v>
      </c>
      <c r="B155" s="19" t="s">
        <v>703</v>
      </c>
      <c r="C155" s="65" t="s">
        <v>704</v>
      </c>
      <c r="D155" s="66">
        <v>172.08</v>
      </c>
      <c r="E155" s="67">
        <v>172.08</v>
      </c>
      <c r="F155" s="101" t="s">
        <v>33</v>
      </c>
      <c r="G155" s="46">
        <v>0</v>
      </c>
      <c r="H155" s="46"/>
      <c r="I155" s="46"/>
      <c r="J155" s="46"/>
      <c r="K155" s="46"/>
      <c r="L155" s="46">
        <f t="shared" si="39"/>
        <v>0</v>
      </c>
      <c r="M155" s="46"/>
      <c r="N155" s="46">
        <f t="shared" si="40"/>
        <v>0</v>
      </c>
      <c r="O155" s="105"/>
      <c r="P155" s="105"/>
      <c r="Q155" s="105"/>
      <c r="R155" s="105"/>
      <c r="S155" s="46">
        <f t="shared" si="41"/>
        <v>0</v>
      </c>
      <c r="T155" s="46"/>
      <c r="U155" s="46">
        <f t="shared" si="42"/>
        <v>0</v>
      </c>
      <c r="V155" s="105"/>
      <c r="W155" s="105"/>
      <c r="X155" s="105"/>
      <c r="Y155" s="105"/>
      <c r="Z155" s="46">
        <f t="shared" si="43"/>
        <v>0</v>
      </c>
      <c r="AA155" s="105"/>
      <c r="AB155" s="46">
        <f t="shared" si="44"/>
        <v>0</v>
      </c>
      <c r="AC155" s="105"/>
      <c r="AD155" s="105"/>
      <c r="AE155" s="105"/>
      <c r="AF155" s="105"/>
      <c r="AG155" s="46">
        <f t="shared" si="38"/>
        <v>0</v>
      </c>
      <c r="AH155" s="105">
        <v>0</v>
      </c>
      <c r="AI155" s="46">
        <f t="shared" si="45"/>
        <v>0</v>
      </c>
      <c r="AJ155" s="105"/>
      <c r="AK155" s="105"/>
      <c r="AL155" s="105"/>
      <c r="AM155" s="105"/>
      <c r="AN155" s="46">
        <f t="shared" si="46"/>
        <v>0</v>
      </c>
      <c r="AO155" s="105">
        <v>0</v>
      </c>
      <c r="AP155" s="105">
        <f t="shared" si="47"/>
        <v>0</v>
      </c>
      <c r="AQ155" s="46">
        <f t="shared" si="48"/>
        <v>0</v>
      </c>
      <c r="AR155" s="46">
        <f t="shared" si="49"/>
        <v>0</v>
      </c>
      <c r="AS155" s="46">
        <f t="shared" si="50"/>
        <v>0</v>
      </c>
      <c r="AT155" s="46">
        <f t="shared" si="51"/>
        <v>0</v>
      </c>
      <c r="AU155" s="46">
        <f t="shared" si="52"/>
        <v>0</v>
      </c>
      <c r="AV155" s="105">
        <f t="shared" si="53"/>
        <v>0</v>
      </c>
      <c r="AW155" s="105">
        <f t="shared" si="54"/>
        <v>0</v>
      </c>
      <c r="AX155" s="107"/>
      <c r="AY155" s="294" t="b">
        <f t="shared" si="55"/>
        <v>1</v>
      </c>
      <c r="AZ155" s="5" t="s">
        <v>704</v>
      </c>
    </row>
    <row r="156" spans="1:52" s="5" customFormat="1" ht="24.95" customHeight="1" x14ac:dyDescent="0.25">
      <c r="A156" s="281" t="s">
        <v>1739</v>
      </c>
      <c r="B156" s="69" t="s">
        <v>1758</v>
      </c>
      <c r="C156" s="65" t="s">
        <v>1759</v>
      </c>
      <c r="D156" s="66">
        <v>20.04</v>
      </c>
      <c r="E156" s="67">
        <v>20.04</v>
      </c>
      <c r="F156" s="101" t="s">
        <v>33</v>
      </c>
      <c r="G156" s="46">
        <v>0</v>
      </c>
      <c r="H156" s="46"/>
      <c r="I156" s="46"/>
      <c r="J156" s="46"/>
      <c r="K156" s="46"/>
      <c r="L156" s="46">
        <f t="shared" si="39"/>
        <v>0</v>
      </c>
      <c r="M156" s="46"/>
      <c r="N156" s="46">
        <f t="shared" si="40"/>
        <v>0</v>
      </c>
      <c r="O156" s="105"/>
      <c r="P156" s="105"/>
      <c r="Q156" s="105"/>
      <c r="R156" s="105"/>
      <c r="S156" s="46">
        <f t="shared" si="41"/>
        <v>0</v>
      </c>
      <c r="T156" s="46"/>
      <c r="U156" s="46">
        <f t="shared" si="42"/>
        <v>0</v>
      </c>
      <c r="V156" s="105"/>
      <c r="W156" s="105"/>
      <c r="X156" s="105"/>
      <c r="Y156" s="105"/>
      <c r="Z156" s="46">
        <f t="shared" si="43"/>
        <v>0</v>
      </c>
      <c r="AA156" s="105"/>
      <c r="AB156" s="46">
        <f t="shared" si="44"/>
        <v>0</v>
      </c>
      <c r="AC156" s="105"/>
      <c r="AD156" s="105"/>
      <c r="AE156" s="105"/>
      <c r="AF156" s="105"/>
      <c r="AG156" s="46">
        <f t="shared" si="38"/>
        <v>0</v>
      </c>
      <c r="AH156" s="105">
        <v>0</v>
      </c>
      <c r="AI156" s="46">
        <f t="shared" si="45"/>
        <v>0</v>
      </c>
      <c r="AJ156" s="105"/>
      <c r="AK156" s="105"/>
      <c r="AL156" s="105"/>
      <c r="AM156" s="105"/>
      <c r="AN156" s="46">
        <f t="shared" si="46"/>
        <v>0</v>
      </c>
      <c r="AO156" s="105">
        <v>0</v>
      </c>
      <c r="AP156" s="105">
        <f t="shared" si="47"/>
        <v>0</v>
      </c>
      <c r="AQ156" s="46">
        <f t="shared" si="48"/>
        <v>0</v>
      </c>
      <c r="AR156" s="46">
        <f t="shared" si="49"/>
        <v>0</v>
      </c>
      <c r="AS156" s="46">
        <f t="shared" si="50"/>
        <v>0</v>
      </c>
      <c r="AT156" s="46">
        <f t="shared" si="51"/>
        <v>0</v>
      </c>
      <c r="AU156" s="46">
        <f t="shared" si="52"/>
        <v>0</v>
      </c>
      <c r="AV156" s="105">
        <f t="shared" si="53"/>
        <v>0</v>
      </c>
      <c r="AW156" s="105">
        <f t="shared" si="54"/>
        <v>0</v>
      </c>
      <c r="AX156" s="107"/>
      <c r="AY156" s="294" t="b">
        <f t="shared" si="55"/>
        <v>1</v>
      </c>
      <c r="AZ156" s="5" t="s">
        <v>1759</v>
      </c>
    </row>
    <row r="157" spans="1:52" s="5" customFormat="1" ht="24.95" customHeight="1" x14ac:dyDescent="0.25">
      <c r="A157" s="281" t="s">
        <v>674</v>
      </c>
      <c r="B157" s="19" t="s">
        <v>705</v>
      </c>
      <c r="C157" s="65" t="s">
        <v>706</v>
      </c>
      <c r="D157" s="66">
        <v>58</v>
      </c>
      <c r="E157" s="67">
        <v>58</v>
      </c>
      <c r="F157" s="101" t="s">
        <v>33</v>
      </c>
      <c r="G157" s="46">
        <v>0</v>
      </c>
      <c r="H157" s="46"/>
      <c r="I157" s="46"/>
      <c r="J157" s="46"/>
      <c r="K157" s="46"/>
      <c r="L157" s="46">
        <f t="shared" si="39"/>
        <v>0</v>
      </c>
      <c r="M157" s="46"/>
      <c r="N157" s="46">
        <f t="shared" si="40"/>
        <v>0</v>
      </c>
      <c r="O157" s="105"/>
      <c r="P157" s="105"/>
      <c r="Q157" s="105"/>
      <c r="R157" s="105"/>
      <c r="S157" s="46">
        <f t="shared" si="41"/>
        <v>0</v>
      </c>
      <c r="T157" s="46"/>
      <c r="U157" s="46">
        <f t="shared" si="42"/>
        <v>0</v>
      </c>
      <c r="V157" s="105"/>
      <c r="W157" s="105"/>
      <c r="X157" s="105"/>
      <c r="Y157" s="105"/>
      <c r="Z157" s="46">
        <f t="shared" si="43"/>
        <v>0</v>
      </c>
      <c r="AA157" s="105"/>
      <c r="AB157" s="46">
        <f t="shared" si="44"/>
        <v>0</v>
      </c>
      <c r="AC157" s="105"/>
      <c r="AD157" s="105"/>
      <c r="AE157" s="105"/>
      <c r="AF157" s="105"/>
      <c r="AG157" s="46">
        <f t="shared" si="38"/>
        <v>0</v>
      </c>
      <c r="AH157" s="105">
        <v>0</v>
      </c>
      <c r="AI157" s="46">
        <f t="shared" si="45"/>
        <v>0</v>
      </c>
      <c r="AJ157" s="105"/>
      <c r="AK157" s="105"/>
      <c r="AL157" s="105"/>
      <c r="AM157" s="105"/>
      <c r="AN157" s="46">
        <f t="shared" si="46"/>
        <v>0</v>
      </c>
      <c r="AO157" s="105">
        <v>0</v>
      </c>
      <c r="AP157" s="105">
        <f t="shared" si="47"/>
        <v>0</v>
      </c>
      <c r="AQ157" s="46">
        <f t="shared" si="48"/>
        <v>0</v>
      </c>
      <c r="AR157" s="46">
        <f t="shared" si="49"/>
        <v>0</v>
      </c>
      <c r="AS157" s="46">
        <f t="shared" si="50"/>
        <v>0</v>
      </c>
      <c r="AT157" s="46">
        <f t="shared" si="51"/>
        <v>0</v>
      </c>
      <c r="AU157" s="46">
        <f t="shared" si="52"/>
        <v>0</v>
      </c>
      <c r="AV157" s="105">
        <f t="shared" si="53"/>
        <v>0</v>
      </c>
      <c r="AW157" s="105">
        <f t="shared" si="54"/>
        <v>0</v>
      </c>
      <c r="AX157" s="107"/>
      <c r="AY157" s="294" t="b">
        <f t="shared" si="55"/>
        <v>1</v>
      </c>
      <c r="AZ157" s="5" t="s">
        <v>706</v>
      </c>
    </row>
    <row r="158" spans="1:52" s="5" customFormat="1" ht="28.5" customHeight="1" x14ac:dyDescent="0.25">
      <c r="A158" s="281" t="s">
        <v>674</v>
      </c>
      <c r="B158" s="19" t="s">
        <v>707</v>
      </c>
      <c r="C158" s="65" t="s">
        <v>708</v>
      </c>
      <c r="D158" s="66">
        <v>78</v>
      </c>
      <c r="E158" s="67">
        <v>78</v>
      </c>
      <c r="F158" s="101" t="s">
        <v>33</v>
      </c>
      <c r="G158" s="46">
        <v>0</v>
      </c>
      <c r="H158" s="46"/>
      <c r="I158" s="46"/>
      <c r="J158" s="46"/>
      <c r="K158" s="46"/>
      <c r="L158" s="46">
        <f t="shared" si="39"/>
        <v>0</v>
      </c>
      <c r="M158" s="46"/>
      <c r="N158" s="46">
        <f t="shared" si="40"/>
        <v>0</v>
      </c>
      <c r="O158" s="105"/>
      <c r="P158" s="105"/>
      <c r="Q158" s="105"/>
      <c r="R158" s="105"/>
      <c r="S158" s="46">
        <f t="shared" si="41"/>
        <v>0</v>
      </c>
      <c r="T158" s="46"/>
      <c r="U158" s="46">
        <f t="shared" si="42"/>
        <v>0</v>
      </c>
      <c r="V158" s="105"/>
      <c r="W158" s="105"/>
      <c r="X158" s="105"/>
      <c r="Y158" s="105"/>
      <c r="Z158" s="46">
        <f t="shared" si="43"/>
        <v>0</v>
      </c>
      <c r="AA158" s="105"/>
      <c r="AB158" s="46">
        <f t="shared" si="44"/>
        <v>0</v>
      </c>
      <c r="AC158" s="105"/>
      <c r="AD158" s="105"/>
      <c r="AE158" s="105"/>
      <c r="AF158" s="105"/>
      <c r="AG158" s="46">
        <f t="shared" si="38"/>
        <v>0</v>
      </c>
      <c r="AH158" s="105">
        <v>0</v>
      </c>
      <c r="AI158" s="46">
        <f t="shared" si="45"/>
        <v>0</v>
      </c>
      <c r="AJ158" s="105"/>
      <c r="AK158" s="105"/>
      <c r="AL158" s="105"/>
      <c r="AM158" s="105"/>
      <c r="AN158" s="46">
        <f t="shared" si="46"/>
        <v>0</v>
      </c>
      <c r="AO158" s="105">
        <v>0</v>
      </c>
      <c r="AP158" s="105">
        <f t="shared" si="47"/>
        <v>0</v>
      </c>
      <c r="AQ158" s="46">
        <f t="shared" si="48"/>
        <v>0</v>
      </c>
      <c r="AR158" s="46">
        <f t="shared" si="49"/>
        <v>0</v>
      </c>
      <c r="AS158" s="46">
        <f t="shared" si="50"/>
        <v>0</v>
      </c>
      <c r="AT158" s="46">
        <f t="shared" si="51"/>
        <v>0</v>
      </c>
      <c r="AU158" s="46">
        <f t="shared" si="52"/>
        <v>0</v>
      </c>
      <c r="AV158" s="105">
        <f t="shared" si="53"/>
        <v>0</v>
      </c>
      <c r="AW158" s="105">
        <f t="shared" si="54"/>
        <v>0</v>
      </c>
      <c r="AX158" s="107"/>
      <c r="AY158" s="294" t="b">
        <f t="shared" si="55"/>
        <v>1</v>
      </c>
      <c r="AZ158" s="5" t="s">
        <v>708</v>
      </c>
    </row>
    <row r="159" spans="1:52" s="5" customFormat="1" ht="24.95" customHeight="1" x14ac:dyDescent="0.25">
      <c r="A159" s="281" t="s">
        <v>674</v>
      </c>
      <c r="B159" s="19" t="s">
        <v>709</v>
      </c>
      <c r="C159" s="65" t="s">
        <v>710</v>
      </c>
      <c r="D159" s="66">
        <v>54.25</v>
      </c>
      <c r="E159" s="67">
        <v>54.25</v>
      </c>
      <c r="F159" s="101" t="s">
        <v>33</v>
      </c>
      <c r="G159" s="46">
        <v>0</v>
      </c>
      <c r="H159" s="46"/>
      <c r="I159" s="46"/>
      <c r="J159" s="46">
        <v>1</v>
      </c>
      <c r="K159" s="46"/>
      <c r="L159" s="46">
        <f t="shared" si="39"/>
        <v>-1</v>
      </c>
      <c r="M159" s="46">
        <v>3</v>
      </c>
      <c r="N159" s="46">
        <f t="shared" si="40"/>
        <v>4</v>
      </c>
      <c r="O159" s="105"/>
      <c r="P159" s="105"/>
      <c r="Q159" s="105"/>
      <c r="R159" s="105"/>
      <c r="S159" s="46">
        <f t="shared" si="41"/>
        <v>-1</v>
      </c>
      <c r="T159" s="46">
        <v>3</v>
      </c>
      <c r="U159" s="46">
        <f t="shared" si="42"/>
        <v>4</v>
      </c>
      <c r="V159" s="105"/>
      <c r="W159" s="105"/>
      <c r="X159" s="105"/>
      <c r="Y159" s="105"/>
      <c r="Z159" s="46">
        <f t="shared" si="43"/>
        <v>-1</v>
      </c>
      <c r="AA159" s="105">
        <v>0</v>
      </c>
      <c r="AB159" s="46">
        <f t="shared" si="44"/>
        <v>1</v>
      </c>
      <c r="AC159" s="105"/>
      <c r="AD159" s="105"/>
      <c r="AE159" s="105"/>
      <c r="AF159" s="105"/>
      <c r="AG159" s="46">
        <f t="shared" si="38"/>
        <v>-1</v>
      </c>
      <c r="AH159" s="105">
        <v>3</v>
      </c>
      <c r="AI159" s="46">
        <f t="shared" si="45"/>
        <v>4</v>
      </c>
      <c r="AJ159" s="105">
        <v>4</v>
      </c>
      <c r="AK159" s="105"/>
      <c r="AL159" s="105"/>
      <c r="AM159" s="105"/>
      <c r="AN159" s="46">
        <f t="shared" si="46"/>
        <v>3</v>
      </c>
      <c r="AO159" s="105">
        <v>3</v>
      </c>
      <c r="AP159" s="105">
        <f t="shared" si="47"/>
        <v>0</v>
      </c>
      <c r="AQ159" s="46">
        <f t="shared" si="48"/>
        <v>4</v>
      </c>
      <c r="AR159" s="46">
        <f t="shared" si="49"/>
        <v>0</v>
      </c>
      <c r="AS159" s="46">
        <f t="shared" si="50"/>
        <v>1</v>
      </c>
      <c r="AT159" s="46">
        <f t="shared" si="51"/>
        <v>0</v>
      </c>
      <c r="AU159" s="46">
        <f t="shared" si="52"/>
        <v>3</v>
      </c>
      <c r="AV159" s="105">
        <f t="shared" si="53"/>
        <v>3</v>
      </c>
      <c r="AW159" s="105">
        <f t="shared" si="54"/>
        <v>0</v>
      </c>
      <c r="AX159" s="107"/>
      <c r="AY159" s="294" t="b">
        <f t="shared" si="55"/>
        <v>1</v>
      </c>
      <c r="AZ159" s="5" t="s">
        <v>710</v>
      </c>
    </row>
    <row r="160" spans="1:52" s="5" customFormat="1" ht="24.95" customHeight="1" x14ac:dyDescent="0.25">
      <c r="A160" s="281" t="s">
        <v>674</v>
      </c>
      <c r="B160" s="19" t="s">
        <v>711</v>
      </c>
      <c r="C160" s="65" t="s">
        <v>712</v>
      </c>
      <c r="D160" s="66">
        <v>15</v>
      </c>
      <c r="E160" s="67">
        <v>15</v>
      </c>
      <c r="F160" s="101" t="s">
        <v>33</v>
      </c>
      <c r="G160" s="46">
        <v>0</v>
      </c>
      <c r="H160" s="46"/>
      <c r="I160" s="46"/>
      <c r="J160" s="46"/>
      <c r="K160" s="46"/>
      <c r="L160" s="46">
        <f t="shared" si="39"/>
        <v>0</v>
      </c>
      <c r="M160" s="46">
        <v>0</v>
      </c>
      <c r="N160" s="46">
        <f t="shared" si="40"/>
        <v>0</v>
      </c>
      <c r="O160" s="105"/>
      <c r="P160" s="105"/>
      <c r="Q160" s="105"/>
      <c r="R160" s="105"/>
      <c r="S160" s="46">
        <f t="shared" si="41"/>
        <v>0</v>
      </c>
      <c r="T160" s="46"/>
      <c r="U160" s="46">
        <f t="shared" si="42"/>
        <v>0</v>
      </c>
      <c r="V160" s="105"/>
      <c r="W160" s="105"/>
      <c r="X160" s="105"/>
      <c r="Y160" s="105"/>
      <c r="Z160" s="46">
        <f t="shared" si="43"/>
        <v>0</v>
      </c>
      <c r="AA160" s="105"/>
      <c r="AB160" s="46">
        <f t="shared" si="44"/>
        <v>0</v>
      </c>
      <c r="AC160" s="105"/>
      <c r="AD160" s="105"/>
      <c r="AE160" s="105"/>
      <c r="AF160" s="105"/>
      <c r="AG160" s="46">
        <f t="shared" si="38"/>
        <v>0</v>
      </c>
      <c r="AH160" s="105">
        <v>0</v>
      </c>
      <c r="AI160" s="46">
        <f t="shared" si="45"/>
        <v>0</v>
      </c>
      <c r="AJ160" s="105"/>
      <c r="AK160" s="105"/>
      <c r="AL160" s="105"/>
      <c r="AM160" s="105"/>
      <c r="AN160" s="46">
        <f t="shared" si="46"/>
        <v>0</v>
      </c>
      <c r="AO160" s="105">
        <v>0</v>
      </c>
      <c r="AP160" s="105">
        <f t="shared" si="47"/>
        <v>0</v>
      </c>
      <c r="AQ160" s="46">
        <f t="shared" si="48"/>
        <v>0</v>
      </c>
      <c r="AR160" s="46">
        <f t="shared" si="49"/>
        <v>0</v>
      </c>
      <c r="AS160" s="46">
        <f t="shared" si="50"/>
        <v>0</v>
      </c>
      <c r="AT160" s="46">
        <f t="shared" si="51"/>
        <v>0</v>
      </c>
      <c r="AU160" s="46">
        <f t="shared" si="52"/>
        <v>0</v>
      </c>
      <c r="AV160" s="105">
        <f t="shared" si="53"/>
        <v>0</v>
      </c>
      <c r="AW160" s="105">
        <f t="shared" si="54"/>
        <v>0</v>
      </c>
      <c r="AX160" s="107"/>
      <c r="AY160" s="294" t="b">
        <f t="shared" si="55"/>
        <v>1</v>
      </c>
      <c r="AZ160" s="5" t="s">
        <v>712</v>
      </c>
    </row>
    <row r="161" spans="1:52" s="5" customFormat="1" ht="24.95" customHeight="1" x14ac:dyDescent="0.25">
      <c r="A161" s="281" t="s">
        <v>674</v>
      </c>
      <c r="B161" s="19" t="s">
        <v>713</v>
      </c>
      <c r="C161" s="65" t="s">
        <v>714</v>
      </c>
      <c r="D161" s="66">
        <v>30.6</v>
      </c>
      <c r="E161" s="67">
        <v>30.6</v>
      </c>
      <c r="F161" s="101" t="s">
        <v>33</v>
      </c>
      <c r="G161" s="46">
        <v>0</v>
      </c>
      <c r="H161" s="46"/>
      <c r="I161" s="46"/>
      <c r="J161" s="46"/>
      <c r="K161" s="46"/>
      <c r="L161" s="46">
        <f t="shared" si="39"/>
        <v>0</v>
      </c>
      <c r="M161" s="46">
        <v>0</v>
      </c>
      <c r="N161" s="46">
        <f t="shared" si="40"/>
        <v>0</v>
      </c>
      <c r="O161" s="105"/>
      <c r="P161" s="105"/>
      <c r="Q161" s="105"/>
      <c r="R161" s="105"/>
      <c r="S161" s="46">
        <f t="shared" si="41"/>
        <v>0</v>
      </c>
      <c r="T161" s="46"/>
      <c r="U161" s="46">
        <f t="shared" si="42"/>
        <v>0</v>
      </c>
      <c r="V161" s="105"/>
      <c r="W161" s="105"/>
      <c r="X161" s="105"/>
      <c r="Y161" s="105"/>
      <c r="Z161" s="46">
        <f t="shared" si="43"/>
        <v>0</v>
      </c>
      <c r="AA161" s="105"/>
      <c r="AB161" s="46">
        <f t="shared" si="44"/>
        <v>0</v>
      </c>
      <c r="AC161" s="105"/>
      <c r="AD161" s="105"/>
      <c r="AE161" s="105"/>
      <c r="AF161" s="105"/>
      <c r="AG161" s="46">
        <f t="shared" si="38"/>
        <v>0</v>
      </c>
      <c r="AH161" s="105">
        <v>0</v>
      </c>
      <c r="AI161" s="46">
        <f t="shared" si="45"/>
        <v>0</v>
      </c>
      <c r="AJ161" s="105"/>
      <c r="AK161" s="105"/>
      <c r="AL161" s="105"/>
      <c r="AM161" s="105"/>
      <c r="AN161" s="46">
        <f t="shared" si="46"/>
        <v>0</v>
      </c>
      <c r="AO161" s="105">
        <v>0</v>
      </c>
      <c r="AP161" s="105">
        <f t="shared" si="47"/>
        <v>0</v>
      </c>
      <c r="AQ161" s="46">
        <f t="shared" si="48"/>
        <v>0</v>
      </c>
      <c r="AR161" s="46">
        <f t="shared" si="49"/>
        <v>0</v>
      </c>
      <c r="AS161" s="46">
        <f t="shared" si="50"/>
        <v>0</v>
      </c>
      <c r="AT161" s="46">
        <f t="shared" si="51"/>
        <v>0</v>
      </c>
      <c r="AU161" s="46">
        <f t="shared" si="52"/>
        <v>0</v>
      </c>
      <c r="AV161" s="105">
        <f t="shared" si="53"/>
        <v>0</v>
      </c>
      <c r="AW161" s="105">
        <f t="shared" si="54"/>
        <v>0</v>
      </c>
      <c r="AX161" s="107"/>
      <c r="AY161" s="294" t="b">
        <f t="shared" si="55"/>
        <v>1</v>
      </c>
      <c r="AZ161" s="5" t="s">
        <v>714</v>
      </c>
    </row>
    <row r="162" spans="1:52" s="5" customFormat="1" ht="22.5" customHeight="1" x14ac:dyDescent="0.25">
      <c r="A162" s="281" t="s">
        <v>674</v>
      </c>
      <c r="B162" s="19" t="s">
        <v>715</v>
      </c>
      <c r="C162" s="65" t="s">
        <v>716</v>
      </c>
      <c r="D162" s="66">
        <v>32.31</v>
      </c>
      <c r="E162" s="67">
        <v>32.31</v>
      </c>
      <c r="F162" s="101" t="s">
        <v>33</v>
      </c>
      <c r="G162" s="46">
        <v>0</v>
      </c>
      <c r="H162" s="46"/>
      <c r="I162" s="46"/>
      <c r="J162" s="46"/>
      <c r="K162" s="46"/>
      <c r="L162" s="46">
        <f t="shared" si="39"/>
        <v>0</v>
      </c>
      <c r="M162" s="46">
        <v>0</v>
      </c>
      <c r="N162" s="46">
        <f t="shared" si="40"/>
        <v>0</v>
      </c>
      <c r="O162" s="105"/>
      <c r="P162" s="105"/>
      <c r="Q162" s="105"/>
      <c r="R162" s="105"/>
      <c r="S162" s="46">
        <f t="shared" si="41"/>
        <v>0</v>
      </c>
      <c r="T162" s="46"/>
      <c r="U162" s="46">
        <f t="shared" si="42"/>
        <v>0</v>
      </c>
      <c r="V162" s="105"/>
      <c r="W162" s="105"/>
      <c r="X162" s="105"/>
      <c r="Y162" s="105"/>
      <c r="Z162" s="46">
        <f t="shared" si="43"/>
        <v>0</v>
      </c>
      <c r="AA162" s="105"/>
      <c r="AB162" s="46">
        <f t="shared" si="44"/>
        <v>0</v>
      </c>
      <c r="AC162" s="105"/>
      <c r="AD162" s="105"/>
      <c r="AE162" s="105"/>
      <c r="AF162" s="105"/>
      <c r="AG162" s="46">
        <f t="shared" si="38"/>
        <v>0</v>
      </c>
      <c r="AH162" s="105">
        <v>0</v>
      </c>
      <c r="AI162" s="46">
        <f t="shared" si="45"/>
        <v>0</v>
      </c>
      <c r="AJ162" s="105"/>
      <c r="AK162" s="105"/>
      <c r="AL162" s="105"/>
      <c r="AM162" s="105"/>
      <c r="AN162" s="46">
        <f t="shared" si="46"/>
        <v>0</v>
      </c>
      <c r="AO162" s="105">
        <v>0</v>
      </c>
      <c r="AP162" s="105">
        <f t="shared" si="47"/>
        <v>0</v>
      </c>
      <c r="AQ162" s="46">
        <f t="shared" si="48"/>
        <v>0</v>
      </c>
      <c r="AR162" s="46">
        <f t="shared" si="49"/>
        <v>0</v>
      </c>
      <c r="AS162" s="46">
        <f t="shared" si="50"/>
        <v>0</v>
      </c>
      <c r="AT162" s="46">
        <f t="shared" si="51"/>
        <v>0</v>
      </c>
      <c r="AU162" s="46">
        <f t="shared" si="52"/>
        <v>0</v>
      </c>
      <c r="AV162" s="105">
        <f t="shared" si="53"/>
        <v>0</v>
      </c>
      <c r="AW162" s="105">
        <f t="shared" si="54"/>
        <v>0</v>
      </c>
      <c r="AX162" s="107"/>
      <c r="AY162" s="294" t="b">
        <f t="shared" si="55"/>
        <v>1</v>
      </c>
      <c r="AZ162" s="5" t="s">
        <v>716</v>
      </c>
    </row>
    <row r="163" spans="1:52" s="5" customFormat="1" ht="28.5" customHeight="1" x14ac:dyDescent="0.25">
      <c r="A163" s="281" t="s">
        <v>674</v>
      </c>
      <c r="B163" s="19" t="s">
        <v>717</v>
      </c>
      <c r="C163" s="65" t="s">
        <v>718</v>
      </c>
      <c r="D163" s="66">
        <v>39.96</v>
      </c>
      <c r="E163" s="67">
        <v>39.96</v>
      </c>
      <c r="F163" s="101" t="s">
        <v>33</v>
      </c>
      <c r="G163" s="46">
        <v>0</v>
      </c>
      <c r="H163" s="46"/>
      <c r="I163" s="46"/>
      <c r="J163" s="46"/>
      <c r="K163" s="46"/>
      <c r="L163" s="46">
        <f t="shared" si="39"/>
        <v>0</v>
      </c>
      <c r="M163" s="46">
        <v>0</v>
      </c>
      <c r="N163" s="46">
        <f t="shared" si="40"/>
        <v>0</v>
      </c>
      <c r="O163" s="105"/>
      <c r="P163" s="105"/>
      <c r="Q163" s="105"/>
      <c r="R163" s="105"/>
      <c r="S163" s="46">
        <f t="shared" si="41"/>
        <v>0</v>
      </c>
      <c r="T163" s="46"/>
      <c r="U163" s="46">
        <f t="shared" si="42"/>
        <v>0</v>
      </c>
      <c r="V163" s="105"/>
      <c r="W163" s="105"/>
      <c r="X163" s="105"/>
      <c r="Y163" s="105"/>
      <c r="Z163" s="46">
        <f t="shared" si="43"/>
        <v>0</v>
      </c>
      <c r="AA163" s="105"/>
      <c r="AB163" s="46">
        <f t="shared" si="44"/>
        <v>0</v>
      </c>
      <c r="AC163" s="105"/>
      <c r="AD163" s="105"/>
      <c r="AE163" s="105"/>
      <c r="AF163" s="105"/>
      <c r="AG163" s="46">
        <f t="shared" si="38"/>
        <v>0</v>
      </c>
      <c r="AH163" s="105">
        <v>0</v>
      </c>
      <c r="AI163" s="46">
        <f t="shared" si="45"/>
        <v>0</v>
      </c>
      <c r="AJ163" s="105"/>
      <c r="AK163" s="105"/>
      <c r="AL163" s="105"/>
      <c r="AM163" s="105"/>
      <c r="AN163" s="46">
        <f t="shared" si="46"/>
        <v>0</v>
      </c>
      <c r="AO163" s="105">
        <v>0</v>
      </c>
      <c r="AP163" s="105">
        <f t="shared" si="47"/>
        <v>0</v>
      </c>
      <c r="AQ163" s="46">
        <f t="shared" si="48"/>
        <v>0</v>
      </c>
      <c r="AR163" s="46">
        <f t="shared" si="49"/>
        <v>0</v>
      </c>
      <c r="AS163" s="46">
        <f t="shared" si="50"/>
        <v>0</v>
      </c>
      <c r="AT163" s="46">
        <f t="shared" si="51"/>
        <v>0</v>
      </c>
      <c r="AU163" s="46">
        <f t="shared" si="52"/>
        <v>0</v>
      </c>
      <c r="AV163" s="105">
        <f t="shared" si="53"/>
        <v>0</v>
      </c>
      <c r="AW163" s="105">
        <f t="shared" si="54"/>
        <v>0</v>
      </c>
      <c r="AX163" s="107"/>
      <c r="AY163" s="294" t="b">
        <f t="shared" si="55"/>
        <v>1</v>
      </c>
      <c r="AZ163" s="5" t="s">
        <v>718</v>
      </c>
    </row>
    <row r="164" spans="1:52" s="5" customFormat="1" ht="28.5" customHeight="1" x14ac:dyDescent="0.25">
      <c r="A164" s="281" t="s">
        <v>674</v>
      </c>
      <c r="B164" s="19" t="s">
        <v>719</v>
      </c>
      <c r="C164" s="65" t="s">
        <v>720</v>
      </c>
      <c r="D164" s="66">
        <v>58.65</v>
      </c>
      <c r="E164" s="67">
        <v>58.65</v>
      </c>
      <c r="F164" s="101" t="s">
        <v>33</v>
      </c>
      <c r="G164" s="46">
        <v>0</v>
      </c>
      <c r="H164" s="46"/>
      <c r="I164" s="46"/>
      <c r="J164" s="46"/>
      <c r="K164" s="46"/>
      <c r="L164" s="46">
        <f t="shared" si="39"/>
        <v>0</v>
      </c>
      <c r="M164" s="46">
        <v>0</v>
      </c>
      <c r="N164" s="46">
        <f t="shared" si="40"/>
        <v>0</v>
      </c>
      <c r="O164" s="105"/>
      <c r="P164" s="105"/>
      <c r="Q164" s="105"/>
      <c r="R164" s="105"/>
      <c r="S164" s="46">
        <f t="shared" si="41"/>
        <v>0</v>
      </c>
      <c r="T164" s="46"/>
      <c r="U164" s="46">
        <f t="shared" si="42"/>
        <v>0</v>
      </c>
      <c r="V164" s="105"/>
      <c r="W164" s="105"/>
      <c r="X164" s="105"/>
      <c r="Y164" s="105"/>
      <c r="Z164" s="46">
        <f t="shared" si="43"/>
        <v>0</v>
      </c>
      <c r="AA164" s="105"/>
      <c r="AB164" s="46">
        <f t="shared" si="44"/>
        <v>0</v>
      </c>
      <c r="AC164" s="105"/>
      <c r="AD164" s="105"/>
      <c r="AE164" s="105"/>
      <c r="AF164" s="105"/>
      <c r="AG164" s="46">
        <f t="shared" si="38"/>
        <v>0</v>
      </c>
      <c r="AH164" s="105">
        <v>0</v>
      </c>
      <c r="AI164" s="46">
        <f t="shared" si="45"/>
        <v>0</v>
      </c>
      <c r="AJ164" s="105"/>
      <c r="AK164" s="105"/>
      <c r="AL164" s="105"/>
      <c r="AM164" s="105"/>
      <c r="AN164" s="46">
        <f t="shared" si="46"/>
        <v>0</v>
      </c>
      <c r="AO164" s="105">
        <v>0</v>
      </c>
      <c r="AP164" s="105">
        <f t="shared" si="47"/>
        <v>0</v>
      </c>
      <c r="AQ164" s="46">
        <f t="shared" si="48"/>
        <v>0</v>
      </c>
      <c r="AR164" s="46">
        <f t="shared" si="49"/>
        <v>0</v>
      </c>
      <c r="AS164" s="46">
        <f t="shared" si="50"/>
        <v>0</v>
      </c>
      <c r="AT164" s="46">
        <f t="shared" si="51"/>
        <v>0</v>
      </c>
      <c r="AU164" s="46">
        <f t="shared" si="52"/>
        <v>0</v>
      </c>
      <c r="AV164" s="105">
        <f t="shared" si="53"/>
        <v>0</v>
      </c>
      <c r="AW164" s="105">
        <f t="shared" si="54"/>
        <v>0</v>
      </c>
      <c r="AX164" s="108"/>
      <c r="AY164" s="294" t="b">
        <f t="shared" si="55"/>
        <v>1</v>
      </c>
      <c r="AZ164" s="5" t="s">
        <v>720</v>
      </c>
    </row>
    <row r="165" spans="1:52" s="5" customFormat="1" ht="24.95" customHeight="1" x14ac:dyDescent="0.25">
      <c r="A165" s="281" t="s">
        <v>674</v>
      </c>
      <c r="B165" s="19" t="s">
        <v>721</v>
      </c>
      <c r="C165" s="65" t="s">
        <v>722</v>
      </c>
      <c r="D165" s="66">
        <v>56.96</v>
      </c>
      <c r="E165" s="67">
        <v>56.96</v>
      </c>
      <c r="F165" s="101" t="s">
        <v>33</v>
      </c>
      <c r="G165" s="46">
        <v>0</v>
      </c>
      <c r="H165" s="46"/>
      <c r="I165" s="46"/>
      <c r="J165" s="46"/>
      <c r="K165" s="46"/>
      <c r="L165" s="46">
        <f t="shared" si="39"/>
        <v>0</v>
      </c>
      <c r="M165" s="46">
        <v>0</v>
      </c>
      <c r="N165" s="46">
        <f t="shared" si="40"/>
        <v>0</v>
      </c>
      <c r="O165" s="105"/>
      <c r="P165" s="105"/>
      <c r="Q165" s="105"/>
      <c r="R165" s="105"/>
      <c r="S165" s="46">
        <f t="shared" si="41"/>
        <v>0</v>
      </c>
      <c r="T165" s="46"/>
      <c r="U165" s="46">
        <f t="shared" si="42"/>
        <v>0</v>
      </c>
      <c r="V165" s="105"/>
      <c r="W165" s="105"/>
      <c r="X165" s="105"/>
      <c r="Y165" s="105"/>
      <c r="Z165" s="46">
        <f t="shared" si="43"/>
        <v>0</v>
      </c>
      <c r="AA165" s="105"/>
      <c r="AB165" s="46">
        <f t="shared" si="44"/>
        <v>0</v>
      </c>
      <c r="AC165" s="105"/>
      <c r="AD165" s="105"/>
      <c r="AE165" s="105"/>
      <c r="AF165" s="105"/>
      <c r="AG165" s="46">
        <f t="shared" si="38"/>
        <v>0</v>
      </c>
      <c r="AH165" s="105">
        <v>0</v>
      </c>
      <c r="AI165" s="46">
        <f t="shared" si="45"/>
        <v>0</v>
      </c>
      <c r="AJ165" s="105"/>
      <c r="AK165" s="105"/>
      <c r="AL165" s="105"/>
      <c r="AM165" s="105"/>
      <c r="AN165" s="46">
        <f t="shared" si="46"/>
        <v>0</v>
      </c>
      <c r="AO165" s="105">
        <v>0</v>
      </c>
      <c r="AP165" s="105">
        <f t="shared" si="47"/>
        <v>0</v>
      </c>
      <c r="AQ165" s="46">
        <f t="shared" si="48"/>
        <v>0</v>
      </c>
      <c r="AR165" s="46">
        <f t="shared" si="49"/>
        <v>0</v>
      </c>
      <c r="AS165" s="46">
        <f t="shared" si="50"/>
        <v>0</v>
      </c>
      <c r="AT165" s="46">
        <f t="shared" si="51"/>
        <v>0</v>
      </c>
      <c r="AU165" s="46">
        <f t="shared" si="52"/>
        <v>0</v>
      </c>
      <c r="AV165" s="105">
        <f t="shared" si="53"/>
        <v>0</v>
      </c>
      <c r="AW165" s="105">
        <f t="shared" si="54"/>
        <v>0</v>
      </c>
      <c r="AX165" s="108"/>
      <c r="AY165" s="294" t="b">
        <f t="shared" si="55"/>
        <v>1</v>
      </c>
      <c r="AZ165" s="5" t="s">
        <v>722</v>
      </c>
    </row>
    <row r="166" spans="1:52" s="5" customFormat="1" ht="24.95" customHeight="1" x14ac:dyDescent="0.25">
      <c r="A166" s="281" t="s">
        <v>674</v>
      </c>
      <c r="B166" s="19" t="s">
        <v>723</v>
      </c>
      <c r="C166" s="65" t="s">
        <v>724</v>
      </c>
      <c r="D166" s="66">
        <v>75.66</v>
      </c>
      <c r="E166" s="67">
        <v>75.66</v>
      </c>
      <c r="F166" s="101" t="s">
        <v>33</v>
      </c>
      <c r="G166" s="46">
        <v>0</v>
      </c>
      <c r="H166" s="46"/>
      <c r="I166" s="46"/>
      <c r="J166" s="46"/>
      <c r="K166" s="46"/>
      <c r="L166" s="46">
        <f t="shared" si="39"/>
        <v>0</v>
      </c>
      <c r="M166" s="46">
        <v>0</v>
      </c>
      <c r="N166" s="46">
        <f t="shared" si="40"/>
        <v>0</v>
      </c>
      <c r="O166" s="105"/>
      <c r="P166" s="105"/>
      <c r="Q166" s="105"/>
      <c r="R166" s="105"/>
      <c r="S166" s="46">
        <f t="shared" si="41"/>
        <v>0</v>
      </c>
      <c r="T166" s="46"/>
      <c r="U166" s="46">
        <f t="shared" si="42"/>
        <v>0</v>
      </c>
      <c r="V166" s="105"/>
      <c r="W166" s="105"/>
      <c r="X166" s="105"/>
      <c r="Y166" s="105"/>
      <c r="Z166" s="46">
        <f t="shared" si="43"/>
        <v>0</v>
      </c>
      <c r="AA166" s="105"/>
      <c r="AB166" s="46">
        <f t="shared" si="44"/>
        <v>0</v>
      </c>
      <c r="AC166" s="105"/>
      <c r="AD166" s="105"/>
      <c r="AE166" s="105"/>
      <c r="AF166" s="105"/>
      <c r="AG166" s="46">
        <f t="shared" si="38"/>
        <v>0</v>
      </c>
      <c r="AH166" s="105">
        <v>0</v>
      </c>
      <c r="AI166" s="46">
        <f t="shared" si="45"/>
        <v>0</v>
      </c>
      <c r="AJ166" s="105"/>
      <c r="AK166" s="105"/>
      <c r="AL166" s="105"/>
      <c r="AM166" s="105"/>
      <c r="AN166" s="46">
        <f t="shared" si="46"/>
        <v>0</v>
      </c>
      <c r="AO166" s="105">
        <v>0</v>
      </c>
      <c r="AP166" s="105">
        <f t="shared" si="47"/>
        <v>0</v>
      </c>
      <c r="AQ166" s="46">
        <f t="shared" si="48"/>
        <v>0</v>
      </c>
      <c r="AR166" s="46">
        <f t="shared" si="49"/>
        <v>0</v>
      </c>
      <c r="AS166" s="46">
        <f t="shared" si="50"/>
        <v>0</v>
      </c>
      <c r="AT166" s="46">
        <f t="shared" si="51"/>
        <v>0</v>
      </c>
      <c r="AU166" s="46">
        <f t="shared" si="52"/>
        <v>0</v>
      </c>
      <c r="AV166" s="105">
        <f t="shared" si="53"/>
        <v>0</v>
      </c>
      <c r="AW166" s="105">
        <f t="shared" si="54"/>
        <v>0</v>
      </c>
      <c r="AX166" s="108"/>
      <c r="AY166" s="294" t="b">
        <f t="shared" si="55"/>
        <v>1</v>
      </c>
      <c r="AZ166" s="5" t="s">
        <v>724</v>
      </c>
    </row>
    <row r="167" spans="1:52" s="5" customFormat="1" ht="28.5" customHeight="1" x14ac:dyDescent="0.25">
      <c r="A167" s="281" t="s">
        <v>674</v>
      </c>
      <c r="B167" s="19" t="s">
        <v>725</v>
      </c>
      <c r="C167" s="65" t="s">
        <v>726</v>
      </c>
      <c r="D167" s="66">
        <v>84.15</v>
      </c>
      <c r="E167" s="67">
        <v>84.15</v>
      </c>
      <c r="F167" s="101" t="s">
        <v>33</v>
      </c>
      <c r="G167" s="46">
        <v>1</v>
      </c>
      <c r="H167" s="46"/>
      <c r="I167" s="46"/>
      <c r="J167" s="46"/>
      <c r="K167" s="46"/>
      <c r="L167" s="46">
        <f t="shared" si="39"/>
        <v>1</v>
      </c>
      <c r="M167" s="46">
        <v>1</v>
      </c>
      <c r="N167" s="46">
        <f t="shared" si="40"/>
        <v>0</v>
      </c>
      <c r="O167" s="105"/>
      <c r="P167" s="105"/>
      <c r="Q167" s="105"/>
      <c r="R167" s="105"/>
      <c r="S167" s="46">
        <f t="shared" si="41"/>
        <v>1</v>
      </c>
      <c r="T167" s="46">
        <v>1</v>
      </c>
      <c r="U167" s="46">
        <f t="shared" si="42"/>
        <v>0</v>
      </c>
      <c r="V167" s="105"/>
      <c r="W167" s="105"/>
      <c r="X167" s="105">
        <v>1</v>
      </c>
      <c r="Y167" s="105"/>
      <c r="Z167" s="46">
        <f t="shared" si="43"/>
        <v>0</v>
      </c>
      <c r="AA167" s="105"/>
      <c r="AB167" s="46">
        <f t="shared" si="44"/>
        <v>0</v>
      </c>
      <c r="AC167" s="105"/>
      <c r="AD167" s="105"/>
      <c r="AE167" s="105"/>
      <c r="AF167" s="105"/>
      <c r="AG167" s="46">
        <f t="shared" si="38"/>
        <v>0</v>
      </c>
      <c r="AH167" s="105">
        <v>0</v>
      </c>
      <c r="AI167" s="46">
        <f t="shared" si="45"/>
        <v>0</v>
      </c>
      <c r="AJ167" s="105"/>
      <c r="AK167" s="105"/>
      <c r="AL167" s="105"/>
      <c r="AM167" s="105"/>
      <c r="AN167" s="46">
        <f t="shared" si="46"/>
        <v>0</v>
      </c>
      <c r="AO167" s="105">
        <v>0</v>
      </c>
      <c r="AP167" s="105">
        <f t="shared" si="47"/>
        <v>0</v>
      </c>
      <c r="AQ167" s="46">
        <f t="shared" si="48"/>
        <v>0</v>
      </c>
      <c r="AR167" s="46">
        <f t="shared" si="49"/>
        <v>0</v>
      </c>
      <c r="AS167" s="46">
        <f t="shared" si="50"/>
        <v>1</v>
      </c>
      <c r="AT167" s="46">
        <f t="shared" si="51"/>
        <v>0</v>
      </c>
      <c r="AU167" s="46">
        <f t="shared" si="52"/>
        <v>0</v>
      </c>
      <c r="AV167" s="105">
        <f t="shared" si="53"/>
        <v>0</v>
      </c>
      <c r="AW167" s="105">
        <f t="shared" si="54"/>
        <v>0</v>
      </c>
      <c r="AX167" s="108"/>
      <c r="AY167" s="294" t="b">
        <f t="shared" si="55"/>
        <v>1</v>
      </c>
      <c r="AZ167" s="5" t="s">
        <v>726</v>
      </c>
    </row>
    <row r="168" spans="1:52" s="5" customFormat="1" ht="24.95" customHeight="1" x14ac:dyDescent="0.25">
      <c r="A168" s="281" t="s">
        <v>1423</v>
      </c>
      <c r="B168" s="19" t="s">
        <v>1928</v>
      </c>
      <c r="C168" s="65" t="s">
        <v>1929</v>
      </c>
      <c r="D168" s="66">
        <v>8</v>
      </c>
      <c r="E168" s="67">
        <v>8</v>
      </c>
      <c r="F168" s="101" t="s">
        <v>33</v>
      </c>
      <c r="G168" s="46">
        <v>0</v>
      </c>
      <c r="H168" s="46"/>
      <c r="I168" s="46"/>
      <c r="J168" s="46"/>
      <c r="K168" s="46"/>
      <c r="L168" s="46">
        <f t="shared" si="39"/>
        <v>0</v>
      </c>
      <c r="M168" s="46">
        <v>0</v>
      </c>
      <c r="N168" s="46">
        <f t="shared" si="40"/>
        <v>0</v>
      </c>
      <c r="O168" s="105"/>
      <c r="P168" s="105"/>
      <c r="Q168" s="105"/>
      <c r="R168" s="105"/>
      <c r="S168" s="46">
        <f t="shared" si="41"/>
        <v>0</v>
      </c>
      <c r="T168" s="46"/>
      <c r="U168" s="46">
        <f t="shared" si="42"/>
        <v>0</v>
      </c>
      <c r="V168" s="105"/>
      <c r="W168" s="105"/>
      <c r="X168" s="105"/>
      <c r="Y168" s="105"/>
      <c r="Z168" s="46">
        <f t="shared" si="43"/>
        <v>0</v>
      </c>
      <c r="AA168" s="105"/>
      <c r="AB168" s="46">
        <f t="shared" si="44"/>
        <v>0</v>
      </c>
      <c r="AC168" s="105"/>
      <c r="AD168" s="105"/>
      <c r="AE168" s="105"/>
      <c r="AF168" s="105"/>
      <c r="AG168" s="46">
        <f t="shared" si="38"/>
        <v>0</v>
      </c>
      <c r="AH168" s="105">
        <v>0</v>
      </c>
      <c r="AI168" s="46">
        <f t="shared" si="45"/>
        <v>0</v>
      </c>
      <c r="AJ168" s="105"/>
      <c r="AK168" s="105"/>
      <c r="AL168" s="105"/>
      <c r="AM168" s="105"/>
      <c r="AN168" s="46">
        <f t="shared" si="46"/>
        <v>0</v>
      </c>
      <c r="AO168" s="105">
        <v>0</v>
      </c>
      <c r="AP168" s="105">
        <f t="shared" si="47"/>
        <v>0</v>
      </c>
      <c r="AQ168" s="46">
        <f t="shared" si="48"/>
        <v>0</v>
      </c>
      <c r="AR168" s="46">
        <f t="shared" si="49"/>
        <v>0</v>
      </c>
      <c r="AS168" s="46">
        <f t="shared" si="50"/>
        <v>0</v>
      </c>
      <c r="AT168" s="46">
        <f t="shared" si="51"/>
        <v>0</v>
      </c>
      <c r="AU168" s="46">
        <f t="shared" si="52"/>
        <v>0</v>
      </c>
      <c r="AV168" s="105">
        <f t="shared" si="53"/>
        <v>0</v>
      </c>
      <c r="AW168" s="105">
        <f t="shared" si="54"/>
        <v>0</v>
      </c>
      <c r="AX168" s="108"/>
      <c r="AY168" s="294" t="b">
        <f t="shared" si="55"/>
        <v>1</v>
      </c>
      <c r="AZ168" s="5" t="s">
        <v>1929</v>
      </c>
    </row>
    <row r="169" spans="1:52" s="5" customFormat="1" ht="15" x14ac:dyDescent="0.25">
      <c r="A169" s="281" t="s">
        <v>1423</v>
      </c>
      <c r="B169" s="19" t="s">
        <v>1930</v>
      </c>
      <c r="C169" s="65" t="s">
        <v>1931</v>
      </c>
      <c r="D169" s="66">
        <v>14.08</v>
      </c>
      <c r="E169" s="67">
        <v>14.08</v>
      </c>
      <c r="F169" s="101" t="s">
        <v>33</v>
      </c>
      <c r="G169" s="46">
        <v>0</v>
      </c>
      <c r="H169" s="46"/>
      <c r="I169" s="46"/>
      <c r="J169" s="46"/>
      <c r="K169" s="46"/>
      <c r="L169" s="46">
        <f t="shared" si="39"/>
        <v>0</v>
      </c>
      <c r="M169" s="46">
        <v>0</v>
      </c>
      <c r="N169" s="46">
        <f t="shared" si="40"/>
        <v>0</v>
      </c>
      <c r="O169" s="105"/>
      <c r="P169" s="105"/>
      <c r="Q169" s="105"/>
      <c r="R169" s="105"/>
      <c r="S169" s="46">
        <f t="shared" si="41"/>
        <v>0</v>
      </c>
      <c r="T169" s="46"/>
      <c r="U169" s="46">
        <f t="shared" si="42"/>
        <v>0</v>
      </c>
      <c r="V169" s="105"/>
      <c r="W169" s="105"/>
      <c r="X169" s="105"/>
      <c r="Y169" s="105"/>
      <c r="Z169" s="46">
        <f t="shared" si="43"/>
        <v>0</v>
      </c>
      <c r="AA169" s="105"/>
      <c r="AB169" s="46">
        <f t="shared" si="44"/>
        <v>0</v>
      </c>
      <c r="AC169" s="105"/>
      <c r="AD169" s="105"/>
      <c r="AE169" s="105"/>
      <c r="AF169" s="105"/>
      <c r="AG169" s="46">
        <f t="shared" si="38"/>
        <v>0</v>
      </c>
      <c r="AH169" s="105">
        <v>0</v>
      </c>
      <c r="AI169" s="46">
        <f t="shared" si="45"/>
        <v>0</v>
      </c>
      <c r="AJ169" s="105"/>
      <c r="AK169" s="105"/>
      <c r="AL169" s="105"/>
      <c r="AM169" s="105"/>
      <c r="AN169" s="46">
        <f t="shared" si="46"/>
        <v>0</v>
      </c>
      <c r="AO169" s="105">
        <v>0</v>
      </c>
      <c r="AP169" s="105">
        <f t="shared" si="47"/>
        <v>0</v>
      </c>
      <c r="AQ169" s="46">
        <f t="shared" si="48"/>
        <v>0</v>
      </c>
      <c r="AR169" s="46">
        <f t="shared" si="49"/>
        <v>0</v>
      </c>
      <c r="AS169" s="46">
        <f t="shared" si="50"/>
        <v>0</v>
      </c>
      <c r="AT169" s="46">
        <f t="shared" si="51"/>
        <v>0</v>
      </c>
      <c r="AU169" s="46">
        <f t="shared" si="52"/>
        <v>0</v>
      </c>
      <c r="AV169" s="105">
        <f t="shared" si="53"/>
        <v>0</v>
      </c>
      <c r="AW169" s="105">
        <f t="shared" si="54"/>
        <v>0</v>
      </c>
      <c r="AX169" s="108"/>
      <c r="AY169" s="294" t="b">
        <f t="shared" si="55"/>
        <v>1</v>
      </c>
      <c r="AZ169" s="5" t="s">
        <v>1931</v>
      </c>
    </row>
    <row r="170" spans="1:52" s="5" customFormat="1" ht="28.5" customHeight="1" x14ac:dyDescent="0.25">
      <c r="A170" s="281" t="s">
        <v>1423</v>
      </c>
      <c r="B170" s="19" t="s">
        <v>1932</v>
      </c>
      <c r="C170" s="65" t="s">
        <v>1933</v>
      </c>
      <c r="D170" s="66">
        <v>25</v>
      </c>
      <c r="E170" s="67">
        <v>85.05</v>
      </c>
      <c r="F170" s="101" t="s">
        <v>33</v>
      </c>
      <c r="G170" s="46">
        <v>3</v>
      </c>
      <c r="H170" s="46"/>
      <c r="I170" s="46"/>
      <c r="J170" s="46">
        <v>3</v>
      </c>
      <c r="K170" s="46"/>
      <c r="L170" s="46">
        <f t="shared" si="39"/>
        <v>0</v>
      </c>
      <c r="M170" s="46">
        <v>0</v>
      </c>
      <c r="N170" s="46">
        <f t="shared" si="40"/>
        <v>0</v>
      </c>
      <c r="O170" s="105"/>
      <c r="P170" s="105"/>
      <c r="Q170" s="105"/>
      <c r="R170" s="105"/>
      <c r="S170" s="46">
        <f t="shared" si="41"/>
        <v>0</v>
      </c>
      <c r="T170" s="46"/>
      <c r="U170" s="46">
        <f t="shared" si="42"/>
        <v>0</v>
      </c>
      <c r="V170" s="105"/>
      <c r="W170" s="105"/>
      <c r="X170" s="105"/>
      <c r="Y170" s="105"/>
      <c r="Z170" s="46">
        <f t="shared" si="43"/>
        <v>0</v>
      </c>
      <c r="AA170" s="105">
        <v>0</v>
      </c>
      <c r="AB170" s="46">
        <f t="shared" si="44"/>
        <v>0</v>
      </c>
      <c r="AC170" s="105"/>
      <c r="AD170" s="105"/>
      <c r="AE170" s="105"/>
      <c r="AF170" s="105"/>
      <c r="AG170" s="46">
        <f t="shared" si="38"/>
        <v>0</v>
      </c>
      <c r="AH170" s="105">
        <v>0</v>
      </c>
      <c r="AI170" s="46">
        <f t="shared" si="45"/>
        <v>0</v>
      </c>
      <c r="AJ170" s="105"/>
      <c r="AK170" s="105"/>
      <c r="AL170" s="105"/>
      <c r="AM170" s="105"/>
      <c r="AN170" s="46">
        <f t="shared" si="46"/>
        <v>0</v>
      </c>
      <c r="AO170" s="105">
        <v>0</v>
      </c>
      <c r="AP170" s="105">
        <f t="shared" si="47"/>
        <v>0</v>
      </c>
      <c r="AQ170" s="46">
        <f t="shared" si="48"/>
        <v>0</v>
      </c>
      <c r="AR170" s="46">
        <f t="shared" si="49"/>
        <v>0</v>
      </c>
      <c r="AS170" s="46">
        <f t="shared" si="50"/>
        <v>3</v>
      </c>
      <c r="AT170" s="46">
        <f t="shared" si="51"/>
        <v>0</v>
      </c>
      <c r="AU170" s="46">
        <f t="shared" si="52"/>
        <v>0</v>
      </c>
      <c r="AV170" s="105">
        <f t="shared" si="53"/>
        <v>0</v>
      </c>
      <c r="AW170" s="105">
        <f t="shared" si="54"/>
        <v>0</v>
      </c>
      <c r="AX170" s="108"/>
      <c r="AY170" s="294" t="b">
        <f t="shared" si="55"/>
        <v>1</v>
      </c>
      <c r="AZ170" s="5" t="s">
        <v>1933</v>
      </c>
    </row>
    <row r="171" spans="1:52" s="5" customFormat="1" ht="26.25" customHeight="1" x14ac:dyDescent="0.25">
      <c r="A171" s="281" t="s">
        <v>1423</v>
      </c>
      <c r="B171" s="19" t="s">
        <v>1934</v>
      </c>
      <c r="C171" s="65" t="s">
        <v>1935</v>
      </c>
      <c r="D171" s="66">
        <v>27</v>
      </c>
      <c r="E171" s="67">
        <v>27</v>
      </c>
      <c r="F171" s="101" t="s">
        <v>33</v>
      </c>
      <c r="G171" s="46">
        <v>0</v>
      </c>
      <c r="H171" s="46"/>
      <c r="I171" s="46"/>
      <c r="J171" s="46"/>
      <c r="K171" s="46"/>
      <c r="L171" s="46">
        <f t="shared" si="39"/>
        <v>0</v>
      </c>
      <c r="M171" s="46">
        <v>0</v>
      </c>
      <c r="N171" s="46">
        <f t="shared" si="40"/>
        <v>0</v>
      </c>
      <c r="O171" s="105"/>
      <c r="P171" s="105"/>
      <c r="Q171" s="105"/>
      <c r="R171" s="105"/>
      <c r="S171" s="46">
        <f t="shared" si="41"/>
        <v>0</v>
      </c>
      <c r="T171" s="46"/>
      <c r="U171" s="46">
        <f t="shared" si="42"/>
        <v>0</v>
      </c>
      <c r="V171" s="105">
        <v>2</v>
      </c>
      <c r="W171" s="105"/>
      <c r="X171" s="105"/>
      <c r="Y171" s="105"/>
      <c r="Z171" s="46">
        <f t="shared" si="43"/>
        <v>2</v>
      </c>
      <c r="AA171" s="105">
        <v>2</v>
      </c>
      <c r="AB171" s="46">
        <f t="shared" si="44"/>
        <v>0</v>
      </c>
      <c r="AC171" s="105"/>
      <c r="AD171" s="105"/>
      <c r="AE171" s="105"/>
      <c r="AF171" s="105"/>
      <c r="AG171" s="46">
        <f t="shared" si="38"/>
        <v>2</v>
      </c>
      <c r="AH171" s="105">
        <v>2</v>
      </c>
      <c r="AI171" s="46">
        <f t="shared" si="45"/>
        <v>0</v>
      </c>
      <c r="AJ171" s="105"/>
      <c r="AK171" s="105"/>
      <c r="AL171" s="105"/>
      <c r="AM171" s="105"/>
      <c r="AN171" s="46">
        <f t="shared" si="46"/>
        <v>2</v>
      </c>
      <c r="AO171" s="105">
        <v>2</v>
      </c>
      <c r="AP171" s="105">
        <f t="shared" si="47"/>
        <v>0</v>
      </c>
      <c r="AQ171" s="46">
        <f t="shared" si="48"/>
        <v>2</v>
      </c>
      <c r="AR171" s="46">
        <f t="shared" si="49"/>
        <v>0</v>
      </c>
      <c r="AS171" s="46">
        <f t="shared" si="50"/>
        <v>0</v>
      </c>
      <c r="AT171" s="46">
        <f t="shared" si="51"/>
        <v>0</v>
      </c>
      <c r="AU171" s="46">
        <f t="shared" si="52"/>
        <v>2</v>
      </c>
      <c r="AV171" s="184">
        <f t="shared" si="53"/>
        <v>2</v>
      </c>
      <c r="AW171" s="105">
        <f t="shared" si="54"/>
        <v>0</v>
      </c>
      <c r="AX171" s="108"/>
      <c r="AY171" s="294" t="b">
        <f t="shared" si="55"/>
        <v>1</v>
      </c>
      <c r="AZ171" s="5" t="s">
        <v>1935</v>
      </c>
    </row>
    <row r="172" spans="1:52" s="5" customFormat="1" ht="24.95" customHeight="1" x14ac:dyDescent="0.25">
      <c r="A172" s="281" t="s">
        <v>1423</v>
      </c>
      <c r="B172" s="19" t="s">
        <v>1936</v>
      </c>
      <c r="C172" s="65" t="s">
        <v>1937</v>
      </c>
      <c r="D172" s="66">
        <v>57.39</v>
      </c>
      <c r="E172" s="67">
        <v>57.39</v>
      </c>
      <c r="F172" s="101" t="s">
        <v>33</v>
      </c>
      <c r="G172" s="46">
        <v>0</v>
      </c>
      <c r="H172" s="46"/>
      <c r="I172" s="46"/>
      <c r="J172" s="46"/>
      <c r="K172" s="46"/>
      <c r="L172" s="46">
        <f t="shared" si="39"/>
        <v>0</v>
      </c>
      <c r="M172" s="46">
        <v>0</v>
      </c>
      <c r="N172" s="46">
        <f t="shared" si="40"/>
        <v>0</v>
      </c>
      <c r="O172" s="105"/>
      <c r="P172" s="105"/>
      <c r="Q172" s="105"/>
      <c r="R172" s="105"/>
      <c r="S172" s="46">
        <f t="shared" si="41"/>
        <v>0</v>
      </c>
      <c r="T172" s="46"/>
      <c r="U172" s="46">
        <f t="shared" si="42"/>
        <v>0</v>
      </c>
      <c r="V172" s="105"/>
      <c r="W172" s="105"/>
      <c r="X172" s="105"/>
      <c r="Y172" s="105"/>
      <c r="Z172" s="46">
        <f t="shared" si="43"/>
        <v>0</v>
      </c>
      <c r="AA172" s="105"/>
      <c r="AB172" s="46">
        <f t="shared" si="44"/>
        <v>0</v>
      </c>
      <c r="AC172" s="105"/>
      <c r="AD172" s="105"/>
      <c r="AE172" s="105">
        <v>0</v>
      </c>
      <c r="AF172" s="105"/>
      <c r="AG172" s="46">
        <f t="shared" si="38"/>
        <v>0</v>
      </c>
      <c r="AH172" s="105"/>
      <c r="AI172" s="46">
        <f t="shared" si="45"/>
        <v>0</v>
      </c>
      <c r="AJ172" s="105"/>
      <c r="AK172" s="105"/>
      <c r="AL172" s="105"/>
      <c r="AM172" s="105"/>
      <c r="AN172" s="46">
        <f t="shared" si="46"/>
        <v>0</v>
      </c>
      <c r="AO172" s="105">
        <v>0</v>
      </c>
      <c r="AP172" s="105">
        <f t="shared" si="47"/>
        <v>0</v>
      </c>
      <c r="AQ172" s="46">
        <f t="shared" si="48"/>
        <v>0</v>
      </c>
      <c r="AR172" s="46">
        <f t="shared" si="49"/>
        <v>0</v>
      </c>
      <c r="AS172" s="46">
        <f t="shared" si="50"/>
        <v>0</v>
      </c>
      <c r="AT172" s="46">
        <f t="shared" si="51"/>
        <v>0</v>
      </c>
      <c r="AU172" s="46">
        <f t="shared" si="52"/>
        <v>0</v>
      </c>
      <c r="AV172" s="105">
        <f t="shared" si="53"/>
        <v>0</v>
      </c>
      <c r="AW172" s="105">
        <f t="shared" si="54"/>
        <v>0</v>
      </c>
      <c r="AX172" s="108"/>
      <c r="AY172" s="294" t="b">
        <f t="shared" si="55"/>
        <v>1</v>
      </c>
      <c r="AZ172" s="5" t="s">
        <v>1937</v>
      </c>
    </row>
    <row r="173" spans="1:52" s="5" customFormat="1" ht="24.95" customHeight="1" x14ac:dyDescent="0.25">
      <c r="A173" s="281" t="s">
        <v>1423</v>
      </c>
      <c r="B173" s="19" t="s">
        <v>1938</v>
      </c>
      <c r="C173" s="65" t="s">
        <v>1939</v>
      </c>
      <c r="D173" s="66">
        <v>44</v>
      </c>
      <c r="E173" s="67">
        <v>44</v>
      </c>
      <c r="F173" s="101" t="s">
        <v>33</v>
      </c>
      <c r="G173" s="46">
        <v>0</v>
      </c>
      <c r="H173" s="46"/>
      <c r="I173" s="46"/>
      <c r="J173" s="46"/>
      <c r="K173" s="46"/>
      <c r="L173" s="46">
        <f t="shared" si="39"/>
        <v>0</v>
      </c>
      <c r="M173" s="46">
        <v>0</v>
      </c>
      <c r="N173" s="46">
        <f t="shared" si="40"/>
        <v>0</v>
      </c>
      <c r="O173" s="105"/>
      <c r="P173" s="105"/>
      <c r="Q173" s="105"/>
      <c r="R173" s="105"/>
      <c r="S173" s="46">
        <f t="shared" si="41"/>
        <v>0</v>
      </c>
      <c r="T173" s="46"/>
      <c r="U173" s="46">
        <f t="shared" si="42"/>
        <v>0</v>
      </c>
      <c r="V173" s="105"/>
      <c r="W173" s="105"/>
      <c r="X173" s="105"/>
      <c r="Y173" s="105"/>
      <c r="Z173" s="46">
        <f t="shared" si="43"/>
        <v>0</v>
      </c>
      <c r="AA173" s="105"/>
      <c r="AB173" s="46">
        <f t="shared" si="44"/>
        <v>0</v>
      </c>
      <c r="AC173" s="105"/>
      <c r="AD173" s="105"/>
      <c r="AE173" s="105"/>
      <c r="AF173" s="105"/>
      <c r="AG173" s="46">
        <f t="shared" si="38"/>
        <v>0</v>
      </c>
      <c r="AH173" s="105">
        <v>0</v>
      </c>
      <c r="AI173" s="46">
        <f t="shared" si="45"/>
        <v>0</v>
      </c>
      <c r="AJ173" s="105"/>
      <c r="AK173" s="105"/>
      <c r="AL173" s="105"/>
      <c r="AM173" s="105"/>
      <c r="AN173" s="46">
        <f t="shared" si="46"/>
        <v>0</v>
      </c>
      <c r="AO173" s="105">
        <v>0</v>
      </c>
      <c r="AP173" s="105">
        <f t="shared" si="47"/>
        <v>0</v>
      </c>
      <c r="AQ173" s="46">
        <f t="shared" si="48"/>
        <v>0</v>
      </c>
      <c r="AR173" s="46">
        <f t="shared" si="49"/>
        <v>0</v>
      </c>
      <c r="AS173" s="46">
        <f t="shared" si="50"/>
        <v>0</v>
      </c>
      <c r="AT173" s="46">
        <f t="shared" si="51"/>
        <v>0</v>
      </c>
      <c r="AU173" s="46">
        <f t="shared" si="52"/>
        <v>0</v>
      </c>
      <c r="AV173" s="105">
        <f t="shared" si="53"/>
        <v>0</v>
      </c>
      <c r="AW173" s="105">
        <f t="shared" si="54"/>
        <v>0</v>
      </c>
      <c r="AX173" s="108"/>
      <c r="AY173" s="294" t="b">
        <f t="shared" si="55"/>
        <v>1</v>
      </c>
      <c r="AZ173" s="5" t="s">
        <v>1939</v>
      </c>
    </row>
    <row r="174" spans="1:52" s="5" customFormat="1" ht="24.95" customHeight="1" x14ac:dyDescent="0.25">
      <c r="A174" s="281" t="s">
        <v>1423</v>
      </c>
      <c r="B174" s="19" t="s">
        <v>1940</v>
      </c>
      <c r="C174" s="65" t="s">
        <v>1941</v>
      </c>
      <c r="D174" s="66">
        <v>33.64</v>
      </c>
      <c r="E174" s="67">
        <v>33.64</v>
      </c>
      <c r="F174" s="101" t="s">
        <v>33</v>
      </c>
      <c r="G174" s="46">
        <v>0</v>
      </c>
      <c r="H174" s="46"/>
      <c r="I174" s="46"/>
      <c r="J174" s="46"/>
      <c r="K174" s="46"/>
      <c r="L174" s="46">
        <f t="shared" si="39"/>
        <v>0</v>
      </c>
      <c r="M174" s="46">
        <v>0</v>
      </c>
      <c r="N174" s="46">
        <f t="shared" si="40"/>
        <v>0</v>
      </c>
      <c r="O174" s="105"/>
      <c r="P174" s="105"/>
      <c r="Q174" s="105"/>
      <c r="R174" s="105"/>
      <c r="S174" s="46">
        <f t="shared" si="41"/>
        <v>0</v>
      </c>
      <c r="T174" s="46"/>
      <c r="U174" s="46">
        <f t="shared" si="42"/>
        <v>0</v>
      </c>
      <c r="V174" s="105"/>
      <c r="W174" s="105"/>
      <c r="X174" s="105"/>
      <c r="Y174" s="105"/>
      <c r="Z174" s="46">
        <f t="shared" si="43"/>
        <v>0</v>
      </c>
      <c r="AA174" s="105"/>
      <c r="AB174" s="46">
        <f t="shared" si="44"/>
        <v>0</v>
      </c>
      <c r="AC174" s="105"/>
      <c r="AD174" s="105"/>
      <c r="AE174" s="105"/>
      <c r="AF174" s="105"/>
      <c r="AG174" s="46">
        <f t="shared" ref="AG174:AG237" si="56">Z174+AC174+AD174-AE174-AF174</f>
        <v>0</v>
      </c>
      <c r="AH174" s="105">
        <v>0</v>
      </c>
      <c r="AI174" s="46">
        <f t="shared" si="45"/>
        <v>0</v>
      </c>
      <c r="AJ174" s="105"/>
      <c r="AK174" s="105"/>
      <c r="AL174" s="105"/>
      <c r="AM174" s="105"/>
      <c r="AN174" s="46">
        <f t="shared" si="46"/>
        <v>0</v>
      </c>
      <c r="AO174" s="105">
        <v>0</v>
      </c>
      <c r="AP174" s="105">
        <f t="shared" si="47"/>
        <v>0</v>
      </c>
      <c r="AQ174" s="46">
        <f t="shared" si="48"/>
        <v>0</v>
      </c>
      <c r="AR174" s="46">
        <f t="shared" si="49"/>
        <v>0</v>
      </c>
      <c r="AS174" s="46">
        <f t="shared" si="50"/>
        <v>0</v>
      </c>
      <c r="AT174" s="46">
        <f t="shared" si="51"/>
        <v>0</v>
      </c>
      <c r="AU174" s="46">
        <f t="shared" si="52"/>
        <v>0</v>
      </c>
      <c r="AV174" s="105">
        <f t="shared" si="53"/>
        <v>0</v>
      </c>
      <c r="AW174" s="105">
        <f t="shared" si="54"/>
        <v>0</v>
      </c>
      <c r="AX174" s="108"/>
      <c r="AY174" s="294" t="b">
        <f t="shared" si="55"/>
        <v>1</v>
      </c>
      <c r="AZ174" s="5" t="s">
        <v>1941</v>
      </c>
    </row>
    <row r="175" spans="1:52" s="5" customFormat="1" ht="24.95" customHeight="1" x14ac:dyDescent="0.25">
      <c r="A175" s="281" t="s">
        <v>1423</v>
      </c>
      <c r="B175" s="19" t="s">
        <v>1942</v>
      </c>
      <c r="C175" s="65" t="s">
        <v>1943</v>
      </c>
      <c r="D175" s="66">
        <v>19.72</v>
      </c>
      <c r="E175" s="67">
        <v>19.72</v>
      </c>
      <c r="F175" s="101" t="s">
        <v>33</v>
      </c>
      <c r="G175" s="46">
        <v>0</v>
      </c>
      <c r="H175" s="46"/>
      <c r="I175" s="46"/>
      <c r="J175" s="46"/>
      <c r="K175" s="46"/>
      <c r="L175" s="46">
        <f t="shared" si="39"/>
        <v>0</v>
      </c>
      <c r="M175" s="46">
        <v>0</v>
      </c>
      <c r="N175" s="46">
        <f t="shared" si="40"/>
        <v>0</v>
      </c>
      <c r="O175" s="105"/>
      <c r="P175" s="105"/>
      <c r="Q175" s="105"/>
      <c r="R175" s="105"/>
      <c r="S175" s="46">
        <f t="shared" si="41"/>
        <v>0</v>
      </c>
      <c r="T175" s="46"/>
      <c r="U175" s="46">
        <f t="shared" si="42"/>
        <v>0</v>
      </c>
      <c r="V175" s="105"/>
      <c r="W175" s="105"/>
      <c r="X175" s="105"/>
      <c r="Y175" s="105"/>
      <c r="Z175" s="46">
        <f t="shared" si="43"/>
        <v>0</v>
      </c>
      <c r="AA175" s="105"/>
      <c r="AB175" s="46">
        <f t="shared" si="44"/>
        <v>0</v>
      </c>
      <c r="AC175" s="105"/>
      <c r="AD175" s="105"/>
      <c r="AE175" s="105"/>
      <c r="AF175" s="105"/>
      <c r="AG175" s="46">
        <f t="shared" si="56"/>
        <v>0</v>
      </c>
      <c r="AH175" s="105">
        <v>0</v>
      </c>
      <c r="AI175" s="46">
        <f t="shared" si="45"/>
        <v>0</v>
      </c>
      <c r="AJ175" s="105"/>
      <c r="AK175" s="105"/>
      <c r="AL175" s="105"/>
      <c r="AM175" s="105"/>
      <c r="AN175" s="46">
        <f t="shared" si="46"/>
        <v>0</v>
      </c>
      <c r="AO175" s="105">
        <v>0</v>
      </c>
      <c r="AP175" s="105">
        <f t="shared" si="47"/>
        <v>0</v>
      </c>
      <c r="AQ175" s="46">
        <f t="shared" si="48"/>
        <v>0</v>
      </c>
      <c r="AR175" s="46">
        <f t="shared" si="49"/>
        <v>0</v>
      </c>
      <c r="AS175" s="46">
        <f t="shared" si="50"/>
        <v>0</v>
      </c>
      <c r="AT175" s="46">
        <f t="shared" si="51"/>
        <v>0</v>
      </c>
      <c r="AU175" s="46">
        <f t="shared" si="52"/>
        <v>0</v>
      </c>
      <c r="AV175" s="105">
        <f t="shared" si="53"/>
        <v>0</v>
      </c>
      <c r="AW175" s="105">
        <f t="shared" si="54"/>
        <v>0</v>
      </c>
      <c r="AX175" s="108"/>
      <c r="AY175" s="294" t="b">
        <f t="shared" si="55"/>
        <v>1</v>
      </c>
      <c r="AZ175" s="5" t="s">
        <v>1943</v>
      </c>
    </row>
    <row r="176" spans="1:52" s="5" customFormat="1" ht="28.5" customHeight="1" x14ac:dyDescent="0.25">
      <c r="A176" s="281" t="s">
        <v>1423</v>
      </c>
      <c r="B176" s="19" t="s">
        <v>1944</v>
      </c>
      <c r="C176" s="65" t="s">
        <v>1945</v>
      </c>
      <c r="D176" s="66">
        <v>13.92</v>
      </c>
      <c r="E176" s="67">
        <v>13.92</v>
      </c>
      <c r="F176" s="101" t="s">
        <v>33</v>
      </c>
      <c r="G176" s="46">
        <v>24</v>
      </c>
      <c r="H176" s="46"/>
      <c r="I176" s="46"/>
      <c r="J176" s="46"/>
      <c r="K176" s="46"/>
      <c r="L176" s="46">
        <f t="shared" si="39"/>
        <v>24</v>
      </c>
      <c r="M176" s="46">
        <v>24</v>
      </c>
      <c r="N176" s="46">
        <f t="shared" si="40"/>
        <v>0</v>
      </c>
      <c r="O176" s="105"/>
      <c r="P176" s="105"/>
      <c r="Q176" s="105"/>
      <c r="R176" s="105"/>
      <c r="S176" s="46">
        <f t="shared" si="41"/>
        <v>24</v>
      </c>
      <c r="T176" s="46">
        <v>24</v>
      </c>
      <c r="U176" s="46">
        <f t="shared" si="42"/>
        <v>0</v>
      </c>
      <c r="V176" s="105"/>
      <c r="W176" s="105"/>
      <c r="X176" s="105"/>
      <c r="Y176" s="105"/>
      <c r="Z176" s="46">
        <f t="shared" si="43"/>
        <v>24</v>
      </c>
      <c r="AA176" s="105">
        <v>24</v>
      </c>
      <c r="AB176" s="46">
        <f t="shared" si="44"/>
        <v>0</v>
      </c>
      <c r="AC176" s="105"/>
      <c r="AD176" s="105"/>
      <c r="AE176" s="105"/>
      <c r="AF176" s="105"/>
      <c r="AG176" s="46">
        <f t="shared" si="56"/>
        <v>24</v>
      </c>
      <c r="AH176" s="105">
        <v>24</v>
      </c>
      <c r="AI176" s="46">
        <f t="shared" si="45"/>
        <v>0</v>
      </c>
      <c r="AJ176" s="105"/>
      <c r="AK176" s="105"/>
      <c r="AL176" s="105"/>
      <c r="AM176" s="105"/>
      <c r="AN176" s="46">
        <f t="shared" si="46"/>
        <v>24</v>
      </c>
      <c r="AO176" s="105">
        <v>24</v>
      </c>
      <c r="AP176" s="105">
        <f t="shared" si="47"/>
        <v>0</v>
      </c>
      <c r="AQ176" s="46">
        <f t="shared" si="48"/>
        <v>0</v>
      </c>
      <c r="AR176" s="46">
        <f t="shared" si="49"/>
        <v>0</v>
      </c>
      <c r="AS176" s="46">
        <f t="shared" si="50"/>
        <v>0</v>
      </c>
      <c r="AT176" s="46">
        <f t="shared" si="51"/>
        <v>0</v>
      </c>
      <c r="AU176" s="46">
        <f t="shared" si="52"/>
        <v>24</v>
      </c>
      <c r="AV176" s="184">
        <f t="shared" si="53"/>
        <v>24</v>
      </c>
      <c r="AW176" s="105">
        <f t="shared" si="54"/>
        <v>0</v>
      </c>
      <c r="AX176" s="107"/>
      <c r="AY176" s="294" t="b">
        <f t="shared" si="55"/>
        <v>1</v>
      </c>
      <c r="AZ176" s="5" t="s">
        <v>1945</v>
      </c>
    </row>
    <row r="177" spans="1:52" s="5" customFormat="1" ht="24.95" customHeight="1" x14ac:dyDescent="0.25">
      <c r="A177" s="281" t="s">
        <v>1423</v>
      </c>
      <c r="B177" s="19" t="s">
        <v>1946</v>
      </c>
      <c r="C177" s="65" t="s">
        <v>1947</v>
      </c>
      <c r="D177" s="66">
        <v>30.16</v>
      </c>
      <c r="E177" s="67">
        <v>30.16</v>
      </c>
      <c r="F177" s="101" t="s">
        <v>33</v>
      </c>
      <c r="G177" s="46">
        <v>36</v>
      </c>
      <c r="H177" s="46"/>
      <c r="I177" s="46"/>
      <c r="J177" s="46"/>
      <c r="K177" s="46"/>
      <c r="L177" s="46">
        <f t="shared" si="39"/>
        <v>36</v>
      </c>
      <c r="M177" s="46">
        <v>36</v>
      </c>
      <c r="N177" s="46">
        <f t="shared" si="40"/>
        <v>0</v>
      </c>
      <c r="O177" s="105"/>
      <c r="P177" s="105"/>
      <c r="Q177" s="105"/>
      <c r="R177" s="105"/>
      <c r="S177" s="46">
        <f t="shared" si="41"/>
        <v>36</v>
      </c>
      <c r="T177" s="46">
        <v>36</v>
      </c>
      <c r="U177" s="46">
        <f t="shared" si="42"/>
        <v>0</v>
      </c>
      <c r="V177" s="105">
        <v>2</v>
      </c>
      <c r="W177" s="105"/>
      <c r="X177" s="105"/>
      <c r="Y177" s="105"/>
      <c r="Z177" s="46">
        <f t="shared" si="43"/>
        <v>38</v>
      </c>
      <c r="AA177" s="105">
        <v>38</v>
      </c>
      <c r="AB177" s="46">
        <f t="shared" si="44"/>
        <v>0</v>
      </c>
      <c r="AC177" s="105"/>
      <c r="AD177" s="105"/>
      <c r="AE177" s="105"/>
      <c r="AF177" s="105"/>
      <c r="AG177" s="46">
        <f t="shared" si="56"/>
        <v>38</v>
      </c>
      <c r="AH177" s="105">
        <v>38</v>
      </c>
      <c r="AI177" s="46">
        <f t="shared" si="45"/>
        <v>0</v>
      </c>
      <c r="AJ177" s="105"/>
      <c r="AK177" s="105"/>
      <c r="AL177" s="105">
        <v>5</v>
      </c>
      <c r="AM177" s="105"/>
      <c r="AN177" s="46">
        <f t="shared" si="46"/>
        <v>33</v>
      </c>
      <c r="AO177" s="105">
        <v>33</v>
      </c>
      <c r="AP177" s="105">
        <f t="shared" si="47"/>
        <v>0</v>
      </c>
      <c r="AQ177" s="46">
        <f t="shared" si="48"/>
        <v>2</v>
      </c>
      <c r="AR177" s="46">
        <f t="shared" si="49"/>
        <v>0</v>
      </c>
      <c r="AS177" s="46">
        <f t="shared" si="50"/>
        <v>5</v>
      </c>
      <c r="AT177" s="46">
        <f t="shared" si="51"/>
        <v>0</v>
      </c>
      <c r="AU177" s="46">
        <f t="shared" si="52"/>
        <v>33</v>
      </c>
      <c r="AV177" s="184">
        <f t="shared" si="53"/>
        <v>33</v>
      </c>
      <c r="AW177" s="105">
        <f t="shared" si="54"/>
        <v>0</v>
      </c>
      <c r="AX177" s="107"/>
      <c r="AY177" s="294" t="b">
        <f t="shared" si="55"/>
        <v>1</v>
      </c>
      <c r="AZ177" s="5" t="s">
        <v>1947</v>
      </c>
    </row>
    <row r="178" spans="1:52" s="5" customFormat="1" ht="24.95" customHeight="1" x14ac:dyDescent="0.25">
      <c r="A178" s="281" t="s">
        <v>1423</v>
      </c>
      <c r="B178" s="19" t="s">
        <v>1948</v>
      </c>
      <c r="C178" s="65" t="s">
        <v>1949</v>
      </c>
      <c r="D178" s="66">
        <v>42.92</v>
      </c>
      <c r="E178" s="67">
        <v>42.92</v>
      </c>
      <c r="F178" s="101" t="s">
        <v>33</v>
      </c>
      <c r="G178" s="46">
        <v>28</v>
      </c>
      <c r="H178" s="46"/>
      <c r="I178" s="46"/>
      <c r="J178" s="46"/>
      <c r="K178" s="46"/>
      <c r="L178" s="46">
        <f t="shared" si="39"/>
        <v>28</v>
      </c>
      <c r="M178" s="46">
        <v>28</v>
      </c>
      <c r="N178" s="46">
        <f t="shared" si="40"/>
        <v>0</v>
      </c>
      <c r="O178" s="105"/>
      <c r="P178" s="105"/>
      <c r="Q178" s="105">
        <v>1</v>
      </c>
      <c r="R178" s="105"/>
      <c r="S178" s="46">
        <f t="shared" si="41"/>
        <v>27</v>
      </c>
      <c r="T178" s="46">
        <v>27</v>
      </c>
      <c r="U178" s="46">
        <f t="shared" si="42"/>
        <v>0</v>
      </c>
      <c r="V178" s="105"/>
      <c r="W178" s="105"/>
      <c r="X178" s="105"/>
      <c r="Y178" s="105"/>
      <c r="Z178" s="46">
        <f t="shared" si="43"/>
        <v>27</v>
      </c>
      <c r="AA178" s="105">
        <v>27</v>
      </c>
      <c r="AB178" s="46">
        <f t="shared" si="44"/>
        <v>0</v>
      </c>
      <c r="AC178" s="105"/>
      <c r="AD178" s="105"/>
      <c r="AE178" s="105">
        <v>1</v>
      </c>
      <c r="AF178" s="105"/>
      <c r="AG178" s="46">
        <f t="shared" si="56"/>
        <v>26</v>
      </c>
      <c r="AH178" s="105">
        <v>26</v>
      </c>
      <c r="AI178" s="46">
        <f t="shared" si="45"/>
        <v>0</v>
      </c>
      <c r="AJ178" s="105"/>
      <c r="AK178" s="105"/>
      <c r="AL178" s="105">
        <v>4</v>
      </c>
      <c r="AM178" s="105"/>
      <c r="AN178" s="46">
        <f t="shared" si="46"/>
        <v>22</v>
      </c>
      <c r="AO178" s="105">
        <v>22</v>
      </c>
      <c r="AP178" s="105">
        <f t="shared" si="47"/>
        <v>0</v>
      </c>
      <c r="AQ178" s="46">
        <f t="shared" si="48"/>
        <v>0</v>
      </c>
      <c r="AR178" s="46">
        <f t="shared" si="49"/>
        <v>0</v>
      </c>
      <c r="AS178" s="46">
        <f t="shared" si="50"/>
        <v>6</v>
      </c>
      <c r="AT178" s="46">
        <f t="shared" si="51"/>
        <v>0</v>
      </c>
      <c r="AU178" s="46">
        <f t="shared" si="52"/>
        <v>22</v>
      </c>
      <c r="AV178" s="184">
        <f t="shared" si="53"/>
        <v>22</v>
      </c>
      <c r="AW178" s="105">
        <f t="shared" si="54"/>
        <v>0</v>
      </c>
      <c r="AX178" s="107"/>
      <c r="AY178" s="294" t="b">
        <f t="shared" si="55"/>
        <v>1</v>
      </c>
      <c r="AZ178" s="5" t="s">
        <v>1949</v>
      </c>
    </row>
    <row r="179" spans="1:52" s="5" customFormat="1" ht="24.95" customHeight="1" x14ac:dyDescent="0.25">
      <c r="A179" s="281" t="s">
        <v>1423</v>
      </c>
      <c r="B179" s="19" t="s">
        <v>1950</v>
      </c>
      <c r="C179" s="65" t="s">
        <v>1951</v>
      </c>
      <c r="D179" s="66">
        <v>60.32</v>
      </c>
      <c r="E179" s="67">
        <v>60.32</v>
      </c>
      <c r="F179" s="101" t="s">
        <v>33</v>
      </c>
      <c r="G179" s="46">
        <v>19</v>
      </c>
      <c r="H179" s="46"/>
      <c r="I179" s="46"/>
      <c r="J179" s="46"/>
      <c r="K179" s="46"/>
      <c r="L179" s="46">
        <f t="shared" si="39"/>
        <v>19</v>
      </c>
      <c r="M179" s="46">
        <v>19</v>
      </c>
      <c r="N179" s="46">
        <f t="shared" si="40"/>
        <v>0</v>
      </c>
      <c r="O179" s="105"/>
      <c r="P179" s="105"/>
      <c r="Q179" s="105"/>
      <c r="R179" s="105"/>
      <c r="S179" s="46">
        <f t="shared" si="41"/>
        <v>19</v>
      </c>
      <c r="T179" s="46">
        <v>19</v>
      </c>
      <c r="U179" s="46">
        <f t="shared" si="42"/>
        <v>0</v>
      </c>
      <c r="V179" s="105"/>
      <c r="W179" s="105"/>
      <c r="X179" s="105"/>
      <c r="Y179" s="105"/>
      <c r="Z179" s="46">
        <f t="shared" si="43"/>
        <v>19</v>
      </c>
      <c r="AA179" s="105">
        <v>19</v>
      </c>
      <c r="AB179" s="46">
        <f t="shared" si="44"/>
        <v>0</v>
      </c>
      <c r="AC179" s="105"/>
      <c r="AD179" s="105"/>
      <c r="AE179" s="105"/>
      <c r="AF179" s="105"/>
      <c r="AG179" s="46">
        <f t="shared" si="56"/>
        <v>19</v>
      </c>
      <c r="AH179" s="105">
        <v>19</v>
      </c>
      <c r="AI179" s="46">
        <f t="shared" si="45"/>
        <v>0</v>
      </c>
      <c r="AJ179" s="105"/>
      <c r="AK179" s="105"/>
      <c r="AL179" s="105"/>
      <c r="AM179" s="105"/>
      <c r="AN179" s="46">
        <f t="shared" si="46"/>
        <v>19</v>
      </c>
      <c r="AO179" s="105">
        <v>19</v>
      </c>
      <c r="AP179" s="105">
        <f t="shared" si="47"/>
        <v>0</v>
      </c>
      <c r="AQ179" s="46">
        <f t="shared" si="48"/>
        <v>0</v>
      </c>
      <c r="AR179" s="46">
        <f t="shared" si="49"/>
        <v>0</v>
      </c>
      <c r="AS179" s="46">
        <f t="shared" si="50"/>
        <v>0</v>
      </c>
      <c r="AT179" s="46">
        <f t="shared" si="51"/>
        <v>0</v>
      </c>
      <c r="AU179" s="46">
        <f t="shared" si="52"/>
        <v>19</v>
      </c>
      <c r="AV179" s="184">
        <f t="shared" si="53"/>
        <v>19</v>
      </c>
      <c r="AW179" s="105">
        <f t="shared" si="54"/>
        <v>0</v>
      </c>
      <c r="AX179" s="107"/>
      <c r="AY179" s="294" t="b">
        <f t="shared" si="55"/>
        <v>1</v>
      </c>
      <c r="AZ179" s="5" t="s">
        <v>1951</v>
      </c>
    </row>
    <row r="180" spans="1:52" s="5" customFormat="1" ht="24.95" customHeight="1" x14ac:dyDescent="0.25">
      <c r="A180" s="281" t="s">
        <v>1298</v>
      </c>
      <c r="B180" s="19" t="s">
        <v>1364</v>
      </c>
      <c r="C180" s="65" t="s">
        <v>1365</v>
      </c>
      <c r="D180" s="66">
        <v>45</v>
      </c>
      <c r="E180" s="67">
        <v>45</v>
      </c>
      <c r="F180" s="101" t="s">
        <v>33</v>
      </c>
      <c r="G180" s="46">
        <v>3</v>
      </c>
      <c r="H180" s="46"/>
      <c r="I180" s="46"/>
      <c r="J180" s="46"/>
      <c r="K180" s="46"/>
      <c r="L180" s="46">
        <f t="shared" si="39"/>
        <v>3</v>
      </c>
      <c r="M180" s="46">
        <v>3</v>
      </c>
      <c r="N180" s="46">
        <f t="shared" si="40"/>
        <v>0</v>
      </c>
      <c r="O180" s="105"/>
      <c r="P180" s="105"/>
      <c r="Q180" s="105"/>
      <c r="R180" s="105"/>
      <c r="S180" s="46">
        <f t="shared" si="41"/>
        <v>3</v>
      </c>
      <c r="T180" s="46">
        <v>3</v>
      </c>
      <c r="U180" s="46">
        <f t="shared" si="42"/>
        <v>0</v>
      </c>
      <c r="V180" s="105">
        <v>4</v>
      </c>
      <c r="W180" s="105"/>
      <c r="X180" s="105">
        <v>4</v>
      </c>
      <c r="Y180" s="105"/>
      <c r="Z180" s="46">
        <f t="shared" si="43"/>
        <v>3</v>
      </c>
      <c r="AA180" s="105">
        <v>3</v>
      </c>
      <c r="AB180" s="46">
        <f t="shared" si="44"/>
        <v>0</v>
      </c>
      <c r="AC180" s="105"/>
      <c r="AD180" s="105"/>
      <c r="AE180" s="105"/>
      <c r="AF180" s="105"/>
      <c r="AG180" s="46">
        <f t="shared" si="56"/>
        <v>3</v>
      </c>
      <c r="AH180" s="105">
        <v>3</v>
      </c>
      <c r="AI180" s="46">
        <f t="shared" si="45"/>
        <v>0</v>
      </c>
      <c r="AJ180" s="105"/>
      <c r="AK180" s="105"/>
      <c r="AL180" s="105"/>
      <c r="AM180" s="105"/>
      <c r="AN180" s="46">
        <f t="shared" si="46"/>
        <v>3</v>
      </c>
      <c r="AO180" s="105">
        <v>3</v>
      </c>
      <c r="AP180" s="105">
        <f t="shared" si="47"/>
        <v>0</v>
      </c>
      <c r="AQ180" s="46">
        <f t="shared" si="48"/>
        <v>4</v>
      </c>
      <c r="AR180" s="46">
        <f t="shared" si="49"/>
        <v>0</v>
      </c>
      <c r="AS180" s="46">
        <f t="shared" si="50"/>
        <v>4</v>
      </c>
      <c r="AT180" s="46">
        <f t="shared" si="51"/>
        <v>0</v>
      </c>
      <c r="AU180" s="46">
        <f t="shared" si="52"/>
        <v>3</v>
      </c>
      <c r="AV180" s="184">
        <f t="shared" si="53"/>
        <v>3</v>
      </c>
      <c r="AW180" s="105">
        <f t="shared" si="54"/>
        <v>0</v>
      </c>
      <c r="AX180" s="107"/>
      <c r="AY180" s="294" t="b">
        <f t="shared" si="55"/>
        <v>1</v>
      </c>
      <c r="AZ180" s="5" t="s">
        <v>1365</v>
      </c>
    </row>
    <row r="181" spans="1:52" s="5" customFormat="1" ht="24.95" customHeight="1" x14ac:dyDescent="0.25">
      <c r="A181" s="281" t="s">
        <v>1497</v>
      </c>
      <c r="B181" s="19" t="s">
        <v>1498</v>
      </c>
      <c r="C181" s="65" t="s">
        <v>1499</v>
      </c>
      <c r="D181" s="66">
        <v>21</v>
      </c>
      <c r="E181" s="67">
        <v>21</v>
      </c>
      <c r="F181" s="101" t="s">
        <v>33</v>
      </c>
      <c r="G181" s="46">
        <v>0</v>
      </c>
      <c r="H181" s="46"/>
      <c r="I181" s="46"/>
      <c r="J181" s="46"/>
      <c r="K181" s="46"/>
      <c r="L181" s="46">
        <f t="shared" si="39"/>
        <v>0</v>
      </c>
      <c r="M181" s="46">
        <v>0</v>
      </c>
      <c r="N181" s="46">
        <f t="shared" si="40"/>
        <v>0</v>
      </c>
      <c r="O181" s="105"/>
      <c r="P181" s="105"/>
      <c r="Q181" s="105"/>
      <c r="R181" s="105"/>
      <c r="S181" s="46">
        <f t="shared" si="41"/>
        <v>0</v>
      </c>
      <c r="T181" s="46"/>
      <c r="U181" s="46">
        <f t="shared" si="42"/>
        <v>0</v>
      </c>
      <c r="V181" s="105"/>
      <c r="W181" s="105"/>
      <c r="X181" s="105"/>
      <c r="Y181" s="105"/>
      <c r="Z181" s="46">
        <f t="shared" si="43"/>
        <v>0</v>
      </c>
      <c r="AA181" s="105"/>
      <c r="AB181" s="46">
        <f t="shared" si="44"/>
        <v>0</v>
      </c>
      <c r="AC181" s="105"/>
      <c r="AD181" s="105"/>
      <c r="AE181" s="105"/>
      <c r="AF181" s="105"/>
      <c r="AG181" s="46">
        <f t="shared" si="56"/>
        <v>0</v>
      </c>
      <c r="AH181" s="105">
        <v>0</v>
      </c>
      <c r="AI181" s="46">
        <f t="shared" si="45"/>
        <v>0</v>
      </c>
      <c r="AJ181" s="105"/>
      <c r="AK181" s="105"/>
      <c r="AL181" s="105"/>
      <c r="AM181" s="105"/>
      <c r="AN181" s="46">
        <f t="shared" si="46"/>
        <v>0</v>
      </c>
      <c r="AO181" s="105">
        <v>0</v>
      </c>
      <c r="AP181" s="105">
        <f t="shared" si="47"/>
        <v>0</v>
      </c>
      <c r="AQ181" s="46">
        <f t="shared" si="48"/>
        <v>0</v>
      </c>
      <c r="AR181" s="46">
        <f t="shared" si="49"/>
        <v>0</v>
      </c>
      <c r="AS181" s="46">
        <f t="shared" si="50"/>
        <v>0</v>
      </c>
      <c r="AT181" s="46">
        <f t="shared" si="51"/>
        <v>0</v>
      </c>
      <c r="AU181" s="46">
        <f t="shared" si="52"/>
        <v>0</v>
      </c>
      <c r="AV181" s="105">
        <f t="shared" si="53"/>
        <v>0</v>
      </c>
      <c r="AW181" s="105">
        <f t="shared" si="54"/>
        <v>0</v>
      </c>
      <c r="AX181" s="107"/>
      <c r="AY181" s="294" t="b">
        <f t="shared" si="55"/>
        <v>1</v>
      </c>
      <c r="AZ181" s="5" t="s">
        <v>1499</v>
      </c>
    </row>
    <row r="182" spans="1:52" s="5" customFormat="1" ht="24.95" customHeight="1" x14ac:dyDescent="0.25">
      <c r="A182" s="281" t="s">
        <v>1540</v>
      </c>
      <c r="B182" s="19" t="s">
        <v>1555</v>
      </c>
      <c r="C182" s="65" t="s">
        <v>1556</v>
      </c>
      <c r="D182" s="66">
        <v>556.79999999999995</v>
      </c>
      <c r="E182" s="67">
        <v>556.79999999999995</v>
      </c>
      <c r="F182" s="101" t="s">
        <v>33</v>
      </c>
      <c r="G182" s="46">
        <v>0</v>
      </c>
      <c r="H182" s="46"/>
      <c r="I182" s="46"/>
      <c r="J182" s="46"/>
      <c r="K182" s="46"/>
      <c r="L182" s="46">
        <f t="shared" si="39"/>
        <v>0</v>
      </c>
      <c r="M182" s="46"/>
      <c r="N182" s="46">
        <f t="shared" si="40"/>
        <v>0</v>
      </c>
      <c r="O182" s="105"/>
      <c r="P182" s="105"/>
      <c r="Q182" s="105"/>
      <c r="R182" s="105"/>
      <c r="S182" s="46">
        <f t="shared" si="41"/>
        <v>0</v>
      </c>
      <c r="T182" s="46"/>
      <c r="U182" s="46">
        <f t="shared" si="42"/>
        <v>0</v>
      </c>
      <c r="V182" s="105"/>
      <c r="W182" s="105"/>
      <c r="X182" s="105"/>
      <c r="Y182" s="105"/>
      <c r="Z182" s="46">
        <f t="shared" si="43"/>
        <v>0</v>
      </c>
      <c r="AA182" s="105"/>
      <c r="AB182" s="46">
        <f t="shared" si="44"/>
        <v>0</v>
      </c>
      <c r="AC182" s="105"/>
      <c r="AD182" s="105"/>
      <c r="AE182" s="105"/>
      <c r="AF182" s="105"/>
      <c r="AG182" s="46">
        <f t="shared" si="56"/>
        <v>0</v>
      </c>
      <c r="AH182" s="105">
        <v>0</v>
      </c>
      <c r="AI182" s="46">
        <f t="shared" si="45"/>
        <v>0</v>
      </c>
      <c r="AJ182" s="105"/>
      <c r="AK182" s="105"/>
      <c r="AL182" s="105"/>
      <c r="AM182" s="105"/>
      <c r="AN182" s="46">
        <f t="shared" si="46"/>
        <v>0</v>
      </c>
      <c r="AO182" s="105">
        <v>0</v>
      </c>
      <c r="AP182" s="105">
        <f t="shared" si="47"/>
        <v>0</v>
      </c>
      <c r="AQ182" s="46">
        <f t="shared" si="48"/>
        <v>0</v>
      </c>
      <c r="AR182" s="46">
        <f t="shared" si="49"/>
        <v>0</v>
      </c>
      <c r="AS182" s="46">
        <f t="shared" si="50"/>
        <v>0</v>
      </c>
      <c r="AT182" s="46">
        <f t="shared" si="51"/>
        <v>0</v>
      </c>
      <c r="AU182" s="46">
        <f t="shared" si="52"/>
        <v>0</v>
      </c>
      <c r="AV182" s="105">
        <f t="shared" si="53"/>
        <v>0</v>
      </c>
      <c r="AW182" s="105">
        <f t="shared" si="54"/>
        <v>0</v>
      </c>
      <c r="AX182" s="107"/>
      <c r="AY182" s="294" t="b">
        <f t="shared" si="55"/>
        <v>1</v>
      </c>
      <c r="AZ182" s="5" t="s">
        <v>1556</v>
      </c>
    </row>
    <row r="183" spans="1:52" s="5" customFormat="1" ht="24.95" customHeight="1" x14ac:dyDescent="0.25">
      <c r="A183" s="281" t="s">
        <v>674</v>
      </c>
      <c r="B183" s="19" t="s">
        <v>727</v>
      </c>
      <c r="C183" s="65" t="s">
        <v>728</v>
      </c>
      <c r="D183" s="66">
        <v>444.34</v>
      </c>
      <c r="E183" s="67">
        <v>444.34</v>
      </c>
      <c r="F183" s="101" t="s">
        <v>33</v>
      </c>
      <c r="G183" s="46">
        <v>0</v>
      </c>
      <c r="H183" s="46"/>
      <c r="I183" s="46"/>
      <c r="J183" s="46"/>
      <c r="K183" s="46"/>
      <c r="L183" s="46">
        <f t="shared" si="39"/>
        <v>0</v>
      </c>
      <c r="M183" s="46">
        <v>0</v>
      </c>
      <c r="N183" s="46">
        <f t="shared" si="40"/>
        <v>0</v>
      </c>
      <c r="O183" s="105"/>
      <c r="P183" s="105"/>
      <c r="Q183" s="105"/>
      <c r="R183" s="105"/>
      <c r="S183" s="46">
        <f t="shared" si="41"/>
        <v>0</v>
      </c>
      <c r="T183" s="46"/>
      <c r="U183" s="46">
        <f t="shared" si="42"/>
        <v>0</v>
      </c>
      <c r="V183" s="105"/>
      <c r="W183" s="105"/>
      <c r="X183" s="105"/>
      <c r="Y183" s="105"/>
      <c r="Z183" s="46">
        <f t="shared" si="43"/>
        <v>0</v>
      </c>
      <c r="AA183" s="105"/>
      <c r="AB183" s="46">
        <f t="shared" si="44"/>
        <v>0</v>
      </c>
      <c r="AC183" s="105"/>
      <c r="AD183" s="105"/>
      <c r="AE183" s="105"/>
      <c r="AF183" s="105"/>
      <c r="AG183" s="46">
        <f t="shared" si="56"/>
        <v>0</v>
      </c>
      <c r="AH183" s="105">
        <v>0</v>
      </c>
      <c r="AI183" s="46">
        <f t="shared" si="45"/>
        <v>0</v>
      </c>
      <c r="AJ183" s="105"/>
      <c r="AK183" s="105"/>
      <c r="AL183" s="105"/>
      <c r="AM183" s="105"/>
      <c r="AN183" s="46">
        <f t="shared" si="46"/>
        <v>0</v>
      </c>
      <c r="AO183" s="105">
        <v>0</v>
      </c>
      <c r="AP183" s="105">
        <f t="shared" si="47"/>
        <v>0</v>
      </c>
      <c r="AQ183" s="46">
        <f t="shared" si="48"/>
        <v>0</v>
      </c>
      <c r="AR183" s="46">
        <f t="shared" si="49"/>
        <v>0</v>
      </c>
      <c r="AS183" s="46">
        <f t="shared" si="50"/>
        <v>0</v>
      </c>
      <c r="AT183" s="46">
        <f t="shared" si="51"/>
        <v>0</v>
      </c>
      <c r="AU183" s="46">
        <f t="shared" si="52"/>
        <v>0</v>
      </c>
      <c r="AV183" s="105">
        <f t="shared" si="53"/>
        <v>0</v>
      </c>
      <c r="AW183" s="105">
        <f t="shared" si="54"/>
        <v>0</v>
      </c>
      <c r="AX183" s="107"/>
      <c r="AY183" s="294" t="b">
        <f t="shared" si="55"/>
        <v>1</v>
      </c>
      <c r="AZ183" s="5" t="s">
        <v>728</v>
      </c>
    </row>
    <row r="184" spans="1:52" s="5" customFormat="1" ht="24.95" customHeight="1" x14ac:dyDescent="0.25">
      <c r="A184" s="281" t="s">
        <v>1298</v>
      </c>
      <c r="B184" s="19" t="s">
        <v>1366</v>
      </c>
      <c r="C184" s="65" t="s">
        <v>1367</v>
      </c>
      <c r="D184" s="66">
        <v>50</v>
      </c>
      <c r="E184" s="67">
        <v>50</v>
      </c>
      <c r="F184" s="101" t="s">
        <v>1368</v>
      </c>
      <c r="G184" s="46">
        <v>0</v>
      </c>
      <c r="H184" s="46"/>
      <c r="I184" s="46"/>
      <c r="J184" s="46"/>
      <c r="K184" s="46"/>
      <c r="L184" s="46">
        <f t="shared" si="39"/>
        <v>0</v>
      </c>
      <c r="M184" s="46"/>
      <c r="N184" s="46">
        <f t="shared" si="40"/>
        <v>0</v>
      </c>
      <c r="O184" s="105"/>
      <c r="P184" s="105"/>
      <c r="Q184" s="105"/>
      <c r="R184" s="105"/>
      <c r="S184" s="46">
        <f t="shared" si="41"/>
        <v>0</v>
      </c>
      <c r="T184" s="46"/>
      <c r="U184" s="46">
        <f t="shared" si="42"/>
        <v>0</v>
      </c>
      <c r="V184" s="105"/>
      <c r="W184" s="105"/>
      <c r="X184" s="105"/>
      <c r="Y184" s="105"/>
      <c r="Z184" s="46">
        <f t="shared" si="43"/>
        <v>0</v>
      </c>
      <c r="AA184" s="105"/>
      <c r="AB184" s="46">
        <f t="shared" si="44"/>
        <v>0</v>
      </c>
      <c r="AC184" s="105"/>
      <c r="AD184" s="105"/>
      <c r="AE184" s="105"/>
      <c r="AF184" s="105"/>
      <c r="AG184" s="46">
        <f t="shared" si="56"/>
        <v>0</v>
      </c>
      <c r="AH184" s="105">
        <v>0</v>
      </c>
      <c r="AI184" s="46">
        <f t="shared" si="45"/>
        <v>0</v>
      </c>
      <c r="AJ184" s="105"/>
      <c r="AK184" s="105"/>
      <c r="AL184" s="105"/>
      <c r="AM184" s="105"/>
      <c r="AN184" s="46">
        <f t="shared" si="46"/>
        <v>0</v>
      </c>
      <c r="AO184" s="105">
        <v>0</v>
      </c>
      <c r="AP184" s="105">
        <f t="shared" si="47"/>
        <v>0</v>
      </c>
      <c r="AQ184" s="46">
        <f t="shared" si="48"/>
        <v>0</v>
      </c>
      <c r="AR184" s="46">
        <f t="shared" si="49"/>
        <v>0</v>
      </c>
      <c r="AS184" s="46">
        <f t="shared" si="50"/>
        <v>0</v>
      </c>
      <c r="AT184" s="46">
        <f t="shared" si="51"/>
        <v>0</v>
      </c>
      <c r="AU184" s="46">
        <f t="shared" si="52"/>
        <v>0</v>
      </c>
      <c r="AV184" s="105">
        <f t="shared" si="53"/>
        <v>0</v>
      </c>
      <c r="AW184" s="105">
        <f t="shared" si="54"/>
        <v>0</v>
      </c>
      <c r="AX184" s="108"/>
      <c r="AY184" s="294" t="b">
        <f t="shared" si="55"/>
        <v>1</v>
      </c>
      <c r="AZ184" s="5" t="s">
        <v>1367</v>
      </c>
    </row>
    <row r="185" spans="1:52" s="5" customFormat="1" ht="24.95" customHeight="1" x14ac:dyDescent="0.25">
      <c r="A185" s="281" t="s">
        <v>1053</v>
      </c>
      <c r="B185" s="69" t="s">
        <v>1090</v>
      </c>
      <c r="C185" s="65" t="s">
        <v>1091</v>
      </c>
      <c r="D185" s="66">
        <v>26.39</v>
      </c>
      <c r="E185" s="67">
        <v>26.39</v>
      </c>
      <c r="F185" s="101" t="s">
        <v>1368</v>
      </c>
      <c r="G185" s="46">
        <v>10</v>
      </c>
      <c r="H185" s="46"/>
      <c r="I185" s="46"/>
      <c r="J185" s="46"/>
      <c r="K185" s="46"/>
      <c r="L185" s="46">
        <f t="shared" si="39"/>
        <v>10</v>
      </c>
      <c r="M185" s="46">
        <v>10</v>
      </c>
      <c r="N185" s="46">
        <f t="shared" si="40"/>
        <v>0</v>
      </c>
      <c r="O185" s="105"/>
      <c r="P185" s="105"/>
      <c r="Q185" s="105"/>
      <c r="R185" s="105"/>
      <c r="S185" s="46">
        <f t="shared" si="41"/>
        <v>10</v>
      </c>
      <c r="T185" s="46">
        <v>10</v>
      </c>
      <c r="U185" s="46">
        <f t="shared" si="42"/>
        <v>0</v>
      </c>
      <c r="V185" s="105">
        <f>6*100</f>
        <v>600</v>
      </c>
      <c r="W185" s="105"/>
      <c r="X185" s="105"/>
      <c r="Y185" s="105"/>
      <c r="Z185" s="46">
        <f t="shared" si="43"/>
        <v>610</v>
      </c>
      <c r="AA185" s="105">
        <v>610</v>
      </c>
      <c r="AB185" s="46">
        <f t="shared" si="44"/>
        <v>0</v>
      </c>
      <c r="AC185" s="105"/>
      <c r="AD185" s="105"/>
      <c r="AE185" s="105"/>
      <c r="AF185" s="105"/>
      <c r="AG185" s="46">
        <f t="shared" si="56"/>
        <v>610</v>
      </c>
      <c r="AH185" s="105">
        <v>610</v>
      </c>
      <c r="AI185" s="46">
        <f t="shared" si="45"/>
        <v>0</v>
      </c>
      <c r="AJ185" s="105"/>
      <c r="AK185" s="105"/>
      <c r="AL185" s="105"/>
      <c r="AM185" s="105"/>
      <c r="AN185" s="46">
        <f t="shared" si="46"/>
        <v>610</v>
      </c>
      <c r="AO185" s="105">
        <v>610</v>
      </c>
      <c r="AP185" s="105">
        <f t="shared" si="47"/>
        <v>0</v>
      </c>
      <c r="AQ185" s="46">
        <f t="shared" si="48"/>
        <v>600</v>
      </c>
      <c r="AR185" s="46">
        <f t="shared" si="49"/>
        <v>0</v>
      </c>
      <c r="AS185" s="46">
        <f t="shared" si="50"/>
        <v>0</v>
      </c>
      <c r="AT185" s="46">
        <f t="shared" si="51"/>
        <v>0</v>
      </c>
      <c r="AU185" s="46">
        <f t="shared" si="52"/>
        <v>610</v>
      </c>
      <c r="AV185" s="105">
        <f t="shared" si="53"/>
        <v>610</v>
      </c>
      <c r="AW185" s="105">
        <f t="shared" si="54"/>
        <v>0</v>
      </c>
      <c r="AX185" s="108"/>
      <c r="AY185" s="294" t="b">
        <f t="shared" si="55"/>
        <v>1</v>
      </c>
      <c r="AZ185" s="5" t="s">
        <v>1091</v>
      </c>
    </row>
    <row r="186" spans="1:52" s="5" customFormat="1" ht="24.95" customHeight="1" x14ac:dyDescent="0.25">
      <c r="A186" s="281" t="s">
        <v>1053</v>
      </c>
      <c r="B186" s="69" t="s">
        <v>1092</v>
      </c>
      <c r="C186" s="65" t="s">
        <v>1093</v>
      </c>
      <c r="D186" s="66">
        <v>51.79</v>
      </c>
      <c r="E186" s="67">
        <v>51.79</v>
      </c>
      <c r="F186" s="101" t="s">
        <v>33</v>
      </c>
      <c r="G186" s="46">
        <v>80</v>
      </c>
      <c r="H186" s="46"/>
      <c r="I186" s="46"/>
      <c r="J186" s="46"/>
      <c r="K186" s="46"/>
      <c r="L186" s="46">
        <f t="shared" si="39"/>
        <v>80</v>
      </c>
      <c r="M186" s="46">
        <v>80</v>
      </c>
      <c r="N186" s="46">
        <f t="shared" si="40"/>
        <v>0</v>
      </c>
      <c r="O186" s="105"/>
      <c r="P186" s="105"/>
      <c r="Q186" s="105"/>
      <c r="R186" s="105"/>
      <c r="S186" s="46">
        <f t="shared" si="41"/>
        <v>80</v>
      </c>
      <c r="T186" s="46">
        <v>80</v>
      </c>
      <c r="U186" s="46">
        <f t="shared" si="42"/>
        <v>0</v>
      </c>
      <c r="V186" s="105"/>
      <c r="W186" s="105"/>
      <c r="X186" s="105"/>
      <c r="Y186" s="105"/>
      <c r="Z186" s="46">
        <f t="shared" si="43"/>
        <v>80</v>
      </c>
      <c r="AA186" s="105">
        <v>80</v>
      </c>
      <c r="AB186" s="46">
        <f t="shared" si="44"/>
        <v>0</v>
      </c>
      <c r="AC186" s="105"/>
      <c r="AD186" s="105"/>
      <c r="AE186" s="105"/>
      <c r="AF186" s="105"/>
      <c r="AG186" s="46">
        <f t="shared" si="56"/>
        <v>80</v>
      </c>
      <c r="AH186" s="105">
        <v>80</v>
      </c>
      <c r="AI186" s="46">
        <f t="shared" si="45"/>
        <v>0</v>
      </c>
      <c r="AJ186" s="105"/>
      <c r="AK186" s="105"/>
      <c r="AL186" s="105"/>
      <c r="AM186" s="105"/>
      <c r="AN186" s="46">
        <f t="shared" si="46"/>
        <v>80</v>
      </c>
      <c r="AO186" s="105">
        <v>80</v>
      </c>
      <c r="AP186" s="105">
        <f t="shared" si="47"/>
        <v>0</v>
      </c>
      <c r="AQ186" s="46">
        <f t="shared" si="48"/>
        <v>0</v>
      </c>
      <c r="AR186" s="46">
        <f t="shared" si="49"/>
        <v>0</v>
      </c>
      <c r="AS186" s="46">
        <f t="shared" si="50"/>
        <v>0</v>
      </c>
      <c r="AT186" s="46">
        <f t="shared" si="51"/>
        <v>0</v>
      </c>
      <c r="AU186" s="46">
        <f t="shared" si="52"/>
        <v>80</v>
      </c>
      <c r="AV186" s="105">
        <f t="shared" si="53"/>
        <v>80</v>
      </c>
      <c r="AW186" s="105">
        <f t="shared" si="54"/>
        <v>0</v>
      </c>
      <c r="AX186" s="107"/>
      <c r="AY186" s="294" t="b">
        <f t="shared" si="55"/>
        <v>1</v>
      </c>
      <c r="AZ186" s="5" t="s">
        <v>1093</v>
      </c>
    </row>
    <row r="187" spans="1:52" s="5" customFormat="1" ht="24.95" customHeight="1" x14ac:dyDescent="0.25">
      <c r="A187" s="281" t="s">
        <v>674</v>
      </c>
      <c r="B187" s="19" t="s">
        <v>729</v>
      </c>
      <c r="C187" s="65" t="s">
        <v>730</v>
      </c>
      <c r="D187" s="66">
        <v>40.22</v>
      </c>
      <c r="E187" s="67">
        <v>40.22</v>
      </c>
      <c r="F187" s="101" t="s">
        <v>1368</v>
      </c>
      <c r="G187" s="46">
        <v>450</v>
      </c>
      <c r="H187" s="46"/>
      <c r="I187" s="46"/>
      <c r="J187" s="46"/>
      <c r="K187" s="46"/>
      <c r="L187" s="46">
        <f t="shared" si="39"/>
        <v>450</v>
      </c>
      <c r="M187" s="46">
        <v>450</v>
      </c>
      <c r="N187" s="46">
        <f t="shared" si="40"/>
        <v>0</v>
      </c>
      <c r="O187" s="105"/>
      <c r="P187" s="105"/>
      <c r="Q187" s="105"/>
      <c r="R187" s="105"/>
      <c r="S187" s="46">
        <f t="shared" si="41"/>
        <v>450</v>
      </c>
      <c r="T187" s="46">
        <v>450</v>
      </c>
      <c r="U187" s="46">
        <f t="shared" si="42"/>
        <v>0</v>
      </c>
      <c r="V187" s="105"/>
      <c r="W187" s="105"/>
      <c r="X187" s="105"/>
      <c r="Y187" s="105"/>
      <c r="Z187" s="46">
        <f t="shared" si="43"/>
        <v>450</v>
      </c>
      <c r="AA187" s="105">
        <v>450</v>
      </c>
      <c r="AB187" s="46">
        <f t="shared" si="44"/>
        <v>0</v>
      </c>
      <c r="AC187" s="105"/>
      <c r="AD187" s="105"/>
      <c r="AE187" s="105"/>
      <c r="AF187" s="105"/>
      <c r="AG187" s="46">
        <f t="shared" si="56"/>
        <v>450</v>
      </c>
      <c r="AH187" s="105">
        <v>450</v>
      </c>
      <c r="AI187" s="46">
        <f t="shared" si="45"/>
        <v>0</v>
      </c>
      <c r="AJ187" s="105"/>
      <c r="AK187" s="105"/>
      <c r="AL187" s="105"/>
      <c r="AM187" s="105"/>
      <c r="AN187" s="46">
        <f t="shared" si="46"/>
        <v>450</v>
      </c>
      <c r="AO187" s="105">
        <v>450</v>
      </c>
      <c r="AP187" s="105">
        <f t="shared" si="47"/>
        <v>0</v>
      </c>
      <c r="AQ187" s="46">
        <f t="shared" si="48"/>
        <v>0</v>
      </c>
      <c r="AR187" s="46">
        <f t="shared" si="49"/>
        <v>0</v>
      </c>
      <c r="AS187" s="46">
        <f t="shared" si="50"/>
        <v>0</v>
      </c>
      <c r="AT187" s="46">
        <f t="shared" si="51"/>
        <v>0</v>
      </c>
      <c r="AU187" s="46">
        <f t="shared" si="52"/>
        <v>450</v>
      </c>
      <c r="AV187" s="105">
        <f t="shared" si="53"/>
        <v>450</v>
      </c>
      <c r="AW187" s="105">
        <f t="shared" si="54"/>
        <v>0</v>
      </c>
      <c r="AX187" s="107"/>
      <c r="AY187" s="294" t="b">
        <f t="shared" si="55"/>
        <v>1</v>
      </c>
      <c r="AZ187" s="5" t="s">
        <v>730</v>
      </c>
    </row>
    <row r="188" spans="1:52" s="5" customFormat="1" ht="24.95" customHeight="1" x14ac:dyDescent="0.25">
      <c r="A188" s="281" t="s">
        <v>1739</v>
      </c>
      <c r="B188" s="69" t="s">
        <v>1760</v>
      </c>
      <c r="C188" s="65" t="s">
        <v>1761</v>
      </c>
      <c r="D188" s="66">
        <v>5.27</v>
      </c>
      <c r="E188" s="67">
        <v>5.27</v>
      </c>
      <c r="F188" s="101" t="s">
        <v>33</v>
      </c>
      <c r="G188" s="46">
        <v>0</v>
      </c>
      <c r="H188" s="46"/>
      <c r="I188" s="46"/>
      <c r="J188" s="46"/>
      <c r="K188" s="46"/>
      <c r="L188" s="46">
        <f t="shared" si="39"/>
        <v>0</v>
      </c>
      <c r="M188" s="46"/>
      <c r="N188" s="46">
        <f t="shared" si="40"/>
        <v>0</v>
      </c>
      <c r="O188" s="105"/>
      <c r="P188" s="105"/>
      <c r="Q188" s="105"/>
      <c r="R188" s="105"/>
      <c r="S188" s="46">
        <f t="shared" si="41"/>
        <v>0</v>
      </c>
      <c r="T188" s="46"/>
      <c r="U188" s="46">
        <f t="shared" si="42"/>
        <v>0</v>
      </c>
      <c r="V188" s="105"/>
      <c r="W188" s="105"/>
      <c r="X188" s="105"/>
      <c r="Y188" s="105"/>
      <c r="Z188" s="46">
        <f t="shared" si="43"/>
        <v>0</v>
      </c>
      <c r="AA188" s="105"/>
      <c r="AB188" s="46">
        <f t="shared" si="44"/>
        <v>0</v>
      </c>
      <c r="AC188" s="105"/>
      <c r="AD188" s="105"/>
      <c r="AE188" s="105"/>
      <c r="AF188" s="105"/>
      <c r="AG188" s="46">
        <f t="shared" si="56"/>
        <v>0</v>
      </c>
      <c r="AH188" s="105">
        <v>0</v>
      </c>
      <c r="AI188" s="46">
        <f t="shared" si="45"/>
        <v>0</v>
      </c>
      <c r="AJ188" s="105"/>
      <c r="AK188" s="105"/>
      <c r="AL188" s="105"/>
      <c r="AM188" s="105"/>
      <c r="AN188" s="46">
        <f t="shared" si="46"/>
        <v>0</v>
      </c>
      <c r="AO188" s="105">
        <v>0</v>
      </c>
      <c r="AP188" s="105">
        <f t="shared" si="47"/>
        <v>0</v>
      </c>
      <c r="AQ188" s="46">
        <f t="shared" si="48"/>
        <v>0</v>
      </c>
      <c r="AR188" s="46">
        <f t="shared" si="49"/>
        <v>0</v>
      </c>
      <c r="AS188" s="46">
        <f t="shared" si="50"/>
        <v>0</v>
      </c>
      <c r="AT188" s="46">
        <f t="shared" si="51"/>
        <v>0</v>
      </c>
      <c r="AU188" s="46">
        <f t="shared" si="52"/>
        <v>0</v>
      </c>
      <c r="AV188" s="105">
        <f t="shared" si="53"/>
        <v>0</v>
      </c>
      <c r="AW188" s="105">
        <f t="shared" si="54"/>
        <v>0</v>
      </c>
      <c r="AX188" s="107"/>
      <c r="AY188" s="294" t="b">
        <f t="shared" si="55"/>
        <v>1</v>
      </c>
      <c r="AZ188" s="5" t="s">
        <v>1761</v>
      </c>
    </row>
    <row r="189" spans="1:52" s="5" customFormat="1" ht="28.5" customHeight="1" x14ac:dyDescent="0.25">
      <c r="A189" s="281" t="s">
        <v>1739</v>
      </c>
      <c r="B189" s="69" t="s">
        <v>1762</v>
      </c>
      <c r="C189" s="65" t="s">
        <v>1763</v>
      </c>
      <c r="D189" s="66">
        <v>72.5</v>
      </c>
      <c r="E189" s="67">
        <v>72.5</v>
      </c>
      <c r="F189" s="101" t="s">
        <v>33</v>
      </c>
      <c r="G189" s="46">
        <v>100</v>
      </c>
      <c r="H189" s="46"/>
      <c r="I189" s="46"/>
      <c r="J189" s="46"/>
      <c r="K189" s="46"/>
      <c r="L189" s="46">
        <f t="shared" si="39"/>
        <v>100</v>
      </c>
      <c r="M189" s="46">
        <v>100</v>
      </c>
      <c r="N189" s="46">
        <f t="shared" si="40"/>
        <v>0</v>
      </c>
      <c r="O189" s="105"/>
      <c r="P189" s="105"/>
      <c r="Q189" s="105"/>
      <c r="R189" s="105"/>
      <c r="S189" s="46">
        <f t="shared" si="41"/>
        <v>100</v>
      </c>
      <c r="T189" s="46">
        <v>100</v>
      </c>
      <c r="U189" s="46">
        <f t="shared" si="42"/>
        <v>0</v>
      </c>
      <c r="V189" s="105"/>
      <c r="W189" s="105"/>
      <c r="X189" s="105"/>
      <c r="Y189" s="105"/>
      <c r="Z189" s="46">
        <f t="shared" si="43"/>
        <v>100</v>
      </c>
      <c r="AA189" s="105">
        <v>100</v>
      </c>
      <c r="AB189" s="46">
        <f t="shared" si="44"/>
        <v>0</v>
      </c>
      <c r="AC189" s="105"/>
      <c r="AD189" s="105"/>
      <c r="AE189" s="105"/>
      <c r="AF189" s="105"/>
      <c r="AG189" s="46">
        <f t="shared" si="56"/>
        <v>100</v>
      </c>
      <c r="AH189" s="105">
        <v>100</v>
      </c>
      <c r="AI189" s="46">
        <f t="shared" si="45"/>
        <v>0</v>
      </c>
      <c r="AJ189" s="105"/>
      <c r="AK189" s="105"/>
      <c r="AL189" s="105"/>
      <c r="AM189" s="105"/>
      <c r="AN189" s="46">
        <f t="shared" si="46"/>
        <v>100</v>
      </c>
      <c r="AO189" s="105">
        <v>100</v>
      </c>
      <c r="AP189" s="105">
        <f t="shared" si="47"/>
        <v>0</v>
      </c>
      <c r="AQ189" s="46">
        <f t="shared" si="48"/>
        <v>0</v>
      </c>
      <c r="AR189" s="46">
        <f t="shared" si="49"/>
        <v>0</v>
      </c>
      <c r="AS189" s="46">
        <f t="shared" si="50"/>
        <v>0</v>
      </c>
      <c r="AT189" s="46">
        <f t="shared" si="51"/>
        <v>0</v>
      </c>
      <c r="AU189" s="46">
        <f t="shared" si="52"/>
        <v>100</v>
      </c>
      <c r="AV189" s="184">
        <f t="shared" si="53"/>
        <v>100</v>
      </c>
      <c r="AW189" s="105">
        <f t="shared" si="54"/>
        <v>0</v>
      </c>
      <c r="AX189" s="107"/>
      <c r="AY189" s="294" t="b">
        <f t="shared" si="55"/>
        <v>1</v>
      </c>
      <c r="AZ189" s="5" t="s">
        <v>1763</v>
      </c>
    </row>
    <row r="190" spans="1:52" s="5" customFormat="1" ht="28.5" customHeight="1" x14ac:dyDescent="0.25">
      <c r="A190" s="281" t="s">
        <v>1053</v>
      </c>
      <c r="B190" s="69" t="s">
        <v>1094</v>
      </c>
      <c r="C190" s="65" t="s">
        <v>1095</v>
      </c>
      <c r="D190" s="66">
        <v>27.93</v>
      </c>
      <c r="E190" s="67">
        <v>27.93</v>
      </c>
      <c r="F190" s="101" t="s">
        <v>33</v>
      </c>
      <c r="G190" s="46">
        <v>0</v>
      </c>
      <c r="H190" s="46"/>
      <c r="I190" s="46"/>
      <c r="J190" s="46"/>
      <c r="K190" s="46"/>
      <c r="L190" s="46">
        <f t="shared" si="39"/>
        <v>0</v>
      </c>
      <c r="M190" s="46"/>
      <c r="N190" s="46">
        <f t="shared" si="40"/>
        <v>0</v>
      </c>
      <c r="O190" s="105"/>
      <c r="P190" s="105"/>
      <c r="Q190" s="105"/>
      <c r="R190" s="105"/>
      <c r="S190" s="46">
        <f t="shared" si="41"/>
        <v>0</v>
      </c>
      <c r="T190" s="46"/>
      <c r="U190" s="46">
        <f t="shared" si="42"/>
        <v>0</v>
      </c>
      <c r="V190" s="105"/>
      <c r="W190" s="105"/>
      <c r="X190" s="105"/>
      <c r="Y190" s="105"/>
      <c r="Z190" s="46">
        <f t="shared" si="43"/>
        <v>0</v>
      </c>
      <c r="AA190" s="105"/>
      <c r="AB190" s="46">
        <f t="shared" si="44"/>
        <v>0</v>
      </c>
      <c r="AC190" s="105"/>
      <c r="AD190" s="105"/>
      <c r="AE190" s="105"/>
      <c r="AF190" s="105"/>
      <c r="AG190" s="46">
        <f t="shared" si="56"/>
        <v>0</v>
      </c>
      <c r="AH190" s="105">
        <v>0</v>
      </c>
      <c r="AI190" s="46">
        <f t="shared" si="45"/>
        <v>0</v>
      </c>
      <c r="AJ190" s="105"/>
      <c r="AK190" s="105"/>
      <c r="AL190" s="105"/>
      <c r="AM190" s="105"/>
      <c r="AN190" s="46">
        <f t="shared" si="46"/>
        <v>0</v>
      </c>
      <c r="AO190" s="105">
        <v>0</v>
      </c>
      <c r="AP190" s="105">
        <f t="shared" si="47"/>
        <v>0</v>
      </c>
      <c r="AQ190" s="46">
        <f t="shared" si="48"/>
        <v>0</v>
      </c>
      <c r="AR190" s="46">
        <f t="shared" si="49"/>
        <v>0</v>
      </c>
      <c r="AS190" s="46">
        <f t="shared" si="50"/>
        <v>0</v>
      </c>
      <c r="AT190" s="46">
        <f t="shared" si="51"/>
        <v>0</v>
      </c>
      <c r="AU190" s="46">
        <f t="shared" si="52"/>
        <v>0</v>
      </c>
      <c r="AV190" s="105">
        <f t="shared" si="53"/>
        <v>0</v>
      </c>
      <c r="AW190" s="105">
        <f t="shared" si="54"/>
        <v>0</v>
      </c>
      <c r="AX190" s="107"/>
      <c r="AY190" s="294" t="b">
        <f t="shared" si="55"/>
        <v>1</v>
      </c>
      <c r="AZ190" s="5" t="s">
        <v>1095</v>
      </c>
    </row>
    <row r="191" spans="1:52" s="5" customFormat="1" ht="28.5" customHeight="1" x14ac:dyDescent="0.25">
      <c r="A191" s="281" t="s">
        <v>1053</v>
      </c>
      <c r="B191" s="69" t="s">
        <v>1096</v>
      </c>
      <c r="C191" s="65" t="s">
        <v>1097</v>
      </c>
      <c r="D191" s="66">
        <v>27.93</v>
      </c>
      <c r="E191" s="67">
        <v>27.93</v>
      </c>
      <c r="F191" s="101" t="s">
        <v>33</v>
      </c>
      <c r="G191" s="46">
        <v>0</v>
      </c>
      <c r="H191" s="46"/>
      <c r="I191" s="46"/>
      <c r="J191" s="46"/>
      <c r="K191" s="46"/>
      <c r="L191" s="46">
        <f t="shared" si="39"/>
        <v>0</v>
      </c>
      <c r="M191" s="46"/>
      <c r="N191" s="46">
        <f t="shared" si="40"/>
        <v>0</v>
      </c>
      <c r="O191" s="105"/>
      <c r="P191" s="105"/>
      <c r="Q191" s="105"/>
      <c r="R191" s="105"/>
      <c r="S191" s="46">
        <f t="shared" si="41"/>
        <v>0</v>
      </c>
      <c r="T191" s="46"/>
      <c r="U191" s="46">
        <f t="shared" si="42"/>
        <v>0</v>
      </c>
      <c r="V191" s="105"/>
      <c r="W191" s="105"/>
      <c r="X191" s="105"/>
      <c r="Y191" s="105"/>
      <c r="Z191" s="46">
        <f t="shared" si="43"/>
        <v>0</v>
      </c>
      <c r="AA191" s="105"/>
      <c r="AB191" s="46">
        <f t="shared" si="44"/>
        <v>0</v>
      </c>
      <c r="AC191" s="105"/>
      <c r="AD191" s="105"/>
      <c r="AE191" s="105"/>
      <c r="AF191" s="105"/>
      <c r="AG191" s="46">
        <f t="shared" si="56"/>
        <v>0</v>
      </c>
      <c r="AH191" s="105">
        <v>0</v>
      </c>
      <c r="AI191" s="46">
        <f t="shared" si="45"/>
        <v>0</v>
      </c>
      <c r="AJ191" s="105"/>
      <c r="AK191" s="105"/>
      <c r="AL191" s="105"/>
      <c r="AM191" s="105"/>
      <c r="AN191" s="46">
        <f t="shared" si="46"/>
        <v>0</v>
      </c>
      <c r="AO191" s="105">
        <v>0</v>
      </c>
      <c r="AP191" s="105">
        <f t="shared" si="47"/>
        <v>0</v>
      </c>
      <c r="AQ191" s="46">
        <f t="shared" si="48"/>
        <v>0</v>
      </c>
      <c r="AR191" s="46">
        <f t="shared" si="49"/>
        <v>0</v>
      </c>
      <c r="AS191" s="46">
        <f t="shared" si="50"/>
        <v>0</v>
      </c>
      <c r="AT191" s="46">
        <f t="shared" si="51"/>
        <v>0</v>
      </c>
      <c r="AU191" s="46">
        <f t="shared" si="52"/>
        <v>0</v>
      </c>
      <c r="AV191" s="105">
        <f t="shared" si="53"/>
        <v>0</v>
      </c>
      <c r="AW191" s="105">
        <f t="shared" si="54"/>
        <v>0</v>
      </c>
      <c r="AX191" s="107"/>
      <c r="AY191" s="294" t="b">
        <f t="shared" si="55"/>
        <v>1</v>
      </c>
      <c r="AZ191" s="5" t="s">
        <v>1097</v>
      </c>
    </row>
    <row r="192" spans="1:52" s="5" customFormat="1" ht="28.5" customHeight="1" x14ac:dyDescent="0.25">
      <c r="A192" s="281" t="s">
        <v>1053</v>
      </c>
      <c r="B192" s="69" t="s">
        <v>1098</v>
      </c>
      <c r="C192" s="65" t="s">
        <v>1099</v>
      </c>
      <c r="D192" s="66">
        <v>33.33</v>
      </c>
      <c r="E192" s="67">
        <v>33.33</v>
      </c>
      <c r="F192" s="101" t="s">
        <v>33</v>
      </c>
      <c r="G192" s="46">
        <v>0</v>
      </c>
      <c r="H192" s="46"/>
      <c r="I192" s="46"/>
      <c r="J192" s="46"/>
      <c r="K192" s="46"/>
      <c r="L192" s="46">
        <f t="shared" si="39"/>
        <v>0</v>
      </c>
      <c r="M192" s="46"/>
      <c r="N192" s="46">
        <f t="shared" si="40"/>
        <v>0</v>
      </c>
      <c r="O192" s="105"/>
      <c r="P192" s="105"/>
      <c r="Q192" s="105"/>
      <c r="R192" s="105"/>
      <c r="S192" s="46">
        <f t="shared" si="41"/>
        <v>0</v>
      </c>
      <c r="T192" s="46"/>
      <c r="U192" s="46">
        <f t="shared" si="42"/>
        <v>0</v>
      </c>
      <c r="V192" s="105"/>
      <c r="W192" s="105"/>
      <c r="X192" s="105"/>
      <c r="Y192" s="105"/>
      <c r="Z192" s="46">
        <f t="shared" si="43"/>
        <v>0</v>
      </c>
      <c r="AA192" s="105"/>
      <c r="AB192" s="46">
        <f t="shared" si="44"/>
        <v>0</v>
      </c>
      <c r="AC192" s="105"/>
      <c r="AD192" s="105"/>
      <c r="AE192" s="105"/>
      <c r="AF192" s="105"/>
      <c r="AG192" s="46">
        <f t="shared" si="56"/>
        <v>0</v>
      </c>
      <c r="AH192" s="105">
        <v>0</v>
      </c>
      <c r="AI192" s="46">
        <f t="shared" si="45"/>
        <v>0</v>
      </c>
      <c r="AJ192" s="105"/>
      <c r="AK192" s="105"/>
      <c r="AL192" s="105"/>
      <c r="AM192" s="105"/>
      <c r="AN192" s="46">
        <f t="shared" si="46"/>
        <v>0</v>
      </c>
      <c r="AO192" s="105">
        <v>0</v>
      </c>
      <c r="AP192" s="105">
        <f t="shared" si="47"/>
        <v>0</v>
      </c>
      <c r="AQ192" s="46">
        <f t="shared" si="48"/>
        <v>0</v>
      </c>
      <c r="AR192" s="46">
        <f t="shared" si="49"/>
        <v>0</v>
      </c>
      <c r="AS192" s="46">
        <f t="shared" si="50"/>
        <v>0</v>
      </c>
      <c r="AT192" s="46">
        <f t="shared" si="51"/>
        <v>0</v>
      </c>
      <c r="AU192" s="46">
        <f t="shared" si="52"/>
        <v>0</v>
      </c>
      <c r="AV192" s="105">
        <f t="shared" si="53"/>
        <v>0</v>
      </c>
      <c r="AW192" s="105">
        <f t="shared" si="54"/>
        <v>0</v>
      </c>
      <c r="AX192" s="107"/>
      <c r="AY192" s="294" t="b">
        <f t="shared" si="55"/>
        <v>1</v>
      </c>
      <c r="AZ192" s="5" t="s">
        <v>1099</v>
      </c>
    </row>
    <row r="193" spans="1:52" s="5" customFormat="1" ht="24.95" customHeight="1" x14ac:dyDescent="0.25">
      <c r="A193" s="281" t="s">
        <v>1053</v>
      </c>
      <c r="B193" s="69" t="s">
        <v>1100</v>
      </c>
      <c r="C193" s="65" t="s">
        <v>1101</v>
      </c>
      <c r="D193" s="66">
        <v>40.369999999999997</v>
      </c>
      <c r="E193" s="67">
        <v>40.369999999999997</v>
      </c>
      <c r="F193" s="101" t="s">
        <v>33</v>
      </c>
      <c r="G193" s="46">
        <v>0</v>
      </c>
      <c r="H193" s="46"/>
      <c r="I193" s="46"/>
      <c r="J193" s="46"/>
      <c r="K193" s="46"/>
      <c r="L193" s="46">
        <f t="shared" si="39"/>
        <v>0</v>
      </c>
      <c r="M193" s="46"/>
      <c r="N193" s="46">
        <f t="shared" si="40"/>
        <v>0</v>
      </c>
      <c r="O193" s="105"/>
      <c r="P193" s="105"/>
      <c r="Q193" s="105"/>
      <c r="R193" s="105"/>
      <c r="S193" s="46">
        <f t="shared" si="41"/>
        <v>0</v>
      </c>
      <c r="T193" s="46"/>
      <c r="U193" s="46">
        <f t="shared" si="42"/>
        <v>0</v>
      </c>
      <c r="V193" s="105"/>
      <c r="W193" s="105"/>
      <c r="X193" s="105"/>
      <c r="Y193" s="105"/>
      <c r="Z193" s="46">
        <f t="shared" si="43"/>
        <v>0</v>
      </c>
      <c r="AA193" s="105"/>
      <c r="AB193" s="46">
        <f t="shared" si="44"/>
        <v>0</v>
      </c>
      <c r="AC193" s="105"/>
      <c r="AD193" s="105"/>
      <c r="AE193" s="105"/>
      <c r="AF193" s="105"/>
      <c r="AG193" s="46">
        <f t="shared" si="56"/>
        <v>0</v>
      </c>
      <c r="AH193" s="105">
        <v>0</v>
      </c>
      <c r="AI193" s="46">
        <f t="shared" si="45"/>
        <v>0</v>
      </c>
      <c r="AJ193" s="105"/>
      <c r="AK193" s="105"/>
      <c r="AL193" s="105"/>
      <c r="AM193" s="105"/>
      <c r="AN193" s="46">
        <f t="shared" si="46"/>
        <v>0</v>
      </c>
      <c r="AO193" s="105">
        <v>0</v>
      </c>
      <c r="AP193" s="105">
        <f t="shared" si="47"/>
        <v>0</v>
      </c>
      <c r="AQ193" s="46">
        <f t="shared" si="48"/>
        <v>0</v>
      </c>
      <c r="AR193" s="46">
        <f t="shared" si="49"/>
        <v>0</v>
      </c>
      <c r="AS193" s="46">
        <f t="shared" si="50"/>
        <v>0</v>
      </c>
      <c r="AT193" s="46">
        <f t="shared" si="51"/>
        <v>0</v>
      </c>
      <c r="AU193" s="46">
        <f t="shared" si="52"/>
        <v>0</v>
      </c>
      <c r="AV193" s="105">
        <f t="shared" si="53"/>
        <v>0</v>
      </c>
      <c r="AW193" s="105">
        <f t="shared" si="54"/>
        <v>0</v>
      </c>
      <c r="AX193" s="107"/>
      <c r="AY193" s="294" t="b">
        <f t="shared" si="55"/>
        <v>1</v>
      </c>
      <c r="AZ193" s="5" t="s">
        <v>1101</v>
      </c>
    </row>
    <row r="194" spans="1:52" s="5" customFormat="1" ht="28.5" customHeight="1" x14ac:dyDescent="0.25">
      <c r="A194" s="281" t="s">
        <v>1053</v>
      </c>
      <c r="B194" s="19" t="s">
        <v>2477</v>
      </c>
      <c r="C194" s="108" t="s">
        <v>2116</v>
      </c>
      <c r="D194" s="66">
        <v>39</v>
      </c>
      <c r="E194" s="67">
        <v>39</v>
      </c>
      <c r="F194" s="101" t="s">
        <v>33</v>
      </c>
      <c r="G194" s="46">
        <v>0</v>
      </c>
      <c r="H194" s="46"/>
      <c r="I194" s="46"/>
      <c r="J194" s="46"/>
      <c r="K194" s="46"/>
      <c r="L194" s="46">
        <f t="shared" si="39"/>
        <v>0</v>
      </c>
      <c r="M194" s="46"/>
      <c r="N194" s="46">
        <f t="shared" si="40"/>
        <v>0</v>
      </c>
      <c r="O194" s="105"/>
      <c r="P194" s="105"/>
      <c r="Q194" s="105"/>
      <c r="R194" s="105"/>
      <c r="S194" s="46">
        <f t="shared" si="41"/>
        <v>0</v>
      </c>
      <c r="T194" s="46"/>
      <c r="U194" s="46">
        <f t="shared" si="42"/>
        <v>0</v>
      </c>
      <c r="V194" s="105"/>
      <c r="W194" s="105"/>
      <c r="X194" s="105"/>
      <c r="Y194" s="105"/>
      <c r="Z194" s="46">
        <f t="shared" si="43"/>
        <v>0</v>
      </c>
      <c r="AA194" s="105"/>
      <c r="AB194" s="46">
        <f t="shared" si="44"/>
        <v>0</v>
      </c>
      <c r="AC194" s="105"/>
      <c r="AD194" s="105"/>
      <c r="AE194" s="105"/>
      <c r="AF194" s="105"/>
      <c r="AG194" s="46">
        <f t="shared" si="56"/>
        <v>0</v>
      </c>
      <c r="AH194" s="105">
        <v>0</v>
      </c>
      <c r="AI194" s="46">
        <f t="shared" si="45"/>
        <v>0</v>
      </c>
      <c r="AJ194" s="105"/>
      <c r="AK194" s="105"/>
      <c r="AL194" s="105"/>
      <c r="AM194" s="105"/>
      <c r="AN194" s="46">
        <f t="shared" si="46"/>
        <v>0</v>
      </c>
      <c r="AO194" s="105">
        <v>0</v>
      </c>
      <c r="AP194" s="105">
        <f t="shared" si="47"/>
        <v>0</v>
      </c>
      <c r="AQ194" s="46">
        <f t="shared" si="48"/>
        <v>0</v>
      </c>
      <c r="AR194" s="46">
        <f t="shared" si="49"/>
        <v>0</v>
      </c>
      <c r="AS194" s="46">
        <f t="shared" si="50"/>
        <v>0</v>
      </c>
      <c r="AT194" s="46">
        <f t="shared" si="51"/>
        <v>0</v>
      </c>
      <c r="AU194" s="46">
        <f t="shared" si="52"/>
        <v>0</v>
      </c>
      <c r="AV194" s="105">
        <f t="shared" si="53"/>
        <v>0</v>
      </c>
      <c r="AW194" s="105">
        <f t="shared" si="54"/>
        <v>0</v>
      </c>
      <c r="AX194" s="107"/>
      <c r="AY194" s="294" t="b">
        <f t="shared" si="55"/>
        <v>1</v>
      </c>
      <c r="AZ194" s="5" t="s">
        <v>2116</v>
      </c>
    </row>
    <row r="195" spans="1:52" s="5" customFormat="1" ht="24.95" customHeight="1" x14ac:dyDescent="0.25">
      <c r="A195" s="281" t="s">
        <v>1436</v>
      </c>
      <c r="B195" s="19" t="s">
        <v>1459</v>
      </c>
      <c r="C195" s="65" t="s">
        <v>1460</v>
      </c>
      <c r="D195" s="66">
        <v>495</v>
      </c>
      <c r="E195" s="67">
        <v>495</v>
      </c>
      <c r="F195" s="101" t="s">
        <v>33</v>
      </c>
      <c r="G195" s="46">
        <v>1</v>
      </c>
      <c r="H195" s="46"/>
      <c r="I195" s="46"/>
      <c r="J195" s="46"/>
      <c r="K195" s="46"/>
      <c r="L195" s="46">
        <f t="shared" si="39"/>
        <v>1</v>
      </c>
      <c r="M195" s="46">
        <v>1</v>
      </c>
      <c r="N195" s="46">
        <f t="shared" si="40"/>
        <v>0</v>
      </c>
      <c r="O195" s="105"/>
      <c r="P195" s="105"/>
      <c r="Q195" s="105"/>
      <c r="R195" s="105"/>
      <c r="S195" s="46">
        <f t="shared" si="41"/>
        <v>1</v>
      </c>
      <c r="T195" s="46">
        <v>1</v>
      </c>
      <c r="U195" s="46">
        <f t="shared" si="42"/>
        <v>0</v>
      </c>
      <c r="V195" s="105"/>
      <c r="W195" s="105"/>
      <c r="X195" s="105"/>
      <c r="Y195" s="105"/>
      <c r="Z195" s="46">
        <f t="shared" si="43"/>
        <v>1</v>
      </c>
      <c r="AA195" s="105">
        <v>1</v>
      </c>
      <c r="AB195" s="46">
        <f t="shared" si="44"/>
        <v>0</v>
      </c>
      <c r="AC195" s="105"/>
      <c r="AD195" s="105"/>
      <c r="AE195" s="105"/>
      <c r="AF195" s="105"/>
      <c r="AG195" s="46">
        <f t="shared" si="56"/>
        <v>1</v>
      </c>
      <c r="AH195" s="105">
        <v>1</v>
      </c>
      <c r="AI195" s="46">
        <f t="shared" si="45"/>
        <v>0</v>
      </c>
      <c r="AJ195" s="105"/>
      <c r="AK195" s="105"/>
      <c r="AL195" s="105"/>
      <c r="AM195" s="105"/>
      <c r="AN195" s="46">
        <f t="shared" si="46"/>
        <v>1</v>
      </c>
      <c r="AO195" s="105">
        <v>1</v>
      </c>
      <c r="AP195" s="105">
        <f t="shared" si="47"/>
        <v>0</v>
      </c>
      <c r="AQ195" s="46">
        <f t="shared" si="48"/>
        <v>0</v>
      </c>
      <c r="AR195" s="46">
        <f t="shared" si="49"/>
        <v>0</v>
      </c>
      <c r="AS195" s="46">
        <f t="shared" si="50"/>
        <v>0</v>
      </c>
      <c r="AT195" s="46">
        <f t="shared" si="51"/>
        <v>0</v>
      </c>
      <c r="AU195" s="46">
        <f t="shared" si="52"/>
        <v>1</v>
      </c>
      <c r="AV195" s="184">
        <f t="shared" si="53"/>
        <v>1</v>
      </c>
      <c r="AW195" s="105">
        <f t="shared" si="54"/>
        <v>0</v>
      </c>
      <c r="AX195" s="108"/>
      <c r="AY195" s="294" t="b">
        <f t="shared" si="55"/>
        <v>1</v>
      </c>
      <c r="AZ195" s="5" t="s">
        <v>1460</v>
      </c>
    </row>
    <row r="196" spans="1:52" s="5" customFormat="1" ht="24.95" customHeight="1" x14ac:dyDescent="0.25">
      <c r="A196" s="281" t="s">
        <v>1436</v>
      </c>
      <c r="B196" s="19" t="s">
        <v>1461</v>
      </c>
      <c r="C196" s="65" t="s">
        <v>1462</v>
      </c>
      <c r="D196" s="66">
        <v>290</v>
      </c>
      <c r="E196" s="67">
        <v>290</v>
      </c>
      <c r="F196" s="101" t="s">
        <v>33</v>
      </c>
      <c r="G196" s="46">
        <v>0</v>
      </c>
      <c r="H196" s="46"/>
      <c r="I196" s="46"/>
      <c r="J196" s="46"/>
      <c r="K196" s="46"/>
      <c r="L196" s="46">
        <f t="shared" si="39"/>
        <v>0</v>
      </c>
      <c r="M196" s="46"/>
      <c r="N196" s="46">
        <f t="shared" si="40"/>
        <v>0</v>
      </c>
      <c r="O196" s="105"/>
      <c r="P196" s="105"/>
      <c r="Q196" s="105"/>
      <c r="R196" s="105"/>
      <c r="S196" s="46">
        <f t="shared" si="41"/>
        <v>0</v>
      </c>
      <c r="T196" s="46"/>
      <c r="U196" s="46">
        <f t="shared" si="42"/>
        <v>0</v>
      </c>
      <c r="V196" s="105"/>
      <c r="W196" s="105"/>
      <c r="X196" s="105"/>
      <c r="Y196" s="105"/>
      <c r="Z196" s="46">
        <f t="shared" si="43"/>
        <v>0</v>
      </c>
      <c r="AA196" s="105"/>
      <c r="AB196" s="46">
        <f t="shared" si="44"/>
        <v>0</v>
      </c>
      <c r="AC196" s="105"/>
      <c r="AD196" s="105"/>
      <c r="AE196" s="105"/>
      <c r="AF196" s="105"/>
      <c r="AG196" s="46">
        <f t="shared" si="56"/>
        <v>0</v>
      </c>
      <c r="AH196" s="105">
        <v>0</v>
      </c>
      <c r="AI196" s="46">
        <f t="shared" si="45"/>
        <v>0</v>
      </c>
      <c r="AJ196" s="105"/>
      <c r="AK196" s="105"/>
      <c r="AL196" s="105"/>
      <c r="AM196" s="105"/>
      <c r="AN196" s="46">
        <f t="shared" si="46"/>
        <v>0</v>
      </c>
      <c r="AO196" s="105">
        <v>0</v>
      </c>
      <c r="AP196" s="105">
        <f t="shared" si="47"/>
        <v>0</v>
      </c>
      <c r="AQ196" s="46">
        <f t="shared" si="48"/>
        <v>0</v>
      </c>
      <c r="AR196" s="46">
        <f t="shared" si="49"/>
        <v>0</v>
      </c>
      <c r="AS196" s="46">
        <f t="shared" si="50"/>
        <v>0</v>
      </c>
      <c r="AT196" s="46">
        <f t="shared" si="51"/>
        <v>0</v>
      </c>
      <c r="AU196" s="46">
        <f t="shared" si="52"/>
        <v>0</v>
      </c>
      <c r="AV196" s="105">
        <f t="shared" si="53"/>
        <v>0</v>
      </c>
      <c r="AW196" s="105">
        <f t="shared" si="54"/>
        <v>0</v>
      </c>
      <c r="AX196" s="108"/>
      <c r="AY196" s="294" t="b">
        <f t="shared" si="55"/>
        <v>1</v>
      </c>
      <c r="AZ196" s="5" t="s">
        <v>1462</v>
      </c>
    </row>
    <row r="197" spans="1:52" s="5" customFormat="1" ht="28.5" customHeight="1" x14ac:dyDescent="0.25">
      <c r="A197" s="281" t="s">
        <v>1272</v>
      </c>
      <c r="B197" s="69" t="s">
        <v>1277</v>
      </c>
      <c r="C197" s="65" t="s">
        <v>1278</v>
      </c>
      <c r="D197" s="66">
        <v>12</v>
      </c>
      <c r="E197" s="67">
        <v>12</v>
      </c>
      <c r="F197" s="101" t="s">
        <v>33</v>
      </c>
      <c r="G197" s="46">
        <v>0</v>
      </c>
      <c r="H197" s="46"/>
      <c r="I197" s="46"/>
      <c r="J197" s="46"/>
      <c r="K197" s="46"/>
      <c r="L197" s="46">
        <f t="shared" si="39"/>
        <v>0</v>
      </c>
      <c r="M197" s="46"/>
      <c r="N197" s="46">
        <f t="shared" si="40"/>
        <v>0</v>
      </c>
      <c r="O197" s="105"/>
      <c r="P197" s="105"/>
      <c r="Q197" s="105"/>
      <c r="R197" s="105"/>
      <c r="S197" s="46">
        <f t="shared" si="41"/>
        <v>0</v>
      </c>
      <c r="T197" s="46"/>
      <c r="U197" s="46">
        <f t="shared" si="42"/>
        <v>0</v>
      </c>
      <c r="V197" s="105"/>
      <c r="W197" s="105"/>
      <c r="X197" s="105"/>
      <c r="Y197" s="105"/>
      <c r="Z197" s="46">
        <f t="shared" si="43"/>
        <v>0</v>
      </c>
      <c r="AA197" s="105"/>
      <c r="AB197" s="46">
        <f t="shared" si="44"/>
        <v>0</v>
      </c>
      <c r="AC197" s="105"/>
      <c r="AD197" s="105"/>
      <c r="AE197" s="105"/>
      <c r="AF197" s="105"/>
      <c r="AG197" s="46">
        <f t="shared" si="56"/>
        <v>0</v>
      </c>
      <c r="AH197" s="105">
        <v>0</v>
      </c>
      <c r="AI197" s="46">
        <f t="shared" si="45"/>
        <v>0</v>
      </c>
      <c r="AJ197" s="105"/>
      <c r="AK197" s="105"/>
      <c r="AL197" s="105"/>
      <c r="AM197" s="105"/>
      <c r="AN197" s="46">
        <f t="shared" si="46"/>
        <v>0</v>
      </c>
      <c r="AO197" s="105">
        <v>0</v>
      </c>
      <c r="AP197" s="105">
        <f t="shared" si="47"/>
        <v>0</v>
      </c>
      <c r="AQ197" s="46">
        <f t="shared" si="48"/>
        <v>0</v>
      </c>
      <c r="AR197" s="46">
        <f t="shared" si="49"/>
        <v>0</v>
      </c>
      <c r="AS197" s="46">
        <f t="shared" si="50"/>
        <v>0</v>
      </c>
      <c r="AT197" s="46">
        <f t="shared" si="51"/>
        <v>0</v>
      </c>
      <c r="AU197" s="46">
        <f t="shared" si="52"/>
        <v>0</v>
      </c>
      <c r="AV197" s="105">
        <f t="shared" si="53"/>
        <v>0</v>
      </c>
      <c r="AW197" s="105">
        <f t="shared" si="54"/>
        <v>0</v>
      </c>
      <c r="AX197" s="108"/>
      <c r="AY197" s="294" t="b">
        <f t="shared" si="55"/>
        <v>1</v>
      </c>
      <c r="AZ197" s="5" t="s">
        <v>1278</v>
      </c>
    </row>
    <row r="198" spans="1:52" s="5" customFormat="1" ht="28.5" customHeight="1" x14ac:dyDescent="0.25">
      <c r="A198" s="281" t="s">
        <v>1053</v>
      </c>
      <c r="B198" s="69" t="s">
        <v>1102</v>
      </c>
      <c r="C198" s="65" t="s">
        <v>1103</v>
      </c>
      <c r="D198" s="66">
        <v>37.71</v>
      </c>
      <c r="E198" s="67">
        <v>37.71</v>
      </c>
      <c r="F198" s="101" t="s">
        <v>33</v>
      </c>
      <c r="G198" s="46">
        <v>0</v>
      </c>
      <c r="H198" s="46"/>
      <c r="I198" s="46"/>
      <c r="J198" s="46"/>
      <c r="K198" s="46"/>
      <c r="L198" s="46">
        <f t="shared" si="39"/>
        <v>0</v>
      </c>
      <c r="M198" s="46"/>
      <c r="N198" s="46">
        <f t="shared" si="40"/>
        <v>0</v>
      </c>
      <c r="O198" s="105"/>
      <c r="P198" s="105"/>
      <c r="Q198" s="105"/>
      <c r="R198" s="105"/>
      <c r="S198" s="46">
        <f t="shared" si="41"/>
        <v>0</v>
      </c>
      <c r="T198" s="46"/>
      <c r="U198" s="46">
        <f t="shared" si="42"/>
        <v>0</v>
      </c>
      <c r="V198" s="105"/>
      <c r="W198" s="105"/>
      <c r="X198" s="105"/>
      <c r="Y198" s="105"/>
      <c r="Z198" s="46">
        <f t="shared" si="43"/>
        <v>0</v>
      </c>
      <c r="AA198" s="105"/>
      <c r="AB198" s="46">
        <f t="shared" si="44"/>
        <v>0</v>
      </c>
      <c r="AC198" s="105"/>
      <c r="AD198" s="105"/>
      <c r="AE198" s="105"/>
      <c r="AF198" s="105"/>
      <c r="AG198" s="46">
        <f t="shared" si="56"/>
        <v>0</v>
      </c>
      <c r="AH198" s="105">
        <v>0</v>
      </c>
      <c r="AI198" s="46">
        <f t="shared" si="45"/>
        <v>0</v>
      </c>
      <c r="AJ198" s="105"/>
      <c r="AK198" s="105"/>
      <c r="AL198" s="105"/>
      <c r="AM198" s="105"/>
      <c r="AN198" s="46">
        <f t="shared" si="46"/>
        <v>0</v>
      </c>
      <c r="AO198" s="105">
        <v>0</v>
      </c>
      <c r="AP198" s="105">
        <f t="shared" si="47"/>
        <v>0</v>
      </c>
      <c r="AQ198" s="46">
        <f t="shared" si="48"/>
        <v>0</v>
      </c>
      <c r="AR198" s="46">
        <f t="shared" si="49"/>
        <v>0</v>
      </c>
      <c r="AS198" s="46">
        <f t="shared" si="50"/>
        <v>0</v>
      </c>
      <c r="AT198" s="46">
        <f t="shared" si="51"/>
        <v>0</v>
      </c>
      <c r="AU198" s="46">
        <f t="shared" si="52"/>
        <v>0</v>
      </c>
      <c r="AV198" s="105">
        <f t="shared" si="53"/>
        <v>0</v>
      </c>
      <c r="AW198" s="105">
        <f t="shared" si="54"/>
        <v>0</v>
      </c>
      <c r="AX198" s="107"/>
      <c r="AY198" s="294" t="b">
        <f t="shared" si="55"/>
        <v>1</v>
      </c>
      <c r="AZ198" s="5" t="s">
        <v>1103</v>
      </c>
    </row>
    <row r="199" spans="1:52" s="5" customFormat="1" ht="28.5" customHeight="1" x14ac:dyDescent="0.25">
      <c r="A199" s="281" t="s">
        <v>1271</v>
      </c>
      <c r="B199" s="19" t="s">
        <v>1677</v>
      </c>
      <c r="C199" s="65" t="s">
        <v>1678</v>
      </c>
      <c r="D199" s="66">
        <v>135</v>
      </c>
      <c r="E199" s="67">
        <v>135</v>
      </c>
      <c r="F199" s="101" t="s">
        <v>33</v>
      </c>
      <c r="G199" s="46">
        <v>0</v>
      </c>
      <c r="H199" s="46"/>
      <c r="I199" s="46"/>
      <c r="J199" s="46"/>
      <c r="K199" s="46"/>
      <c r="L199" s="46">
        <f t="shared" si="39"/>
        <v>0</v>
      </c>
      <c r="M199" s="46"/>
      <c r="N199" s="46">
        <f t="shared" si="40"/>
        <v>0</v>
      </c>
      <c r="O199" s="105"/>
      <c r="P199" s="105"/>
      <c r="Q199" s="105"/>
      <c r="R199" s="105"/>
      <c r="S199" s="46">
        <f t="shared" si="41"/>
        <v>0</v>
      </c>
      <c r="T199" s="46"/>
      <c r="U199" s="46">
        <f t="shared" si="42"/>
        <v>0</v>
      </c>
      <c r="V199" s="105"/>
      <c r="W199" s="105"/>
      <c r="X199" s="105"/>
      <c r="Y199" s="105"/>
      <c r="Z199" s="46">
        <f t="shared" si="43"/>
        <v>0</v>
      </c>
      <c r="AA199" s="105"/>
      <c r="AB199" s="46">
        <f t="shared" si="44"/>
        <v>0</v>
      </c>
      <c r="AC199" s="105"/>
      <c r="AD199" s="105"/>
      <c r="AE199" s="105"/>
      <c r="AF199" s="105"/>
      <c r="AG199" s="46">
        <f t="shared" si="56"/>
        <v>0</v>
      </c>
      <c r="AH199" s="105">
        <v>0</v>
      </c>
      <c r="AI199" s="46">
        <f t="shared" si="45"/>
        <v>0</v>
      </c>
      <c r="AJ199" s="105"/>
      <c r="AK199" s="105"/>
      <c r="AL199" s="105"/>
      <c r="AM199" s="105"/>
      <c r="AN199" s="46">
        <f t="shared" si="46"/>
        <v>0</v>
      </c>
      <c r="AO199" s="105">
        <v>0</v>
      </c>
      <c r="AP199" s="105">
        <f t="shared" si="47"/>
        <v>0</v>
      </c>
      <c r="AQ199" s="46">
        <f t="shared" si="48"/>
        <v>0</v>
      </c>
      <c r="AR199" s="46">
        <f t="shared" si="49"/>
        <v>0</v>
      </c>
      <c r="AS199" s="46">
        <f t="shared" si="50"/>
        <v>0</v>
      </c>
      <c r="AT199" s="46">
        <f t="shared" si="51"/>
        <v>0</v>
      </c>
      <c r="AU199" s="46">
        <f t="shared" si="52"/>
        <v>0</v>
      </c>
      <c r="AV199" s="105">
        <f t="shared" si="53"/>
        <v>0</v>
      </c>
      <c r="AW199" s="105">
        <f t="shared" si="54"/>
        <v>0</v>
      </c>
      <c r="AX199" s="107"/>
      <c r="AY199" s="294" t="b">
        <f t="shared" si="55"/>
        <v>1</v>
      </c>
      <c r="AZ199" s="5" t="s">
        <v>1678</v>
      </c>
    </row>
    <row r="200" spans="1:52" s="5" customFormat="1" ht="28.5" customHeight="1" x14ac:dyDescent="0.25">
      <c r="A200" s="281" t="s">
        <v>1540</v>
      </c>
      <c r="B200" s="19" t="s">
        <v>1557</v>
      </c>
      <c r="C200" s="65" t="s">
        <v>1558</v>
      </c>
      <c r="D200" s="66">
        <v>252.3</v>
      </c>
      <c r="E200" s="67">
        <v>252.3</v>
      </c>
      <c r="F200" s="101" t="s">
        <v>33</v>
      </c>
      <c r="G200" s="46">
        <v>0</v>
      </c>
      <c r="H200" s="46"/>
      <c r="I200" s="46"/>
      <c r="J200" s="46"/>
      <c r="K200" s="46"/>
      <c r="L200" s="46">
        <f t="shared" si="39"/>
        <v>0</v>
      </c>
      <c r="M200" s="46"/>
      <c r="N200" s="46">
        <f t="shared" si="40"/>
        <v>0</v>
      </c>
      <c r="O200" s="105"/>
      <c r="P200" s="105"/>
      <c r="Q200" s="105"/>
      <c r="R200" s="105"/>
      <c r="S200" s="46">
        <f t="shared" si="41"/>
        <v>0</v>
      </c>
      <c r="T200" s="46"/>
      <c r="U200" s="46">
        <f t="shared" si="42"/>
        <v>0</v>
      </c>
      <c r="V200" s="105"/>
      <c r="W200" s="105"/>
      <c r="X200" s="105"/>
      <c r="Y200" s="105"/>
      <c r="Z200" s="46">
        <f t="shared" si="43"/>
        <v>0</v>
      </c>
      <c r="AA200" s="105"/>
      <c r="AB200" s="46">
        <f t="shared" si="44"/>
        <v>0</v>
      </c>
      <c r="AC200" s="105"/>
      <c r="AD200" s="105"/>
      <c r="AE200" s="105"/>
      <c r="AF200" s="105"/>
      <c r="AG200" s="46">
        <f t="shared" si="56"/>
        <v>0</v>
      </c>
      <c r="AH200" s="105">
        <v>0</v>
      </c>
      <c r="AI200" s="46">
        <f t="shared" si="45"/>
        <v>0</v>
      </c>
      <c r="AJ200" s="105"/>
      <c r="AK200" s="105"/>
      <c r="AL200" s="105"/>
      <c r="AM200" s="105"/>
      <c r="AN200" s="46">
        <f t="shared" si="46"/>
        <v>0</v>
      </c>
      <c r="AO200" s="105">
        <v>0</v>
      </c>
      <c r="AP200" s="105">
        <f t="shared" si="47"/>
        <v>0</v>
      </c>
      <c r="AQ200" s="46">
        <f t="shared" si="48"/>
        <v>0</v>
      </c>
      <c r="AR200" s="46">
        <f t="shared" si="49"/>
        <v>0</v>
      </c>
      <c r="AS200" s="46">
        <f t="shared" si="50"/>
        <v>0</v>
      </c>
      <c r="AT200" s="46">
        <f t="shared" si="51"/>
        <v>0</v>
      </c>
      <c r="AU200" s="46">
        <f t="shared" si="52"/>
        <v>0</v>
      </c>
      <c r="AV200" s="105">
        <f t="shared" si="53"/>
        <v>0</v>
      </c>
      <c r="AW200" s="105">
        <f t="shared" si="54"/>
        <v>0</v>
      </c>
      <c r="AX200" s="107"/>
      <c r="AY200" s="294" t="b">
        <f t="shared" si="55"/>
        <v>1</v>
      </c>
      <c r="AZ200" s="5" t="s">
        <v>1558</v>
      </c>
    </row>
    <row r="201" spans="1:52" s="5" customFormat="1" ht="28.5" customHeight="1" x14ac:dyDescent="0.25">
      <c r="A201" s="281" t="s">
        <v>1540</v>
      </c>
      <c r="B201" s="19" t="s">
        <v>1559</v>
      </c>
      <c r="C201" s="65" t="s">
        <v>1560</v>
      </c>
      <c r="D201" s="66">
        <v>255.78</v>
      </c>
      <c r="E201" s="67">
        <v>255.78</v>
      </c>
      <c r="F201" s="101" t="s">
        <v>33</v>
      </c>
      <c r="G201" s="46">
        <v>0</v>
      </c>
      <c r="H201" s="46"/>
      <c r="I201" s="46"/>
      <c r="J201" s="46"/>
      <c r="K201" s="46"/>
      <c r="L201" s="46">
        <f t="shared" ref="L201:L264" si="57">G201+H201+I201-J201-K201</f>
        <v>0</v>
      </c>
      <c r="M201" s="46"/>
      <c r="N201" s="46">
        <f t="shared" ref="N201:N264" si="58">M201-L201</f>
        <v>0</v>
      </c>
      <c r="O201" s="105"/>
      <c r="P201" s="105"/>
      <c r="Q201" s="105"/>
      <c r="R201" s="105"/>
      <c r="S201" s="46">
        <f t="shared" ref="S201:S264" si="59">L201+O201+P201-Q201-R201</f>
        <v>0</v>
      </c>
      <c r="T201" s="46"/>
      <c r="U201" s="46">
        <f t="shared" ref="U201:U264" si="60">T201-S201</f>
        <v>0</v>
      </c>
      <c r="V201" s="105"/>
      <c r="W201" s="105"/>
      <c r="X201" s="105"/>
      <c r="Y201" s="105"/>
      <c r="Z201" s="46">
        <f t="shared" ref="Z201:Z264" si="61">S201+V201+W201-X201-Y201</f>
        <v>0</v>
      </c>
      <c r="AA201" s="105"/>
      <c r="AB201" s="46">
        <f t="shared" ref="AB201:AB264" si="62">AA201-Z201</f>
        <v>0</v>
      </c>
      <c r="AC201" s="105"/>
      <c r="AD201" s="105"/>
      <c r="AE201" s="105"/>
      <c r="AF201" s="105"/>
      <c r="AG201" s="46">
        <f t="shared" si="56"/>
        <v>0</v>
      </c>
      <c r="AH201" s="105">
        <v>0</v>
      </c>
      <c r="AI201" s="46">
        <f t="shared" ref="AI201:AI264" si="63">AH201-AG201</f>
        <v>0</v>
      </c>
      <c r="AJ201" s="105"/>
      <c r="AK201" s="105"/>
      <c r="AL201" s="105"/>
      <c r="AM201" s="105"/>
      <c r="AN201" s="46">
        <f t="shared" ref="AN201:AN264" si="64">AG201+AJ201+AK201-AL201-AM201</f>
        <v>0</v>
      </c>
      <c r="AO201" s="105">
        <v>0</v>
      </c>
      <c r="AP201" s="105">
        <f t="shared" ref="AP201:AP264" si="65">AO201-AN201</f>
        <v>0</v>
      </c>
      <c r="AQ201" s="46">
        <f t="shared" ref="AQ201:AQ264" si="66">H201+O201+V201+AC201+AJ201</f>
        <v>0</v>
      </c>
      <c r="AR201" s="46">
        <f t="shared" ref="AR201:AR264" si="67">I201+P201+W201+AD201+AK201</f>
        <v>0</v>
      </c>
      <c r="AS201" s="46">
        <f t="shared" ref="AS201:AS264" si="68">J201+Q201+X201+AE201+AL201</f>
        <v>0</v>
      </c>
      <c r="AT201" s="46">
        <f t="shared" ref="AT201:AT264" si="69">K201+R201+Y201+AF201+AM201</f>
        <v>0</v>
      </c>
      <c r="AU201" s="46">
        <f t="shared" ref="AU201:AU264" si="70">G201+AQ201+AR201-AS201-AT201</f>
        <v>0</v>
      </c>
      <c r="AV201" s="105">
        <f t="shared" ref="AV201:AV264" si="71">+AO201</f>
        <v>0</v>
      </c>
      <c r="AW201" s="105">
        <f t="shared" ref="AW201:AW264" si="72">AV201-AU201</f>
        <v>0</v>
      </c>
      <c r="AX201" s="107"/>
      <c r="AY201" s="294" t="b">
        <f t="shared" ref="AY201:AY264" si="73">C201=AZ201</f>
        <v>1</v>
      </c>
      <c r="AZ201" s="5" t="s">
        <v>1560</v>
      </c>
    </row>
    <row r="202" spans="1:52" s="5" customFormat="1" ht="28.5" customHeight="1" x14ac:dyDescent="0.25">
      <c r="A202" s="281" t="s">
        <v>1053</v>
      </c>
      <c r="B202" s="69" t="s">
        <v>1104</v>
      </c>
      <c r="C202" s="65" t="s">
        <v>1105</v>
      </c>
      <c r="D202" s="66">
        <v>45.72</v>
      </c>
      <c r="E202" s="67">
        <v>45.72</v>
      </c>
      <c r="F202" s="101" t="s">
        <v>33</v>
      </c>
      <c r="G202" s="46">
        <v>0</v>
      </c>
      <c r="H202" s="46"/>
      <c r="I202" s="46"/>
      <c r="J202" s="46"/>
      <c r="K202" s="46"/>
      <c r="L202" s="46">
        <f t="shared" si="57"/>
        <v>0</v>
      </c>
      <c r="M202" s="46"/>
      <c r="N202" s="46">
        <f t="shared" si="58"/>
        <v>0</v>
      </c>
      <c r="O202" s="105"/>
      <c r="P202" s="105"/>
      <c r="Q202" s="105"/>
      <c r="R202" s="105"/>
      <c r="S202" s="46">
        <f t="shared" si="59"/>
        <v>0</v>
      </c>
      <c r="T202" s="46"/>
      <c r="U202" s="46">
        <f t="shared" si="60"/>
        <v>0</v>
      </c>
      <c r="V202" s="105"/>
      <c r="W202" s="105"/>
      <c r="X202" s="105"/>
      <c r="Y202" s="105"/>
      <c r="Z202" s="46">
        <f t="shared" si="61"/>
        <v>0</v>
      </c>
      <c r="AA202" s="105"/>
      <c r="AB202" s="46">
        <f t="shared" si="62"/>
        <v>0</v>
      </c>
      <c r="AC202" s="105"/>
      <c r="AD202" s="105"/>
      <c r="AE202" s="105"/>
      <c r="AF202" s="105"/>
      <c r="AG202" s="46">
        <f t="shared" si="56"/>
        <v>0</v>
      </c>
      <c r="AH202" s="105">
        <v>0</v>
      </c>
      <c r="AI202" s="46">
        <f t="shared" si="63"/>
        <v>0</v>
      </c>
      <c r="AJ202" s="105"/>
      <c r="AK202" s="105"/>
      <c r="AL202" s="105"/>
      <c r="AM202" s="105"/>
      <c r="AN202" s="46">
        <f t="shared" si="64"/>
        <v>0</v>
      </c>
      <c r="AO202" s="105">
        <v>0</v>
      </c>
      <c r="AP202" s="105">
        <f t="shared" si="65"/>
        <v>0</v>
      </c>
      <c r="AQ202" s="46">
        <f t="shared" si="66"/>
        <v>0</v>
      </c>
      <c r="AR202" s="46">
        <f t="shared" si="67"/>
        <v>0</v>
      </c>
      <c r="AS202" s="46">
        <f t="shared" si="68"/>
        <v>0</v>
      </c>
      <c r="AT202" s="46">
        <f t="shared" si="69"/>
        <v>0</v>
      </c>
      <c r="AU202" s="46">
        <f t="shared" si="70"/>
        <v>0</v>
      </c>
      <c r="AV202" s="105">
        <f t="shared" si="71"/>
        <v>0</v>
      </c>
      <c r="AW202" s="105">
        <f t="shared" si="72"/>
        <v>0</v>
      </c>
      <c r="AX202" s="107"/>
      <c r="AY202" s="294" t="b">
        <f t="shared" si="73"/>
        <v>1</v>
      </c>
      <c r="AZ202" s="5" t="s">
        <v>1105</v>
      </c>
    </row>
    <row r="203" spans="1:52" s="5" customFormat="1" ht="24.95" customHeight="1" x14ac:dyDescent="0.25">
      <c r="A203" s="281" t="s">
        <v>1540</v>
      </c>
      <c r="B203" s="19" t="s">
        <v>1561</v>
      </c>
      <c r="C203" s="65" t="s">
        <v>1562</v>
      </c>
      <c r="D203" s="66">
        <v>897.84</v>
      </c>
      <c r="E203" s="67">
        <v>897.84</v>
      </c>
      <c r="F203" s="101" t="s">
        <v>33</v>
      </c>
      <c r="G203" s="46">
        <v>1</v>
      </c>
      <c r="H203" s="46"/>
      <c r="I203" s="46"/>
      <c r="J203" s="46"/>
      <c r="K203" s="46"/>
      <c r="L203" s="46">
        <f t="shared" si="57"/>
        <v>1</v>
      </c>
      <c r="M203" s="46">
        <v>1</v>
      </c>
      <c r="N203" s="46">
        <f t="shared" si="58"/>
        <v>0</v>
      </c>
      <c r="O203" s="105"/>
      <c r="P203" s="105"/>
      <c r="Q203" s="105"/>
      <c r="R203" s="105"/>
      <c r="S203" s="46">
        <f t="shared" si="59"/>
        <v>1</v>
      </c>
      <c r="T203" s="46">
        <v>1</v>
      </c>
      <c r="U203" s="46">
        <f t="shared" si="60"/>
        <v>0</v>
      </c>
      <c r="V203" s="105"/>
      <c r="W203" s="105"/>
      <c r="X203" s="105"/>
      <c r="Y203" s="105"/>
      <c r="Z203" s="46">
        <f t="shared" si="61"/>
        <v>1</v>
      </c>
      <c r="AA203" s="105">
        <v>1</v>
      </c>
      <c r="AB203" s="46">
        <f t="shared" si="62"/>
        <v>0</v>
      </c>
      <c r="AC203" s="105"/>
      <c r="AD203" s="105"/>
      <c r="AE203" s="105"/>
      <c r="AF203" s="105"/>
      <c r="AG203" s="46">
        <f t="shared" si="56"/>
        <v>1</v>
      </c>
      <c r="AH203" s="105">
        <v>1</v>
      </c>
      <c r="AI203" s="46">
        <f t="shared" si="63"/>
        <v>0</v>
      </c>
      <c r="AJ203" s="105"/>
      <c r="AK203" s="105"/>
      <c r="AL203" s="105"/>
      <c r="AM203" s="105"/>
      <c r="AN203" s="46">
        <f t="shared" si="64"/>
        <v>1</v>
      </c>
      <c r="AO203" s="105">
        <v>1</v>
      </c>
      <c r="AP203" s="105">
        <f t="shared" si="65"/>
        <v>0</v>
      </c>
      <c r="AQ203" s="46">
        <f t="shared" si="66"/>
        <v>0</v>
      </c>
      <c r="AR203" s="46">
        <f t="shared" si="67"/>
        <v>0</v>
      </c>
      <c r="AS203" s="46">
        <f t="shared" si="68"/>
        <v>0</v>
      </c>
      <c r="AT203" s="46">
        <f t="shared" si="69"/>
        <v>0</v>
      </c>
      <c r="AU203" s="46">
        <f t="shared" si="70"/>
        <v>1</v>
      </c>
      <c r="AV203" s="184">
        <f t="shared" si="71"/>
        <v>1</v>
      </c>
      <c r="AW203" s="105">
        <f t="shared" si="72"/>
        <v>0</v>
      </c>
      <c r="AX203" s="107"/>
      <c r="AY203" s="294" t="b">
        <f t="shared" si="73"/>
        <v>1</v>
      </c>
      <c r="AZ203" s="5" t="s">
        <v>1562</v>
      </c>
    </row>
    <row r="204" spans="1:52" s="5" customFormat="1" ht="24.95" customHeight="1" x14ac:dyDescent="0.25">
      <c r="A204" s="281" t="s">
        <v>1540</v>
      </c>
      <c r="B204" s="19" t="s">
        <v>1563</v>
      </c>
      <c r="C204" s="65" t="s">
        <v>1564</v>
      </c>
      <c r="D204" s="66">
        <v>2850.12</v>
      </c>
      <c r="E204" s="67">
        <v>2850.12</v>
      </c>
      <c r="F204" s="101" t="s">
        <v>33</v>
      </c>
      <c r="G204" s="46">
        <v>2</v>
      </c>
      <c r="H204" s="46"/>
      <c r="I204" s="46"/>
      <c r="J204" s="46"/>
      <c r="K204" s="46"/>
      <c r="L204" s="46">
        <f t="shared" si="57"/>
        <v>2</v>
      </c>
      <c r="M204" s="46">
        <v>2</v>
      </c>
      <c r="N204" s="46">
        <f t="shared" si="58"/>
        <v>0</v>
      </c>
      <c r="O204" s="105"/>
      <c r="P204" s="105"/>
      <c r="Q204" s="105"/>
      <c r="R204" s="105"/>
      <c r="S204" s="46">
        <f t="shared" si="59"/>
        <v>2</v>
      </c>
      <c r="T204" s="46">
        <v>2</v>
      </c>
      <c r="U204" s="46">
        <f t="shared" si="60"/>
        <v>0</v>
      </c>
      <c r="V204" s="105"/>
      <c r="W204" s="105"/>
      <c r="X204" s="105"/>
      <c r="Y204" s="105"/>
      <c r="Z204" s="46">
        <f t="shared" si="61"/>
        <v>2</v>
      </c>
      <c r="AA204" s="105">
        <v>2</v>
      </c>
      <c r="AB204" s="46">
        <f t="shared" si="62"/>
        <v>0</v>
      </c>
      <c r="AC204" s="105"/>
      <c r="AD204" s="105"/>
      <c r="AE204" s="105"/>
      <c r="AF204" s="105"/>
      <c r="AG204" s="46">
        <f t="shared" si="56"/>
        <v>2</v>
      </c>
      <c r="AH204" s="105">
        <v>2</v>
      </c>
      <c r="AI204" s="46">
        <f t="shared" si="63"/>
        <v>0</v>
      </c>
      <c r="AJ204" s="105"/>
      <c r="AK204" s="105"/>
      <c r="AL204" s="105"/>
      <c r="AM204" s="105"/>
      <c r="AN204" s="46">
        <f t="shared" si="64"/>
        <v>2</v>
      </c>
      <c r="AO204" s="105">
        <v>2</v>
      </c>
      <c r="AP204" s="105">
        <f t="shared" si="65"/>
        <v>0</v>
      </c>
      <c r="AQ204" s="46">
        <f t="shared" si="66"/>
        <v>0</v>
      </c>
      <c r="AR204" s="46">
        <f t="shared" si="67"/>
        <v>0</v>
      </c>
      <c r="AS204" s="46">
        <f t="shared" si="68"/>
        <v>0</v>
      </c>
      <c r="AT204" s="46">
        <f t="shared" si="69"/>
        <v>0</v>
      </c>
      <c r="AU204" s="46">
        <f t="shared" si="70"/>
        <v>2</v>
      </c>
      <c r="AV204" s="184">
        <f t="shared" si="71"/>
        <v>2</v>
      </c>
      <c r="AW204" s="105">
        <f t="shared" si="72"/>
        <v>0</v>
      </c>
      <c r="AX204" s="107"/>
      <c r="AY204" s="294" t="b">
        <f t="shared" si="73"/>
        <v>1</v>
      </c>
      <c r="AZ204" s="5" t="s">
        <v>1564</v>
      </c>
    </row>
    <row r="205" spans="1:52" s="5" customFormat="1" ht="24.95" customHeight="1" x14ac:dyDescent="0.25">
      <c r="A205" s="281" t="s">
        <v>674</v>
      </c>
      <c r="B205" s="19" t="s">
        <v>731</v>
      </c>
      <c r="C205" s="65" t="s">
        <v>732</v>
      </c>
      <c r="D205" s="66">
        <v>163</v>
      </c>
      <c r="E205" s="67">
        <v>163</v>
      </c>
      <c r="F205" s="101" t="s">
        <v>33</v>
      </c>
      <c r="G205" s="46">
        <v>0</v>
      </c>
      <c r="H205" s="46"/>
      <c r="I205" s="46"/>
      <c r="J205" s="46"/>
      <c r="K205" s="46"/>
      <c r="L205" s="46">
        <f t="shared" si="57"/>
        <v>0</v>
      </c>
      <c r="M205" s="46"/>
      <c r="N205" s="46">
        <f t="shared" si="58"/>
        <v>0</v>
      </c>
      <c r="O205" s="105"/>
      <c r="P205" s="105"/>
      <c r="Q205" s="105"/>
      <c r="R205" s="105"/>
      <c r="S205" s="46">
        <f t="shared" si="59"/>
        <v>0</v>
      </c>
      <c r="T205" s="46"/>
      <c r="U205" s="46">
        <f t="shared" si="60"/>
        <v>0</v>
      </c>
      <c r="V205" s="105"/>
      <c r="W205" s="105"/>
      <c r="X205" s="105"/>
      <c r="Y205" s="105"/>
      <c r="Z205" s="46">
        <f t="shared" si="61"/>
        <v>0</v>
      </c>
      <c r="AA205" s="105"/>
      <c r="AB205" s="46">
        <f t="shared" si="62"/>
        <v>0</v>
      </c>
      <c r="AC205" s="105"/>
      <c r="AD205" s="105"/>
      <c r="AE205" s="105"/>
      <c r="AF205" s="105"/>
      <c r="AG205" s="46">
        <f t="shared" si="56"/>
        <v>0</v>
      </c>
      <c r="AH205" s="105">
        <v>0</v>
      </c>
      <c r="AI205" s="46">
        <f t="shared" si="63"/>
        <v>0</v>
      </c>
      <c r="AJ205" s="105"/>
      <c r="AK205" s="105"/>
      <c r="AL205" s="105"/>
      <c r="AM205" s="105"/>
      <c r="AN205" s="46">
        <f t="shared" si="64"/>
        <v>0</v>
      </c>
      <c r="AO205" s="105"/>
      <c r="AP205" s="105">
        <f t="shared" si="65"/>
        <v>0</v>
      </c>
      <c r="AQ205" s="46">
        <f t="shared" si="66"/>
        <v>0</v>
      </c>
      <c r="AR205" s="46">
        <f t="shared" si="67"/>
        <v>0</v>
      </c>
      <c r="AS205" s="46">
        <f t="shared" si="68"/>
        <v>0</v>
      </c>
      <c r="AT205" s="46">
        <f t="shared" si="69"/>
        <v>0</v>
      </c>
      <c r="AU205" s="46">
        <f t="shared" si="70"/>
        <v>0</v>
      </c>
      <c r="AV205" s="105">
        <f t="shared" si="71"/>
        <v>0</v>
      </c>
      <c r="AW205" s="105">
        <f t="shared" si="72"/>
        <v>0</v>
      </c>
      <c r="AX205" s="107"/>
      <c r="AY205" s="294" t="b">
        <f t="shared" si="73"/>
        <v>1</v>
      </c>
      <c r="AZ205" s="5" t="s">
        <v>732</v>
      </c>
    </row>
    <row r="206" spans="1:52" s="5" customFormat="1" ht="24.95" customHeight="1" x14ac:dyDescent="0.25">
      <c r="A206" s="281" t="s">
        <v>674</v>
      </c>
      <c r="B206" s="19" t="s">
        <v>733</v>
      </c>
      <c r="C206" s="65" t="s">
        <v>734</v>
      </c>
      <c r="D206" s="66">
        <v>137</v>
      </c>
      <c r="E206" s="67">
        <v>137</v>
      </c>
      <c r="F206" s="101" t="s">
        <v>33</v>
      </c>
      <c r="G206" s="46">
        <v>0</v>
      </c>
      <c r="H206" s="46"/>
      <c r="I206" s="46"/>
      <c r="J206" s="46"/>
      <c r="K206" s="46"/>
      <c r="L206" s="46">
        <f t="shared" si="57"/>
        <v>0</v>
      </c>
      <c r="M206" s="46"/>
      <c r="N206" s="46">
        <f t="shared" si="58"/>
        <v>0</v>
      </c>
      <c r="O206" s="105"/>
      <c r="P206" s="105"/>
      <c r="Q206" s="105"/>
      <c r="R206" s="105"/>
      <c r="S206" s="46">
        <f t="shared" si="59"/>
        <v>0</v>
      </c>
      <c r="T206" s="46"/>
      <c r="U206" s="46">
        <f t="shared" si="60"/>
        <v>0</v>
      </c>
      <c r="V206" s="105"/>
      <c r="W206" s="105"/>
      <c r="X206" s="105"/>
      <c r="Y206" s="105"/>
      <c r="Z206" s="46">
        <f t="shared" si="61"/>
        <v>0</v>
      </c>
      <c r="AA206" s="105"/>
      <c r="AB206" s="46">
        <f t="shared" si="62"/>
        <v>0</v>
      </c>
      <c r="AC206" s="105"/>
      <c r="AD206" s="105"/>
      <c r="AE206" s="105"/>
      <c r="AF206" s="105"/>
      <c r="AG206" s="46">
        <f t="shared" si="56"/>
        <v>0</v>
      </c>
      <c r="AH206" s="105">
        <v>0</v>
      </c>
      <c r="AI206" s="46">
        <f t="shared" si="63"/>
        <v>0</v>
      </c>
      <c r="AJ206" s="105"/>
      <c r="AK206" s="105"/>
      <c r="AL206" s="105"/>
      <c r="AM206" s="105"/>
      <c r="AN206" s="46">
        <f t="shared" si="64"/>
        <v>0</v>
      </c>
      <c r="AO206" s="105"/>
      <c r="AP206" s="105">
        <f t="shared" si="65"/>
        <v>0</v>
      </c>
      <c r="AQ206" s="46">
        <f t="shared" si="66"/>
        <v>0</v>
      </c>
      <c r="AR206" s="46">
        <f t="shared" si="67"/>
        <v>0</v>
      </c>
      <c r="AS206" s="46">
        <f t="shared" si="68"/>
        <v>0</v>
      </c>
      <c r="AT206" s="46">
        <f t="shared" si="69"/>
        <v>0</v>
      </c>
      <c r="AU206" s="46">
        <f t="shared" si="70"/>
        <v>0</v>
      </c>
      <c r="AV206" s="105">
        <f t="shared" si="71"/>
        <v>0</v>
      </c>
      <c r="AW206" s="105">
        <f t="shared" si="72"/>
        <v>0</v>
      </c>
      <c r="AX206" s="107"/>
      <c r="AY206" s="294" t="b">
        <f t="shared" si="73"/>
        <v>1</v>
      </c>
      <c r="AZ206" s="5" t="s">
        <v>734</v>
      </c>
    </row>
    <row r="207" spans="1:52" s="5" customFormat="1" ht="24.95" customHeight="1" x14ac:dyDescent="0.25">
      <c r="A207" s="281" t="s">
        <v>674</v>
      </c>
      <c r="B207" s="19" t="s">
        <v>735</v>
      </c>
      <c r="C207" s="65" t="s">
        <v>736</v>
      </c>
      <c r="D207" s="66">
        <v>322.10000000000002</v>
      </c>
      <c r="E207" s="67">
        <v>322.10000000000002</v>
      </c>
      <c r="F207" s="101" t="s">
        <v>33</v>
      </c>
      <c r="G207" s="46">
        <v>0</v>
      </c>
      <c r="H207" s="46"/>
      <c r="I207" s="46"/>
      <c r="J207" s="46"/>
      <c r="K207" s="46"/>
      <c r="L207" s="46">
        <f t="shared" si="57"/>
        <v>0</v>
      </c>
      <c r="M207" s="46"/>
      <c r="N207" s="46">
        <f t="shared" si="58"/>
        <v>0</v>
      </c>
      <c r="O207" s="105"/>
      <c r="P207" s="105"/>
      <c r="Q207" s="105"/>
      <c r="R207" s="105"/>
      <c r="S207" s="46">
        <f t="shared" si="59"/>
        <v>0</v>
      </c>
      <c r="T207" s="46"/>
      <c r="U207" s="46">
        <f t="shared" si="60"/>
        <v>0</v>
      </c>
      <c r="V207" s="105"/>
      <c r="W207" s="105"/>
      <c r="X207" s="105"/>
      <c r="Y207" s="105"/>
      <c r="Z207" s="46">
        <f t="shared" si="61"/>
        <v>0</v>
      </c>
      <c r="AA207" s="105"/>
      <c r="AB207" s="46">
        <f t="shared" si="62"/>
        <v>0</v>
      </c>
      <c r="AC207" s="105"/>
      <c r="AD207" s="105"/>
      <c r="AE207" s="105"/>
      <c r="AF207" s="105"/>
      <c r="AG207" s="46">
        <f t="shared" si="56"/>
        <v>0</v>
      </c>
      <c r="AH207" s="105">
        <v>0</v>
      </c>
      <c r="AI207" s="46">
        <f t="shared" si="63"/>
        <v>0</v>
      </c>
      <c r="AJ207" s="105"/>
      <c r="AK207" s="105"/>
      <c r="AL207" s="105"/>
      <c r="AM207" s="105"/>
      <c r="AN207" s="46">
        <f t="shared" si="64"/>
        <v>0</v>
      </c>
      <c r="AO207" s="105"/>
      <c r="AP207" s="105">
        <f t="shared" si="65"/>
        <v>0</v>
      </c>
      <c r="AQ207" s="46">
        <f t="shared" si="66"/>
        <v>0</v>
      </c>
      <c r="AR207" s="46">
        <f t="shared" si="67"/>
        <v>0</v>
      </c>
      <c r="AS207" s="46">
        <f t="shared" si="68"/>
        <v>0</v>
      </c>
      <c r="AT207" s="46">
        <f t="shared" si="69"/>
        <v>0</v>
      </c>
      <c r="AU207" s="46">
        <f t="shared" si="70"/>
        <v>0</v>
      </c>
      <c r="AV207" s="105">
        <f t="shared" si="71"/>
        <v>0</v>
      </c>
      <c r="AW207" s="105">
        <f t="shared" si="72"/>
        <v>0</v>
      </c>
      <c r="AX207" s="108"/>
      <c r="AY207" s="294" t="b">
        <f t="shared" si="73"/>
        <v>1</v>
      </c>
      <c r="AZ207" s="5" t="s">
        <v>736</v>
      </c>
    </row>
    <row r="208" spans="1:52" s="5" customFormat="1" ht="24.95" customHeight="1" x14ac:dyDescent="0.25">
      <c r="A208" s="281" t="s">
        <v>674</v>
      </c>
      <c r="B208" s="19" t="s">
        <v>737</v>
      </c>
      <c r="C208" s="65" t="s">
        <v>738</v>
      </c>
      <c r="D208" s="66">
        <v>89</v>
      </c>
      <c r="E208" s="67">
        <v>89</v>
      </c>
      <c r="F208" s="101" t="s">
        <v>33</v>
      </c>
      <c r="G208" s="46">
        <v>0</v>
      </c>
      <c r="H208" s="46"/>
      <c r="I208" s="46"/>
      <c r="J208" s="46"/>
      <c r="K208" s="46"/>
      <c r="L208" s="46">
        <f t="shared" si="57"/>
        <v>0</v>
      </c>
      <c r="M208" s="46"/>
      <c r="N208" s="46">
        <f t="shared" si="58"/>
        <v>0</v>
      </c>
      <c r="O208" s="105"/>
      <c r="P208" s="105"/>
      <c r="Q208" s="105"/>
      <c r="R208" s="105"/>
      <c r="S208" s="46">
        <f t="shared" si="59"/>
        <v>0</v>
      </c>
      <c r="T208" s="46"/>
      <c r="U208" s="46">
        <f t="shared" si="60"/>
        <v>0</v>
      </c>
      <c r="V208" s="105"/>
      <c r="W208" s="105"/>
      <c r="X208" s="105"/>
      <c r="Y208" s="105"/>
      <c r="Z208" s="46">
        <f t="shared" si="61"/>
        <v>0</v>
      </c>
      <c r="AA208" s="105"/>
      <c r="AB208" s="46">
        <f t="shared" si="62"/>
        <v>0</v>
      </c>
      <c r="AC208" s="105"/>
      <c r="AD208" s="105"/>
      <c r="AE208" s="105"/>
      <c r="AF208" s="105"/>
      <c r="AG208" s="46">
        <f t="shared" si="56"/>
        <v>0</v>
      </c>
      <c r="AH208" s="105">
        <v>0</v>
      </c>
      <c r="AI208" s="46">
        <f t="shared" si="63"/>
        <v>0</v>
      </c>
      <c r="AJ208" s="105"/>
      <c r="AK208" s="105"/>
      <c r="AL208" s="105"/>
      <c r="AM208" s="105"/>
      <c r="AN208" s="46">
        <f t="shared" si="64"/>
        <v>0</v>
      </c>
      <c r="AO208" s="105"/>
      <c r="AP208" s="105">
        <f t="shared" si="65"/>
        <v>0</v>
      </c>
      <c r="AQ208" s="46">
        <f t="shared" si="66"/>
        <v>0</v>
      </c>
      <c r="AR208" s="46">
        <f t="shared" si="67"/>
        <v>0</v>
      </c>
      <c r="AS208" s="46">
        <f t="shared" si="68"/>
        <v>0</v>
      </c>
      <c r="AT208" s="46">
        <f t="shared" si="69"/>
        <v>0</v>
      </c>
      <c r="AU208" s="46">
        <f t="shared" si="70"/>
        <v>0</v>
      </c>
      <c r="AV208" s="105">
        <f t="shared" si="71"/>
        <v>0</v>
      </c>
      <c r="AW208" s="105">
        <f t="shared" si="72"/>
        <v>0</v>
      </c>
      <c r="AX208" s="107"/>
      <c r="AY208" s="294" t="b">
        <f t="shared" si="73"/>
        <v>1</v>
      </c>
      <c r="AZ208" s="5" t="s">
        <v>738</v>
      </c>
    </row>
    <row r="209" spans="1:52" s="5" customFormat="1" ht="24.95" customHeight="1" x14ac:dyDescent="0.25">
      <c r="A209" s="281" t="s">
        <v>674</v>
      </c>
      <c r="B209" s="19" t="s">
        <v>739</v>
      </c>
      <c r="C209" s="65" t="s">
        <v>740</v>
      </c>
      <c r="D209" s="66">
        <v>0</v>
      </c>
      <c r="E209" s="67">
        <v>0</v>
      </c>
      <c r="F209" s="101" t="s">
        <v>33</v>
      </c>
      <c r="G209" s="46">
        <v>0</v>
      </c>
      <c r="H209" s="46"/>
      <c r="I209" s="46"/>
      <c r="J209" s="46"/>
      <c r="K209" s="46"/>
      <c r="L209" s="46">
        <f t="shared" si="57"/>
        <v>0</v>
      </c>
      <c r="M209" s="46"/>
      <c r="N209" s="46">
        <f t="shared" si="58"/>
        <v>0</v>
      </c>
      <c r="O209" s="105"/>
      <c r="P209" s="105"/>
      <c r="Q209" s="105"/>
      <c r="R209" s="105"/>
      <c r="S209" s="46">
        <f t="shared" si="59"/>
        <v>0</v>
      </c>
      <c r="T209" s="46"/>
      <c r="U209" s="46">
        <f t="shared" si="60"/>
        <v>0</v>
      </c>
      <c r="V209" s="105">
        <v>100</v>
      </c>
      <c r="W209" s="105"/>
      <c r="X209" s="105"/>
      <c r="Y209" s="105"/>
      <c r="Z209" s="46">
        <f t="shared" si="61"/>
        <v>100</v>
      </c>
      <c r="AA209" s="105">
        <v>100</v>
      </c>
      <c r="AB209" s="46">
        <f t="shared" si="62"/>
        <v>0</v>
      </c>
      <c r="AC209" s="105"/>
      <c r="AD209" s="105"/>
      <c r="AE209" s="105">
        <v>1</v>
      </c>
      <c r="AF209" s="105"/>
      <c r="AG209" s="46">
        <f t="shared" si="56"/>
        <v>99</v>
      </c>
      <c r="AH209" s="105">
        <v>99</v>
      </c>
      <c r="AI209" s="46">
        <f t="shared" si="63"/>
        <v>0</v>
      </c>
      <c r="AJ209" s="105"/>
      <c r="AK209" s="105"/>
      <c r="AL209" s="105">
        <v>3</v>
      </c>
      <c r="AM209" s="105"/>
      <c r="AN209" s="46">
        <f t="shared" si="64"/>
        <v>96</v>
      </c>
      <c r="AO209" s="105">
        <v>96</v>
      </c>
      <c r="AP209" s="105">
        <f t="shared" si="65"/>
        <v>0</v>
      </c>
      <c r="AQ209" s="46">
        <f t="shared" si="66"/>
        <v>100</v>
      </c>
      <c r="AR209" s="46">
        <f t="shared" si="67"/>
        <v>0</v>
      </c>
      <c r="AS209" s="46">
        <f t="shared" si="68"/>
        <v>4</v>
      </c>
      <c r="AT209" s="46">
        <f t="shared" si="69"/>
        <v>0</v>
      </c>
      <c r="AU209" s="46">
        <f t="shared" si="70"/>
        <v>96</v>
      </c>
      <c r="AV209" s="105">
        <f t="shared" si="71"/>
        <v>96</v>
      </c>
      <c r="AW209" s="105">
        <f t="shared" si="72"/>
        <v>0</v>
      </c>
      <c r="AX209" s="107"/>
      <c r="AY209" s="294" t="b">
        <f t="shared" si="73"/>
        <v>1</v>
      </c>
      <c r="AZ209" s="5" t="s">
        <v>740</v>
      </c>
    </row>
    <row r="210" spans="1:52" s="5" customFormat="1" ht="24.95" customHeight="1" x14ac:dyDescent="0.25">
      <c r="A210" s="281" t="s">
        <v>1298</v>
      </c>
      <c r="B210" s="19" t="s">
        <v>1369</v>
      </c>
      <c r="C210" s="65" t="s">
        <v>1370</v>
      </c>
      <c r="D210" s="66">
        <v>80</v>
      </c>
      <c r="E210" s="67">
        <v>80</v>
      </c>
      <c r="F210" s="101" t="s">
        <v>33</v>
      </c>
      <c r="G210" s="46">
        <v>0</v>
      </c>
      <c r="H210" s="46"/>
      <c r="I210" s="46"/>
      <c r="J210" s="46"/>
      <c r="K210" s="46"/>
      <c r="L210" s="46">
        <f t="shared" si="57"/>
        <v>0</v>
      </c>
      <c r="M210" s="46"/>
      <c r="N210" s="46">
        <f t="shared" si="58"/>
        <v>0</v>
      </c>
      <c r="O210" s="105"/>
      <c r="P210" s="105"/>
      <c r="Q210" s="105"/>
      <c r="R210" s="105"/>
      <c r="S210" s="46">
        <f t="shared" si="59"/>
        <v>0</v>
      </c>
      <c r="T210" s="46"/>
      <c r="U210" s="46">
        <f t="shared" si="60"/>
        <v>0</v>
      </c>
      <c r="V210" s="105"/>
      <c r="W210" s="105"/>
      <c r="X210" s="105"/>
      <c r="Y210" s="105"/>
      <c r="Z210" s="46">
        <f t="shared" si="61"/>
        <v>0</v>
      </c>
      <c r="AA210" s="105"/>
      <c r="AB210" s="46">
        <f t="shared" si="62"/>
        <v>0</v>
      </c>
      <c r="AC210" s="105"/>
      <c r="AD210" s="105"/>
      <c r="AE210" s="105"/>
      <c r="AF210" s="105"/>
      <c r="AG210" s="46">
        <f t="shared" si="56"/>
        <v>0</v>
      </c>
      <c r="AH210" s="105">
        <v>0</v>
      </c>
      <c r="AI210" s="46">
        <f t="shared" si="63"/>
        <v>0</v>
      </c>
      <c r="AJ210" s="105"/>
      <c r="AK210" s="105"/>
      <c r="AL210" s="105"/>
      <c r="AM210" s="105"/>
      <c r="AN210" s="46">
        <f t="shared" si="64"/>
        <v>0</v>
      </c>
      <c r="AO210" s="105">
        <v>0</v>
      </c>
      <c r="AP210" s="105">
        <f t="shared" si="65"/>
        <v>0</v>
      </c>
      <c r="AQ210" s="46">
        <f t="shared" si="66"/>
        <v>0</v>
      </c>
      <c r="AR210" s="46">
        <f t="shared" si="67"/>
        <v>0</v>
      </c>
      <c r="AS210" s="46">
        <f t="shared" si="68"/>
        <v>0</v>
      </c>
      <c r="AT210" s="46">
        <f t="shared" si="69"/>
        <v>0</v>
      </c>
      <c r="AU210" s="46">
        <f t="shared" si="70"/>
        <v>0</v>
      </c>
      <c r="AV210" s="105">
        <f t="shared" si="71"/>
        <v>0</v>
      </c>
      <c r="AW210" s="105">
        <f t="shared" si="72"/>
        <v>0</v>
      </c>
      <c r="AX210" s="108"/>
      <c r="AY210" s="294" t="b">
        <f t="shared" si="73"/>
        <v>1</v>
      </c>
      <c r="AZ210" s="5" t="s">
        <v>1370</v>
      </c>
    </row>
    <row r="211" spans="1:52" s="5" customFormat="1" ht="24.95" customHeight="1" x14ac:dyDescent="0.25">
      <c r="A211" s="281" t="s">
        <v>1601</v>
      </c>
      <c r="B211" s="19" t="s">
        <v>1604</v>
      </c>
      <c r="C211" s="65" t="s">
        <v>1605</v>
      </c>
      <c r="D211" s="66">
        <v>70.010000000000005</v>
      </c>
      <c r="E211" s="67">
        <v>70.010000000000005</v>
      </c>
      <c r="F211" s="101" t="s">
        <v>33</v>
      </c>
      <c r="G211" s="46">
        <v>1</v>
      </c>
      <c r="H211" s="46"/>
      <c r="I211" s="46"/>
      <c r="J211" s="46"/>
      <c r="K211" s="46"/>
      <c r="L211" s="46">
        <f t="shared" si="57"/>
        <v>1</v>
      </c>
      <c r="M211" s="46">
        <v>1</v>
      </c>
      <c r="N211" s="46">
        <f t="shared" si="58"/>
        <v>0</v>
      </c>
      <c r="O211" s="105"/>
      <c r="P211" s="105"/>
      <c r="Q211" s="105"/>
      <c r="R211" s="105"/>
      <c r="S211" s="46">
        <f t="shared" si="59"/>
        <v>1</v>
      </c>
      <c r="T211" s="46">
        <v>1</v>
      </c>
      <c r="U211" s="46">
        <f t="shared" si="60"/>
        <v>0</v>
      </c>
      <c r="V211" s="105"/>
      <c r="W211" s="105"/>
      <c r="X211" s="105"/>
      <c r="Y211" s="105"/>
      <c r="Z211" s="46">
        <f t="shared" si="61"/>
        <v>1</v>
      </c>
      <c r="AA211" s="105">
        <v>1</v>
      </c>
      <c r="AB211" s="46">
        <f t="shared" si="62"/>
        <v>0</v>
      </c>
      <c r="AC211" s="105"/>
      <c r="AD211" s="105"/>
      <c r="AE211" s="105"/>
      <c r="AF211" s="105"/>
      <c r="AG211" s="46">
        <f t="shared" si="56"/>
        <v>1</v>
      </c>
      <c r="AH211" s="105">
        <v>1</v>
      </c>
      <c r="AI211" s="46">
        <f t="shared" si="63"/>
        <v>0</v>
      </c>
      <c r="AJ211" s="105"/>
      <c r="AK211" s="105"/>
      <c r="AL211" s="105"/>
      <c r="AM211" s="105"/>
      <c r="AN211" s="46">
        <f t="shared" si="64"/>
        <v>1</v>
      </c>
      <c r="AO211" s="105">
        <v>1</v>
      </c>
      <c r="AP211" s="105">
        <f t="shared" si="65"/>
        <v>0</v>
      </c>
      <c r="AQ211" s="46">
        <f t="shared" si="66"/>
        <v>0</v>
      </c>
      <c r="AR211" s="46">
        <f t="shared" si="67"/>
        <v>0</v>
      </c>
      <c r="AS211" s="46">
        <f t="shared" si="68"/>
        <v>0</v>
      </c>
      <c r="AT211" s="46">
        <f t="shared" si="69"/>
        <v>0</v>
      </c>
      <c r="AU211" s="46">
        <f t="shared" si="70"/>
        <v>1</v>
      </c>
      <c r="AV211" s="184">
        <f t="shared" si="71"/>
        <v>1</v>
      </c>
      <c r="AW211" s="105">
        <f t="shared" si="72"/>
        <v>0</v>
      </c>
      <c r="AX211" s="108"/>
      <c r="AY211" s="294" t="b">
        <f t="shared" si="73"/>
        <v>1</v>
      </c>
      <c r="AZ211" s="5" t="s">
        <v>1605</v>
      </c>
    </row>
    <row r="212" spans="1:52" s="5" customFormat="1" ht="24.95" customHeight="1" x14ac:dyDescent="0.25">
      <c r="A212" s="281" t="s">
        <v>1298</v>
      </c>
      <c r="B212" s="19" t="s">
        <v>1371</v>
      </c>
      <c r="C212" s="65" t="s">
        <v>1372</v>
      </c>
      <c r="D212" s="66">
        <v>0</v>
      </c>
      <c r="E212" s="67">
        <v>0</v>
      </c>
      <c r="F212" s="101" t="s">
        <v>33</v>
      </c>
      <c r="G212" s="46">
        <v>0</v>
      </c>
      <c r="H212" s="46"/>
      <c r="I212" s="46"/>
      <c r="J212" s="46"/>
      <c r="K212" s="46"/>
      <c r="L212" s="46">
        <f t="shared" si="57"/>
        <v>0</v>
      </c>
      <c r="M212" s="46"/>
      <c r="N212" s="46">
        <f t="shared" si="58"/>
        <v>0</v>
      </c>
      <c r="O212" s="105"/>
      <c r="P212" s="105"/>
      <c r="Q212" s="105"/>
      <c r="R212" s="105"/>
      <c r="S212" s="46">
        <f t="shared" si="59"/>
        <v>0</v>
      </c>
      <c r="T212" s="46"/>
      <c r="U212" s="46">
        <f t="shared" si="60"/>
        <v>0</v>
      </c>
      <c r="V212" s="105"/>
      <c r="W212" s="105"/>
      <c r="X212" s="105"/>
      <c r="Y212" s="105"/>
      <c r="Z212" s="46">
        <f t="shared" si="61"/>
        <v>0</v>
      </c>
      <c r="AA212" s="105"/>
      <c r="AB212" s="46">
        <f t="shared" si="62"/>
        <v>0</v>
      </c>
      <c r="AC212" s="105"/>
      <c r="AD212" s="105"/>
      <c r="AE212" s="105"/>
      <c r="AF212" s="105"/>
      <c r="AG212" s="46">
        <f t="shared" si="56"/>
        <v>0</v>
      </c>
      <c r="AH212" s="105">
        <v>0</v>
      </c>
      <c r="AI212" s="46">
        <f t="shared" si="63"/>
        <v>0</v>
      </c>
      <c r="AJ212" s="105"/>
      <c r="AK212" s="105"/>
      <c r="AL212" s="105"/>
      <c r="AM212" s="105"/>
      <c r="AN212" s="46">
        <f t="shared" si="64"/>
        <v>0</v>
      </c>
      <c r="AO212" s="105">
        <v>0</v>
      </c>
      <c r="AP212" s="105">
        <f t="shared" si="65"/>
        <v>0</v>
      </c>
      <c r="AQ212" s="46">
        <f t="shared" si="66"/>
        <v>0</v>
      </c>
      <c r="AR212" s="46">
        <f t="shared" si="67"/>
        <v>0</v>
      </c>
      <c r="AS212" s="46">
        <f t="shared" si="68"/>
        <v>0</v>
      </c>
      <c r="AT212" s="46">
        <f t="shared" si="69"/>
        <v>0</v>
      </c>
      <c r="AU212" s="46">
        <f t="shared" si="70"/>
        <v>0</v>
      </c>
      <c r="AV212" s="105">
        <f t="shared" si="71"/>
        <v>0</v>
      </c>
      <c r="AW212" s="105">
        <f t="shared" si="72"/>
        <v>0</v>
      </c>
      <c r="AX212" s="107"/>
      <c r="AY212" s="294" t="b">
        <f t="shared" si="73"/>
        <v>1</v>
      </c>
      <c r="AZ212" s="5" t="s">
        <v>1372</v>
      </c>
    </row>
    <row r="213" spans="1:52" s="5" customFormat="1" ht="24.95" customHeight="1" x14ac:dyDescent="0.25">
      <c r="A213" s="281" t="s">
        <v>1298</v>
      </c>
      <c r="B213" s="19" t="s">
        <v>1373</v>
      </c>
      <c r="C213" s="65" t="s">
        <v>1374</v>
      </c>
      <c r="D213" s="66">
        <v>0</v>
      </c>
      <c r="E213" s="67">
        <v>0</v>
      </c>
      <c r="F213" s="101" t="s">
        <v>33</v>
      </c>
      <c r="G213" s="46">
        <v>0</v>
      </c>
      <c r="H213" s="46"/>
      <c r="I213" s="46"/>
      <c r="J213" s="46"/>
      <c r="K213" s="46"/>
      <c r="L213" s="46">
        <f t="shared" si="57"/>
        <v>0</v>
      </c>
      <c r="M213" s="46"/>
      <c r="N213" s="46">
        <f t="shared" si="58"/>
        <v>0</v>
      </c>
      <c r="O213" s="105"/>
      <c r="P213" s="105"/>
      <c r="Q213" s="105"/>
      <c r="R213" s="105"/>
      <c r="S213" s="46">
        <f t="shared" si="59"/>
        <v>0</v>
      </c>
      <c r="T213" s="46"/>
      <c r="U213" s="46">
        <f t="shared" si="60"/>
        <v>0</v>
      </c>
      <c r="V213" s="105"/>
      <c r="W213" s="105"/>
      <c r="X213" s="105"/>
      <c r="Y213" s="105"/>
      <c r="Z213" s="46">
        <f t="shared" si="61"/>
        <v>0</v>
      </c>
      <c r="AA213" s="105"/>
      <c r="AB213" s="46">
        <f t="shared" si="62"/>
        <v>0</v>
      </c>
      <c r="AC213" s="105"/>
      <c r="AD213" s="105"/>
      <c r="AE213" s="105"/>
      <c r="AF213" s="105"/>
      <c r="AG213" s="46">
        <f t="shared" si="56"/>
        <v>0</v>
      </c>
      <c r="AH213" s="105">
        <v>0</v>
      </c>
      <c r="AI213" s="46">
        <f t="shared" si="63"/>
        <v>0</v>
      </c>
      <c r="AJ213" s="105"/>
      <c r="AK213" s="105"/>
      <c r="AL213" s="105"/>
      <c r="AM213" s="105"/>
      <c r="AN213" s="46">
        <f t="shared" si="64"/>
        <v>0</v>
      </c>
      <c r="AO213" s="105">
        <v>0</v>
      </c>
      <c r="AP213" s="105">
        <f t="shared" si="65"/>
        <v>0</v>
      </c>
      <c r="AQ213" s="46">
        <f t="shared" si="66"/>
        <v>0</v>
      </c>
      <c r="AR213" s="46">
        <f t="shared" si="67"/>
        <v>0</v>
      </c>
      <c r="AS213" s="46">
        <f t="shared" si="68"/>
        <v>0</v>
      </c>
      <c r="AT213" s="46">
        <f t="shared" si="69"/>
        <v>0</v>
      </c>
      <c r="AU213" s="46">
        <f t="shared" si="70"/>
        <v>0</v>
      </c>
      <c r="AV213" s="105">
        <f t="shared" si="71"/>
        <v>0</v>
      </c>
      <c r="AW213" s="105">
        <f t="shared" si="72"/>
        <v>0</v>
      </c>
      <c r="AX213" s="107"/>
      <c r="AY213" s="294" t="b">
        <f t="shared" si="73"/>
        <v>1</v>
      </c>
      <c r="AZ213" s="5" t="s">
        <v>1374</v>
      </c>
    </row>
    <row r="214" spans="1:52" s="5" customFormat="1" ht="24.95" customHeight="1" x14ac:dyDescent="0.25">
      <c r="A214" s="281" t="s">
        <v>1601</v>
      </c>
      <c r="B214" s="19" t="s">
        <v>1606</v>
      </c>
      <c r="C214" s="65" t="s">
        <v>1607</v>
      </c>
      <c r="D214" s="66">
        <v>50</v>
      </c>
      <c r="E214" s="67">
        <v>50</v>
      </c>
      <c r="F214" s="101" t="s">
        <v>33</v>
      </c>
      <c r="G214" s="46">
        <v>0</v>
      </c>
      <c r="H214" s="46"/>
      <c r="I214" s="46"/>
      <c r="J214" s="46"/>
      <c r="K214" s="46"/>
      <c r="L214" s="46">
        <f t="shared" si="57"/>
        <v>0</v>
      </c>
      <c r="M214" s="46"/>
      <c r="N214" s="46">
        <f t="shared" si="58"/>
        <v>0</v>
      </c>
      <c r="O214" s="105"/>
      <c r="P214" s="105"/>
      <c r="Q214" s="105"/>
      <c r="R214" s="105"/>
      <c r="S214" s="46">
        <f t="shared" si="59"/>
        <v>0</v>
      </c>
      <c r="T214" s="46"/>
      <c r="U214" s="46">
        <f t="shared" si="60"/>
        <v>0</v>
      </c>
      <c r="V214" s="105"/>
      <c r="W214" s="105"/>
      <c r="X214" s="105"/>
      <c r="Y214" s="105"/>
      <c r="Z214" s="46">
        <f t="shared" si="61"/>
        <v>0</v>
      </c>
      <c r="AA214" s="105"/>
      <c r="AB214" s="46">
        <f t="shared" si="62"/>
        <v>0</v>
      </c>
      <c r="AC214" s="105"/>
      <c r="AD214" s="105"/>
      <c r="AE214" s="105"/>
      <c r="AF214" s="105"/>
      <c r="AG214" s="46">
        <f t="shared" si="56"/>
        <v>0</v>
      </c>
      <c r="AH214" s="105">
        <v>0</v>
      </c>
      <c r="AI214" s="46">
        <f t="shared" si="63"/>
        <v>0</v>
      </c>
      <c r="AJ214" s="105"/>
      <c r="AK214" s="105"/>
      <c r="AL214" s="105"/>
      <c r="AM214" s="105"/>
      <c r="AN214" s="46">
        <f t="shared" si="64"/>
        <v>0</v>
      </c>
      <c r="AO214" s="105">
        <v>0</v>
      </c>
      <c r="AP214" s="105">
        <f t="shared" si="65"/>
        <v>0</v>
      </c>
      <c r="AQ214" s="46">
        <f t="shared" si="66"/>
        <v>0</v>
      </c>
      <c r="AR214" s="46">
        <f t="shared" si="67"/>
        <v>0</v>
      </c>
      <c r="AS214" s="46">
        <f t="shared" si="68"/>
        <v>0</v>
      </c>
      <c r="AT214" s="46">
        <f t="shared" si="69"/>
        <v>0</v>
      </c>
      <c r="AU214" s="46">
        <f t="shared" si="70"/>
        <v>0</v>
      </c>
      <c r="AV214" s="105">
        <f t="shared" si="71"/>
        <v>0</v>
      </c>
      <c r="AW214" s="105">
        <f t="shared" si="72"/>
        <v>0</v>
      </c>
      <c r="AX214" s="107"/>
      <c r="AY214" s="294" t="b">
        <f t="shared" si="73"/>
        <v>1</v>
      </c>
      <c r="AZ214" s="5" t="s">
        <v>1607</v>
      </c>
    </row>
    <row r="215" spans="1:52" s="5" customFormat="1" ht="24.95" customHeight="1" x14ac:dyDescent="0.25">
      <c r="A215" s="281" t="s">
        <v>1601</v>
      </c>
      <c r="B215" s="19" t="s">
        <v>1608</v>
      </c>
      <c r="C215" s="65" t="s">
        <v>1609</v>
      </c>
      <c r="D215" s="66">
        <v>17.16</v>
      </c>
      <c r="E215" s="67">
        <v>17.16</v>
      </c>
      <c r="F215" s="101" t="s">
        <v>33</v>
      </c>
      <c r="G215" s="46">
        <v>0</v>
      </c>
      <c r="H215" s="46"/>
      <c r="I215" s="46"/>
      <c r="J215" s="46"/>
      <c r="K215" s="46"/>
      <c r="L215" s="46">
        <f t="shared" si="57"/>
        <v>0</v>
      </c>
      <c r="M215" s="46"/>
      <c r="N215" s="46">
        <f t="shared" si="58"/>
        <v>0</v>
      </c>
      <c r="O215" s="105"/>
      <c r="P215" s="105"/>
      <c r="Q215" s="105"/>
      <c r="R215" s="105"/>
      <c r="S215" s="46">
        <f t="shared" si="59"/>
        <v>0</v>
      </c>
      <c r="T215" s="46"/>
      <c r="U215" s="46">
        <f t="shared" si="60"/>
        <v>0</v>
      </c>
      <c r="V215" s="105"/>
      <c r="W215" s="105"/>
      <c r="X215" s="105"/>
      <c r="Y215" s="105"/>
      <c r="Z215" s="46">
        <f t="shared" si="61"/>
        <v>0</v>
      </c>
      <c r="AA215" s="105"/>
      <c r="AB215" s="46">
        <f t="shared" si="62"/>
        <v>0</v>
      </c>
      <c r="AC215" s="105"/>
      <c r="AD215" s="105"/>
      <c r="AE215" s="105"/>
      <c r="AF215" s="105"/>
      <c r="AG215" s="46">
        <f t="shared" si="56"/>
        <v>0</v>
      </c>
      <c r="AH215" s="105">
        <v>0</v>
      </c>
      <c r="AI215" s="46">
        <f t="shared" si="63"/>
        <v>0</v>
      </c>
      <c r="AJ215" s="105"/>
      <c r="AK215" s="105"/>
      <c r="AL215" s="105"/>
      <c r="AM215" s="105"/>
      <c r="AN215" s="46">
        <f t="shared" si="64"/>
        <v>0</v>
      </c>
      <c r="AO215" s="105">
        <v>0</v>
      </c>
      <c r="AP215" s="105">
        <f t="shared" si="65"/>
        <v>0</v>
      </c>
      <c r="AQ215" s="46">
        <f t="shared" si="66"/>
        <v>0</v>
      </c>
      <c r="AR215" s="46">
        <f t="shared" si="67"/>
        <v>0</v>
      </c>
      <c r="AS215" s="46">
        <f t="shared" si="68"/>
        <v>0</v>
      </c>
      <c r="AT215" s="46">
        <f t="shared" si="69"/>
        <v>0</v>
      </c>
      <c r="AU215" s="46">
        <f t="shared" si="70"/>
        <v>0</v>
      </c>
      <c r="AV215" s="105">
        <f t="shared" si="71"/>
        <v>0</v>
      </c>
      <c r="AW215" s="105">
        <f t="shared" si="72"/>
        <v>0</v>
      </c>
      <c r="AX215" s="107"/>
      <c r="AY215" s="294" t="b">
        <f t="shared" si="73"/>
        <v>1</v>
      </c>
      <c r="AZ215" s="5" t="s">
        <v>1609</v>
      </c>
    </row>
    <row r="216" spans="1:52" s="5" customFormat="1" ht="24.95" customHeight="1" x14ac:dyDescent="0.25">
      <c r="A216" s="281" t="s">
        <v>674</v>
      </c>
      <c r="B216" s="19" t="s">
        <v>741</v>
      </c>
      <c r="C216" s="65" t="s">
        <v>742</v>
      </c>
      <c r="D216" s="66">
        <v>94.7</v>
      </c>
      <c r="E216" s="67">
        <v>94.7</v>
      </c>
      <c r="F216" s="101" t="s">
        <v>33</v>
      </c>
      <c r="G216" s="46">
        <v>4</v>
      </c>
      <c r="H216" s="46"/>
      <c r="I216" s="46"/>
      <c r="J216" s="46"/>
      <c r="K216" s="46"/>
      <c r="L216" s="46">
        <f t="shared" si="57"/>
        <v>4</v>
      </c>
      <c r="M216" s="46">
        <v>4</v>
      </c>
      <c r="N216" s="46">
        <f t="shared" si="58"/>
        <v>0</v>
      </c>
      <c r="O216" s="105"/>
      <c r="P216" s="105"/>
      <c r="Q216" s="105"/>
      <c r="R216" s="105"/>
      <c r="S216" s="46">
        <f t="shared" si="59"/>
        <v>4</v>
      </c>
      <c r="T216" s="46">
        <v>4</v>
      </c>
      <c r="U216" s="46">
        <f t="shared" si="60"/>
        <v>0</v>
      </c>
      <c r="V216" s="105"/>
      <c r="W216" s="105"/>
      <c r="X216" s="105"/>
      <c r="Y216" s="105"/>
      <c r="Z216" s="46">
        <f t="shared" si="61"/>
        <v>4</v>
      </c>
      <c r="AA216" s="105">
        <v>4</v>
      </c>
      <c r="AB216" s="46">
        <f t="shared" si="62"/>
        <v>0</v>
      </c>
      <c r="AC216" s="105"/>
      <c r="AD216" s="105"/>
      <c r="AE216" s="105"/>
      <c r="AF216" s="105"/>
      <c r="AG216" s="46">
        <f t="shared" si="56"/>
        <v>4</v>
      </c>
      <c r="AH216" s="105">
        <v>4</v>
      </c>
      <c r="AI216" s="46">
        <f t="shared" si="63"/>
        <v>0</v>
      </c>
      <c r="AJ216" s="105"/>
      <c r="AK216" s="105"/>
      <c r="AL216" s="105"/>
      <c r="AM216" s="105"/>
      <c r="AN216" s="46">
        <f t="shared" si="64"/>
        <v>4</v>
      </c>
      <c r="AO216" s="105">
        <v>4</v>
      </c>
      <c r="AP216" s="105">
        <f t="shared" si="65"/>
        <v>0</v>
      </c>
      <c r="AQ216" s="46">
        <f t="shared" si="66"/>
        <v>0</v>
      </c>
      <c r="AR216" s="46">
        <f t="shared" si="67"/>
        <v>0</v>
      </c>
      <c r="AS216" s="46">
        <f t="shared" si="68"/>
        <v>0</v>
      </c>
      <c r="AT216" s="46">
        <f t="shared" si="69"/>
        <v>0</v>
      </c>
      <c r="AU216" s="46">
        <f t="shared" si="70"/>
        <v>4</v>
      </c>
      <c r="AV216" s="105">
        <f t="shared" si="71"/>
        <v>4</v>
      </c>
      <c r="AW216" s="105">
        <f t="shared" si="72"/>
        <v>0</v>
      </c>
      <c r="AX216" s="65"/>
      <c r="AY216" s="294" t="b">
        <f t="shared" si="73"/>
        <v>1</v>
      </c>
      <c r="AZ216" s="5" t="s">
        <v>742</v>
      </c>
    </row>
    <row r="217" spans="1:52" s="5" customFormat="1" ht="28.5" customHeight="1" x14ac:dyDescent="0.25">
      <c r="A217" s="281" t="s">
        <v>674</v>
      </c>
      <c r="B217" s="19" t="s">
        <v>743</v>
      </c>
      <c r="C217" s="65" t="s">
        <v>744</v>
      </c>
      <c r="D217" s="66">
        <v>175</v>
      </c>
      <c r="E217" s="67">
        <v>175</v>
      </c>
      <c r="F217" s="101" t="s">
        <v>33</v>
      </c>
      <c r="G217" s="46">
        <v>0</v>
      </c>
      <c r="H217" s="46"/>
      <c r="I217" s="46"/>
      <c r="J217" s="46"/>
      <c r="K217" s="46"/>
      <c r="L217" s="46">
        <f t="shared" si="57"/>
        <v>0</v>
      </c>
      <c r="M217" s="46"/>
      <c r="N217" s="46">
        <f t="shared" si="58"/>
        <v>0</v>
      </c>
      <c r="O217" s="105"/>
      <c r="P217" s="105"/>
      <c r="Q217" s="105"/>
      <c r="R217" s="105"/>
      <c r="S217" s="46">
        <f t="shared" si="59"/>
        <v>0</v>
      </c>
      <c r="T217" s="46"/>
      <c r="U217" s="46">
        <f t="shared" si="60"/>
        <v>0</v>
      </c>
      <c r="V217" s="105"/>
      <c r="W217" s="105"/>
      <c r="X217" s="105"/>
      <c r="Y217" s="105"/>
      <c r="Z217" s="46">
        <f t="shared" si="61"/>
        <v>0</v>
      </c>
      <c r="AA217" s="105"/>
      <c r="AB217" s="46">
        <f t="shared" si="62"/>
        <v>0</v>
      </c>
      <c r="AC217" s="105"/>
      <c r="AD217" s="105"/>
      <c r="AE217" s="105"/>
      <c r="AF217" s="105"/>
      <c r="AG217" s="46">
        <f t="shared" si="56"/>
        <v>0</v>
      </c>
      <c r="AH217" s="105">
        <v>0</v>
      </c>
      <c r="AI217" s="46">
        <f t="shared" si="63"/>
        <v>0</v>
      </c>
      <c r="AJ217" s="105"/>
      <c r="AK217" s="105"/>
      <c r="AL217" s="105"/>
      <c r="AM217" s="105"/>
      <c r="AN217" s="46">
        <f t="shared" si="64"/>
        <v>0</v>
      </c>
      <c r="AO217" s="105"/>
      <c r="AP217" s="105">
        <f t="shared" si="65"/>
        <v>0</v>
      </c>
      <c r="AQ217" s="46">
        <f t="shared" si="66"/>
        <v>0</v>
      </c>
      <c r="AR217" s="46">
        <f t="shared" si="67"/>
        <v>0</v>
      </c>
      <c r="AS217" s="46">
        <f t="shared" si="68"/>
        <v>0</v>
      </c>
      <c r="AT217" s="46">
        <f t="shared" si="69"/>
        <v>0</v>
      </c>
      <c r="AU217" s="46">
        <f t="shared" si="70"/>
        <v>0</v>
      </c>
      <c r="AV217" s="105">
        <f t="shared" si="71"/>
        <v>0</v>
      </c>
      <c r="AW217" s="105">
        <f t="shared" si="72"/>
        <v>0</v>
      </c>
      <c r="AX217" s="107"/>
      <c r="AY217" s="294" t="b">
        <f t="shared" si="73"/>
        <v>1</v>
      </c>
      <c r="AZ217" s="5" t="s">
        <v>744</v>
      </c>
    </row>
    <row r="218" spans="1:52" s="5" customFormat="1" ht="24.95" customHeight="1" x14ac:dyDescent="0.25">
      <c r="A218" s="281" t="s">
        <v>674</v>
      </c>
      <c r="B218" s="19" t="s">
        <v>745</v>
      </c>
      <c r="C218" s="65" t="s">
        <v>746</v>
      </c>
      <c r="D218" s="66">
        <v>115</v>
      </c>
      <c r="E218" s="67">
        <v>115</v>
      </c>
      <c r="F218" s="101" t="s">
        <v>33</v>
      </c>
      <c r="G218" s="46">
        <v>0</v>
      </c>
      <c r="H218" s="46"/>
      <c r="I218" s="46"/>
      <c r="J218" s="46"/>
      <c r="K218" s="46"/>
      <c r="L218" s="46">
        <f t="shared" si="57"/>
        <v>0</v>
      </c>
      <c r="M218" s="46"/>
      <c r="N218" s="46">
        <f t="shared" si="58"/>
        <v>0</v>
      </c>
      <c r="O218" s="105"/>
      <c r="P218" s="105"/>
      <c r="Q218" s="105"/>
      <c r="R218" s="105"/>
      <c r="S218" s="46">
        <f t="shared" si="59"/>
        <v>0</v>
      </c>
      <c r="T218" s="46"/>
      <c r="U218" s="46">
        <f t="shared" si="60"/>
        <v>0</v>
      </c>
      <c r="V218" s="105"/>
      <c r="W218" s="105"/>
      <c r="X218" s="105"/>
      <c r="Y218" s="105"/>
      <c r="Z218" s="46">
        <f t="shared" si="61"/>
        <v>0</v>
      </c>
      <c r="AA218" s="105"/>
      <c r="AB218" s="46">
        <f t="shared" si="62"/>
        <v>0</v>
      </c>
      <c r="AC218" s="105"/>
      <c r="AD218" s="105"/>
      <c r="AE218" s="105"/>
      <c r="AF218" s="105"/>
      <c r="AG218" s="46">
        <f t="shared" si="56"/>
        <v>0</v>
      </c>
      <c r="AH218" s="105">
        <v>0</v>
      </c>
      <c r="AI218" s="46">
        <f t="shared" si="63"/>
        <v>0</v>
      </c>
      <c r="AJ218" s="105"/>
      <c r="AK218" s="105"/>
      <c r="AL218" s="105"/>
      <c r="AM218" s="105"/>
      <c r="AN218" s="46">
        <f t="shared" si="64"/>
        <v>0</v>
      </c>
      <c r="AO218" s="105"/>
      <c r="AP218" s="105">
        <f t="shared" si="65"/>
        <v>0</v>
      </c>
      <c r="AQ218" s="46">
        <f t="shared" si="66"/>
        <v>0</v>
      </c>
      <c r="AR218" s="46">
        <f t="shared" si="67"/>
        <v>0</v>
      </c>
      <c r="AS218" s="46">
        <f t="shared" si="68"/>
        <v>0</v>
      </c>
      <c r="AT218" s="46">
        <f t="shared" si="69"/>
        <v>0</v>
      </c>
      <c r="AU218" s="46">
        <f t="shared" si="70"/>
        <v>0</v>
      </c>
      <c r="AV218" s="105">
        <f t="shared" si="71"/>
        <v>0</v>
      </c>
      <c r="AW218" s="105">
        <f t="shared" si="72"/>
        <v>0</v>
      </c>
      <c r="AX218" s="108"/>
      <c r="AY218" s="294" t="b">
        <f t="shared" si="73"/>
        <v>1</v>
      </c>
      <c r="AZ218" s="5" t="s">
        <v>746</v>
      </c>
    </row>
    <row r="219" spans="1:52" s="5" customFormat="1" ht="28.5" customHeight="1" x14ac:dyDescent="0.25">
      <c r="A219" s="281" t="s">
        <v>1053</v>
      </c>
      <c r="B219" s="69" t="s">
        <v>1106</v>
      </c>
      <c r="C219" s="65" t="s">
        <v>1107</v>
      </c>
      <c r="D219" s="66">
        <v>11644.83</v>
      </c>
      <c r="E219" s="67">
        <v>11644.83</v>
      </c>
      <c r="F219" s="101" t="s">
        <v>33</v>
      </c>
      <c r="G219" s="46">
        <v>1</v>
      </c>
      <c r="H219" s="46"/>
      <c r="I219" s="46"/>
      <c r="J219" s="46"/>
      <c r="K219" s="46"/>
      <c r="L219" s="46">
        <f t="shared" si="57"/>
        <v>1</v>
      </c>
      <c r="M219" s="46">
        <v>1</v>
      </c>
      <c r="N219" s="46">
        <f t="shared" si="58"/>
        <v>0</v>
      </c>
      <c r="O219" s="105"/>
      <c r="P219" s="105"/>
      <c r="Q219" s="105"/>
      <c r="R219" s="105"/>
      <c r="S219" s="46">
        <f t="shared" si="59"/>
        <v>1</v>
      </c>
      <c r="T219" s="46">
        <v>1</v>
      </c>
      <c r="U219" s="46">
        <f t="shared" si="60"/>
        <v>0</v>
      </c>
      <c r="V219" s="105"/>
      <c r="W219" s="105"/>
      <c r="X219" s="105"/>
      <c r="Y219" s="105"/>
      <c r="Z219" s="46">
        <f t="shared" si="61"/>
        <v>1</v>
      </c>
      <c r="AA219" s="105">
        <v>1</v>
      </c>
      <c r="AB219" s="46">
        <f t="shared" si="62"/>
        <v>0</v>
      </c>
      <c r="AC219" s="105"/>
      <c r="AD219" s="105"/>
      <c r="AE219" s="105"/>
      <c r="AF219" s="105"/>
      <c r="AG219" s="46">
        <f t="shared" si="56"/>
        <v>1</v>
      </c>
      <c r="AH219" s="105">
        <v>1</v>
      </c>
      <c r="AI219" s="46">
        <f t="shared" si="63"/>
        <v>0</v>
      </c>
      <c r="AJ219" s="105"/>
      <c r="AK219" s="105"/>
      <c r="AL219" s="105"/>
      <c r="AM219" s="105"/>
      <c r="AN219" s="46">
        <f t="shared" si="64"/>
        <v>1</v>
      </c>
      <c r="AO219" s="105">
        <v>1</v>
      </c>
      <c r="AP219" s="105">
        <f t="shared" si="65"/>
        <v>0</v>
      </c>
      <c r="AQ219" s="46">
        <f t="shared" si="66"/>
        <v>0</v>
      </c>
      <c r="AR219" s="46">
        <f t="shared" si="67"/>
        <v>0</v>
      </c>
      <c r="AS219" s="46">
        <f t="shared" si="68"/>
        <v>0</v>
      </c>
      <c r="AT219" s="46">
        <f t="shared" si="69"/>
        <v>0</v>
      </c>
      <c r="AU219" s="46">
        <f t="shared" si="70"/>
        <v>1</v>
      </c>
      <c r="AV219" s="105">
        <f t="shared" si="71"/>
        <v>1</v>
      </c>
      <c r="AW219" s="105">
        <f t="shared" si="72"/>
        <v>0</v>
      </c>
      <c r="AX219" s="108"/>
      <c r="AY219" s="294" t="b">
        <f t="shared" si="73"/>
        <v>1</v>
      </c>
      <c r="AZ219" s="5" t="s">
        <v>1107</v>
      </c>
    </row>
    <row r="220" spans="1:52" s="5" customFormat="1" ht="24.95" customHeight="1" x14ac:dyDescent="0.25">
      <c r="A220" s="281" t="s">
        <v>1423</v>
      </c>
      <c r="B220" s="19" t="s">
        <v>1952</v>
      </c>
      <c r="C220" s="65" t="s">
        <v>1953</v>
      </c>
      <c r="D220" s="66">
        <v>16.010000000000002</v>
      </c>
      <c r="E220" s="67">
        <v>16.010000000000002</v>
      </c>
      <c r="F220" s="101" t="s">
        <v>33</v>
      </c>
      <c r="G220" s="46">
        <v>0</v>
      </c>
      <c r="H220" s="46"/>
      <c r="I220" s="46"/>
      <c r="J220" s="46"/>
      <c r="K220" s="46"/>
      <c r="L220" s="46">
        <f t="shared" si="57"/>
        <v>0</v>
      </c>
      <c r="M220" s="46">
        <v>0</v>
      </c>
      <c r="N220" s="46">
        <f t="shared" si="58"/>
        <v>0</v>
      </c>
      <c r="O220" s="105"/>
      <c r="P220" s="105"/>
      <c r="Q220" s="105"/>
      <c r="R220" s="105"/>
      <c r="S220" s="46">
        <f t="shared" si="59"/>
        <v>0</v>
      </c>
      <c r="T220" s="46"/>
      <c r="U220" s="46">
        <f t="shared" si="60"/>
        <v>0</v>
      </c>
      <c r="V220" s="105">
        <v>1</v>
      </c>
      <c r="W220" s="105"/>
      <c r="X220" s="105"/>
      <c r="Y220" s="105"/>
      <c r="Z220" s="46">
        <f t="shared" si="61"/>
        <v>1</v>
      </c>
      <c r="AA220" s="105">
        <v>1</v>
      </c>
      <c r="AB220" s="46">
        <f t="shared" si="62"/>
        <v>0</v>
      </c>
      <c r="AC220" s="105"/>
      <c r="AD220" s="105"/>
      <c r="AE220" s="105"/>
      <c r="AF220" s="105"/>
      <c r="AG220" s="46">
        <f t="shared" si="56"/>
        <v>1</v>
      </c>
      <c r="AH220" s="105">
        <v>1</v>
      </c>
      <c r="AI220" s="46">
        <f t="shared" si="63"/>
        <v>0</v>
      </c>
      <c r="AJ220" s="105"/>
      <c r="AK220" s="105"/>
      <c r="AL220" s="105"/>
      <c r="AM220" s="105"/>
      <c r="AN220" s="46">
        <f t="shared" si="64"/>
        <v>1</v>
      </c>
      <c r="AO220" s="105">
        <v>1</v>
      </c>
      <c r="AP220" s="105">
        <f t="shared" si="65"/>
        <v>0</v>
      </c>
      <c r="AQ220" s="46">
        <f t="shared" si="66"/>
        <v>1</v>
      </c>
      <c r="AR220" s="46">
        <f t="shared" si="67"/>
        <v>0</v>
      </c>
      <c r="AS220" s="46">
        <f t="shared" si="68"/>
        <v>0</v>
      </c>
      <c r="AT220" s="46">
        <f t="shared" si="69"/>
        <v>0</v>
      </c>
      <c r="AU220" s="46">
        <f t="shared" si="70"/>
        <v>1</v>
      </c>
      <c r="AV220" s="184">
        <f t="shared" si="71"/>
        <v>1</v>
      </c>
      <c r="AW220" s="105">
        <f t="shared" si="72"/>
        <v>0</v>
      </c>
      <c r="AX220" s="107"/>
      <c r="AY220" s="294" t="b">
        <f t="shared" si="73"/>
        <v>1</v>
      </c>
      <c r="AZ220" s="5" t="s">
        <v>1953</v>
      </c>
    </row>
    <row r="221" spans="1:52" s="5" customFormat="1" ht="28.5" customHeight="1" x14ac:dyDescent="0.25">
      <c r="A221" s="281" t="s">
        <v>1298</v>
      </c>
      <c r="B221" s="19" t="s">
        <v>1375</v>
      </c>
      <c r="C221" s="65" t="s">
        <v>1376</v>
      </c>
      <c r="D221" s="66">
        <v>23.55</v>
      </c>
      <c r="E221" s="67">
        <v>23.55</v>
      </c>
      <c r="F221" s="101" t="s">
        <v>1368</v>
      </c>
      <c r="G221" s="46">
        <v>20</v>
      </c>
      <c r="H221" s="46"/>
      <c r="I221" s="46"/>
      <c r="J221" s="46"/>
      <c r="K221" s="46"/>
      <c r="L221" s="46">
        <f t="shared" si="57"/>
        <v>20</v>
      </c>
      <c r="M221" s="46">
        <v>20</v>
      </c>
      <c r="N221" s="46">
        <f t="shared" si="58"/>
        <v>0</v>
      </c>
      <c r="O221" s="105"/>
      <c r="P221" s="105"/>
      <c r="Q221" s="105"/>
      <c r="R221" s="105"/>
      <c r="S221" s="46">
        <f t="shared" si="59"/>
        <v>20</v>
      </c>
      <c r="T221" s="46">
        <v>20</v>
      </c>
      <c r="U221" s="46">
        <f t="shared" si="60"/>
        <v>0</v>
      </c>
      <c r="V221" s="105"/>
      <c r="W221" s="105"/>
      <c r="X221" s="105"/>
      <c r="Y221" s="105"/>
      <c r="Z221" s="46">
        <f t="shared" si="61"/>
        <v>20</v>
      </c>
      <c r="AA221" s="105">
        <v>20</v>
      </c>
      <c r="AB221" s="46">
        <f t="shared" si="62"/>
        <v>0</v>
      </c>
      <c r="AC221" s="105"/>
      <c r="AD221" s="105"/>
      <c r="AE221" s="105"/>
      <c r="AF221" s="105"/>
      <c r="AG221" s="46">
        <f t="shared" si="56"/>
        <v>20</v>
      </c>
      <c r="AH221" s="105">
        <v>20</v>
      </c>
      <c r="AI221" s="46">
        <f t="shared" si="63"/>
        <v>0</v>
      </c>
      <c r="AJ221" s="105"/>
      <c r="AK221" s="105"/>
      <c r="AL221" s="105"/>
      <c r="AM221" s="105"/>
      <c r="AN221" s="46">
        <f t="shared" si="64"/>
        <v>20</v>
      </c>
      <c r="AO221" s="105">
        <v>20</v>
      </c>
      <c r="AP221" s="105">
        <f t="shared" si="65"/>
        <v>0</v>
      </c>
      <c r="AQ221" s="46">
        <f t="shared" si="66"/>
        <v>0</v>
      </c>
      <c r="AR221" s="46">
        <f t="shared" si="67"/>
        <v>0</v>
      </c>
      <c r="AS221" s="46">
        <f t="shared" si="68"/>
        <v>0</v>
      </c>
      <c r="AT221" s="46">
        <f t="shared" si="69"/>
        <v>0</v>
      </c>
      <c r="AU221" s="46">
        <f t="shared" si="70"/>
        <v>20</v>
      </c>
      <c r="AV221" s="184">
        <f t="shared" si="71"/>
        <v>20</v>
      </c>
      <c r="AW221" s="105">
        <f t="shared" si="72"/>
        <v>0</v>
      </c>
      <c r="AX221" s="108"/>
      <c r="AY221" s="294" t="b">
        <f t="shared" si="73"/>
        <v>1</v>
      </c>
      <c r="AZ221" s="5" t="s">
        <v>1376</v>
      </c>
    </row>
    <row r="222" spans="1:52" s="5" customFormat="1" ht="28.5" customHeight="1" x14ac:dyDescent="0.25">
      <c r="A222" s="281" t="s">
        <v>1271</v>
      </c>
      <c r="B222" s="19" t="s">
        <v>1679</v>
      </c>
      <c r="C222" s="65" t="s">
        <v>1680</v>
      </c>
      <c r="D222" s="66">
        <v>66.7</v>
      </c>
      <c r="E222" s="67">
        <v>66.7</v>
      </c>
      <c r="F222" s="101" t="s">
        <v>33</v>
      </c>
      <c r="G222" s="46">
        <v>0</v>
      </c>
      <c r="H222" s="46"/>
      <c r="I222" s="46"/>
      <c r="J222" s="46"/>
      <c r="K222" s="46"/>
      <c r="L222" s="46">
        <f t="shared" si="57"/>
        <v>0</v>
      </c>
      <c r="M222" s="46"/>
      <c r="N222" s="46">
        <f t="shared" si="58"/>
        <v>0</v>
      </c>
      <c r="O222" s="105"/>
      <c r="P222" s="105"/>
      <c r="Q222" s="105"/>
      <c r="R222" s="105"/>
      <c r="S222" s="46">
        <f t="shared" si="59"/>
        <v>0</v>
      </c>
      <c r="T222" s="46"/>
      <c r="U222" s="46">
        <f t="shared" si="60"/>
        <v>0</v>
      </c>
      <c r="V222" s="105"/>
      <c r="W222" s="105"/>
      <c r="X222" s="105"/>
      <c r="Y222" s="105"/>
      <c r="Z222" s="46">
        <f t="shared" si="61"/>
        <v>0</v>
      </c>
      <c r="AA222" s="105"/>
      <c r="AB222" s="46">
        <f t="shared" si="62"/>
        <v>0</v>
      </c>
      <c r="AC222" s="105"/>
      <c r="AD222" s="105"/>
      <c r="AE222" s="105"/>
      <c r="AF222" s="105"/>
      <c r="AG222" s="46">
        <f t="shared" si="56"/>
        <v>0</v>
      </c>
      <c r="AH222" s="105">
        <v>0</v>
      </c>
      <c r="AI222" s="46">
        <f t="shared" si="63"/>
        <v>0</v>
      </c>
      <c r="AJ222" s="105"/>
      <c r="AK222" s="105"/>
      <c r="AL222" s="105"/>
      <c r="AM222" s="105"/>
      <c r="AN222" s="46">
        <f t="shared" si="64"/>
        <v>0</v>
      </c>
      <c r="AO222" s="105">
        <v>0</v>
      </c>
      <c r="AP222" s="105">
        <f t="shared" si="65"/>
        <v>0</v>
      </c>
      <c r="AQ222" s="46">
        <f t="shared" si="66"/>
        <v>0</v>
      </c>
      <c r="AR222" s="46">
        <f t="shared" si="67"/>
        <v>0</v>
      </c>
      <c r="AS222" s="46">
        <f t="shared" si="68"/>
        <v>0</v>
      </c>
      <c r="AT222" s="46">
        <f t="shared" si="69"/>
        <v>0</v>
      </c>
      <c r="AU222" s="46">
        <f t="shared" si="70"/>
        <v>0</v>
      </c>
      <c r="AV222" s="105">
        <f t="shared" si="71"/>
        <v>0</v>
      </c>
      <c r="AW222" s="105">
        <f t="shared" si="72"/>
        <v>0</v>
      </c>
      <c r="AX222" s="108"/>
      <c r="AY222" s="294" t="b">
        <f t="shared" si="73"/>
        <v>1</v>
      </c>
      <c r="AZ222" s="5" t="s">
        <v>1680</v>
      </c>
    </row>
    <row r="223" spans="1:52" s="5" customFormat="1" ht="24.95" customHeight="1" x14ac:dyDescent="0.25">
      <c r="A223" s="281" t="s">
        <v>1271</v>
      </c>
      <c r="B223" s="19" t="s">
        <v>1681</v>
      </c>
      <c r="C223" s="65" t="s">
        <v>1682</v>
      </c>
      <c r="D223" s="66">
        <v>11</v>
      </c>
      <c r="E223" s="67">
        <v>11</v>
      </c>
      <c r="F223" s="101" t="s">
        <v>53</v>
      </c>
      <c r="G223" s="46">
        <v>0</v>
      </c>
      <c r="H223" s="46"/>
      <c r="I223" s="46"/>
      <c r="J223" s="46"/>
      <c r="K223" s="46"/>
      <c r="L223" s="46">
        <f t="shared" si="57"/>
        <v>0</v>
      </c>
      <c r="M223" s="46"/>
      <c r="N223" s="46">
        <f t="shared" si="58"/>
        <v>0</v>
      </c>
      <c r="O223" s="105"/>
      <c r="P223" s="105"/>
      <c r="Q223" s="105"/>
      <c r="R223" s="105"/>
      <c r="S223" s="46">
        <f t="shared" si="59"/>
        <v>0</v>
      </c>
      <c r="T223" s="46"/>
      <c r="U223" s="46">
        <f t="shared" si="60"/>
        <v>0</v>
      </c>
      <c r="V223" s="105"/>
      <c r="W223" s="105"/>
      <c r="X223" s="105"/>
      <c r="Y223" s="105"/>
      <c r="Z223" s="46">
        <f t="shared" si="61"/>
        <v>0</v>
      </c>
      <c r="AA223" s="105"/>
      <c r="AB223" s="46">
        <f t="shared" si="62"/>
        <v>0</v>
      </c>
      <c r="AC223" s="105"/>
      <c r="AD223" s="105"/>
      <c r="AE223" s="105"/>
      <c r="AF223" s="105"/>
      <c r="AG223" s="46">
        <f t="shared" si="56"/>
        <v>0</v>
      </c>
      <c r="AH223" s="105">
        <v>0</v>
      </c>
      <c r="AI223" s="46">
        <f t="shared" si="63"/>
        <v>0</v>
      </c>
      <c r="AJ223" s="105"/>
      <c r="AK223" s="105"/>
      <c r="AL223" s="105"/>
      <c r="AM223" s="105"/>
      <c r="AN223" s="46">
        <f t="shared" si="64"/>
        <v>0</v>
      </c>
      <c r="AO223" s="105">
        <v>0</v>
      </c>
      <c r="AP223" s="105">
        <f t="shared" si="65"/>
        <v>0</v>
      </c>
      <c r="AQ223" s="46">
        <f t="shared" si="66"/>
        <v>0</v>
      </c>
      <c r="AR223" s="46">
        <f t="shared" si="67"/>
        <v>0</v>
      </c>
      <c r="AS223" s="46">
        <f t="shared" si="68"/>
        <v>0</v>
      </c>
      <c r="AT223" s="46">
        <f t="shared" si="69"/>
        <v>0</v>
      </c>
      <c r="AU223" s="46">
        <f t="shared" si="70"/>
        <v>0</v>
      </c>
      <c r="AV223" s="105">
        <f t="shared" si="71"/>
        <v>0</v>
      </c>
      <c r="AW223" s="105">
        <f t="shared" si="72"/>
        <v>0</v>
      </c>
      <c r="AX223" s="107"/>
      <c r="AY223" s="294" t="b">
        <f t="shared" si="73"/>
        <v>1</v>
      </c>
      <c r="AZ223" s="5" t="s">
        <v>1682</v>
      </c>
    </row>
    <row r="224" spans="1:52" s="5" customFormat="1" ht="24.95" customHeight="1" x14ac:dyDescent="0.25">
      <c r="A224" s="281" t="s">
        <v>1270</v>
      </c>
      <c r="B224" s="19" t="s">
        <v>1514</v>
      </c>
      <c r="C224" s="65" t="s">
        <v>1515</v>
      </c>
      <c r="D224" s="66">
        <v>232</v>
      </c>
      <c r="E224" s="67">
        <v>232</v>
      </c>
      <c r="F224" s="101" t="s">
        <v>33</v>
      </c>
      <c r="G224" s="46">
        <v>13</v>
      </c>
      <c r="H224" s="46"/>
      <c r="I224" s="46"/>
      <c r="J224" s="46"/>
      <c r="K224" s="46"/>
      <c r="L224" s="46">
        <f t="shared" si="57"/>
        <v>13</v>
      </c>
      <c r="M224" s="46">
        <v>13</v>
      </c>
      <c r="N224" s="46">
        <f t="shared" si="58"/>
        <v>0</v>
      </c>
      <c r="O224" s="105"/>
      <c r="P224" s="105"/>
      <c r="Q224" s="105"/>
      <c r="R224" s="105"/>
      <c r="S224" s="46">
        <f t="shared" si="59"/>
        <v>13</v>
      </c>
      <c r="T224" s="46">
        <v>13</v>
      </c>
      <c r="U224" s="46">
        <f t="shared" si="60"/>
        <v>0</v>
      </c>
      <c r="V224" s="105"/>
      <c r="W224" s="105"/>
      <c r="X224" s="105">
        <v>1</v>
      </c>
      <c r="Y224" s="105"/>
      <c r="Z224" s="46">
        <f t="shared" si="61"/>
        <v>12</v>
      </c>
      <c r="AA224" s="105">
        <v>12</v>
      </c>
      <c r="AB224" s="46">
        <f t="shared" si="62"/>
        <v>0</v>
      </c>
      <c r="AC224" s="105"/>
      <c r="AD224" s="105"/>
      <c r="AE224" s="105"/>
      <c r="AF224" s="105"/>
      <c r="AG224" s="46">
        <f t="shared" si="56"/>
        <v>12</v>
      </c>
      <c r="AH224" s="105">
        <v>12</v>
      </c>
      <c r="AI224" s="46">
        <f t="shared" si="63"/>
        <v>0</v>
      </c>
      <c r="AJ224" s="105"/>
      <c r="AK224" s="105"/>
      <c r="AL224" s="105"/>
      <c r="AM224" s="105"/>
      <c r="AN224" s="46">
        <f t="shared" si="64"/>
        <v>12</v>
      </c>
      <c r="AO224" s="105">
        <v>12</v>
      </c>
      <c r="AP224" s="105">
        <f t="shared" si="65"/>
        <v>0</v>
      </c>
      <c r="AQ224" s="46">
        <f t="shared" si="66"/>
        <v>0</v>
      </c>
      <c r="AR224" s="46">
        <f t="shared" si="67"/>
        <v>0</v>
      </c>
      <c r="AS224" s="46">
        <f t="shared" si="68"/>
        <v>1</v>
      </c>
      <c r="AT224" s="46">
        <f t="shared" si="69"/>
        <v>0</v>
      </c>
      <c r="AU224" s="46">
        <f t="shared" si="70"/>
        <v>12</v>
      </c>
      <c r="AV224" s="184">
        <f t="shared" si="71"/>
        <v>12</v>
      </c>
      <c r="AW224" s="105">
        <f t="shared" si="72"/>
        <v>0</v>
      </c>
      <c r="AX224" s="107"/>
      <c r="AY224" s="294" t="b">
        <f t="shared" si="73"/>
        <v>1</v>
      </c>
      <c r="AZ224" s="5" t="s">
        <v>1515</v>
      </c>
    </row>
    <row r="225" spans="1:52" s="5" customFormat="1" ht="24.95" customHeight="1" x14ac:dyDescent="0.25">
      <c r="A225" s="281" t="s">
        <v>1271</v>
      </c>
      <c r="B225" s="19" t="s">
        <v>1683</v>
      </c>
      <c r="C225" s="65" t="s">
        <v>1684</v>
      </c>
      <c r="D225" s="66">
        <v>238</v>
      </c>
      <c r="E225" s="67">
        <v>238</v>
      </c>
      <c r="F225" s="101" t="s">
        <v>53</v>
      </c>
      <c r="G225" s="46">
        <v>0</v>
      </c>
      <c r="H225" s="46"/>
      <c r="I225" s="46"/>
      <c r="J225" s="46"/>
      <c r="K225" s="46"/>
      <c r="L225" s="46">
        <f t="shared" si="57"/>
        <v>0</v>
      </c>
      <c r="M225" s="46"/>
      <c r="N225" s="46">
        <f t="shared" si="58"/>
        <v>0</v>
      </c>
      <c r="O225" s="105"/>
      <c r="P225" s="105"/>
      <c r="Q225" s="105"/>
      <c r="R225" s="105"/>
      <c r="S225" s="46">
        <f t="shared" si="59"/>
        <v>0</v>
      </c>
      <c r="T225" s="46"/>
      <c r="U225" s="46">
        <f t="shared" si="60"/>
        <v>0</v>
      </c>
      <c r="V225" s="105"/>
      <c r="W225" s="105"/>
      <c r="X225" s="105"/>
      <c r="Y225" s="105"/>
      <c r="Z225" s="46">
        <f t="shared" si="61"/>
        <v>0</v>
      </c>
      <c r="AA225" s="105"/>
      <c r="AB225" s="46">
        <f t="shared" si="62"/>
        <v>0</v>
      </c>
      <c r="AC225" s="105"/>
      <c r="AD225" s="105"/>
      <c r="AE225" s="105"/>
      <c r="AF225" s="105"/>
      <c r="AG225" s="46">
        <f t="shared" si="56"/>
        <v>0</v>
      </c>
      <c r="AH225" s="105">
        <v>0</v>
      </c>
      <c r="AI225" s="46">
        <f t="shared" si="63"/>
        <v>0</v>
      </c>
      <c r="AJ225" s="105"/>
      <c r="AK225" s="105"/>
      <c r="AL225" s="105"/>
      <c r="AM225" s="105"/>
      <c r="AN225" s="46">
        <f t="shared" si="64"/>
        <v>0</v>
      </c>
      <c r="AO225" s="105">
        <v>0</v>
      </c>
      <c r="AP225" s="105">
        <f t="shared" si="65"/>
        <v>0</v>
      </c>
      <c r="AQ225" s="46">
        <f t="shared" si="66"/>
        <v>0</v>
      </c>
      <c r="AR225" s="46">
        <f t="shared" si="67"/>
        <v>0</v>
      </c>
      <c r="AS225" s="46">
        <f t="shared" si="68"/>
        <v>0</v>
      </c>
      <c r="AT225" s="46">
        <f t="shared" si="69"/>
        <v>0</v>
      </c>
      <c r="AU225" s="46">
        <f t="shared" si="70"/>
        <v>0</v>
      </c>
      <c r="AV225" s="105">
        <f t="shared" si="71"/>
        <v>0</v>
      </c>
      <c r="AW225" s="105">
        <f t="shared" si="72"/>
        <v>0</v>
      </c>
      <c r="AX225" s="107"/>
      <c r="AY225" s="294" t="b">
        <f t="shared" si="73"/>
        <v>1</v>
      </c>
      <c r="AZ225" s="5" t="s">
        <v>1684</v>
      </c>
    </row>
    <row r="226" spans="1:52" s="5" customFormat="1" ht="28.5" customHeight="1" x14ac:dyDescent="0.25">
      <c r="A226" s="281" t="s">
        <v>659</v>
      </c>
      <c r="B226" s="19" t="s">
        <v>660</v>
      </c>
      <c r="C226" s="65" t="s">
        <v>661</v>
      </c>
      <c r="D226" s="66">
        <v>93.99</v>
      </c>
      <c r="E226" s="67">
        <v>93.99</v>
      </c>
      <c r="F226" s="101" t="s">
        <v>33</v>
      </c>
      <c r="G226" s="46">
        <v>0</v>
      </c>
      <c r="H226" s="46"/>
      <c r="I226" s="46"/>
      <c r="J226" s="46"/>
      <c r="K226" s="46"/>
      <c r="L226" s="46">
        <f t="shared" si="57"/>
        <v>0</v>
      </c>
      <c r="M226" s="46">
        <v>0</v>
      </c>
      <c r="N226" s="46">
        <f t="shared" si="58"/>
        <v>0</v>
      </c>
      <c r="O226" s="105"/>
      <c r="P226" s="105"/>
      <c r="Q226" s="105"/>
      <c r="R226" s="105"/>
      <c r="S226" s="46">
        <f t="shared" si="59"/>
        <v>0</v>
      </c>
      <c r="T226" s="46">
        <v>0</v>
      </c>
      <c r="U226" s="46">
        <f t="shared" si="60"/>
        <v>0</v>
      </c>
      <c r="V226" s="105"/>
      <c r="W226" s="105"/>
      <c r="X226" s="105"/>
      <c r="Y226" s="105"/>
      <c r="Z226" s="46">
        <f t="shared" si="61"/>
        <v>0</v>
      </c>
      <c r="AA226" s="105"/>
      <c r="AB226" s="46">
        <f t="shared" si="62"/>
        <v>0</v>
      </c>
      <c r="AC226" s="105"/>
      <c r="AD226" s="105"/>
      <c r="AE226" s="105"/>
      <c r="AF226" s="105"/>
      <c r="AG226" s="46">
        <f t="shared" si="56"/>
        <v>0</v>
      </c>
      <c r="AH226" s="105">
        <v>0</v>
      </c>
      <c r="AI226" s="46">
        <f t="shared" si="63"/>
        <v>0</v>
      </c>
      <c r="AJ226" s="105"/>
      <c r="AK226" s="105"/>
      <c r="AL226" s="105"/>
      <c r="AM226" s="105"/>
      <c r="AN226" s="46">
        <f t="shared" si="64"/>
        <v>0</v>
      </c>
      <c r="AO226" s="105">
        <v>0</v>
      </c>
      <c r="AP226" s="105">
        <f t="shared" si="65"/>
        <v>0</v>
      </c>
      <c r="AQ226" s="46">
        <f t="shared" si="66"/>
        <v>0</v>
      </c>
      <c r="AR226" s="46">
        <f t="shared" si="67"/>
        <v>0</v>
      </c>
      <c r="AS226" s="46">
        <f t="shared" si="68"/>
        <v>0</v>
      </c>
      <c r="AT226" s="46">
        <f t="shared" si="69"/>
        <v>0</v>
      </c>
      <c r="AU226" s="46">
        <f t="shared" si="70"/>
        <v>0</v>
      </c>
      <c r="AV226" s="105">
        <f t="shared" si="71"/>
        <v>0</v>
      </c>
      <c r="AW226" s="105">
        <f t="shared" si="72"/>
        <v>0</v>
      </c>
      <c r="AX226" s="107"/>
      <c r="AY226" s="294" t="b">
        <f t="shared" si="73"/>
        <v>1</v>
      </c>
      <c r="AZ226" s="5" t="s">
        <v>661</v>
      </c>
    </row>
    <row r="227" spans="1:52" s="5" customFormat="1" ht="24.95" customHeight="1" x14ac:dyDescent="0.25">
      <c r="A227" s="281" t="s">
        <v>228</v>
      </c>
      <c r="B227" s="19" t="s">
        <v>255</v>
      </c>
      <c r="C227" s="65" t="s">
        <v>256</v>
      </c>
      <c r="D227" s="66">
        <v>139.72999999999999</v>
      </c>
      <c r="E227" s="67">
        <v>139.72999999999999</v>
      </c>
      <c r="F227" s="101" t="s">
        <v>33</v>
      </c>
      <c r="G227" s="46">
        <v>0</v>
      </c>
      <c r="H227" s="46"/>
      <c r="I227" s="46"/>
      <c r="J227" s="46"/>
      <c r="K227" s="46"/>
      <c r="L227" s="46">
        <f t="shared" si="57"/>
        <v>0</v>
      </c>
      <c r="M227" s="46"/>
      <c r="N227" s="46">
        <f t="shared" si="58"/>
        <v>0</v>
      </c>
      <c r="O227" s="105"/>
      <c r="P227" s="105"/>
      <c r="Q227" s="105"/>
      <c r="R227" s="105"/>
      <c r="S227" s="46">
        <f t="shared" si="59"/>
        <v>0</v>
      </c>
      <c r="T227" s="46"/>
      <c r="U227" s="46">
        <f t="shared" si="60"/>
        <v>0</v>
      </c>
      <c r="V227" s="105"/>
      <c r="W227" s="105"/>
      <c r="X227" s="105"/>
      <c r="Y227" s="105"/>
      <c r="Z227" s="46">
        <f t="shared" si="61"/>
        <v>0</v>
      </c>
      <c r="AA227" s="105"/>
      <c r="AB227" s="46">
        <f t="shared" si="62"/>
        <v>0</v>
      </c>
      <c r="AC227" s="105"/>
      <c r="AD227" s="105"/>
      <c r="AE227" s="105"/>
      <c r="AF227" s="105"/>
      <c r="AG227" s="46">
        <f t="shared" si="56"/>
        <v>0</v>
      </c>
      <c r="AH227" s="105">
        <v>0</v>
      </c>
      <c r="AI227" s="46">
        <f t="shared" si="63"/>
        <v>0</v>
      </c>
      <c r="AJ227" s="105"/>
      <c r="AK227" s="105"/>
      <c r="AL227" s="105"/>
      <c r="AM227" s="105"/>
      <c r="AN227" s="46">
        <f t="shared" si="64"/>
        <v>0</v>
      </c>
      <c r="AO227" s="105">
        <v>0</v>
      </c>
      <c r="AP227" s="105">
        <f t="shared" si="65"/>
        <v>0</v>
      </c>
      <c r="AQ227" s="46">
        <f t="shared" si="66"/>
        <v>0</v>
      </c>
      <c r="AR227" s="46">
        <f t="shared" si="67"/>
        <v>0</v>
      </c>
      <c r="AS227" s="46">
        <f t="shared" si="68"/>
        <v>0</v>
      </c>
      <c r="AT227" s="46">
        <f t="shared" si="69"/>
        <v>0</v>
      </c>
      <c r="AU227" s="46">
        <f t="shared" si="70"/>
        <v>0</v>
      </c>
      <c r="AV227" s="105">
        <f t="shared" si="71"/>
        <v>0</v>
      </c>
      <c r="AW227" s="105">
        <f t="shared" si="72"/>
        <v>0</v>
      </c>
      <c r="AX227" s="107"/>
      <c r="AY227" s="294" t="b">
        <f t="shared" si="73"/>
        <v>1</v>
      </c>
      <c r="AZ227" s="5" t="s">
        <v>256</v>
      </c>
    </row>
    <row r="228" spans="1:52" s="5" customFormat="1" ht="24.95" customHeight="1" x14ac:dyDescent="0.25">
      <c r="A228" s="281" t="s">
        <v>228</v>
      </c>
      <c r="B228" s="19" t="s">
        <v>257</v>
      </c>
      <c r="C228" s="65" t="s">
        <v>258</v>
      </c>
      <c r="D228" s="66">
        <v>220.01</v>
      </c>
      <c r="E228" s="67">
        <v>220.01</v>
      </c>
      <c r="F228" s="101" t="s">
        <v>33</v>
      </c>
      <c r="G228" s="46">
        <v>0</v>
      </c>
      <c r="H228" s="46"/>
      <c r="I228" s="46"/>
      <c r="J228" s="46"/>
      <c r="K228" s="46"/>
      <c r="L228" s="46">
        <f t="shared" si="57"/>
        <v>0</v>
      </c>
      <c r="M228" s="46"/>
      <c r="N228" s="46">
        <f t="shared" si="58"/>
        <v>0</v>
      </c>
      <c r="O228" s="105"/>
      <c r="P228" s="105"/>
      <c r="Q228" s="105"/>
      <c r="R228" s="105"/>
      <c r="S228" s="46">
        <f t="shared" si="59"/>
        <v>0</v>
      </c>
      <c r="T228" s="46"/>
      <c r="U228" s="46">
        <f t="shared" si="60"/>
        <v>0</v>
      </c>
      <c r="V228" s="105"/>
      <c r="W228" s="105"/>
      <c r="X228" s="105"/>
      <c r="Y228" s="105"/>
      <c r="Z228" s="46">
        <f t="shared" si="61"/>
        <v>0</v>
      </c>
      <c r="AA228" s="105"/>
      <c r="AB228" s="46">
        <f t="shared" si="62"/>
        <v>0</v>
      </c>
      <c r="AC228" s="105"/>
      <c r="AD228" s="105"/>
      <c r="AE228" s="105"/>
      <c r="AF228" s="105"/>
      <c r="AG228" s="46">
        <f t="shared" si="56"/>
        <v>0</v>
      </c>
      <c r="AH228" s="105">
        <v>0</v>
      </c>
      <c r="AI228" s="46">
        <f t="shared" si="63"/>
        <v>0</v>
      </c>
      <c r="AJ228" s="105"/>
      <c r="AK228" s="105"/>
      <c r="AL228" s="105"/>
      <c r="AM228" s="105"/>
      <c r="AN228" s="46">
        <f t="shared" si="64"/>
        <v>0</v>
      </c>
      <c r="AO228" s="105">
        <v>0</v>
      </c>
      <c r="AP228" s="105">
        <f t="shared" si="65"/>
        <v>0</v>
      </c>
      <c r="AQ228" s="46">
        <f t="shared" si="66"/>
        <v>0</v>
      </c>
      <c r="AR228" s="46">
        <f t="shared" si="67"/>
        <v>0</v>
      </c>
      <c r="AS228" s="46">
        <f t="shared" si="68"/>
        <v>0</v>
      </c>
      <c r="AT228" s="46">
        <f t="shared" si="69"/>
        <v>0</v>
      </c>
      <c r="AU228" s="46">
        <f t="shared" si="70"/>
        <v>0</v>
      </c>
      <c r="AV228" s="105">
        <f t="shared" si="71"/>
        <v>0</v>
      </c>
      <c r="AW228" s="105">
        <f t="shared" si="72"/>
        <v>0</v>
      </c>
      <c r="AX228" s="107"/>
      <c r="AY228" s="294" t="b">
        <f t="shared" si="73"/>
        <v>1</v>
      </c>
      <c r="AZ228" s="5" t="s">
        <v>258</v>
      </c>
    </row>
    <row r="229" spans="1:52" s="5" customFormat="1" ht="24.95" customHeight="1" x14ac:dyDescent="0.25">
      <c r="A229" s="281" t="s">
        <v>228</v>
      </c>
      <c r="B229" s="19" t="s">
        <v>259</v>
      </c>
      <c r="C229" s="65" t="s">
        <v>260</v>
      </c>
      <c r="D229" s="66">
        <v>356.94</v>
      </c>
      <c r="E229" s="67">
        <v>356.94</v>
      </c>
      <c r="F229" s="101" t="s">
        <v>33</v>
      </c>
      <c r="G229" s="46">
        <v>0</v>
      </c>
      <c r="H229" s="46"/>
      <c r="I229" s="46"/>
      <c r="J229" s="46"/>
      <c r="K229" s="46"/>
      <c r="L229" s="46">
        <f t="shared" si="57"/>
        <v>0</v>
      </c>
      <c r="M229" s="46"/>
      <c r="N229" s="46">
        <f t="shared" si="58"/>
        <v>0</v>
      </c>
      <c r="O229" s="105"/>
      <c r="P229" s="105"/>
      <c r="Q229" s="105"/>
      <c r="R229" s="105"/>
      <c r="S229" s="46">
        <f t="shared" si="59"/>
        <v>0</v>
      </c>
      <c r="T229" s="46"/>
      <c r="U229" s="46">
        <f t="shared" si="60"/>
        <v>0</v>
      </c>
      <c r="V229" s="105"/>
      <c r="W229" s="105"/>
      <c r="X229" s="105"/>
      <c r="Y229" s="105"/>
      <c r="Z229" s="46">
        <f t="shared" si="61"/>
        <v>0</v>
      </c>
      <c r="AA229" s="105"/>
      <c r="AB229" s="46">
        <f t="shared" si="62"/>
        <v>0</v>
      </c>
      <c r="AC229" s="105"/>
      <c r="AD229" s="105"/>
      <c r="AE229" s="105"/>
      <c r="AF229" s="105"/>
      <c r="AG229" s="46">
        <f t="shared" si="56"/>
        <v>0</v>
      </c>
      <c r="AH229" s="105">
        <v>0</v>
      </c>
      <c r="AI229" s="46">
        <f t="shared" si="63"/>
        <v>0</v>
      </c>
      <c r="AJ229" s="105"/>
      <c r="AK229" s="105"/>
      <c r="AL229" s="105"/>
      <c r="AM229" s="105"/>
      <c r="AN229" s="46">
        <f t="shared" si="64"/>
        <v>0</v>
      </c>
      <c r="AO229" s="105">
        <v>0</v>
      </c>
      <c r="AP229" s="105">
        <f t="shared" si="65"/>
        <v>0</v>
      </c>
      <c r="AQ229" s="46">
        <f t="shared" si="66"/>
        <v>0</v>
      </c>
      <c r="AR229" s="46">
        <f t="shared" si="67"/>
        <v>0</v>
      </c>
      <c r="AS229" s="46">
        <f t="shared" si="68"/>
        <v>0</v>
      </c>
      <c r="AT229" s="46">
        <f t="shared" si="69"/>
        <v>0</v>
      </c>
      <c r="AU229" s="46">
        <f t="shared" si="70"/>
        <v>0</v>
      </c>
      <c r="AV229" s="105">
        <f t="shared" si="71"/>
        <v>0</v>
      </c>
      <c r="AW229" s="105">
        <f t="shared" si="72"/>
        <v>0</v>
      </c>
      <c r="AX229" s="108"/>
      <c r="AY229" s="294" t="b">
        <f t="shared" si="73"/>
        <v>1</v>
      </c>
      <c r="AZ229" s="5" t="s">
        <v>260</v>
      </c>
    </row>
    <row r="230" spans="1:52" s="5" customFormat="1" ht="24.95" customHeight="1" x14ac:dyDescent="0.25">
      <c r="A230" s="281" t="s">
        <v>1053</v>
      </c>
      <c r="B230" s="70" t="s">
        <v>1108</v>
      </c>
      <c r="C230" s="65" t="s">
        <v>1109</v>
      </c>
      <c r="D230" s="66">
        <v>0</v>
      </c>
      <c r="E230" s="67">
        <v>0</v>
      </c>
      <c r="F230" s="101" t="s">
        <v>33</v>
      </c>
      <c r="G230" s="46">
        <v>0</v>
      </c>
      <c r="H230" s="46"/>
      <c r="I230" s="46"/>
      <c r="J230" s="46"/>
      <c r="K230" s="46"/>
      <c r="L230" s="46">
        <f t="shared" si="57"/>
        <v>0</v>
      </c>
      <c r="M230" s="46"/>
      <c r="N230" s="46">
        <f t="shared" si="58"/>
        <v>0</v>
      </c>
      <c r="O230" s="105"/>
      <c r="P230" s="105"/>
      <c r="Q230" s="105"/>
      <c r="R230" s="105"/>
      <c r="S230" s="46">
        <f t="shared" si="59"/>
        <v>0</v>
      </c>
      <c r="T230" s="46"/>
      <c r="U230" s="46">
        <f t="shared" si="60"/>
        <v>0</v>
      </c>
      <c r="V230" s="105"/>
      <c r="W230" s="105"/>
      <c r="X230" s="105"/>
      <c r="Y230" s="105"/>
      <c r="Z230" s="46">
        <f t="shared" si="61"/>
        <v>0</v>
      </c>
      <c r="AA230" s="105"/>
      <c r="AB230" s="46">
        <f t="shared" si="62"/>
        <v>0</v>
      </c>
      <c r="AC230" s="105"/>
      <c r="AD230" s="105"/>
      <c r="AE230" s="105"/>
      <c r="AF230" s="105"/>
      <c r="AG230" s="46">
        <f t="shared" si="56"/>
        <v>0</v>
      </c>
      <c r="AH230" s="105">
        <v>0</v>
      </c>
      <c r="AI230" s="46">
        <f t="shared" si="63"/>
        <v>0</v>
      </c>
      <c r="AJ230" s="105"/>
      <c r="AK230" s="105"/>
      <c r="AL230" s="105"/>
      <c r="AM230" s="105"/>
      <c r="AN230" s="46">
        <f t="shared" si="64"/>
        <v>0</v>
      </c>
      <c r="AO230" s="105">
        <v>0</v>
      </c>
      <c r="AP230" s="105">
        <f t="shared" si="65"/>
        <v>0</v>
      </c>
      <c r="AQ230" s="46">
        <f t="shared" si="66"/>
        <v>0</v>
      </c>
      <c r="AR230" s="46">
        <f t="shared" si="67"/>
        <v>0</v>
      </c>
      <c r="AS230" s="46">
        <f t="shared" si="68"/>
        <v>0</v>
      </c>
      <c r="AT230" s="46">
        <f t="shared" si="69"/>
        <v>0</v>
      </c>
      <c r="AU230" s="46">
        <f t="shared" si="70"/>
        <v>0</v>
      </c>
      <c r="AV230" s="105">
        <f t="shared" si="71"/>
        <v>0</v>
      </c>
      <c r="AW230" s="105">
        <f t="shared" si="72"/>
        <v>0</v>
      </c>
      <c r="AX230" s="108"/>
      <c r="AY230" s="294" t="b">
        <f t="shared" si="73"/>
        <v>1</v>
      </c>
      <c r="AZ230" s="5" t="s">
        <v>1109</v>
      </c>
    </row>
    <row r="231" spans="1:52" s="5" customFormat="1" ht="24.95" customHeight="1" x14ac:dyDescent="0.25">
      <c r="A231" s="281" t="s">
        <v>1053</v>
      </c>
      <c r="B231" s="19" t="s">
        <v>1110</v>
      </c>
      <c r="C231" s="65" t="s">
        <v>1111</v>
      </c>
      <c r="D231" s="66">
        <v>243.1</v>
      </c>
      <c r="E231" s="67">
        <v>243.1</v>
      </c>
      <c r="F231" s="101" t="s">
        <v>33</v>
      </c>
      <c r="G231" s="46">
        <v>0</v>
      </c>
      <c r="H231" s="46"/>
      <c r="I231" s="46"/>
      <c r="J231" s="46"/>
      <c r="K231" s="46"/>
      <c r="L231" s="46">
        <f t="shared" si="57"/>
        <v>0</v>
      </c>
      <c r="M231" s="46"/>
      <c r="N231" s="46">
        <f t="shared" si="58"/>
        <v>0</v>
      </c>
      <c r="O231" s="105"/>
      <c r="P231" s="105"/>
      <c r="Q231" s="105"/>
      <c r="R231" s="105"/>
      <c r="S231" s="46">
        <f t="shared" si="59"/>
        <v>0</v>
      </c>
      <c r="T231" s="46"/>
      <c r="U231" s="46">
        <f t="shared" si="60"/>
        <v>0</v>
      </c>
      <c r="V231" s="105"/>
      <c r="W231" s="105"/>
      <c r="X231" s="105"/>
      <c r="Y231" s="105"/>
      <c r="Z231" s="46">
        <f t="shared" si="61"/>
        <v>0</v>
      </c>
      <c r="AA231" s="105"/>
      <c r="AB231" s="46">
        <f t="shared" si="62"/>
        <v>0</v>
      </c>
      <c r="AC231" s="105"/>
      <c r="AD231" s="105"/>
      <c r="AE231" s="105"/>
      <c r="AF231" s="105"/>
      <c r="AG231" s="46">
        <f t="shared" si="56"/>
        <v>0</v>
      </c>
      <c r="AH231" s="105">
        <v>0</v>
      </c>
      <c r="AI231" s="46">
        <f t="shared" si="63"/>
        <v>0</v>
      </c>
      <c r="AJ231" s="105"/>
      <c r="AK231" s="105"/>
      <c r="AL231" s="105"/>
      <c r="AM231" s="105"/>
      <c r="AN231" s="46">
        <f t="shared" si="64"/>
        <v>0</v>
      </c>
      <c r="AO231" s="105">
        <v>0</v>
      </c>
      <c r="AP231" s="105">
        <f t="shared" si="65"/>
        <v>0</v>
      </c>
      <c r="AQ231" s="46">
        <f t="shared" si="66"/>
        <v>0</v>
      </c>
      <c r="AR231" s="46">
        <f t="shared" si="67"/>
        <v>0</v>
      </c>
      <c r="AS231" s="46">
        <f t="shared" si="68"/>
        <v>0</v>
      </c>
      <c r="AT231" s="46">
        <f t="shared" si="69"/>
        <v>0</v>
      </c>
      <c r="AU231" s="46">
        <f t="shared" si="70"/>
        <v>0</v>
      </c>
      <c r="AV231" s="105">
        <f t="shared" si="71"/>
        <v>0</v>
      </c>
      <c r="AW231" s="105">
        <f t="shared" si="72"/>
        <v>0</v>
      </c>
      <c r="AX231" s="108"/>
      <c r="AY231" s="294" t="b">
        <f t="shared" si="73"/>
        <v>1</v>
      </c>
      <c r="AZ231" s="5" t="s">
        <v>1111</v>
      </c>
    </row>
    <row r="232" spans="1:52" s="5" customFormat="1" ht="24.95" customHeight="1" x14ac:dyDescent="0.25">
      <c r="A232" s="281" t="s">
        <v>1053</v>
      </c>
      <c r="B232" s="69" t="s">
        <v>1112</v>
      </c>
      <c r="C232" s="65" t="s">
        <v>1113</v>
      </c>
      <c r="D232" s="66">
        <v>1997.44</v>
      </c>
      <c r="E232" s="67">
        <v>1997.44</v>
      </c>
      <c r="F232" s="101" t="s">
        <v>33</v>
      </c>
      <c r="G232" s="46">
        <v>1</v>
      </c>
      <c r="H232" s="46"/>
      <c r="I232" s="46"/>
      <c r="J232" s="46"/>
      <c r="K232" s="46"/>
      <c r="L232" s="46">
        <f t="shared" si="57"/>
        <v>1</v>
      </c>
      <c r="M232" s="46">
        <v>1</v>
      </c>
      <c r="N232" s="46">
        <f t="shared" si="58"/>
        <v>0</v>
      </c>
      <c r="O232" s="105"/>
      <c r="P232" s="105"/>
      <c r="Q232" s="105"/>
      <c r="R232" s="105"/>
      <c r="S232" s="46">
        <f t="shared" si="59"/>
        <v>1</v>
      </c>
      <c r="T232" s="46">
        <v>1</v>
      </c>
      <c r="U232" s="46">
        <f t="shared" si="60"/>
        <v>0</v>
      </c>
      <c r="V232" s="105"/>
      <c r="W232" s="105"/>
      <c r="X232" s="105"/>
      <c r="Y232" s="105"/>
      <c r="Z232" s="46">
        <f t="shared" si="61"/>
        <v>1</v>
      </c>
      <c r="AA232" s="105">
        <v>1</v>
      </c>
      <c r="AB232" s="46">
        <f t="shared" si="62"/>
        <v>0</v>
      </c>
      <c r="AC232" s="105"/>
      <c r="AD232" s="105"/>
      <c r="AE232" s="105"/>
      <c r="AF232" s="105"/>
      <c r="AG232" s="46">
        <f t="shared" si="56"/>
        <v>1</v>
      </c>
      <c r="AH232" s="105">
        <v>1</v>
      </c>
      <c r="AI232" s="46">
        <f t="shared" si="63"/>
        <v>0</v>
      </c>
      <c r="AJ232" s="105"/>
      <c r="AK232" s="105"/>
      <c r="AL232" s="105"/>
      <c r="AM232" s="105"/>
      <c r="AN232" s="46">
        <f t="shared" si="64"/>
        <v>1</v>
      </c>
      <c r="AO232" s="105">
        <v>1</v>
      </c>
      <c r="AP232" s="105">
        <f t="shared" si="65"/>
        <v>0</v>
      </c>
      <c r="AQ232" s="46">
        <f t="shared" si="66"/>
        <v>0</v>
      </c>
      <c r="AR232" s="46">
        <f t="shared" si="67"/>
        <v>0</v>
      </c>
      <c r="AS232" s="46">
        <f t="shared" si="68"/>
        <v>0</v>
      </c>
      <c r="AT232" s="46">
        <f t="shared" si="69"/>
        <v>0</v>
      </c>
      <c r="AU232" s="46">
        <f t="shared" si="70"/>
        <v>1</v>
      </c>
      <c r="AV232" s="105">
        <f t="shared" si="71"/>
        <v>1</v>
      </c>
      <c r="AW232" s="105">
        <f t="shared" si="72"/>
        <v>0</v>
      </c>
      <c r="AX232" s="108"/>
      <c r="AY232" s="294" t="b">
        <f t="shared" si="73"/>
        <v>1</v>
      </c>
      <c r="AZ232" s="5" t="s">
        <v>1113</v>
      </c>
    </row>
    <row r="233" spans="1:52" s="5" customFormat="1" ht="24.95" customHeight="1" x14ac:dyDescent="0.25">
      <c r="A233" s="281" t="s">
        <v>27</v>
      </c>
      <c r="B233" s="19" t="s">
        <v>64</v>
      </c>
      <c r="C233" s="65" t="s">
        <v>65</v>
      </c>
      <c r="D233" s="66">
        <v>217.53</v>
      </c>
      <c r="E233" s="67">
        <v>217.53</v>
      </c>
      <c r="F233" s="101" t="s">
        <v>33</v>
      </c>
      <c r="G233" s="46">
        <v>1</v>
      </c>
      <c r="H233" s="46"/>
      <c r="I233" s="46"/>
      <c r="J233" s="46"/>
      <c r="K233" s="46"/>
      <c r="L233" s="46">
        <f t="shared" si="57"/>
        <v>1</v>
      </c>
      <c r="M233" s="46">
        <v>1</v>
      </c>
      <c r="N233" s="46">
        <f t="shared" si="58"/>
        <v>0</v>
      </c>
      <c r="O233" s="105"/>
      <c r="P233" s="105"/>
      <c r="Q233" s="105"/>
      <c r="R233" s="105"/>
      <c r="S233" s="46">
        <f t="shared" si="59"/>
        <v>1</v>
      </c>
      <c r="T233" s="46">
        <v>1</v>
      </c>
      <c r="U233" s="46">
        <f t="shared" si="60"/>
        <v>0</v>
      </c>
      <c r="V233" s="105"/>
      <c r="W233" s="105"/>
      <c r="X233" s="105"/>
      <c r="Y233" s="105"/>
      <c r="Z233" s="46">
        <f t="shared" si="61"/>
        <v>1</v>
      </c>
      <c r="AA233" s="105">
        <v>1</v>
      </c>
      <c r="AB233" s="46">
        <f t="shared" si="62"/>
        <v>0</v>
      </c>
      <c r="AC233" s="105"/>
      <c r="AD233" s="105"/>
      <c r="AE233" s="105"/>
      <c r="AF233" s="105"/>
      <c r="AG233" s="46">
        <f t="shared" si="56"/>
        <v>1</v>
      </c>
      <c r="AH233" s="105">
        <v>1</v>
      </c>
      <c r="AI233" s="46">
        <f t="shared" si="63"/>
        <v>0</v>
      </c>
      <c r="AJ233" s="105"/>
      <c r="AK233" s="105"/>
      <c r="AL233" s="105"/>
      <c r="AM233" s="105"/>
      <c r="AN233" s="46">
        <f t="shared" si="64"/>
        <v>1</v>
      </c>
      <c r="AO233" s="105">
        <v>1</v>
      </c>
      <c r="AP233" s="105">
        <f t="shared" si="65"/>
        <v>0</v>
      </c>
      <c r="AQ233" s="46">
        <f t="shared" si="66"/>
        <v>0</v>
      </c>
      <c r="AR233" s="46">
        <f t="shared" si="67"/>
        <v>0</v>
      </c>
      <c r="AS233" s="46">
        <f t="shared" si="68"/>
        <v>0</v>
      </c>
      <c r="AT233" s="46">
        <f t="shared" si="69"/>
        <v>0</v>
      </c>
      <c r="AU233" s="46">
        <f t="shared" si="70"/>
        <v>1</v>
      </c>
      <c r="AV233" s="105">
        <f t="shared" si="71"/>
        <v>1</v>
      </c>
      <c r="AW233" s="105">
        <f t="shared" si="72"/>
        <v>0</v>
      </c>
      <c r="AX233" s="108"/>
      <c r="AY233" s="294" t="b">
        <f t="shared" si="73"/>
        <v>1</v>
      </c>
      <c r="AZ233" s="5" t="s">
        <v>65</v>
      </c>
    </row>
    <row r="234" spans="1:52" s="5" customFormat="1" ht="24.95" customHeight="1" x14ac:dyDescent="0.25">
      <c r="A234" s="281" t="s">
        <v>27</v>
      </c>
      <c r="B234" s="19" t="s">
        <v>66</v>
      </c>
      <c r="C234" s="65" t="s">
        <v>67</v>
      </c>
      <c r="D234" s="66">
        <v>226.78</v>
      </c>
      <c r="E234" s="67">
        <v>226.78</v>
      </c>
      <c r="F234" s="101" t="s">
        <v>33</v>
      </c>
      <c r="G234" s="46">
        <v>13</v>
      </c>
      <c r="H234" s="46"/>
      <c r="I234" s="46"/>
      <c r="J234" s="46"/>
      <c r="K234" s="46"/>
      <c r="L234" s="46">
        <f t="shared" si="57"/>
        <v>13</v>
      </c>
      <c r="M234" s="46">
        <v>13</v>
      </c>
      <c r="N234" s="46">
        <f t="shared" si="58"/>
        <v>0</v>
      </c>
      <c r="O234" s="105"/>
      <c r="P234" s="105"/>
      <c r="Q234" s="105"/>
      <c r="R234" s="105"/>
      <c r="S234" s="46">
        <f t="shared" si="59"/>
        <v>13</v>
      </c>
      <c r="T234" s="46">
        <v>13</v>
      </c>
      <c r="U234" s="46">
        <f t="shared" si="60"/>
        <v>0</v>
      </c>
      <c r="V234" s="105"/>
      <c r="W234" s="105"/>
      <c r="X234" s="105"/>
      <c r="Y234" s="105"/>
      <c r="Z234" s="46">
        <f t="shared" si="61"/>
        <v>13</v>
      </c>
      <c r="AA234" s="105">
        <v>13</v>
      </c>
      <c r="AB234" s="46">
        <f t="shared" si="62"/>
        <v>0</v>
      </c>
      <c r="AC234" s="105"/>
      <c r="AD234" s="105"/>
      <c r="AE234" s="105"/>
      <c r="AF234" s="105"/>
      <c r="AG234" s="46">
        <f t="shared" si="56"/>
        <v>13</v>
      </c>
      <c r="AH234" s="105">
        <v>13</v>
      </c>
      <c r="AI234" s="46">
        <f t="shared" si="63"/>
        <v>0</v>
      </c>
      <c r="AJ234" s="105"/>
      <c r="AK234" s="105"/>
      <c r="AL234" s="105"/>
      <c r="AM234" s="105"/>
      <c r="AN234" s="46">
        <f t="shared" si="64"/>
        <v>13</v>
      </c>
      <c r="AO234" s="105">
        <v>13</v>
      </c>
      <c r="AP234" s="105">
        <f t="shared" si="65"/>
        <v>0</v>
      </c>
      <c r="AQ234" s="46">
        <f t="shared" si="66"/>
        <v>0</v>
      </c>
      <c r="AR234" s="46">
        <f t="shared" si="67"/>
        <v>0</v>
      </c>
      <c r="AS234" s="46">
        <f t="shared" si="68"/>
        <v>0</v>
      </c>
      <c r="AT234" s="46">
        <f t="shared" si="69"/>
        <v>0</v>
      </c>
      <c r="AU234" s="46">
        <f t="shared" si="70"/>
        <v>13</v>
      </c>
      <c r="AV234" s="105">
        <f t="shared" si="71"/>
        <v>13</v>
      </c>
      <c r="AW234" s="105">
        <f t="shared" si="72"/>
        <v>0</v>
      </c>
      <c r="AX234" s="108"/>
      <c r="AY234" s="294" t="b">
        <f t="shared" si="73"/>
        <v>1</v>
      </c>
      <c r="AZ234" s="5" t="s">
        <v>67</v>
      </c>
    </row>
    <row r="235" spans="1:52" s="5" customFormat="1" ht="24.95" customHeight="1" x14ac:dyDescent="0.25">
      <c r="A235" s="281" t="s">
        <v>27</v>
      </c>
      <c r="B235" s="104" t="s">
        <v>68</v>
      </c>
      <c r="C235" s="65" t="s">
        <v>69</v>
      </c>
      <c r="D235" s="66">
        <v>142.68</v>
      </c>
      <c r="E235" s="67">
        <v>142.68</v>
      </c>
      <c r="F235" s="101" t="s">
        <v>33</v>
      </c>
      <c r="G235" s="46">
        <v>5</v>
      </c>
      <c r="H235" s="46"/>
      <c r="I235" s="46"/>
      <c r="J235" s="46"/>
      <c r="K235" s="46"/>
      <c r="L235" s="46">
        <f t="shared" si="57"/>
        <v>5</v>
      </c>
      <c r="M235" s="46">
        <v>5</v>
      </c>
      <c r="N235" s="46">
        <f t="shared" si="58"/>
        <v>0</v>
      </c>
      <c r="O235" s="105"/>
      <c r="P235" s="105"/>
      <c r="Q235" s="105"/>
      <c r="R235" s="105"/>
      <c r="S235" s="46">
        <f t="shared" si="59"/>
        <v>5</v>
      </c>
      <c r="T235" s="46">
        <v>5</v>
      </c>
      <c r="U235" s="46">
        <f t="shared" si="60"/>
        <v>0</v>
      </c>
      <c r="V235" s="105"/>
      <c r="W235" s="105"/>
      <c r="X235" s="105"/>
      <c r="Y235" s="105"/>
      <c r="Z235" s="46">
        <f t="shared" si="61"/>
        <v>5</v>
      </c>
      <c r="AA235" s="105">
        <v>5</v>
      </c>
      <c r="AB235" s="46">
        <f t="shared" si="62"/>
        <v>0</v>
      </c>
      <c r="AC235" s="105"/>
      <c r="AD235" s="105"/>
      <c r="AE235" s="105"/>
      <c r="AF235" s="105"/>
      <c r="AG235" s="46">
        <f t="shared" si="56"/>
        <v>5</v>
      </c>
      <c r="AH235" s="105">
        <v>5</v>
      </c>
      <c r="AI235" s="46">
        <f t="shared" si="63"/>
        <v>0</v>
      </c>
      <c r="AJ235" s="105"/>
      <c r="AK235" s="105"/>
      <c r="AL235" s="105"/>
      <c r="AM235" s="105"/>
      <c r="AN235" s="46">
        <f t="shared" si="64"/>
        <v>5</v>
      </c>
      <c r="AO235" s="105">
        <v>5</v>
      </c>
      <c r="AP235" s="105">
        <f t="shared" si="65"/>
        <v>0</v>
      </c>
      <c r="AQ235" s="46">
        <f t="shared" si="66"/>
        <v>0</v>
      </c>
      <c r="AR235" s="46">
        <f t="shared" si="67"/>
        <v>0</v>
      </c>
      <c r="AS235" s="46">
        <f t="shared" si="68"/>
        <v>0</v>
      </c>
      <c r="AT235" s="46">
        <f t="shared" si="69"/>
        <v>0</v>
      </c>
      <c r="AU235" s="46">
        <f t="shared" si="70"/>
        <v>5</v>
      </c>
      <c r="AV235" s="105">
        <f t="shared" si="71"/>
        <v>5</v>
      </c>
      <c r="AW235" s="105">
        <f t="shared" si="72"/>
        <v>0</v>
      </c>
      <c r="AX235" s="108"/>
      <c r="AY235" s="294" t="b">
        <f t="shared" si="73"/>
        <v>1</v>
      </c>
      <c r="AZ235" s="5" t="s">
        <v>69</v>
      </c>
    </row>
    <row r="236" spans="1:52" s="5" customFormat="1" ht="24.95" customHeight="1" x14ac:dyDescent="0.25">
      <c r="A236" s="281" t="s">
        <v>27</v>
      </c>
      <c r="B236" s="19" t="s">
        <v>70</v>
      </c>
      <c r="C236" s="65" t="s">
        <v>71</v>
      </c>
      <c r="D236" s="66">
        <v>98.6</v>
      </c>
      <c r="E236" s="67">
        <v>98.6</v>
      </c>
      <c r="F236" s="101" t="s">
        <v>33</v>
      </c>
      <c r="G236" s="46">
        <v>1</v>
      </c>
      <c r="H236" s="46"/>
      <c r="I236" s="46"/>
      <c r="J236" s="46"/>
      <c r="K236" s="46"/>
      <c r="L236" s="46">
        <f t="shared" si="57"/>
        <v>1</v>
      </c>
      <c r="M236" s="46">
        <v>1</v>
      </c>
      <c r="N236" s="46">
        <f t="shared" si="58"/>
        <v>0</v>
      </c>
      <c r="O236" s="105"/>
      <c r="P236" s="105"/>
      <c r="Q236" s="105"/>
      <c r="R236" s="105"/>
      <c r="S236" s="46">
        <f t="shared" si="59"/>
        <v>1</v>
      </c>
      <c r="T236" s="46">
        <v>1</v>
      </c>
      <c r="U236" s="46">
        <f t="shared" si="60"/>
        <v>0</v>
      </c>
      <c r="V236" s="105"/>
      <c r="W236" s="105"/>
      <c r="X236" s="105">
        <v>1</v>
      </c>
      <c r="Y236" s="105"/>
      <c r="Z236" s="46">
        <f t="shared" si="61"/>
        <v>0</v>
      </c>
      <c r="AA236" s="105">
        <v>0</v>
      </c>
      <c r="AB236" s="46">
        <f t="shared" si="62"/>
        <v>0</v>
      </c>
      <c r="AC236" s="105"/>
      <c r="AD236" s="105"/>
      <c r="AE236" s="105"/>
      <c r="AF236" s="105"/>
      <c r="AG236" s="46">
        <f t="shared" si="56"/>
        <v>0</v>
      </c>
      <c r="AH236" s="105"/>
      <c r="AI236" s="46">
        <f t="shared" si="63"/>
        <v>0</v>
      </c>
      <c r="AJ236" s="105"/>
      <c r="AK236" s="105"/>
      <c r="AL236" s="105"/>
      <c r="AM236" s="105"/>
      <c r="AN236" s="46">
        <f t="shared" si="64"/>
        <v>0</v>
      </c>
      <c r="AO236" s="105">
        <v>0</v>
      </c>
      <c r="AP236" s="105">
        <f t="shared" si="65"/>
        <v>0</v>
      </c>
      <c r="AQ236" s="46">
        <f t="shared" si="66"/>
        <v>0</v>
      </c>
      <c r="AR236" s="46">
        <f t="shared" si="67"/>
        <v>0</v>
      </c>
      <c r="AS236" s="46">
        <f t="shared" si="68"/>
        <v>1</v>
      </c>
      <c r="AT236" s="46">
        <f t="shared" si="69"/>
        <v>0</v>
      </c>
      <c r="AU236" s="46">
        <f t="shared" si="70"/>
        <v>0</v>
      </c>
      <c r="AV236" s="105">
        <f t="shared" si="71"/>
        <v>0</v>
      </c>
      <c r="AW236" s="105">
        <f t="shared" si="72"/>
        <v>0</v>
      </c>
      <c r="AX236" s="108"/>
      <c r="AY236" s="294" t="b">
        <f t="shared" si="73"/>
        <v>1</v>
      </c>
      <c r="AZ236" s="5" t="s">
        <v>71</v>
      </c>
    </row>
    <row r="237" spans="1:52" s="5" customFormat="1" ht="24.95" customHeight="1" x14ac:dyDescent="0.25">
      <c r="A237" s="281" t="s">
        <v>1739</v>
      </c>
      <c r="B237" s="69" t="s">
        <v>1764</v>
      </c>
      <c r="C237" s="65" t="s">
        <v>1765</v>
      </c>
      <c r="D237" s="66">
        <v>96.86</v>
      </c>
      <c r="E237" s="67">
        <v>96.86</v>
      </c>
      <c r="F237" s="101" t="s">
        <v>33</v>
      </c>
      <c r="G237" s="46">
        <v>0</v>
      </c>
      <c r="H237" s="46"/>
      <c r="I237" s="46"/>
      <c r="J237" s="46"/>
      <c r="K237" s="46"/>
      <c r="L237" s="46">
        <f t="shared" si="57"/>
        <v>0</v>
      </c>
      <c r="M237" s="46"/>
      <c r="N237" s="46">
        <f t="shared" si="58"/>
        <v>0</v>
      </c>
      <c r="O237" s="105"/>
      <c r="P237" s="105"/>
      <c r="Q237" s="105"/>
      <c r="R237" s="105"/>
      <c r="S237" s="46">
        <f t="shared" si="59"/>
        <v>0</v>
      </c>
      <c r="T237" s="46"/>
      <c r="U237" s="46">
        <f t="shared" si="60"/>
        <v>0</v>
      </c>
      <c r="V237" s="105"/>
      <c r="W237" s="105"/>
      <c r="X237" s="105"/>
      <c r="Y237" s="105"/>
      <c r="Z237" s="46">
        <f t="shared" si="61"/>
        <v>0</v>
      </c>
      <c r="AA237" s="105"/>
      <c r="AB237" s="46">
        <f t="shared" si="62"/>
        <v>0</v>
      </c>
      <c r="AC237" s="105"/>
      <c r="AD237" s="105"/>
      <c r="AE237" s="105"/>
      <c r="AF237" s="105"/>
      <c r="AG237" s="46">
        <f t="shared" si="56"/>
        <v>0</v>
      </c>
      <c r="AH237" s="105">
        <v>0</v>
      </c>
      <c r="AI237" s="46">
        <f t="shared" si="63"/>
        <v>0</v>
      </c>
      <c r="AJ237" s="105"/>
      <c r="AK237" s="105"/>
      <c r="AL237" s="105"/>
      <c r="AM237" s="105"/>
      <c r="AN237" s="46">
        <f t="shared" si="64"/>
        <v>0</v>
      </c>
      <c r="AO237" s="105">
        <v>0</v>
      </c>
      <c r="AP237" s="105">
        <f t="shared" si="65"/>
        <v>0</v>
      </c>
      <c r="AQ237" s="46">
        <f t="shared" si="66"/>
        <v>0</v>
      </c>
      <c r="AR237" s="46">
        <f t="shared" si="67"/>
        <v>0</v>
      </c>
      <c r="AS237" s="46">
        <f t="shared" si="68"/>
        <v>0</v>
      </c>
      <c r="AT237" s="46">
        <f t="shared" si="69"/>
        <v>0</v>
      </c>
      <c r="AU237" s="46">
        <f t="shared" si="70"/>
        <v>0</v>
      </c>
      <c r="AV237" s="105">
        <f t="shared" si="71"/>
        <v>0</v>
      </c>
      <c r="AW237" s="105">
        <f t="shared" si="72"/>
        <v>0</v>
      </c>
      <c r="AX237" s="108"/>
      <c r="AY237" s="294" t="b">
        <f t="shared" si="73"/>
        <v>1</v>
      </c>
      <c r="AZ237" s="5" t="s">
        <v>1765</v>
      </c>
    </row>
    <row r="238" spans="1:52" s="5" customFormat="1" ht="24.95" customHeight="1" x14ac:dyDescent="0.25">
      <c r="A238" s="281" t="s">
        <v>1540</v>
      </c>
      <c r="B238" s="19" t="s">
        <v>1565</v>
      </c>
      <c r="C238" s="65" t="s">
        <v>1566</v>
      </c>
      <c r="D238" s="66">
        <v>555.83000000000004</v>
      </c>
      <c r="E238" s="67">
        <v>555.83000000000004</v>
      </c>
      <c r="F238" s="101" t="s">
        <v>33</v>
      </c>
      <c r="G238" s="46">
        <v>0</v>
      </c>
      <c r="H238" s="46"/>
      <c r="I238" s="46"/>
      <c r="J238" s="46"/>
      <c r="K238" s="46"/>
      <c r="L238" s="46">
        <f t="shared" si="57"/>
        <v>0</v>
      </c>
      <c r="M238" s="46"/>
      <c r="N238" s="46">
        <f t="shared" si="58"/>
        <v>0</v>
      </c>
      <c r="O238" s="105"/>
      <c r="P238" s="105"/>
      <c r="Q238" s="105"/>
      <c r="R238" s="105"/>
      <c r="S238" s="46">
        <f t="shared" si="59"/>
        <v>0</v>
      </c>
      <c r="T238" s="46"/>
      <c r="U238" s="46">
        <f t="shared" si="60"/>
        <v>0</v>
      </c>
      <c r="V238" s="105"/>
      <c r="W238" s="105"/>
      <c r="X238" s="105"/>
      <c r="Y238" s="105"/>
      <c r="Z238" s="46">
        <f t="shared" si="61"/>
        <v>0</v>
      </c>
      <c r="AA238" s="105"/>
      <c r="AB238" s="46">
        <f t="shared" si="62"/>
        <v>0</v>
      </c>
      <c r="AC238" s="105"/>
      <c r="AD238" s="105"/>
      <c r="AE238" s="105"/>
      <c r="AF238" s="105"/>
      <c r="AG238" s="46">
        <f t="shared" ref="AG238:AG301" si="74">Z238+AC238+AD238-AE238-AF238</f>
        <v>0</v>
      </c>
      <c r="AH238" s="105">
        <v>0</v>
      </c>
      <c r="AI238" s="46">
        <f t="shared" si="63"/>
        <v>0</v>
      </c>
      <c r="AJ238" s="105"/>
      <c r="AK238" s="105"/>
      <c r="AL238" s="105"/>
      <c r="AM238" s="105"/>
      <c r="AN238" s="46">
        <f t="shared" si="64"/>
        <v>0</v>
      </c>
      <c r="AO238" s="105">
        <v>0</v>
      </c>
      <c r="AP238" s="105">
        <f t="shared" si="65"/>
        <v>0</v>
      </c>
      <c r="AQ238" s="46">
        <f t="shared" si="66"/>
        <v>0</v>
      </c>
      <c r="AR238" s="46">
        <f t="shared" si="67"/>
        <v>0</v>
      </c>
      <c r="AS238" s="46">
        <f t="shared" si="68"/>
        <v>0</v>
      </c>
      <c r="AT238" s="46">
        <f t="shared" si="69"/>
        <v>0</v>
      </c>
      <c r="AU238" s="46">
        <f t="shared" si="70"/>
        <v>0</v>
      </c>
      <c r="AV238" s="105">
        <f t="shared" si="71"/>
        <v>0</v>
      </c>
      <c r="AW238" s="105">
        <f t="shared" si="72"/>
        <v>0</v>
      </c>
      <c r="AX238" s="108"/>
      <c r="AY238" s="294" t="b">
        <f t="shared" si="73"/>
        <v>1</v>
      </c>
      <c r="AZ238" s="5" t="s">
        <v>1566</v>
      </c>
    </row>
    <row r="239" spans="1:52" s="5" customFormat="1" ht="24.95" customHeight="1" x14ac:dyDescent="0.25">
      <c r="A239" s="281" t="s">
        <v>27</v>
      </c>
      <c r="B239" s="19" t="s">
        <v>72</v>
      </c>
      <c r="C239" s="65" t="s">
        <v>73</v>
      </c>
      <c r="D239" s="66">
        <v>59.74</v>
      </c>
      <c r="E239" s="67">
        <v>59.74</v>
      </c>
      <c r="F239" s="101" t="s">
        <v>33</v>
      </c>
      <c r="G239" s="46">
        <v>30</v>
      </c>
      <c r="H239" s="46"/>
      <c r="I239" s="46"/>
      <c r="J239" s="46"/>
      <c r="K239" s="46"/>
      <c r="L239" s="46">
        <f t="shared" si="57"/>
        <v>30</v>
      </c>
      <c r="M239" s="46">
        <v>30</v>
      </c>
      <c r="N239" s="46">
        <f t="shared" si="58"/>
        <v>0</v>
      </c>
      <c r="O239" s="105"/>
      <c r="P239" s="105"/>
      <c r="Q239" s="105"/>
      <c r="R239" s="105"/>
      <c r="S239" s="46">
        <f t="shared" si="59"/>
        <v>30</v>
      </c>
      <c r="T239" s="46">
        <v>30</v>
      </c>
      <c r="U239" s="46">
        <f t="shared" si="60"/>
        <v>0</v>
      </c>
      <c r="V239" s="105">
        <v>8</v>
      </c>
      <c r="W239" s="105"/>
      <c r="X239" s="105"/>
      <c r="Y239" s="105"/>
      <c r="Z239" s="46">
        <f t="shared" si="61"/>
        <v>38</v>
      </c>
      <c r="AA239" s="105">
        <v>38</v>
      </c>
      <c r="AB239" s="46">
        <f t="shared" si="62"/>
        <v>0</v>
      </c>
      <c r="AC239" s="105"/>
      <c r="AD239" s="105"/>
      <c r="AE239" s="105"/>
      <c r="AF239" s="105"/>
      <c r="AG239" s="46">
        <f t="shared" si="74"/>
        <v>38</v>
      </c>
      <c r="AH239" s="105">
        <v>38</v>
      </c>
      <c r="AI239" s="46">
        <f t="shared" si="63"/>
        <v>0</v>
      </c>
      <c r="AJ239" s="105"/>
      <c r="AK239" s="105"/>
      <c r="AL239" s="105">
        <v>2</v>
      </c>
      <c r="AM239" s="105"/>
      <c r="AN239" s="46">
        <f t="shared" si="64"/>
        <v>36</v>
      </c>
      <c r="AO239" s="105">
        <v>36</v>
      </c>
      <c r="AP239" s="105">
        <f t="shared" si="65"/>
        <v>0</v>
      </c>
      <c r="AQ239" s="46">
        <f t="shared" si="66"/>
        <v>8</v>
      </c>
      <c r="AR239" s="46">
        <f t="shared" si="67"/>
        <v>0</v>
      </c>
      <c r="AS239" s="46">
        <f t="shared" si="68"/>
        <v>2</v>
      </c>
      <c r="AT239" s="46">
        <f t="shared" si="69"/>
        <v>0</v>
      </c>
      <c r="AU239" s="46">
        <f t="shared" si="70"/>
        <v>36</v>
      </c>
      <c r="AV239" s="105">
        <f t="shared" si="71"/>
        <v>36</v>
      </c>
      <c r="AW239" s="105">
        <f t="shared" si="72"/>
        <v>0</v>
      </c>
      <c r="AX239" s="109"/>
      <c r="AY239" s="294" t="b">
        <f t="shared" si="73"/>
        <v>1</v>
      </c>
      <c r="AZ239" s="5" t="s">
        <v>73</v>
      </c>
    </row>
    <row r="240" spans="1:52" s="5" customFormat="1" ht="24.95" customHeight="1" x14ac:dyDescent="0.25">
      <c r="A240" s="281" t="s">
        <v>1739</v>
      </c>
      <c r="B240" s="69" t="s">
        <v>1766</v>
      </c>
      <c r="C240" s="65" t="s">
        <v>1767</v>
      </c>
      <c r="D240" s="66">
        <v>220.16</v>
      </c>
      <c r="E240" s="67">
        <v>220.16</v>
      </c>
      <c r="F240" s="101" t="s">
        <v>33</v>
      </c>
      <c r="G240" s="46">
        <v>0</v>
      </c>
      <c r="H240" s="46"/>
      <c r="I240" s="46"/>
      <c r="J240" s="46"/>
      <c r="K240" s="46"/>
      <c r="L240" s="46">
        <f t="shared" si="57"/>
        <v>0</v>
      </c>
      <c r="M240" s="46"/>
      <c r="N240" s="46">
        <f t="shared" si="58"/>
        <v>0</v>
      </c>
      <c r="O240" s="105"/>
      <c r="P240" s="105"/>
      <c r="Q240" s="105"/>
      <c r="R240" s="105"/>
      <c r="S240" s="46">
        <f t="shared" si="59"/>
        <v>0</v>
      </c>
      <c r="T240" s="46"/>
      <c r="U240" s="46">
        <f t="shared" si="60"/>
        <v>0</v>
      </c>
      <c r="V240" s="105"/>
      <c r="W240" s="105"/>
      <c r="X240" s="105"/>
      <c r="Y240" s="105"/>
      <c r="Z240" s="46">
        <f t="shared" si="61"/>
        <v>0</v>
      </c>
      <c r="AA240" s="105"/>
      <c r="AB240" s="46">
        <f t="shared" si="62"/>
        <v>0</v>
      </c>
      <c r="AC240" s="105"/>
      <c r="AD240" s="105"/>
      <c r="AE240" s="105"/>
      <c r="AF240" s="105"/>
      <c r="AG240" s="46">
        <f t="shared" si="74"/>
        <v>0</v>
      </c>
      <c r="AH240" s="105">
        <v>0</v>
      </c>
      <c r="AI240" s="46">
        <f t="shared" si="63"/>
        <v>0</v>
      </c>
      <c r="AJ240" s="105"/>
      <c r="AK240" s="105"/>
      <c r="AL240" s="105"/>
      <c r="AM240" s="105"/>
      <c r="AN240" s="46">
        <f t="shared" si="64"/>
        <v>0</v>
      </c>
      <c r="AO240" s="105">
        <v>0</v>
      </c>
      <c r="AP240" s="105">
        <f t="shared" si="65"/>
        <v>0</v>
      </c>
      <c r="AQ240" s="46">
        <f t="shared" si="66"/>
        <v>0</v>
      </c>
      <c r="AR240" s="46">
        <f t="shared" si="67"/>
        <v>0</v>
      </c>
      <c r="AS240" s="46">
        <f t="shared" si="68"/>
        <v>0</v>
      </c>
      <c r="AT240" s="46">
        <f t="shared" si="69"/>
        <v>0</v>
      </c>
      <c r="AU240" s="46">
        <f t="shared" si="70"/>
        <v>0</v>
      </c>
      <c r="AV240" s="105">
        <f t="shared" si="71"/>
        <v>0</v>
      </c>
      <c r="AW240" s="105">
        <f t="shared" si="72"/>
        <v>0</v>
      </c>
      <c r="AX240" s="108"/>
      <c r="AY240" s="294" t="b">
        <f t="shared" si="73"/>
        <v>1</v>
      </c>
      <c r="AZ240" s="5" t="s">
        <v>1767</v>
      </c>
    </row>
    <row r="241" spans="1:52" s="5" customFormat="1" ht="24.95" customHeight="1" x14ac:dyDescent="0.25">
      <c r="A241" s="281" t="s">
        <v>1423</v>
      </c>
      <c r="B241" s="19" t="s">
        <v>1954</v>
      </c>
      <c r="C241" s="108" t="s">
        <v>1955</v>
      </c>
      <c r="D241" s="66">
        <v>134</v>
      </c>
      <c r="E241" s="67">
        <v>134</v>
      </c>
      <c r="F241" s="101" t="s">
        <v>33</v>
      </c>
      <c r="G241" s="46">
        <v>0</v>
      </c>
      <c r="H241" s="46"/>
      <c r="I241" s="46"/>
      <c r="J241" s="46"/>
      <c r="K241" s="46"/>
      <c r="L241" s="46">
        <f t="shared" si="57"/>
        <v>0</v>
      </c>
      <c r="M241" s="46">
        <v>0</v>
      </c>
      <c r="N241" s="46">
        <f t="shared" si="58"/>
        <v>0</v>
      </c>
      <c r="O241" s="105"/>
      <c r="P241" s="105"/>
      <c r="Q241" s="105"/>
      <c r="R241" s="105"/>
      <c r="S241" s="46">
        <f t="shared" si="59"/>
        <v>0</v>
      </c>
      <c r="T241" s="46"/>
      <c r="U241" s="46">
        <f t="shared" si="60"/>
        <v>0</v>
      </c>
      <c r="V241" s="105"/>
      <c r="W241" s="105"/>
      <c r="X241" s="105"/>
      <c r="Y241" s="105"/>
      <c r="Z241" s="46">
        <f t="shared" si="61"/>
        <v>0</v>
      </c>
      <c r="AA241" s="105"/>
      <c r="AB241" s="46">
        <f t="shared" si="62"/>
        <v>0</v>
      </c>
      <c r="AC241" s="105"/>
      <c r="AD241" s="105"/>
      <c r="AE241" s="105"/>
      <c r="AF241" s="105"/>
      <c r="AG241" s="46">
        <f t="shared" si="74"/>
        <v>0</v>
      </c>
      <c r="AH241" s="105">
        <v>0</v>
      </c>
      <c r="AI241" s="46">
        <f t="shared" si="63"/>
        <v>0</v>
      </c>
      <c r="AJ241" s="105"/>
      <c r="AK241" s="105"/>
      <c r="AL241" s="105"/>
      <c r="AM241" s="105"/>
      <c r="AN241" s="46">
        <f t="shared" si="64"/>
        <v>0</v>
      </c>
      <c r="AO241" s="105">
        <v>0</v>
      </c>
      <c r="AP241" s="105">
        <f t="shared" si="65"/>
        <v>0</v>
      </c>
      <c r="AQ241" s="46">
        <f t="shared" si="66"/>
        <v>0</v>
      </c>
      <c r="AR241" s="46">
        <f t="shared" si="67"/>
        <v>0</v>
      </c>
      <c r="AS241" s="46">
        <f t="shared" si="68"/>
        <v>0</v>
      </c>
      <c r="AT241" s="46">
        <f t="shared" si="69"/>
        <v>0</v>
      </c>
      <c r="AU241" s="46">
        <f t="shared" si="70"/>
        <v>0</v>
      </c>
      <c r="AV241" s="105">
        <f t="shared" si="71"/>
        <v>0</v>
      </c>
      <c r="AW241" s="105">
        <f t="shared" si="72"/>
        <v>0</v>
      </c>
      <c r="AX241" s="107"/>
      <c r="AY241" s="294" t="b">
        <f t="shared" si="73"/>
        <v>1</v>
      </c>
      <c r="AZ241" s="5" t="s">
        <v>1955</v>
      </c>
    </row>
    <row r="242" spans="1:52" s="5" customFormat="1" ht="24.95" customHeight="1" x14ac:dyDescent="0.25">
      <c r="A242" s="281" t="s">
        <v>1739</v>
      </c>
      <c r="B242" s="69" t="s">
        <v>1769</v>
      </c>
      <c r="C242" s="65" t="s">
        <v>1770</v>
      </c>
      <c r="D242" s="66">
        <v>144.72999999999999</v>
      </c>
      <c r="E242" s="67">
        <v>144.72999999999999</v>
      </c>
      <c r="F242" s="101" t="s">
        <v>33</v>
      </c>
      <c r="G242" s="46">
        <v>0</v>
      </c>
      <c r="H242" s="46"/>
      <c r="I242" s="46"/>
      <c r="J242" s="46"/>
      <c r="K242" s="46"/>
      <c r="L242" s="46">
        <f t="shared" si="57"/>
        <v>0</v>
      </c>
      <c r="M242" s="46"/>
      <c r="N242" s="46">
        <f t="shared" si="58"/>
        <v>0</v>
      </c>
      <c r="O242" s="105"/>
      <c r="P242" s="105"/>
      <c r="Q242" s="105"/>
      <c r="R242" s="105"/>
      <c r="S242" s="46">
        <f t="shared" si="59"/>
        <v>0</v>
      </c>
      <c r="T242" s="46"/>
      <c r="U242" s="46">
        <f t="shared" si="60"/>
        <v>0</v>
      </c>
      <c r="V242" s="105"/>
      <c r="W242" s="105"/>
      <c r="X242" s="105"/>
      <c r="Y242" s="105"/>
      <c r="Z242" s="46">
        <f t="shared" si="61"/>
        <v>0</v>
      </c>
      <c r="AA242" s="105"/>
      <c r="AB242" s="46">
        <f t="shared" si="62"/>
        <v>0</v>
      </c>
      <c r="AC242" s="105"/>
      <c r="AD242" s="105"/>
      <c r="AE242" s="105"/>
      <c r="AF242" s="105"/>
      <c r="AG242" s="46">
        <f t="shared" si="74"/>
        <v>0</v>
      </c>
      <c r="AH242" s="105">
        <v>0</v>
      </c>
      <c r="AI242" s="46">
        <f t="shared" si="63"/>
        <v>0</v>
      </c>
      <c r="AJ242" s="105"/>
      <c r="AK242" s="105"/>
      <c r="AL242" s="105"/>
      <c r="AM242" s="105"/>
      <c r="AN242" s="46">
        <f t="shared" si="64"/>
        <v>0</v>
      </c>
      <c r="AO242" s="105">
        <v>0</v>
      </c>
      <c r="AP242" s="105">
        <f t="shared" si="65"/>
        <v>0</v>
      </c>
      <c r="AQ242" s="46">
        <f t="shared" si="66"/>
        <v>0</v>
      </c>
      <c r="AR242" s="46">
        <f t="shared" si="67"/>
        <v>0</v>
      </c>
      <c r="AS242" s="46">
        <f t="shared" si="68"/>
        <v>0</v>
      </c>
      <c r="AT242" s="46">
        <f t="shared" si="69"/>
        <v>0</v>
      </c>
      <c r="AU242" s="46">
        <f t="shared" si="70"/>
        <v>0</v>
      </c>
      <c r="AV242" s="105">
        <f t="shared" si="71"/>
        <v>0</v>
      </c>
      <c r="AW242" s="105">
        <f t="shared" si="72"/>
        <v>0</v>
      </c>
      <c r="AX242" s="108"/>
      <c r="AY242" s="294" t="b">
        <f t="shared" si="73"/>
        <v>1</v>
      </c>
      <c r="AZ242" s="5" t="s">
        <v>1770</v>
      </c>
    </row>
    <row r="243" spans="1:52" s="5" customFormat="1" ht="24.95" customHeight="1" x14ac:dyDescent="0.25">
      <c r="A243" s="281" t="s">
        <v>1739</v>
      </c>
      <c r="B243" s="118" t="s">
        <v>1771</v>
      </c>
      <c r="C243" s="65" t="s">
        <v>1772</v>
      </c>
      <c r="D243" s="66">
        <v>237.8</v>
      </c>
      <c r="E243" s="67">
        <v>237.8</v>
      </c>
      <c r="F243" s="101" t="s">
        <v>33</v>
      </c>
      <c r="G243" s="46">
        <v>0</v>
      </c>
      <c r="H243" s="46"/>
      <c r="I243" s="46"/>
      <c r="J243" s="46"/>
      <c r="K243" s="46"/>
      <c r="L243" s="46">
        <f t="shared" si="57"/>
        <v>0</v>
      </c>
      <c r="M243" s="46"/>
      <c r="N243" s="46">
        <f t="shared" si="58"/>
        <v>0</v>
      </c>
      <c r="O243" s="105"/>
      <c r="P243" s="105"/>
      <c r="Q243" s="105"/>
      <c r="R243" s="105"/>
      <c r="S243" s="46">
        <f t="shared" si="59"/>
        <v>0</v>
      </c>
      <c r="T243" s="46"/>
      <c r="U243" s="46">
        <f t="shared" si="60"/>
        <v>0</v>
      </c>
      <c r="V243" s="105"/>
      <c r="W243" s="105"/>
      <c r="X243" s="105"/>
      <c r="Y243" s="105"/>
      <c r="Z243" s="46">
        <f t="shared" si="61"/>
        <v>0</v>
      </c>
      <c r="AA243" s="105"/>
      <c r="AB243" s="46">
        <f t="shared" si="62"/>
        <v>0</v>
      </c>
      <c r="AC243" s="105"/>
      <c r="AD243" s="105"/>
      <c r="AE243" s="105"/>
      <c r="AF243" s="105"/>
      <c r="AG243" s="46">
        <f t="shared" si="74"/>
        <v>0</v>
      </c>
      <c r="AH243" s="105">
        <v>0</v>
      </c>
      <c r="AI243" s="46">
        <f t="shared" si="63"/>
        <v>0</v>
      </c>
      <c r="AJ243" s="105"/>
      <c r="AK243" s="105"/>
      <c r="AL243" s="105"/>
      <c r="AM243" s="105"/>
      <c r="AN243" s="46">
        <f t="shared" si="64"/>
        <v>0</v>
      </c>
      <c r="AO243" s="105"/>
      <c r="AP243" s="105">
        <f t="shared" si="65"/>
        <v>0</v>
      </c>
      <c r="AQ243" s="46">
        <f t="shared" si="66"/>
        <v>0</v>
      </c>
      <c r="AR243" s="46">
        <f t="shared" si="67"/>
        <v>0</v>
      </c>
      <c r="AS243" s="46">
        <f t="shared" si="68"/>
        <v>0</v>
      </c>
      <c r="AT243" s="46">
        <f t="shared" si="69"/>
        <v>0</v>
      </c>
      <c r="AU243" s="46">
        <f t="shared" si="70"/>
        <v>0</v>
      </c>
      <c r="AV243" s="105">
        <f t="shared" si="71"/>
        <v>0</v>
      </c>
      <c r="AW243" s="105">
        <f t="shared" si="72"/>
        <v>0</v>
      </c>
      <c r="AX243" s="108"/>
      <c r="AY243" s="294" t="b">
        <f t="shared" si="73"/>
        <v>1</v>
      </c>
      <c r="AZ243" s="5" t="s">
        <v>1772</v>
      </c>
    </row>
    <row r="244" spans="1:52" s="5" customFormat="1" ht="24.95" customHeight="1" x14ac:dyDescent="0.25">
      <c r="A244" s="281" t="s">
        <v>1739</v>
      </c>
      <c r="B244" s="119" t="s">
        <v>1773</v>
      </c>
      <c r="C244" s="65" t="s">
        <v>1774</v>
      </c>
      <c r="D244" s="66">
        <v>131.66</v>
      </c>
      <c r="E244" s="67">
        <v>131.66</v>
      </c>
      <c r="F244" s="101" t="s">
        <v>33</v>
      </c>
      <c r="G244" s="46">
        <v>0</v>
      </c>
      <c r="H244" s="46"/>
      <c r="I244" s="46"/>
      <c r="J244" s="46"/>
      <c r="K244" s="46"/>
      <c r="L244" s="46">
        <f t="shared" si="57"/>
        <v>0</v>
      </c>
      <c r="M244" s="46"/>
      <c r="N244" s="46">
        <f t="shared" si="58"/>
        <v>0</v>
      </c>
      <c r="O244" s="105"/>
      <c r="P244" s="105"/>
      <c r="Q244" s="105"/>
      <c r="R244" s="105"/>
      <c r="S244" s="46">
        <f t="shared" si="59"/>
        <v>0</v>
      </c>
      <c r="T244" s="46"/>
      <c r="U244" s="46">
        <f t="shared" si="60"/>
        <v>0</v>
      </c>
      <c r="V244" s="105"/>
      <c r="W244" s="105"/>
      <c r="X244" s="105"/>
      <c r="Y244" s="105"/>
      <c r="Z244" s="46">
        <f t="shared" si="61"/>
        <v>0</v>
      </c>
      <c r="AA244" s="105"/>
      <c r="AB244" s="46">
        <f t="shared" si="62"/>
        <v>0</v>
      </c>
      <c r="AC244" s="105"/>
      <c r="AD244" s="105"/>
      <c r="AE244" s="105"/>
      <c r="AF244" s="105"/>
      <c r="AG244" s="46">
        <f t="shared" si="74"/>
        <v>0</v>
      </c>
      <c r="AH244" s="105">
        <v>0</v>
      </c>
      <c r="AI244" s="46">
        <f t="shared" si="63"/>
        <v>0</v>
      </c>
      <c r="AJ244" s="105"/>
      <c r="AK244" s="105"/>
      <c r="AL244" s="105"/>
      <c r="AM244" s="105"/>
      <c r="AN244" s="46">
        <f t="shared" si="64"/>
        <v>0</v>
      </c>
      <c r="AO244" s="105">
        <v>0</v>
      </c>
      <c r="AP244" s="105">
        <f t="shared" si="65"/>
        <v>0</v>
      </c>
      <c r="AQ244" s="46">
        <f t="shared" si="66"/>
        <v>0</v>
      </c>
      <c r="AR244" s="46">
        <f t="shared" si="67"/>
        <v>0</v>
      </c>
      <c r="AS244" s="46">
        <f t="shared" si="68"/>
        <v>0</v>
      </c>
      <c r="AT244" s="46">
        <f t="shared" si="69"/>
        <v>0</v>
      </c>
      <c r="AU244" s="46">
        <f t="shared" si="70"/>
        <v>0</v>
      </c>
      <c r="AV244" s="105">
        <f t="shared" si="71"/>
        <v>0</v>
      </c>
      <c r="AW244" s="105">
        <f t="shared" si="72"/>
        <v>0</v>
      </c>
      <c r="AX244" s="107"/>
      <c r="AY244" s="294" t="b">
        <f t="shared" si="73"/>
        <v>1</v>
      </c>
      <c r="AZ244" s="5" t="s">
        <v>1774</v>
      </c>
    </row>
    <row r="245" spans="1:52" s="5" customFormat="1" ht="24.95" customHeight="1" x14ac:dyDescent="0.25">
      <c r="A245" s="281" t="s">
        <v>674</v>
      </c>
      <c r="B245" s="19" t="s">
        <v>747</v>
      </c>
      <c r="C245" s="65" t="s">
        <v>748</v>
      </c>
      <c r="D245" s="66">
        <v>157.5</v>
      </c>
      <c r="E245" s="67">
        <v>157.5</v>
      </c>
      <c r="F245" s="101" t="s">
        <v>33</v>
      </c>
      <c r="G245" s="46">
        <v>0</v>
      </c>
      <c r="H245" s="46"/>
      <c r="I245" s="46"/>
      <c r="J245" s="46"/>
      <c r="K245" s="46"/>
      <c r="L245" s="46">
        <f t="shared" si="57"/>
        <v>0</v>
      </c>
      <c r="M245" s="46"/>
      <c r="N245" s="46">
        <f t="shared" si="58"/>
        <v>0</v>
      </c>
      <c r="O245" s="105"/>
      <c r="P245" s="105"/>
      <c r="Q245" s="105"/>
      <c r="R245" s="105"/>
      <c r="S245" s="46">
        <f t="shared" si="59"/>
        <v>0</v>
      </c>
      <c r="T245" s="46"/>
      <c r="U245" s="46">
        <f t="shared" si="60"/>
        <v>0</v>
      </c>
      <c r="V245" s="105"/>
      <c r="W245" s="105"/>
      <c r="X245" s="105"/>
      <c r="Y245" s="105"/>
      <c r="Z245" s="46">
        <f t="shared" si="61"/>
        <v>0</v>
      </c>
      <c r="AA245" s="105"/>
      <c r="AB245" s="46">
        <f t="shared" si="62"/>
        <v>0</v>
      </c>
      <c r="AC245" s="105"/>
      <c r="AD245" s="105"/>
      <c r="AE245" s="105"/>
      <c r="AF245" s="105"/>
      <c r="AG245" s="46">
        <f t="shared" si="74"/>
        <v>0</v>
      </c>
      <c r="AH245" s="105">
        <v>0</v>
      </c>
      <c r="AI245" s="46">
        <f t="shared" si="63"/>
        <v>0</v>
      </c>
      <c r="AJ245" s="105"/>
      <c r="AK245" s="105"/>
      <c r="AL245" s="105"/>
      <c r="AM245" s="105"/>
      <c r="AN245" s="46">
        <f t="shared" si="64"/>
        <v>0</v>
      </c>
      <c r="AO245" s="105"/>
      <c r="AP245" s="105">
        <f t="shared" si="65"/>
        <v>0</v>
      </c>
      <c r="AQ245" s="46">
        <f t="shared" si="66"/>
        <v>0</v>
      </c>
      <c r="AR245" s="46">
        <f t="shared" si="67"/>
        <v>0</v>
      </c>
      <c r="AS245" s="46">
        <f t="shared" si="68"/>
        <v>0</v>
      </c>
      <c r="AT245" s="46">
        <f t="shared" si="69"/>
        <v>0</v>
      </c>
      <c r="AU245" s="46">
        <f t="shared" si="70"/>
        <v>0</v>
      </c>
      <c r="AV245" s="105">
        <f t="shared" si="71"/>
        <v>0</v>
      </c>
      <c r="AW245" s="105">
        <f t="shared" si="72"/>
        <v>0</v>
      </c>
      <c r="AX245" s="107"/>
      <c r="AY245" s="294" t="b">
        <f t="shared" si="73"/>
        <v>1</v>
      </c>
      <c r="AZ245" s="5" t="s">
        <v>748</v>
      </c>
    </row>
    <row r="246" spans="1:52" s="5" customFormat="1" ht="24.95" customHeight="1" x14ac:dyDescent="0.25">
      <c r="A246" s="281" t="s">
        <v>1739</v>
      </c>
      <c r="B246" s="19" t="s">
        <v>1775</v>
      </c>
      <c r="C246" s="65" t="s">
        <v>1776</v>
      </c>
      <c r="D246" s="66">
        <v>165.04479999999998</v>
      </c>
      <c r="E246" s="67">
        <v>165.04479999999998</v>
      </c>
      <c r="F246" s="101" t="s">
        <v>33</v>
      </c>
      <c r="G246" s="46">
        <v>0</v>
      </c>
      <c r="H246" s="46"/>
      <c r="I246" s="46"/>
      <c r="J246" s="46"/>
      <c r="K246" s="46"/>
      <c r="L246" s="46">
        <f t="shared" si="57"/>
        <v>0</v>
      </c>
      <c r="M246" s="46"/>
      <c r="N246" s="46">
        <f t="shared" si="58"/>
        <v>0</v>
      </c>
      <c r="O246" s="105"/>
      <c r="P246" s="105"/>
      <c r="Q246" s="105"/>
      <c r="R246" s="105"/>
      <c r="S246" s="46">
        <f t="shared" si="59"/>
        <v>0</v>
      </c>
      <c r="T246" s="46"/>
      <c r="U246" s="46">
        <f t="shared" si="60"/>
        <v>0</v>
      </c>
      <c r="V246" s="105"/>
      <c r="W246" s="105"/>
      <c r="X246" s="105"/>
      <c r="Y246" s="105"/>
      <c r="Z246" s="46">
        <f t="shared" si="61"/>
        <v>0</v>
      </c>
      <c r="AA246" s="105"/>
      <c r="AB246" s="46">
        <f t="shared" si="62"/>
        <v>0</v>
      </c>
      <c r="AC246" s="105"/>
      <c r="AD246" s="105"/>
      <c r="AE246" s="105"/>
      <c r="AF246" s="105"/>
      <c r="AG246" s="46">
        <f t="shared" si="74"/>
        <v>0</v>
      </c>
      <c r="AH246" s="105">
        <v>0</v>
      </c>
      <c r="AI246" s="46">
        <f t="shared" si="63"/>
        <v>0</v>
      </c>
      <c r="AJ246" s="105"/>
      <c r="AK246" s="105"/>
      <c r="AL246" s="105"/>
      <c r="AM246" s="105"/>
      <c r="AN246" s="46">
        <f t="shared" si="64"/>
        <v>0</v>
      </c>
      <c r="AO246" s="105">
        <v>0</v>
      </c>
      <c r="AP246" s="105">
        <f t="shared" si="65"/>
        <v>0</v>
      </c>
      <c r="AQ246" s="46">
        <f t="shared" si="66"/>
        <v>0</v>
      </c>
      <c r="AR246" s="46">
        <f t="shared" si="67"/>
        <v>0</v>
      </c>
      <c r="AS246" s="46">
        <f t="shared" si="68"/>
        <v>0</v>
      </c>
      <c r="AT246" s="46">
        <f t="shared" si="69"/>
        <v>0</v>
      </c>
      <c r="AU246" s="46">
        <f t="shared" si="70"/>
        <v>0</v>
      </c>
      <c r="AV246" s="105">
        <f t="shared" si="71"/>
        <v>0</v>
      </c>
      <c r="AW246" s="105">
        <f t="shared" si="72"/>
        <v>0</v>
      </c>
      <c r="AX246" s="107"/>
      <c r="AY246" s="294" t="b">
        <f t="shared" si="73"/>
        <v>1</v>
      </c>
      <c r="AZ246" s="5" t="s">
        <v>1776</v>
      </c>
    </row>
    <row r="247" spans="1:52" s="5" customFormat="1" ht="24.95" customHeight="1" x14ac:dyDescent="0.25">
      <c r="A247" s="281" t="s">
        <v>1270</v>
      </c>
      <c r="B247" s="19" t="s">
        <v>1516</v>
      </c>
      <c r="C247" s="65" t="s">
        <v>1517</v>
      </c>
      <c r="D247" s="66">
        <v>39</v>
      </c>
      <c r="E247" s="67">
        <v>39</v>
      </c>
      <c r="F247" s="101" t="s">
        <v>33</v>
      </c>
      <c r="G247" s="46">
        <v>0</v>
      </c>
      <c r="H247" s="46"/>
      <c r="I247" s="46"/>
      <c r="J247" s="46"/>
      <c r="K247" s="46"/>
      <c r="L247" s="46">
        <f t="shared" si="57"/>
        <v>0</v>
      </c>
      <c r="M247" s="46"/>
      <c r="N247" s="46">
        <f t="shared" si="58"/>
        <v>0</v>
      </c>
      <c r="O247" s="105"/>
      <c r="P247" s="105"/>
      <c r="Q247" s="105"/>
      <c r="R247" s="105"/>
      <c r="S247" s="46">
        <f t="shared" si="59"/>
        <v>0</v>
      </c>
      <c r="T247" s="46"/>
      <c r="U247" s="46">
        <f t="shared" si="60"/>
        <v>0</v>
      </c>
      <c r="V247" s="105"/>
      <c r="W247" s="105"/>
      <c r="X247" s="105"/>
      <c r="Y247" s="105"/>
      <c r="Z247" s="46">
        <f t="shared" si="61"/>
        <v>0</v>
      </c>
      <c r="AA247" s="105"/>
      <c r="AB247" s="46">
        <f t="shared" si="62"/>
        <v>0</v>
      </c>
      <c r="AC247" s="105"/>
      <c r="AD247" s="105"/>
      <c r="AE247" s="105"/>
      <c r="AF247" s="105"/>
      <c r="AG247" s="46">
        <f t="shared" si="74"/>
        <v>0</v>
      </c>
      <c r="AH247" s="105">
        <v>0</v>
      </c>
      <c r="AI247" s="46">
        <f t="shared" si="63"/>
        <v>0</v>
      </c>
      <c r="AJ247" s="105"/>
      <c r="AK247" s="105"/>
      <c r="AL247" s="105"/>
      <c r="AM247" s="105"/>
      <c r="AN247" s="46">
        <f t="shared" si="64"/>
        <v>0</v>
      </c>
      <c r="AO247" s="105">
        <v>0</v>
      </c>
      <c r="AP247" s="105">
        <f t="shared" si="65"/>
        <v>0</v>
      </c>
      <c r="AQ247" s="46">
        <f t="shared" si="66"/>
        <v>0</v>
      </c>
      <c r="AR247" s="46">
        <f t="shared" si="67"/>
        <v>0</v>
      </c>
      <c r="AS247" s="46">
        <f t="shared" si="68"/>
        <v>0</v>
      </c>
      <c r="AT247" s="46">
        <f t="shared" si="69"/>
        <v>0</v>
      </c>
      <c r="AU247" s="46">
        <f t="shared" si="70"/>
        <v>0</v>
      </c>
      <c r="AV247" s="105">
        <f t="shared" si="71"/>
        <v>0</v>
      </c>
      <c r="AW247" s="105">
        <f t="shared" si="72"/>
        <v>0</v>
      </c>
      <c r="AX247" s="107"/>
      <c r="AY247" s="294" t="b">
        <f t="shared" si="73"/>
        <v>1</v>
      </c>
      <c r="AZ247" s="5" t="s">
        <v>1517</v>
      </c>
    </row>
    <row r="248" spans="1:52" s="5" customFormat="1" ht="24.95" customHeight="1" x14ac:dyDescent="0.25">
      <c r="A248" s="281" t="s">
        <v>659</v>
      </c>
      <c r="B248" s="19" t="s">
        <v>662</v>
      </c>
      <c r="C248" s="65" t="s">
        <v>663</v>
      </c>
      <c r="D248" s="66">
        <v>344.52</v>
      </c>
      <c r="E248" s="67">
        <v>344.52</v>
      </c>
      <c r="F248" s="101" t="s">
        <v>33</v>
      </c>
      <c r="G248" s="46">
        <v>1</v>
      </c>
      <c r="H248" s="46"/>
      <c r="I248" s="46"/>
      <c r="J248" s="46"/>
      <c r="K248" s="46"/>
      <c r="L248" s="46">
        <f t="shared" si="57"/>
        <v>1</v>
      </c>
      <c r="M248" s="46">
        <v>1</v>
      </c>
      <c r="N248" s="46">
        <f t="shared" si="58"/>
        <v>0</v>
      </c>
      <c r="O248" s="105"/>
      <c r="P248" s="105"/>
      <c r="Q248" s="105"/>
      <c r="R248" s="105"/>
      <c r="S248" s="46">
        <f t="shared" si="59"/>
        <v>1</v>
      </c>
      <c r="T248" s="46">
        <v>1</v>
      </c>
      <c r="U248" s="46">
        <f t="shared" si="60"/>
        <v>0</v>
      </c>
      <c r="V248" s="105"/>
      <c r="W248" s="105"/>
      <c r="X248" s="105"/>
      <c r="Y248" s="105"/>
      <c r="Z248" s="46">
        <f t="shared" si="61"/>
        <v>1</v>
      </c>
      <c r="AA248" s="105">
        <v>1</v>
      </c>
      <c r="AB248" s="46">
        <f t="shared" si="62"/>
        <v>0</v>
      </c>
      <c r="AC248" s="105"/>
      <c r="AD248" s="105"/>
      <c r="AE248" s="105"/>
      <c r="AF248" s="105"/>
      <c r="AG248" s="46">
        <f t="shared" si="74"/>
        <v>1</v>
      </c>
      <c r="AH248" s="105">
        <v>1</v>
      </c>
      <c r="AI248" s="46">
        <f t="shared" si="63"/>
        <v>0</v>
      </c>
      <c r="AJ248" s="105"/>
      <c r="AK248" s="105"/>
      <c r="AL248" s="105"/>
      <c r="AM248" s="105"/>
      <c r="AN248" s="46">
        <f t="shared" si="64"/>
        <v>1</v>
      </c>
      <c r="AO248" s="105">
        <v>1</v>
      </c>
      <c r="AP248" s="105">
        <f t="shared" si="65"/>
        <v>0</v>
      </c>
      <c r="AQ248" s="46">
        <f t="shared" si="66"/>
        <v>0</v>
      </c>
      <c r="AR248" s="46">
        <f t="shared" si="67"/>
        <v>0</v>
      </c>
      <c r="AS248" s="46">
        <f t="shared" si="68"/>
        <v>0</v>
      </c>
      <c r="AT248" s="46">
        <f t="shared" si="69"/>
        <v>0</v>
      </c>
      <c r="AU248" s="46">
        <f t="shared" si="70"/>
        <v>1</v>
      </c>
      <c r="AV248" s="105">
        <f t="shared" si="71"/>
        <v>1</v>
      </c>
      <c r="AW248" s="105">
        <f t="shared" si="72"/>
        <v>0</v>
      </c>
      <c r="AX248" s="108"/>
      <c r="AY248" s="294" t="b">
        <f t="shared" si="73"/>
        <v>1</v>
      </c>
      <c r="AZ248" s="5" t="s">
        <v>663</v>
      </c>
    </row>
    <row r="249" spans="1:52" s="5" customFormat="1" ht="24.95" customHeight="1" x14ac:dyDescent="0.25">
      <c r="A249" s="281" t="s">
        <v>674</v>
      </c>
      <c r="B249" s="19" t="s">
        <v>749</v>
      </c>
      <c r="C249" s="65" t="s">
        <v>750</v>
      </c>
      <c r="D249" s="66">
        <v>163.16999999999999</v>
      </c>
      <c r="E249" s="67">
        <v>163.16999999999999</v>
      </c>
      <c r="F249" s="101" t="s">
        <v>33</v>
      </c>
      <c r="G249" s="46">
        <v>2</v>
      </c>
      <c r="H249" s="46"/>
      <c r="I249" s="46"/>
      <c r="J249" s="46"/>
      <c r="K249" s="46"/>
      <c r="L249" s="46">
        <f t="shared" si="57"/>
        <v>2</v>
      </c>
      <c r="M249" s="46">
        <v>2</v>
      </c>
      <c r="N249" s="46">
        <f t="shared" si="58"/>
        <v>0</v>
      </c>
      <c r="O249" s="105"/>
      <c r="P249" s="105"/>
      <c r="Q249" s="105"/>
      <c r="R249" s="105"/>
      <c r="S249" s="46">
        <f t="shared" si="59"/>
        <v>2</v>
      </c>
      <c r="T249" s="46">
        <v>2</v>
      </c>
      <c r="U249" s="46">
        <f t="shared" si="60"/>
        <v>0</v>
      </c>
      <c r="V249" s="105"/>
      <c r="W249" s="105"/>
      <c r="X249" s="105"/>
      <c r="Y249" s="105"/>
      <c r="Z249" s="46">
        <f t="shared" si="61"/>
        <v>2</v>
      </c>
      <c r="AA249" s="105">
        <v>2</v>
      </c>
      <c r="AB249" s="46">
        <f t="shared" si="62"/>
        <v>0</v>
      </c>
      <c r="AC249" s="105"/>
      <c r="AD249" s="105"/>
      <c r="AE249" s="105"/>
      <c r="AF249" s="105"/>
      <c r="AG249" s="46">
        <f t="shared" si="74"/>
        <v>2</v>
      </c>
      <c r="AH249" s="105">
        <v>2</v>
      </c>
      <c r="AI249" s="46">
        <f t="shared" si="63"/>
        <v>0</v>
      </c>
      <c r="AJ249" s="105"/>
      <c r="AK249" s="105"/>
      <c r="AL249" s="105"/>
      <c r="AM249" s="105"/>
      <c r="AN249" s="46">
        <f t="shared" si="64"/>
        <v>2</v>
      </c>
      <c r="AO249" s="105">
        <v>2</v>
      </c>
      <c r="AP249" s="105">
        <f t="shared" si="65"/>
        <v>0</v>
      </c>
      <c r="AQ249" s="46">
        <f t="shared" si="66"/>
        <v>0</v>
      </c>
      <c r="AR249" s="46">
        <f t="shared" si="67"/>
        <v>0</v>
      </c>
      <c r="AS249" s="46">
        <f t="shared" si="68"/>
        <v>0</v>
      </c>
      <c r="AT249" s="46">
        <f t="shared" si="69"/>
        <v>0</v>
      </c>
      <c r="AU249" s="46">
        <f t="shared" si="70"/>
        <v>2</v>
      </c>
      <c r="AV249" s="105">
        <f t="shared" si="71"/>
        <v>2</v>
      </c>
      <c r="AW249" s="105">
        <f t="shared" si="72"/>
        <v>0</v>
      </c>
      <c r="AX249" s="107"/>
      <c r="AY249" s="294" t="b">
        <f t="shared" si="73"/>
        <v>1</v>
      </c>
      <c r="AZ249" s="5" t="s">
        <v>750</v>
      </c>
    </row>
    <row r="250" spans="1:52" s="5" customFormat="1" ht="24.95" customHeight="1" x14ac:dyDescent="0.25">
      <c r="A250" s="281" t="s">
        <v>674</v>
      </c>
      <c r="B250" s="19" t="s">
        <v>751</v>
      </c>
      <c r="C250" s="65" t="s">
        <v>752</v>
      </c>
      <c r="D250" s="66">
        <v>162.35</v>
      </c>
      <c r="E250" s="67">
        <v>162.35</v>
      </c>
      <c r="F250" s="101" t="s">
        <v>33</v>
      </c>
      <c r="G250" s="46">
        <v>1</v>
      </c>
      <c r="H250" s="46"/>
      <c r="I250" s="46"/>
      <c r="J250" s="46"/>
      <c r="K250" s="46"/>
      <c r="L250" s="46">
        <f t="shared" si="57"/>
        <v>1</v>
      </c>
      <c r="M250" s="46">
        <v>1</v>
      </c>
      <c r="N250" s="46">
        <f t="shared" si="58"/>
        <v>0</v>
      </c>
      <c r="O250" s="105"/>
      <c r="P250" s="105"/>
      <c r="Q250" s="105"/>
      <c r="R250" s="105"/>
      <c r="S250" s="46">
        <f t="shared" si="59"/>
        <v>1</v>
      </c>
      <c r="T250" s="46">
        <v>1</v>
      </c>
      <c r="U250" s="46">
        <f t="shared" si="60"/>
        <v>0</v>
      </c>
      <c r="V250" s="105"/>
      <c r="W250" s="105"/>
      <c r="X250" s="105"/>
      <c r="Y250" s="105"/>
      <c r="Z250" s="46">
        <f t="shared" si="61"/>
        <v>1</v>
      </c>
      <c r="AA250" s="105">
        <v>1</v>
      </c>
      <c r="AB250" s="46">
        <f t="shared" si="62"/>
        <v>0</v>
      </c>
      <c r="AC250" s="105"/>
      <c r="AD250" s="105"/>
      <c r="AE250" s="105"/>
      <c r="AF250" s="105"/>
      <c r="AG250" s="46">
        <f t="shared" si="74"/>
        <v>1</v>
      </c>
      <c r="AH250" s="105">
        <v>1</v>
      </c>
      <c r="AI250" s="46">
        <f t="shared" si="63"/>
        <v>0</v>
      </c>
      <c r="AJ250" s="105"/>
      <c r="AK250" s="105"/>
      <c r="AL250" s="105"/>
      <c r="AM250" s="105"/>
      <c r="AN250" s="46">
        <f t="shared" si="64"/>
        <v>1</v>
      </c>
      <c r="AO250" s="105">
        <v>1</v>
      </c>
      <c r="AP250" s="105">
        <f t="shared" si="65"/>
        <v>0</v>
      </c>
      <c r="AQ250" s="46">
        <f t="shared" si="66"/>
        <v>0</v>
      </c>
      <c r="AR250" s="46">
        <f t="shared" si="67"/>
        <v>0</v>
      </c>
      <c r="AS250" s="46">
        <f t="shared" si="68"/>
        <v>0</v>
      </c>
      <c r="AT250" s="46">
        <f t="shared" si="69"/>
        <v>0</v>
      </c>
      <c r="AU250" s="46">
        <f t="shared" si="70"/>
        <v>1</v>
      </c>
      <c r="AV250" s="105">
        <f t="shared" si="71"/>
        <v>1</v>
      </c>
      <c r="AW250" s="105">
        <f t="shared" si="72"/>
        <v>0</v>
      </c>
      <c r="AX250" s="107"/>
      <c r="AY250" s="294" t="b">
        <f t="shared" si="73"/>
        <v>1</v>
      </c>
      <c r="AZ250" s="5" t="s">
        <v>752</v>
      </c>
    </row>
    <row r="251" spans="1:52" s="5" customFormat="1" ht="24.95" customHeight="1" x14ac:dyDescent="0.25">
      <c r="A251" s="281" t="s">
        <v>674</v>
      </c>
      <c r="B251" s="19" t="s">
        <v>753</v>
      </c>
      <c r="C251" s="65" t="s">
        <v>754</v>
      </c>
      <c r="D251" s="66">
        <v>695.45</v>
      </c>
      <c r="E251" s="67">
        <v>695.45</v>
      </c>
      <c r="F251" s="101" t="s">
        <v>33</v>
      </c>
      <c r="G251" s="46">
        <v>0</v>
      </c>
      <c r="H251" s="46"/>
      <c r="I251" s="46"/>
      <c r="J251" s="46"/>
      <c r="K251" s="46"/>
      <c r="L251" s="46">
        <f t="shared" si="57"/>
        <v>0</v>
      </c>
      <c r="M251" s="46">
        <v>0</v>
      </c>
      <c r="N251" s="46">
        <f t="shared" si="58"/>
        <v>0</v>
      </c>
      <c r="O251" s="105"/>
      <c r="P251" s="105"/>
      <c r="Q251" s="105"/>
      <c r="R251" s="105"/>
      <c r="S251" s="46">
        <f t="shared" si="59"/>
        <v>0</v>
      </c>
      <c r="T251" s="46"/>
      <c r="U251" s="46">
        <f t="shared" si="60"/>
        <v>0</v>
      </c>
      <c r="V251" s="105"/>
      <c r="W251" s="105"/>
      <c r="X251" s="105"/>
      <c r="Y251" s="105"/>
      <c r="Z251" s="46">
        <f t="shared" si="61"/>
        <v>0</v>
      </c>
      <c r="AA251" s="105"/>
      <c r="AB251" s="46">
        <f t="shared" si="62"/>
        <v>0</v>
      </c>
      <c r="AC251" s="105"/>
      <c r="AD251" s="105"/>
      <c r="AE251" s="105"/>
      <c r="AF251" s="105"/>
      <c r="AG251" s="46">
        <f t="shared" si="74"/>
        <v>0</v>
      </c>
      <c r="AH251" s="105">
        <v>0</v>
      </c>
      <c r="AI251" s="46">
        <f t="shared" si="63"/>
        <v>0</v>
      </c>
      <c r="AJ251" s="105"/>
      <c r="AK251" s="105"/>
      <c r="AL251" s="105"/>
      <c r="AM251" s="105"/>
      <c r="AN251" s="46">
        <f t="shared" si="64"/>
        <v>0</v>
      </c>
      <c r="AO251" s="105"/>
      <c r="AP251" s="105">
        <f t="shared" si="65"/>
        <v>0</v>
      </c>
      <c r="AQ251" s="46">
        <f t="shared" si="66"/>
        <v>0</v>
      </c>
      <c r="AR251" s="46">
        <f t="shared" si="67"/>
        <v>0</v>
      </c>
      <c r="AS251" s="46">
        <f t="shared" si="68"/>
        <v>0</v>
      </c>
      <c r="AT251" s="46">
        <f t="shared" si="69"/>
        <v>0</v>
      </c>
      <c r="AU251" s="46">
        <f t="shared" si="70"/>
        <v>0</v>
      </c>
      <c r="AV251" s="105">
        <f t="shared" si="71"/>
        <v>0</v>
      </c>
      <c r="AW251" s="105">
        <f t="shared" si="72"/>
        <v>0</v>
      </c>
      <c r="AX251" s="107"/>
      <c r="AY251" s="294" t="b">
        <f t="shared" si="73"/>
        <v>1</v>
      </c>
      <c r="AZ251" s="5" t="s">
        <v>754</v>
      </c>
    </row>
    <row r="252" spans="1:52" s="5" customFormat="1" ht="24.95" customHeight="1" x14ac:dyDescent="0.25">
      <c r="A252" s="281" t="s">
        <v>1436</v>
      </c>
      <c r="B252" s="19" t="s">
        <v>1463</v>
      </c>
      <c r="C252" s="65" t="s">
        <v>1464</v>
      </c>
      <c r="D252" s="66">
        <v>99.46</v>
      </c>
      <c r="E252" s="67">
        <v>99.46</v>
      </c>
      <c r="F252" s="101" t="s">
        <v>33</v>
      </c>
      <c r="G252" s="46">
        <v>0</v>
      </c>
      <c r="H252" s="46"/>
      <c r="I252" s="46"/>
      <c r="J252" s="46"/>
      <c r="K252" s="46"/>
      <c r="L252" s="46">
        <f t="shared" si="57"/>
        <v>0</v>
      </c>
      <c r="M252" s="46"/>
      <c r="N252" s="46">
        <f t="shared" si="58"/>
        <v>0</v>
      </c>
      <c r="O252" s="105"/>
      <c r="P252" s="105"/>
      <c r="Q252" s="105"/>
      <c r="R252" s="105"/>
      <c r="S252" s="46">
        <f t="shared" si="59"/>
        <v>0</v>
      </c>
      <c r="T252" s="46"/>
      <c r="U252" s="46">
        <f t="shared" si="60"/>
        <v>0</v>
      </c>
      <c r="V252" s="105"/>
      <c r="W252" s="105"/>
      <c r="X252" s="105"/>
      <c r="Y252" s="105"/>
      <c r="Z252" s="46">
        <f t="shared" si="61"/>
        <v>0</v>
      </c>
      <c r="AA252" s="105"/>
      <c r="AB252" s="46">
        <f t="shared" si="62"/>
        <v>0</v>
      </c>
      <c r="AC252" s="105"/>
      <c r="AD252" s="105"/>
      <c r="AE252" s="105"/>
      <c r="AF252" s="105"/>
      <c r="AG252" s="46">
        <f t="shared" si="74"/>
        <v>0</v>
      </c>
      <c r="AH252" s="105">
        <v>0</v>
      </c>
      <c r="AI252" s="46">
        <f t="shared" si="63"/>
        <v>0</v>
      </c>
      <c r="AJ252" s="105"/>
      <c r="AK252" s="105"/>
      <c r="AL252" s="105"/>
      <c r="AM252" s="105"/>
      <c r="AN252" s="46">
        <f t="shared" si="64"/>
        <v>0</v>
      </c>
      <c r="AO252" s="105">
        <v>0</v>
      </c>
      <c r="AP252" s="105">
        <f t="shared" si="65"/>
        <v>0</v>
      </c>
      <c r="AQ252" s="46">
        <f t="shared" si="66"/>
        <v>0</v>
      </c>
      <c r="AR252" s="46">
        <f t="shared" si="67"/>
        <v>0</v>
      </c>
      <c r="AS252" s="46">
        <f t="shared" si="68"/>
        <v>0</v>
      </c>
      <c r="AT252" s="46">
        <f t="shared" si="69"/>
        <v>0</v>
      </c>
      <c r="AU252" s="46">
        <f t="shared" si="70"/>
        <v>0</v>
      </c>
      <c r="AV252" s="105">
        <f t="shared" si="71"/>
        <v>0</v>
      </c>
      <c r="AW252" s="105">
        <f t="shared" si="72"/>
        <v>0</v>
      </c>
      <c r="AX252" s="108"/>
      <c r="AY252" s="294" t="b">
        <f t="shared" si="73"/>
        <v>1</v>
      </c>
      <c r="AZ252" s="5" t="s">
        <v>1464</v>
      </c>
    </row>
    <row r="253" spans="1:52" s="5" customFormat="1" ht="28.5" customHeight="1" x14ac:dyDescent="0.25">
      <c r="A253" s="281" t="s">
        <v>228</v>
      </c>
      <c r="B253" s="19" t="s">
        <v>261</v>
      </c>
      <c r="C253" s="65" t="s">
        <v>262</v>
      </c>
      <c r="D253" s="66">
        <v>165</v>
      </c>
      <c r="E253" s="67">
        <v>165</v>
      </c>
      <c r="F253" s="101" t="s">
        <v>33</v>
      </c>
      <c r="G253" s="46">
        <v>0</v>
      </c>
      <c r="H253" s="46"/>
      <c r="I253" s="46"/>
      <c r="J253" s="46"/>
      <c r="K253" s="46"/>
      <c r="L253" s="46">
        <f t="shared" si="57"/>
        <v>0</v>
      </c>
      <c r="M253" s="46"/>
      <c r="N253" s="46">
        <f t="shared" si="58"/>
        <v>0</v>
      </c>
      <c r="O253" s="105"/>
      <c r="P253" s="105"/>
      <c r="Q253" s="105"/>
      <c r="R253" s="105"/>
      <c r="S253" s="46">
        <f t="shared" si="59"/>
        <v>0</v>
      </c>
      <c r="T253" s="46"/>
      <c r="U253" s="46">
        <f t="shared" si="60"/>
        <v>0</v>
      </c>
      <c r="V253" s="105"/>
      <c r="W253" s="105"/>
      <c r="X253" s="105"/>
      <c r="Y253" s="105"/>
      <c r="Z253" s="46">
        <f t="shared" si="61"/>
        <v>0</v>
      </c>
      <c r="AA253" s="105"/>
      <c r="AB253" s="46">
        <f t="shared" si="62"/>
        <v>0</v>
      </c>
      <c r="AC253" s="105"/>
      <c r="AD253" s="105"/>
      <c r="AE253" s="105"/>
      <c r="AF253" s="105"/>
      <c r="AG253" s="46">
        <f t="shared" si="74"/>
        <v>0</v>
      </c>
      <c r="AH253" s="105">
        <v>0</v>
      </c>
      <c r="AI253" s="46">
        <f t="shared" si="63"/>
        <v>0</v>
      </c>
      <c r="AJ253" s="105"/>
      <c r="AK253" s="105"/>
      <c r="AL253" s="105"/>
      <c r="AM253" s="105"/>
      <c r="AN253" s="46">
        <f t="shared" si="64"/>
        <v>0</v>
      </c>
      <c r="AO253" s="105">
        <v>0</v>
      </c>
      <c r="AP253" s="105">
        <f t="shared" si="65"/>
        <v>0</v>
      </c>
      <c r="AQ253" s="46">
        <f t="shared" si="66"/>
        <v>0</v>
      </c>
      <c r="AR253" s="46">
        <f t="shared" si="67"/>
        <v>0</v>
      </c>
      <c r="AS253" s="46">
        <f t="shared" si="68"/>
        <v>0</v>
      </c>
      <c r="AT253" s="46">
        <f t="shared" si="69"/>
        <v>0</v>
      </c>
      <c r="AU253" s="46">
        <f t="shared" si="70"/>
        <v>0</v>
      </c>
      <c r="AV253" s="105">
        <f t="shared" si="71"/>
        <v>0</v>
      </c>
      <c r="AW253" s="105">
        <f t="shared" si="72"/>
        <v>0</v>
      </c>
      <c r="AX253" s="107"/>
      <c r="AY253" s="294" t="b">
        <f t="shared" si="73"/>
        <v>1</v>
      </c>
      <c r="AZ253" s="5" t="s">
        <v>262</v>
      </c>
    </row>
    <row r="254" spans="1:52" s="5" customFormat="1" ht="24.95" customHeight="1" x14ac:dyDescent="0.25">
      <c r="A254" s="281" t="s">
        <v>1298</v>
      </c>
      <c r="B254" s="19" t="s">
        <v>1377</v>
      </c>
      <c r="C254" s="65" t="s">
        <v>1378</v>
      </c>
      <c r="D254" s="66">
        <v>293.56</v>
      </c>
      <c r="E254" s="67">
        <v>293.56</v>
      </c>
      <c r="F254" s="101" t="s">
        <v>33</v>
      </c>
      <c r="G254" s="46">
        <v>0</v>
      </c>
      <c r="H254" s="46"/>
      <c r="I254" s="46"/>
      <c r="J254" s="46"/>
      <c r="K254" s="46"/>
      <c r="L254" s="46">
        <f t="shared" si="57"/>
        <v>0</v>
      </c>
      <c r="M254" s="46"/>
      <c r="N254" s="46">
        <f t="shared" si="58"/>
        <v>0</v>
      </c>
      <c r="O254" s="105"/>
      <c r="P254" s="105"/>
      <c r="Q254" s="105"/>
      <c r="R254" s="105"/>
      <c r="S254" s="46">
        <f t="shared" si="59"/>
        <v>0</v>
      </c>
      <c r="T254" s="46"/>
      <c r="U254" s="46">
        <f t="shared" si="60"/>
        <v>0</v>
      </c>
      <c r="V254" s="105"/>
      <c r="W254" s="105"/>
      <c r="X254" s="105"/>
      <c r="Y254" s="105"/>
      <c r="Z254" s="46">
        <f t="shared" si="61"/>
        <v>0</v>
      </c>
      <c r="AA254" s="105"/>
      <c r="AB254" s="46">
        <f t="shared" si="62"/>
        <v>0</v>
      </c>
      <c r="AC254" s="105"/>
      <c r="AD254" s="105"/>
      <c r="AE254" s="105"/>
      <c r="AF254" s="105"/>
      <c r="AG254" s="46">
        <f t="shared" si="74"/>
        <v>0</v>
      </c>
      <c r="AH254" s="105">
        <v>0</v>
      </c>
      <c r="AI254" s="46">
        <f t="shared" si="63"/>
        <v>0</v>
      </c>
      <c r="AJ254" s="105"/>
      <c r="AK254" s="105"/>
      <c r="AL254" s="105"/>
      <c r="AM254" s="105"/>
      <c r="AN254" s="46">
        <f t="shared" si="64"/>
        <v>0</v>
      </c>
      <c r="AO254" s="105">
        <v>0</v>
      </c>
      <c r="AP254" s="105">
        <f t="shared" si="65"/>
        <v>0</v>
      </c>
      <c r="AQ254" s="46">
        <f t="shared" si="66"/>
        <v>0</v>
      </c>
      <c r="AR254" s="46">
        <f t="shared" si="67"/>
        <v>0</v>
      </c>
      <c r="AS254" s="46">
        <f t="shared" si="68"/>
        <v>0</v>
      </c>
      <c r="AT254" s="46">
        <f t="shared" si="69"/>
        <v>0</v>
      </c>
      <c r="AU254" s="46">
        <f t="shared" si="70"/>
        <v>0</v>
      </c>
      <c r="AV254" s="105">
        <f t="shared" si="71"/>
        <v>0</v>
      </c>
      <c r="AW254" s="105">
        <f t="shared" si="72"/>
        <v>0</v>
      </c>
      <c r="AX254" s="107"/>
      <c r="AY254" s="294" t="b">
        <f t="shared" si="73"/>
        <v>1</v>
      </c>
      <c r="AZ254" s="5" t="s">
        <v>1378</v>
      </c>
    </row>
    <row r="255" spans="1:52" s="5" customFormat="1" ht="24.95" customHeight="1" x14ac:dyDescent="0.25">
      <c r="A255" s="281" t="s">
        <v>674</v>
      </c>
      <c r="B255" s="19" t="s">
        <v>755</v>
      </c>
      <c r="C255" s="65" t="s">
        <v>756</v>
      </c>
      <c r="D255" s="66">
        <v>35</v>
      </c>
      <c r="E255" s="67">
        <v>35</v>
      </c>
      <c r="F255" s="101" t="s">
        <v>33</v>
      </c>
      <c r="G255" s="46">
        <v>0</v>
      </c>
      <c r="H255" s="46"/>
      <c r="I255" s="46"/>
      <c r="J255" s="46"/>
      <c r="K255" s="46"/>
      <c r="L255" s="46">
        <f t="shared" si="57"/>
        <v>0</v>
      </c>
      <c r="M255" s="46">
        <v>0</v>
      </c>
      <c r="N255" s="46">
        <f t="shared" si="58"/>
        <v>0</v>
      </c>
      <c r="O255" s="105"/>
      <c r="P255" s="105"/>
      <c r="Q255" s="105"/>
      <c r="R255" s="105"/>
      <c r="S255" s="46">
        <f t="shared" si="59"/>
        <v>0</v>
      </c>
      <c r="T255" s="46"/>
      <c r="U255" s="46">
        <f t="shared" si="60"/>
        <v>0</v>
      </c>
      <c r="V255" s="105"/>
      <c r="W255" s="105"/>
      <c r="X255" s="105"/>
      <c r="Y255" s="105"/>
      <c r="Z255" s="46">
        <f t="shared" si="61"/>
        <v>0</v>
      </c>
      <c r="AA255" s="105"/>
      <c r="AB255" s="46">
        <f t="shared" si="62"/>
        <v>0</v>
      </c>
      <c r="AC255" s="105"/>
      <c r="AD255" s="105"/>
      <c r="AE255" s="105"/>
      <c r="AF255" s="105"/>
      <c r="AG255" s="46">
        <f t="shared" si="74"/>
        <v>0</v>
      </c>
      <c r="AH255" s="105">
        <v>0</v>
      </c>
      <c r="AI255" s="46">
        <f t="shared" si="63"/>
        <v>0</v>
      </c>
      <c r="AJ255" s="105"/>
      <c r="AK255" s="105"/>
      <c r="AL255" s="105"/>
      <c r="AM255" s="105"/>
      <c r="AN255" s="46">
        <f t="shared" si="64"/>
        <v>0</v>
      </c>
      <c r="AO255" s="105"/>
      <c r="AP255" s="105">
        <f t="shared" si="65"/>
        <v>0</v>
      </c>
      <c r="AQ255" s="46">
        <f t="shared" si="66"/>
        <v>0</v>
      </c>
      <c r="AR255" s="46">
        <f t="shared" si="67"/>
        <v>0</v>
      </c>
      <c r="AS255" s="46">
        <f t="shared" si="68"/>
        <v>0</v>
      </c>
      <c r="AT255" s="46">
        <f t="shared" si="69"/>
        <v>0</v>
      </c>
      <c r="AU255" s="46">
        <f t="shared" si="70"/>
        <v>0</v>
      </c>
      <c r="AV255" s="105">
        <f t="shared" si="71"/>
        <v>0</v>
      </c>
      <c r="AW255" s="105">
        <f t="shared" si="72"/>
        <v>0</v>
      </c>
      <c r="AX255" s="107"/>
      <c r="AY255" s="294" t="b">
        <f t="shared" si="73"/>
        <v>1</v>
      </c>
      <c r="AZ255" s="5" t="s">
        <v>756</v>
      </c>
    </row>
    <row r="256" spans="1:52" s="5" customFormat="1" ht="24.95" customHeight="1" x14ac:dyDescent="0.25">
      <c r="A256" s="281" t="s">
        <v>674</v>
      </c>
      <c r="B256" s="19" t="s">
        <v>757</v>
      </c>
      <c r="C256" s="65" t="s">
        <v>758</v>
      </c>
      <c r="D256" s="66">
        <v>0.65</v>
      </c>
      <c r="E256" s="67">
        <v>0.65</v>
      </c>
      <c r="F256" s="101" t="s">
        <v>33</v>
      </c>
      <c r="G256" s="46">
        <v>0</v>
      </c>
      <c r="H256" s="46"/>
      <c r="I256" s="46"/>
      <c r="J256" s="46"/>
      <c r="K256" s="46"/>
      <c r="L256" s="46">
        <f t="shared" si="57"/>
        <v>0</v>
      </c>
      <c r="M256" s="46">
        <v>0</v>
      </c>
      <c r="N256" s="46">
        <f t="shared" si="58"/>
        <v>0</v>
      </c>
      <c r="O256" s="105"/>
      <c r="P256" s="105"/>
      <c r="Q256" s="105"/>
      <c r="R256" s="105"/>
      <c r="S256" s="46">
        <f t="shared" si="59"/>
        <v>0</v>
      </c>
      <c r="T256" s="46"/>
      <c r="U256" s="46">
        <f t="shared" si="60"/>
        <v>0</v>
      </c>
      <c r="V256" s="105"/>
      <c r="W256" s="105"/>
      <c r="X256" s="105"/>
      <c r="Y256" s="105"/>
      <c r="Z256" s="46">
        <f t="shared" si="61"/>
        <v>0</v>
      </c>
      <c r="AA256" s="105"/>
      <c r="AB256" s="46">
        <f t="shared" si="62"/>
        <v>0</v>
      </c>
      <c r="AC256" s="105"/>
      <c r="AD256" s="105"/>
      <c r="AE256" s="105"/>
      <c r="AF256" s="105"/>
      <c r="AG256" s="46">
        <f t="shared" si="74"/>
        <v>0</v>
      </c>
      <c r="AH256" s="105">
        <v>0</v>
      </c>
      <c r="AI256" s="46">
        <f t="shared" si="63"/>
        <v>0</v>
      </c>
      <c r="AJ256" s="105"/>
      <c r="AK256" s="105"/>
      <c r="AL256" s="105"/>
      <c r="AM256" s="105"/>
      <c r="AN256" s="46">
        <f t="shared" si="64"/>
        <v>0</v>
      </c>
      <c r="AO256" s="105"/>
      <c r="AP256" s="105">
        <f t="shared" si="65"/>
        <v>0</v>
      </c>
      <c r="AQ256" s="46">
        <f t="shared" si="66"/>
        <v>0</v>
      </c>
      <c r="AR256" s="46">
        <f t="shared" si="67"/>
        <v>0</v>
      </c>
      <c r="AS256" s="46">
        <f t="shared" si="68"/>
        <v>0</v>
      </c>
      <c r="AT256" s="46">
        <f t="shared" si="69"/>
        <v>0</v>
      </c>
      <c r="AU256" s="46">
        <f t="shared" si="70"/>
        <v>0</v>
      </c>
      <c r="AV256" s="105">
        <f t="shared" si="71"/>
        <v>0</v>
      </c>
      <c r="AW256" s="105">
        <f t="shared" si="72"/>
        <v>0</v>
      </c>
      <c r="AX256" s="108"/>
      <c r="AY256" s="294" t="b">
        <f t="shared" si="73"/>
        <v>1</v>
      </c>
      <c r="AZ256" s="5" t="s">
        <v>758</v>
      </c>
    </row>
    <row r="257" spans="1:52" s="5" customFormat="1" ht="24.95" customHeight="1" x14ac:dyDescent="0.25">
      <c r="A257" s="281" t="s">
        <v>674</v>
      </c>
      <c r="B257" s="19" t="s">
        <v>759</v>
      </c>
      <c r="C257" s="65" t="s">
        <v>760</v>
      </c>
      <c r="D257" s="66">
        <v>1.03</v>
      </c>
      <c r="E257" s="67">
        <v>1.03</v>
      </c>
      <c r="F257" s="101" t="s">
        <v>33</v>
      </c>
      <c r="G257" s="46">
        <v>0</v>
      </c>
      <c r="H257" s="46"/>
      <c r="I257" s="46"/>
      <c r="J257" s="46"/>
      <c r="K257" s="46"/>
      <c r="L257" s="46">
        <f t="shared" si="57"/>
        <v>0</v>
      </c>
      <c r="M257" s="46">
        <v>0</v>
      </c>
      <c r="N257" s="46">
        <f t="shared" si="58"/>
        <v>0</v>
      </c>
      <c r="O257" s="105"/>
      <c r="P257" s="105"/>
      <c r="Q257" s="105"/>
      <c r="R257" s="105"/>
      <c r="S257" s="46">
        <f t="shared" si="59"/>
        <v>0</v>
      </c>
      <c r="T257" s="46"/>
      <c r="U257" s="46">
        <f t="shared" si="60"/>
        <v>0</v>
      </c>
      <c r="V257" s="105"/>
      <c r="W257" s="105"/>
      <c r="X257" s="105"/>
      <c r="Y257" s="105"/>
      <c r="Z257" s="46">
        <f t="shared" si="61"/>
        <v>0</v>
      </c>
      <c r="AA257" s="105"/>
      <c r="AB257" s="46">
        <f t="shared" si="62"/>
        <v>0</v>
      </c>
      <c r="AC257" s="105"/>
      <c r="AD257" s="105"/>
      <c r="AE257" s="105"/>
      <c r="AF257" s="105"/>
      <c r="AG257" s="46">
        <f t="shared" si="74"/>
        <v>0</v>
      </c>
      <c r="AH257" s="105">
        <v>0</v>
      </c>
      <c r="AI257" s="46">
        <f t="shared" si="63"/>
        <v>0</v>
      </c>
      <c r="AJ257" s="105"/>
      <c r="AK257" s="105"/>
      <c r="AL257" s="105"/>
      <c r="AM257" s="105"/>
      <c r="AN257" s="46">
        <f t="shared" si="64"/>
        <v>0</v>
      </c>
      <c r="AO257" s="105"/>
      <c r="AP257" s="105">
        <f t="shared" si="65"/>
        <v>0</v>
      </c>
      <c r="AQ257" s="46">
        <f t="shared" si="66"/>
        <v>0</v>
      </c>
      <c r="AR257" s="46">
        <f t="shared" si="67"/>
        <v>0</v>
      </c>
      <c r="AS257" s="46">
        <f t="shared" si="68"/>
        <v>0</v>
      </c>
      <c r="AT257" s="46">
        <f t="shared" si="69"/>
        <v>0</v>
      </c>
      <c r="AU257" s="46">
        <f t="shared" si="70"/>
        <v>0</v>
      </c>
      <c r="AV257" s="105">
        <f t="shared" si="71"/>
        <v>0</v>
      </c>
      <c r="AW257" s="105">
        <f t="shared" si="72"/>
        <v>0</v>
      </c>
      <c r="AX257" s="107"/>
      <c r="AY257" s="294" t="b">
        <f t="shared" si="73"/>
        <v>1</v>
      </c>
      <c r="AZ257" s="5" t="s">
        <v>760</v>
      </c>
    </row>
    <row r="258" spans="1:52" s="5" customFormat="1" ht="24.95" customHeight="1" x14ac:dyDescent="0.25">
      <c r="A258" s="281" t="s">
        <v>674</v>
      </c>
      <c r="B258" s="19" t="s">
        <v>761</v>
      </c>
      <c r="C258" s="65" t="s">
        <v>762</v>
      </c>
      <c r="D258" s="66">
        <v>99.01</v>
      </c>
      <c r="E258" s="67">
        <v>99.01</v>
      </c>
      <c r="F258" s="101" t="s">
        <v>33</v>
      </c>
      <c r="G258" s="46">
        <v>0</v>
      </c>
      <c r="H258" s="46"/>
      <c r="I258" s="46"/>
      <c r="J258" s="46"/>
      <c r="K258" s="46"/>
      <c r="L258" s="46">
        <f t="shared" si="57"/>
        <v>0</v>
      </c>
      <c r="M258" s="46"/>
      <c r="N258" s="46">
        <f t="shared" si="58"/>
        <v>0</v>
      </c>
      <c r="O258" s="105"/>
      <c r="P258" s="105"/>
      <c r="Q258" s="105"/>
      <c r="R258" s="105"/>
      <c r="S258" s="46">
        <f t="shared" si="59"/>
        <v>0</v>
      </c>
      <c r="T258" s="46"/>
      <c r="U258" s="46">
        <f t="shared" si="60"/>
        <v>0</v>
      </c>
      <c r="V258" s="105"/>
      <c r="W258" s="105"/>
      <c r="X258" s="105"/>
      <c r="Y258" s="105"/>
      <c r="Z258" s="46">
        <f t="shared" si="61"/>
        <v>0</v>
      </c>
      <c r="AA258" s="105"/>
      <c r="AB258" s="46">
        <f t="shared" si="62"/>
        <v>0</v>
      </c>
      <c r="AC258" s="105"/>
      <c r="AD258" s="105"/>
      <c r="AE258" s="105"/>
      <c r="AF258" s="105"/>
      <c r="AG258" s="46">
        <f t="shared" si="74"/>
        <v>0</v>
      </c>
      <c r="AH258" s="105">
        <v>0</v>
      </c>
      <c r="AI258" s="46">
        <f t="shared" si="63"/>
        <v>0</v>
      </c>
      <c r="AJ258" s="105"/>
      <c r="AK258" s="105"/>
      <c r="AL258" s="105"/>
      <c r="AM258" s="105"/>
      <c r="AN258" s="46">
        <f t="shared" si="64"/>
        <v>0</v>
      </c>
      <c r="AO258" s="105"/>
      <c r="AP258" s="105">
        <f t="shared" si="65"/>
        <v>0</v>
      </c>
      <c r="AQ258" s="46">
        <f t="shared" si="66"/>
        <v>0</v>
      </c>
      <c r="AR258" s="46">
        <f t="shared" si="67"/>
        <v>0</v>
      </c>
      <c r="AS258" s="46">
        <f t="shared" si="68"/>
        <v>0</v>
      </c>
      <c r="AT258" s="46">
        <f t="shared" si="69"/>
        <v>0</v>
      </c>
      <c r="AU258" s="46">
        <f t="shared" si="70"/>
        <v>0</v>
      </c>
      <c r="AV258" s="105">
        <f t="shared" si="71"/>
        <v>0</v>
      </c>
      <c r="AW258" s="105">
        <f t="shared" si="72"/>
        <v>0</v>
      </c>
      <c r="AX258" s="107"/>
      <c r="AY258" s="294" t="b">
        <f t="shared" si="73"/>
        <v>1</v>
      </c>
      <c r="AZ258" s="5" t="s">
        <v>762</v>
      </c>
    </row>
    <row r="259" spans="1:52" s="5" customFormat="1" ht="28.5" customHeight="1" x14ac:dyDescent="0.25">
      <c r="A259" s="281" t="s">
        <v>674</v>
      </c>
      <c r="B259" s="19" t="s">
        <v>763</v>
      </c>
      <c r="C259" s="65" t="s">
        <v>764</v>
      </c>
      <c r="D259" s="66">
        <v>64.989999999999995</v>
      </c>
      <c r="E259" s="67">
        <v>64.989999999999995</v>
      </c>
      <c r="F259" s="101" t="s">
        <v>33</v>
      </c>
      <c r="G259" s="46">
        <v>0</v>
      </c>
      <c r="H259" s="46"/>
      <c r="I259" s="46"/>
      <c r="J259" s="46"/>
      <c r="K259" s="46"/>
      <c r="L259" s="46">
        <f t="shared" si="57"/>
        <v>0</v>
      </c>
      <c r="M259" s="46"/>
      <c r="N259" s="46">
        <f t="shared" si="58"/>
        <v>0</v>
      </c>
      <c r="O259" s="105"/>
      <c r="P259" s="105"/>
      <c r="Q259" s="105"/>
      <c r="R259" s="105"/>
      <c r="S259" s="46">
        <f t="shared" si="59"/>
        <v>0</v>
      </c>
      <c r="T259" s="46"/>
      <c r="U259" s="46">
        <f t="shared" si="60"/>
        <v>0</v>
      </c>
      <c r="V259" s="105"/>
      <c r="W259" s="105"/>
      <c r="X259" s="105"/>
      <c r="Y259" s="105"/>
      <c r="Z259" s="46">
        <f t="shared" si="61"/>
        <v>0</v>
      </c>
      <c r="AA259" s="105"/>
      <c r="AB259" s="46">
        <f t="shared" si="62"/>
        <v>0</v>
      </c>
      <c r="AC259" s="105"/>
      <c r="AD259" s="105"/>
      <c r="AE259" s="105"/>
      <c r="AF259" s="105"/>
      <c r="AG259" s="46">
        <f t="shared" si="74"/>
        <v>0</v>
      </c>
      <c r="AH259" s="105">
        <v>0</v>
      </c>
      <c r="AI259" s="46">
        <f t="shared" si="63"/>
        <v>0</v>
      </c>
      <c r="AJ259" s="105"/>
      <c r="AK259" s="105"/>
      <c r="AL259" s="105"/>
      <c r="AM259" s="105"/>
      <c r="AN259" s="46">
        <f t="shared" si="64"/>
        <v>0</v>
      </c>
      <c r="AO259" s="105"/>
      <c r="AP259" s="105">
        <f t="shared" si="65"/>
        <v>0</v>
      </c>
      <c r="AQ259" s="46">
        <f t="shared" si="66"/>
        <v>0</v>
      </c>
      <c r="AR259" s="46">
        <f t="shared" si="67"/>
        <v>0</v>
      </c>
      <c r="AS259" s="46">
        <f t="shared" si="68"/>
        <v>0</v>
      </c>
      <c r="AT259" s="46">
        <f t="shared" si="69"/>
        <v>0</v>
      </c>
      <c r="AU259" s="46">
        <f t="shared" si="70"/>
        <v>0</v>
      </c>
      <c r="AV259" s="105">
        <f t="shared" si="71"/>
        <v>0</v>
      </c>
      <c r="AW259" s="105">
        <f t="shared" si="72"/>
        <v>0</v>
      </c>
      <c r="AX259" s="107"/>
      <c r="AY259" s="294" t="b">
        <f t="shared" si="73"/>
        <v>1</v>
      </c>
      <c r="AZ259" s="5" t="s">
        <v>764</v>
      </c>
    </row>
    <row r="260" spans="1:52" s="5" customFormat="1" ht="24.95" customHeight="1" x14ac:dyDescent="0.25">
      <c r="A260" s="281" t="s">
        <v>1053</v>
      </c>
      <c r="B260" s="69" t="s">
        <v>1114</v>
      </c>
      <c r="C260" s="65" t="s">
        <v>1115</v>
      </c>
      <c r="D260" s="66">
        <v>12.5</v>
      </c>
      <c r="E260" s="67">
        <v>12.5</v>
      </c>
      <c r="F260" s="101" t="s">
        <v>33</v>
      </c>
      <c r="G260" s="46">
        <v>0</v>
      </c>
      <c r="H260" s="46"/>
      <c r="I260" s="46"/>
      <c r="J260" s="46"/>
      <c r="K260" s="46"/>
      <c r="L260" s="46">
        <f t="shared" si="57"/>
        <v>0</v>
      </c>
      <c r="M260" s="46"/>
      <c r="N260" s="46">
        <f t="shared" si="58"/>
        <v>0</v>
      </c>
      <c r="O260" s="105"/>
      <c r="P260" s="105"/>
      <c r="Q260" s="105"/>
      <c r="R260" s="105"/>
      <c r="S260" s="46">
        <f t="shared" si="59"/>
        <v>0</v>
      </c>
      <c r="T260" s="46"/>
      <c r="U260" s="46">
        <f t="shared" si="60"/>
        <v>0</v>
      </c>
      <c r="V260" s="105"/>
      <c r="W260" s="105"/>
      <c r="X260" s="105"/>
      <c r="Y260" s="105"/>
      <c r="Z260" s="46">
        <f t="shared" si="61"/>
        <v>0</v>
      </c>
      <c r="AA260" s="105"/>
      <c r="AB260" s="46">
        <f t="shared" si="62"/>
        <v>0</v>
      </c>
      <c r="AC260" s="105"/>
      <c r="AD260" s="105"/>
      <c r="AE260" s="105"/>
      <c r="AF260" s="105"/>
      <c r="AG260" s="46">
        <f t="shared" si="74"/>
        <v>0</v>
      </c>
      <c r="AH260" s="105">
        <v>0</v>
      </c>
      <c r="AI260" s="46">
        <f t="shared" si="63"/>
        <v>0</v>
      </c>
      <c r="AJ260" s="105"/>
      <c r="AK260" s="105"/>
      <c r="AL260" s="105"/>
      <c r="AM260" s="105"/>
      <c r="AN260" s="46">
        <f t="shared" si="64"/>
        <v>0</v>
      </c>
      <c r="AO260" s="105">
        <v>0</v>
      </c>
      <c r="AP260" s="105">
        <f t="shared" si="65"/>
        <v>0</v>
      </c>
      <c r="AQ260" s="46">
        <f t="shared" si="66"/>
        <v>0</v>
      </c>
      <c r="AR260" s="46">
        <f t="shared" si="67"/>
        <v>0</v>
      </c>
      <c r="AS260" s="46">
        <f t="shared" si="68"/>
        <v>0</v>
      </c>
      <c r="AT260" s="46">
        <f t="shared" si="69"/>
        <v>0</v>
      </c>
      <c r="AU260" s="46">
        <f t="shared" si="70"/>
        <v>0</v>
      </c>
      <c r="AV260" s="105">
        <f t="shared" si="71"/>
        <v>0</v>
      </c>
      <c r="AW260" s="105">
        <f t="shared" si="72"/>
        <v>0</v>
      </c>
      <c r="AX260" s="108"/>
      <c r="AY260" s="294" t="b">
        <f t="shared" si="73"/>
        <v>1</v>
      </c>
      <c r="AZ260" s="5" t="s">
        <v>1115</v>
      </c>
    </row>
    <row r="261" spans="1:52" s="5" customFormat="1" ht="24.95" customHeight="1" x14ac:dyDescent="0.25">
      <c r="A261" s="281" t="s">
        <v>674</v>
      </c>
      <c r="B261" s="69" t="s">
        <v>2487</v>
      </c>
      <c r="C261" s="126" t="s">
        <v>2202</v>
      </c>
      <c r="D261" s="81">
        <v>0</v>
      </c>
      <c r="E261" s="35">
        <v>18</v>
      </c>
      <c r="F261" s="127" t="s">
        <v>33</v>
      </c>
      <c r="G261" s="46">
        <v>0</v>
      </c>
      <c r="H261" s="46"/>
      <c r="I261" s="46"/>
      <c r="J261" s="46"/>
      <c r="K261" s="46"/>
      <c r="L261" s="46">
        <f t="shared" si="57"/>
        <v>0</v>
      </c>
      <c r="M261" s="46">
        <v>0</v>
      </c>
      <c r="N261" s="46">
        <f t="shared" si="58"/>
        <v>0</v>
      </c>
      <c r="O261" s="105"/>
      <c r="P261" s="105"/>
      <c r="Q261" s="105"/>
      <c r="R261" s="105"/>
      <c r="S261" s="46">
        <f t="shared" si="59"/>
        <v>0</v>
      </c>
      <c r="T261" s="46"/>
      <c r="U261" s="46">
        <f t="shared" si="60"/>
        <v>0</v>
      </c>
      <c r="V261" s="105">
        <v>3</v>
      </c>
      <c r="W261" s="105"/>
      <c r="X261" s="105"/>
      <c r="Y261" s="105"/>
      <c r="Z261" s="46">
        <f t="shared" si="61"/>
        <v>3</v>
      </c>
      <c r="AA261" s="105">
        <v>3</v>
      </c>
      <c r="AB261" s="46">
        <f t="shared" si="62"/>
        <v>0</v>
      </c>
      <c r="AC261" s="105"/>
      <c r="AD261" s="105"/>
      <c r="AE261" s="105"/>
      <c r="AF261" s="105"/>
      <c r="AG261" s="46">
        <f t="shared" si="74"/>
        <v>3</v>
      </c>
      <c r="AH261" s="105">
        <v>3</v>
      </c>
      <c r="AI261" s="46">
        <f t="shared" si="63"/>
        <v>0</v>
      </c>
      <c r="AJ261" s="105"/>
      <c r="AK261" s="105"/>
      <c r="AL261" s="105"/>
      <c r="AM261" s="105"/>
      <c r="AN261" s="46">
        <f t="shared" si="64"/>
        <v>3</v>
      </c>
      <c r="AO261" s="105">
        <v>3</v>
      </c>
      <c r="AP261" s="105">
        <f t="shared" si="65"/>
        <v>0</v>
      </c>
      <c r="AQ261" s="46">
        <f t="shared" si="66"/>
        <v>3</v>
      </c>
      <c r="AR261" s="46">
        <f t="shared" si="67"/>
        <v>0</v>
      </c>
      <c r="AS261" s="46">
        <f t="shared" si="68"/>
        <v>0</v>
      </c>
      <c r="AT261" s="46">
        <f t="shared" si="69"/>
        <v>0</v>
      </c>
      <c r="AU261" s="46">
        <f t="shared" si="70"/>
        <v>3</v>
      </c>
      <c r="AV261" s="184">
        <f t="shared" si="71"/>
        <v>3</v>
      </c>
      <c r="AW261" s="105">
        <f t="shared" si="72"/>
        <v>0</v>
      </c>
      <c r="AX261" s="108"/>
      <c r="AY261" s="294" t="b">
        <f t="shared" si="73"/>
        <v>1</v>
      </c>
      <c r="AZ261" s="5" t="s">
        <v>2202</v>
      </c>
    </row>
    <row r="262" spans="1:52" s="5" customFormat="1" ht="24.95" customHeight="1" x14ac:dyDescent="0.25">
      <c r="A262" s="281" t="s">
        <v>1423</v>
      </c>
      <c r="B262" s="19" t="s">
        <v>1956</v>
      </c>
      <c r="C262" s="65" t="s">
        <v>1957</v>
      </c>
      <c r="D262" s="66">
        <v>32</v>
      </c>
      <c r="E262" s="67">
        <v>32</v>
      </c>
      <c r="F262" s="101" t="s">
        <v>33</v>
      </c>
      <c r="G262" s="46">
        <v>0</v>
      </c>
      <c r="H262" s="46"/>
      <c r="I262" s="46"/>
      <c r="J262" s="46"/>
      <c r="K262" s="46"/>
      <c r="L262" s="46">
        <f t="shared" si="57"/>
        <v>0</v>
      </c>
      <c r="M262" s="46">
        <v>0</v>
      </c>
      <c r="N262" s="46">
        <f t="shared" si="58"/>
        <v>0</v>
      </c>
      <c r="O262" s="105"/>
      <c r="P262" s="105"/>
      <c r="Q262" s="105"/>
      <c r="R262" s="105"/>
      <c r="S262" s="46">
        <f t="shared" si="59"/>
        <v>0</v>
      </c>
      <c r="T262" s="46"/>
      <c r="U262" s="46">
        <f t="shared" si="60"/>
        <v>0</v>
      </c>
      <c r="V262" s="105"/>
      <c r="W262" s="105"/>
      <c r="X262" s="105"/>
      <c r="Y262" s="105"/>
      <c r="Z262" s="46">
        <f t="shared" si="61"/>
        <v>0</v>
      </c>
      <c r="AA262" s="105"/>
      <c r="AB262" s="46">
        <f t="shared" si="62"/>
        <v>0</v>
      </c>
      <c r="AC262" s="105"/>
      <c r="AD262" s="105"/>
      <c r="AE262" s="105"/>
      <c r="AF262" s="105"/>
      <c r="AG262" s="46">
        <f t="shared" si="74"/>
        <v>0</v>
      </c>
      <c r="AH262" s="105">
        <v>0</v>
      </c>
      <c r="AI262" s="46">
        <f t="shared" si="63"/>
        <v>0</v>
      </c>
      <c r="AJ262" s="105"/>
      <c r="AK262" s="105"/>
      <c r="AL262" s="105"/>
      <c r="AM262" s="105"/>
      <c r="AN262" s="46">
        <f t="shared" si="64"/>
        <v>0</v>
      </c>
      <c r="AO262" s="105">
        <v>0</v>
      </c>
      <c r="AP262" s="105">
        <f t="shared" si="65"/>
        <v>0</v>
      </c>
      <c r="AQ262" s="46">
        <f t="shared" si="66"/>
        <v>0</v>
      </c>
      <c r="AR262" s="46">
        <f t="shared" si="67"/>
        <v>0</v>
      </c>
      <c r="AS262" s="46">
        <f t="shared" si="68"/>
        <v>0</v>
      </c>
      <c r="AT262" s="46">
        <f t="shared" si="69"/>
        <v>0</v>
      </c>
      <c r="AU262" s="46">
        <f t="shared" si="70"/>
        <v>0</v>
      </c>
      <c r="AV262" s="105">
        <f t="shared" si="71"/>
        <v>0</v>
      </c>
      <c r="AW262" s="105">
        <f t="shared" si="72"/>
        <v>0</v>
      </c>
      <c r="AX262" s="107"/>
      <c r="AY262" s="294" t="b">
        <f t="shared" si="73"/>
        <v>1</v>
      </c>
      <c r="AZ262" s="5" t="s">
        <v>1957</v>
      </c>
    </row>
    <row r="263" spans="1:52" s="5" customFormat="1" ht="24.95" customHeight="1" x14ac:dyDescent="0.25">
      <c r="A263" s="281" t="s">
        <v>1053</v>
      </c>
      <c r="B263" s="69" t="s">
        <v>1116</v>
      </c>
      <c r="C263" s="65" t="s">
        <v>1117</v>
      </c>
      <c r="D263" s="66">
        <v>132.61000000000001</v>
      </c>
      <c r="E263" s="67">
        <v>132.61000000000001</v>
      </c>
      <c r="F263" s="101" t="s">
        <v>33</v>
      </c>
      <c r="G263" s="46">
        <v>0</v>
      </c>
      <c r="H263" s="46"/>
      <c r="I263" s="46"/>
      <c r="J263" s="46"/>
      <c r="K263" s="46"/>
      <c r="L263" s="46">
        <f t="shared" si="57"/>
        <v>0</v>
      </c>
      <c r="M263" s="46"/>
      <c r="N263" s="46">
        <f t="shared" si="58"/>
        <v>0</v>
      </c>
      <c r="O263" s="105"/>
      <c r="P263" s="105"/>
      <c r="Q263" s="105"/>
      <c r="R263" s="105"/>
      <c r="S263" s="46">
        <f t="shared" si="59"/>
        <v>0</v>
      </c>
      <c r="T263" s="46"/>
      <c r="U263" s="46">
        <f t="shared" si="60"/>
        <v>0</v>
      </c>
      <c r="V263" s="105">
        <v>2</v>
      </c>
      <c r="W263" s="105"/>
      <c r="X263" s="105"/>
      <c r="Y263" s="105"/>
      <c r="Z263" s="46">
        <f t="shared" si="61"/>
        <v>2</v>
      </c>
      <c r="AA263" s="105">
        <v>2</v>
      </c>
      <c r="AB263" s="46">
        <f t="shared" si="62"/>
        <v>0</v>
      </c>
      <c r="AC263" s="105"/>
      <c r="AD263" s="105"/>
      <c r="AE263" s="105">
        <v>2</v>
      </c>
      <c r="AF263" s="105"/>
      <c r="AG263" s="46">
        <f t="shared" si="74"/>
        <v>0</v>
      </c>
      <c r="AH263" s="105">
        <v>0</v>
      </c>
      <c r="AI263" s="46">
        <f t="shared" si="63"/>
        <v>0</v>
      </c>
      <c r="AJ263" s="105"/>
      <c r="AK263" s="105"/>
      <c r="AL263" s="105"/>
      <c r="AM263" s="105"/>
      <c r="AN263" s="46">
        <f t="shared" si="64"/>
        <v>0</v>
      </c>
      <c r="AO263" s="105">
        <v>0</v>
      </c>
      <c r="AP263" s="105">
        <f t="shared" si="65"/>
        <v>0</v>
      </c>
      <c r="AQ263" s="46">
        <f t="shared" si="66"/>
        <v>2</v>
      </c>
      <c r="AR263" s="46">
        <f t="shared" si="67"/>
        <v>0</v>
      </c>
      <c r="AS263" s="46">
        <f t="shared" si="68"/>
        <v>2</v>
      </c>
      <c r="AT263" s="46">
        <f t="shared" si="69"/>
        <v>0</v>
      </c>
      <c r="AU263" s="46">
        <f t="shared" si="70"/>
        <v>0</v>
      </c>
      <c r="AV263" s="105">
        <f t="shared" si="71"/>
        <v>0</v>
      </c>
      <c r="AW263" s="105">
        <f t="shared" si="72"/>
        <v>0</v>
      </c>
      <c r="AX263" s="108"/>
      <c r="AY263" s="294" t="b">
        <f t="shared" si="73"/>
        <v>1</v>
      </c>
      <c r="AZ263" s="5" t="s">
        <v>1117</v>
      </c>
    </row>
    <row r="264" spans="1:52" s="5" customFormat="1" ht="24.95" customHeight="1" x14ac:dyDescent="0.25">
      <c r="A264" s="281" t="s">
        <v>228</v>
      </c>
      <c r="B264" s="19" t="s">
        <v>263</v>
      </c>
      <c r="C264" s="65" t="s">
        <v>264</v>
      </c>
      <c r="D264" s="66">
        <v>87.58</v>
      </c>
      <c r="E264" s="67">
        <v>87.58</v>
      </c>
      <c r="F264" s="101" t="s">
        <v>33</v>
      </c>
      <c r="G264" s="46">
        <v>0</v>
      </c>
      <c r="H264" s="46"/>
      <c r="I264" s="46"/>
      <c r="J264" s="46"/>
      <c r="K264" s="46"/>
      <c r="L264" s="46">
        <f t="shared" si="57"/>
        <v>0</v>
      </c>
      <c r="M264" s="46"/>
      <c r="N264" s="46">
        <f t="shared" si="58"/>
        <v>0</v>
      </c>
      <c r="O264" s="105"/>
      <c r="P264" s="105"/>
      <c r="Q264" s="105"/>
      <c r="R264" s="105"/>
      <c r="S264" s="46">
        <f t="shared" si="59"/>
        <v>0</v>
      </c>
      <c r="T264" s="46"/>
      <c r="U264" s="46">
        <f t="shared" si="60"/>
        <v>0</v>
      </c>
      <c r="V264" s="105"/>
      <c r="W264" s="105"/>
      <c r="X264" s="105"/>
      <c r="Y264" s="105"/>
      <c r="Z264" s="46">
        <f t="shared" si="61"/>
        <v>0</v>
      </c>
      <c r="AA264" s="105"/>
      <c r="AB264" s="46">
        <f t="shared" si="62"/>
        <v>0</v>
      </c>
      <c r="AC264" s="105">
        <v>2</v>
      </c>
      <c r="AD264" s="105"/>
      <c r="AE264" s="105">
        <v>2</v>
      </c>
      <c r="AF264" s="105"/>
      <c r="AG264" s="46">
        <f t="shared" si="74"/>
        <v>0</v>
      </c>
      <c r="AH264" s="105">
        <v>0</v>
      </c>
      <c r="AI264" s="46">
        <f t="shared" si="63"/>
        <v>0</v>
      </c>
      <c r="AJ264" s="105"/>
      <c r="AK264" s="105"/>
      <c r="AL264" s="105"/>
      <c r="AM264" s="105"/>
      <c r="AN264" s="46">
        <f t="shared" si="64"/>
        <v>0</v>
      </c>
      <c r="AO264" s="105">
        <v>0</v>
      </c>
      <c r="AP264" s="105">
        <f t="shared" si="65"/>
        <v>0</v>
      </c>
      <c r="AQ264" s="46">
        <f t="shared" si="66"/>
        <v>2</v>
      </c>
      <c r="AR264" s="46">
        <f t="shared" si="67"/>
        <v>0</v>
      </c>
      <c r="AS264" s="46">
        <f t="shared" si="68"/>
        <v>2</v>
      </c>
      <c r="AT264" s="46">
        <f t="shared" si="69"/>
        <v>0</v>
      </c>
      <c r="AU264" s="46">
        <f t="shared" si="70"/>
        <v>0</v>
      </c>
      <c r="AV264" s="105">
        <f t="shared" si="71"/>
        <v>0</v>
      </c>
      <c r="AW264" s="105">
        <f t="shared" si="72"/>
        <v>0</v>
      </c>
      <c r="AX264" s="108"/>
      <c r="AY264" s="294" t="b">
        <f t="shared" si="73"/>
        <v>1</v>
      </c>
      <c r="AZ264" s="5" t="s">
        <v>264</v>
      </c>
    </row>
    <row r="265" spans="1:52" s="5" customFormat="1" ht="24.95" customHeight="1" x14ac:dyDescent="0.25">
      <c r="A265" s="281" t="s">
        <v>674</v>
      </c>
      <c r="B265" s="19" t="s">
        <v>765</v>
      </c>
      <c r="C265" s="65" t="s">
        <v>766</v>
      </c>
      <c r="D265" s="66">
        <v>68.89</v>
      </c>
      <c r="E265" s="67">
        <v>68.89</v>
      </c>
      <c r="F265" s="101" t="s">
        <v>33</v>
      </c>
      <c r="G265" s="46">
        <v>0</v>
      </c>
      <c r="H265" s="46"/>
      <c r="I265" s="46"/>
      <c r="J265" s="46"/>
      <c r="K265" s="46"/>
      <c r="L265" s="46">
        <f t="shared" ref="L265:L328" si="75">G265+H265+I265-J265-K265</f>
        <v>0</v>
      </c>
      <c r="M265" s="46"/>
      <c r="N265" s="46">
        <f t="shared" ref="N265:N328" si="76">M265-L265</f>
        <v>0</v>
      </c>
      <c r="O265" s="105"/>
      <c r="P265" s="105"/>
      <c r="Q265" s="105"/>
      <c r="R265" s="105"/>
      <c r="S265" s="46">
        <f t="shared" ref="S265:S328" si="77">L265+O265+P265-Q265-R265</f>
        <v>0</v>
      </c>
      <c r="T265" s="46"/>
      <c r="U265" s="46">
        <f t="shared" ref="U265:U328" si="78">T265-S265</f>
        <v>0</v>
      </c>
      <c r="V265" s="105"/>
      <c r="W265" s="105"/>
      <c r="X265" s="105"/>
      <c r="Y265" s="105"/>
      <c r="Z265" s="46">
        <f t="shared" ref="Z265:Z328" si="79">S265+V265+W265-X265-Y265</f>
        <v>0</v>
      </c>
      <c r="AA265" s="105"/>
      <c r="AB265" s="46">
        <f t="shared" ref="AB265:AB328" si="80">AA265-Z265</f>
        <v>0</v>
      </c>
      <c r="AC265" s="105"/>
      <c r="AD265" s="105"/>
      <c r="AE265" s="105"/>
      <c r="AF265" s="105"/>
      <c r="AG265" s="46">
        <f t="shared" si="74"/>
        <v>0</v>
      </c>
      <c r="AH265" s="105">
        <v>0</v>
      </c>
      <c r="AI265" s="46">
        <f t="shared" ref="AI265:AI328" si="81">AH265-AG265</f>
        <v>0</v>
      </c>
      <c r="AJ265" s="105"/>
      <c r="AK265" s="105"/>
      <c r="AL265" s="105"/>
      <c r="AM265" s="105"/>
      <c r="AN265" s="46">
        <f t="shared" ref="AN265:AN328" si="82">AG265+AJ265+AK265-AL265-AM265</f>
        <v>0</v>
      </c>
      <c r="AO265" s="105"/>
      <c r="AP265" s="105">
        <f t="shared" ref="AP265:AP328" si="83">AO265-AN265</f>
        <v>0</v>
      </c>
      <c r="AQ265" s="46">
        <f t="shared" ref="AQ265:AQ328" si="84">H265+O265+V265+AC265+AJ265</f>
        <v>0</v>
      </c>
      <c r="AR265" s="46">
        <f t="shared" ref="AR265:AR328" si="85">I265+P265+W265+AD265+AK265</f>
        <v>0</v>
      </c>
      <c r="AS265" s="46">
        <f t="shared" ref="AS265:AS328" si="86">J265+Q265+X265+AE265+AL265</f>
        <v>0</v>
      </c>
      <c r="AT265" s="46">
        <f t="shared" ref="AT265:AT328" si="87">K265+R265+Y265+AF265+AM265</f>
        <v>0</v>
      </c>
      <c r="AU265" s="46">
        <f t="shared" ref="AU265:AU328" si="88">G265+AQ265+AR265-AS265-AT265</f>
        <v>0</v>
      </c>
      <c r="AV265" s="105">
        <f t="shared" ref="AV265:AV328" si="89">+AO265</f>
        <v>0</v>
      </c>
      <c r="AW265" s="105">
        <f t="shared" ref="AW265:AW328" si="90">AV265-AU265</f>
        <v>0</v>
      </c>
      <c r="AX265" s="107"/>
      <c r="AY265" s="294" t="b">
        <f t="shared" ref="AY265:AY328" si="91">C265=AZ265</f>
        <v>1</v>
      </c>
      <c r="AZ265" s="5" t="s">
        <v>766</v>
      </c>
    </row>
    <row r="266" spans="1:52" s="5" customFormat="1" ht="24.95" customHeight="1" x14ac:dyDescent="0.25">
      <c r="A266" s="281" t="s">
        <v>1601</v>
      </c>
      <c r="B266" s="19" t="s">
        <v>1610</v>
      </c>
      <c r="C266" s="65" t="s">
        <v>1611</v>
      </c>
      <c r="D266" s="66">
        <v>40</v>
      </c>
      <c r="E266" s="67">
        <v>40</v>
      </c>
      <c r="F266" s="101" t="s">
        <v>33</v>
      </c>
      <c r="G266" s="46">
        <v>0</v>
      </c>
      <c r="H266" s="46"/>
      <c r="I266" s="46"/>
      <c r="J266" s="46"/>
      <c r="K266" s="46"/>
      <c r="L266" s="46">
        <f t="shared" si="75"/>
        <v>0</v>
      </c>
      <c r="M266" s="46"/>
      <c r="N266" s="46">
        <f t="shared" si="76"/>
        <v>0</v>
      </c>
      <c r="O266" s="105"/>
      <c r="P266" s="105"/>
      <c r="Q266" s="105"/>
      <c r="R266" s="105"/>
      <c r="S266" s="46">
        <f t="shared" si="77"/>
        <v>0</v>
      </c>
      <c r="T266" s="46"/>
      <c r="U266" s="46">
        <f t="shared" si="78"/>
        <v>0</v>
      </c>
      <c r="V266" s="105"/>
      <c r="W266" s="105"/>
      <c r="X266" s="105"/>
      <c r="Y266" s="105"/>
      <c r="Z266" s="46">
        <f t="shared" si="79"/>
        <v>0</v>
      </c>
      <c r="AA266" s="105"/>
      <c r="AB266" s="46">
        <f t="shared" si="80"/>
        <v>0</v>
      </c>
      <c r="AC266" s="105"/>
      <c r="AD266" s="105"/>
      <c r="AE266" s="105"/>
      <c r="AF266" s="105"/>
      <c r="AG266" s="46">
        <f t="shared" si="74"/>
        <v>0</v>
      </c>
      <c r="AH266" s="105">
        <v>0</v>
      </c>
      <c r="AI266" s="46">
        <f t="shared" si="81"/>
        <v>0</v>
      </c>
      <c r="AJ266" s="105"/>
      <c r="AK266" s="105"/>
      <c r="AL266" s="105"/>
      <c r="AM266" s="105"/>
      <c r="AN266" s="46">
        <f t="shared" si="82"/>
        <v>0</v>
      </c>
      <c r="AO266" s="105">
        <v>0</v>
      </c>
      <c r="AP266" s="105">
        <f t="shared" si="83"/>
        <v>0</v>
      </c>
      <c r="AQ266" s="46">
        <f t="shared" si="84"/>
        <v>0</v>
      </c>
      <c r="AR266" s="46">
        <f t="shared" si="85"/>
        <v>0</v>
      </c>
      <c r="AS266" s="46">
        <f t="shared" si="86"/>
        <v>0</v>
      </c>
      <c r="AT266" s="46">
        <f t="shared" si="87"/>
        <v>0</v>
      </c>
      <c r="AU266" s="46">
        <f t="shared" si="88"/>
        <v>0</v>
      </c>
      <c r="AV266" s="105">
        <f t="shared" si="89"/>
        <v>0</v>
      </c>
      <c r="AW266" s="105">
        <f t="shared" si="90"/>
        <v>0</v>
      </c>
      <c r="AX266" s="108"/>
      <c r="AY266" s="294" t="b">
        <f t="shared" si="91"/>
        <v>1</v>
      </c>
      <c r="AZ266" s="5" t="s">
        <v>1611</v>
      </c>
    </row>
    <row r="267" spans="1:52" s="5" customFormat="1" ht="24.95" customHeight="1" x14ac:dyDescent="0.25">
      <c r="A267" s="281" t="s">
        <v>1053</v>
      </c>
      <c r="B267" s="69" t="s">
        <v>1118</v>
      </c>
      <c r="C267" s="65" t="s">
        <v>1119</v>
      </c>
      <c r="D267" s="66">
        <v>18</v>
      </c>
      <c r="E267" s="67">
        <v>18</v>
      </c>
      <c r="F267" s="101" t="s">
        <v>33</v>
      </c>
      <c r="G267" s="46">
        <v>0</v>
      </c>
      <c r="H267" s="46"/>
      <c r="I267" s="46"/>
      <c r="J267" s="46"/>
      <c r="K267" s="46"/>
      <c r="L267" s="46">
        <f t="shared" si="75"/>
        <v>0</v>
      </c>
      <c r="M267" s="46"/>
      <c r="N267" s="46">
        <f t="shared" si="76"/>
        <v>0</v>
      </c>
      <c r="O267" s="105"/>
      <c r="P267" s="105"/>
      <c r="Q267" s="105"/>
      <c r="R267" s="105"/>
      <c r="S267" s="46">
        <f t="shared" si="77"/>
        <v>0</v>
      </c>
      <c r="T267" s="46"/>
      <c r="U267" s="46">
        <f t="shared" si="78"/>
        <v>0</v>
      </c>
      <c r="V267" s="105"/>
      <c r="W267" s="105"/>
      <c r="X267" s="105"/>
      <c r="Y267" s="105"/>
      <c r="Z267" s="46">
        <f t="shared" si="79"/>
        <v>0</v>
      </c>
      <c r="AA267" s="105"/>
      <c r="AB267" s="46">
        <f t="shared" si="80"/>
        <v>0</v>
      </c>
      <c r="AC267" s="105"/>
      <c r="AD267" s="105"/>
      <c r="AE267" s="105"/>
      <c r="AF267" s="105"/>
      <c r="AG267" s="46">
        <f t="shared" si="74"/>
        <v>0</v>
      </c>
      <c r="AH267" s="105">
        <v>0</v>
      </c>
      <c r="AI267" s="46">
        <f t="shared" si="81"/>
        <v>0</v>
      </c>
      <c r="AJ267" s="105"/>
      <c r="AK267" s="105"/>
      <c r="AL267" s="105"/>
      <c r="AM267" s="105"/>
      <c r="AN267" s="46">
        <f t="shared" si="82"/>
        <v>0</v>
      </c>
      <c r="AO267" s="105">
        <v>0</v>
      </c>
      <c r="AP267" s="105">
        <f t="shared" si="83"/>
        <v>0</v>
      </c>
      <c r="AQ267" s="46">
        <f t="shared" si="84"/>
        <v>0</v>
      </c>
      <c r="AR267" s="46">
        <f t="shared" si="85"/>
        <v>0</v>
      </c>
      <c r="AS267" s="46">
        <f t="shared" si="86"/>
        <v>0</v>
      </c>
      <c r="AT267" s="46">
        <f t="shared" si="87"/>
        <v>0</v>
      </c>
      <c r="AU267" s="46">
        <f t="shared" si="88"/>
        <v>0</v>
      </c>
      <c r="AV267" s="105">
        <f t="shared" si="89"/>
        <v>0</v>
      </c>
      <c r="AW267" s="105">
        <f t="shared" si="90"/>
        <v>0</v>
      </c>
      <c r="AX267" s="107"/>
      <c r="AY267" s="294" t="b">
        <f t="shared" si="91"/>
        <v>1</v>
      </c>
      <c r="AZ267" s="5" t="s">
        <v>1119</v>
      </c>
    </row>
    <row r="268" spans="1:52" s="5" customFormat="1" ht="24.95" customHeight="1" x14ac:dyDescent="0.25">
      <c r="A268" s="281" t="s">
        <v>1423</v>
      </c>
      <c r="B268" s="19" t="s">
        <v>1958</v>
      </c>
      <c r="C268" s="65" t="s">
        <v>1959</v>
      </c>
      <c r="D268" s="66">
        <v>35</v>
      </c>
      <c r="E268" s="67">
        <v>35</v>
      </c>
      <c r="F268" s="101" t="s">
        <v>33</v>
      </c>
      <c r="G268" s="46">
        <v>0</v>
      </c>
      <c r="H268" s="46"/>
      <c r="I268" s="46"/>
      <c r="J268" s="46"/>
      <c r="K268" s="46"/>
      <c r="L268" s="46">
        <f t="shared" si="75"/>
        <v>0</v>
      </c>
      <c r="M268" s="46">
        <v>0</v>
      </c>
      <c r="N268" s="46">
        <f t="shared" si="76"/>
        <v>0</v>
      </c>
      <c r="O268" s="105"/>
      <c r="P268" s="105"/>
      <c r="Q268" s="105"/>
      <c r="R268" s="105"/>
      <c r="S268" s="46">
        <f t="shared" si="77"/>
        <v>0</v>
      </c>
      <c r="T268" s="46"/>
      <c r="U268" s="46">
        <f t="shared" si="78"/>
        <v>0</v>
      </c>
      <c r="V268" s="105"/>
      <c r="W268" s="105"/>
      <c r="X268" s="105"/>
      <c r="Y268" s="105"/>
      <c r="Z268" s="46">
        <f t="shared" si="79"/>
        <v>0</v>
      </c>
      <c r="AA268" s="105"/>
      <c r="AB268" s="46">
        <f t="shared" si="80"/>
        <v>0</v>
      </c>
      <c r="AC268" s="105"/>
      <c r="AD268" s="105"/>
      <c r="AE268" s="105"/>
      <c r="AF268" s="105"/>
      <c r="AG268" s="46">
        <f t="shared" si="74"/>
        <v>0</v>
      </c>
      <c r="AH268" s="105">
        <v>0</v>
      </c>
      <c r="AI268" s="46">
        <f t="shared" si="81"/>
        <v>0</v>
      </c>
      <c r="AJ268" s="105"/>
      <c r="AK268" s="105"/>
      <c r="AL268" s="105"/>
      <c r="AM268" s="105"/>
      <c r="AN268" s="46">
        <f t="shared" si="82"/>
        <v>0</v>
      </c>
      <c r="AO268" s="105">
        <v>0</v>
      </c>
      <c r="AP268" s="105">
        <f t="shared" si="83"/>
        <v>0</v>
      </c>
      <c r="AQ268" s="46">
        <f t="shared" si="84"/>
        <v>0</v>
      </c>
      <c r="AR268" s="46">
        <f t="shared" si="85"/>
        <v>0</v>
      </c>
      <c r="AS268" s="46">
        <f t="shared" si="86"/>
        <v>0</v>
      </c>
      <c r="AT268" s="46">
        <f t="shared" si="87"/>
        <v>0</v>
      </c>
      <c r="AU268" s="46">
        <f t="shared" si="88"/>
        <v>0</v>
      </c>
      <c r="AV268" s="105">
        <f t="shared" si="89"/>
        <v>0</v>
      </c>
      <c r="AW268" s="105">
        <f t="shared" si="90"/>
        <v>0</v>
      </c>
      <c r="AX268" s="107"/>
      <c r="AY268" s="294" t="b">
        <f t="shared" si="91"/>
        <v>1</v>
      </c>
      <c r="AZ268" s="5" t="s">
        <v>1959</v>
      </c>
    </row>
    <row r="269" spans="1:52" s="5" customFormat="1" ht="24.95" customHeight="1" x14ac:dyDescent="0.25">
      <c r="A269" s="281" t="s">
        <v>1423</v>
      </c>
      <c r="B269" s="19" t="s">
        <v>1960</v>
      </c>
      <c r="C269" s="65" t="s">
        <v>1961</v>
      </c>
      <c r="D269" s="66">
        <v>75</v>
      </c>
      <c r="E269" s="67">
        <v>75</v>
      </c>
      <c r="F269" s="101" t="s">
        <v>33</v>
      </c>
      <c r="G269" s="46">
        <v>0</v>
      </c>
      <c r="H269" s="46"/>
      <c r="I269" s="46"/>
      <c r="J269" s="46"/>
      <c r="K269" s="46"/>
      <c r="L269" s="46">
        <f t="shared" si="75"/>
        <v>0</v>
      </c>
      <c r="M269" s="46">
        <v>0</v>
      </c>
      <c r="N269" s="46">
        <f t="shared" si="76"/>
        <v>0</v>
      </c>
      <c r="O269" s="105"/>
      <c r="P269" s="105"/>
      <c r="Q269" s="105"/>
      <c r="R269" s="105"/>
      <c r="S269" s="46">
        <f t="shared" si="77"/>
        <v>0</v>
      </c>
      <c r="T269" s="46"/>
      <c r="U269" s="46">
        <f t="shared" si="78"/>
        <v>0</v>
      </c>
      <c r="V269" s="105"/>
      <c r="W269" s="105"/>
      <c r="X269" s="105"/>
      <c r="Y269" s="105"/>
      <c r="Z269" s="46">
        <f t="shared" si="79"/>
        <v>0</v>
      </c>
      <c r="AA269" s="105"/>
      <c r="AB269" s="46">
        <f t="shared" si="80"/>
        <v>0</v>
      </c>
      <c r="AC269" s="105"/>
      <c r="AD269" s="105"/>
      <c r="AE269" s="105"/>
      <c r="AF269" s="105"/>
      <c r="AG269" s="46">
        <f t="shared" si="74"/>
        <v>0</v>
      </c>
      <c r="AH269" s="105">
        <v>0</v>
      </c>
      <c r="AI269" s="46">
        <f t="shared" si="81"/>
        <v>0</v>
      </c>
      <c r="AJ269" s="105"/>
      <c r="AK269" s="105"/>
      <c r="AL269" s="105"/>
      <c r="AM269" s="105"/>
      <c r="AN269" s="46">
        <f t="shared" si="82"/>
        <v>0</v>
      </c>
      <c r="AO269" s="105">
        <v>0</v>
      </c>
      <c r="AP269" s="105">
        <f t="shared" si="83"/>
        <v>0</v>
      </c>
      <c r="AQ269" s="46">
        <f t="shared" si="84"/>
        <v>0</v>
      </c>
      <c r="AR269" s="46">
        <f t="shared" si="85"/>
        <v>0</v>
      </c>
      <c r="AS269" s="46">
        <f t="shared" si="86"/>
        <v>0</v>
      </c>
      <c r="AT269" s="46">
        <f t="shared" si="87"/>
        <v>0</v>
      </c>
      <c r="AU269" s="46">
        <f t="shared" si="88"/>
        <v>0</v>
      </c>
      <c r="AV269" s="105">
        <f t="shared" si="89"/>
        <v>0</v>
      </c>
      <c r="AW269" s="105">
        <f t="shared" si="90"/>
        <v>0</v>
      </c>
      <c r="AX269" s="107"/>
      <c r="AY269" s="294" t="b">
        <f t="shared" si="91"/>
        <v>1</v>
      </c>
      <c r="AZ269" s="5" t="s">
        <v>1961</v>
      </c>
    </row>
    <row r="270" spans="1:52" s="5" customFormat="1" ht="24.95" customHeight="1" x14ac:dyDescent="0.25">
      <c r="A270" s="281" t="s">
        <v>674</v>
      </c>
      <c r="B270" s="19" t="s">
        <v>767</v>
      </c>
      <c r="C270" s="65" t="s">
        <v>768</v>
      </c>
      <c r="D270" s="66">
        <v>102.93</v>
      </c>
      <c r="E270" s="67">
        <v>102.93</v>
      </c>
      <c r="F270" s="101" t="s">
        <v>33</v>
      </c>
      <c r="G270" s="46">
        <v>1</v>
      </c>
      <c r="H270" s="46"/>
      <c r="I270" s="46"/>
      <c r="J270" s="46"/>
      <c r="K270" s="46"/>
      <c r="L270" s="46">
        <f t="shared" si="75"/>
        <v>1</v>
      </c>
      <c r="M270" s="46">
        <v>1</v>
      </c>
      <c r="N270" s="46">
        <f t="shared" si="76"/>
        <v>0</v>
      </c>
      <c r="O270" s="105"/>
      <c r="P270" s="105"/>
      <c r="Q270" s="105"/>
      <c r="R270" s="105"/>
      <c r="S270" s="46">
        <f t="shared" si="77"/>
        <v>1</v>
      </c>
      <c r="T270" s="46">
        <v>1</v>
      </c>
      <c r="U270" s="46">
        <f t="shared" si="78"/>
        <v>0</v>
      </c>
      <c r="V270" s="105"/>
      <c r="W270" s="105"/>
      <c r="X270" s="105"/>
      <c r="Y270" s="105"/>
      <c r="Z270" s="46">
        <f t="shared" si="79"/>
        <v>1</v>
      </c>
      <c r="AA270" s="105">
        <v>1</v>
      </c>
      <c r="AB270" s="46">
        <f t="shared" si="80"/>
        <v>0</v>
      </c>
      <c r="AC270" s="105"/>
      <c r="AD270" s="105"/>
      <c r="AE270" s="105"/>
      <c r="AF270" s="105"/>
      <c r="AG270" s="46">
        <f t="shared" si="74"/>
        <v>1</v>
      </c>
      <c r="AH270" s="105">
        <v>1</v>
      </c>
      <c r="AI270" s="46">
        <f t="shared" si="81"/>
        <v>0</v>
      </c>
      <c r="AJ270" s="105"/>
      <c r="AK270" s="105"/>
      <c r="AL270" s="105"/>
      <c r="AM270" s="105"/>
      <c r="AN270" s="46">
        <f t="shared" si="82"/>
        <v>1</v>
      </c>
      <c r="AO270" s="105">
        <v>1</v>
      </c>
      <c r="AP270" s="105">
        <f t="shared" si="83"/>
        <v>0</v>
      </c>
      <c r="AQ270" s="46">
        <f t="shared" si="84"/>
        <v>0</v>
      </c>
      <c r="AR270" s="46">
        <f t="shared" si="85"/>
        <v>0</v>
      </c>
      <c r="AS270" s="46">
        <f t="shared" si="86"/>
        <v>0</v>
      </c>
      <c r="AT270" s="46">
        <f t="shared" si="87"/>
        <v>0</v>
      </c>
      <c r="AU270" s="46">
        <f t="shared" si="88"/>
        <v>1</v>
      </c>
      <c r="AV270" s="105">
        <f t="shared" si="89"/>
        <v>1</v>
      </c>
      <c r="AW270" s="105">
        <f t="shared" si="90"/>
        <v>0</v>
      </c>
      <c r="AX270" s="107"/>
      <c r="AY270" s="294" t="b">
        <f t="shared" si="91"/>
        <v>1</v>
      </c>
      <c r="AZ270" s="5" t="s">
        <v>768</v>
      </c>
    </row>
    <row r="271" spans="1:52" s="5" customFormat="1" ht="28.5" customHeight="1" x14ac:dyDescent="0.25">
      <c r="A271" s="281" t="s">
        <v>659</v>
      </c>
      <c r="B271" s="19" t="s">
        <v>664</v>
      </c>
      <c r="C271" s="65" t="s">
        <v>665</v>
      </c>
      <c r="D271" s="66">
        <v>28.27</v>
      </c>
      <c r="E271" s="67">
        <v>28.27</v>
      </c>
      <c r="F271" s="101" t="s">
        <v>33</v>
      </c>
      <c r="G271" s="46">
        <v>0</v>
      </c>
      <c r="H271" s="46"/>
      <c r="I271" s="46"/>
      <c r="J271" s="46"/>
      <c r="K271" s="46"/>
      <c r="L271" s="46">
        <f t="shared" si="75"/>
        <v>0</v>
      </c>
      <c r="M271" s="46"/>
      <c r="N271" s="46">
        <f t="shared" si="76"/>
        <v>0</v>
      </c>
      <c r="O271" s="105"/>
      <c r="P271" s="105"/>
      <c r="Q271" s="105"/>
      <c r="R271" s="105"/>
      <c r="S271" s="46">
        <f t="shared" si="77"/>
        <v>0</v>
      </c>
      <c r="T271" s="46"/>
      <c r="U271" s="46">
        <f t="shared" si="78"/>
        <v>0</v>
      </c>
      <c r="V271" s="105"/>
      <c r="W271" s="105"/>
      <c r="X271" s="105"/>
      <c r="Y271" s="105"/>
      <c r="Z271" s="46">
        <f t="shared" si="79"/>
        <v>0</v>
      </c>
      <c r="AA271" s="105"/>
      <c r="AB271" s="46">
        <f t="shared" si="80"/>
        <v>0</v>
      </c>
      <c r="AC271" s="105"/>
      <c r="AD271" s="105"/>
      <c r="AE271" s="105"/>
      <c r="AF271" s="105"/>
      <c r="AG271" s="46">
        <f t="shared" si="74"/>
        <v>0</v>
      </c>
      <c r="AH271" s="105">
        <v>0</v>
      </c>
      <c r="AI271" s="46">
        <f t="shared" si="81"/>
        <v>0</v>
      </c>
      <c r="AJ271" s="105"/>
      <c r="AK271" s="105"/>
      <c r="AL271" s="105"/>
      <c r="AM271" s="105"/>
      <c r="AN271" s="46">
        <f t="shared" si="82"/>
        <v>0</v>
      </c>
      <c r="AO271" s="105">
        <v>0</v>
      </c>
      <c r="AP271" s="105">
        <f t="shared" si="83"/>
        <v>0</v>
      </c>
      <c r="AQ271" s="46">
        <f t="shared" si="84"/>
        <v>0</v>
      </c>
      <c r="AR271" s="46">
        <f t="shared" si="85"/>
        <v>0</v>
      </c>
      <c r="AS271" s="46">
        <f t="shared" si="86"/>
        <v>0</v>
      </c>
      <c r="AT271" s="46">
        <f t="shared" si="87"/>
        <v>0</v>
      </c>
      <c r="AU271" s="46">
        <f t="shared" si="88"/>
        <v>0</v>
      </c>
      <c r="AV271" s="105">
        <f t="shared" si="89"/>
        <v>0</v>
      </c>
      <c r="AW271" s="105">
        <f t="shared" si="90"/>
        <v>0</v>
      </c>
      <c r="AX271" s="107"/>
      <c r="AY271" s="294" t="b">
        <f t="shared" si="91"/>
        <v>1</v>
      </c>
      <c r="AZ271" s="5" t="s">
        <v>665</v>
      </c>
    </row>
    <row r="272" spans="1:52" s="5" customFormat="1" ht="24.95" customHeight="1" x14ac:dyDescent="0.25">
      <c r="A272" s="281" t="s">
        <v>228</v>
      </c>
      <c r="B272" s="19" t="s">
        <v>265</v>
      </c>
      <c r="C272" s="65" t="s">
        <v>266</v>
      </c>
      <c r="D272" s="66">
        <v>6.96</v>
      </c>
      <c r="E272" s="67">
        <v>6.96</v>
      </c>
      <c r="F272" s="101" t="s">
        <v>33</v>
      </c>
      <c r="G272" s="46">
        <v>225</v>
      </c>
      <c r="H272" s="46"/>
      <c r="I272" s="46"/>
      <c r="J272" s="46"/>
      <c r="K272" s="46"/>
      <c r="L272" s="46">
        <f t="shared" si="75"/>
        <v>225</v>
      </c>
      <c r="M272" s="46">
        <v>225</v>
      </c>
      <c r="N272" s="46">
        <f t="shared" si="76"/>
        <v>0</v>
      </c>
      <c r="O272" s="105"/>
      <c r="P272" s="105"/>
      <c r="Q272" s="105"/>
      <c r="R272" s="105"/>
      <c r="S272" s="46">
        <f t="shared" si="77"/>
        <v>225</v>
      </c>
      <c r="T272" s="46">
        <v>225</v>
      </c>
      <c r="U272" s="46">
        <f t="shared" si="78"/>
        <v>0</v>
      </c>
      <c r="V272" s="105"/>
      <c r="W272" s="105"/>
      <c r="X272" s="105"/>
      <c r="Y272" s="105"/>
      <c r="Z272" s="46">
        <f t="shared" si="79"/>
        <v>225</v>
      </c>
      <c r="AA272" s="105">
        <v>225</v>
      </c>
      <c r="AB272" s="46">
        <f t="shared" si="80"/>
        <v>0</v>
      </c>
      <c r="AC272" s="105"/>
      <c r="AD272" s="105"/>
      <c r="AE272" s="105"/>
      <c r="AF272" s="105"/>
      <c r="AG272" s="46">
        <f t="shared" si="74"/>
        <v>225</v>
      </c>
      <c r="AH272" s="105">
        <v>225</v>
      </c>
      <c r="AI272" s="46">
        <f t="shared" si="81"/>
        <v>0</v>
      </c>
      <c r="AJ272" s="105"/>
      <c r="AK272" s="105"/>
      <c r="AL272" s="105"/>
      <c r="AM272" s="105"/>
      <c r="AN272" s="46">
        <f t="shared" si="82"/>
        <v>225</v>
      </c>
      <c r="AO272" s="105">
        <v>225</v>
      </c>
      <c r="AP272" s="105">
        <f t="shared" si="83"/>
        <v>0</v>
      </c>
      <c r="AQ272" s="46">
        <f t="shared" si="84"/>
        <v>0</v>
      </c>
      <c r="AR272" s="46">
        <f t="shared" si="85"/>
        <v>0</v>
      </c>
      <c r="AS272" s="46">
        <f t="shared" si="86"/>
        <v>0</v>
      </c>
      <c r="AT272" s="46">
        <f t="shared" si="87"/>
        <v>0</v>
      </c>
      <c r="AU272" s="46">
        <f t="shared" si="88"/>
        <v>225</v>
      </c>
      <c r="AV272" s="105">
        <f t="shared" si="89"/>
        <v>225</v>
      </c>
      <c r="AW272" s="105">
        <f t="shared" si="90"/>
        <v>0</v>
      </c>
      <c r="AX272" s="108"/>
      <c r="AY272" s="294" t="b">
        <f t="shared" si="91"/>
        <v>1</v>
      </c>
      <c r="AZ272" s="5" t="s">
        <v>266</v>
      </c>
    </row>
    <row r="273" spans="1:52" s="5" customFormat="1" ht="24.95" customHeight="1" x14ac:dyDescent="0.25">
      <c r="A273" s="281" t="s">
        <v>1053</v>
      </c>
      <c r="B273" s="69" t="s">
        <v>1120</v>
      </c>
      <c r="C273" s="65" t="s">
        <v>1121</v>
      </c>
      <c r="D273" s="66">
        <v>14</v>
      </c>
      <c r="E273" s="67">
        <v>14</v>
      </c>
      <c r="F273" s="101" t="s">
        <v>33</v>
      </c>
      <c r="G273" s="46">
        <v>2</v>
      </c>
      <c r="H273" s="46"/>
      <c r="I273" s="46"/>
      <c r="J273" s="46"/>
      <c r="K273" s="46"/>
      <c r="L273" s="46">
        <f t="shared" si="75"/>
        <v>2</v>
      </c>
      <c r="M273" s="46">
        <v>2</v>
      </c>
      <c r="N273" s="46">
        <f t="shared" si="76"/>
        <v>0</v>
      </c>
      <c r="O273" s="105"/>
      <c r="P273" s="105"/>
      <c r="Q273" s="105"/>
      <c r="R273" s="105"/>
      <c r="S273" s="46">
        <f t="shared" si="77"/>
        <v>2</v>
      </c>
      <c r="T273" s="46">
        <v>2</v>
      </c>
      <c r="U273" s="46">
        <f t="shared" si="78"/>
        <v>0</v>
      </c>
      <c r="V273" s="105"/>
      <c r="W273" s="105"/>
      <c r="X273" s="105"/>
      <c r="Y273" s="105"/>
      <c r="Z273" s="46">
        <f t="shared" si="79"/>
        <v>2</v>
      </c>
      <c r="AA273" s="105">
        <v>2</v>
      </c>
      <c r="AB273" s="46">
        <f t="shared" si="80"/>
        <v>0</v>
      </c>
      <c r="AC273" s="105"/>
      <c r="AD273" s="105"/>
      <c r="AE273" s="105"/>
      <c r="AF273" s="105"/>
      <c r="AG273" s="46">
        <f t="shared" si="74"/>
        <v>2</v>
      </c>
      <c r="AH273" s="105">
        <v>2</v>
      </c>
      <c r="AI273" s="46">
        <f t="shared" si="81"/>
        <v>0</v>
      </c>
      <c r="AJ273" s="105"/>
      <c r="AK273" s="105"/>
      <c r="AL273" s="105"/>
      <c r="AM273" s="105"/>
      <c r="AN273" s="46">
        <f t="shared" si="82"/>
        <v>2</v>
      </c>
      <c r="AO273" s="105">
        <v>2</v>
      </c>
      <c r="AP273" s="105">
        <f t="shared" si="83"/>
        <v>0</v>
      </c>
      <c r="AQ273" s="46">
        <f t="shared" si="84"/>
        <v>0</v>
      </c>
      <c r="AR273" s="46">
        <f t="shared" si="85"/>
        <v>0</v>
      </c>
      <c r="AS273" s="46">
        <f t="shared" si="86"/>
        <v>0</v>
      </c>
      <c r="AT273" s="46">
        <f t="shared" si="87"/>
        <v>0</v>
      </c>
      <c r="AU273" s="46">
        <f t="shared" si="88"/>
        <v>2</v>
      </c>
      <c r="AV273" s="105">
        <f t="shared" si="89"/>
        <v>2</v>
      </c>
      <c r="AW273" s="105">
        <f t="shared" si="90"/>
        <v>0</v>
      </c>
      <c r="AX273" s="107"/>
      <c r="AY273" s="294" t="b">
        <f t="shared" si="91"/>
        <v>1</v>
      </c>
      <c r="AZ273" s="5" t="s">
        <v>1121</v>
      </c>
    </row>
    <row r="274" spans="1:52" s="5" customFormat="1" ht="24.95" customHeight="1" x14ac:dyDescent="0.25">
      <c r="A274" s="281" t="s">
        <v>1272</v>
      </c>
      <c r="B274" s="69" t="s">
        <v>1279</v>
      </c>
      <c r="C274" s="65" t="s">
        <v>1280</v>
      </c>
      <c r="D274" s="66">
        <v>62.92</v>
      </c>
      <c r="E274" s="67">
        <v>62.92</v>
      </c>
      <c r="F274" s="101" t="s">
        <v>33</v>
      </c>
      <c r="G274" s="46">
        <v>0</v>
      </c>
      <c r="H274" s="46"/>
      <c r="I274" s="46"/>
      <c r="J274" s="46"/>
      <c r="K274" s="46"/>
      <c r="L274" s="46">
        <f t="shared" si="75"/>
        <v>0</v>
      </c>
      <c r="M274" s="46"/>
      <c r="N274" s="46">
        <f t="shared" si="76"/>
        <v>0</v>
      </c>
      <c r="O274" s="105"/>
      <c r="P274" s="105"/>
      <c r="Q274" s="105"/>
      <c r="R274" s="105"/>
      <c r="S274" s="46">
        <f t="shared" si="77"/>
        <v>0</v>
      </c>
      <c r="T274" s="46"/>
      <c r="U274" s="46">
        <f t="shared" si="78"/>
        <v>0</v>
      </c>
      <c r="V274" s="105"/>
      <c r="W274" s="105"/>
      <c r="X274" s="105"/>
      <c r="Y274" s="105"/>
      <c r="Z274" s="46">
        <f t="shared" si="79"/>
        <v>0</v>
      </c>
      <c r="AA274" s="105"/>
      <c r="AB274" s="46">
        <f t="shared" si="80"/>
        <v>0</v>
      </c>
      <c r="AC274" s="105"/>
      <c r="AD274" s="105"/>
      <c r="AE274" s="105"/>
      <c r="AF274" s="105"/>
      <c r="AG274" s="46">
        <f t="shared" si="74"/>
        <v>0</v>
      </c>
      <c r="AH274" s="105">
        <v>0</v>
      </c>
      <c r="AI274" s="46">
        <f t="shared" si="81"/>
        <v>0</v>
      </c>
      <c r="AJ274" s="105"/>
      <c r="AK274" s="105"/>
      <c r="AL274" s="105"/>
      <c r="AM274" s="105"/>
      <c r="AN274" s="46">
        <f t="shared" si="82"/>
        <v>0</v>
      </c>
      <c r="AO274" s="105">
        <v>0</v>
      </c>
      <c r="AP274" s="105">
        <f t="shared" si="83"/>
        <v>0</v>
      </c>
      <c r="AQ274" s="46">
        <f t="shared" si="84"/>
        <v>0</v>
      </c>
      <c r="AR274" s="46">
        <f t="shared" si="85"/>
        <v>0</v>
      </c>
      <c r="AS274" s="46">
        <f t="shared" si="86"/>
        <v>0</v>
      </c>
      <c r="AT274" s="46">
        <f t="shared" si="87"/>
        <v>0</v>
      </c>
      <c r="AU274" s="46">
        <f t="shared" si="88"/>
        <v>0</v>
      </c>
      <c r="AV274" s="105">
        <f t="shared" si="89"/>
        <v>0</v>
      </c>
      <c r="AW274" s="105">
        <f t="shared" si="90"/>
        <v>0</v>
      </c>
      <c r="AX274" s="107"/>
      <c r="AY274" s="294" t="b">
        <f t="shared" si="91"/>
        <v>1</v>
      </c>
      <c r="AZ274" s="5" t="s">
        <v>1280</v>
      </c>
    </row>
    <row r="275" spans="1:52" s="5" customFormat="1" ht="24.95" customHeight="1" x14ac:dyDescent="0.25">
      <c r="A275" s="281" t="s">
        <v>1053</v>
      </c>
      <c r="B275" s="69" t="s">
        <v>1122</v>
      </c>
      <c r="C275" s="65" t="s">
        <v>1123</v>
      </c>
      <c r="D275" s="66">
        <v>325.07</v>
      </c>
      <c r="E275" s="67">
        <v>325.07</v>
      </c>
      <c r="F275" s="101" t="s">
        <v>33</v>
      </c>
      <c r="G275" s="46">
        <v>0</v>
      </c>
      <c r="H275" s="46"/>
      <c r="I275" s="46"/>
      <c r="J275" s="46"/>
      <c r="K275" s="46"/>
      <c r="L275" s="46">
        <f t="shared" si="75"/>
        <v>0</v>
      </c>
      <c r="M275" s="46">
        <v>0</v>
      </c>
      <c r="N275" s="46">
        <f t="shared" si="76"/>
        <v>0</v>
      </c>
      <c r="O275" s="105"/>
      <c r="P275" s="105"/>
      <c r="Q275" s="105"/>
      <c r="R275" s="105"/>
      <c r="S275" s="46">
        <f t="shared" si="77"/>
        <v>0</v>
      </c>
      <c r="T275" s="46"/>
      <c r="U275" s="46">
        <f t="shared" si="78"/>
        <v>0</v>
      </c>
      <c r="V275" s="105"/>
      <c r="W275" s="105"/>
      <c r="X275" s="105"/>
      <c r="Y275" s="105"/>
      <c r="Z275" s="46">
        <f t="shared" si="79"/>
        <v>0</v>
      </c>
      <c r="AA275" s="105"/>
      <c r="AB275" s="46">
        <f t="shared" si="80"/>
        <v>0</v>
      </c>
      <c r="AC275" s="105"/>
      <c r="AD275" s="105"/>
      <c r="AE275" s="105"/>
      <c r="AF275" s="105"/>
      <c r="AG275" s="46">
        <f t="shared" si="74"/>
        <v>0</v>
      </c>
      <c r="AH275" s="105">
        <v>0</v>
      </c>
      <c r="AI275" s="46">
        <f t="shared" si="81"/>
        <v>0</v>
      </c>
      <c r="AJ275" s="105"/>
      <c r="AK275" s="105"/>
      <c r="AL275" s="105"/>
      <c r="AM275" s="105"/>
      <c r="AN275" s="46">
        <f t="shared" si="82"/>
        <v>0</v>
      </c>
      <c r="AO275" s="105">
        <v>0</v>
      </c>
      <c r="AP275" s="105">
        <f t="shared" si="83"/>
        <v>0</v>
      </c>
      <c r="AQ275" s="46">
        <f t="shared" si="84"/>
        <v>0</v>
      </c>
      <c r="AR275" s="46">
        <f t="shared" si="85"/>
        <v>0</v>
      </c>
      <c r="AS275" s="46">
        <f t="shared" si="86"/>
        <v>0</v>
      </c>
      <c r="AT275" s="46">
        <f t="shared" si="87"/>
        <v>0</v>
      </c>
      <c r="AU275" s="46">
        <f t="shared" si="88"/>
        <v>0</v>
      </c>
      <c r="AV275" s="105">
        <f t="shared" si="89"/>
        <v>0</v>
      </c>
      <c r="AW275" s="105">
        <f t="shared" si="90"/>
        <v>0</v>
      </c>
      <c r="AX275" s="107"/>
      <c r="AY275" s="294" t="b">
        <f t="shared" si="91"/>
        <v>1</v>
      </c>
      <c r="AZ275" s="5" t="s">
        <v>1123</v>
      </c>
    </row>
    <row r="276" spans="1:52" s="5" customFormat="1" ht="28.5" customHeight="1" x14ac:dyDescent="0.25">
      <c r="A276" s="281" t="s">
        <v>1053</v>
      </c>
      <c r="B276" s="69" t="s">
        <v>1124</v>
      </c>
      <c r="C276" s="65" t="s">
        <v>1125</v>
      </c>
      <c r="D276" s="66">
        <v>61</v>
      </c>
      <c r="E276" s="67">
        <v>61</v>
      </c>
      <c r="F276" s="101" t="s">
        <v>33</v>
      </c>
      <c r="G276" s="46">
        <v>0</v>
      </c>
      <c r="H276" s="46"/>
      <c r="I276" s="46"/>
      <c r="J276" s="46"/>
      <c r="K276" s="46"/>
      <c r="L276" s="46">
        <f t="shared" si="75"/>
        <v>0</v>
      </c>
      <c r="M276" s="46">
        <v>0</v>
      </c>
      <c r="N276" s="46">
        <f t="shared" si="76"/>
        <v>0</v>
      </c>
      <c r="O276" s="105"/>
      <c r="P276" s="105"/>
      <c r="Q276" s="105"/>
      <c r="R276" s="105"/>
      <c r="S276" s="46">
        <f t="shared" si="77"/>
        <v>0</v>
      </c>
      <c r="T276" s="46"/>
      <c r="U276" s="46">
        <f t="shared" si="78"/>
        <v>0</v>
      </c>
      <c r="V276" s="105"/>
      <c r="W276" s="105"/>
      <c r="X276" s="105"/>
      <c r="Y276" s="105"/>
      <c r="Z276" s="46">
        <f t="shared" si="79"/>
        <v>0</v>
      </c>
      <c r="AA276" s="105"/>
      <c r="AB276" s="46">
        <f t="shared" si="80"/>
        <v>0</v>
      </c>
      <c r="AC276" s="105"/>
      <c r="AD276" s="105"/>
      <c r="AE276" s="105"/>
      <c r="AF276" s="105"/>
      <c r="AG276" s="46">
        <f t="shared" si="74"/>
        <v>0</v>
      </c>
      <c r="AH276" s="105">
        <v>0</v>
      </c>
      <c r="AI276" s="46">
        <f t="shared" si="81"/>
        <v>0</v>
      </c>
      <c r="AJ276" s="105"/>
      <c r="AK276" s="105"/>
      <c r="AL276" s="105"/>
      <c r="AM276" s="105"/>
      <c r="AN276" s="46">
        <f t="shared" si="82"/>
        <v>0</v>
      </c>
      <c r="AO276" s="105">
        <v>0</v>
      </c>
      <c r="AP276" s="105">
        <f t="shared" si="83"/>
        <v>0</v>
      </c>
      <c r="AQ276" s="46">
        <f t="shared" si="84"/>
        <v>0</v>
      </c>
      <c r="AR276" s="46">
        <f t="shared" si="85"/>
        <v>0</v>
      </c>
      <c r="AS276" s="46">
        <f t="shared" si="86"/>
        <v>0</v>
      </c>
      <c r="AT276" s="46">
        <f t="shared" si="87"/>
        <v>0</v>
      </c>
      <c r="AU276" s="46">
        <f t="shared" si="88"/>
        <v>0</v>
      </c>
      <c r="AV276" s="105">
        <f t="shared" si="89"/>
        <v>0</v>
      </c>
      <c r="AW276" s="105">
        <f t="shared" si="90"/>
        <v>0</v>
      </c>
      <c r="AX276" s="107"/>
      <c r="AY276" s="294" t="b">
        <f t="shared" si="91"/>
        <v>1</v>
      </c>
      <c r="AZ276" s="5" t="s">
        <v>1125</v>
      </c>
    </row>
    <row r="277" spans="1:52" s="5" customFormat="1" ht="24.95" customHeight="1" x14ac:dyDescent="0.25">
      <c r="A277" s="281" t="s">
        <v>1053</v>
      </c>
      <c r="B277" s="69" t="s">
        <v>1126</v>
      </c>
      <c r="C277" s="65" t="s">
        <v>1127</v>
      </c>
      <c r="D277" s="66">
        <v>80</v>
      </c>
      <c r="E277" s="67">
        <v>80</v>
      </c>
      <c r="F277" s="101" t="s">
        <v>33</v>
      </c>
      <c r="G277" s="46">
        <v>0</v>
      </c>
      <c r="H277" s="46"/>
      <c r="I277" s="46"/>
      <c r="J277" s="46"/>
      <c r="K277" s="46"/>
      <c r="L277" s="46">
        <f t="shared" si="75"/>
        <v>0</v>
      </c>
      <c r="M277" s="46">
        <v>0</v>
      </c>
      <c r="N277" s="46">
        <f t="shared" si="76"/>
        <v>0</v>
      </c>
      <c r="O277" s="105"/>
      <c r="P277" s="105"/>
      <c r="Q277" s="105"/>
      <c r="R277" s="105"/>
      <c r="S277" s="46">
        <f t="shared" si="77"/>
        <v>0</v>
      </c>
      <c r="T277" s="46"/>
      <c r="U277" s="46">
        <f t="shared" si="78"/>
        <v>0</v>
      </c>
      <c r="V277" s="105"/>
      <c r="W277" s="105"/>
      <c r="X277" s="105"/>
      <c r="Y277" s="105"/>
      <c r="Z277" s="46">
        <f t="shared" si="79"/>
        <v>0</v>
      </c>
      <c r="AA277" s="105"/>
      <c r="AB277" s="46">
        <f t="shared" si="80"/>
        <v>0</v>
      </c>
      <c r="AC277" s="105"/>
      <c r="AD277" s="105"/>
      <c r="AE277" s="105"/>
      <c r="AF277" s="105"/>
      <c r="AG277" s="46">
        <f t="shared" si="74"/>
        <v>0</v>
      </c>
      <c r="AH277" s="105">
        <v>0</v>
      </c>
      <c r="AI277" s="46">
        <f t="shared" si="81"/>
        <v>0</v>
      </c>
      <c r="AJ277" s="105"/>
      <c r="AK277" s="105"/>
      <c r="AL277" s="105"/>
      <c r="AM277" s="105"/>
      <c r="AN277" s="46">
        <f t="shared" si="82"/>
        <v>0</v>
      </c>
      <c r="AO277" s="105">
        <v>0</v>
      </c>
      <c r="AP277" s="105">
        <f t="shared" si="83"/>
        <v>0</v>
      </c>
      <c r="AQ277" s="46">
        <f t="shared" si="84"/>
        <v>0</v>
      </c>
      <c r="AR277" s="46">
        <f t="shared" si="85"/>
        <v>0</v>
      </c>
      <c r="AS277" s="46">
        <f t="shared" si="86"/>
        <v>0</v>
      </c>
      <c r="AT277" s="46">
        <f t="shared" si="87"/>
        <v>0</v>
      </c>
      <c r="AU277" s="46">
        <f t="shared" si="88"/>
        <v>0</v>
      </c>
      <c r="AV277" s="105">
        <f t="shared" si="89"/>
        <v>0</v>
      </c>
      <c r="AW277" s="105">
        <f t="shared" si="90"/>
        <v>0</v>
      </c>
      <c r="AX277" s="107"/>
      <c r="AY277" s="294" t="b">
        <f t="shared" si="91"/>
        <v>1</v>
      </c>
      <c r="AZ277" s="5" t="s">
        <v>1127</v>
      </c>
    </row>
    <row r="278" spans="1:52" s="5" customFormat="1" ht="24.95" customHeight="1" x14ac:dyDescent="0.25">
      <c r="A278" s="281" t="s">
        <v>1272</v>
      </c>
      <c r="B278" s="69" t="s">
        <v>1281</v>
      </c>
      <c r="C278" s="65" t="s">
        <v>1282</v>
      </c>
      <c r="D278" s="66">
        <v>15</v>
      </c>
      <c r="E278" s="67">
        <v>15</v>
      </c>
      <c r="F278" s="101" t="s">
        <v>33</v>
      </c>
      <c r="G278" s="46">
        <v>0</v>
      </c>
      <c r="H278" s="46"/>
      <c r="I278" s="46"/>
      <c r="J278" s="46"/>
      <c r="K278" s="46"/>
      <c r="L278" s="46">
        <f t="shared" si="75"/>
        <v>0</v>
      </c>
      <c r="M278" s="46"/>
      <c r="N278" s="46">
        <f t="shared" si="76"/>
        <v>0</v>
      </c>
      <c r="O278" s="105"/>
      <c r="P278" s="105"/>
      <c r="Q278" s="105"/>
      <c r="R278" s="105"/>
      <c r="S278" s="46">
        <f t="shared" si="77"/>
        <v>0</v>
      </c>
      <c r="T278" s="46"/>
      <c r="U278" s="46">
        <f t="shared" si="78"/>
        <v>0</v>
      </c>
      <c r="V278" s="105"/>
      <c r="W278" s="105"/>
      <c r="X278" s="105"/>
      <c r="Y278" s="105"/>
      <c r="Z278" s="46">
        <f t="shared" si="79"/>
        <v>0</v>
      </c>
      <c r="AA278" s="105"/>
      <c r="AB278" s="46">
        <f t="shared" si="80"/>
        <v>0</v>
      </c>
      <c r="AC278" s="105"/>
      <c r="AD278" s="105"/>
      <c r="AE278" s="105"/>
      <c r="AF278" s="105"/>
      <c r="AG278" s="46">
        <f t="shared" si="74"/>
        <v>0</v>
      </c>
      <c r="AH278" s="105">
        <v>0</v>
      </c>
      <c r="AI278" s="46">
        <f t="shared" si="81"/>
        <v>0</v>
      </c>
      <c r="AJ278" s="105"/>
      <c r="AK278" s="105"/>
      <c r="AL278" s="105"/>
      <c r="AM278" s="105"/>
      <c r="AN278" s="46">
        <f t="shared" si="82"/>
        <v>0</v>
      </c>
      <c r="AO278" s="105">
        <v>0</v>
      </c>
      <c r="AP278" s="105">
        <f t="shared" si="83"/>
        <v>0</v>
      </c>
      <c r="AQ278" s="46">
        <f t="shared" si="84"/>
        <v>0</v>
      </c>
      <c r="AR278" s="46">
        <f t="shared" si="85"/>
        <v>0</v>
      </c>
      <c r="AS278" s="46">
        <f t="shared" si="86"/>
        <v>0</v>
      </c>
      <c r="AT278" s="46">
        <f t="shared" si="87"/>
        <v>0</v>
      </c>
      <c r="AU278" s="46">
        <f t="shared" si="88"/>
        <v>0</v>
      </c>
      <c r="AV278" s="105">
        <f t="shared" si="89"/>
        <v>0</v>
      </c>
      <c r="AW278" s="105">
        <f t="shared" si="90"/>
        <v>0</v>
      </c>
      <c r="AX278" s="107"/>
      <c r="AY278" s="294" t="b">
        <f t="shared" si="91"/>
        <v>1</v>
      </c>
      <c r="AZ278" s="5" t="s">
        <v>1282</v>
      </c>
    </row>
    <row r="279" spans="1:52" s="5" customFormat="1" ht="24.95" customHeight="1" x14ac:dyDescent="0.25">
      <c r="A279" s="281" t="s">
        <v>674</v>
      </c>
      <c r="B279" s="19" t="s">
        <v>769</v>
      </c>
      <c r="C279" s="65" t="s">
        <v>770</v>
      </c>
      <c r="D279" s="66">
        <v>167.62</v>
      </c>
      <c r="E279" s="67">
        <v>167.62</v>
      </c>
      <c r="F279" s="101" t="s">
        <v>53</v>
      </c>
      <c r="G279" s="46">
        <v>0</v>
      </c>
      <c r="H279" s="46"/>
      <c r="I279" s="46"/>
      <c r="J279" s="46"/>
      <c r="K279" s="46"/>
      <c r="L279" s="46">
        <f t="shared" si="75"/>
        <v>0</v>
      </c>
      <c r="M279" s="46">
        <v>0</v>
      </c>
      <c r="N279" s="46">
        <f t="shared" si="76"/>
        <v>0</v>
      </c>
      <c r="O279" s="105"/>
      <c r="P279" s="105"/>
      <c r="Q279" s="105"/>
      <c r="R279" s="105"/>
      <c r="S279" s="46">
        <f t="shared" si="77"/>
        <v>0</v>
      </c>
      <c r="T279" s="46"/>
      <c r="U279" s="46">
        <f t="shared" si="78"/>
        <v>0</v>
      </c>
      <c r="V279" s="105"/>
      <c r="W279" s="105"/>
      <c r="X279" s="105"/>
      <c r="Y279" s="105"/>
      <c r="Z279" s="46">
        <f t="shared" si="79"/>
        <v>0</v>
      </c>
      <c r="AA279" s="105"/>
      <c r="AB279" s="46">
        <f t="shared" si="80"/>
        <v>0</v>
      </c>
      <c r="AC279" s="105"/>
      <c r="AD279" s="105"/>
      <c r="AE279" s="105"/>
      <c r="AF279" s="105"/>
      <c r="AG279" s="46">
        <f t="shared" si="74"/>
        <v>0</v>
      </c>
      <c r="AH279" s="105">
        <v>0</v>
      </c>
      <c r="AI279" s="46">
        <f t="shared" si="81"/>
        <v>0</v>
      </c>
      <c r="AJ279" s="105"/>
      <c r="AK279" s="105"/>
      <c r="AL279" s="105"/>
      <c r="AM279" s="105"/>
      <c r="AN279" s="46">
        <f t="shared" si="82"/>
        <v>0</v>
      </c>
      <c r="AO279" s="105"/>
      <c r="AP279" s="105">
        <f t="shared" si="83"/>
        <v>0</v>
      </c>
      <c r="AQ279" s="46">
        <f t="shared" si="84"/>
        <v>0</v>
      </c>
      <c r="AR279" s="46">
        <f t="shared" si="85"/>
        <v>0</v>
      </c>
      <c r="AS279" s="46">
        <f t="shared" si="86"/>
        <v>0</v>
      </c>
      <c r="AT279" s="46">
        <f t="shared" si="87"/>
        <v>0</v>
      </c>
      <c r="AU279" s="46">
        <f t="shared" si="88"/>
        <v>0</v>
      </c>
      <c r="AV279" s="105">
        <f t="shared" si="89"/>
        <v>0</v>
      </c>
      <c r="AW279" s="105">
        <f t="shared" si="90"/>
        <v>0</v>
      </c>
      <c r="AX279" s="107"/>
      <c r="AY279" s="294" t="b">
        <f t="shared" si="91"/>
        <v>1</v>
      </c>
      <c r="AZ279" s="5" t="s">
        <v>770</v>
      </c>
    </row>
    <row r="280" spans="1:52" s="5" customFormat="1" ht="24.95" customHeight="1" x14ac:dyDescent="0.25">
      <c r="A280" s="281" t="s">
        <v>674</v>
      </c>
      <c r="B280" s="19" t="s">
        <v>771</v>
      </c>
      <c r="C280" s="65" t="s">
        <v>772</v>
      </c>
      <c r="D280" s="66">
        <v>167.62</v>
      </c>
      <c r="E280" s="67">
        <v>167.62</v>
      </c>
      <c r="F280" s="101" t="s">
        <v>53</v>
      </c>
      <c r="G280" s="46">
        <v>0</v>
      </c>
      <c r="H280" s="46"/>
      <c r="I280" s="46"/>
      <c r="J280" s="46"/>
      <c r="K280" s="46"/>
      <c r="L280" s="46">
        <f t="shared" si="75"/>
        <v>0</v>
      </c>
      <c r="M280" s="46">
        <v>0</v>
      </c>
      <c r="N280" s="46">
        <f t="shared" si="76"/>
        <v>0</v>
      </c>
      <c r="O280" s="105"/>
      <c r="P280" s="105"/>
      <c r="Q280" s="105"/>
      <c r="R280" s="105"/>
      <c r="S280" s="46">
        <f t="shared" si="77"/>
        <v>0</v>
      </c>
      <c r="T280" s="46"/>
      <c r="U280" s="46">
        <f t="shared" si="78"/>
        <v>0</v>
      </c>
      <c r="V280" s="105"/>
      <c r="W280" s="105"/>
      <c r="X280" s="105"/>
      <c r="Y280" s="105"/>
      <c r="Z280" s="46">
        <f t="shared" si="79"/>
        <v>0</v>
      </c>
      <c r="AA280" s="105"/>
      <c r="AB280" s="46">
        <f t="shared" si="80"/>
        <v>0</v>
      </c>
      <c r="AC280" s="105"/>
      <c r="AD280" s="105"/>
      <c r="AE280" s="105"/>
      <c r="AF280" s="105"/>
      <c r="AG280" s="46">
        <f t="shared" si="74"/>
        <v>0</v>
      </c>
      <c r="AH280" s="105">
        <v>0</v>
      </c>
      <c r="AI280" s="46">
        <f t="shared" si="81"/>
        <v>0</v>
      </c>
      <c r="AJ280" s="105"/>
      <c r="AK280" s="105"/>
      <c r="AL280" s="105"/>
      <c r="AM280" s="105"/>
      <c r="AN280" s="46">
        <f t="shared" si="82"/>
        <v>0</v>
      </c>
      <c r="AO280" s="105"/>
      <c r="AP280" s="105">
        <f t="shared" si="83"/>
        <v>0</v>
      </c>
      <c r="AQ280" s="46">
        <f t="shared" si="84"/>
        <v>0</v>
      </c>
      <c r="AR280" s="46">
        <f t="shared" si="85"/>
        <v>0</v>
      </c>
      <c r="AS280" s="46">
        <f t="shared" si="86"/>
        <v>0</v>
      </c>
      <c r="AT280" s="46">
        <f t="shared" si="87"/>
        <v>0</v>
      </c>
      <c r="AU280" s="46">
        <f t="shared" si="88"/>
        <v>0</v>
      </c>
      <c r="AV280" s="105">
        <f t="shared" si="89"/>
        <v>0</v>
      </c>
      <c r="AW280" s="105">
        <f t="shared" si="90"/>
        <v>0</v>
      </c>
      <c r="AX280" s="107"/>
      <c r="AY280" s="294" t="b">
        <f t="shared" si="91"/>
        <v>1</v>
      </c>
      <c r="AZ280" s="5" t="s">
        <v>772</v>
      </c>
    </row>
    <row r="281" spans="1:52" s="5" customFormat="1" ht="24.95" customHeight="1" x14ac:dyDescent="0.25">
      <c r="A281" s="281" t="s">
        <v>674</v>
      </c>
      <c r="B281" s="19" t="s">
        <v>773</v>
      </c>
      <c r="C281" s="65" t="s">
        <v>774</v>
      </c>
      <c r="D281" s="66">
        <v>167.62</v>
      </c>
      <c r="E281" s="67">
        <v>167.62</v>
      </c>
      <c r="F281" s="101" t="s">
        <v>53</v>
      </c>
      <c r="G281" s="46">
        <v>1</v>
      </c>
      <c r="H281" s="46"/>
      <c r="I281" s="46"/>
      <c r="J281" s="46"/>
      <c r="K281" s="46"/>
      <c r="L281" s="46">
        <f t="shared" si="75"/>
        <v>1</v>
      </c>
      <c r="M281" s="46">
        <v>1</v>
      </c>
      <c r="N281" s="46">
        <f t="shared" si="76"/>
        <v>0</v>
      </c>
      <c r="O281" s="105"/>
      <c r="P281" s="105"/>
      <c r="Q281" s="105"/>
      <c r="R281" s="105"/>
      <c r="S281" s="46">
        <f t="shared" si="77"/>
        <v>1</v>
      </c>
      <c r="T281" s="46">
        <v>1</v>
      </c>
      <c r="U281" s="46">
        <f t="shared" si="78"/>
        <v>0</v>
      </c>
      <c r="V281" s="105"/>
      <c r="W281" s="105"/>
      <c r="X281" s="105"/>
      <c r="Y281" s="105"/>
      <c r="Z281" s="46">
        <f t="shared" si="79"/>
        <v>1</v>
      </c>
      <c r="AA281" s="105">
        <v>1</v>
      </c>
      <c r="AB281" s="46">
        <f t="shared" si="80"/>
        <v>0</v>
      </c>
      <c r="AC281" s="105"/>
      <c r="AD281" s="105"/>
      <c r="AE281" s="105"/>
      <c r="AF281" s="105"/>
      <c r="AG281" s="46">
        <f t="shared" si="74"/>
        <v>1</v>
      </c>
      <c r="AH281" s="105">
        <v>1</v>
      </c>
      <c r="AI281" s="46">
        <f t="shared" si="81"/>
        <v>0</v>
      </c>
      <c r="AJ281" s="105"/>
      <c r="AK281" s="105"/>
      <c r="AL281" s="105"/>
      <c r="AM281" s="105"/>
      <c r="AN281" s="46">
        <f t="shared" si="82"/>
        <v>1</v>
      </c>
      <c r="AO281" s="105">
        <v>1</v>
      </c>
      <c r="AP281" s="105">
        <f t="shared" si="83"/>
        <v>0</v>
      </c>
      <c r="AQ281" s="46">
        <f t="shared" si="84"/>
        <v>0</v>
      </c>
      <c r="AR281" s="46">
        <f t="shared" si="85"/>
        <v>0</v>
      </c>
      <c r="AS281" s="46">
        <f t="shared" si="86"/>
        <v>0</v>
      </c>
      <c r="AT281" s="46">
        <f t="shared" si="87"/>
        <v>0</v>
      </c>
      <c r="AU281" s="46">
        <f t="shared" si="88"/>
        <v>1</v>
      </c>
      <c r="AV281" s="105">
        <f t="shared" si="89"/>
        <v>1</v>
      </c>
      <c r="AW281" s="105">
        <f t="shared" si="90"/>
        <v>0</v>
      </c>
      <c r="AX281" s="107"/>
      <c r="AY281" s="294" t="b">
        <f t="shared" si="91"/>
        <v>1</v>
      </c>
      <c r="AZ281" s="5" t="s">
        <v>774</v>
      </c>
    </row>
    <row r="282" spans="1:52" s="5" customFormat="1" ht="24.95" customHeight="1" x14ac:dyDescent="0.25">
      <c r="A282" s="281" t="s">
        <v>674</v>
      </c>
      <c r="B282" s="19" t="s">
        <v>775</v>
      </c>
      <c r="C282" s="65" t="s">
        <v>776</v>
      </c>
      <c r="D282" s="66">
        <v>118.32</v>
      </c>
      <c r="E282" s="67">
        <v>118.32</v>
      </c>
      <c r="F282" s="101" t="s">
        <v>53</v>
      </c>
      <c r="G282" s="46">
        <v>1</v>
      </c>
      <c r="H282" s="46"/>
      <c r="I282" s="46"/>
      <c r="J282" s="46"/>
      <c r="K282" s="46"/>
      <c r="L282" s="46">
        <f t="shared" si="75"/>
        <v>1</v>
      </c>
      <c r="M282" s="46">
        <v>1</v>
      </c>
      <c r="N282" s="46">
        <f t="shared" si="76"/>
        <v>0</v>
      </c>
      <c r="O282" s="105"/>
      <c r="P282" s="105"/>
      <c r="Q282" s="105"/>
      <c r="R282" s="105"/>
      <c r="S282" s="46">
        <f t="shared" si="77"/>
        <v>1</v>
      </c>
      <c r="T282" s="46">
        <v>1</v>
      </c>
      <c r="U282" s="46">
        <f t="shared" si="78"/>
        <v>0</v>
      </c>
      <c r="V282" s="105"/>
      <c r="W282" s="105"/>
      <c r="X282" s="105"/>
      <c r="Y282" s="105"/>
      <c r="Z282" s="46">
        <f t="shared" si="79"/>
        <v>1</v>
      </c>
      <c r="AA282" s="105">
        <v>1</v>
      </c>
      <c r="AB282" s="46">
        <f t="shared" si="80"/>
        <v>0</v>
      </c>
      <c r="AC282" s="105"/>
      <c r="AD282" s="105"/>
      <c r="AE282" s="105"/>
      <c r="AF282" s="105"/>
      <c r="AG282" s="46">
        <f t="shared" si="74"/>
        <v>1</v>
      </c>
      <c r="AH282" s="105">
        <v>1</v>
      </c>
      <c r="AI282" s="46">
        <f t="shared" si="81"/>
        <v>0</v>
      </c>
      <c r="AJ282" s="105"/>
      <c r="AK282" s="105"/>
      <c r="AL282" s="105"/>
      <c r="AM282" s="105"/>
      <c r="AN282" s="46">
        <f t="shared" si="82"/>
        <v>1</v>
      </c>
      <c r="AO282" s="105">
        <v>1</v>
      </c>
      <c r="AP282" s="105">
        <f t="shared" si="83"/>
        <v>0</v>
      </c>
      <c r="AQ282" s="46">
        <f t="shared" si="84"/>
        <v>0</v>
      </c>
      <c r="AR282" s="46">
        <f t="shared" si="85"/>
        <v>0</v>
      </c>
      <c r="AS282" s="46">
        <f t="shared" si="86"/>
        <v>0</v>
      </c>
      <c r="AT282" s="46">
        <f t="shared" si="87"/>
        <v>0</v>
      </c>
      <c r="AU282" s="46">
        <f t="shared" si="88"/>
        <v>1</v>
      </c>
      <c r="AV282" s="105">
        <f t="shared" si="89"/>
        <v>1</v>
      </c>
      <c r="AW282" s="105">
        <f t="shared" si="90"/>
        <v>0</v>
      </c>
      <c r="AX282" s="107"/>
      <c r="AY282" s="294" t="b">
        <f t="shared" si="91"/>
        <v>1</v>
      </c>
      <c r="AZ282" s="5" t="s">
        <v>776</v>
      </c>
    </row>
    <row r="283" spans="1:52" s="5" customFormat="1" ht="24.95" customHeight="1" x14ac:dyDescent="0.25">
      <c r="A283" s="281" t="s">
        <v>674</v>
      </c>
      <c r="B283" s="19" t="s">
        <v>777</v>
      </c>
      <c r="C283" s="65" t="s">
        <v>778</v>
      </c>
      <c r="D283" s="66">
        <v>70.989999999999995</v>
      </c>
      <c r="E283" s="67">
        <v>70.989999999999995</v>
      </c>
      <c r="F283" s="101" t="s">
        <v>53</v>
      </c>
      <c r="G283" s="46">
        <v>0</v>
      </c>
      <c r="H283" s="46"/>
      <c r="I283" s="46"/>
      <c r="J283" s="46"/>
      <c r="K283" s="46"/>
      <c r="L283" s="46">
        <f t="shared" si="75"/>
        <v>0</v>
      </c>
      <c r="M283" s="46">
        <v>0</v>
      </c>
      <c r="N283" s="46">
        <f t="shared" si="76"/>
        <v>0</v>
      </c>
      <c r="O283" s="105"/>
      <c r="P283" s="105"/>
      <c r="Q283" s="105"/>
      <c r="R283" s="105"/>
      <c r="S283" s="46">
        <f t="shared" si="77"/>
        <v>0</v>
      </c>
      <c r="T283" s="46"/>
      <c r="U283" s="46">
        <f t="shared" si="78"/>
        <v>0</v>
      </c>
      <c r="V283" s="105"/>
      <c r="W283" s="105"/>
      <c r="X283" s="105"/>
      <c r="Y283" s="105"/>
      <c r="Z283" s="46">
        <f t="shared" si="79"/>
        <v>0</v>
      </c>
      <c r="AA283" s="105"/>
      <c r="AB283" s="46">
        <f t="shared" si="80"/>
        <v>0</v>
      </c>
      <c r="AC283" s="105"/>
      <c r="AD283" s="105"/>
      <c r="AE283" s="105"/>
      <c r="AF283" s="105"/>
      <c r="AG283" s="46">
        <f t="shared" si="74"/>
        <v>0</v>
      </c>
      <c r="AH283" s="105">
        <v>0</v>
      </c>
      <c r="AI283" s="46">
        <f t="shared" si="81"/>
        <v>0</v>
      </c>
      <c r="AJ283" s="105"/>
      <c r="AK283" s="105"/>
      <c r="AL283" s="105"/>
      <c r="AM283" s="105"/>
      <c r="AN283" s="46">
        <f t="shared" si="82"/>
        <v>0</v>
      </c>
      <c r="AO283" s="105"/>
      <c r="AP283" s="105">
        <f t="shared" si="83"/>
        <v>0</v>
      </c>
      <c r="AQ283" s="46">
        <f t="shared" si="84"/>
        <v>0</v>
      </c>
      <c r="AR283" s="46">
        <f t="shared" si="85"/>
        <v>0</v>
      </c>
      <c r="AS283" s="46">
        <f t="shared" si="86"/>
        <v>0</v>
      </c>
      <c r="AT283" s="46">
        <f t="shared" si="87"/>
        <v>0</v>
      </c>
      <c r="AU283" s="46">
        <f t="shared" si="88"/>
        <v>0</v>
      </c>
      <c r="AV283" s="105">
        <f t="shared" si="89"/>
        <v>0</v>
      </c>
      <c r="AW283" s="105">
        <f t="shared" si="90"/>
        <v>0</v>
      </c>
      <c r="AX283" s="108"/>
      <c r="AY283" s="294" t="b">
        <f t="shared" si="91"/>
        <v>1</v>
      </c>
      <c r="AZ283" s="5" t="s">
        <v>778</v>
      </c>
    </row>
    <row r="284" spans="1:52" s="5" customFormat="1" ht="24.95" customHeight="1" x14ac:dyDescent="0.25">
      <c r="A284" s="281" t="s">
        <v>674</v>
      </c>
      <c r="B284" s="19" t="s">
        <v>779</v>
      </c>
      <c r="C284" s="65" t="s">
        <v>780</v>
      </c>
      <c r="D284" s="66">
        <v>70.989999999999995</v>
      </c>
      <c r="E284" s="67">
        <v>70.989999999999995</v>
      </c>
      <c r="F284" s="101" t="s">
        <v>53</v>
      </c>
      <c r="G284" s="46">
        <v>0</v>
      </c>
      <c r="H284" s="46"/>
      <c r="I284" s="46"/>
      <c r="J284" s="112"/>
      <c r="K284" s="46"/>
      <c r="L284" s="46">
        <f t="shared" si="75"/>
        <v>0</v>
      </c>
      <c r="M284" s="46">
        <v>0</v>
      </c>
      <c r="N284" s="46">
        <f t="shared" si="76"/>
        <v>0</v>
      </c>
      <c r="O284" s="105"/>
      <c r="P284" s="105"/>
      <c r="Q284" s="105"/>
      <c r="R284" s="105"/>
      <c r="S284" s="46">
        <f t="shared" si="77"/>
        <v>0</v>
      </c>
      <c r="T284" s="46"/>
      <c r="U284" s="46">
        <f t="shared" si="78"/>
        <v>0</v>
      </c>
      <c r="V284" s="105"/>
      <c r="W284" s="105"/>
      <c r="X284" s="105"/>
      <c r="Y284" s="105"/>
      <c r="Z284" s="46">
        <f t="shared" si="79"/>
        <v>0</v>
      </c>
      <c r="AA284" s="105"/>
      <c r="AB284" s="46">
        <f t="shared" si="80"/>
        <v>0</v>
      </c>
      <c r="AC284" s="105"/>
      <c r="AD284" s="105"/>
      <c r="AE284" s="105"/>
      <c r="AF284" s="105"/>
      <c r="AG284" s="46">
        <f t="shared" si="74"/>
        <v>0</v>
      </c>
      <c r="AH284" s="105">
        <v>0</v>
      </c>
      <c r="AI284" s="46">
        <f t="shared" si="81"/>
        <v>0</v>
      </c>
      <c r="AJ284" s="105"/>
      <c r="AK284" s="105"/>
      <c r="AL284" s="105"/>
      <c r="AM284" s="105"/>
      <c r="AN284" s="46">
        <f t="shared" si="82"/>
        <v>0</v>
      </c>
      <c r="AO284" s="105"/>
      <c r="AP284" s="105">
        <f t="shared" si="83"/>
        <v>0</v>
      </c>
      <c r="AQ284" s="46">
        <f t="shared" si="84"/>
        <v>0</v>
      </c>
      <c r="AR284" s="46">
        <f t="shared" si="85"/>
        <v>0</v>
      </c>
      <c r="AS284" s="46">
        <f t="shared" si="86"/>
        <v>0</v>
      </c>
      <c r="AT284" s="46">
        <f t="shared" si="87"/>
        <v>0</v>
      </c>
      <c r="AU284" s="46">
        <f t="shared" si="88"/>
        <v>0</v>
      </c>
      <c r="AV284" s="105">
        <f t="shared" si="89"/>
        <v>0</v>
      </c>
      <c r="AW284" s="105">
        <f t="shared" si="90"/>
        <v>0</v>
      </c>
      <c r="AX284" s="107"/>
      <c r="AY284" s="294" t="b">
        <f t="shared" si="91"/>
        <v>1</v>
      </c>
      <c r="AZ284" s="5" t="s">
        <v>780</v>
      </c>
    </row>
    <row r="285" spans="1:52" s="5" customFormat="1" ht="24.95" customHeight="1" x14ac:dyDescent="0.25">
      <c r="A285" s="281" t="s">
        <v>674</v>
      </c>
      <c r="B285" s="19" t="s">
        <v>781</v>
      </c>
      <c r="C285" s="65" t="s">
        <v>782</v>
      </c>
      <c r="D285" s="66">
        <v>194.88</v>
      </c>
      <c r="E285" s="67">
        <v>194.88</v>
      </c>
      <c r="F285" s="101" t="s">
        <v>53</v>
      </c>
      <c r="G285" s="46">
        <v>5</v>
      </c>
      <c r="H285" s="46"/>
      <c r="I285" s="46"/>
      <c r="J285" s="46">
        <v>1</v>
      </c>
      <c r="K285" s="46"/>
      <c r="L285" s="46">
        <f t="shared" si="75"/>
        <v>4</v>
      </c>
      <c r="M285" s="46">
        <v>4</v>
      </c>
      <c r="N285" s="46">
        <f t="shared" si="76"/>
        <v>0</v>
      </c>
      <c r="O285" s="105"/>
      <c r="P285" s="105"/>
      <c r="Q285" s="105"/>
      <c r="R285" s="105"/>
      <c r="S285" s="46">
        <f t="shared" si="77"/>
        <v>4</v>
      </c>
      <c r="T285" s="46">
        <v>4</v>
      </c>
      <c r="U285" s="46">
        <f t="shared" si="78"/>
        <v>0</v>
      </c>
      <c r="V285" s="105"/>
      <c r="W285" s="105"/>
      <c r="X285" s="105"/>
      <c r="Y285" s="105"/>
      <c r="Z285" s="46">
        <f t="shared" si="79"/>
        <v>4</v>
      </c>
      <c r="AA285" s="105">
        <v>4</v>
      </c>
      <c r="AB285" s="46">
        <f t="shared" si="80"/>
        <v>0</v>
      </c>
      <c r="AC285" s="105"/>
      <c r="AD285" s="105"/>
      <c r="AE285" s="105"/>
      <c r="AF285" s="105"/>
      <c r="AG285" s="46">
        <f t="shared" si="74"/>
        <v>4</v>
      </c>
      <c r="AH285" s="105">
        <v>4</v>
      </c>
      <c r="AI285" s="46">
        <f t="shared" si="81"/>
        <v>0</v>
      </c>
      <c r="AJ285" s="105"/>
      <c r="AK285" s="105"/>
      <c r="AL285" s="105"/>
      <c r="AM285" s="105"/>
      <c r="AN285" s="46">
        <f t="shared" si="82"/>
        <v>4</v>
      </c>
      <c r="AO285" s="105">
        <v>4</v>
      </c>
      <c r="AP285" s="105">
        <f t="shared" si="83"/>
        <v>0</v>
      </c>
      <c r="AQ285" s="46">
        <f t="shared" si="84"/>
        <v>0</v>
      </c>
      <c r="AR285" s="46">
        <f t="shared" si="85"/>
        <v>0</v>
      </c>
      <c r="AS285" s="46">
        <f t="shared" si="86"/>
        <v>1</v>
      </c>
      <c r="AT285" s="46">
        <f t="shared" si="87"/>
        <v>0</v>
      </c>
      <c r="AU285" s="46">
        <f t="shared" si="88"/>
        <v>4</v>
      </c>
      <c r="AV285" s="105">
        <f t="shared" si="89"/>
        <v>4</v>
      </c>
      <c r="AW285" s="105">
        <f t="shared" si="90"/>
        <v>0</v>
      </c>
      <c r="AX285" s="107"/>
      <c r="AY285" s="294" t="b">
        <f t="shared" si="91"/>
        <v>1</v>
      </c>
      <c r="AZ285" s="5" t="s">
        <v>782</v>
      </c>
    </row>
    <row r="286" spans="1:52" s="5" customFormat="1" ht="24.95" customHeight="1" x14ac:dyDescent="0.25">
      <c r="A286" s="281" t="s">
        <v>674</v>
      </c>
      <c r="B286" s="104" t="s">
        <v>783</v>
      </c>
      <c r="C286" s="65" t="s">
        <v>784</v>
      </c>
      <c r="D286" s="66">
        <v>243.8</v>
      </c>
      <c r="E286" s="67">
        <v>243.8</v>
      </c>
      <c r="F286" s="101" t="s">
        <v>53</v>
      </c>
      <c r="G286" s="46">
        <v>1</v>
      </c>
      <c r="H286" s="46"/>
      <c r="I286" s="46"/>
      <c r="J286" s="46"/>
      <c r="K286" s="46"/>
      <c r="L286" s="46">
        <f t="shared" si="75"/>
        <v>1</v>
      </c>
      <c r="M286" s="46">
        <v>1</v>
      </c>
      <c r="N286" s="46">
        <f t="shared" si="76"/>
        <v>0</v>
      </c>
      <c r="O286" s="105"/>
      <c r="P286" s="105"/>
      <c r="Q286" s="105"/>
      <c r="R286" s="105"/>
      <c r="S286" s="46">
        <f t="shared" si="77"/>
        <v>1</v>
      </c>
      <c r="T286" s="46">
        <v>1</v>
      </c>
      <c r="U286" s="46">
        <f t="shared" si="78"/>
        <v>0</v>
      </c>
      <c r="V286" s="105"/>
      <c r="W286" s="105"/>
      <c r="X286" s="105"/>
      <c r="Y286" s="105"/>
      <c r="Z286" s="46">
        <f t="shared" si="79"/>
        <v>1</v>
      </c>
      <c r="AA286" s="105">
        <v>1</v>
      </c>
      <c r="AB286" s="46">
        <f t="shared" si="80"/>
        <v>0</v>
      </c>
      <c r="AC286" s="105"/>
      <c r="AD286" s="105"/>
      <c r="AE286" s="105"/>
      <c r="AF286" s="105"/>
      <c r="AG286" s="46">
        <f t="shared" si="74"/>
        <v>1</v>
      </c>
      <c r="AH286" s="105">
        <v>1</v>
      </c>
      <c r="AI286" s="46">
        <f t="shared" si="81"/>
        <v>0</v>
      </c>
      <c r="AJ286" s="105"/>
      <c r="AK286" s="105"/>
      <c r="AL286" s="105"/>
      <c r="AM286" s="105"/>
      <c r="AN286" s="46">
        <f t="shared" si="82"/>
        <v>1</v>
      </c>
      <c r="AO286" s="105">
        <v>1</v>
      </c>
      <c r="AP286" s="105">
        <f t="shared" si="83"/>
        <v>0</v>
      </c>
      <c r="AQ286" s="46">
        <f t="shared" si="84"/>
        <v>0</v>
      </c>
      <c r="AR286" s="46">
        <f t="shared" si="85"/>
        <v>0</v>
      </c>
      <c r="AS286" s="46">
        <f t="shared" si="86"/>
        <v>0</v>
      </c>
      <c r="AT286" s="46">
        <f t="shared" si="87"/>
        <v>0</v>
      </c>
      <c r="AU286" s="46">
        <f t="shared" si="88"/>
        <v>1</v>
      </c>
      <c r="AV286" s="105">
        <f t="shared" si="89"/>
        <v>1</v>
      </c>
      <c r="AW286" s="105">
        <f t="shared" si="90"/>
        <v>0</v>
      </c>
      <c r="AX286" s="107"/>
      <c r="AY286" s="294" t="b">
        <f t="shared" si="91"/>
        <v>1</v>
      </c>
      <c r="AZ286" s="5" t="s">
        <v>784</v>
      </c>
    </row>
    <row r="287" spans="1:52" s="5" customFormat="1" ht="28.5" customHeight="1" x14ac:dyDescent="0.25">
      <c r="A287" s="281" t="s">
        <v>674</v>
      </c>
      <c r="B287" s="19" t="s">
        <v>785</v>
      </c>
      <c r="C287" s="65" t="s">
        <v>786</v>
      </c>
      <c r="D287" s="66">
        <v>193.97</v>
      </c>
      <c r="E287" s="67">
        <v>193.97</v>
      </c>
      <c r="F287" s="101" t="s">
        <v>53</v>
      </c>
      <c r="G287" s="46">
        <v>1</v>
      </c>
      <c r="H287" s="46"/>
      <c r="I287" s="46"/>
      <c r="J287" s="46"/>
      <c r="K287" s="46"/>
      <c r="L287" s="46">
        <f t="shared" si="75"/>
        <v>1</v>
      </c>
      <c r="M287" s="46">
        <v>1</v>
      </c>
      <c r="N287" s="46">
        <f t="shared" si="76"/>
        <v>0</v>
      </c>
      <c r="O287" s="105"/>
      <c r="P287" s="105"/>
      <c r="Q287" s="105"/>
      <c r="R287" s="105"/>
      <c r="S287" s="46">
        <f t="shared" si="77"/>
        <v>1</v>
      </c>
      <c r="T287" s="46">
        <v>1</v>
      </c>
      <c r="U287" s="46">
        <f t="shared" si="78"/>
        <v>0</v>
      </c>
      <c r="V287" s="105"/>
      <c r="W287" s="105"/>
      <c r="X287" s="105"/>
      <c r="Y287" s="105"/>
      <c r="Z287" s="46">
        <f t="shared" si="79"/>
        <v>1</v>
      </c>
      <c r="AA287" s="105">
        <v>1</v>
      </c>
      <c r="AB287" s="46">
        <f t="shared" si="80"/>
        <v>0</v>
      </c>
      <c r="AC287" s="105"/>
      <c r="AD287" s="105"/>
      <c r="AE287" s="105"/>
      <c r="AF287" s="105"/>
      <c r="AG287" s="46">
        <f t="shared" si="74"/>
        <v>1</v>
      </c>
      <c r="AH287" s="105">
        <v>1</v>
      </c>
      <c r="AI287" s="46">
        <f t="shared" si="81"/>
        <v>0</v>
      </c>
      <c r="AJ287" s="105"/>
      <c r="AK287" s="105"/>
      <c r="AL287" s="105"/>
      <c r="AM287" s="105"/>
      <c r="AN287" s="46">
        <f t="shared" si="82"/>
        <v>1</v>
      </c>
      <c r="AO287" s="105">
        <v>1</v>
      </c>
      <c r="AP287" s="105">
        <f t="shared" si="83"/>
        <v>0</v>
      </c>
      <c r="AQ287" s="46">
        <f t="shared" si="84"/>
        <v>0</v>
      </c>
      <c r="AR287" s="46">
        <f t="shared" si="85"/>
        <v>0</v>
      </c>
      <c r="AS287" s="46">
        <f t="shared" si="86"/>
        <v>0</v>
      </c>
      <c r="AT287" s="46">
        <f t="shared" si="87"/>
        <v>0</v>
      </c>
      <c r="AU287" s="46">
        <f t="shared" si="88"/>
        <v>1</v>
      </c>
      <c r="AV287" s="105">
        <f t="shared" si="89"/>
        <v>1</v>
      </c>
      <c r="AW287" s="105">
        <f t="shared" si="90"/>
        <v>0</v>
      </c>
      <c r="AX287" s="107"/>
      <c r="AY287" s="294" t="b">
        <f t="shared" si="91"/>
        <v>1</v>
      </c>
      <c r="AZ287" s="5" t="s">
        <v>786</v>
      </c>
    </row>
    <row r="288" spans="1:52" s="5" customFormat="1" ht="28.5" customHeight="1" x14ac:dyDescent="0.25">
      <c r="A288" s="281" t="s">
        <v>1540</v>
      </c>
      <c r="B288" s="19" t="s">
        <v>1567</v>
      </c>
      <c r="C288" s="65" t="s">
        <v>1568</v>
      </c>
      <c r="D288" s="66">
        <v>46.67</v>
      </c>
      <c r="E288" s="67">
        <v>46.67</v>
      </c>
      <c r="F288" s="101" t="s">
        <v>33</v>
      </c>
      <c r="G288" s="46">
        <v>5</v>
      </c>
      <c r="H288" s="46"/>
      <c r="I288" s="46"/>
      <c r="J288" s="46"/>
      <c r="K288" s="46"/>
      <c r="L288" s="46">
        <f t="shared" si="75"/>
        <v>5</v>
      </c>
      <c r="M288" s="46">
        <v>5</v>
      </c>
      <c r="N288" s="46">
        <f t="shared" si="76"/>
        <v>0</v>
      </c>
      <c r="O288" s="105"/>
      <c r="P288" s="105"/>
      <c r="Q288" s="105"/>
      <c r="R288" s="105"/>
      <c r="S288" s="46">
        <f t="shared" si="77"/>
        <v>5</v>
      </c>
      <c r="T288" s="46">
        <v>5</v>
      </c>
      <c r="U288" s="46">
        <f t="shared" si="78"/>
        <v>0</v>
      </c>
      <c r="V288" s="105"/>
      <c r="W288" s="105"/>
      <c r="X288" s="105"/>
      <c r="Y288" s="105"/>
      <c r="Z288" s="46">
        <f t="shared" si="79"/>
        <v>5</v>
      </c>
      <c r="AA288" s="105">
        <v>5</v>
      </c>
      <c r="AB288" s="46">
        <f t="shared" si="80"/>
        <v>0</v>
      </c>
      <c r="AC288" s="105"/>
      <c r="AD288" s="105"/>
      <c r="AE288" s="105"/>
      <c r="AF288" s="105"/>
      <c r="AG288" s="46">
        <f t="shared" si="74"/>
        <v>5</v>
      </c>
      <c r="AH288" s="105">
        <v>5</v>
      </c>
      <c r="AI288" s="46">
        <f t="shared" si="81"/>
        <v>0</v>
      </c>
      <c r="AJ288" s="105"/>
      <c r="AK288" s="105"/>
      <c r="AL288" s="105"/>
      <c r="AM288" s="105"/>
      <c r="AN288" s="46">
        <f t="shared" si="82"/>
        <v>5</v>
      </c>
      <c r="AO288" s="105">
        <v>5</v>
      </c>
      <c r="AP288" s="105">
        <f t="shared" si="83"/>
        <v>0</v>
      </c>
      <c r="AQ288" s="46">
        <f t="shared" si="84"/>
        <v>0</v>
      </c>
      <c r="AR288" s="46">
        <f t="shared" si="85"/>
        <v>0</v>
      </c>
      <c r="AS288" s="46">
        <f t="shared" si="86"/>
        <v>0</v>
      </c>
      <c r="AT288" s="46">
        <f t="shared" si="87"/>
        <v>0</v>
      </c>
      <c r="AU288" s="46">
        <f t="shared" si="88"/>
        <v>5</v>
      </c>
      <c r="AV288" s="184">
        <f t="shared" si="89"/>
        <v>5</v>
      </c>
      <c r="AW288" s="105">
        <f t="shared" si="90"/>
        <v>0</v>
      </c>
      <c r="AX288" s="107"/>
      <c r="AY288" s="294" t="b">
        <f t="shared" si="91"/>
        <v>1</v>
      </c>
      <c r="AZ288" s="5" t="s">
        <v>1568</v>
      </c>
    </row>
    <row r="289" spans="1:52" s="5" customFormat="1" ht="28.5" customHeight="1" x14ac:dyDescent="0.25">
      <c r="A289" s="281" t="s">
        <v>189</v>
      </c>
      <c r="B289" s="19" t="s">
        <v>196</v>
      </c>
      <c r="C289" s="65" t="s">
        <v>197</v>
      </c>
      <c r="D289" s="66">
        <v>23.78</v>
      </c>
      <c r="E289" s="67">
        <v>23.78</v>
      </c>
      <c r="F289" s="101" t="s">
        <v>76</v>
      </c>
      <c r="G289" s="46">
        <v>1012</v>
      </c>
      <c r="H289" s="46"/>
      <c r="I289" s="46"/>
      <c r="J289" s="46">
        <v>120</v>
      </c>
      <c r="K289" s="46"/>
      <c r="L289" s="46">
        <f t="shared" si="75"/>
        <v>892</v>
      </c>
      <c r="M289" s="46">
        <v>892</v>
      </c>
      <c r="N289" s="46">
        <f t="shared" si="76"/>
        <v>0</v>
      </c>
      <c r="O289" s="105">
        <v>540</v>
      </c>
      <c r="P289" s="105"/>
      <c r="Q289" s="105">
        <v>140</v>
      </c>
      <c r="R289" s="105"/>
      <c r="S289" s="46">
        <f t="shared" si="77"/>
        <v>1292</v>
      </c>
      <c r="T289" s="46">
        <v>1292</v>
      </c>
      <c r="U289" s="46">
        <f t="shared" si="78"/>
        <v>0</v>
      </c>
      <c r="V289" s="105"/>
      <c r="W289" s="105"/>
      <c r="X289" s="105">
        <v>100</v>
      </c>
      <c r="Y289" s="105"/>
      <c r="Z289" s="46">
        <f t="shared" si="79"/>
        <v>1192</v>
      </c>
      <c r="AA289" s="105">
        <v>1192</v>
      </c>
      <c r="AB289" s="46">
        <f t="shared" si="80"/>
        <v>0</v>
      </c>
      <c r="AC289" s="105"/>
      <c r="AD289" s="105"/>
      <c r="AE289" s="105">
        <v>120</v>
      </c>
      <c r="AF289" s="105"/>
      <c r="AG289" s="46">
        <f t="shared" si="74"/>
        <v>1072</v>
      </c>
      <c r="AH289" s="105">
        <f>1000+52+20</f>
        <v>1072</v>
      </c>
      <c r="AI289" s="46">
        <f t="shared" si="81"/>
        <v>0</v>
      </c>
      <c r="AJ289" s="105"/>
      <c r="AK289" s="105"/>
      <c r="AL289" s="105">
        <v>120</v>
      </c>
      <c r="AM289" s="105"/>
      <c r="AN289" s="46">
        <f t="shared" si="82"/>
        <v>952</v>
      </c>
      <c r="AO289" s="105">
        <v>952</v>
      </c>
      <c r="AP289" s="105">
        <f t="shared" si="83"/>
        <v>0</v>
      </c>
      <c r="AQ289" s="46">
        <f t="shared" si="84"/>
        <v>540</v>
      </c>
      <c r="AR289" s="46">
        <f t="shared" si="85"/>
        <v>0</v>
      </c>
      <c r="AS289" s="46">
        <f t="shared" si="86"/>
        <v>600</v>
      </c>
      <c r="AT289" s="46">
        <f t="shared" si="87"/>
        <v>0</v>
      </c>
      <c r="AU289" s="46">
        <f t="shared" si="88"/>
        <v>952</v>
      </c>
      <c r="AV289" s="105">
        <f t="shared" si="89"/>
        <v>952</v>
      </c>
      <c r="AW289" s="105">
        <f t="shared" si="90"/>
        <v>0</v>
      </c>
      <c r="AX289" s="106"/>
      <c r="AY289" s="294" t="b">
        <f t="shared" si="91"/>
        <v>1</v>
      </c>
      <c r="AZ289" s="5" t="s">
        <v>197</v>
      </c>
    </row>
    <row r="290" spans="1:52" s="5" customFormat="1" ht="34.5" x14ac:dyDescent="0.25">
      <c r="A290" s="281" t="s">
        <v>228</v>
      </c>
      <c r="B290" s="19" t="s">
        <v>267</v>
      </c>
      <c r="C290" s="65" t="s">
        <v>268</v>
      </c>
      <c r="D290" s="66">
        <v>0</v>
      </c>
      <c r="E290" s="67">
        <v>0</v>
      </c>
      <c r="F290" s="101" t="s">
        <v>33</v>
      </c>
      <c r="G290" s="46">
        <v>0</v>
      </c>
      <c r="H290" s="46"/>
      <c r="I290" s="46"/>
      <c r="J290" s="46"/>
      <c r="K290" s="46"/>
      <c r="L290" s="46">
        <f t="shared" si="75"/>
        <v>0</v>
      </c>
      <c r="M290" s="46"/>
      <c r="N290" s="46">
        <f t="shared" si="76"/>
        <v>0</v>
      </c>
      <c r="O290" s="105"/>
      <c r="P290" s="105"/>
      <c r="Q290" s="105"/>
      <c r="R290" s="105"/>
      <c r="S290" s="46">
        <f t="shared" si="77"/>
        <v>0</v>
      </c>
      <c r="T290" s="46"/>
      <c r="U290" s="46">
        <f t="shared" si="78"/>
        <v>0</v>
      </c>
      <c r="V290" s="105"/>
      <c r="W290" s="105"/>
      <c r="X290" s="105"/>
      <c r="Y290" s="105"/>
      <c r="Z290" s="46">
        <f t="shared" si="79"/>
        <v>0</v>
      </c>
      <c r="AA290" s="105"/>
      <c r="AB290" s="46">
        <f t="shared" si="80"/>
        <v>0</v>
      </c>
      <c r="AC290" s="105"/>
      <c r="AD290" s="105"/>
      <c r="AE290" s="105"/>
      <c r="AF290" s="105"/>
      <c r="AG290" s="46">
        <f t="shared" si="74"/>
        <v>0</v>
      </c>
      <c r="AH290" s="105">
        <v>0</v>
      </c>
      <c r="AI290" s="46">
        <f t="shared" si="81"/>
        <v>0</v>
      </c>
      <c r="AJ290" s="105"/>
      <c r="AK290" s="105"/>
      <c r="AL290" s="105"/>
      <c r="AM290" s="105"/>
      <c r="AN290" s="46">
        <f t="shared" si="82"/>
        <v>0</v>
      </c>
      <c r="AO290" s="105">
        <v>0</v>
      </c>
      <c r="AP290" s="105">
        <f t="shared" si="83"/>
        <v>0</v>
      </c>
      <c r="AQ290" s="46">
        <f t="shared" si="84"/>
        <v>0</v>
      </c>
      <c r="AR290" s="46">
        <f t="shared" si="85"/>
        <v>0</v>
      </c>
      <c r="AS290" s="46">
        <f t="shared" si="86"/>
        <v>0</v>
      </c>
      <c r="AT290" s="46">
        <f t="shared" si="87"/>
        <v>0</v>
      </c>
      <c r="AU290" s="46">
        <f t="shared" si="88"/>
        <v>0</v>
      </c>
      <c r="AV290" s="105">
        <f t="shared" si="89"/>
        <v>0</v>
      </c>
      <c r="AW290" s="105">
        <f t="shared" si="90"/>
        <v>0</v>
      </c>
      <c r="AX290" s="107"/>
      <c r="AY290" s="294" t="b">
        <f t="shared" si="91"/>
        <v>1</v>
      </c>
      <c r="AZ290" s="5" t="s">
        <v>268</v>
      </c>
    </row>
    <row r="291" spans="1:52" s="5" customFormat="1" ht="24.95" customHeight="1" x14ac:dyDescent="0.25">
      <c r="A291" s="281" t="s">
        <v>1053</v>
      </c>
      <c r="B291" s="69" t="s">
        <v>1128</v>
      </c>
      <c r="C291" s="65" t="s">
        <v>1129</v>
      </c>
      <c r="D291" s="66">
        <v>6.03</v>
      </c>
      <c r="E291" s="67">
        <v>6.03</v>
      </c>
      <c r="F291" s="101" t="s">
        <v>33</v>
      </c>
      <c r="G291" s="46">
        <v>0</v>
      </c>
      <c r="H291" s="46"/>
      <c r="I291" s="46"/>
      <c r="J291" s="46"/>
      <c r="K291" s="46"/>
      <c r="L291" s="46">
        <f t="shared" si="75"/>
        <v>0</v>
      </c>
      <c r="M291" s="46">
        <v>0</v>
      </c>
      <c r="N291" s="46">
        <f t="shared" si="76"/>
        <v>0</v>
      </c>
      <c r="O291" s="105"/>
      <c r="P291" s="105"/>
      <c r="Q291" s="105"/>
      <c r="R291" s="105"/>
      <c r="S291" s="46">
        <f t="shared" si="77"/>
        <v>0</v>
      </c>
      <c r="T291" s="46"/>
      <c r="U291" s="46">
        <f t="shared" si="78"/>
        <v>0</v>
      </c>
      <c r="V291" s="105"/>
      <c r="W291" s="105"/>
      <c r="X291" s="105"/>
      <c r="Y291" s="105"/>
      <c r="Z291" s="46">
        <f t="shared" si="79"/>
        <v>0</v>
      </c>
      <c r="AA291" s="105"/>
      <c r="AB291" s="46">
        <f t="shared" si="80"/>
        <v>0</v>
      </c>
      <c r="AC291" s="105"/>
      <c r="AD291" s="105"/>
      <c r="AE291" s="105"/>
      <c r="AF291" s="105"/>
      <c r="AG291" s="46">
        <f t="shared" si="74"/>
        <v>0</v>
      </c>
      <c r="AH291" s="105">
        <v>0</v>
      </c>
      <c r="AI291" s="46">
        <f t="shared" si="81"/>
        <v>0</v>
      </c>
      <c r="AJ291" s="105"/>
      <c r="AK291" s="105"/>
      <c r="AL291" s="105"/>
      <c r="AM291" s="105"/>
      <c r="AN291" s="46">
        <f t="shared" si="82"/>
        <v>0</v>
      </c>
      <c r="AO291" s="105">
        <v>0</v>
      </c>
      <c r="AP291" s="105">
        <f t="shared" si="83"/>
        <v>0</v>
      </c>
      <c r="AQ291" s="46">
        <f t="shared" si="84"/>
        <v>0</v>
      </c>
      <c r="AR291" s="46">
        <f t="shared" si="85"/>
        <v>0</v>
      </c>
      <c r="AS291" s="46">
        <f t="shared" si="86"/>
        <v>0</v>
      </c>
      <c r="AT291" s="46">
        <f t="shared" si="87"/>
        <v>0</v>
      </c>
      <c r="AU291" s="46">
        <f t="shared" si="88"/>
        <v>0</v>
      </c>
      <c r="AV291" s="105">
        <f t="shared" si="89"/>
        <v>0</v>
      </c>
      <c r="AW291" s="105">
        <f t="shared" si="90"/>
        <v>0</v>
      </c>
      <c r="AX291" s="107"/>
      <c r="AY291" s="294" t="b">
        <f t="shared" si="91"/>
        <v>1</v>
      </c>
      <c r="AZ291" s="5" t="s">
        <v>1129</v>
      </c>
    </row>
    <row r="292" spans="1:52" s="5" customFormat="1" ht="24.95" customHeight="1" x14ac:dyDescent="0.25">
      <c r="A292" s="281" t="s">
        <v>228</v>
      </c>
      <c r="B292" s="19" t="s">
        <v>269</v>
      </c>
      <c r="C292" s="65" t="s">
        <v>270</v>
      </c>
      <c r="D292" s="66">
        <v>2470.8000000000002</v>
      </c>
      <c r="E292" s="67">
        <v>2470.8000000000002</v>
      </c>
      <c r="F292" s="101" t="s">
        <v>33</v>
      </c>
      <c r="G292" s="46">
        <v>1</v>
      </c>
      <c r="H292" s="46"/>
      <c r="I292" s="46"/>
      <c r="J292" s="46"/>
      <c r="K292" s="46"/>
      <c r="L292" s="46">
        <f t="shared" si="75"/>
        <v>1</v>
      </c>
      <c r="M292" s="46">
        <v>1</v>
      </c>
      <c r="N292" s="46">
        <f t="shared" si="76"/>
        <v>0</v>
      </c>
      <c r="O292" s="105"/>
      <c r="P292" s="105"/>
      <c r="Q292" s="105"/>
      <c r="R292" s="105"/>
      <c r="S292" s="46">
        <f t="shared" si="77"/>
        <v>1</v>
      </c>
      <c r="T292" s="46">
        <v>1</v>
      </c>
      <c r="U292" s="46">
        <f t="shared" si="78"/>
        <v>0</v>
      </c>
      <c r="V292" s="105"/>
      <c r="W292" s="105"/>
      <c r="X292" s="105"/>
      <c r="Y292" s="105"/>
      <c r="Z292" s="46">
        <f t="shared" si="79"/>
        <v>1</v>
      </c>
      <c r="AA292" s="105">
        <v>1</v>
      </c>
      <c r="AB292" s="46">
        <f t="shared" si="80"/>
        <v>0</v>
      </c>
      <c r="AC292" s="105"/>
      <c r="AD292" s="105"/>
      <c r="AE292" s="105"/>
      <c r="AF292" s="105"/>
      <c r="AG292" s="46">
        <f t="shared" si="74"/>
        <v>1</v>
      </c>
      <c r="AH292" s="105">
        <v>1</v>
      </c>
      <c r="AI292" s="46">
        <f t="shared" si="81"/>
        <v>0</v>
      </c>
      <c r="AJ292" s="105"/>
      <c r="AK292" s="105"/>
      <c r="AL292" s="105"/>
      <c r="AM292" s="105"/>
      <c r="AN292" s="46">
        <f t="shared" si="82"/>
        <v>1</v>
      </c>
      <c r="AO292" s="105">
        <v>1</v>
      </c>
      <c r="AP292" s="105">
        <f t="shared" si="83"/>
        <v>0</v>
      </c>
      <c r="AQ292" s="46">
        <f t="shared" si="84"/>
        <v>0</v>
      </c>
      <c r="AR292" s="46">
        <f t="shared" si="85"/>
        <v>0</v>
      </c>
      <c r="AS292" s="46">
        <f t="shared" si="86"/>
        <v>0</v>
      </c>
      <c r="AT292" s="46">
        <f t="shared" si="87"/>
        <v>0</v>
      </c>
      <c r="AU292" s="46">
        <f t="shared" si="88"/>
        <v>1</v>
      </c>
      <c r="AV292" s="105">
        <f t="shared" si="89"/>
        <v>1</v>
      </c>
      <c r="AW292" s="105">
        <f t="shared" si="90"/>
        <v>0</v>
      </c>
      <c r="AX292" s="107"/>
      <c r="AY292" s="294" t="b">
        <f t="shared" si="91"/>
        <v>1</v>
      </c>
      <c r="AZ292" s="5" t="s">
        <v>270</v>
      </c>
    </row>
    <row r="293" spans="1:52" s="5" customFormat="1" ht="24.95" customHeight="1" x14ac:dyDescent="0.25">
      <c r="A293" s="281" t="s">
        <v>228</v>
      </c>
      <c r="B293" s="19" t="s">
        <v>271</v>
      </c>
      <c r="C293" s="65" t="s">
        <v>272</v>
      </c>
      <c r="D293" s="66">
        <v>21.46</v>
      </c>
      <c r="E293" s="67">
        <v>21.46</v>
      </c>
      <c r="F293" s="101" t="s">
        <v>33</v>
      </c>
      <c r="G293" s="46">
        <v>9</v>
      </c>
      <c r="H293" s="46"/>
      <c r="I293" s="46"/>
      <c r="J293" s="46"/>
      <c r="K293" s="46"/>
      <c r="L293" s="46">
        <f t="shared" si="75"/>
        <v>9</v>
      </c>
      <c r="M293" s="46">
        <v>9</v>
      </c>
      <c r="N293" s="46">
        <f t="shared" si="76"/>
        <v>0</v>
      </c>
      <c r="O293" s="105"/>
      <c r="P293" s="105"/>
      <c r="Q293" s="105"/>
      <c r="R293" s="105"/>
      <c r="S293" s="46">
        <f t="shared" si="77"/>
        <v>9</v>
      </c>
      <c r="T293" s="46">
        <v>9</v>
      </c>
      <c r="U293" s="46">
        <f t="shared" si="78"/>
        <v>0</v>
      </c>
      <c r="V293" s="105"/>
      <c r="W293" s="105"/>
      <c r="X293" s="105"/>
      <c r="Y293" s="105"/>
      <c r="Z293" s="46">
        <f t="shared" si="79"/>
        <v>9</v>
      </c>
      <c r="AA293" s="105">
        <v>9</v>
      </c>
      <c r="AB293" s="46">
        <f t="shared" si="80"/>
        <v>0</v>
      </c>
      <c r="AC293" s="105"/>
      <c r="AD293" s="105"/>
      <c r="AE293" s="105"/>
      <c r="AF293" s="105"/>
      <c r="AG293" s="46">
        <f t="shared" si="74"/>
        <v>9</v>
      </c>
      <c r="AH293" s="105">
        <v>9</v>
      </c>
      <c r="AI293" s="46">
        <f t="shared" si="81"/>
        <v>0</v>
      </c>
      <c r="AJ293" s="105"/>
      <c r="AK293" s="105"/>
      <c r="AL293" s="105"/>
      <c r="AM293" s="105"/>
      <c r="AN293" s="46">
        <f t="shared" si="82"/>
        <v>9</v>
      </c>
      <c r="AO293" s="105">
        <v>9</v>
      </c>
      <c r="AP293" s="105">
        <f t="shared" si="83"/>
        <v>0</v>
      </c>
      <c r="AQ293" s="46">
        <f t="shared" si="84"/>
        <v>0</v>
      </c>
      <c r="AR293" s="46">
        <f t="shared" si="85"/>
        <v>0</v>
      </c>
      <c r="AS293" s="46">
        <f t="shared" si="86"/>
        <v>0</v>
      </c>
      <c r="AT293" s="46">
        <f t="shared" si="87"/>
        <v>0</v>
      </c>
      <c r="AU293" s="46">
        <f t="shared" si="88"/>
        <v>9</v>
      </c>
      <c r="AV293" s="105">
        <f t="shared" si="89"/>
        <v>9</v>
      </c>
      <c r="AW293" s="105">
        <f t="shared" si="90"/>
        <v>0</v>
      </c>
      <c r="AX293" s="107"/>
      <c r="AY293" s="294" t="b">
        <f t="shared" si="91"/>
        <v>1</v>
      </c>
      <c r="AZ293" s="5" t="s">
        <v>272</v>
      </c>
    </row>
    <row r="294" spans="1:52" s="5" customFormat="1" ht="28.5" customHeight="1" x14ac:dyDescent="0.25">
      <c r="A294" s="281" t="s">
        <v>228</v>
      </c>
      <c r="B294" s="19" t="s">
        <v>273</v>
      </c>
      <c r="C294" s="65" t="s">
        <v>274</v>
      </c>
      <c r="D294" s="66">
        <v>15.49</v>
      </c>
      <c r="E294" s="67">
        <v>11.99</v>
      </c>
      <c r="F294" s="101" t="s">
        <v>33</v>
      </c>
      <c r="G294" s="46">
        <v>0</v>
      </c>
      <c r="H294" s="46"/>
      <c r="I294" s="46"/>
      <c r="J294" s="46"/>
      <c r="K294" s="46"/>
      <c r="L294" s="46">
        <f t="shared" si="75"/>
        <v>0</v>
      </c>
      <c r="M294" s="46"/>
      <c r="N294" s="46">
        <f t="shared" si="76"/>
        <v>0</v>
      </c>
      <c r="O294" s="105"/>
      <c r="P294" s="105"/>
      <c r="Q294" s="105"/>
      <c r="R294" s="105"/>
      <c r="S294" s="46">
        <f t="shared" si="77"/>
        <v>0</v>
      </c>
      <c r="T294" s="46"/>
      <c r="U294" s="46">
        <f t="shared" si="78"/>
        <v>0</v>
      </c>
      <c r="V294" s="105"/>
      <c r="W294" s="105"/>
      <c r="X294" s="105"/>
      <c r="Y294" s="105"/>
      <c r="Z294" s="46">
        <f t="shared" si="79"/>
        <v>0</v>
      </c>
      <c r="AA294" s="105"/>
      <c r="AB294" s="46">
        <f t="shared" si="80"/>
        <v>0</v>
      </c>
      <c r="AC294" s="105"/>
      <c r="AD294" s="105"/>
      <c r="AE294" s="105"/>
      <c r="AF294" s="105"/>
      <c r="AG294" s="46">
        <f t="shared" si="74"/>
        <v>0</v>
      </c>
      <c r="AH294" s="105">
        <v>0</v>
      </c>
      <c r="AI294" s="46">
        <f t="shared" si="81"/>
        <v>0</v>
      </c>
      <c r="AJ294" s="105"/>
      <c r="AK294" s="105"/>
      <c r="AL294" s="105"/>
      <c r="AM294" s="105"/>
      <c r="AN294" s="46">
        <f t="shared" si="82"/>
        <v>0</v>
      </c>
      <c r="AO294" s="105">
        <v>0</v>
      </c>
      <c r="AP294" s="105">
        <f t="shared" si="83"/>
        <v>0</v>
      </c>
      <c r="AQ294" s="46">
        <f t="shared" si="84"/>
        <v>0</v>
      </c>
      <c r="AR294" s="46">
        <f t="shared" si="85"/>
        <v>0</v>
      </c>
      <c r="AS294" s="46">
        <f t="shared" si="86"/>
        <v>0</v>
      </c>
      <c r="AT294" s="46">
        <f t="shared" si="87"/>
        <v>0</v>
      </c>
      <c r="AU294" s="46">
        <f t="shared" si="88"/>
        <v>0</v>
      </c>
      <c r="AV294" s="105">
        <f t="shared" si="89"/>
        <v>0</v>
      </c>
      <c r="AW294" s="105">
        <f t="shared" si="90"/>
        <v>0</v>
      </c>
      <c r="AX294" s="107"/>
      <c r="AY294" s="294" t="b">
        <f t="shared" si="91"/>
        <v>1</v>
      </c>
      <c r="AZ294" s="5" t="s">
        <v>274</v>
      </c>
    </row>
    <row r="295" spans="1:52" s="5" customFormat="1" ht="28.5" customHeight="1" x14ac:dyDescent="0.25">
      <c r="A295" s="281" t="s">
        <v>228</v>
      </c>
      <c r="B295" s="19" t="s">
        <v>275</v>
      </c>
      <c r="C295" s="65" t="s">
        <v>276</v>
      </c>
      <c r="D295" s="66">
        <v>34</v>
      </c>
      <c r="E295" s="67">
        <v>34</v>
      </c>
      <c r="F295" s="101" t="s">
        <v>33</v>
      </c>
      <c r="G295" s="46">
        <v>1</v>
      </c>
      <c r="H295" s="46"/>
      <c r="I295" s="46"/>
      <c r="J295" s="46"/>
      <c r="K295" s="46"/>
      <c r="L295" s="46">
        <f t="shared" si="75"/>
        <v>1</v>
      </c>
      <c r="M295" s="46">
        <v>1</v>
      </c>
      <c r="N295" s="46">
        <f t="shared" si="76"/>
        <v>0</v>
      </c>
      <c r="O295" s="105"/>
      <c r="P295" s="105"/>
      <c r="Q295" s="105"/>
      <c r="R295" s="105"/>
      <c r="S295" s="46">
        <f t="shared" si="77"/>
        <v>1</v>
      </c>
      <c r="T295" s="46">
        <v>1</v>
      </c>
      <c r="U295" s="46">
        <f t="shared" si="78"/>
        <v>0</v>
      </c>
      <c r="V295" s="105"/>
      <c r="W295" s="105"/>
      <c r="X295" s="105"/>
      <c r="Y295" s="105"/>
      <c r="Z295" s="46">
        <f t="shared" si="79"/>
        <v>1</v>
      </c>
      <c r="AA295" s="105">
        <v>1</v>
      </c>
      <c r="AB295" s="46">
        <f t="shared" si="80"/>
        <v>0</v>
      </c>
      <c r="AC295" s="105"/>
      <c r="AD295" s="105"/>
      <c r="AE295" s="105"/>
      <c r="AF295" s="105"/>
      <c r="AG295" s="46">
        <f t="shared" si="74"/>
        <v>1</v>
      </c>
      <c r="AH295" s="105">
        <v>1</v>
      </c>
      <c r="AI295" s="46">
        <f t="shared" si="81"/>
        <v>0</v>
      </c>
      <c r="AJ295" s="105"/>
      <c r="AK295" s="105"/>
      <c r="AL295" s="105"/>
      <c r="AM295" s="105"/>
      <c r="AN295" s="46">
        <f t="shared" si="82"/>
        <v>1</v>
      </c>
      <c r="AO295" s="105">
        <v>1</v>
      </c>
      <c r="AP295" s="105">
        <f t="shared" si="83"/>
        <v>0</v>
      </c>
      <c r="AQ295" s="46">
        <f t="shared" si="84"/>
        <v>0</v>
      </c>
      <c r="AR295" s="46">
        <f t="shared" si="85"/>
        <v>0</v>
      </c>
      <c r="AS295" s="46">
        <f t="shared" si="86"/>
        <v>0</v>
      </c>
      <c r="AT295" s="46">
        <f t="shared" si="87"/>
        <v>0</v>
      </c>
      <c r="AU295" s="46">
        <f t="shared" si="88"/>
        <v>1</v>
      </c>
      <c r="AV295" s="105">
        <f t="shared" si="89"/>
        <v>1</v>
      </c>
      <c r="AW295" s="105">
        <f t="shared" si="90"/>
        <v>0</v>
      </c>
      <c r="AX295" s="107"/>
      <c r="AY295" s="294" t="b">
        <f t="shared" si="91"/>
        <v>1</v>
      </c>
      <c r="AZ295" s="5" t="s">
        <v>276</v>
      </c>
    </row>
    <row r="296" spans="1:52" s="5" customFormat="1" ht="24.95" customHeight="1" x14ac:dyDescent="0.25">
      <c r="A296" s="281" t="s">
        <v>228</v>
      </c>
      <c r="B296" s="19" t="s">
        <v>277</v>
      </c>
      <c r="C296" s="65" t="s">
        <v>278</v>
      </c>
      <c r="D296" s="66">
        <v>124</v>
      </c>
      <c r="E296" s="67">
        <v>124</v>
      </c>
      <c r="F296" s="101" t="s">
        <v>33</v>
      </c>
      <c r="G296" s="46">
        <v>0</v>
      </c>
      <c r="H296" s="46"/>
      <c r="I296" s="46"/>
      <c r="J296" s="46"/>
      <c r="K296" s="46"/>
      <c r="L296" s="46">
        <f t="shared" si="75"/>
        <v>0</v>
      </c>
      <c r="M296" s="46"/>
      <c r="N296" s="46">
        <f t="shared" si="76"/>
        <v>0</v>
      </c>
      <c r="O296" s="105"/>
      <c r="P296" s="105"/>
      <c r="Q296" s="105"/>
      <c r="R296" s="105"/>
      <c r="S296" s="46">
        <f t="shared" si="77"/>
        <v>0</v>
      </c>
      <c r="T296" s="46"/>
      <c r="U296" s="46">
        <f t="shared" si="78"/>
        <v>0</v>
      </c>
      <c r="V296" s="105"/>
      <c r="W296" s="105"/>
      <c r="X296" s="105"/>
      <c r="Y296" s="105"/>
      <c r="Z296" s="46">
        <f t="shared" si="79"/>
        <v>0</v>
      </c>
      <c r="AA296" s="105"/>
      <c r="AB296" s="46">
        <f t="shared" si="80"/>
        <v>0</v>
      </c>
      <c r="AC296" s="105"/>
      <c r="AD296" s="105"/>
      <c r="AE296" s="105"/>
      <c r="AF296" s="105"/>
      <c r="AG296" s="46">
        <f t="shared" si="74"/>
        <v>0</v>
      </c>
      <c r="AH296" s="105">
        <v>0</v>
      </c>
      <c r="AI296" s="46">
        <f t="shared" si="81"/>
        <v>0</v>
      </c>
      <c r="AJ296" s="105"/>
      <c r="AK296" s="105"/>
      <c r="AL296" s="105"/>
      <c r="AM296" s="105"/>
      <c r="AN296" s="46">
        <f t="shared" si="82"/>
        <v>0</v>
      </c>
      <c r="AO296" s="105">
        <v>0</v>
      </c>
      <c r="AP296" s="105">
        <f t="shared" si="83"/>
        <v>0</v>
      </c>
      <c r="AQ296" s="46">
        <f t="shared" si="84"/>
        <v>0</v>
      </c>
      <c r="AR296" s="46">
        <f t="shared" si="85"/>
        <v>0</v>
      </c>
      <c r="AS296" s="46">
        <f t="shared" si="86"/>
        <v>0</v>
      </c>
      <c r="AT296" s="46">
        <f t="shared" si="87"/>
        <v>0</v>
      </c>
      <c r="AU296" s="46">
        <f t="shared" si="88"/>
        <v>0</v>
      </c>
      <c r="AV296" s="105">
        <f t="shared" si="89"/>
        <v>0</v>
      </c>
      <c r="AW296" s="105">
        <f t="shared" si="90"/>
        <v>0</v>
      </c>
      <c r="AX296" s="107"/>
      <c r="AY296" s="294" t="b">
        <f t="shared" si="91"/>
        <v>1</v>
      </c>
      <c r="AZ296" s="5" t="s">
        <v>278</v>
      </c>
    </row>
    <row r="297" spans="1:52" s="5" customFormat="1" ht="24.95" customHeight="1" x14ac:dyDescent="0.25">
      <c r="A297" s="281" t="s">
        <v>228</v>
      </c>
      <c r="B297" s="19" t="s">
        <v>279</v>
      </c>
      <c r="C297" s="65" t="s">
        <v>280</v>
      </c>
      <c r="D297" s="66">
        <v>0</v>
      </c>
      <c r="E297" s="67">
        <v>0</v>
      </c>
      <c r="F297" s="101" t="s">
        <v>33</v>
      </c>
      <c r="G297" s="46">
        <v>0</v>
      </c>
      <c r="H297" s="46"/>
      <c r="I297" s="46"/>
      <c r="J297" s="46"/>
      <c r="K297" s="46"/>
      <c r="L297" s="46">
        <f t="shared" si="75"/>
        <v>0</v>
      </c>
      <c r="M297" s="46"/>
      <c r="N297" s="46">
        <f t="shared" si="76"/>
        <v>0</v>
      </c>
      <c r="O297" s="105"/>
      <c r="P297" s="105"/>
      <c r="Q297" s="105"/>
      <c r="R297" s="105"/>
      <c r="S297" s="46">
        <f t="shared" si="77"/>
        <v>0</v>
      </c>
      <c r="T297" s="46"/>
      <c r="U297" s="46">
        <f t="shared" si="78"/>
        <v>0</v>
      </c>
      <c r="V297" s="105"/>
      <c r="W297" s="105"/>
      <c r="X297" s="105"/>
      <c r="Y297" s="105"/>
      <c r="Z297" s="46">
        <f t="shared" si="79"/>
        <v>0</v>
      </c>
      <c r="AA297" s="105"/>
      <c r="AB297" s="46">
        <f t="shared" si="80"/>
        <v>0</v>
      </c>
      <c r="AC297" s="105"/>
      <c r="AD297" s="105"/>
      <c r="AE297" s="105"/>
      <c r="AF297" s="105"/>
      <c r="AG297" s="46">
        <f t="shared" si="74"/>
        <v>0</v>
      </c>
      <c r="AH297" s="105">
        <v>0</v>
      </c>
      <c r="AI297" s="46">
        <f t="shared" si="81"/>
        <v>0</v>
      </c>
      <c r="AJ297" s="105"/>
      <c r="AK297" s="105"/>
      <c r="AL297" s="105"/>
      <c r="AM297" s="105"/>
      <c r="AN297" s="46">
        <f t="shared" si="82"/>
        <v>0</v>
      </c>
      <c r="AO297" s="105">
        <v>0</v>
      </c>
      <c r="AP297" s="105">
        <f t="shared" si="83"/>
        <v>0</v>
      </c>
      <c r="AQ297" s="46">
        <f t="shared" si="84"/>
        <v>0</v>
      </c>
      <c r="AR297" s="46">
        <f t="shared" si="85"/>
        <v>0</v>
      </c>
      <c r="AS297" s="46">
        <f t="shared" si="86"/>
        <v>0</v>
      </c>
      <c r="AT297" s="46">
        <f t="shared" si="87"/>
        <v>0</v>
      </c>
      <c r="AU297" s="46">
        <f t="shared" si="88"/>
        <v>0</v>
      </c>
      <c r="AV297" s="105">
        <f t="shared" si="89"/>
        <v>0</v>
      </c>
      <c r="AW297" s="105">
        <f t="shared" si="90"/>
        <v>0</v>
      </c>
      <c r="AX297" s="107"/>
      <c r="AY297" s="294" t="b">
        <f t="shared" si="91"/>
        <v>1</v>
      </c>
      <c r="AZ297" s="5" t="s">
        <v>280</v>
      </c>
    </row>
    <row r="298" spans="1:52" s="5" customFormat="1" ht="24.95" customHeight="1" x14ac:dyDescent="0.25">
      <c r="A298" s="281" t="s">
        <v>228</v>
      </c>
      <c r="B298" s="19" t="s">
        <v>281</v>
      </c>
      <c r="C298" s="65" t="s">
        <v>282</v>
      </c>
      <c r="D298" s="66">
        <v>12</v>
      </c>
      <c r="E298" s="67">
        <v>12</v>
      </c>
      <c r="F298" s="101" t="s">
        <v>33</v>
      </c>
      <c r="G298" s="46">
        <v>6</v>
      </c>
      <c r="H298" s="46"/>
      <c r="I298" s="46"/>
      <c r="J298" s="46"/>
      <c r="K298" s="46"/>
      <c r="L298" s="46">
        <f t="shared" si="75"/>
        <v>6</v>
      </c>
      <c r="M298" s="46">
        <v>6</v>
      </c>
      <c r="N298" s="46">
        <f t="shared" si="76"/>
        <v>0</v>
      </c>
      <c r="O298" s="105"/>
      <c r="P298" s="105"/>
      <c r="Q298" s="105"/>
      <c r="R298" s="105"/>
      <c r="S298" s="46">
        <f t="shared" si="77"/>
        <v>6</v>
      </c>
      <c r="T298" s="46">
        <v>6</v>
      </c>
      <c r="U298" s="46">
        <f t="shared" si="78"/>
        <v>0</v>
      </c>
      <c r="V298" s="105"/>
      <c r="W298" s="105"/>
      <c r="X298" s="105"/>
      <c r="Y298" s="105"/>
      <c r="Z298" s="46">
        <f t="shared" si="79"/>
        <v>6</v>
      </c>
      <c r="AA298" s="105">
        <v>6</v>
      </c>
      <c r="AB298" s="46">
        <f t="shared" si="80"/>
        <v>0</v>
      </c>
      <c r="AC298" s="105"/>
      <c r="AD298" s="105"/>
      <c r="AE298" s="105"/>
      <c r="AF298" s="105"/>
      <c r="AG298" s="46">
        <f t="shared" si="74"/>
        <v>6</v>
      </c>
      <c r="AH298" s="105">
        <v>6</v>
      </c>
      <c r="AI298" s="46">
        <f t="shared" si="81"/>
        <v>0</v>
      </c>
      <c r="AJ298" s="105"/>
      <c r="AK298" s="105"/>
      <c r="AL298" s="105"/>
      <c r="AM298" s="105"/>
      <c r="AN298" s="46">
        <f t="shared" si="82"/>
        <v>6</v>
      </c>
      <c r="AO298" s="105">
        <v>6</v>
      </c>
      <c r="AP298" s="105">
        <f t="shared" si="83"/>
        <v>0</v>
      </c>
      <c r="AQ298" s="46">
        <f t="shared" si="84"/>
        <v>0</v>
      </c>
      <c r="AR298" s="46">
        <f t="shared" si="85"/>
        <v>0</v>
      </c>
      <c r="AS298" s="46">
        <f t="shared" si="86"/>
        <v>0</v>
      </c>
      <c r="AT298" s="46">
        <f t="shared" si="87"/>
        <v>0</v>
      </c>
      <c r="AU298" s="46">
        <f t="shared" si="88"/>
        <v>6</v>
      </c>
      <c r="AV298" s="105">
        <f t="shared" si="89"/>
        <v>6</v>
      </c>
      <c r="AW298" s="105">
        <f t="shared" si="90"/>
        <v>0</v>
      </c>
      <c r="AX298" s="107"/>
      <c r="AY298" s="294" t="b">
        <f t="shared" si="91"/>
        <v>1</v>
      </c>
      <c r="AZ298" s="5" t="s">
        <v>282</v>
      </c>
    </row>
    <row r="299" spans="1:52" s="5" customFormat="1" ht="24.95" customHeight="1" x14ac:dyDescent="0.25">
      <c r="A299" s="281" t="s">
        <v>228</v>
      </c>
      <c r="B299" s="19" t="s">
        <v>283</v>
      </c>
      <c r="C299" s="65" t="s">
        <v>284</v>
      </c>
      <c r="D299" s="66">
        <v>0</v>
      </c>
      <c r="E299" s="67">
        <v>0</v>
      </c>
      <c r="F299" s="101" t="s">
        <v>33</v>
      </c>
      <c r="G299" s="46">
        <v>0</v>
      </c>
      <c r="H299" s="46"/>
      <c r="I299" s="46"/>
      <c r="J299" s="46"/>
      <c r="K299" s="46"/>
      <c r="L299" s="46">
        <f t="shared" si="75"/>
        <v>0</v>
      </c>
      <c r="M299" s="46"/>
      <c r="N299" s="46">
        <f t="shared" si="76"/>
        <v>0</v>
      </c>
      <c r="O299" s="105"/>
      <c r="P299" s="105"/>
      <c r="Q299" s="105"/>
      <c r="R299" s="105"/>
      <c r="S299" s="46">
        <f t="shared" si="77"/>
        <v>0</v>
      </c>
      <c r="T299" s="46"/>
      <c r="U299" s="46">
        <f t="shared" si="78"/>
        <v>0</v>
      </c>
      <c r="V299" s="105"/>
      <c r="W299" s="105"/>
      <c r="X299" s="105"/>
      <c r="Y299" s="105"/>
      <c r="Z299" s="46">
        <f t="shared" si="79"/>
        <v>0</v>
      </c>
      <c r="AA299" s="105"/>
      <c r="AB299" s="46">
        <f t="shared" si="80"/>
        <v>0</v>
      </c>
      <c r="AC299" s="105"/>
      <c r="AD299" s="105"/>
      <c r="AE299" s="105"/>
      <c r="AF299" s="105"/>
      <c r="AG299" s="46">
        <f t="shared" si="74"/>
        <v>0</v>
      </c>
      <c r="AH299" s="105">
        <v>0</v>
      </c>
      <c r="AI299" s="46">
        <f t="shared" si="81"/>
        <v>0</v>
      </c>
      <c r="AJ299" s="105"/>
      <c r="AK299" s="105"/>
      <c r="AL299" s="105"/>
      <c r="AM299" s="105"/>
      <c r="AN299" s="46">
        <f t="shared" si="82"/>
        <v>0</v>
      </c>
      <c r="AO299" s="105">
        <v>0</v>
      </c>
      <c r="AP299" s="105">
        <f t="shared" si="83"/>
        <v>0</v>
      </c>
      <c r="AQ299" s="46">
        <f t="shared" si="84"/>
        <v>0</v>
      </c>
      <c r="AR299" s="46">
        <f t="shared" si="85"/>
        <v>0</v>
      </c>
      <c r="AS299" s="46">
        <f t="shared" si="86"/>
        <v>0</v>
      </c>
      <c r="AT299" s="46">
        <f t="shared" si="87"/>
        <v>0</v>
      </c>
      <c r="AU299" s="46">
        <f t="shared" si="88"/>
        <v>0</v>
      </c>
      <c r="AV299" s="105">
        <f t="shared" si="89"/>
        <v>0</v>
      </c>
      <c r="AW299" s="105">
        <f t="shared" si="90"/>
        <v>0</v>
      </c>
      <c r="AX299" s="107"/>
      <c r="AY299" s="294" t="b">
        <f t="shared" si="91"/>
        <v>1</v>
      </c>
      <c r="AZ299" s="5" t="s">
        <v>284</v>
      </c>
    </row>
    <row r="300" spans="1:52" s="5" customFormat="1" ht="24.95" customHeight="1" x14ac:dyDescent="0.25">
      <c r="A300" s="281" t="s">
        <v>228</v>
      </c>
      <c r="B300" s="19" t="s">
        <v>285</v>
      </c>
      <c r="C300" s="108" t="s">
        <v>286</v>
      </c>
      <c r="D300" s="66">
        <v>25</v>
      </c>
      <c r="E300" s="67">
        <v>25</v>
      </c>
      <c r="F300" s="101"/>
      <c r="G300" s="46">
        <v>0</v>
      </c>
      <c r="H300" s="46"/>
      <c r="I300" s="46"/>
      <c r="J300" s="46"/>
      <c r="K300" s="46"/>
      <c r="L300" s="46">
        <f t="shared" si="75"/>
        <v>0</v>
      </c>
      <c r="M300" s="46"/>
      <c r="N300" s="46">
        <f t="shared" si="76"/>
        <v>0</v>
      </c>
      <c r="O300" s="105"/>
      <c r="P300" s="105"/>
      <c r="Q300" s="105"/>
      <c r="R300" s="105"/>
      <c r="S300" s="46">
        <f t="shared" si="77"/>
        <v>0</v>
      </c>
      <c r="T300" s="46"/>
      <c r="U300" s="46">
        <f t="shared" si="78"/>
        <v>0</v>
      </c>
      <c r="V300" s="105"/>
      <c r="W300" s="105"/>
      <c r="X300" s="105"/>
      <c r="Y300" s="105"/>
      <c r="Z300" s="46">
        <f t="shared" si="79"/>
        <v>0</v>
      </c>
      <c r="AA300" s="105"/>
      <c r="AB300" s="46">
        <f t="shared" si="80"/>
        <v>0</v>
      </c>
      <c r="AC300" s="105"/>
      <c r="AD300" s="105"/>
      <c r="AE300" s="105"/>
      <c r="AF300" s="105"/>
      <c r="AG300" s="46">
        <f t="shared" si="74"/>
        <v>0</v>
      </c>
      <c r="AH300" s="105">
        <v>0</v>
      </c>
      <c r="AI300" s="46">
        <f t="shared" si="81"/>
        <v>0</v>
      </c>
      <c r="AJ300" s="105"/>
      <c r="AK300" s="105"/>
      <c r="AL300" s="105"/>
      <c r="AM300" s="105"/>
      <c r="AN300" s="46">
        <f t="shared" si="82"/>
        <v>0</v>
      </c>
      <c r="AO300" s="105">
        <v>0</v>
      </c>
      <c r="AP300" s="105">
        <f t="shared" si="83"/>
        <v>0</v>
      </c>
      <c r="AQ300" s="46">
        <f t="shared" si="84"/>
        <v>0</v>
      </c>
      <c r="AR300" s="46">
        <f t="shared" si="85"/>
        <v>0</v>
      </c>
      <c r="AS300" s="46">
        <f t="shared" si="86"/>
        <v>0</v>
      </c>
      <c r="AT300" s="46">
        <f t="shared" si="87"/>
        <v>0</v>
      </c>
      <c r="AU300" s="46">
        <f t="shared" si="88"/>
        <v>0</v>
      </c>
      <c r="AV300" s="105">
        <f t="shared" si="89"/>
        <v>0</v>
      </c>
      <c r="AW300" s="105">
        <f t="shared" si="90"/>
        <v>0</v>
      </c>
      <c r="AX300" s="107"/>
      <c r="AY300" s="294" t="b">
        <f t="shared" si="91"/>
        <v>1</v>
      </c>
      <c r="AZ300" s="5" t="s">
        <v>286</v>
      </c>
    </row>
    <row r="301" spans="1:52" s="5" customFormat="1" ht="24.95" customHeight="1" x14ac:dyDescent="0.25">
      <c r="A301" s="281" t="s">
        <v>228</v>
      </c>
      <c r="B301" s="19" t="s">
        <v>287</v>
      </c>
      <c r="C301" s="108" t="s">
        <v>288</v>
      </c>
      <c r="D301" s="66">
        <v>29</v>
      </c>
      <c r="E301" s="67">
        <v>29</v>
      </c>
      <c r="F301" s="101" t="s">
        <v>33</v>
      </c>
      <c r="G301" s="46">
        <v>0</v>
      </c>
      <c r="H301" s="46"/>
      <c r="I301" s="46"/>
      <c r="J301" s="46"/>
      <c r="K301" s="46"/>
      <c r="L301" s="46">
        <f t="shared" si="75"/>
        <v>0</v>
      </c>
      <c r="M301" s="46"/>
      <c r="N301" s="46">
        <f t="shared" si="76"/>
        <v>0</v>
      </c>
      <c r="O301" s="105"/>
      <c r="P301" s="105"/>
      <c r="Q301" s="105"/>
      <c r="R301" s="105"/>
      <c r="S301" s="46">
        <f t="shared" si="77"/>
        <v>0</v>
      </c>
      <c r="T301" s="46"/>
      <c r="U301" s="46">
        <f t="shared" si="78"/>
        <v>0</v>
      </c>
      <c r="V301" s="105"/>
      <c r="W301" s="105"/>
      <c r="X301" s="105"/>
      <c r="Y301" s="105"/>
      <c r="Z301" s="46">
        <f t="shared" si="79"/>
        <v>0</v>
      </c>
      <c r="AA301" s="105"/>
      <c r="AB301" s="46">
        <f t="shared" si="80"/>
        <v>0</v>
      </c>
      <c r="AC301" s="105"/>
      <c r="AD301" s="105"/>
      <c r="AE301" s="105"/>
      <c r="AF301" s="105"/>
      <c r="AG301" s="46">
        <f t="shared" si="74"/>
        <v>0</v>
      </c>
      <c r="AH301" s="105">
        <v>0</v>
      </c>
      <c r="AI301" s="46">
        <f t="shared" si="81"/>
        <v>0</v>
      </c>
      <c r="AJ301" s="105"/>
      <c r="AK301" s="105"/>
      <c r="AL301" s="105"/>
      <c r="AM301" s="105"/>
      <c r="AN301" s="46">
        <f t="shared" si="82"/>
        <v>0</v>
      </c>
      <c r="AO301" s="105">
        <v>0</v>
      </c>
      <c r="AP301" s="105">
        <f t="shared" si="83"/>
        <v>0</v>
      </c>
      <c r="AQ301" s="46">
        <f t="shared" si="84"/>
        <v>0</v>
      </c>
      <c r="AR301" s="46">
        <f t="shared" si="85"/>
        <v>0</v>
      </c>
      <c r="AS301" s="46">
        <f t="shared" si="86"/>
        <v>0</v>
      </c>
      <c r="AT301" s="46">
        <f t="shared" si="87"/>
        <v>0</v>
      </c>
      <c r="AU301" s="46">
        <f t="shared" si="88"/>
        <v>0</v>
      </c>
      <c r="AV301" s="105">
        <f t="shared" si="89"/>
        <v>0</v>
      </c>
      <c r="AW301" s="105">
        <f t="shared" si="90"/>
        <v>0</v>
      </c>
      <c r="AX301" s="107"/>
      <c r="AY301" s="294" t="b">
        <f t="shared" si="91"/>
        <v>1</v>
      </c>
      <c r="AZ301" s="5" t="s">
        <v>288</v>
      </c>
    </row>
    <row r="302" spans="1:52" s="5" customFormat="1" ht="24.95" customHeight="1" x14ac:dyDescent="0.25">
      <c r="A302" s="281" t="s">
        <v>228</v>
      </c>
      <c r="B302" s="19" t="s">
        <v>289</v>
      </c>
      <c r="C302" s="65" t="s">
        <v>290</v>
      </c>
      <c r="D302" s="66">
        <v>5</v>
      </c>
      <c r="E302" s="67">
        <v>5</v>
      </c>
      <c r="F302" s="101" t="s">
        <v>33</v>
      </c>
      <c r="G302" s="46">
        <v>1</v>
      </c>
      <c r="H302" s="46"/>
      <c r="I302" s="46"/>
      <c r="J302" s="46"/>
      <c r="K302" s="46"/>
      <c r="L302" s="46">
        <f t="shared" si="75"/>
        <v>1</v>
      </c>
      <c r="M302" s="46">
        <v>1</v>
      </c>
      <c r="N302" s="46">
        <f t="shared" si="76"/>
        <v>0</v>
      </c>
      <c r="O302" s="105"/>
      <c r="P302" s="105"/>
      <c r="Q302" s="105"/>
      <c r="R302" s="105"/>
      <c r="S302" s="46">
        <f t="shared" si="77"/>
        <v>1</v>
      </c>
      <c r="T302" s="46">
        <v>1</v>
      </c>
      <c r="U302" s="46">
        <f t="shared" si="78"/>
        <v>0</v>
      </c>
      <c r="V302" s="105"/>
      <c r="W302" s="105"/>
      <c r="X302" s="105"/>
      <c r="Y302" s="105"/>
      <c r="Z302" s="46">
        <f t="shared" si="79"/>
        <v>1</v>
      </c>
      <c r="AA302" s="105">
        <v>1</v>
      </c>
      <c r="AB302" s="46">
        <f t="shared" si="80"/>
        <v>0</v>
      </c>
      <c r="AC302" s="105"/>
      <c r="AD302" s="105"/>
      <c r="AE302" s="105"/>
      <c r="AF302" s="105"/>
      <c r="AG302" s="46">
        <f t="shared" ref="AG302:AG365" si="92">Z302+AC302+AD302-AE302-AF302</f>
        <v>1</v>
      </c>
      <c r="AH302" s="105">
        <v>1</v>
      </c>
      <c r="AI302" s="46">
        <f t="shared" si="81"/>
        <v>0</v>
      </c>
      <c r="AJ302" s="105"/>
      <c r="AK302" s="105"/>
      <c r="AL302" s="105"/>
      <c r="AM302" s="105"/>
      <c r="AN302" s="46">
        <f t="shared" si="82"/>
        <v>1</v>
      </c>
      <c r="AO302" s="105">
        <v>1</v>
      </c>
      <c r="AP302" s="105">
        <f t="shared" si="83"/>
        <v>0</v>
      </c>
      <c r="AQ302" s="46">
        <f t="shared" si="84"/>
        <v>0</v>
      </c>
      <c r="AR302" s="46">
        <f t="shared" si="85"/>
        <v>0</v>
      </c>
      <c r="AS302" s="46">
        <f t="shared" si="86"/>
        <v>0</v>
      </c>
      <c r="AT302" s="46">
        <f t="shared" si="87"/>
        <v>0</v>
      </c>
      <c r="AU302" s="46">
        <f t="shared" si="88"/>
        <v>1</v>
      </c>
      <c r="AV302" s="105">
        <f t="shared" si="89"/>
        <v>1</v>
      </c>
      <c r="AW302" s="105">
        <f t="shared" si="90"/>
        <v>0</v>
      </c>
      <c r="AX302" s="107"/>
      <c r="AY302" s="294" t="b">
        <f t="shared" si="91"/>
        <v>1</v>
      </c>
      <c r="AZ302" s="5" t="s">
        <v>290</v>
      </c>
    </row>
    <row r="303" spans="1:52" s="5" customFormat="1" ht="24.95" customHeight="1" x14ac:dyDescent="0.25">
      <c r="A303" s="281" t="s">
        <v>228</v>
      </c>
      <c r="B303" s="19" t="s">
        <v>291</v>
      </c>
      <c r="C303" s="65" t="s">
        <v>292</v>
      </c>
      <c r="D303" s="66">
        <v>7</v>
      </c>
      <c r="E303" s="67">
        <v>7</v>
      </c>
      <c r="F303" s="101" t="s">
        <v>33</v>
      </c>
      <c r="G303" s="46">
        <v>0</v>
      </c>
      <c r="H303" s="46"/>
      <c r="I303" s="46"/>
      <c r="J303" s="46"/>
      <c r="K303" s="46"/>
      <c r="L303" s="46">
        <f t="shared" si="75"/>
        <v>0</v>
      </c>
      <c r="M303" s="46"/>
      <c r="N303" s="46">
        <f t="shared" si="76"/>
        <v>0</v>
      </c>
      <c r="O303" s="105"/>
      <c r="P303" s="105"/>
      <c r="Q303" s="105"/>
      <c r="R303" s="105"/>
      <c r="S303" s="46">
        <f t="shared" si="77"/>
        <v>0</v>
      </c>
      <c r="T303" s="46"/>
      <c r="U303" s="46">
        <f t="shared" si="78"/>
        <v>0</v>
      </c>
      <c r="V303" s="105"/>
      <c r="W303" s="105"/>
      <c r="X303" s="105"/>
      <c r="Y303" s="105"/>
      <c r="Z303" s="46">
        <f t="shared" si="79"/>
        <v>0</v>
      </c>
      <c r="AA303" s="105"/>
      <c r="AB303" s="46">
        <f t="shared" si="80"/>
        <v>0</v>
      </c>
      <c r="AC303" s="105"/>
      <c r="AD303" s="105"/>
      <c r="AE303" s="105"/>
      <c r="AF303" s="105"/>
      <c r="AG303" s="46">
        <f t="shared" si="92"/>
        <v>0</v>
      </c>
      <c r="AH303" s="105">
        <v>0</v>
      </c>
      <c r="AI303" s="46">
        <f t="shared" si="81"/>
        <v>0</v>
      </c>
      <c r="AJ303" s="105"/>
      <c r="AK303" s="105"/>
      <c r="AL303" s="105"/>
      <c r="AM303" s="105"/>
      <c r="AN303" s="46">
        <f t="shared" si="82"/>
        <v>0</v>
      </c>
      <c r="AO303" s="105">
        <v>0</v>
      </c>
      <c r="AP303" s="105">
        <f t="shared" si="83"/>
        <v>0</v>
      </c>
      <c r="AQ303" s="46">
        <f t="shared" si="84"/>
        <v>0</v>
      </c>
      <c r="AR303" s="46">
        <f t="shared" si="85"/>
        <v>0</v>
      </c>
      <c r="AS303" s="46">
        <f t="shared" si="86"/>
        <v>0</v>
      </c>
      <c r="AT303" s="46">
        <f t="shared" si="87"/>
        <v>0</v>
      </c>
      <c r="AU303" s="46">
        <f t="shared" si="88"/>
        <v>0</v>
      </c>
      <c r="AV303" s="105">
        <f t="shared" si="89"/>
        <v>0</v>
      </c>
      <c r="AW303" s="105">
        <f t="shared" si="90"/>
        <v>0</v>
      </c>
      <c r="AX303" s="107"/>
      <c r="AY303" s="294" t="b">
        <f t="shared" si="91"/>
        <v>1</v>
      </c>
      <c r="AZ303" s="5" t="s">
        <v>292</v>
      </c>
    </row>
    <row r="304" spans="1:52" s="5" customFormat="1" ht="24.95" customHeight="1" x14ac:dyDescent="0.25">
      <c r="A304" s="281" t="s">
        <v>228</v>
      </c>
      <c r="B304" s="19" t="s">
        <v>293</v>
      </c>
      <c r="C304" s="65" t="s">
        <v>294</v>
      </c>
      <c r="D304" s="66">
        <v>6.03</v>
      </c>
      <c r="E304" s="67">
        <v>6.03</v>
      </c>
      <c r="F304" s="101" t="s">
        <v>33</v>
      </c>
      <c r="G304" s="46">
        <v>2</v>
      </c>
      <c r="H304" s="46"/>
      <c r="I304" s="46"/>
      <c r="J304" s="46"/>
      <c r="K304" s="46"/>
      <c r="L304" s="46">
        <f t="shared" si="75"/>
        <v>2</v>
      </c>
      <c r="M304" s="46">
        <v>2</v>
      </c>
      <c r="N304" s="46">
        <f t="shared" si="76"/>
        <v>0</v>
      </c>
      <c r="O304" s="105"/>
      <c r="P304" s="105"/>
      <c r="Q304" s="105"/>
      <c r="R304" s="105"/>
      <c r="S304" s="46">
        <f t="shared" si="77"/>
        <v>2</v>
      </c>
      <c r="T304" s="46">
        <v>2</v>
      </c>
      <c r="U304" s="46">
        <f t="shared" si="78"/>
        <v>0</v>
      </c>
      <c r="V304" s="105"/>
      <c r="W304" s="105"/>
      <c r="X304" s="105"/>
      <c r="Y304" s="105"/>
      <c r="Z304" s="46">
        <f t="shared" si="79"/>
        <v>2</v>
      </c>
      <c r="AA304" s="105">
        <v>2</v>
      </c>
      <c r="AB304" s="46">
        <f t="shared" si="80"/>
        <v>0</v>
      </c>
      <c r="AC304" s="105"/>
      <c r="AD304" s="105"/>
      <c r="AE304" s="105"/>
      <c r="AF304" s="105"/>
      <c r="AG304" s="46">
        <f t="shared" si="92"/>
        <v>2</v>
      </c>
      <c r="AH304" s="105">
        <v>2</v>
      </c>
      <c r="AI304" s="46">
        <f t="shared" si="81"/>
        <v>0</v>
      </c>
      <c r="AJ304" s="105"/>
      <c r="AK304" s="105"/>
      <c r="AL304" s="105"/>
      <c r="AM304" s="105"/>
      <c r="AN304" s="46">
        <f t="shared" si="82"/>
        <v>2</v>
      </c>
      <c r="AO304" s="105">
        <v>2</v>
      </c>
      <c r="AP304" s="105">
        <f t="shared" si="83"/>
        <v>0</v>
      </c>
      <c r="AQ304" s="46">
        <f t="shared" si="84"/>
        <v>0</v>
      </c>
      <c r="AR304" s="46">
        <f t="shared" si="85"/>
        <v>0</v>
      </c>
      <c r="AS304" s="46">
        <f t="shared" si="86"/>
        <v>0</v>
      </c>
      <c r="AT304" s="46">
        <f t="shared" si="87"/>
        <v>0</v>
      </c>
      <c r="AU304" s="46">
        <f t="shared" si="88"/>
        <v>2</v>
      </c>
      <c r="AV304" s="105">
        <f t="shared" si="89"/>
        <v>2</v>
      </c>
      <c r="AW304" s="105">
        <f t="shared" si="90"/>
        <v>0</v>
      </c>
      <c r="AX304" s="107"/>
      <c r="AY304" s="294" t="b">
        <f t="shared" si="91"/>
        <v>1</v>
      </c>
      <c r="AZ304" s="5" t="s">
        <v>294</v>
      </c>
    </row>
    <row r="305" spans="1:52" s="5" customFormat="1" ht="28.5" customHeight="1" x14ac:dyDescent="0.25">
      <c r="A305" s="281" t="s">
        <v>228</v>
      </c>
      <c r="B305" s="19" t="s">
        <v>295</v>
      </c>
      <c r="C305" s="65" t="s">
        <v>296</v>
      </c>
      <c r="D305" s="66">
        <v>28.68</v>
      </c>
      <c r="E305" s="67">
        <v>28.68</v>
      </c>
      <c r="F305" s="101" t="s">
        <v>33</v>
      </c>
      <c r="G305" s="46">
        <v>0</v>
      </c>
      <c r="H305" s="46"/>
      <c r="I305" s="46"/>
      <c r="J305" s="46"/>
      <c r="K305" s="46"/>
      <c r="L305" s="46">
        <f t="shared" si="75"/>
        <v>0</v>
      </c>
      <c r="M305" s="46"/>
      <c r="N305" s="46">
        <f t="shared" si="76"/>
        <v>0</v>
      </c>
      <c r="O305" s="105"/>
      <c r="P305" s="105"/>
      <c r="Q305" s="105"/>
      <c r="R305" s="105"/>
      <c r="S305" s="46">
        <f t="shared" si="77"/>
        <v>0</v>
      </c>
      <c r="T305" s="46"/>
      <c r="U305" s="46">
        <f t="shared" si="78"/>
        <v>0</v>
      </c>
      <c r="V305" s="105"/>
      <c r="W305" s="105"/>
      <c r="X305" s="105"/>
      <c r="Y305" s="105"/>
      <c r="Z305" s="46">
        <f t="shared" si="79"/>
        <v>0</v>
      </c>
      <c r="AA305" s="105"/>
      <c r="AB305" s="46">
        <f t="shared" si="80"/>
        <v>0</v>
      </c>
      <c r="AC305" s="105"/>
      <c r="AD305" s="105"/>
      <c r="AE305" s="105"/>
      <c r="AF305" s="105"/>
      <c r="AG305" s="46">
        <f t="shared" si="92"/>
        <v>0</v>
      </c>
      <c r="AH305" s="105">
        <v>0</v>
      </c>
      <c r="AI305" s="46">
        <f t="shared" si="81"/>
        <v>0</v>
      </c>
      <c r="AJ305" s="105"/>
      <c r="AK305" s="105"/>
      <c r="AL305" s="105"/>
      <c r="AM305" s="105"/>
      <c r="AN305" s="46">
        <f t="shared" si="82"/>
        <v>0</v>
      </c>
      <c r="AO305" s="105">
        <v>0</v>
      </c>
      <c r="AP305" s="105">
        <f t="shared" si="83"/>
        <v>0</v>
      </c>
      <c r="AQ305" s="46">
        <f t="shared" si="84"/>
        <v>0</v>
      </c>
      <c r="AR305" s="46">
        <f t="shared" si="85"/>
        <v>0</v>
      </c>
      <c r="AS305" s="46">
        <f t="shared" si="86"/>
        <v>0</v>
      </c>
      <c r="AT305" s="46">
        <f t="shared" si="87"/>
        <v>0</v>
      </c>
      <c r="AU305" s="46">
        <f t="shared" si="88"/>
        <v>0</v>
      </c>
      <c r="AV305" s="105">
        <f t="shared" si="89"/>
        <v>0</v>
      </c>
      <c r="AW305" s="105">
        <f t="shared" si="90"/>
        <v>0</v>
      </c>
      <c r="AX305" s="107"/>
      <c r="AY305" s="294" t="b">
        <f t="shared" si="91"/>
        <v>1</v>
      </c>
      <c r="AZ305" s="5" t="s">
        <v>296</v>
      </c>
    </row>
    <row r="306" spans="1:52" s="5" customFormat="1" ht="28.5" customHeight="1" x14ac:dyDescent="0.25">
      <c r="A306" s="281" t="s">
        <v>228</v>
      </c>
      <c r="B306" s="19" t="s">
        <v>297</v>
      </c>
      <c r="C306" s="65" t="s">
        <v>298</v>
      </c>
      <c r="D306" s="66">
        <v>5.65</v>
      </c>
      <c r="E306" s="67">
        <v>5.65</v>
      </c>
      <c r="F306" s="101" t="s">
        <v>33</v>
      </c>
      <c r="G306" s="46">
        <v>6</v>
      </c>
      <c r="H306" s="46"/>
      <c r="I306" s="46"/>
      <c r="J306" s="46"/>
      <c r="K306" s="46"/>
      <c r="L306" s="46">
        <f t="shared" si="75"/>
        <v>6</v>
      </c>
      <c r="M306" s="46">
        <v>6</v>
      </c>
      <c r="N306" s="46">
        <f t="shared" si="76"/>
        <v>0</v>
      </c>
      <c r="O306" s="105"/>
      <c r="P306" s="105"/>
      <c r="Q306" s="105"/>
      <c r="R306" s="105"/>
      <c r="S306" s="46">
        <f t="shared" si="77"/>
        <v>6</v>
      </c>
      <c r="T306" s="46">
        <v>6</v>
      </c>
      <c r="U306" s="46">
        <f t="shared" si="78"/>
        <v>0</v>
      </c>
      <c r="V306" s="105"/>
      <c r="W306" s="105"/>
      <c r="X306" s="105"/>
      <c r="Y306" s="105"/>
      <c r="Z306" s="46">
        <f t="shared" si="79"/>
        <v>6</v>
      </c>
      <c r="AA306" s="105">
        <v>6</v>
      </c>
      <c r="AB306" s="46">
        <f t="shared" si="80"/>
        <v>0</v>
      </c>
      <c r="AC306" s="105"/>
      <c r="AD306" s="105"/>
      <c r="AE306" s="105"/>
      <c r="AF306" s="105"/>
      <c r="AG306" s="46">
        <f t="shared" si="92"/>
        <v>6</v>
      </c>
      <c r="AH306" s="105">
        <v>6</v>
      </c>
      <c r="AI306" s="46">
        <f t="shared" si="81"/>
        <v>0</v>
      </c>
      <c r="AJ306" s="105"/>
      <c r="AK306" s="105"/>
      <c r="AL306" s="105"/>
      <c r="AM306" s="105"/>
      <c r="AN306" s="46">
        <f t="shared" si="82"/>
        <v>6</v>
      </c>
      <c r="AO306" s="105">
        <v>6</v>
      </c>
      <c r="AP306" s="105">
        <f t="shared" si="83"/>
        <v>0</v>
      </c>
      <c r="AQ306" s="46">
        <f t="shared" si="84"/>
        <v>0</v>
      </c>
      <c r="AR306" s="46">
        <f t="shared" si="85"/>
        <v>0</v>
      </c>
      <c r="AS306" s="46">
        <f t="shared" si="86"/>
        <v>0</v>
      </c>
      <c r="AT306" s="46">
        <f t="shared" si="87"/>
        <v>0</v>
      </c>
      <c r="AU306" s="46">
        <f t="shared" si="88"/>
        <v>6</v>
      </c>
      <c r="AV306" s="105">
        <f t="shared" si="89"/>
        <v>6</v>
      </c>
      <c r="AW306" s="105">
        <f t="shared" si="90"/>
        <v>0</v>
      </c>
      <c r="AX306" s="108"/>
      <c r="AY306" s="294" t="b">
        <f t="shared" si="91"/>
        <v>1</v>
      </c>
      <c r="AZ306" s="5" t="s">
        <v>298</v>
      </c>
    </row>
    <row r="307" spans="1:52" s="5" customFormat="1" ht="24.95" customHeight="1" x14ac:dyDescent="0.25">
      <c r="A307" s="281" t="s">
        <v>228</v>
      </c>
      <c r="B307" s="19" t="s">
        <v>299</v>
      </c>
      <c r="C307" s="65" t="s">
        <v>300</v>
      </c>
      <c r="D307" s="66">
        <v>3.45</v>
      </c>
      <c r="E307" s="67">
        <v>3.45</v>
      </c>
      <c r="F307" s="101" t="s">
        <v>33</v>
      </c>
      <c r="G307" s="46">
        <v>2</v>
      </c>
      <c r="H307" s="46"/>
      <c r="I307" s="46"/>
      <c r="J307" s="46"/>
      <c r="K307" s="46"/>
      <c r="L307" s="46">
        <f t="shared" si="75"/>
        <v>2</v>
      </c>
      <c r="M307" s="46">
        <v>2</v>
      </c>
      <c r="N307" s="46">
        <f t="shared" si="76"/>
        <v>0</v>
      </c>
      <c r="O307" s="105"/>
      <c r="P307" s="105"/>
      <c r="Q307" s="105"/>
      <c r="R307" s="105"/>
      <c r="S307" s="46">
        <f t="shared" si="77"/>
        <v>2</v>
      </c>
      <c r="T307" s="46">
        <v>2</v>
      </c>
      <c r="U307" s="46">
        <f t="shared" si="78"/>
        <v>0</v>
      </c>
      <c r="V307" s="105"/>
      <c r="W307" s="105"/>
      <c r="X307" s="105">
        <v>1</v>
      </c>
      <c r="Y307" s="105"/>
      <c r="Z307" s="46">
        <f t="shared" si="79"/>
        <v>1</v>
      </c>
      <c r="AA307" s="105">
        <v>1</v>
      </c>
      <c r="AB307" s="46">
        <f t="shared" si="80"/>
        <v>0</v>
      </c>
      <c r="AC307" s="105"/>
      <c r="AD307" s="105"/>
      <c r="AE307" s="105"/>
      <c r="AF307" s="105"/>
      <c r="AG307" s="46">
        <f t="shared" si="92"/>
        <v>1</v>
      </c>
      <c r="AH307" s="105">
        <v>1</v>
      </c>
      <c r="AI307" s="46">
        <f t="shared" si="81"/>
        <v>0</v>
      </c>
      <c r="AJ307" s="105"/>
      <c r="AK307" s="105"/>
      <c r="AL307" s="105"/>
      <c r="AM307" s="105"/>
      <c r="AN307" s="46">
        <f t="shared" si="82"/>
        <v>1</v>
      </c>
      <c r="AO307" s="105">
        <v>1</v>
      </c>
      <c r="AP307" s="105">
        <f t="shared" si="83"/>
        <v>0</v>
      </c>
      <c r="AQ307" s="46">
        <f t="shared" si="84"/>
        <v>0</v>
      </c>
      <c r="AR307" s="46">
        <f t="shared" si="85"/>
        <v>0</v>
      </c>
      <c r="AS307" s="46">
        <f t="shared" si="86"/>
        <v>1</v>
      </c>
      <c r="AT307" s="46">
        <f t="shared" si="87"/>
        <v>0</v>
      </c>
      <c r="AU307" s="46">
        <f t="shared" si="88"/>
        <v>1</v>
      </c>
      <c r="AV307" s="105">
        <f t="shared" si="89"/>
        <v>1</v>
      </c>
      <c r="AW307" s="105">
        <f t="shared" si="90"/>
        <v>0</v>
      </c>
      <c r="AX307" s="108"/>
      <c r="AY307" s="294" t="b">
        <f t="shared" si="91"/>
        <v>1</v>
      </c>
      <c r="AZ307" s="5" t="s">
        <v>300</v>
      </c>
    </row>
    <row r="308" spans="1:52" s="5" customFormat="1" ht="14.25" customHeight="1" x14ac:dyDescent="0.25">
      <c r="A308" s="281" t="s">
        <v>228</v>
      </c>
      <c r="B308" s="19" t="s">
        <v>301</v>
      </c>
      <c r="C308" s="65" t="s">
        <v>302</v>
      </c>
      <c r="D308" s="66">
        <v>13.05</v>
      </c>
      <c r="E308" s="67">
        <v>13.05</v>
      </c>
      <c r="F308" s="101" t="s">
        <v>33</v>
      </c>
      <c r="G308" s="46">
        <v>0</v>
      </c>
      <c r="H308" s="46"/>
      <c r="I308" s="46"/>
      <c r="J308" s="46"/>
      <c r="K308" s="46"/>
      <c r="L308" s="46">
        <f t="shared" si="75"/>
        <v>0</v>
      </c>
      <c r="M308" s="46"/>
      <c r="N308" s="46">
        <f t="shared" si="76"/>
        <v>0</v>
      </c>
      <c r="O308" s="105"/>
      <c r="P308" s="105"/>
      <c r="Q308" s="105"/>
      <c r="R308" s="105"/>
      <c r="S308" s="46">
        <f t="shared" si="77"/>
        <v>0</v>
      </c>
      <c r="T308" s="46"/>
      <c r="U308" s="46">
        <f t="shared" si="78"/>
        <v>0</v>
      </c>
      <c r="V308" s="105"/>
      <c r="W308" s="105"/>
      <c r="X308" s="105"/>
      <c r="Y308" s="105"/>
      <c r="Z308" s="46">
        <f t="shared" si="79"/>
        <v>0</v>
      </c>
      <c r="AA308" s="105"/>
      <c r="AB308" s="46">
        <f t="shared" si="80"/>
        <v>0</v>
      </c>
      <c r="AC308" s="105"/>
      <c r="AD308" s="105"/>
      <c r="AE308" s="105"/>
      <c r="AF308" s="105"/>
      <c r="AG308" s="46">
        <f t="shared" si="92"/>
        <v>0</v>
      </c>
      <c r="AH308" s="105">
        <v>0</v>
      </c>
      <c r="AI308" s="46">
        <f t="shared" si="81"/>
        <v>0</v>
      </c>
      <c r="AJ308" s="105"/>
      <c r="AK308" s="105"/>
      <c r="AL308" s="105"/>
      <c r="AM308" s="105"/>
      <c r="AN308" s="46">
        <f t="shared" si="82"/>
        <v>0</v>
      </c>
      <c r="AO308" s="105">
        <v>0</v>
      </c>
      <c r="AP308" s="105">
        <f t="shared" si="83"/>
        <v>0</v>
      </c>
      <c r="AQ308" s="46">
        <f t="shared" si="84"/>
        <v>0</v>
      </c>
      <c r="AR308" s="46">
        <f t="shared" si="85"/>
        <v>0</v>
      </c>
      <c r="AS308" s="46">
        <f t="shared" si="86"/>
        <v>0</v>
      </c>
      <c r="AT308" s="46">
        <f t="shared" si="87"/>
        <v>0</v>
      </c>
      <c r="AU308" s="46">
        <f t="shared" si="88"/>
        <v>0</v>
      </c>
      <c r="AV308" s="105">
        <f t="shared" si="89"/>
        <v>0</v>
      </c>
      <c r="AW308" s="105">
        <f t="shared" si="90"/>
        <v>0</v>
      </c>
      <c r="AX308" s="108"/>
      <c r="AY308" s="294" t="b">
        <f t="shared" si="91"/>
        <v>1</v>
      </c>
      <c r="AZ308" s="5" t="s">
        <v>302</v>
      </c>
    </row>
    <row r="309" spans="1:52" s="5" customFormat="1" ht="28.5" customHeight="1" x14ac:dyDescent="0.25">
      <c r="A309" s="281" t="s">
        <v>228</v>
      </c>
      <c r="B309" s="19" t="s">
        <v>303</v>
      </c>
      <c r="C309" s="65" t="s">
        <v>304</v>
      </c>
      <c r="D309" s="66">
        <v>24</v>
      </c>
      <c r="E309" s="67">
        <v>24</v>
      </c>
      <c r="F309" s="101" t="s">
        <v>33</v>
      </c>
      <c r="G309" s="46">
        <v>0</v>
      </c>
      <c r="H309" s="46"/>
      <c r="I309" s="46"/>
      <c r="J309" s="46"/>
      <c r="K309" s="46"/>
      <c r="L309" s="46">
        <f t="shared" si="75"/>
        <v>0</v>
      </c>
      <c r="M309" s="46"/>
      <c r="N309" s="46">
        <f t="shared" si="76"/>
        <v>0</v>
      </c>
      <c r="O309" s="105"/>
      <c r="P309" s="105"/>
      <c r="Q309" s="105"/>
      <c r="R309" s="105"/>
      <c r="S309" s="46">
        <f t="shared" si="77"/>
        <v>0</v>
      </c>
      <c r="T309" s="46"/>
      <c r="U309" s="46">
        <f t="shared" si="78"/>
        <v>0</v>
      </c>
      <c r="V309" s="105"/>
      <c r="W309" s="105"/>
      <c r="X309" s="105"/>
      <c r="Y309" s="105"/>
      <c r="Z309" s="46">
        <f t="shared" si="79"/>
        <v>0</v>
      </c>
      <c r="AA309" s="105"/>
      <c r="AB309" s="46">
        <f t="shared" si="80"/>
        <v>0</v>
      </c>
      <c r="AC309" s="105"/>
      <c r="AD309" s="105"/>
      <c r="AE309" s="105"/>
      <c r="AF309" s="105"/>
      <c r="AG309" s="46">
        <f t="shared" si="92"/>
        <v>0</v>
      </c>
      <c r="AH309" s="105">
        <v>0</v>
      </c>
      <c r="AI309" s="46">
        <f t="shared" si="81"/>
        <v>0</v>
      </c>
      <c r="AJ309" s="105"/>
      <c r="AK309" s="105"/>
      <c r="AL309" s="105"/>
      <c r="AM309" s="105"/>
      <c r="AN309" s="46">
        <f t="shared" si="82"/>
        <v>0</v>
      </c>
      <c r="AO309" s="105">
        <v>0</v>
      </c>
      <c r="AP309" s="105">
        <f t="shared" si="83"/>
        <v>0</v>
      </c>
      <c r="AQ309" s="46">
        <f t="shared" si="84"/>
        <v>0</v>
      </c>
      <c r="AR309" s="46">
        <f t="shared" si="85"/>
        <v>0</v>
      </c>
      <c r="AS309" s="46">
        <f t="shared" si="86"/>
        <v>0</v>
      </c>
      <c r="AT309" s="46">
        <f t="shared" si="87"/>
        <v>0</v>
      </c>
      <c r="AU309" s="46">
        <f t="shared" si="88"/>
        <v>0</v>
      </c>
      <c r="AV309" s="105">
        <f t="shared" si="89"/>
        <v>0</v>
      </c>
      <c r="AW309" s="105">
        <f t="shared" si="90"/>
        <v>0</v>
      </c>
      <c r="AX309" s="107"/>
      <c r="AY309" s="294" t="b">
        <f t="shared" si="91"/>
        <v>1</v>
      </c>
      <c r="AZ309" s="5" t="s">
        <v>304</v>
      </c>
    </row>
    <row r="310" spans="1:52" s="5" customFormat="1" ht="28.5" customHeight="1" x14ac:dyDescent="0.25">
      <c r="A310" s="281" t="s">
        <v>228</v>
      </c>
      <c r="B310" s="19" t="s">
        <v>2478</v>
      </c>
      <c r="C310" s="65" t="s">
        <v>305</v>
      </c>
      <c r="D310" s="66"/>
      <c r="E310" s="67"/>
      <c r="F310" s="101" t="s">
        <v>33</v>
      </c>
      <c r="G310" s="46">
        <v>0</v>
      </c>
      <c r="H310" s="46"/>
      <c r="I310" s="46"/>
      <c r="J310" s="46"/>
      <c r="K310" s="46"/>
      <c r="L310" s="46">
        <f t="shared" si="75"/>
        <v>0</v>
      </c>
      <c r="M310" s="46"/>
      <c r="N310" s="46">
        <f t="shared" si="76"/>
        <v>0</v>
      </c>
      <c r="O310" s="105"/>
      <c r="P310" s="105"/>
      <c r="Q310" s="105"/>
      <c r="R310" s="105"/>
      <c r="S310" s="46">
        <f t="shared" si="77"/>
        <v>0</v>
      </c>
      <c r="T310" s="46"/>
      <c r="U310" s="46">
        <f t="shared" si="78"/>
        <v>0</v>
      </c>
      <c r="V310" s="105"/>
      <c r="W310" s="105"/>
      <c r="X310" s="105"/>
      <c r="Y310" s="105"/>
      <c r="Z310" s="46">
        <f t="shared" si="79"/>
        <v>0</v>
      </c>
      <c r="AA310" s="105"/>
      <c r="AB310" s="46">
        <f t="shared" si="80"/>
        <v>0</v>
      </c>
      <c r="AC310" s="105"/>
      <c r="AD310" s="105"/>
      <c r="AE310" s="105"/>
      <c r="AF310" s="105"/>
      <c r="AG310" s="46">
        <f t="shared" si="92"/>
        <v>0</v>
      </c>
      <c r="AH310" s="105">
        <v>0</v>
      </c>
      <c r="AI310" s="46">
        <f t="shared" si="81"/>
        <v>0</v>
      </c>
      <c r="AJ310" s="105"/>
      <c r="AK310" s="105"/>
      <c r="AL310" s="105"/>
      <c r="AM310" s="105"/>
      <c r="AN310" s="46">
        <f t="shared" si="82"/>
        <v>0</v>
      </c>
      <c r="AO310" s="105">
        <v>0</v>
      </c>
      <c r="AP310" s="105">
        <f t="shared" si="83"/>
        <v>0</v>
      </c>
      <c r="AQ310" s="46">
        <f t="shared" si="84"/>
        <v>0</v>
      </c>
      <c r="AR310" s="46">
        <f t="shared" si="85"/>
        <v>0</v>
      </c>
      <c r="AS310" s="46">
        <f t="shared" si="86"/>
        <v>0</v>
      </c>
      <c r="AT310" s="46">
        <f t="shared" si="87"/>
        <v>0</v>
      </c>
      <c r="AU310" s="46">
        <f t="shared" si="88"/>
        <v>0</v>
      </c>
      <c r="AV310" s="105">
        <f t="shared" si="89"/>
        <v>0</v>
      </c>
      <c r="AW310" s="105">
        <f t="shared" si="90"/>
        <v>0</v>
      </c>
      <c r="AX310" s="107"/>
      <c r="AY310" s="294" t="b">
        <f t="shared" si="91"/>
        <v>1</v>
      </c>
      <c r="AZ310" s="5" t="s">
        <v>305</v>
      </c>
    </row>
    <row r="311" spans="1:52" s="5" customFormat="1" ht="28.5" customHeight="1" x14ac:dyDescent="0.25">
      <c r="A311" s="281" t="s">
        <v>228</v>
      </c>
      <c r="B311" s="104" t="s">
        <v>306</v>
      </c>
      <c r="C311" s="108" t="s">
        <v>307</v>
      </c>
      <c r="D311" s="66">
        <v>16.899999999999999</v>
      </c>
      <c r="E311" s="67">
        <v>16.899999999999999</v>
      </c>
      <c r="F311" s="101" t="s">
        <v>33</v>
      </c>
      <c r="G311" s="46">
        <v>0</v>
      </c>
      <c r="H311" s="46"/>
      <c r="I311" s="46"/>
      <c r="J311" s="46"/>
      <c r="K311" s="46"/>
      <c r="L311" s="46">
        <f t="shared" si="75"/>
        <v>0</v>
      </c>
      <c r="M311" s="46"/>
      <c r="N311" s="46">
        <f t="shared" si="76"/>
        <v>0</v>
      </c>
      <c r="O311" s="105"/>
      <c r="P311" s="105"/>
      <c r="Q311" s="105"/>
      <c r="R311" s="105"/>
      <c r="S311" s="46">
        <f t="shared" si="77"/>
        <v>0</v>
      </c>
      <c r="T311" s="46"/>
      <c r="U311" s="46">
        <f t="shared" si="78"/>
        <v>0</v>
      </c>
      <c r="V311" s="105"/>
      <c r="W311" s="105"/>
      <c r="X311" s="105"/>
      <c r="Y311" s="105"/>
      <c r="Z311" s="46">
        <f t="shared" si="79"/>
        <v>0</v>
      </c>
      <c r="AA311" s="105"/>
      <c r="AB311" s="46">
        <f t="shared" si="80"/>
        <v>0</v>
      </c>
      <c r="AC311" s="105"/>
      <c r="AD311" s="105"/>
      <c r="AE311" s="105"/>
      <c r="AF311" s="105"/>
      <c r="AG311" s="46">
        <f t="shared" si="92"/>
        <v>0</v>
      </c>
      <c r="AH311" s="105">
        <v>0</v>
      </c>
      <c r="AI311" s="46">
        <f t="shared" si="81"/>
        <v>0</v>
      </c>
      <c r="AJ311" s="105"/>
      <c r="AK311" s="105"/>
      <c r="AL311" s="105"/>
      <c r="AM311" s="105"/>
      <c r="AN311" s="46">
        <f t="shared" si="82"/>
        <v>0</v>
      </c>
      <c r="AO311" s="105">
        <v>0</v>
      </c>
      <c r="AP311" s="105">
        <f t="shared" si="83"/>
        <v>0</v>
      </c>
      <c r="AQ311" s="46">
        <f t="shared" si="84"/>
        <v>0</v>
      </c>
      <c r="AR311" s="46">
        <f t="shared" si="85"/>
        <v>0</v>
      </c>
      <c r="AS311" s="46">
        <f t="shared" si="86"/>
        <v>0</v>
      </c>
      <c r="AT311" s="46">
        <f t="shared" si="87"/>
        <v>0</v>
      </c>
      <c r="AU311" s="46">
        <f t="shared" si="88"/>
        <v>0</v>
      </c>
      <c r="AV311" s="105">
        <f t="shared" si="89"/>
        <v>0</v>
      </c>
      <c r="AW311" s="105">
        <f t="shared" si="90"/>
        <v>0</v>
      </c>
      <c r="AX311" s="107"/>
      <c r="AY311" s="294" t="b">
        <f t="shared" si="91"/>
        <v>1</v>
      </c>
      <c r="AZ311" s="5" t="s">
        <v>307</v>
      </c>
    </row>
    <row r="312" spans="1:52" s="5" customFormat="1" ht="28.5" customHeight="1" x14ac:dyDescent="0.25">
      <c r="A312" s="281" t="s">
        <v>228</v>
      </c>
      <c r="B312" s="19" t="s">
        <v>308</v>
      </c>
      <c r="C312" s="108" t="s">
        <v>309</v>
      </c>
      <c r="D312" s="66">
        <v>8</v>
      </c>
      <c r="E312" s="67">
        <v>8</v>
      </c>
      <c r="F312" s="101" t="s">
        <v>33</v>
      </c>
      <c r="G312" s="46">
        <v>0</v>
      </c>
      <c r="H312" s="46"/>
      <c r="I312" s="46"/>
      <c r="J312" s="46"/>
      <c r="K312" s="46"/>
      <c r="L312" s="46">
        <f t="shared" si="75"/>
        <v>0</v>
      </c>
      <c r="M312" s="46"/>
      <c r="N312" s="46">
        <f t="shared" si="76"/>
        <v>0</v>
      </c>
      <c r="O312" s="105"/>
      <c r="P312" s="105"/>
      <c r="Q312" s="105"/>
      <c r="R312" s="105"/>
      <c r="S312" s="46">
        <f t="shared" si="77"/>
        <v>0</v>
      </c>
      <c r="T312" s="46"/>
      <c r="U312" s="46">
        <f t="shared" si="78"/>
        <v>0</v>
      </c>
      <c r="V312" s="105"/>
      <c r="W312" s="105"/>
      <c r="X312" s="105"/>
      <c r="Y312" s="105"/>
      <c r="Z312" s="46">
        <f t="shared" si="79"/>
        <v>0</v>
      </c>
      <c r="AA312" s="105"/>
      <c r="AB312" s="46">
        <f t="shared" si="80"/>
        <v>0</v>
      </c>
      <c r="AC312" s="105"/>
      <c r="AD312" s="105"/>
      <c r="AE312" s="105"/>
      <c r="AF312" s="105"/>
      <c r="AG312" s="46">
        <f t="shared" si="92"/>
        <v>0</v>
      </c>
      <c r="AH312" s="105">
        <v>0</v>
      </c>
      <c r="AI312" s="46">
        <f t="shared" si="81"/>
        <v>0</v>
      </c>
      <c r="AJ312" s="105"/>
      <c r="AK312" s="105"/>
      <c r="AL312" s="105"/>
      <c r="AM312" s="105"/>
      <c r="AN312" s="46">
        <f t="shared" si="82"/>
        <v>0</v>
      </c>
      <c r="AO312" s="105">
        <v>0</v>
      </c>
      <c r="AP312" s="105">
        <f t="shared" si="83"/>
        <v>0</v>
      </c>
      <c r="AQ312" s="46">
        <f t="shared" si="84"/>
        <v>0</v>
      </c>
      <c r="AR312" s="46">
        <f t="shared" si="85"/>
        <v>0</v>
      </c>
      <c r="AS312" s="46">
        <f t="shared" si="86"/>
        <v>0</v>
      </c>
      <c r="AT312" s="46">
        <f t="shared" si="87"/>
        <v>0</v>
      </c>
      <c r="AU312" s="46">
        <f t="shared" si="88"/>
        <v>0</v>
      </c>
      <c r="AV312" s="105">
        <f t="shared" si="89"/>
        <v>0</v>
      </c>
      <c r="AW312" s="105">
        <f t="shared" si="90"/>
        <v>0</v>
      </c>
      <c r="AX312" s="107"/>
      <c r="AY312" s="294" t="b">
        <f t="shared" si="91"/>
        <v>1</v>
      </c>
      <c r="AZ312" s="5" t="s">
        <v>309</v>
      </c>
    </row>
    <row r="313" spans="1:52" s="5" customFormat="1" ht="28.5" customHeight="1" x14ac:dyDescent="0.25">
      <c r="A313" s="281" t="s">
        <v>228</v>
      </c>
      <c r="B313" s="19" t="s">
        <v>310</v>
      </c>
      <c r="C313" s="65" t="s">
        <v>311</v>
      </c>
      <c r="D313" s="66">
        <v>30.99</v>
      </c>
      <c r="E313" s="67">
        <v>30.99</v>
      </c>
      <c r="F313" s="101" t="s">
        <v>33</v>
      </c>
      <c r="G313" s="46">
        <v>0</v>
      </c>
      <c r="H313" s="46"/>
      <c r="I313" s="46"/>
      <c r="J313" s="46"/>
      <c r="K313" s="46"/>
      <c r="L313" s="46">
        <f t="shared" si="75"/>
        <v>0</v>
      </c>
      <c r="M313" s="46"/>
      <c r="N313" s="46">
        <f t="shared" si="76"/>
        <v>0</v>
      </c>
      <c r="O313" s="105"/>
      <c r="P313" s="105"/>
      <c r="Q313" s="105"/>
      <c r="R313" s="105"/>
      <c r="S313" s="46">
        <f t="shared" si="77"/>
        <v>0</v>
      </c>
      <c r="T313" s="46"/>
      <c r="U313" s="46">
        <f t="shared" si="78"/>
        <v>0</v>
      </c>
      <c r="V313" s="105"/>
      <c r="W313" s="105"/>
      <c r="X313" s="105"/>
      <c r="Y313" s="105"/>
      <c r="Z313" s="46">
        <f t="shared" si="79"/>
        <v>0</v>
      </c>
      <c r="AA313" s="105"/>
      <c r="AB313" s="46">
        <f t="shared" si="80"/>
        <v>0</v>
      </c>
      <c r="AC313" s="105"/>
      <c r="AD313" s="105"/>
      <c r="AE313" s="105"/>
      <c r="AF313" s="105"/>
      <c r="AG313" s="46">
        <f t="shared" si="92"/>
        <v>0</v>
      </c>
      <c r="AH313" s="105">
        <v>0</v>
      </c>
      <c r="AI313" s="46">
        <f t="shared" si="81"/>
        <v>0</v>
      </c>
      <c r="AJ313" s="105"/>
      <c r="AK313" s="105"/>
      <c r="AL313" s="105"/>
      <c r="AM313" s="105"/>
      <c r="AN313" s="46">
        <f t="shared" si="82"/>
        <v>0</v>
      </c>
      <c r="AO313" s="105">
        <v>0</v>
      </c>
      <c r="AP313" s="105">
        <f t="shared" si="83"/>
        <v>0</v>
      </c>
      <c r="AQ313" s="46">
        <f t="shared" si="84"/>
        <v>0</v>
      </c>
      <c r="AR313" s="46">
        <f t="shared" si="85"/>
        <v>0</v>
      </c>
      <c r="AS313" s="46">
        <f t="shared" si="86"/>
        <v>0</v>
      </c>
      <c r="AT313" s="46">
        <f t="shared" si="87"/>
        <v>0</v>
      </c>
      <c r="AU313" s="46">
        <f t="shared" si="88"/>
        <v>0</v>
      </c>
      <c r="AV313" s="105">
        <f t="shared" si="89"/>
        <v>0</v>
      </c>
      <c r="AW313" s="105">
        <f t="shared" si="90"/>
        <v>0</v>
      </c>
      <c r="AX313" s="107"/>
      <c r="AY313" s="294" t="b">
        <f t="shared" si="91"/>
        <v>1</v>
      </c>
      <c r="AZ313" s="5" t="s">
        <v>311</v>
      </c>
    </row>
    <row r="314" spans="1:52" s="5" customFormat="1" ht="24.95" customHeight="1" x14ac:dyDescent="0.25">
      <c r="A314" s="281" t="s">
        <v>228</v>
      </c>
      <c r="B314" s="19" t="s">
        <v>312</v>
      </c>
      <c r="C314" s="65" t="s">
        <v>313</v>
      </c>
      <c r="D314" s="66">
        <v>199.62</v>
      </c>
      <c r="E314" s="67">
        <v>199.62</v>
      </c>
      <c r="F314" s="101" t="s">
        <v>33</v>
      </c>
      <c r="G314" s="46">
        <v>0</v>
      </c>
      <c r="H314" s="46"/>
      <c r="I314" s="46"/>
      <c r="J314" s="46"/>
      <c r="K314" s="46"/>
      <c r="L314" s="46">
        <f t="shared" si="75"/>
        <v>0</v>
      </c>
      <c r="M314" s="46"/>
      <c r="N314" s="46">
        <f t="shared" si="76"/>
        <v>0</v>
      </c>
      <c r="O314" s="105"/>
      <c r="P314" s="105"/>
      <c r="Q314" s="105"/>
      <c r="R314" s="105"/>
      <c r="S314" s="46">
        <f t="shared" si="77"/>
        <v>0</v>
      </c>
      <c r="T314" s="46"/>
      <c r="U314" s="46">
        <f t="shared" si="78"/>
        <v>0</v>
      </c>
      <c r="V314" s="105"/>
      <c r="W314" s="105"/>
      <c r="X314" s="105"/>
      <c r="Y314" s="105"/>
      <c r="Z314" s="46">
        <f t="shared" si="79"/>
        <v>0</v>
      </c>
      <c r="AA314" s="105"/>
      <c r="AB314" s="46">
        <f t="shared" si="80"/>
        <v>0</v>
      </c>
      <c r="AC314" s="105"/>
      <c r="AD314" s="105"/>
      <c r="AE314" s="105"/>
      <c r="AF314" s="105"/>
      <c r="AG314" s="46">
        <f t="shared" si="92"/>
        <v>0</v>
      </c>
      <c r="AH314" s="105">
        <v>0</v>
      </c>
      <c r="AI314" s="46">
        <f t="shared" si="81"/>
        <v>0</v>
      </c>
      <c r="AJ314" s="105"/>
      <c r="AK314" s="105"/>
      <c r="AL314" s="105"/>
      <c r="AM314" s="105"/>
      <c r="AN314" s="46">
        <f t="shared" si="82"/>
        <v>0</v>
      </c>
      <c r="AO314" s="105">
        <v>0</v>
      </c>
      <c r="AP314" s="105">
        <f t="shared" si="83"/>
        <v>0</v>
      </c>
      <c r="AQ314" s="46">
        <f t="shared" si="84"/>
        <v>0</v>
      </c>
      <c r="AR314" s="46">
        <f t="shared" si="85"/>
        <v>0</v>
      </c>
      <c r="AS314" s="46">
        <f t="shared" si="86"/>
        <v>0</v>
      </c>
      <c r="AT314" s="46">
        <f t="shared" si="87"/>
        <v>0</v>
      </c>
      <c r="AU314" s="46">
        <f t="shared" si="88"/>
        <v>0</v>
      </c>
      <c r="AV314" s="105">
        <f t="shared" si="89"/>
        <v>0</v>
      </c>
      <c r="AW314" s="105">
        <f t="shared" si="90"/>
        <v>0</v>
      </c>
      <c r="AX314" s="107"/>
      <c r="AY314" s="294" t="b">
        <f t="shared" si="91"/>
        <v>1</v>
      </c>
      <c r="AZ314" s="5" t="s">
        <v>313</v>
      </c>
    </row>
    <row r="315" spans="1:52" s="5" customFormat="1" ht="28.5" customHeight="1" x14ac:dyDescent="0.25">
      <c r="A315" s="281" t="s">
        <v>1739</v>
      </c>
      <c r="B315" s="19" t="s">
        <v>1777</v>
      </c>
      <c r="C315" s="108" t="s">
        <v>1778</v>
      </c>
      <c r="D315" s="66">
        <v>92.61</v>
      </c>
      <c r="E315" s="67">
        <v>92.61</v>
      </c>
      <c r="F315" s="101" t="s">
        <v>33</v>
      </c>
      <c r="G315" s="46">
        <v>0</v>
      </c>
      <c r="H315" s="46"/>
      <c r="I315" s="46"/>
      <c r="J315" s="46"/>
      <c r="K315" s="46"/>
      <c r="L315" s="46">
        <f t="shared" si="75"/>
        <v>0</v>
      </c>
      <c r="M315" s="46"/>
      <c r="N315" s="46">
        <f t="shared" si="76"/>
        <v>0</v>
      </c>
      <c r="O315" s="105"/>
      <c r="P315" s="105"/>
      <c r="Q315" s="105"/>
      <c r="R315" s="105"/>
      <c r="S315" s="46">
        <f t="shared" si="77"/>
        <v>0</v>
      </c>
      <c r="T315" s="46"/>
      <c r="U315" s="46">
        <f t="shared" si="78"/>
        <v>0</v>
      </c>
      <c r="V315" s="105"/>
      <c r="W315" s="105"/>
      <c r="X315" s="105"/>
      <c r="Y315" s="105"/>
      <c r="Z315" s="46">
        <f t="shared" si="79"/>
        <v>0</v>
      </c>
      <c r="AA315" s="105"/>
      <c r="AB315" s="46">
        <f t="shared" si="80"/>
        <v>0</v>
      </c>
      <c r="AC315" s="105"/>
      <c r="AD315" s="105"/>
      <c r="AE315" s="105"/>
      <c r="AF315" s="105"/>
      <c r="AG315" s="46">
        <f t="shared" si="92"/>
        <v>0</v>
      </c>
      <c r="AH315" s="105">
        <v>0</v>
      </c>
      <c r="AI315" s="46">
        <f t="shared" si="81"/>
        <v>0</v>
      </c>
      <c r="AJ315" s="105"/>
      <c r="AK315" s="105"/>
      <c r="AL315" s="105"/>
      <c r="AM315" s="105"/>
      <c r="AN315" s="46">
        <f t="shared" si="82"/>
        <v>0</v>
      </c>
      <c r="AO315" s="105">
        <v>0</v>
      </c>
      <c r="AP315" s="105">
        <f t="shared" si="83"/>
        <v>0</v>
      </c>
      <c r="AQ315" s="46">
        <f t="shared" si="84"/>
        <v>0</v>
      </c>
      <c r="AR315" s="46">
        <f t="shared" si="85"/>
        <v>0</v>
      </c>
      <c r="AS315" s="46">
        <f t="shared" si="86"/>
        <v>0</v>
      </c>
      <c r="AT315" s="46">
        <f t="shared" si="87"/>
        <v>0</v>
      </c>
      <c r="AU315" s="46">
        <f t="shared" si="88"/>
        <v>0</v>
      </c>
      <c r="AV315" s="105">
        <f t="shared" si="89"/>
        <v>0</v>
      </c>
      <c r="AW315" s="105">
        <f t="shared" si="90"/>
        <v>0</v>
      </c>
      <c r="AX315" s="107"/>
      <c r="AY315" s="294" t="b">
        <f t="shared" si="91"/>
        <v>1</v>
      </c>
      <c r="AZ315" s="5" t="s">
        <v>1778</v>
      </c>
    </row>
    <row r="316" spans="1:52" s="5" customFormat="1" ht="28.5" customHeight="1" x14ac:dyDescent="0.25">
      <c r="A316" s="281" t="s">
        <v>1271</v>
      </c>
      <c r="B316" s="19" t="s">
        <v>1685</v>
      </c>
      <c r="C316" s="65" t="s">
        <v>1686</v>
      </c>
      <c r="D316" s="66">
        <v>229.67999999999998</v>
      </c>
      <c r="E316" s="67">
        <v>229.67999999999998</v>
      </c>
      <c r="F316" s="101" t="s">
        <v>53</v>
      </c>
      <c r="G316" s="46">
        <v>0</v>
      </c>
      <c r="H316" s="46"/>
      <c r="I316" s="46"/>
      <c r="J316" s="46"/>
      <c r="K316" s="46"/>
      <c r="L316" s="46">
        <f t="shared" si="75"/>
        <v>0</v>
      </c>
      <c r="M316" s="46"/>
      <c r="N316" s="46">
        <f t="shared" si="76"/>
        <v>0</v>
      </c>
      <c r="O316" s="105"/>
      <c r="P316" s="105"/>
      <c r="Q316" s="105"/>
      <c r="R316" s="105"/>
      <c r="S316" s="46">
        <f t="shared" si="77"/>
        <v>0</v>
      </c>
      <c r="T316" s="46"/>
      <c r="U316" s="46">
        <f t="shared" si="78"/>
        <v>0</v>
      </c>
      <c r="V316" s="105"/>
      <c r="W316" s="105"/>
      <c r="X316" s="105"/>
      <c r="Y316" s="105"/>
      <c r="Z316" s="46">
        <f t="shared" si="79"/>
        <v>0</v>
      </c>
      <c r="AA316" s="105"/>
      <c r="AB316" s="46">
        <f t="shared" si="80"/>
        <v>0</v>
      </c>
      <c r="AC316" s="105"/>
      <c r="AD316" s="105"/>
      <c r="AE316" s="105"/>
      <c r="AF316" s="105"/>
      <c r="AG316" s="46">
        <f t="shared" si="92"/>
        <v>0</v>
      </c>
      <c r="AH316" s="105">
        <v>0</v>
      </c>
      <c r="AI316" s="46">
        <f t="shared" si="81"/>
        <v>0</v>
      </c>
      <c r="AJ316" s="105"/>
      <c r="AK316" s="105"/>
      <c r="AL316" s="105"/>
      <c r="AM316" s="105"/>
      <c r="AN316" s="46">
        <f t="shared" si="82"/>
        <v>0</v>
      </c>
      <c r="AO316" s="105">
        <v>0</v>
      </c>
      <c r="AP316" s="105">
        <f t="shared" si="83"/>
        <v>0</v>
      </c>
      <c r="AQ316" s="46">
        <f t="shared" si="84"/>
        <v>0</v>
      </c>
      <c r="AR316" s="46">
        <f t="shared" si="85"/>
        <v>0</v>
      </c>
      <c r="AS316" s="46">
        <f t="shared" si="86"/>
        <v>0</v>
      </c>
      <c r="AT316" s="46">
        <f t="shared" si="87"/>
        <v>0</v>
      </c>
      <c r="AU316" s="46">
        <f t="shared" si="88"/>
        <v>0</v>
      </c>
      <c r="AV316" s="105">
        <f t="shared" si="89"/>
        <v>0</v>
      </c>
      <c r="AW316" s="105">
        <f t="shared" si="90"/>
        <v>0</v>
      </c>
      <c r="AX316" s="107"/>
      <c r="AY316" s="294" t="b">
        <f t="shared" si="91"/>
        <v>1</v>
      </c>
      <c r="AZ316" s="5" t="s">
        <v>1686</v>
      </c>
    </row>
    <row r="317" spans="1:52" s="5" customFormat="1" ht="28.5" customHeight="1" x14ac:dyDescent="0.25">
      <c r="A317" s="281" t="s">
        <v>1271</v>
      </c>
      <c r="B317" s="19" t="s">
        <v>1687</v>
      </c>
      <c r="C317" s="65" t="s">
        <v>1688</v>
      </c>
      <c r="D317" s="66">
        <v>831.3</v>
      </c>
      <c r="E317" s="67">
        <v>831.3</v>
      </c>
      <c r="F317" s="101" t="s">
        <v>33</v>
      </c>
      <c r="G317" s="46">
        <v>0</v>
      </c>
      <c r="H317" s="46"/>
      <c r="I317" s="46"/>
      <c r="J317" s="46"/>
      <c r="K317" s="46"/>
      <c r="L317" s="46">
        <f t="shared" si="75"/>
        <v>0</v>
      </c>
      <c r="M317" s="46"/>
      <c r="N317" s="46">
        <f t="shared" si="76"/>
        <v>0</v>
      </c>
      <c r="O317" s="105"/>
      <c r="P317" s="105"/>
      <c r="Q317" s="105"/>
      <c r="R317" s="105"/>
      <c r="S317" s="46">
        <f t="shared" si="77"/>
        <v>0</v>
      </c>
      <c r="T317" s="46"/>
      <c r="U317" s="46">
        <f t="shared" si="78"/>
        <v>0</v>
      </c>
      <c r="V317" s="105"/>
      <c r="W317" s="105"/>
      <c r="X317" s="105"/>
      <c r="Y317" s="105"/>
      <c r="Z317" s="46">
        <f t="shared" si="79"/>
        <v>0</v>
      </c>
      <c r="AA317" s="105"/>
      <c r="AB317" s="46">
        <f t="shared" si="80"/>
        <v>0</v>
      </c>
      <c r="AC317" s="105"/>
      <c r="AD317" s="105"/>
      <c r="AE317" s="105"/>
      <c r="AF317" s="105"/>
      <c r="AG317" s="46">
        <f t="shared" si="92"/>
        <v>0</v>
      </c>
      <c r="AH317" s="105">
        <v>0</v>
      </c>
      <c r="AI317" s="46">
        <f t="shared" si="81"/>
        <v>0</v>
      </c>
      <c r="AJ317" s="105"/>
      <c r="AK317" s="105"/>
      <c r="AL317" s="105"/>
      <c r="AM317" s="105"/>
      <c r="AN317" s="46">
        <f t="shared" si="82"/>
        <v>0</v>
      </c>
      <c r="AO317" s="105">
        <v>0</v>
      </c>
      <c r="AP317" s="105">
        <f t="shared" si="83"/>
        <v>0</v>
      </c>
      <c r="AQ317" s="46">
        <f t="shared" si="84"/>
        <v>0</v>
      </c>
      <c r="AR317" s="46">
        <f t="shared" si="85"/>
        <v>0</v>
      </c>
      <c r="AS317" s="46">
        <f t="shared" si="86"/>
        <v>0</v>
      </c>
      <c r="AT317" s="46">
        <f t="shared" si="87"/>
        <v>0</v>
      </c>
      <c r="AU317" s="46">
        <f t="shared" si="88"/>
        <v>0</v>
      </c>
      <c r="AV317" s="105">
        <f t="shared" si="89"/>
        <v>0</v>
      </c>
      <c r="AW317" s="105">
        <f t="shared" si="90"/>
        <v>0</v>
      </c>
      <c r="AX317" s="107"/>
      <c r="AY317" s="294" t="b">
        <f t="shared" si="91"/>
        <v>1</v>
      </c>
      <c r="AZ317" s="5" t="s">
        <v>1688</v>
      </c>
    </row>
    <row r="318" spans="1:52" s="5" customFormat="1" ht="24.95" customHeight="1" x14ac:dyDescent="0.25">
      <c r="A318" s="281" t="s">
        <v>1053</v>
      </c>
      <c r="B318" s="69" t="s">
        <v>1130</v>
      </c>
      <c r="C318" s="65" t="s">
        <v>1131</v>
      </c>
      <c r="D318" s="66">
        <v>255</v>
      </c>
      <c r="E318" s="67">
        <v>255</v>
      </c>
      <c r="F318" s="101" t="s">
        <v>33</v>
      </c>
      <c r="G318" s="46">
        <v>0</v>
      </c>
      <c r="H318" s="46"/>
      <c r="I318" s="46"/>
      <c r="J318" s="46"/>
      <c r="K318" s="46"/>
      <c r="L318" s="46">
        <f t="shared" si="75"/>
        <v>0</v>
      </c>
      <c r="M318" s="46">
        <v>0</v>
      </c>
      <c r="N318" s="46">
        <f t="shared" si="76"/>
        <v>0</v>
      </c>
      <c r="O318" s="105"/>
      <c r="P318" s="105"/>
      <c r="Q318" s="105"/>
      <c r="R318" s="105"/>
      <c r="S318" s="46">
        <f t="shared" si="77"/>
        <v>0</v>
      </c>
      <c r="T318" s="46"/>
      <c r="U318" s="46">
        <f t="shared" si="78"/>
        <v>0</v>
      </c>
      <c r="V318" s="105"/>
      <c r="W318" s="105"/>
      <c r="X318" s="105"/>
      <c r="Y318" s="105"/>
      <c r="Z318" s="46">
        <f t="shared" si="79"/>
        <v>0</v>
      </c>
      <c r="AA318" s="105"/>
      <c r="AB318" s="46">
        <f t="shared" si="80"/>
        <v>0</v>
      </c>
      <c r="AC318" s="105"/>
      <c r="AD318" s="105"/>
      <c r="AE318" s="105"/>
      <c r="AF318" s="105"/>
      <c r="AG318" s="46">
        <f t="shared" si="92"/>
        <v>0</v>
      </c>
      <c r="AH318" s="105">
        <v>0</v>
      </c>
      <c r="AI318" s="46">
        <f t="shared" si="81"/>
        <v>0</v>
      </c>
      <c r="AJ318" s="105"/>
      <c r="AK318" s="105"/>
      <c r="AL318" s="105"/>
      <c r="AM318" s="105"/>
      <c r="AN318" s="46">
        <f t="shared" si="82"/>
        <v>0</v>
      </c>
      <c r="AO318" s="105">
        <v>0</v>
      </c>
      <c r="AP318" s="105">
        <f t="shared" si="83"/>
        <v>0</v>
      </c>
      <c r="AQ318" s="46">
        <f t="shared" si="84"/>
        <v>0</v>
      </c>
      <c r="AR318" s="46">
        <f t="shared" si="85"/>
        <v>0</v>
      </c>
      <c r="AS318" s="46">
        <f t="shared" si="86"/>
        <v>0</v>
      </c>
      <c r="AT318" s="46">
        <f t="shared" si="87"/>
        <v>0</v>
      </c>
      <c r="AU318" s="46">
        <f t="shared" si="88"/>
        <v>0</v>
      </c>
      <c r="AV318" s="105">
        <f t="shared" si="89"/>
        <v>0</v>
      </c>
      <c r="AW318" s="105">
        <f t="shared" si="90"/>
        <v>0</v>
      </c>
      <c r="AX318" s="107"/>
      <c r="AY318" s="294" t="b">
        <f t="shared" si="91"/>
        <v>1</v>
      </c>
      <c r="AZ318" s="5" t="s">
        <v>1131</v>
      </c>
    </row>
    <row r="319" spans="1:52" s="5" customFormat="1" ht="24.95" customHeight="1" x14ac:dyDescent="0.25">
      <c r="A319" s="281" t="s">
        <v>228</v>
      </c>
      <c r="B319" s="19" t="s">
        <v>314</v>
      </c>
      <c r="C319" s="65" t="s">
        <v>315</v>
      </c>
      <c r="D319" s="66">
        <v>53.19</v>
      </c>
      <c r="E319" s="67">
        <v>53.19</v>
      </c>
      <c r="F319" s="101" t="s">
        <v>33</v>
      </c>
      <c r="G319" s="46">
        <v>0</v>
      </c>
      <c r="H319" s="46"/>
      <c r="I319" s="46"/>
      <c r="J319" s="46"/>
      <c r="K319" s="46"/>
      <c r="L319" s="46">
        <f t="shared" si="75"/>
        <v>0</v>
      </c>
      <c r="M319" s="46"/>
      <c r="N319" s="46">
        <f t="shared" si="76"/>
        <v>0</v>
      </c>
      <c r="O319" s="105"/>
      <c r="P319" s="105"/>
      <c r="Q319" s="105"/>
      <c r="R319" s="105"/>
      <c r="S319" s="46">
        <f t="shared" si="77"/>
        <v>0</v>
      </c>
      <c r="T319" s="46"/>
      <c r="U319" s="46">
        <f t="shared" si="78"/>
        <v>0</v>
      </c>
      <c r="V319" s="105"/>
      <c r="W319" s="105"/>
      <c r="X319" s="105"/>
      <c r="Y319" s="105"/>
      <c r="Z319" s="46">
        <f t="shared" si="79"/>
        <v>0</v>
      </c>
      <c r="AA319" s="105"/>
      <c r="AB319" s="46">
        <f t="shared" si="80"/>
        <v>0</v>
      </c>
      <c r="AC319" s="105"/>
      <c r="AD319" s="105"/>
      <c r="AE319" s="105"/>
      <c r="AF319" s="105"/>
      <c r="AG319" s="46">
        <f t="shared" si="92"/>
        <v>0</v>
      </c>
      <c r="AH319" s="105">
        <v>0</v>
      </c>
      <c r="AI319" s="46">
        <f t="shared" si="81"/>
        <v>0</v>
      </c>
      <c r="AJ319" s="105"/>
      <c r="AK319" s="105"/>
      <c r="AL319" s="105"/>
      <c r="AM319" s="105"/>
      <c r="AN319" s="46">
        <f t="shared" si="82"/>
        <v>0</v>
      </c>
      <c r="AO319" s="105">
        <v>0</v>
      </c>
      <c r="AP319" s="105">
        <f t="shared" si="83"/>
        <v>0</v>
      </c>
      <c r="AQ319" s="46">
        <f t="shared" si="84"/>
        <v>0</v>
      </c>
      <c r="AR319" s="46">
        <f t="shared" si="85"/>
        <v>0</v>
      </c>
      <c r="AS319" s="46">
        <f t="shared" si="86"/>
        <v>0</v>
      </c>
      <c r="AT319" s="46">
        <f t="shared" si="87"/>
        <v>0</v>
      </c>
      <c r="AU319" s="46">
        <f t="shared" si="88"/>
        <v>0</v>
      </c>
      <c r="AV319" s="105">
        <f t="shared" si="89"/>
        <v>0</v>
      </c>
      <c r="AW319" s="105">
        <f t="shared" si="90"/>
        <v>0</v>
      </c>
      <c r="AX319" s="107"/>
      <c r="AY319" s="294" t="b">
        <f t="shared" si="91"/>
        <v>1</v>
      </c>
      <c r="AZ319" s="5" t="s">
        <v>315</v>
      </c>
    </row>
    <row r="320" spans="1:52" s="5" customFormat="1" ht="28.5" customHeight="1" x14ac:dyDescent="0.25">
      <c r="A320" s="281" t="s">
        <v>228</v>
      </c>
      <c r="B320" s="19" t="s">
        <v>316</v>
      </c>
      <c r="C320" s="65" t="s">
        <v>317</v>
      </c>
      <c r="D320" s="66">
        <v>79.23</v>
      </c>
      <c r="E320" s="67">
        <v>79.23</v>
      </c>
      <c r="F320" s="101" t="s">
        <v>33</v>
      </c>
      <c r="G320" s="46">
        <v>3</v>
      </c>
      <c r="H320" s="46"/>
      <c r="I320" s="46"/>
      <c r="J320" s="46"/>
      <c r="K320" s="46"/>
      <c r="L320" s="46">
        <f t="shared" si="75"/>
        <v>3</v>
      </c>
      <c r="M320" s="46">
        <v>3</v>
      </c>
      <c r="N320" s="46">
        <f t="shared" si="76"/>
        <v>0</v>
      </c>
      <c r="O320" s="105"/>
      <c r="P320" s="105"/>
      <c r="Q320" s="105"/>
      <c r="R320" s="105"/>
      <c r="S320" s="46">
        <f t="shared" si="77"/>
        <v>3</v>
      </c>
      <c r="T320" s="46">
        <v>3</v>
      </c>
      <c r="U320" s="46">
        <f t="shared" si="78"/>
        <v>0</v>
      </c>
      <c r="V320" s="105"/>
      <c r="W320" s="105"/>
      <c r="X320" s="105"/>
      <c r="Y320" s="105"/>
      <c r="Z320" s="46">
        <f t="shared" si="79"/>
        <v>3</v>
      </c>
      <c r="AA320" s="105">
        <v>3</v>
      </c>
      <c r="AB320" s="46">
        <f t="shared" si="80"/>
        <v>0</v>
      </c>
      <c r="AC320" s="105"/>
      <c r="AD320" s="105"/>
      <c r="AE320" s="105"/>
      <c r="AF320" s="105"/>
      <c r="AG320" s="46">
        <f t="shared" si="92"/>
        <v>3</v>
      </c>
      <c r="AH320" s="105">
        <v>3</v>
      </c>
      <c r="AI320" s="46">
        <f t="shared" si="81"/>
        <v>0</v>
      </c>
      <c r="AJ320" s="105"/>
      <c r="AK320" s="105"/>
      <c r="AL320" s="105"/>
      <c r="AM320" s="105"/>
      <c r="AN320" s="46">
        <f t="shared" si="82"/>
        <v>3</v>
      </c>
      <c r="AO320" s="105">
        <v>3</v>
      </c>
      <c r="AP320" s="105">
        <f t="shared" si="83"/>
        <v>0</v>
      </c>
      <c r="AQ320" s="46">
        <f t="shared" si="84"/>
        <v>0</v>
      </c>
      <c r="AR320" s="46">
        <f t="shared" si="85"/>
        <v>0</v>
      </c>
      <c r="AS320" s="46">
        <f t="shared" si="86"/>
        <v>0</v>
      </c>
      <c r="AT320" s="46">
        <f t="shared" si="87"/>
        <v>0</v>
      </c>
      <c r="AU320" s="46">
        <f t="shared" si="88"/>
        <v>3</v>
      </c>
      <c r="AV320" s="105">
        <f t="shared" si="89"/>
        <v>3</v>
      </c>
      <c r="AW320" s="105">
        <f t="shared" si="90"/>
        <v>0</v>
      </c>
      <c r="AX320" s="107"/>
      <c r="AY320" s="294" t="b">
        <f t="shared" si="91"/>
        <v>1</v>
      </c>
      <c r="AZ320" s="5" t="s">
        <v>317</v>
      </c>
    </row>
    <row r="321" spans="1:52" s="5" customFormat="1" ht="24.95" customHeight="1" x14ac:dyDescent="0.25">
      <c r="A321" s="281" t="s">
        <v>228</v>
      </c>
      <c r="B321" s="19" t="s">
        <v>318</v>
      </c>
      <c r="C321" s="65" t="s">
        <v>319</v>
      </c>
      <c r="D321" s="66">
        <v>45</v>
      </c>
      <c r="E321" s="67">
        <v>45</v>
      </c>
      <c r="F321" s="101" t="s">
        <v>33</v>
      </c>
      <c r="G321" s="46">
        <v>8</v>
      </c>
      <c r="H321" s="46"/>
      <c r="I321" s="46"/>
      <c r="J321" s="46"/>
      <c r="K321" s="46"/>
      <c r="L321" s="46">
        <f t="shared" si="75"/>
        <v>8</v>
      </c>
      <c r="M321" s="46">
        <v>8</v>
      </c>
      <c r="N321" s="46">
        <f t="shared" si="76"/>
        <v>0</v>
      </c>
      <c r="O321" s="105"/>
      <c r="P321" s="105"/>
      <c r="Q321" s="105"/>
      <c r="R321" s="105"/>
      <c r="S321" s="46">
        <f t="shared" si="77"/>
        <v>8</v>
      </c>
      <c r="T321" s="46">
        <v>8</v>
      </c>
      <c r="U321" s="46">
        <f t="shared" si="78"/>
        <v>0</v>
      </c>
      <c r="V321" s="105"/>
      <c r="W321" s="105"/>
      <c r="X321" s="105"/>
      <c r="Y321" s="105"/>
      <c r="Z321" s="46">
        <f t="shared" si="79"/>
        <v>8</v>
      </c>
      <c r="AA321" s="105">
        <v>8</v>
      </c>
      <c r="AB321" s="46">
        <f t="shared" si="80"/>
        <v>0</v>
      </c>
      <c r="AC321" s="105"/>
      <c r="AD321" s="105"/>
      <c r="AE321" s="105"/>
      <c r="AF321" s="105"/>
      <c r="AG321" s="46">
        <f t="shared" si="92"/>
        <v>8</v>
      </c>
      <c r="AH321" s="105">
        <v>8</v>
      </c>
      <c r="AI321" s="46">
        <f t="shared" si="81"/>
        <v>0</v>
      </c>
      <c r="AJ321" s="105"/>
      <c r="AK321" s="105"/>
      <c r="AL321" s="105"/>
      <c r="AM321" s="105"/>
      <c r="AN321" s="46">
        <f t="shared" si="82"/>
        <v>8</v>
      </c>
      <c r="AO321" s="105">
        <v>8</v>
      </c>
      <c r="AP321" s="105">
        <f t="shared" si="83"/>
        <v>0</v>
      </c>
      <c r="AQ321" s="46">
        <f t="shared" si="84"/>
        <v>0</v>
      </c>
      <c r="AR321" s="46">
        <f t="shared" si="85"/>
        <v>0</v>
      </c>
      <c r="AS321" s="46">
        <f t="shared" si="86"/>
        <v>0</v>
      </c>
      <c r="AT321" s="46">
        <f t="shared" si="87"/>
        <v>0</v>
      </c>
      <c r="AU321" s="46">
        <f t="shared" si="88"/>
        <v>8</v>
      </c>
      <c r="AV321" s="105">
        <f t="shared" si="89"/>
        <v>8</v>
      </c>
      <c r="AW321" s="105">
        <f t="shared" si="90"/>
        <v>0</v>
      </c>
      <c r="AX321" s="107"/>
      <c r="AY321" s="294" t="b">
        <f t="shared" si="91"/>
        <v>1</v>
      </c>
      <c r="AZ321" s="5" t="s">
        <v>319</v>
      </c>
    </row>
    <row r="322" spans="1:52" s="5" customFormat="1" ht="24.95" customHeight="1" x14ac:dyDescent="0.25">
      <c r="A322" s="281" t="s">
        <v>1053</v>
      </c>
      <c r="B322" s="69" t="s">
        <v>1132</v>
      </c>
      <c r="C322" s="65" t="s">
        <v>1133</v>
      </c>
      <c r="D322" s="66">
        <v>3.96</v>
      </c>
      <c r="E322" s="67">
        <v>3.96</v>
      </c>
      <c r="F322" s="101" t="s">
        <v>33</v>
      </c>
      <c r="G322" s="46">
        <v>0</v>
      </c>
      <c r="H322" s="46"/>
      <c r="I322" s="46"/>
      <c r="J322" s="46"/>
      <c r="K322" s="46"/>
      <c r="L322" s="46">
        <f t="shared" si="75"/>
        <v>0</v>
      </c>
      <c r="M322" s="46">
        <v>0</v>
      </c>
      <c r="N322" s="46">
        <f t="shared" si="76"/>
        <v>0</v>
      </c>
      <c r="O322" s="105"/>
      <c r="P322" s="105"/>
      <c r="Q322" s="105"/>
      <c r="R322" s="105"/>
      <c r="S322" s="46">
        <f t="shared" si="77"/>
        <v>0</v>
      </c>
      <c r="T322" s="46"/>
      <c r="U322" s="46">
        <f t="shared" si="78"/>
        <v>0</v>
      </c>
      <c r="V322" s="105"/>
      <c r="W322" s="105"/>
      <c r="X322" s="105"/>
      <c r="Y322" s="105"/>
      <c r="Z322" s="46">
        <f t="shared" si="79"/>
        <v>0</v>
      </c>
      <c r="AA322" s="105"/>
      <c r="AB322" s="46">
        <f t="shared" si="80"/>
        <v>0</v>
      </c>
      <c r="AC322" s="105"/>
      <c r="AD322" s="105"/>
      <c r="AE322" s="105"/>
      <c r="AF322" s="105"/>
      <c r="AG322" s="46">
        <f t="shared" si="92"/>
        <v>0</v>
      </c>
      <c r="AH322" s="105">
        <v>0</v>
      </c>
      <c r="AI322" s="46">
        <f t="shared" si="81"/>
        <v>0</v>
      </c>
      <c r="AJ322" s="105"/>
      <c r="AK322" s="105"/>
      <c r="AL322" s="105"/>
      <c r="AM322" s="105"/>
      <c r="AN322" s="46">
        <f t="shared" si="82"/>
        <v>0</v>
      </c>
      <c r="AO322" s="105">
        <v>0</v>
      </c>
      <c r="AP322" s="105">
        <f t="shared" si="83"/>
        <v>0</v>
      </c>
      <c r="AQ322" s="46">
        <f t="shared" si="84"/>
        <v>0</v>
      </c>
      <c r="AR322" s="46">
        <f t="shared" si="85"/>
        <v>0</v>
      </c>
      <c r="AS322" s="46">
        <f t="shared" si="86"/>
        <v>0</v>
      </c>
      <c r="AT322" s="46">
        <f t="shared" si="87"/>
        <v>0</v>
      </c>
      <c r="AU322" s="46">
        <f t="shared" si="88"/>
        <v>0</v>
      </c>
      <c r="AV322" s="105">
        <f t="shared" si="89"/>
        <v>0</v>
      </c>
      <c r="AW322" s="105">
        <f t="shared" si="90"/>
        <v>0</v>
      </c>
      <c r="AX322" s="107"/>
      <c r="AY322" s="294" t="b">
        <f t="shared" si="91"/>
        <v>1</v>
      </c>
      <c r="AZ322" s="5" t="s">
        <v>1133</v>
      </c>
    </row>
    <row r="323" spans="1:52" s="5" customFormat="1" ht="24.95" customHeight="1" x14ac:dyDescent="0.25">
      <c r="A323" s="281" t="s">
        <v>228</v>
      </c>
      <c r="B323" s="19" t="s">
        <v>320</v>
      </c>
      <c r="C323" s="65" t="s">
        <v>321</v>
      </c>
      <c r="D323" s="66">
        <v>114.91</v>
      </c>
      <c r="E323" s="67">
        <v>114.91</v>
      </c>
      <c r="F323" s="101" t="s">
        <v>33</v>
      </c>
      <c r="G323" s="46">
        <v>0</v>
      </c>
      <c r="H323" s="46"/>
      <c r="I323" s="46"/>
      <c r="J323" s="46"/>
      <c r="K323" s="46"/>
      <c r="L323" s="46">
        <f t="shared" si="75"/>
        <v>0</v>
      </c>
      <c r="M323" s="46"/>
      <c r="N323" s="46">
        <f t="shared" si="76"/>
        <v>0</v>
      </c>
      <c r="O323" s="105"/>
      <c r="P323" s="105"/>
      <c r="Q323" s="105"/>
      <c r="R323" s="105"/>
      <c r="S323" s="46">
        <f t="shared" si="77"/>
        <v>0</v>
      </c>
      <c r="T323" s="46"/>
      <c r="U323" s="46">
        <f t="shared" si="78"/>
        <v>0</v>
      </c>
      <c r="V323" s="105"/>
      <c r="W323" s="105"/>
      <c r="X323" s="105"/>
      <c r="Y323" s="105"/>
      <c r="Z323" s="46">
        <f t="shared" si="79"/>
        <v>0</v>
      </c>
      <c r="AA323" s="105"/>
      <c r="AB323" s="46">
        <f t="shared" si="80"/>
        <v>0</v>
      </c>
      <c r="AC323" s="105"/>
      <c r="AD323" s="105"/>
      <c r="AE323" s="105"/>
      <c r="AF323" s="105"/>
      <c r="AG323" s="46">
        <f t="shared" si="92"/>
        <v>0</v>
      </c>
      <c r="AH323" s="105">
        <v>0</v>
      </c>
      <c r="AI323" s="46">
        <f t="shared" si="81"/>
        <v>0</v>
      </c>
      <c r="AJ323" s="105"/>
      <c r="AK323" s="105"/>
      <c r="AL323" s="105"/>
      <c r="AM323" s="105"/>
      <c r="AN323" s="46">
        <f t="shared" si="82"/>
        <v>0</v>
      </c>
      <c r="AO323" s="105">
        <v>0</v>
      </c>
      <c r="AP323" s="105">
        <f t="shared" si="83"/>
        <v>0</v>
      </c>
      <c r="AQ323" s="46">
        <f t="shared" si="84"/>
        <v>0</v>
      </c>
      <c r="AR323" s="46">
        <f t="shared" si="85"/>
        <v>0</v>
      </c>
      <c r="AS323" s="46">
        <f t="shared" si="86"/>
        <v>0</v>
      </c>
      <c r="AT323" s="46">
        <f t="shared" si="87"/>
        <v>0</v>
      </c>
      <c r="AU323" s="46">
        <f t="shared" si="88"/>
        <v>0</v>
      </c>
      <c r="AV323" s="105">
        <f t="shared" si="89"/>
        <v>0</v>
      </c>
      <c r="AW323" s="105">
        <f t="shared" si="90"/>
        <v>0</v>
      </c>
      <c r="AX323" s="107"/>
      <c r="AY323" s="294" t="b">
        <f t="shared" si="91"/>
        <v>1</v>
      </c>
      <c r="AZ323" s="5" t="s">
        <v>321</v>
      </c>
    </row>
    <row r="324" spans="1:52" s="5" customFormat="1" ht="24.95" customHeight="1" x14ac:dyDescent="0.25">
      <c r="A324" s="281" t="s">
        <v>228</v>
      </c>
      <c r="B324" s="19" t="s">
        <v>322</v>
      </c>
      <c r="C324" s="65" t="s">
        <v>323</v>
      </c>
      <c r="D324" s="66">
        <v>36.42</v>
      </c>
      <c r="E324" s="67">
        <v>36.42</v>
      </c>
      <c r="F324" s="101" t="s">
        <v>33</v>
      </c>
      <c r="G324" s="46">
        <v>5</v>
      </c>
      <c r="H324" s="46"/>
      <c r="I324" s="46"/>
      <c r="J324" s="46"/>
      <c r="K324" s="46"/>
      <c r="L324" s="46">
        <f t="shared" si="75"/>
        <v>5</v>
      </c>
      <c r="M324" s="46">
        <v>5</v>
      </c>
      <c r="N324" s="46">
        <f t="shared" si="76"/>
        <v>0</v>
      </c>
      <c r="O324" s="105"/>
      <c r="P324" s="105"/>
      <c r="Q324" s="105"/>
      <c r="R324" s="105"/>
      <c r="S324" s="46">
        <f t="shared" si="77"/>
        <v>5</v>
      </c>
      <c r="T324" s="46">
        <v>5</v>
      </c>
      <c r="U324" s="46">
        <f t="shared" si="78"/>
        <v>0</v>
      </c>
      <c r="V324" s="105"/>
      <c r="W324" s="105"/>
      <c r="X324" s="105"/>
      <c r="Y324" s="105"/>
      <c r="Z324" s="46">
        <f t="shared" si="79"/>
        <v>5</v>
      </c>
      <c r="AA324" s="105">
        <v>5</v>
      </c>
      <c r="AB324" s="46">
        <f t="shared" si="80"/>
        <v>0</v>
      </c>
      <c r="AC324" s="105"/>
      <c r="AD324" s="105"/>
      <c r="AE324" s="105"/>
      <c r="AF324" s="105"/>
      <c r="AG324" s="46">
        <f t="shared" si="92"/>
        <v>5</v>
      </c>
      <c r="AH324" s="105">
        <v>5</v>
      </c>
      <c r="AI324" s="46">
        <f t="shared" si="81"/>
        <v>0</v>
      </c>
      <c r="AJ324" s="105"/>
      <c r="AK324" s="105"/>
      <c r="AL324" s="105"/>
      <c r="AM324" s="105"/>
      <c r="AN324" s="46">
        <f t="shared" si="82"/>
        <v>5</v>
      </c>
      <c r="AO324" s="105">
        <v>5</v>
      </c>
      <c r="AP324" s="105">
        <f t="shared" si="83"/>
        <v>0</v>
      </c>
      <c r="AQ324" s="46">
        <f t="shared" si="84"/>
        <v>0</v>
      </c>
      <c r="AR324" s="46">
        <f t="shared" si="85"/>
        <v>0</v>
      </c>
      <c r="AS324" s="46">
        <f t="shared" si="86"/>
        <v>0</v>
      </c>
      <c r="AT324" s="46">
        <f t="shared" si="87"/>
        <v>0</v>
      </c>
      <c r="AU324" s="46">
        <f t="shared" si="88"/>
        <v>5</v>
      </c>
      <c r="AV324" s="105">
        <f t="shared" si="89"/>
        <v>5</v>
      </c>
      <c r="AW324" s="105">
        <f t="shared" si="90"/>
        <v>0</v>
      </c>
      <c r="AX324" s="107"/>
      <c r="AY324" s="294" t="b">
        <f t="shared" si="91"/>
        <v>1</v>
      </c>
      <c r="AZ324" s="5" t="s">
        <v>323</v>
      </c>
    </row>
    <row r="325" spans="1:52" s="5" customFormat="1" ht="24.95" customHeight="1" x14ac:dyDescent="0.25">
      <c r="A325" s="281" t="s">
        <v>228</v>
      </c>
      <c r="B325" s="69" t="s">
        <v>2488</v>
      </c>
      <c r="C325" s="126" t="s">
        <v>2184</v>
      </c>
      <c r="D325" s="81">
        <v>0</v>
      </c>
      <c r="E325" s="35">
        <v>19</v>
      </c>
      <c r="F325" s="127" t="s">
        <v>33</v>
      </c>
      <c r="G325" s="46">
        <v>0</v>
      </c>
      <c r="H325" s="46"/>
      <c r="I325" s="46"/>
      <c r="J325" s="46"/>
      <c r="K325" s="46"/>
      <c r="L325" s="46">
        <f t="shared" si="75"/>
        <v>0</v>
      </c>
      <c r="M325" s="46">
        <v>0</v>
      </c>
      <c r="N325" s="46">
        <f t="shared" si="76"/>
        <v>0</v>
      </c>
      <c r="O325" s="105"/>
      <c r="P325" s="105"/>
      <c r="Q325" s="105"/>
      <c r="R325" s="105"/>
      <c r="S325" s="46">
        <f t="shared" si="77"/>
        <v>0</v>
      </c>
      <c r="T325" s="46"/>
      <c r="U325" s="46">
        <f t="shared" si="78"/>
        <v>0</v>
      </c>
      <c r="V325" s="105"/>
      <c r="W325" s="105"/>
      <c r="X325" s="105"/>
      <c r="Y325" s="105"/>
      <c r="Z325" s="46">
        <f t="shared" si="79"/>
        <v>0</v>
      </c>
      <c r="AA325" s="105"/>
      <c r="AB325" s="46">
        <f t="shared" si="80"/>
        <v>0</v>
      </c>
      <c r="AC325" s="105"/>
      <c r="AD325" s="105"/>
      <c r="AE325" s="105"/>
      <c r="AF325" s="105"/>
      <c r="AG325" s="46">
        <f t="shared" si="92"/>
        <v>0</v>
      </c>
      <c r="AH325" s="105"/>
      <c r="AI325" s="46">
        <f t="shared" si="81"/>
        <v>0</v>
      </c>
      <c r="AJ325" s="105"/>
      <c r="AK325" s="105"/>
      <c r="AL325" s="105"/>
      <c r="AM325" s="105"/>
      <c r="AN325" s="46">
        <f t="shared" si="82"/>
        <v>0</v>
      </c>
      <c r="AO325" s="105">
        <v>0</v>
      </c>
      <c r="AP325" s="105">
        <f t="shared" si="83"/>
        <v>0</v>
      </c>
      <c r="AQ325" s="46">
        <f t="shared" si="84"/>
        <v>0</v>
      </c>
      <c r="AR325" s="46">
        <f t="shared" si="85"/>
        <v>0</v>
      </c>
      <c r="AS325" s="46">
        <f t="shared" si="86"/>
        <v>0</v>
      </c>
      <c r="AT325" s="46">
        <f t="shared" si="87"/>
        <v>0</v>
      </c>
      <c r="AU325" s="46">
        <f t="shared" si="88"/>
        <v>0</v>
      </c>
      <c r="AV325" s="105">
        <f t="shared" si="89"/>
        <v>0</v>
      </c>
      <c r="AW325" s="105">
        <f t="shared" si="90"/>
        <v>0</v>
      </c>
      <c r="AX325" s="108"/>
      <c r="AY325" s="294" t="b">
        <f t="shared" si="91"/>
        <v>1</v>
      </c>
      <c r="AZ325" s="5" t="s">
        <v>2184</v>
      </c>
    </row>
    <row r="326" spans="1:52" s="5" customFormat="1" ht="28.5" customHeight="1" x14ac:dyDescent="0.25">
      <c r="A326" s="281" t="s">
        <v>228</v>
      </c>
      <c r="B326" s="19" t="s">
        <v>324</v>
      </c>
      <c r="C326" s="65" t="s">
        <v>325</v>
      </c>
      <c r="D326" s="66">
        <v>3.5</v>
      </c>
      <c r="E326" s="67">
        <v>3.5</v>
      </c>
      <c r="F326" s="101" t="s">
        <v>33</v>
      </c>
      <c r="G326" s="46">
        <v>0</v>
      </c>
      <c r="H326" s="46"/>
      <c r="I326" s="46"/>
      <c r="J326" s="46"/>
      <c r="K326" s="46"/>
      <c r="L326" s="46">
        <f t="shared" si="75"/>
        <v>0</v>
      </c>
      <c r="M326" s="46"/>
      <c r="N326" s="46">
        <f t="shared" si="76"/>
        <v>0</v>
      </c>
      <c r="O326" s="105"/>
      <c r="P326" s="105"/>
      <c r="Q326" s="105"/>
      <c r="R326" s="105"/>
      <c r="S326" s="46">
        <f t="shared" si="77"/>
        <v>0</v>
      </c>
      <c r="T326" s="46"/>
      <c r="U326" s="46">
        <f t="shared" si="78"/>
        <v>0</v>
      </c>
      <c r="V326" s="105"/>
      <c r="W326" s="105"/>
      <c r="X326" s="105"/>
      <c r="Y326" s="105"/>
      <c r="Z326" s="46">
        <f t="shared" si="79"/>
        <v>0</v>
      </c>
      <c r="AA326" s="105"/>
      <c r="AB326" s="46">
        <f t="shared" si="80"/>
        <v>0</v>
      </c>
      <c r="AC326" s="105"/>
      <c r="AD326" s="105"/>
      <c r="AE326" s="105"/>
      <c r="AF326" s="105"/>
      <c r="AG326" s="46">
        <f t="shared" si="92"/>
        <v>0</v>
      </c>
      <c r="AH326" s="105">
        <v>0</v>
      </c>
      <c r="AI326" s="46">
        <f t="shared" si="81"/>
        <v>0</v>
      </c>
      <c r="AJ326" s="105"/>
      <c r="AK326" s="105"/>
      <c r="AL326" s="105"/>
      <c r="AM326" s="105"/>
      <c r="AN326" s="46">
        <f t="shared" si="82"/>
        <v>0</v>
      </c>
      <c r="AO326" s="105">
        <v>0</v>
      </c>
      <c r="AP326" s="105">
        <f t="shared" si="83"/>
        <v>0</v>
      </c>
      <c r="AQ326" s="46">
        <f t="shared" si="84"/>
        <v>0</v>
      </c>
      <c r="AR326" s="46">
        <f t="shared" si="85"/>
        <v>0</v>
      </c>
      <c r="AS326" s="46">
        <f t="shared" si="86"/>
        <v>0</v>
      </c>
      <c r="AT326" s="46">
        <f t="shared" si="87"/>
        <v>0</v>
      </c>
      <c r="AU326" s="46">
        <f t="shared" si="88"/>
        <v>0</v>
      </c>
      <c r="AV326" s="105">
        <f t="shared" si="89"/>
        <v>0</v>
      </c>
      <c r="AW326" s="105">
        <f t="shared" si="90"/>
        <v>0</v>
      </c>
      <c r="AX326" s="107"/>
      <c r="AY326" s="294" t="b">
        <f t="shared" si="91"/>
        <v>1</v>
      </c>
      <c r="AZ326" s="5" t="s">
        <v>325</v>
      </c>
    </row>
    <row r="327" spans="1:52" s="5" customFormat="1" ht="24.95" customHeight="1" x14ac:dyDescent="0.25">
      <c r="A327" s="281" t="s">
        <v>1053</v>
      </c>
      <c r="B327" s="69" t="s">
        <v>1134</v>
      </c>
      <c r="C327" s="65" t="s">
        <v>1135</v>
      </c>
      <c r="D327" s="66">
        <v>70.47</v>
      </c>
      <c r="E327" s="67">
        <v>70.47</v>
      </c>
      <c r="F327" s="101" t="s">
        <v>33</v>
      </c>
      <c r="G327" s="46">
        <v>51</v>
      </c>
      <c r="H327" s="46"/>
      <c r="I327" s="46"/>
      <c r="J327" s="46"/>
      <c r="K327" s="46"/>
      <c r="L327" s="46">
        <f t="shared" si="75"/>
        <v>51</v>
      </c>
      <c r="M327" s="46">
        <v>51</v>
      </c>
      <c r="N327" s="46">
        <f t="shared" si="76"/>
        <v>0</v>
      </c>
      <c r="O327" s="105"/>
      <c r="P327" s="105"/>
      <c r="Q327" s="105"/>
      <c r="R327" s="105"/>
      <c r="S327" s="46">
        <f t="shared" si="77"/>
        <v>51</v>
      </c>
      <c r="T327" s="46">
        <v>51</v>
      </c>
      <c r="U327" s="46">
        <f t="shared" si="78"/>
        <v>0</v>
      </c>
      <c r="V327" s="105"/>
      <c r="W327" s="105"/>
      <c r="X327" s="105"/>
      <c r="Y327" s="105"/>
      <c r="Z327" s="46">
        <f t="shared" si="79"/>
        <v>51</v>
      </c>
      <c r="AA327" s="105">
        <v>51</v>
      </c>
      <c r="AB327" s="46">
        <f t="shared" si="80"/>
        <v>0</v>
      </c>
      <c r="AC327" s="105"/>
      <c r="AD327" s="105"/>
      <c r="AE327" s="105"/>
      <c r="AF327" s="105"/>
      <c r="AG327" s="46">
        <f t="shared" si="92"/>
        <v>51</v>
      </c>
      <c r="AH327" s="105">
        <v>51</v>
      </c>
      <c r="AI327" s="46">
        <f t="shared" si="81"/>
        <v>0</v>
      </c>
      <c r="AJ327" s="105"/>
      <c r="AK327" s="105"/>
      <c r="AL327" s="105"/>
      <c r="AM327" s="105"/>
      <c r="AN327" s="46">
        <f t="shared" si="82"/>
        <v>51</v>
      </c>
      <c r="AO327" s="105">
        <v>51</v>
      </c>
      <c r="AP327" s="105">
        <f t="shared" si="83"/>
        <v>0</v>
      </c>
      <c r="AQ327" s="46">
        <f t="shared" si="84"/>
        <v>0</v>
      </c>
      <c r="AR327" s="46">
        <f t="shared" si="85"/>
        <v>0</v>
      </c>
      <c r="AS327" s="46">
        <f t="shared" si="86"/>
        <v>0</v>
      </c>
      <c r="AT327" s="46">
        <f t="shared" si="87"/>
        <v>0</v>
      </c>
      <c r="AU327" s="46">
        <f t="shared" si="88"/>
        <v>51</v>
      </c>
      <c r="AV327" s="105">
        <f t="shared" si="89"/>
        <v>51</v>
      </c>
      <c r="AW327" s="105">
        <f t="shared" si="90"/>
        <v>0</v>
      </c>
      <c r="AX327" s="107"/>
      <c r="AY327" s="294" t="b">
        <f t="shared" si="91"/>
        <v>1</v>
      </c>
      <c r="AZ327" s="5" t="s">
        <v>1135</v>
      </c>
    </row>
    <row r="328" spans="1:52" s="5" customFormat="1" ht="24.95" customHeight="1" x14ac:dyDescent="0.25">
      <c r="A328" s="281" t="s">
        <v>228</v>
      </c>
      <c r="B328" s="19" t="s">
        <v>326</v>
      </c>
      <c r="C328" s="65" t="s">
        <v>327</v>
      </c>
      <c r="D328" s="66">
        <v>5.62</v>
      </c>
      <c r="E328" s="67">
        <v>5.62</v>
      </c>
      <c r="F328" s="101" t="s">
        <v>33</v>
      </c>
      <c r="G328" s="46">
        <v>26</v>
      </c>
      <c r="H328" s="46"/>
      <c r="I328" s="46"/>
      <c r="J328" s="46"/>
      <c r="K328" s="46"/>
      <c r="L328" s="46">
        <f t="shared" si="75"/>
        <v>26</v>
      </c>
      <c r="M328" s="46">
        <v>26</v>
      </c>
      <c r="N328" s="46">
        <f t="shared" si="76"/>
        <v>0</v>
      </c>
      <c r="O328" s="105"/>
      <c r="P328" s="105"/>
      <c r="Q328" s="105"/>
      <c r="R328" s="105"/>
      <c r="S328" s="46">
        <f t="shared" si="77"/>
        <v>26</v>
      </c>
      <c r="T328" s="46">
        <v>26</v>
      </c>
      <c r="U328" s="46">
        <f t="shared" si="78"/>
        <v>0</v>
      </c>
      <c r="V328" s="105"/>
      <c r="W328" s="105"/>
      <c r="X328" s="105"/>
      <c r="Y328" s="105"/>
      <c r="Z328" s="46">
        <f t="shared" si="79"/>
        <v>26</v>
      </c>
      <c r="AA328" s="105">
        <v>26</v>
      </c>
      <c r="AB328" s="46">
        <f t="shared" si="80"/>
        <v>0</v>
      </c>
      <c r="AC328" s="105"/>
      <c r="AD328" s="105"/>
      <c r="AE328" s="105"/>
      <c r="AF328" s="105"/>
      <c r="AG328" s="46">
        <f t="shared" si="92"/>
        <v>26</v>
      </c>
      <c r="AH328" s="105">
        <v>26</v>
      </c>
      <c r="AI328" s="46">
        <f t="shared" si="81"/>
        <v>0</v>
      </c>
      <c r="AJ328" s="105"/>
      <c r="AK328" s="105"/>
      <c r="AL328" s="105"/>
      <c r="AM328" s="105"/>
      <c r="AN328" s="46">
        <f t="shared" si="82"/>
        <v>26</v>
      </c>
      <c r="AO328" s="105">
        <v>26</v>
      </c>
      <c r="AP328" s="105">
        <f t="shared" si="83"/>
        <v>0</v>
      </c>
      <c r="AQ328" s="46">
        <f t="shared" si="84"/>
        <v>0</v>
      </c>
      <c r="AR328" s="46">
        <f t="shared" si="85"/>
        <v>0</v>
      </c>
      <c r="AS328" s="46">
        <f t="shared" si="86"/>
        <v>0</v>
      </c>
      <c r="AT328" s="46">
        <f t="shared" si="87"/>
        <v>0</v>
      </c>
      <c r="AU328" s="46">
        <f t="shared" si="88"/>
        <v>26</v>
      </c>
      <c r="AV328" s="105">
        <f t="shared" si="89"/>
        <v>26</v>
      </c>
      <c r="AW328" s="105">
        <f t="shared" si="90"/>
        <v>0</v>
      </c>
      <c r="AX328" s="107"/>
      <c r="AY328" s="294" t="b">
        <f t="shared" si="91"/>
        <v>1</v>
      </c>
      <c r="AZ328" s="5" t="s">
        <v>327</v>
      </c>
    </row>
    <row r="329" spans="1:52" s="5" customFormat="1" ht="24.95" customHeight="1" x14ac:dyDescent="0.25">
      <c r="A329" s="281" t="s">
        <v>228</v>
      </c>
      <c r="B329" s="19" t="s">
        <v>328</v>
      </c>
      <c r="C329" s="65" t="s">
        <v>329</v>
      </c>
      <c r="D329" s="66">
        <v>3.17</v>
      </c>
      <c r="E329" s="67">
        <v>3.17</v>
      </c>
      <c r="F329" s="101" t="s">
        <v>33</v>
      </c>
      <c r="G329" s="46">
        <v>48</v>
      </c>
      <c r="H329" s="46"/>
      <c r="I329" s="46"/>
      <c r="J329" s="46"/>
      <c r="K329" s="46"/>
      <c r="L329" s="46">
        <f t="shared" ref="L329:L392" si="93">G329+H329+I329-J329-K329</f>
        <v>48</v>
      </c>
      <c r="M329" s="46">
        <v>48</v>
      </c>
      <c r="N329" s="46">
        <f t="shared" ref="N329:N392" si="94">M329-L329</f>
        <v>0</v>
      </c>
      <c r="O329" s="105"/>
      <c r="P329" s="105"/>
      <c r="Q329" s="105"/>
      <c r="R329" s="105"/>
      <c r="S329" s="46">
        <f t="shared" ref="S329:S392" si="95">L329+O329+P329-Q329-R329</f>
        <v>48</v>
      </c>
      <c r="T329" s="46">
        <v>48</v>
      </c>
      <c r="U329" s="46">
        <f t="shared" ref="U329:U392" si="96">T329-S329</f>
        <v>0</v>
      </c>
      <c r="V329" s="105"/>
      <c r="W329" s="105"/>
      <c r="X329" s="105"/>
      <c r="Y329" s="105"/>
      <c r="Z329" s="46">
        <f t="shared" ref="Z329:Z392" si="97">S329+V329+W329-X329-Y329</f>
        <v>48</v>
      </c>
      <c r="AA329" s="105">
        <v>48</v>
      </c>
      <c r="AB329" s="46">
        <f t="shared" ref="AB329:AB392" si="98">AA329-Z329</f>
        <v>0</v>
      </c>
      <c r="AC329" s="105"/>
      <c r="AD329" s="105"/>
      <c r="AE329" s="105"/>
      <c r="AF329" s="105"/>
      <c r="AG329" s="46">
        <f t="shared" si="92"/>
        <v>48</v>
      </c>
      <c r="AH329" s="105">
        <v>48</v>
      </c>
      <c r="AI329" s="46">
        <f t="shared" ref="AI329:AI392" si="99">AH329-AG329</f>
        <v>0</v>
      </c>
      <c r="AJ329" s="105"/>
      <c r="AK329" s="105"/>
      <c r="AL329" s="105"/>
      <c r="AM329" s="105"/>
      <c r="AN329" s="46">
        <f t="shared" ref="AN329:AN392" si="100">AG329+AJ329+AK329-AL329-AM329</f>
        <v>48</v>
      </c>
      <c r="AO329" s="105">
        <v>48</v>
      </c>
      <c r="AP329" s="105">
        <f t="shared" ref="AP329:AP392" si="101">AO329-AN329</f>
        <v>0</v>
      </c>
      <c r="AQ329" s="46">
        <f t="shared" ref="AQ329:AQ392" si="102">H329+O329+V329+AC329+AJ329</f>
        <v>0</v>
      </c>
      <c r="AR329" s="46">
        <f t="shared" ref="AR329:AR392" si="103">I329+P329+W329+AD329+AK329</f>
        <v>0</v>
      </c>
      <c r="AS329" s="46">
        <f t="shared" ref="AS329:AS392" si="104">J329+Q329+X329+AE329+AL329</f>
        <v>0</v>
      </c>
      <c r="AT329" s="46">
        <f t="shared" ref="AT329:AT392" si="105">K329+R329+Y329+AF329+AM329</f>
        <v>0</v>
      </c>
      <c r="AU329" s="46">
        <f t="shared" ref="AU329:AU392" si="106">G329+AQ329+AR329-AS329-AT329</f>
        <v>48</v>
      </c>
      <c r="AV329" s="105">
        <f t="shared" ref="AV329:AV392" si="107">+AO329</f>
        <v>48</v>
      </c>
      <c r="AW329" s="105">
        <f t="shared" ref="AW329:AW392" si="108">AV329-AU329</f>
        <v>0</v>
      </c>
      <c r="AX329" s="107"/>
      <c r="AY329" s="294" t="b">
        <f t="shared" ref="AY329:AY392" si="109">C329=AZ329</f>
        <v>1</v>
      </c>
      <c r="AZ329" s="5" t="s">
        <v>329</v>
      </c>
    </row>
    <row r="330" spans="1:52" s="5" customFormat="1" ht="24.95" customHeight="1" x14ac:dyDescent="0.25">
      <c r="A330" s="281" t="s">
        <v>228</v>
      </c>
      <c r="B330" s="19" t="s">
        <v>330</v>
      </c>
      <c r="C330" s="65" t="s">
        <v>331</v>
      </c>
      <c r="D330" s="66">
        <v>24</v>
      </c>
      <c r="E330" s="67">
        <v>24</v>
      </c>
      <c r="F330" s="101" t="s">
        <v>33</v>
      </c>
      <c r="G330" s="46">
        <v>4</v>
      </c>
      <c r="H330" s="46"/>
      <c r="I330" s="46"/>
      <c r="J330" s="46"/>
      <c r="K330" s="46"/>
      <c r="L330" s="46">
        <f t="shared" si="93"/>
        <v>4</v>
      </c>
      <c r="M330" s="46">
        <v>4</v>
      </c>
      <c r="N330" s="46">
        <f t="shared" si="94"/>
        <v>0</v>
      </c>
      <c r="O330" s="105"/>
      <c r="P330" s="105"/>
      <c r="Q330" s="105"/>
      <c r="R330" s="105"/>
      <c r="S330" s="46">
        <f t="shared" si="95"/>
        <v>4</v>
      </c>
      <c r="T330" s="46">
        <v>4</v>
      </c>
      <c r="U330" s="46">
        <f t="shared" si="96"/>
        <v>0</v>
      </c>
      <c r="V330" s="105"/>
      <c r="W330" s="105"/>
      <c r="X330" s="105"/>
      <c r="Y330" s="105"/>
      <c r="Z330" s="46">
        <f t="shared" si="97"/>
        <v>4</v>
      </c>
      <c r="AA330" s="105">
        <v>4</v>
      </c>
      <c r="AB330" s="46">
        <f t="shared" si="98"/>
        <v>0</v>
      </c>
      <c r="AC330" s="105"/>
      <c r="AD330" s="105"/>
      <c r="AE330" s="105"/>
      <c r="AF330" s="105"/>
      <c r="AG330" s="46">
        <f t="shared" si="92"/>
        <v>4</v>
      </c>
      <c r="AH330" s="105">
        <v>4</v>
      </c>
      <c r="AI330" s="46">
        <f t="shared" si="99"/>
        <v>0</v>
      </c>
      <c r="AJ330" s="105"/>
      <c r="AK330" s="105"/>
      <c r="AL330" s="105"/>
      <c r="AM330" s="105"/>
      <c r="AN330" s="46">
        <f t="shared" si="100"/>
        <v>4</v>
      </c>
      <c r="AO330" s="105">
        <v>4</v>
      </c>
      <c r="AP330" s="105">
        <f t="shared" si="101"/>
        <v>0</v>
      </c>
      <c r="AQ330" s="46">
        <f t="shared" si="102"/>
        <v>0</v>
      </c>
      <c r="AR330" s="46">
        <f t="shared" si="103"/>
        <v>0</v>
      </c>
      <c r="AS330" s="46">
        <f t="shared" si="104"/>
        <v>0</v>
      </c>
      <c r="AT330" s="46">
        <f t="shared" si="105"/>
        <v>0</v>
      </c>
      <c r="AU330" s="46">
        <f t="shared" si="106"/>
        <v>4</v>
      </c>
      <c r="AV330" s="105">
        <f t="shared" si="107"/>
        <v>4</v>
      </c>
      <c r="AW330" s="105">
        <f t="shared" si="108"/>
        <v>0</v>
      </c>
      <c r="AX330" s="107"/>
      <c r="AY330" s="294" t="b">
        <f t="shared" si="109"/>
        <v>1</v>
      </c>
      <c r="AZ330" s="5" t="s">
        <v>331</v>
      </c>
    </row>
    <row r="331" spans="1:52" s="5" customFormat="1" ht="24.95" customHeight="1" x14ac:dyDescent="0.25">
      <c r="A331" s="281" t="s">
        <v>228</v>
      </c>
      <c r="B331" s="19" t="s">
        <v>332</v>
      </c>
      <c r="C331" s="65" t="s">
        <v>333</v>
      </c>
      <c r="D331" s="66">
        <v>4</v>
      </c>
      <c r="E331" s="67">
        <v>4</v>
      </c>
      <c r="F331" s="101" t="s">
        <v>33</v>
      </c>
      <c r="G331" s="46">
        <v>5</v>
      </c>
      <c r="H331" s="46"/>
      <c r="I331" s="46"/>
      <c r="J331" s="46"/>
      <c r="K331" s="46"/>
      <c r="L331" s="46">
        <f t="shared" si="93"/>
        <v>5</v>
      </c>
      <c r="M331" s="46">
        <v>5</v>
      </c>
      <c r="N331" s="46">
        <f t="shared" si="94"/>
        <v>0</v>
      </c>
      <c r="O331" s="105"/>
      <c r="P331" s="105"/>
      <c r="Q331" s="105"/>
      <c r="R331" s="105"/>
      <c r="S331" s="46">
        <f t="shared" si="95"/>
        <v>5</v>
      </c>
      <c r="T331" s="46">
        <v>5</v>
      </c>
      <c r="U331" s="46">
        <f t="shared" si="96"/>
        <v>0</v>
      </c>
      <c r="V331" s="105"/>
      <c r="W331" s="105"/>
      <c r="X331" s="105"/>
      <c r="Y331" s="105"/>
      <c r="Z331" s="46">
        <f t="shared" si="97"/>
        <v>5</v>
      </c>
      <c r="AA331" s="105">
        <v>5</v>
      </c>
      <c r="AB331" s="46">
        <f t="shared" si="98"/>
        <v>0</v>
      </c>
      <c r="AC331" s="105"/>
      <c r="AD331" s="105"/>
      <c r="AE331" s="105"/>
      <c r="AF331" s="105"/>
      <c r="AG331" s="46">
        <f t="shared" si="92"/>
        <v>5</v>
      </c>
      <c r="AH331" s="105">
        <v>5</v>
      </c>
      <c r="AI331" s="46">
        <f t="shared" si="99"/>
        <v>0</v>
      </c>
      <c r="AJ331" s="105"/>
      <c r="AK331" s="105"/>
      <c r="AL331" s="105"/>
      <c r="AM331" s="105"/>
      <c r="AN331" s="46">
        <f t="shared" si="100"/>
        <v>5</v>
      </c>
      <c r="AO331" s="105">
        <v>5</v>
      </c>
      <c r="AP331" s="105">
        <f t="shared" si="101"/>
        <v>0</v>
      </c>
      <c r="AQ331" s="46">
        <f t="shared" si="102"/>
        <v>0</v>
      </c>
      <c r="AR331" s="46">
        <f t="shared" si="103"/>
        <v>0</v>
      </c>
      <c r="AS331" s="46">
        <f t="shared" si="104"/>
        <v>0</v>
      </c>
      <c r="AT331" s="46">
        <f t="shared" si="105"/>
        <v>0</v>
      </c>
      <c r="AU331" s="46">
        <f t="shared" si="106"/>
        <v>5</v>
      </c>
      <c r="AV331" s="105">
        <f t="shared" si="107"/>
        <v>5</v>
      </c>
      <c r="AW331" s="105">
        <f t="shared" si="108"/>
        <v>0</v>
      </c>
      <c r="AX331" s="107"/>
      <c r="AY331" s="294" t="b">
        <f t="shared" si="109"/>
        <v>1</v>
      </c>
      <c r="AZ331" s="5" t="s">
        <v>333</v>
      </c>
    </row>
    <row r="332" spans="1:52" s="5" customFormat="1" ht="28.5" customHeight="1" x14ac:dyDescent="0.25">
      <c r="A332" s="281" t="s">
        <v>228</v>
      </c>
      <c r="B332" s="19" t="s">
        <v>334</v>
      </c>
      <c r="C332" s="65" t="s">
        <v>335</v>
      </c>
      <c r="D332" s="66">
        <v>3</v>
      </c>
      <c r="E332" s="67">
        <v>3</v>
      </c>
      <c r="F332" s="101" t="s">
        <v>33</v>
      </c>
      <c r="G332" s="46">
        <v>0</v>
      </c>
      <c r="H332" s="46"/>
      <c r="I332" s="46"/>
      <c r="J332" s="46"/>
      <c r="K332" s="46"/>
      <c r="L332" s="46">
        <f t="shared" si="93"/>
        <v>0</v>
      </c>
      <c r="M332" s="46">
        <v>0</v>
      </c>
      <c r="N332" s="46">
        <f t="shared" si="94"/>
        <v>0</v>
      </c>
      <c r="O332" s="105"/>
      <c r="P332" s="105"/>
      <c r="Q332" s="105"/>
      <c r="R332" s="105"/>
      <c r="S332" s="46">
        <f t="shared" si="95"/>
        <v>0</v>
      </c>
      <c r="T332" s="46"/>
      <c r="U332" s="46">
        <f t="shared" si="96"/>
        <v>0</v>
      </c>
      <c r="V332" s="105"/>
      <c r="W332" s="105"/>
      <c r="X332" s="105"/>
      <c r="Y332" s="105"/>
      <c r="Z332" s="46">
        <f t="shared" si="97"/>
        <v>0</v>
      </c>
      <c r="AA332" s="105"/>
      <c r="AB332" s="46">
        <f t="shared" si="98"/>
        <v>0</v>
      </c>
      <c r="AC332" s="105"/>
      <c r="AD332" s="105"/>
      <c r="AE332" s="105"/>
      <c r="AF332" s="105"/>
      <c r="AG332" s="46">
        <f t="shared" si="92"/>
        <v>0</v>
      </c>
      <c r="AH332" s="105">
        <v>0</v>
      </c>
      <c r="AI332" s="46">
        <f t="shared" si="99"/>
        <v>0</v>
      </c>
      <c r="AJ332" s="105"/>
      <c r="AK332" s="105"/>
      <c r="AL332" s="105"/>
      <c r="AM332" s="105"/>
      <c r="AN332" s="46">
        <f t="shared" si="100"/>
        <v>0</v>
      </c>
      <c r="AO332" s="105">
        <v>0</v>
      </c>
      <c r="AP332" s="105">
        <f t="shared" si="101"/>
        <v>0</v>
      </c>
      <c r="AQ332" s="46">
        <f t="shared" si="102"/>
        <v>0</v>
      </c>
      <c r="AR332" s="46">
        <f t="shared" si="103"/>
        <v>0</v>
      </c>
      <c r="AS332" s="46">
        <f t="shared" si="104"/>
        <v>0</v>
      </c>
      <c r="AT332" s="46">
        <f t="shared" si="105"/>
        <v>0</v>
      </c>
      <c r="AU332" s="46">
        <f t="shared" si="106"/>
        <v>0</v>
      </c>
      <c r="AV332" s="105">
        <f t="shared" si="107"/>
        <v>0</v>
      </c>
      <c r="AW332" s="105">
        <f t="shared" si="108"/>
        <v>0</v>
      </c>
      <c r="AX332" s="107"/>
      <c r="AY332" s="294" t="b">
        <f t="shared" si="109"/>
        <v>1</v>
      </c>
      <c r="AZ332" s="5" t="s">
        <v>335</v>
      </c>
    </row>
    <row r="333" spans="1:52" s="5" customFormat="1" ht="24.95" customHeight="1" x14ac:dyDescent="0.25">
      <c r="A333" s="281" t="s">
        <v>228</v>
      </c>
      <c r="B333" s="19" t="s">
        <v>336</v>
      </c>
      <c r="C333" s="65" t="s">
        <v>337</v>
      </c>
      <c r="D333" s="66">
        <v>17</v>
      </c>
      <c r="E333" s="67">
        <v>17</v>
      </c>
      <c r="F333" s="101" t="s">
        <v>33</v>
      </c>
      <c r="G333" s="46">
        <v>0</v>
      </c>
      <c r="H333" s="46"/>
      <c r="I333" s="46"/>
      <c r="J333" s="46"/>
      <c r="K333" s="46"/>
      <c r="L333" s="46">
        <f t="shared" si="93"/>
        <v>0</v>
      </c>
      <c r="M333" s="46">
        <v>0</v>
      </c>
      <c r="N333" s="46">
        <f t="shared" si="94"/>
        <v>0</v>
      </c>
      <c r="O333" s="105"/>
      <c r="P333" s="105"/>
      <c r="Q333" s="105"/>
      <c r="R333" s="105"/>
      <c r="S333" s="46">
        <f t="shared" si="95"/>
        <v>0</v>
      </c>
      <c r="T333" s="46"/>
      <c r="U333" s="46">
        <f t="shared" si="96"/>
        <v>0</v>
      </c>
      <c r="V333" s="105"/>
      <c r="W333" s="105"/>
      <c r="X333" s="105"/>
      <c r="Y333" s="105"/>
      <c r="Z333" s="46">
        <f t="shared" si="97"/>
        <v>0</v>
      </c>
      <c r="AA333" s="105"/>
      <c r="AB333" s="46">
        <f t="shared" si="98"/>
        <v>0</v>
      </c>
      <c r="AC333" s="105"/>
      <c r="AD333" s="105"/>
      <c r="AE333" s="105"/>
      <c r="AF333" s="105"/>
      <c r="AG333" s="46">
        <f t="shared" si="92"/>
        <v>0</v>
      </c>
      <c r="AH333" s="105">
        <v>0</v>
      </c>
      <c r="AI333" s="46">
        <f t="shared" si="99"/>
        <v>0</v>
      </c>
      <c r="AJ333" s="105"/>
      <c r="AK333" s="105"/>
      <c r="AL333" s="105"/>
      <c r="AM333" s="105"/>
      <c r="AN333" s="46">
        <f t="shared" si="100"/>
        <v>0</v>
      </c>
      <c r="AO333" s="105">
        <v>0</v>
      </c>
      <c r="AP333" s="105">
        <f t="shared" si="101"/>
        <v>0</v>
      </c>
      <c r="AQ333" s="46">
        <f t="shared" si="102"/>
        <v>0</v>
      </c>
      <c r="AR333" s="46">
        <f t="shared" si="103"/>
        <v>0</v>
      </c>
      <c r="AS333" s="46">
        <f t="shared" si="104"/>
        <v>0</v>
      </c>
      <c r="AT333" s="46">
        <f t="shared" si="105"/>
        <v>0</v>
      </c>
      <c r="AU333" s="46">
        <f t="shared" si="106"/>
        <v>0</v>
      </c>
      <c r="AV333" s="105">
        <f t="shared" si="107"/>
        <v>0</v>
      </c>
      <c r="AW333" s="105">
        <f t="shared" si="108"/>
        <v>0</v>
      </c>
      <c r="AX333" s="107"/>
      <c r="AY333" s="294" t="b">
        <f t="shared" si="109"/>
        <v>1</v>
      </c>
      <c r="AZ333" s="5" t="s">
        <v>337</v>
      </c>
    </row>
    <row r="334" spans="1:52" s="5" customFormat="1" ht="24.95" customHeight="1" x14ac:dyDescent="0.25">
      <c r="A334" s="281" t="s">
        <v>228</v>
      </c>
      <c r="B334" s="19" t="s">
        <v>338</v>
      </c>
      <c r="C334" s="65" t="s">
        <v>339</v>
      </c>
      <c r="D334" s="66">
        <v>10.97</v>
      </c>
      <c r="E334" s="67">
        <v>10.97</v>
      </c>
      <c r="F334" s="101" t="s">
        <v>33</v>
      </c>
      <c r="G334" s="46">
        <v>14</v>
      </c>
      <c r="H334" s="46"/>
      <c r="I334" s="46"/>
      <c r="J334" s="46"/>
      <c r="K334" s="46"/>
      <c r="L334" s="46">
        <f t="shared" si="93"/>
        <v>14</v>
      </c>
      <c r="M334" s="46">
        <v>14</v>
      </c>
      <c r="N334" s="46">
        <f t="shared" si="94"/>
        <v>0</v>
      </c>
      <c r="O334" s="105"/>
      <c r="P334" s="105"/>
      <c r="Q334" s="105"/>
      <c r="R334" s="105"/>
      <c r="S334" s="46">
        <f t="shared" si="95"/>
        <v>14</v>
      </c>
      <c r="T334" s="46">
        <v>14</v>
      </c>
      <c r="U334" s="46">
        <f t="shared" si="96"/>
        <v>0</v>
      </c>
      <c r="V334" s="105"/>
      <c r="W334" s="105"/>
      <c r="X334" s="105"/>
      <c r="Y334" s="105"/>
      <c r="Z334" s="46">
        <f t="shared" si="97"/>
        <v>14</v>
      </c>
      <c r="AA334" s="105">
        <v>14</v>
      </c>
      <c r="AB334" s="46">
        <f t="shared" si="98"/>
        <v>0</v>
      </c>
      <c r="AC334" s="105"/>
      <c r="AD334" s="105"/>
      <c r="AE334" s="105"/>
      <c r="AF334" s="105"/>
      <c r="AG334" s="46">
        <f t="shared" si="92"/>
        <v>14</v>
      </c>
      <c r="AH334" s="105">
        <v>14</v>
      </c>
      <c r="AI334" s="46">
        <f t="shared" si="99"/>
        <v>0</v>
      </c>
      <c r="AJ334" s="105"/>
      <c r="AK334" s="105"/>
      <c r="AL334" s="105"/>
      <c r="AM334" s="105"/>
      <c r="AN334" s="46">
        <f t="shared" si="100"/>
        <v>14</v>
      </c>
      <c r="AO334" s="105">
        <v>14</v>
      </c>
      <c r="AP334" s="105">
        <f t="shared" si="101"/>
        <v>0</v>
      </c>
      <c r="AQ334" s="46">
        <f t="shared" si="102"/>
        <v>0</v>
      </c>
      <c r="AR334" s="46">
        <f t="shared" si="103"/>
        <v>0</v>
      </c>
      <c r="AS334" s="46">
        <f t="shared" si="104"/>
        <v>0</v>
      </c>
      <c r="AT334" s="46">
        <f t="shared" si="105"/>
        <v>0</v>
      </c>
      <c r="AU334" s="46">
        <f t="shared" si="106"/>
        <v>14</v>
      </c>
      <c r="AV334" s="105">
        <f t="shared" si="107"/>
        <v>14</v>
      </c>
      <c r="AW334" s="105">
        <f t="shared" si="108"/>
        <v>0</v>
      </c>
      <c r="AX334" s="107"/>
      <c r="AY334" s="294" t="b">
        <f t="shared" si="109"/>
        <v>1</v>
      </c>
      <c r="AZ334" s="5" t="s">
        <v>339</v>
      </c>
    </row>
    <row r="335" spans="1:52" s="5" customFormat="1" ht="24.95" customHeight="1" x14ac:dyDescent="0.25">
      <c r="A335" s="281" t="s">
        <v>228</v>
      </c>
      <c r="B335" s="19" t="s">
        <v>340</v>
      </c>
      <c r="C335" s="65" t="s">
        <v>341</v>
      </c>
      <c r="D335" s="66">
        <v>8.75</v>
      </c>
      <c r="E335" s="67">
        <v>8.75</v>
      </c>
      <c r="F335" s="101" t="s">
        <v>33</v>
      </c>
      <c r="G335" s="46">
        <v>0</v>
      </c>
      <c r="H335" s="46"/>
      <c r="I335" s="46"/>
      <c r="J335" s="46"/>
      <c r="K335" s="46"/>
      <c r="L335" s="46">
        <f t="shared" si="93"/>
        <v>0</v>
      </c>
      <c r="M335" s="46">
        <v>0</v>
      </c>
      <c r="N335" s="46">
        <f t="shared" si="94"/>
        <v>0</v>
      </c>
      <c r="O335" s="105"/>
      <c r="P335" s="105"/>
      <c r="Q335" s="105"/>
      <c r="R335" s="105"/>
      <c r="S335" s="46">
        <f t="shared" si="95"/>
        <v>0</v>
      </c>
      <c r="T335" s="46"/>
      <c r="U335" s="46">
        <f t="shared" si="96"/>
        <v>0</v>
      </c>
      <c r="V335" s="105"/>
      <c r="W335" s="105"/>
      <c r="X335" s="105"/>
      <c r="Y335" s="105"/>
      <c r="Z335" s="46">
        <f t="shared" si="97"/>
        <v>0</v>
      </c>
      <c r="AA335" s="105"/>
      <c r="AB335" s="46">
        <f t="shared" si="98"/>
        <v>0</v>
      </c>
      <c r="AC335" s="105"/>
      <c r="AD335" s="105"/>
      <c r="AE335" s="105"/>
      <c r="AF335" s="105"/>
      <c r="AG335" s="46">
        <f t="shared" si="92"/>
        <v>0</v>
      </c>
      <c r="AH335" s="105">
        <v>0</v>
      </c>
      <c r="AI335" s="46">
        <f t="shared" si="99"/>
        <v>0</v>
      </c>
      <c r="AJ335" s="105"/>
      <c r="AK335" s="105"/>
      <c r="AL335" s="105"/>
      <c r="AM335" s="105"/>
      <c r="AN335" s="46">
        <f t="shared" si="100"/>
        <v>0</v>
      </c>
      <c r="AO335" s="105">
        <v>0</v>
      </c>
      <c r="AP335" s="105">
        <f t="shared" si="101"/>
        <v>0</v>
      </c>
      <c r="AQ335" s="46">
        <f t="shared" si="102"/>
        <v>0</v>
      </c>
      <c r="AR335" s="46">
        <f t="shared" si="103"/>
        <v>0</v>
      </c>
      <c r="AS335" s="46">
        <f t="shared" si="104"/>
        <v>0</v>
      </c>
      <c r="AT335" s="46">
        <f t="shared" si="105"/>
        <v>0</v>
      </c>
      <c r="AU335" s="46">
        <f t="shared" si="106"/>
        <v>0</v>
      </c>
      <c r="AV335" s="105">
        <f t="shared" si="107"/>
        <v>0</v>
      </c>
      <c r="AW335" s="105">
        <f t="shared" si="108"/>
        <v>0</v>
      </c>
      <c r="AX335" s="107"/>
      <c r="AY335" s="294" t="b">
        <f t="shared" si="109"/>
        <v>1</v>
      </c>
      <c r="AZ335" s="5" t="s">
        <v>341</v>
      </c>
    </row>
    <row r="336" spans="1:52" s="5" customFormat="1" ht="36.6" customHeight="1" x14ac:dyDescent="0.25">
      <c r="A336" s="281" t="s">
        <v>228</v>
      </c>
      <c r="B336" s="19" t="s">
        <v>342</v>
      </c>
      <c r="C336" s="65" t="s">
        <v>343</v>
      </c>
      <c r="D336" s="66">
        <v>30.16</v>
      </c>
      <c r="E336" s="67">
        <v>30.16</v>
      </c>
      <c r="F336" s="101" t="s">
        <v>33</v>
      </c>
      <c r="G336" s="46">
        <v>7</v>
      </c>
      <c r="H336" s="46"/>
      <c r="I336" s="46"/>
      <c r="J336" s="46"/>
      <c r="K336" s="46"/>
      <c r="L336" s="46">
        <f t="shared" si="93"/>
        <v>7</v>
      </c>
      <c r="M336" s="46">
        <v>7</v>
      </c>
      <c r="N336" s="46">
        <f t="shared" si="94"/>
        <v>0</v>
      </c>
      <c r="O336" s="105"/>
      <c r="P336" s="105"/>
      <c r="Q336" s="105"/>
      <c r="R336" s="105"/>
      <c r="S336" s="46">
        <f t="shared" si="95"/>
        <v>7</v>
      </c>
      <c r="T336" s="46">
        <v>7</v>
      </c>
      <c r="U336" s="46">
        <f t="shared" si="96"/>
        <v>0</v>
      </c>
      <c r="V336" s="105"/>
      <c r="W336" s="105"/>
      <c r="X336" s="105">
        <v>1</v>
      </c>
      <c r="Y336" s="105"/>
      <c r="Z336" s="46">
        <f t="shared" si="97"/>
        <v>6</v>
      </c>
      <c r="AA336" s="105">
        <v>6</v>
      </c>
      <c r="AB336" s="46">
        <f t="shared" si="98"/>
        <v>0</v>
      </c>
      <c r="AC336" s="105"/>
      <c r="AD336" s="105"/>
      <c r="AE336" s="105"/>
      <c r="AF336" s="105"/>
      <c r="AG336" s="46">
        <f t="shared" si="92"/>
        <v>6</v>
      </c>
      <c r="AH336" s="105">
        <v>6</v>
      </c>
      <c r="AI336" s="46">
        <f t="shared" si="99"/>
        <v>0</v>
      </c>
      <c r="AJ336" s="105"/>
      <c r="AK336" s="105"/>
      <c r="AL336" s="105"/>
      <c r="AM336" s="105"/>
      <c r="AN336" s="46">
        <f t="shared" si="100"/>
        <v>6</v>
      </c>
      <c r="AO336" s="105">
        <v>6</v>
      </c>
      <c r="AP336" s="105">
        <f t="shared" si="101"/>
        <v>0</v>
      </c>
      <c r="AQ336" s="46">
        <f t="shared" si="102"/>
        <v>0</v>
      </c>
      <c r="AR336" s="46">
        <f t="shared" si="103"/>
        <v>0</v>
      </c>
      <c r="AS336" s="46">
        <f t="shared" si="104"/>
        <v>1</v>
      </c>
      <c r="AT336" s="46">
        <f t="shared" si="105"/>
        <v>0</v>
      </c>
      <c r="AU336" s="46">
        <f t="shared" si="106"/>
        <v>6</v>
      </c>
      <c r="AV336" s="105">
        <f t="shared" si="107"/>
        <v>6</v>
      </c>
      <c r="AW336" s="105">
        <f t="shared" si="108"/>
        <v>0</v>
      </c>
      <c r="AX336" s="108"/>
      <c r="AY336" s="294" t="b">
        <f t="shared" si="109"/>
        <v>1</v>
      </c>
      <c r="AZ336" s="5" t="s">
        <v>343</v>
      </c>
    </row>
    <row r="337" spans="1:52" s="5" customFormat="1" ht="24.95" customHeight="1" x14ac:dyDescent="0.25">
      <c r="A337" s="281" t="s">
        <v>1053</v>
      </c>
      <c r="B337" s="69" t="s">
        <v>1136</v>
      </c>
      <c r="C337" s="65" t="s">
        <v>1137</v>
      </c>
      <c r="D337" s="66">
        <v>50</v>
      </c>
      <c r="E337" s="67">
        <v>50</v>
      </c>
      <c r="F337" s="101" t="s">
        <v>33</v>
      </c>
      <c r="G337" s="46">
        <v>0</v>
      </c>
      <c r="H337" s="46"/>
      <c r="I337" s="46"/>
      <c r="J337" s="46"/>
      <c r="K337" s="46"/>
      <c r="L337" s="46">
        <f t="shared" si="93"/>
        <v>0</v>
      </c>
      <c r="M337" s="46">
        <v>0</v>
      </c>
      <c r="N337" s="46">
        <f t="shared" si="94"/>
        <v>0</v>
      </c>
      <c r="O337" s="105"/>
      <c r="P337" s="105"/>
      <c r="Q337" s="105"/>
      <c r="R337" s="105"/>
      <c r="S337" s="46">
        <f t="shared" si="95"/>
        <v>0</v>
      </c>
      <c r="T337" s="46"/>
      <c r="U337" s="46">
        <f t="shared" si="96"/>
        <v>0</v>
      </c>
      <c r="V337" s="105"/>
      <c r="W337" s="105"/>
      <c r="X337" s="105"/>
      <c r="Y337" s="105"/>
      <c r="Z337" s="46">
        <f t="shared" si="97"/>
        <v>0</v>
      </c>
      <c r="AA337" s="105"/>
      <c r="AB337" s="46">
        <f t="shared" si="98"/>
        <v>0</v>
      </c>
      <c r="AC337" s="105"/>
      <c r="AD337" s="105"/>
      <c r="AE337" s="105"/>
      <c r="AF337" s="105"/>
      <c r="AG337" s="46">
        <f t="shared" si="92"/>
        <v>0</v>
      </c>
      <c r="AH337" s="105">
        <v>0</v>
      </c>
      <c r="AI337" s="46">
        <f t="shared" si="99"/>
        <v>0</v>
      </c>
      <c r="AJ337" s="105"/>
      <c r="AK337" s="105"/>
      <c r="AL337" s="105"/>
      <c r="AM337" s="105"/>
      <c r="AN337" s="46">
        <f t="shared" si="100"/>
        <v>0</v>
      </c>
      <c r="AO337" s="105">
        <v>0</v>
      </c>
      <c r="AP337" s="105">
        <f t="shared" si="101"/>
        <v>0</v>
      </c>
      <c r="AQ337" s="46">
        <f t="shared" si="102"/>
        <v>0</v>
      </c>
      <c r="AR337" s="46">
        <f t="shared" si="103"/>
        <v>0</v>
      </c>
      <c r="AS337" s="46">
        <f t="shared" si="104"/>
        <v>0</v>
      </c>
      <c r="AT337" s="46">
        <f t="shared" si="105"/>
        <v>0</v>
      </c>
      <c r="AU337" s="46">
        <f t="shared" si="106"/>
        <v>0</v>
      </c>
      <c r="AV337" s="105">
        <f t="shared" si="107"/>
        <v>0</v>
      </c>
      <c r="AW337" s="105">
        <f t="shared" si="108"/>
        <v>0</v>
      </c>
      <c r="AX337" s="107"/>
      <c r="AY337" s="294" t="b">
        <f t="shared" si="109"/>
        <v>1</v>
      </c>
      <c r="AZ337" s="5" t="s">
        <v>1137</v>
      </c>
    </row>
    <row r="338" spans="1:52" s="5" customFormat="1" ht="28.5" customHeight="1" x14ac:dyDescent="0.25">
      <c r="A338" s="281" t="s">
        <v>228</v>
      </c>
      <c r="B338" s="19" t="s">
        <v>344</v>
      </c>
      <c r="C338" s="111" t="s">
        <v>345</v>
      </c>
      <c r="D338" s="66">
        <v>3</v>
      </c>
      <c r="E338" s="67">
        <v>3</v>
      </c>
      <c r="F338" s="101" t="s">
        <v>33</v>
      </c>
      <c r="G338" s="46">
        <v>0</v>
      </c>
      <c r="H338" s="46"/>
      <c r="I338" s="46"/>
      <c r="J338" s="46"/>
      <c r="K338" s="46"/>
      <c r="L338" s="46">
        <f t="shared" si="93"/>
        <v>0</v>
      </c>
      <c r="M338" s="46"/>
      <c r="N338" s="46">
        <f t="shared" si="94"/>
        <v>0</v>
      </c>
      <c r="O338" s="105"/>
      <c r="P338" s="105"/>
      <c r="Q338" s="105"/>
      <c r="R338" s="105"/>
      <c r="S338" s="46">
        <f t="shared" si="95"/>
        <v>0</v>
      </c>
      <c r="T338" s="46"/>
      <c r="U338" s="46">
        <f t="shared" si="96"/>
        <v>0</v>
      </c>
      <c r="V338" s="105"/>
      <c r="W338" s="105"/>
      <c r="X338" s="105"/>
      <c r="Y338" s="105"/>
      <c r="Z338" s="46">
        <f t="shared" si="97"/>
        <v>0</v>
      </c>
      <c r="AA338" s="105"/>
      <c r="AB338" s="46">
        <f t="shared" si="98"/>
        <v>0</v>
      </c>
      <c r="AC338" s="105"/>
      <c r="AD338" s="105"/>
      <c r="AE338" s="105"/>
      <c r="AF338" s="105"/>
      <c r="AG338" s="46">
        <f t="shared" si="92"/>
        <v>0</v>
      </c>
      <c r="AH338" s="105">
        <v>0</v>
      </c>
      <c r="AI338" s="46">
        <f t="shared" si="99"/>
        <v>0</v>
      </c>
      <c r="AJ338" s="105"/>
      <c r="AK338" s="105"/>
      <c r="AL338" s="105"/>
      <c r="AM338" s="105"/>
      <c r="AN338" s="46">
        <f t="shared" si="100"/>
        <v>0</v>
      </c>
      <c r="AO338" s="105">
        <v>0</v>
      </c>
      <c r="AP338" s="105">
        <f t="shared" si="101"/>
        <v>0</v>
      </c>
      <c r="AQ338" s="46">
        <f t="shared" si="102"/>
        <v>0</v>
      </c>
      <c r="AR338" s="46">
        <f t="shared" si="103"/>
        <v>0</v>
      </c>
      <c r="AS338" s="46">
        <f t="shared" si="104"/>
        <v>0</v>
      </c>
      <c r="AT338" s="46">
        <f t="shared" si="105"/>
        <v>0</v>
      </c>
      <c r="AU338" s="46">
        <f t="shared" si="106"/>
        <v>0</v>
      </c>
      <c r="AV338" s="105">
        <f t="shared" si="107"/>
        <v>0</v>
      </c>
      <c r="AW338" s="105">
        <f t="shared" si="108"/>
        <v>0</v>
      </c>
      <c r="AX338" s="107"/>
      <c r="AY338" s="294" t="b">
        <f t="shared" si="109"/>
        <v>1</v>
      </c>
      <c r="AZ338" s="5" t="s">
        <v>345</v>
      </c>
    </row>
    <row r="339" spans="1:52" s="5" customFormat="1" ht="24.95" customHeight="1" x14ac:dyDescent="0.25">
      <c r="A339" s="281" t="s">
        <v>228</v>
      </c>
      <c r="B339" s="19" t="s">
        <v>346</v>
      </c>
      <c r="C339" s="65" t="s">
        <v>347</v>
      </c>
      <c r="D339" s="66">
        <v>27</v>
      </c>
      <c r="E339" s="67">
        <v>27</v>
      </c>
      <c r="F339" s="101" t="s">
        <v>33</v>
      </c>
      <c r="G339" s="46">
        <v>0</v>
      </c>
      <c r="H339" s="46"/>
      <c r="I339" s="46"/>
      <c r="J339" s="46"/>
      <c r="K339" s="46"/>
      <c r="L339" s="46">
        <f t="shared" si="93"/>
        <v>0</v>
      </c>
      <c r="M339" s="46"/>
      <c r="N339" s="46">
        <f t="shared" si="94"/>
        <v>0</v>
      </c>
      <c r="O339" s="105"/>
      <c r="P339" s="105"/>
      <c r="Q339" s="105"/>
      <c r="R339" s="105"/>
      <c r="S339" s="46">
        <f t="shared" si="95"/>
        <v>0</v>
      </c>
      <c r="T339" s="46"/>
      <c r="U339" s="46">
        <f t="shared" si="96"/>
        <v>0</v>
      </c>
      <c r="V339" s="105"/>
      <c r="W339" s="105"/>
      <c r="X339" s="105"/>
      <c r="Y339" s="105"/>
      <c r="Z339" s="46">
        <f t="shared" si="97"/>
        <v>0</v>
      </c>
      <c r="AA339" s="105"/>
      <c r="AB339" s="46">
        <f t="shared" si="98"/>
        <v>0</v>
      </c>
      <c r="AC339" s="105"/>
      <c r="AD339" s="105"/>
      <c r="AE339" s="105"/>
      <c r="AF339" s="105"/>
      <c r="AG339" s="46">
        <f t="shared" si="92"/>
        <v>0</v>
      </c>
      <c r="AH339" s="105">
        <v>0</v>
      </c>
      <c r="AI339" s="46">
        <f t="shared" si="99"/>
        <v>0</v>
      </c>
      <c r="AJ339" s="105"/>
      <c r="AK339" s="105"/>
      <c r="AL339" s="105"/>
      <c r="AM339" s="105"/>
      <c r="AN339" s="46">
        <f t="shared" si="100"/>
        <v>0</v>
      </c>
      <c r="AO339" s="105">
        <v>0</v>
      </c>
      <c r="AP339" s="105">
        <f t="shared" si="101"/>
        <v>0</v>
      </c>
      <c r="AQ339" s="46">
        <f t="shared" si="102"/>
        <v>0</v>
      </c>
      <c r="AR339" s="46">
        <f t="shared" si="103"/>
        <v>0</v>
      </c>
      <c r="AS339" s="46">
        <f t="shared" si="104"/>
        <v>0</v>
      </c>
      <c r="AT339" s="46">
        <f t="shared" si="105"/>
        <v>0</v>
      </c>
      <c r="AU339" s="46">
        <f t="shared" si="106"/>
        <v>0</v>
      </c>
      <c r="AV339" s="105">
        <f t="shared" si="107"/>
        <v>0</v>
      </c>
      <c r="AW339" s="105">
        <f t="shared" si="108"/>
        <v>0</v>
      </c>
      <c r="AX339" s="107"/>
      <c r="AY339" s="294" t="b">
        <f t="shared" si="109"/>
        <v>1</v>
      </c>
      <c r="AZ339" s="5" t="s">
        <v>347</v>
      </c>
    </row>
    <row r="340" spans="1:52" s="5" customFormat="1" ht="24.95" customHeight="1" x14ac:dyDescent="0.25">
      <c r="A340" s="281" t="s">
        <v>1053</v>
      </c>
      <c r="B340" s="19" t="s">
        <v>1138</v>
      </c>
      <c r="C340" s="65" t="s">
        <v>1139</v>
      </c>
      <c r="D340" s="66">
        <v>43</v>
      </c>
      <c r="E340" s="67">
        <v>43</v>
      </c>
      <c r="F340" s="101" t="s">
        <v>33</v>
      </c>
      <c r="G340" s="46">
        <v>0</v>
      </c>
      <c r="H340" s="46"/>
      <c r="I340" s="46"/>
      <c r="J340" s="46"/>
      <c r="K340" s="46"/>
      <c r="L340" s="46">
        <f t="shared" si="93"/>
        <v>0</v>
      </c>
      <c r="M340" s="46">
        <v>0</v>
      </c>
      <c r="N340" s="46">
        <f t="shared" si="94"/>
        <v>0</v>
      </c>
      <c r="O340" s="105"/>
      <c r="P340" s="105"/>
      <c r="Q340" s="105"/>
      <c r="R340" s="105"/>
      <c r="S340" s="46">
        <f t="shared" si="95"/>
        <v>0</v>
      </c>
      <c r="T340" s="46"/>
      <c r="U340" s="46">
        <f t="shared" si="96"/>
        <v>0</v>
      </c>
      <c r="V340" s="105"/>
      <c r="W340" s="105"/>
      <c r="X340" s="105"/>
      <c r="Y340" s="105"/>
      <c r="Z340" s="46">
        <f t="shared" si="97"/>
        <v>0</v>
      </c>
      <c r="AA340" s="105"/>
      <c r="AB340" s="46">
        <f t="shared" si="98"/>
        <v>0</v>
      </c>
      <c r="AC340" s="105"/>
      <c r="AD340" s="105"/>
      <c r="AE340" s="105"/>
      <c r="AF340" s="105"/>
      <c r="AG340" s="46">
        <f t="shared" si="92"/>
        <v>0</v>
      </c>
      <c r="AH340" s="105">
        <v>0</v>
      </c>
      <c r="AI340" s="46">
        <f t="shared" si="99"/>
        <v>0</v>
      </c>
      <c r="AJ340" s="105"/>
      <c r="AK340" s="105"/>
      <c r="AL340" s="105"/>
      <c r="AM340" s="105"/>
      <c r="AN340" s="46">
        <f t="shared" si="100"/>
        <v>0</v>
      </c>
      <c r="AO340" s="105">
        <v>0</v>
      </c>
      <c r="AP340" s="105">
        <f t="shared" si="101"/>
        <v>0</v>
      </c>
      <c r="AQ340" s="46">
        <f t="shared" si="102"/>
        <v>0</v>
      </c>
      <c r="AR340" s="46">
        <f t="shared" si="103"/>
        <v>0</v>
      </c>
      <c r="AS340" s="46">
        <f t="shared" si="104"/>
        <v>0</v>
      </c>
      <c r="AT340" s="46">
        <f t="shared" si="105"/>
        <v>0</v>
      </c>
      <c r="AU340" s="46">
        <f t="shared" si="106"/>
        <v>0</v>
      </c>
      <c r="AV340" s="105">
        <f t="shared" si="107"/>
        <v>0</v>
      </c>
      <c r="AW340" s="105">
        <f t="shared" si="108"/>
        <v>0</v>
      </c>
      <c r="AX340" s="107"/>
      <c r="AY340" s="294" t="b">
        <f t="shared" si="109"/>
        <v>1</v>
      </c>
      <c r="AZ340" s="5" t="s">
        <v>1139</v>
      </c>
    </row>
    <row r="341" spans="1:52" s="5" customFormat="1" ht="24.95" customHeight="1" x14ac:dyDescent="0.25">
      <c r="A341" s="281" t="s">
        <v>1436</v>
      </c>
      <c r="B341" s="19" t="s">
        <v>1465</v>
      </c>
      <c r="C341" s="65" t="s">
        <v>1466</v>
      </c>
      <c r="D341" s="66">
        <v>19.72</v>
      </c>
      <c r="E341" s="67">
        <v>19.72</v>
      </c>
      <c r="F341" s="101" t="s">
        <v>33</v>
      </c>
      <c r="G341" s="46">
        <v>1</v>
      </c>
      <c r="H341" s="46"/>
      <c r="I341" s="46"/>
      <c r="J341" s="46"/>
      <c r="K341" s="46"/>
      <c r="L341" s="46">
        <f t="shared" si="93"/>
        <v>1</v>
      </c>
      <c r="M341" s="46">
        <v>1</v>
      </c>
      <c r="N341" s="46">
        <f t="shared" si="94"/>
        <v>0</v>
      </c>
      <c r="O341" s="105"/>
      <c r="P341" s="105"/>
      <c r="Q341" s="105"/>
      <c r="R341" s="105"/>
      <c r="S341" s="46">
        <f t="shared" si="95"/>
        <v>1</v>
      </c>
      <c r="T341" s="46">
        <v>1</v>
      </c>
      <c r="U341" s="46">
        <f t="shared" si="96"/>
        <v>0</v>
      </c>
      <c r="V341" s="105"/>
      <c r="W341" s="105"/>
      <c r="X341" s="105"/>
      <c r="Y341" s="105"/>
      <c r="Z341" s="46">
        <f t="shared" si="97"/>
        <v>1</v>
      </c>
      <c r="AA341" s="105">
        <v>1</v>
      </c>
      <c r="AB341" s="46">
        <f t="shared" si="98"/>
        <v>0</v>
      </c>
      <c r="AC341" s="105"/>
      <c r="AD341" s="105"/>
      <c r="AE341" s="105"/>
      <c r="AF341" s="105"/>
      <c r="AG341" s="46">
        <f t="shared" si="92"/>
        <v>1</v>
      </c>
      <c r="AH341" s="105">
        <v>1</v>
      </c>
      <c r="AI341" s="46">
        <f t="shared" si="99"/>
        <v>0</v>
      </c>
      <c r="AJ341" s="105"/>
      <c r="AK341" s="105"/>
      <c r="AL341" s="105"/>
      <c r="AM341" s="105"/>
      <c r="AN341" s="46">
        <f t="shared" si="100"/>
        <v>1</v>
      </c>
      <c r="AO341" s="105">
        <v>1</v>
      </c>
      <c r="AP341" s="105">
        <f t="shared" si="101"/>
        <v>0</v>
      </c>
      <c r="AQ341" s="46">
        <f t="shared" si="102"/>
        <v>0</v>
      </c>
      <c r="AR341" s="46">
        <f t="shared" si="103"/>
        <v>0</v>
      </c>
      <c r="AS341" s="46">
        <f t="shared" si="104"/>
        <v>0</v>
      </c>
      <c r="AT341" s="46">
        <f t="shared" si="105"/>
        <v>0</v>
      </c>
      <c r="AU341" s="46">
        <f t="shared" si="106"/>
        <v>1</v>
      </c>
      <c r="AV341" s="184">
        <f t="shared" si="107"/>
        <v>1</v>
      </c>
      <c r="AW341" s="105">
        <f t="shared" si="108"/>
        <v>0</v>
      </c>
      <c r="AX341" s="107"/>
      <c r="AY341" s="294" t="b">
        <f t="shared" si="109"/>
        <v>1</v>
      </c>
      <c r="AZ341" s="5" t="s">
        <v>1466</v>
      </c>
    </row>
    <row r="342" spans="1:52" s="5" customFormat="1" ht="24.95" customHeight="1" x14ac:dyDescent="0.25">
      <c r="A342" s="281" t="s">
        <v>659</v>
      </c>
      <c r="B342" s="19" t="s">
        <v>666</v>
      </c>
      <c r="C342" s="65" t="s">
        <v>667</v>
      </c>
      <c r="D342" s="66">
        <v>82.99799999999999</v>
      </c>
      <c r="E342" s="67">
        <v>82.99799999999999</v>
      </c>
      <c r="F342" s="101" t="s">
        <v>33</v>
      </c>
      <c r="G342" s="46">
        <v>0</v>
      </c>
      <c r="H342" s="46"/>
      <c r="I342" s="46"/>
      <c r="J342" s="46"/>
      <c r="K342" s="46"/>
      <c r="L342" s="46">
        <f t="shared" si="93"/>
        <v>0</v>
      </c>
      <c r="M342" s="46"/>
      <c r="N342" s="46">
        <f t="shared" si="94"/>
        <v>0</v>
      </c>
      <c r="O342" s="105"/>
      <c r="P342" s="105"/>
      <c r="Q342" s="105"/>
      <c r="R342" s="105"/>
      <c r="S342" s="46">
        <f t="shared" si="95"/>
        <v>0</v>
      </c>
      <c r="T342" s="46"/>
      <c r="U342" s="46">
        <f t="shared" si="96"/>
        <v>0</v>
      </c>
      <c r="V342" s="105"/>
      <c r="W342" s="105"/>
      <c r="X342" s="105"/>
      <c r="Y342" s="105"/>
      <c r="Z342" s="46">
        <f t="shared" si="97"/>
        <v>0</v>
      </c>
      <c r="AA342" s="105"/>
      <c r="AB342" s="46">
        <f t="shared" si="98"/>
        <v>0</v>
      </c>
      <c r="AC342" s="105"/>
      <c r="AD342" s="105"/>
      <c r="AE342" s="105"/>
      <c r="AF342" s="105"/>
      <c r="AG342" s="46">
        <f t="shared" si="92"/>
        <v>0</v>
      </c>
      <c r="AH342" s="105">
        <v>0</v>
      </c>
      <c r="AI342" s="46">
        <f t="shared" si="99"/>
        <v>0</v>
      </c>
      <c r="AJ342" s="105"/>
      <c r="AK342" s="105"/>
      <c r="AL342" s="105"/>
      <c r="AM342" s="105"/>
      <c r="AN342" s="46">
        <f t="shared" si="100"/>
        <v>0</v>
      </c>
      <c r="AO342" s="105">
        <v>0</v>
      </c>
      <c r="AP342" s="105">
        <f t="shared" si="101"/>
        <v>0</v>
      </c>
      <c r="AQ342" s="46">
        <f t="shared" si="102"/>
        <v>0</v>
      </c>
      <c r="AR342" s="46">
        <f t="shared" si="103"/>
        <v>0</v>
      </c>
      <c r="AS342" s="46">
        <f t="shared" si="104"/>
        <v>0</v>
      </c>
      <c r="AT342" s="46">
        <f t="shared" si="105"/>
        <v>0</v>
      </c>
      <c r="AU342" s="46">
        <f t="shared" si="106"/>
        <v>0</v>
      </c>
      <c r="AV342" s="105">
        <f t="shared" si="107"/>
        <v>0</v>
      </c>
      <c r="AW342" s="105">
        <f t="shared" si="108"/>
        <v>0</v>
      </c>
      <c r="AX342" s="107"/>
      <c r="AY342" s="294" t="b">
        <f t="shared" si="109"/>
        <v>1</v>
      </c>
      <c r="AZ342" s="5" t="s">
        <v>667</v>
      </c>
    </row>
    <row r="343" spans="1:52" s="5" customFormat="1" ht="24.95" customHeight="1" x14ac:dyDescent="0.25">
      <c r="A343" s="281" t="s">
        <v>1436</v>
      </c>
      <c r="B343" s="19" t="s">
        <v>1467</v>
      </c>
      <c r="C343" s="65" t="s">
        <v>1468</v>
      </c>
      <c r="D343" s="66">
        <v>64.989999999999995</v>
      </c>
      <c r="E343" s="67">
        <v>64.989999999999995</v>
      </c>
      <c r="F343" s="101" t="s">
        <v>33</v>
      </c>
      <c r="G343" s="46">
        <v>0</v>
      </c>
      <c r="H343" s="46"/>
      <c r="I343" s="46"/>
      <c r="J343" s="46"/>
      <c r="K343" s="46"/>
      <c r="L343" s="46">
        <f t="shared" si="93"/>
        <v>0</v>
      </c>
      <c r="M343" s="46">
        <v>0</v>
      </c>
      <c r="N343" s="46">
        <f t="shared" si="94"/>
        <v>0</v>
      </c>
      <c r="O343" s="105"/>
      <c r="P343" s="105"/>
      <c r="Q343" s="105"/>
      <c r="R343" s="105"/>
      <c r="S343" s="46">
        <f t="shared" si="95"/>
        <v>0</v>
      </c>
      <c r="T343" s="46"/>
      <c r="U343" s="46">
        <f t="shared" si="96"/>
        <v>0</v>
      </c>
      <c r="V343" s="105"/>
      <c r="W343" s="105"/>
      <c r="X343" s="105"/>
      <c r="Y343" s="105"/>
      <c r="Z343" s="46">
        <f t="shared" si="97"/>
        <v>0</v>
      </c>
      <c r="AA343" s="105"/>
      <c r="AB343" s="46">
        <f t="shared" si="98"/>
        <v>0</v>
      </c>
      <c r="AC343" s="105"/>
      <c r="AD343" s="105"/>
      <c r="AE343" s="105"/>
      <c r="AF343" s="105"/>
      <c r="AG343" s="46">
        <f t="shared" si="92"/>
        <v>0</v>
      </c>
      <c r="AH343" s="105">
        <v>0</v>
      </c>
      <c r="AI343" s="46">
        <f t="shared" si="99"/>
        <v>0</v>
      </c>
      <c r="AJ343" s="105"/>
      <c r="AK343" s="105"/>
      <c r="AL343" s="105"/>
      <c r="AM343" s="105"/>
      <c r="AN343" s="46">
        <f t="shared" si="100"/>
        <v>0</v>
      </c>
      <c r="AO343" s="105">
        <v>0</v>
      </c>
      <c r="AP343" s="105">
        <f t="shared" si="101"/>
        <v>0</v>
      </c>
      <c r="AQ343" s="46">
        <f t="shared" si="102"/>
        <v>0</v>
      </c>
      <c r="AR343" s="46">
        <f t="shared" si="103"/>
        <v>0</v>
      </c>
      <c r="AS343" s="46">
        <f t="shared" si="104"/>
        <v>0</v>
      </c>
      <c r="AT343" s="46">
        <f t="shared" si="105"/>
        <v>0</v>
      </c>
      <c r="AU343" s="46">
        <f t="shared" si="106"/>
        <v>0</v>
      </c>
      <c r="AV343" s="105">
        <f t="shared" si="107"/>
        <v>0</v>
      </c>
      <c r="AW343" s="105">
        <f t="shared" si="108"/>
        <v>0</v>
      </c>
      <c r="AX343" s="107"/>
      <c r="AY343" s="294" t="b">
        <f t="shared" si="109"/>
        <v>1</v>
      </c>
      <c r="AZ343" s="5" t="s">
        <v>1468</v>
      </c>
    </row>
    <row r="344" spans="1:52" s="5" customFormat="1" ht="24.95" customHeight="1" x14ac:dyDescent="0.25">
      <c r="A344" s="281" t="s">
        <v>1053</v>
      </c>
      <c r="B344" s="19" t="s">
        <v>1140</v>
      </c>
      <c r="C344" s="65" t="s">
        <v>1141</v>
      </c>
      <c r="D344" s="66">
        <v>57</v>
      </c>
      <c r="E344" s="67">
        <v>57</v>
      </c>
      <c r="F344" s="101" t="s">
        <v>33</v>
      </c>
      <c r="G344" s="46">
        <v>0</v>
      </c>
      <c r="H344" s="46"/>
      <c r="I344" s="46"/>
      <c r="J344" s="46"/>
      <c r="K344" s="46"/>
      <c r="L344" s="46">
        <f t="shared" si="93"/>
        <v>0</v>
      </c>
      <c r="M344" s="46">
        <v>0</v>
      </c>
      <c r="N344" s="46">
        <f t="shared" si="94"/>
        <v>0</v>
      </c>
      <c r="O344" s="105"/>
      <c r="P344" s="105"/>
      <c r="Q344" s="105"/>
      <c r="R344" s="105"/>
      <c r="S344" s="46">
        <f t="shared" si="95"/>
        <v>0</v>
      </c>
      <c r="T344" s="46"/>
      <c r="U344" s="46">
        <f t="shared" si="96"/>
        <v>0</v>
      </c>
      <c r="V344" s="105"/>
      <c r="W344" s="105"/>
      <c r="X344" s="105"/>
      <c r="Y344" s="105"/>
      <c r="Z344" s="46">
        <f t="shared" si="97"/>
        <v>0</v>
      </c>
      <c r="AA344" s="105"/>
      <c r="AB344" s="46">
        <f t="shared" si="98"/>
        <v>0</v>
      </c>
      <c r="AC344" s="105"/>
      <c r="AD344" s="105"/>
      <c r="AE344" s="105"/>
      <c r="AF344" s="105"/>
      <c r="AG344" s="46">
        <f t="shared" si="92"/>
        <v>0</v>
      </c>
      <c r="AH344" s="105">
        <v>0</v>
      </c>
      <c r="AI344" s="46">
        <f t="shared" si="99"/>
        <v>0</v>
      </c>
      <c r="AJ344" s="105"/>
      <c r="AK344" s="105"/>
      <c r="AL344" s="105"/>
      <c r="AM344" s="105"/>
      <c r="AN344" s="46">
        <f t="shared" si="100"/>
        <v>0</v>
      </c>
      <c r="AO344" s="105">
        <v>0</v>
      </c>
      <c r="AP344" s="105">
        <f t="shared" si="101"/>
        <v>0</v>
      </c>
      <c r="AQ344" s="46">
        <f t="shared" si="102"/>
        <v>0</v>
      </c>
      <c r="AR344" s="46">
        <f t="shared" si="103"/>
        <v>0</v>
      </c>
      <c r="AS344" s="46">
        <f t="shared" si="104"/>
        <v>0</v>
      </c>
      <c r="AT344" s="46">
        <f t="shared" si="105"/>
        <v>0</v>
      </c>
      <c r="AU344" s="46">
        <f t="shared" si="106"/>
        <v>0</v>
      </c>
      <c r="AV344" s="105">
        <f t="shared" si="107"/>
        <v>0</v>
      </c>
      <c r="AW344" s="105">
        <f t="shared" si="108"/>
        <v>0</v>
      </c>
      <c r="AX344" s="107"/>
      <c r="AY344" s="294" t="b">
        <f t="shared" si="109"/>
        <v>1</v>
      </c>
      <c r="AZ344" s="5" t="s">
        <v>1141</v>
      </c>
    </row>
    <row r="345" spans="1:52" s="5" customFormat="1" ht="24.95" customHeight="1" x14ac:dyDescent="0.25">
      <c r="A345" s="281" t="s">
        <v>1053</v>
      </c>
      <c r="B345" s="19" t="s">
        <v>1142</v>
      </c>
      <c r="C345" s="65" t="s">
        <v>1143</v>
      </c>
      <c r="D345" s="66">
        <v>16</v>
      </c>
      <c r="E345" s="67">
        <v>16</v>
      </c>
      <c r="F345" s="101" t="s">
        <v>33</v>
      </c>
      <c r="G345" s="46">
        <v>0</v>
      </c>
      <c r="H345" s="46"/>
      <c r="I345" s="46"/>
      <c r="J345" s="46"/>
      <c r="K345" s="46"/>
      <c r="L345" s="46">
        <f t="shared" si="93"/>
        <v>0</v>
      </c>
      <c r="M345" s="46">
        <v>0</v>
      </c>
      <c r="N345" s="46">
        <f t="shared" si="94"/>
        <v>0</v>
      </c>
      <c r="O345" s="105"/>
      <c r="P345" s="105"/>
      <c r="Q345" s="105"/>
      <c r="R345" s="105"/>
      <c r="S345" s="46">
        <f t="shared" si="95"/>
        <v>0</v>
      </c>
      <c r="T345" s="46"/>
      <c r="U345" s="46">
        <f t="shared" si="96"/>
        <v>0</v>
      </c>
      <c r="V345" s="105"/>
      <c r="W345" s="105"/>
      <c r="X345" s="105"/>
      <c r="Y345" s="105"/>
      <c r="Z345" s="46">
        <f t="shared" si="97"/>
        <v>0</v>
      </c>
      <c r="AA345" s="105"/>
      <c r="AB345" s="46">
        <f t="shared" si="98"/>
        <v>0</v>
      </c>
      <c r="AC345" s="105"/>
      <c r="AD345" s="105"/>
      <c r="AE345" s="105"/>
      <c r="AF345" s="105"/>
      <c r="AG345" s="46">
        <f t="shared" si="92"/>
        <v>0</v>
      </c>
      <c r="AH345" s="105">
        <v>0</v>
      </c>
      <c r="AI345" s="46">
        <f t="shared" si="99"/>
        <v>0</v>
      </c>
      <c r="AJ345" s="105"/>
      <c r="AK345" s="105"/>
      <c r="AL345" s="105"/>
      <c r="AM345" s="105"/>
      <c r="AN345" s="46">
        <f t="shared" si="100"/>
        <v>0</v>
      </c>
      <c r="AO345" s="105">
        <v>0</v>
      </c>
      <c r="AP345" s="105">
        <f t="shared" si="101"/>
        <v>0</v>
      </c>
      <c r="AQ345" s="46">
        <f t="shared" si="102"/>
        <v>0</v>
      </c>
      <c r="AR345" s="46">
        <f t="shared" si="103"/>
        <v>0</v>
      </c>
      <c r="AS345" s="46">
        <f t="shared" si="104"/>
        <v>0</v>
      </c>
      <c r="AT345" s="46">
        <f t="shared" si="105"/>
        <v>0</v>
      </c>
      <c r="AU345" s="46">
        <f t="shared" si="106"/>
        <v>0</v>
      </c>
      <c r="AV345" s="105">
        <f t="shared" si="107"/>
        <v>0</v>
      </c>
      <c r="AW345" s="105">
        <f t="shared" si="108"/>
        <v>0</v>
      </c>
      <c r="AX345" s="107"/>
      <c r="AY345" s="294" t="b">
        <f t="shared" si="109"/>
        <v>1</v>
      </c>
      <c r="AZ345" s="5" t="s">
        <v>1143</v>
      </c>
    </row>
    <row r="346" spans="1:52" s="5" customFormat="1" ht="24.95" customHeight="1" x14ac:dyDescent="0.25">
      <c r="A346" s="281" t="s">
        <v>1053</v>
      </c>
      <c r="B346" s="19" t="s">
        <v>1144</v>
      </c>
      <c r="C346" s="65" t="s">
        <v>1145</v>
      </c>
      <c r="D346" s="66">
        <v>67.28</v>
      </c>
      <c r="E346" s="67">
        <v>67.28</v>
      </c>
      <c r="F346" s="101" t="s">
        <v>33</v>
      </c>
      <c r="G346" s="46">
        <v>0</v>
      </c>
      <c r="H346" s="46"/>
      <c r="I346" s="46"/>
      <c r="J346" s="46"/>
      <c r="K346" s="46"/>
      <c r="L346" s="46">
        <f t="shared" si="93"/>
        <v>0</v>
      </c>
      <c r="M346" s="46">
        <v>0</v>
      </c>
      <c r="N346" s="46">
        <f t="shared" si="94"/>
        <v>0</v>
      </c>
      <c r="O346" s="105"/>
      <c r="P346" s="105"/>
      <c r="Q346" s="105"/>
      <c r="R346" s="105"/>
      <c r="S346" s="46">
        <f t="shared" si="95"/>
        <v>0</v>
      </c>
      <c r="T346" s="46"/>
      <c r="U346" s="46">
        <f t="shared" si="96"/>
        <v>0</v>
      </c>
      <c r="V346" s="105"/>
      <c r="W346" s="105"/>
      <c r="X346" s="105"/>
      <c r="Y346" s="105"/>
      <c r="Z346" s="46">
        <f t="shared" si="97"/>
        <v>0</v>
      </c>
      <c r="AA346" s="105"/>
      <c r="AB346" s="46">
        <f t="shared" si="98"/>
        <v>0</v>
      </c>
      <c r="AC346" s="105"/>
      <c r="AD346" s="105"/>
      <c r="AE346" s="105"/>
      <c r="AF346" s="105"/>
      <c r="AG346" s="46">
        <f t="shared" si="92"/>
        <v>0</v>
      </c>
      <c r="AH346" s="105">
        <v>0</v>
      </c>
      <c r="AI346" s="46">
        <f t="shared" si="99"/>
        <v>0</v>
      </c>
      <c r="AJ346" s="105"/>
      <c r="AK346" s="105"/>
      <c r="AL346" s="105"/>
      <c r="AM346" s="105"/>
      <c r="AN346" s="46">
        <f t="shared" si="100"/>
        <v>0</v>
      </c>
      <c r="AO346" s="105">
        <v>0</v>
      </c>
      <c r="AP346" s="105">
        <f t="shared" si="101"/>
        <v>0</v>
      </c>
      <c r="AQ346" s="46">
        <f t="shared" si="102"/>
        <v>0</v>
      </c>
      <c r="AR346" s="46">
        <f t="shared" si="103"/>
        <v>0</v>
      </c>
      <c r="AS346" s="46">
        <f t="shared" si="104"/>
        <v>0</v>
      </c>
      <c r="AT346" s="46">
        <f t="shared" si="105"/>
        <v>0</v>
      </c>
      <c r="AU346" s="46">
        <f t="shared" si="106"/>
        <v>0</v>
      </c>
      <c r="AV346" s="105">
        <f t="shared" si="107"/>
        <v>0</v>
      </c>
      <c r="AW346" s="105">
        <f t="shared" si="108"/>
        <v>0</v>
      </c>
      <c r="AX346" s="107"/>
      <c r="AY346" s="294" t="b">
        <f t="shared" si="109"/>
        <v>1</v>
      </c>
      <c r="AZ346" s="5" t="s">
        <v>1145</v>
      </c>
    </row>
    <row r="347" spans="1:52" s="5" customFormat="1" ht="24.95" customHeight="1" x14ac:dyDescent="0.25">
      <c r="A347" s="281" t="s">
        <v>1053</v>
      </c>
      <c r="B347" s="19" t="s">
        <v>1146</v>
      </c>
      <c r="C347" s="65" t="s">
        <v>1147</v>
      </c>
      <c r="D347" s="66">
        <v>170</v>
      </c>
      <c r="E347" s="67">
        <v>170</v>
      </c>
      <c r="F347" s="101" t="s">
        <v>33</v>
      </c>
      <c r="G347" s="46">
        <v>0</v>
      </c>
      <c r="H347" s="46"/>
      <c r="I347" s="46"/>
      <c r="J347" s="46"/>
      <c r="K347" s="46"/>
      <c r="L347" s="46">
        <f t="shared" si="93"/>
        <v>0</v>
      </c>
      <c r="M347" s="46">
        <v>0</v>
      </c>
      <c r="N347" s="46">
        <f t="shared" si="94"/>
        <v>0</v>
      </c>
      <c r="O347" s="105"/>
      <c r="P347" s="105"/>
      <c r="Q347" s="105"/>
      <c r="R347" s="105"/>
      <c r="S347" s="46">
        <f t="shared" si="95"/>
        <v>0</v>
      </c>
      <c r="T347" s="46"/>
      <c r="U347" s="46">
        <f t="shared" si="96"/>
        <v>0</v>
      </c>
      <c r="V347" s="105"/>
      <c r="W347" s="105"/>
      <c r="X347" s="105"/>
      <c r="Y347" s="105"/>
      <c r="Z347" s="46">
        <f t="shared" si="97"/>
        <v>0</v>
      </c>
      <c r="AA347" s="105"/>
      <c r="AB347" s="46">
        <f t="shared" si="98"/>
        <v>0</v>
      </c>
      <c r="AC347" s="105"/>
      <c r="AD347" s="105"/>
      <c r="AE347" s="105"/>
      <c r="AF347" s="105"/>
      <c r="AG347" s="46">
        <f t="shared" si="92"/>
        <v>0</v>
      </c>
      <c r="AH347" s="105">
        <v>0</v>
      </c>
      <c r="AI347" s="46">
        <f t="shared" si="99"/>
        <v>0</v>
      </c>
      <c r="AJ347" s="105"/>
      <c r="AK347" s="105"/>
      <c r="AL347" s="105"/>
      <c r="AM347" s="105"/>
      <c r="AN347" s="46">
        <f t="shared" si="100"/>
        <v>0</v>
      </c>
      <c r="AO347" s="105">
        <v>0</v>
      </c>
      <c r="AP347" s="105">
        <f t="shared" si="101"/>
        <v>0</v>
      </c>
      <c r="AQ347" s="46">
        <f t="shared" si="102"/>
        <v>0</v>
      </c>
      <c r="AR347" s="46">
        <f t="shared" si="103"/>
        <v>0</v>
      </c>
      <c r="AS347" s="46">
        <f t="shared" si="104"/>
        <v>0</v>
      </c>
      <c r="AT347" s="46">
        <f t="shared" si="105"/>
        <v>0</v>
      </c>
      <c r="AU347" s="46">
        <f t="shared" si="106"/>
        <v>0</v>
      </c>
      <c r="AV347" s="105">
        <f t="shared" si="107"/>
        <v>0</v>
      </c>
      <c r="AW347" s="105">
        <f t="shared" si="108"/>
        <v>0</v>
      </c>
      <c r="AX347" s="107"/>
      <c r="AY347" s="294" t="b">
        <f t="shared" si="109"/>
        <v>1</v>
      </c>
      <c r="AZ347" s="5" t="s">
        <v>1147</v>
      </c>
    </row>
    <row r="348" spans="1:52" s="5" customFormat="1" ht="24.95" customHeight="1" x14ac:dyDescent="0.25">
      <c r="A348" s="281" t="s">
        <v>1053</v>
      </c>
      <c r="B348" s="19" t="s">
        <v>1148</v>
      </c>
      <c r="C348" s="65" t="s">
        <v>1149</v>
      </c>
      <c r="D348" s="66">
        <v>180.01</v>
      </c>
      <c r="E348" s="67">
        <v>180.01</v>
      </c>
      <c r="F348" s="101" t="s">
        <v>33</v>
      </c>
      <c r="G348" s="46">
        <v>0</v>
      </c>
      <c r="H348" s="46"/>
      <c r="I348" s="46"/>
      <c r="J348" s="46"/>
      <c r="K348" s="46"/>
      <c r="L348" s="46">
        <f t="shared" si="93"/>
        <v>0</v>
      </c>
      <c r="M348" s="46">
        <v>0</v>
      </c>
      <c r="N348" s="46">
        <f t="shared" si="94"/>
        <v>0</v>
      </c>
      <c r="O348" s="105"/>
      <c r="P348" s="105"/>
      <c r="Q348" s="105"/>
      <c r="R348" s="105"/>
      <c r="S348" s="46">
        <f t="shared" si="95"/>
        <v>0</v>
      </c>
      <c r="T348" s="46"/>
      <c r="U348" s="46">
        <f t="shared" si="96"/>
        <v>0</v>
      </c>
      <c r="V348" s="105"/>
      <c r="W348" s="105"/>
      <c r="X348" s="105"/>
      <c r="Y348" s="105"/>
      <c r="Z348" s="46">
        <f t="shared" si="97"/>
        <v>0</v>
      </c>
      <c r="AA348" s="105"/>
      <c r="AB348" s="46">
        <f t="shared" si="98"/>
        <v>0</v>
      </c>
      <c r="AC348" s="105"/>
      <c r="AD348" s="105"/>
      <c r="AE348" s="105"/>
      <c r="AF348" s="105"/>
      <c r="AG348" s="46">
        <f t="shared" si="92"/>
        <v>0</v>
      </c>
      <c r="AH348" s="105">
        <v>0</v>
      </c>
      <c r="AI348" s="46">
        <f t="shared" si="99"/>
        <v>0</v>
      </c>
      <c r="AJ348" s="105"/>
      <c r="AK348" s="105"/>
      <c r="AL348" s="105"/>
      <c r="AM348" s="105"/>
      <c r="AN348" s="46">
        <f t="shared" si="100"/>
        <v>0</v>
      </c>
      <c r="AO348" s="105">
        <v>0</v>
      </c>
      <c r="AP348" s="105">
        <f t="shared" si="101"/>
        <v>0</v>
      </c>
      <c r="AQ348" s="46">
        <f t="shared" si="102"/>
        <v>0</v>
      </c>
      <c r="AR348" s="46">
        <f t="shared" si="103"/>
        <v>0</v>
      </c>
      <c r="AS348" s="46">
        <f t="shared" si="104"/>
        <v>0</v>
      </c>
      <c r="AT348" s="46">
        <f t="shared" si="105"/>
        <v>0</v>
      </c>
      <c r="AU348" s="46">
        <f t="shared" si="106"/>
        <v>0</v>
      </c>
      <c r="AV348" s="105">
        <f t="shared" si="107"/>
        <v>0</v>
      </c>
      <c r="AW348" s="105">
        <f t="shared" si="108"/>
        <v>0</v>
      </c>
      <c r="AX348" s="107"/>
      <c r="AY348" s="294" t="b">
        <f t="shared" si="109"/>
        <v>1</v>
      </c>
      <c r="AZ348" s="5" t="s">
        <v>1149</v>
      </c>
    </row>
    <row r="349" spans="1:52" s="5" customFormat="1" ht="28.5" customHeight="1" x14ac:dyDescent="0.25">
      <c r="A349" s="281" t="s">
        <v>228</v>
      </c>
      <c r="B349" s="19" t="s">
        <v>348</v>
      </c>
      <c r="C349" s="65" t="s">
        <v>349</v>
      </c>
      <c r="D349" s="66">
        <v>135.05000000000001</v>
      </c>
      <c r="E349" s="67">
        <v>135.05000000000001</v>
      </c>
      <c r="F349" s="101" t="s">
        <v>33</v>
      </c>
      <c r="G349" s="46">
        <v>3</v>
      </c>
      <c r="H349" s="46"/>
      <c r="I349" s="46"/>
      <c r="J349" s="46"/>
      <c r="K349" s="46"/>
      <c r="L349" s="46">
        <f t="shared" si="93"/>
        <v>3</v>
      </c>
      <c r="M349" s="46">
        <v>3</v>
      </c>
      <c r="N349" s="46">
        <f t="shared" si="94"/>
        <v>0</v>
      </c>
      <c r="O349" s="105"/>
      <c r="P349" s="105"/>
      <c r="Q349" s="105"/>
      <c r="R349" s="105"/>
      <c r="S349" s="46">
        <f t="shared" si="95"/>
        <v>3</v>
      </c>
      <c r="T349" s="46">
        <v>3</v>
      </c>
      <c r="U349" s="46">
        <f t="shared" si="96"/>
        <v>0</v>
      </c>
      <c r="V349" s="105"/>
      <c r="W349" s="105"/>
      <c r="X349" s="105"/>
      <c r="Y349" s="105"/>
      <c r="Z349" s="46">
        <f t="shared" si="97"/>
        <v>3</v>
      </c>
      <c r="AA349" s="105">
        <v>3</v>
      </c>
      <c r="AB349" s="46">
        <f t="shared" si="98"/>
        <v>0</v>
      </c>
      <c r="AC349" s="105"/>
      <c r="AD349" s="105"/>
      <c r="AE349" s="105"/>
      <c r="AF349" s="105"/>
      <c r="AG349" s="46">
        <f t="shared" si="92"/>
        <v>3</v>
      </c>
      <c r="AH349" s="105">
        <v>3</v>
      </c>
      <c r="AI349" s="46">
        <f t="shared" si="99"/>
        <v>0</v>
      </c>
      <c r="AJ349" s="105"/>
      <c r="AK349" s="105"/>
      <c r="AL349" s="105"/>
      <c r="AM349" s="105"/>
      <c r="AN349" s="46">
        <f t="shared" si="100"/>
        <v>3</v>
      </c>
      <c r="AO349" s="105">
        <v>3</v>
      </c>
      <c r="AP349" s="105">
        <f t="shared" si="101"/>
        <v>0</v>
      </c>
      <c r="AQ349" s="46">
        <f t="shared" si="102"/>
        <v>0</v>
      </c>
      <c r="AR349" s="46">
        <f t="shared" si="103"/>
        <v>0</v>
      </c>
      <c r="AS349" s="46">
        <f t="shared" si="104"/>
        <v>0</v>
      </c>
      <c r="AT349" s="46">
        <f t="shared" si="105"/>
        <v>0</v>
      </c>
      <c r="AU349" s="46">
        <f t="shared" si="106"/>
        <v>3</v>
      </c>
      <c r="AV349" s="105">
        <f t="shared" si="107"/>
        <v>3</v>
      </c>
      <c r="AW349" s="105">
        <f t="shared" si="108"/>
        <v>0</v>
      </c>
      <c r="AX349" s="107"/>
      <c r="AY349" s="294" t="b">
        <f t="shared" si="109"/>
        <v>1</v>
      </c>
      <c r="AZ349" s="5" t="s">
        <v>349</v>
      </c>
    </row>
    <row r="350" spans="1:52" s="5" customFormat="1" ht="28.5" customHeight="1" x14ac:dyDescent="0.25">
      <c r="A350" s="281" t="s">
        <v>228</v>
      </c>
      <c r="B350" s="19" t="s">
        <v>350</v>
      </c>
      <c r="C350" s="65" t="s">
        <v>351</v>
      </c>
      <c r="D350" s="66">
        <v>80.91</v>
      </c>
      <c r="E350" s="67">
        <v>80.91</v>
      </c>
      <c r="F350" s="101" t="s">
        <v>33</v>
      </c>
      <c r="G350" s="46">
        <v>0</v>
      </c>
      <c r="H350" s="46"/>
      <c r="I350" s="46"/>
      <c r="J350" s="46"/>
      <c r="K350" s="46"/>
      <c r="L350" s="46">
        <f t="shared" si="93"/>
        <v>0</v>
      </c>
      <c r="M350" s="46"/>
      <c r="N350" s="46">
        <f t="shared" si="94"/>
        <v>0</v>
      </c>
      <c r="O350" s="105"/>
      <c r="P350" s="105"/>
      <c r="Q350" s="105"/>
      <c r="R350" s="105"/>
      <c r="S350" s="46">
        <f t="shared" si="95"/>
        <v>0</v>
      </c>
      <c r="T350" s="46"/>
      <c r="U350" s="46">
        <f t="shared" si="96"/>
        <v>0</v>
      </c>
      <c r="V350" s="105"/>
      <c r="W350" s="105"/>
      <c r="X350" s="105"/>
      <c r="Y350" s="105"/>
      <c r="Z350" s="46">
        <f t="shared" si="97"/>
        <v>0</v>
      </c>
      <c r="AA350" s="105"/>
      <c r="AB350" s="46">
        <f t="shared" si="98"/>
        <v>0</v>
      </c>
      <c r="AC350" s="105"/>
      <c r="AD350" s="105"/>
      <c r="AE350" s="105"/>
      <c r="AF350" s="105"/>
      <c r="AG350" s="46">
        <f t="shared" si="92"/>
        <v>0</v>
      </c>
      <c r="AH350" s="105">
        <v>0</v>
      </c>
      <c r="AI350" s="46">
        <f t="shared" si="99"/>
        <v>0</v>
      </c>
      <c r="AJ350" s="105"/>
      <c r="AK350" s="105"/>
      <c r="AL350" s="105"/>
      <c r="AM350" s="105"/>
      <c r="AN350" s="46">
        <f t="shared" si="100"/>
        <v>0</v>
      </c>
      <c r="AO350" s="105">
        <v>0</v>
      </c>
      <c r="AP350" s="105">
        <f t="shared" si="101"/>
        <v>0</v>
      </c>
      <c r="AQ350" s="46">
        <f t="shared" si="102"/>
        <v>0</v>
      </c>
      <c r="AR350" s="46">
        <f t="shared" si="103"/>
        <v>0</v>
      </c>
      <c r="AS350" s="46">
        <f t="shared" si="104"/>
        <v>0</v>
      </c>
      <c r="AT350" s="46">
        <f t="shared" si="105"/>
        <v>0</v>
      </c>
      <c r="AU350" s="46">
        <f t="shared" si="106"/>
        <v>0</v>
      </c>
      <c r="AV350" s="105">
        <f t="shared" si="107"/>
        <v>0</v>
      </c>
      <c r="AW350" s="105">
        <f t="shared" si="108"/>
        <v>0</v>
      </c>
      <c r="AX350" s="107"/>
      <c r="AY350" s="294" t="b">
        <f t="shared" si="109"/>
        <v>1</v>
      </c>
      <c r="AZ350" s="5" t="s">
        <v>351</v>
      </c>
    </row>
    <row r="351" spans="1:52" s="5" customFormat="1" ht="28.5" customHeight="1" x14ac:dyDescent="0.25">
      <c r="A351" s="281" t="s">
        <v>228</v>
      </c>
      <c r="B351" s="19" t="s">
        <v>352</v>
      </c>
      <c r="C351" s="65" t="s">
        <v>353</v>
      </c>
      <c r="D351" s="66">
        <v>44.46</v>
      </c>
      <c r="E351" s="67">
        <v>44.46</v>
      </c>
      <c r="F351" s="101" t="s">
        <v>33</v>
      </c>
      <c r="G351" s="46">
        <v>8</v>
      </c>
      <c r="H351" s="46"/>
      <c r="I351" s="46"/>
      <c r="J351" s="46"/>
      <c r="K351" s="46"/>
      <c r="L351" s="46">
        <f t="shared" si="93"/>
        <v>8</v>
      </c>
      <c r="M351" s="46">
        <v>8</v>
      </c>
      <c r="N351" s="46">
        <f t="shared" si="94"/>
        <v>0</v>
      </c>
      <c r="O351" s="105"/>
      <c r="P351" s="105"/>
      <c r="Q351" s="105"/>
      <c r="R351" s="105"/>
      <c r="S351" s="46">
        <f t="shared" si="95"/>
        <v>8</v>
      </c>
      <c r="T351" s="46">
        <v>8</v>
      </c>
      <c r="U351" s="46">
        <f t="shared" si="96"/>
        <v>0</v>
      </c>
      <c r="V351" s="105"/>
      <c r="W351" s="105"/>
      <c r="X351" s="105"/>
      <c r="Y351" s="105"/>
      <c r="Z351" s="46">
        <f t="shared" si="97"/>
        <v>8</v>
      </c>
      <c r="AA351" s="105">
        <v>8</v>
      </c>
      <c r="AB351" s="46">
        <f t="shared" si="98"/>
        <v>0</v>
      </c>
      <c r="AC351" s="105"/>
      <c r="AD351" s="105"/>
      <c r="AE351" s="105"/>
      <c r="AF351" s="105"/>
      <c r="AG351" s="46">
        <f t="shared" si="92"/>
        <v>8</v>
      </c>
      <c r="AH351" s="105">
        <v>8</v>
      </c>
      <c r="AI351" s="46">
        <f t="shared" si="99"/>
        <v>0</v>
      </c>
      <c r="AJ351" s="105"/>
      <c r="AK351" s="105"/>
      <c r="AL351" s="105"/>
      <c r="AM351" s="105"/>
      <c r="AN351" s="46">
        <f t="shared" si="100"/>
        <v>8</v>
      </c>
      <c r="AO351" s="105">
        <v>8</v>
      </c>
      <c r="AP351" s="105">
        <f t="shared" si="101"/>
        <v>0</v>
      </c>
      <c r="AQ351" s="46">
        <f t="shared" si="102"/>
        <v>0</v>
      </c>
      <c r="AR351" s="46">
        <f t="shared" si="103"/>
        <v>0</v>
      </c>
      <c r="AS351" s="46">
        <f t="shared" si="104"/>
        <v>0</v>
      </c>
      <c r="AT351" s="46">
        <f t="shared" si="105"/>
        <v>0</v>
      </c>
      <c r="AU351" s="46">
        <f t="shared" si="106"/>
        <v>8</v>
      </c>
      <c r="AV351" s="105">
        <f t="shared" si="107"/>
        <v>8</v>
      </c>
      <c r="AW351" s="105">
        <f t="shared" si="108"/>
        <v>0</v>
      </c>
      <c r="AX351" s="107"/>
      <c r="AY351" s="294" t="b">
        <f t="shared" si="109"/>
        <v>1</v>
      </c>
      <c r="AZ351" s="5" t="s">
        <v>353</v>
      </c>
    </row>
    <row r="352" spans="1:52" s="5" customFormat="1" ht="28.5" customHeight="1" x14ac:dyDescent="0.25">
      <c r="A352" s="281" t="s">
        <v>228</v>
      </c>
      <c r="B352" s="19" t="s">
        <v>354</v>
      </c>
      <c r="C352" s="65" t="s">
        <v>355</v>
      </c>
      <c r="D352" s="66">
        <v>237.41</v>
      </c>
      <c r="E352" s="67">
        <v>237.41</v>
      </c>
      <c r="F352" s="101" t="s">
        <v>33</v>
      </c>
      <c r="G352" s="46">
        <v>4</v>
      </c>
      <c r="H352" s="46"/>
      <c r="I352" s="46"/>
      <c r="J352" s="46"/>
      <c r="K352" s="46"/>
      <c r="L352" s="46">
        <f t="shared" si="93"/>
        <v>4</v>
      </c>
      <c r="M352" s="46">
        <v>4</v>
      </c>
      <c r="N352" s="46">
        <f t="shared" si="94"/>
        <v>0</v>
      </c>
      <c r="O352" s="105"/>
      <c r="P352" s="105"/>
      <c r="Q352" s="105"/>
      <c r="R352" s="105"/>
      <c r="S352" s="46">
        <f t="shared" si="95"/>
        <v>4</v>
      </c>
      <c r="T352" s="46">
        <v>4</v>
      </c>
      <c r="U352" s="46">
        <f t="shared" si="96"/>
        <v>0</v>
      </c>
      <c r="V352" s="105"/>
      <c r="W352" s="105"/>
      <c r="X352" s="105"/>
      <c r="Y352" s="105"/>
      <c r="Z352" s="46">
        <f t="shared" si="97"/>
        <v>4</v>
      </c>
      <c r="AA352" s="105">
        <v>4</v>
      </c>
      <c r="AB352" s="46">
        <f t="shared" si="98"/>
        <v>0</v>
      </c>
      <c r="AC352" s="105"/>
      <c r="AD352" s="105"/>
      <c r="AE352" s="105"/>
      <c r="AF352" s="105"/>
      <c r="AG352" s="46">
        <f t="shared" si="92"/>
        <v>4</v>
      </c>
      <c r="AH352" s="105">
        <v>4</v>
      </c>
      <c r="AI352" s="46">
        <f t="shared" si="99"/>
        <v>0</v>
      </c>
      <c r="AJ352" s="105"/>
      <c r="AK352" s="105"/>
      <c r="AL352" s="105"/>
      <c r="AM352" s="105"/>
      <c r="AN352" s="46">
        <f t="shared" si="100"/>
        <v>4</v>
      </c>
      <c r="AO352" s="105">
        <v>4</v>
      </c>
      <c r="AP352" s="105">
        <f t="shared" si="101"/>
        <v>0</v>
      </c>
      <c r="AQ352" s="46">
        <f t="shared" si="102"/>
        <v>0</v>
      </c>
      <c r="AR352" s="46">
        <f t="shared" si="103"/>
        <v>0</v>
      </c>
      <c r="AS352" s="46">
        <f t="shared" si="104"/>
        <v>0</v>
      </c>
      <c r="AT352" s="46">
        <f t="shared" si="105"/>
        <v>0</v>
      </c>
      <c r="AU352" s="46">
        <f t="shared" si="106"/>
        <v>4</v>
      </c>
      <c r="AV352" s="105">
        <f t="shared" si="107"/>
        <v>4</v>
      </c>
      <c r="AW352" s="105">
        <f t="shared" si="108"/>
        <v>0</v>
      </c>
      <c r="AX352" s="107"/>
      <c r="AY352" s="294" t="b">
        <f t="shared" si="109"/>
        <v>1</v>
      </c>
      <c r="AZ352" s="5" t="s">
        <v>355</v>
      </c>
    </row>
    <row r="353" spans="1:52" s="5" customFormat="1" ht="28.5" customHeight="1" x14ac:dyDescent="0.25">
      <c r="A353" s="281" t="s">
        <v>228</v>
      </c>
      <c r="B353" s="19" t="s">
        <v>356</v>
      </c>
      <c r="C353" s="65" t="s">
        <v>357</v>
      </c>
      <c r="D353" s="66">
        <v>190</v>
      </c>
      <c r="E353" s="67">
        <v>190</v>
      </c>
      <c r="F353" s="101" t="s">
        <v>33</v>
      </c>
      <c r="G353" s="46">
        <v>0</v>
      </c>
      <c r="H353" s="46"/>
      <c r="I353" s="46"/>
      <c r="J353" s="46"/>
      <c r="K353" s="46"/>
      <c r="L353" s="46">
        <f t="shared" si="93"/>
        <v>0</v>
      </c>
      <c r="M353" s="46"/>
      <c r="N353" s="46">
        <f t="shared" si="94"/>
        <v>0</v>
      </c>
      <c r="O353" s="105"/>
      <c r="P353" s="105"/>
      <c r="Q353" s="105"/>
      <c r="R353" s="105"/>
      <c r="S353" s="46">
        <f t="shared" si="95"/>
        <v>0</v>
      </c>
      <c r="T353" s="46"/>
      <c r="U353" s="46">
        <f t="shared" si="96"/>
        <v>0</v>
      </c>
      <c r="V353" s="105"/>
      <c r="W353" s="105"/>
      <c r="X353" s="105"/>
      <c r="Y353" s="105"/>
      <c r="Z353" s="46">
        <f t="shared" si="97"/>
        <v>0</v>
      </c>
      <c r="AA353" s="105"/>
      <c r="AB353" s="46">
        <f t="shared" si="98"/>
        <v>0</v>
      </c>
      <c r="AC353" s="105"/>
      <c r="AD353" s="105"/>
      <c r="AE353" s="105"/>
      <c r="AF353" s="105"/>
      <c r="AG353" s="46">
        <f t="shared" si="92"/>
        <v>0</v>
      </c>
      <c r="AH353" s="105">
        <v>0</v>
      </c>
      <c r="AI353" s="46">
        <f t="shared" si="99"/>
        <v>0</v>
      </c>
      <c r="AJ353" s="105"/>
      <c r="AK353" s="105"/>
      <c r="AL353" s="105"/>
      <c r="AM353" s="105"/>
      <c r="AN353" s="46">
        <f t="shared" si="100"/>
        <v>0</v>
      </c>
      <c r="AO353" s="105">
        <v>0</v>
      </c>
      <c r="AP353" s="105">
        <f t="shared" si="101"/>
        <v>0</v>
      </c>
      <c r="AQ353" s="46">
        <f t="shared" si="102"/>
        <v>0</v>
      </c>
      <c r="AR353" s="46">
        <f t="shared" si="103"/>
        <v>0</v>
      </c>
      <c r="AS353" s="46">
        <f t="shared" si="104"/>
        <v>0</v>
      </c>
      <c r="AT353" s="46">
        <f t="shared" si="105"/>
        <v>0</v>
      </c>
      <c r="AU353" s="46">
        <f t="shared" si="106"/>
        <v>0</v>
      </c>
      <c r="AV353" s="105">
        <f t="shared" si="107"/>
        <v>0</v>
      </c>
      <c r="AW353" s="105">
        <f t="shared" si="108"/>
        <v>0</v>
      </c>
      <c r="AX353" s="107"/>
      <c r="AY353" s="294" t="b">
        <f t="shared" si="109"/>
        <v>1</v>
      </c>
      <c r="AZ353" s="5" t="s">
        <v>357</v>
      </c>
    </row>
    <row r="354" spans="1:52" s="5" customFormat="1" ht="28.5" customHeight="1" x14ac:dyDescent="0.25">
      <c r="A354" s="281" t="s">
        <v>228</v>
      </c>
      <c r="B354" s="19" t="s">
        <v>358</v>
      </c>
      <c r="C354" s="65" t="s">
        <v>359</v>
      </c>
      <c r="D354" s="66">
        <v>210</v>
      </c>
      <c r="E354" s="67">
        <v>210</v>
      </c>
      <c r="F354" s="101" t="s">
        <v>33</v>
      </c>
      <c r="G354" s="46">
        <v>0</v>
      </c>
      <c r="H354" s="46"/>
      <c r="I354" s="46"/>
      <c r="J354" s="46"/>
      <c r="K354" s="46"/>
      <c r="L354" s="46">
        <f t="shared" si="93"/>
        <v>0</v>
      </c>
      <c r="M354" s="46"/>
      <c r="N354" s="46">
        <f t="shared" si="94"/>
        <v>0</v>
      </c>
      <c r="O354" s="105"/>
      <c r="P354" s="105"/>
      <c r="Q354" s="105"/>
      <c r="R354" s="105"/>
      <c r="S354" s="46">
        <f t="shared" si="95"/>
        <v>0</v>
      </c>
      <c r="T354" s="46"/>
      <c r="U354" s="46">
        <f t="shared" si="96"/>
        <v>0</v>
      </c>
      <c r="V354" s="105"/>
      <c r="W354" s="105"/>
      <c r="X354" s="105"/>
      <c r="Y354" s="105"/>
      <c r="Z354" s="46">
        <f t="shared" si="97"/>
        <v>0</v>
      </c>
      <c r="AA354" s="105"/>
      <c r="AB354" s="46">
        <f t="shared" si="98"/>
        <v>0</v>
      </c>
      <c r="AC354" s="105"/>
      <c r="AD354" s="105"/>
      <c r="AE354" s="105"/>
      <c r="AF354" s="105"/>
      <c r="AG354" s="46">
        <f t="shared" si="92"/>
        <v>0</v>
      </c>
      <c r="AH354" s="105">
        <v>0</v>
      </c>
      <c r="AI354" s="46">
        <f t="shared" si="99"/>
        <v>0</v>
      </c>
      <c r="AJ354" s="105"/>
      <c r="AK354" s="105"/>
      <c r="AL354" s="105"/>
      <c r="AM354" s="105"/>
      <c r="AN354" s="46">
        <f t="shared" si="100"/>
        <v>0</v>
      </c>
      <c r="AO354" s="105">
        <v>0</v>
      </c>
      <c r="AP354" s="105">
        <f t="shared" si="101"/>
        <v>0</v>
      </c>
      <c r="AQ354" s="46">
        <f t="shared" si="102"/>
        <v>0</v>
      </c>
      <c r="AR354" s="46">
        <f t="shared" si="103"/>
        <v>0</v>
      </c>
      <c r="AS354" s="46">
        <f t="shared" si="104"/>
        <v>0</v>
      </c>
      <c r="AT354" s="46">
        <f t="shared" si="105"/>
        <v>0</v>
      </c>
      <c r="AU354" s="46">
        <f t="shared" si="106"/>
        <v>0</v>
      </c>
      <c r="AV354" s="105">
        <f t="shared" si="107"/>
        <v>0</v>
      </c>
      <c r="AW354" s="105">
        <f t="shared" si="108"/>
        <v>0</v>
      </c>
      <c r="AX354" s="107"/>
      <c r="AY354" s="294" t="b">
        <f t="shared" si="109"/>
        <v>1</v>
      </c>
      <c r="AZ354" s="5" t="s">
        <v>359</v>
      </c>
    </row>
    <row r="355" spans="1:52" s="5" customFormat="1" ht="28.5" customHeight="1" x14ac:dyDescent="0.25">
      <c r="A355" s="281" t="s">
        <v>1053</v>
      </c>
      <c r="B355" s="19" t="s">
        <v>1150</v>
      </c>
      <c r="C355" s="65" t="s">
        <v>1151</v>
      </c>
      <c r="D355" s="66">
        <v>36.65</v>
      </c>
      <c r="E355" s="67">
        <v>36.65</v>
      </c>
      <c r="F355" s="101" t="s">
        <v>33</v>
      </c>
      <c r="G355" s="46">
        <v>8</v>
      </c>
      <c r="H355" s="46"/>
      <c r="I355" s="46"/>
      <c r="J355" s="46"/>
      <c r="K355" s="46"/>
      <c r="L355" s="46">
        <f t="shared" si="93"/>
        <v>8</v>
      </c>
      <c r="M355" s="46">
        <v>8</v>
      </c>
      <c r="N355" s="46">
        <f t="shared" si="94"/>
        <v>0</v>
      </c>
      <c r="O355" s="105"/>
      <c r="P355" s="105"/>
      <c r="Q355" s="105"/>
      <c r="R355" s="105"/>
      <c r="S355" s="46">
        <f t="shared" si="95"/>
        <v>8</v>
      </c>
      <c r="T355" s="46">
        <v>8</v>
      </c>
      <c r="U355" s="46">
        <f t="shared" si="96"/>
        <v>0</v>
      </c>
      <c r="V355" s="105"/>
      <c r="W355" s="105"/>
      <c r="X355" s="105"/>
      <c r="Y355" s="105"/>
      <c r="Z355" s="46">
        <f t="shared" si="97"/>
        <v>8</v>
      </c>
      <c r="AA355" s="105">
        <v>8</v>
      </c>
      <c r="AB355" s="46">
        <f t="shared" si="98"/>
        <v>0</v>
      </c>
      <c r="AC355" s="105"/>
      <c r="AD355" s="105"/>
      <c r="AE355" s="105"/>
      <c r="AF355" s="105"/>
      <c r="AG355" s="46">
        <f t="shared" si="92"/>
        <v>8</v>
      </c>
      <c r="AH355" s="105">
        <v>8</v>
      </c>
      <c r="AI355" s="46">
        <f t="shared" si="99"/>
        <v>0</v>
      </c>
      <c r="AJ355" s="105"/>
      <c r="AK355" s="105"/>
      <c r="AL355" s="105"/>
      <c r="AM355" s="105"/>
      <c r="AN355" s="46">
        <f t="shared" si="100"/>
        <v>8</v>
      </c>
      <c r="AO355" s="105">
        <v>8</v>
      </c>
      <c r="AP355" s="105">
        <f t="shared" si="101"/>
        <v>0</v>
      </c>
      <c r="AQ355" s="46">
        <f t="shared" si="102"/>
        <v>0</v>
      </c>
      <c r="AR355" s="46">
        <f t="shared" si="103"/>
        <v>0</v>
      </c>
      <c r="AS355" s="46">
        <f t="shared" si="104"/>
        <v>0</v>
      </c>
      <c r="AT355" s="46">
        <f t="shared" si="105"/>
        <v>0</v>
      </c>
      <c r="AU355" s="46">
        <f t="shared" si="106"/>
        <v>8</v>
      </c>
      <c r="AV355" s="105">
        <f t="shared" si="107"/>
        <v>8</v>
      </c>
      <c r="AW355" s="105">
        <f t="shared" si="108"/>
        <v>0</v>
      </c>
      <c r="AX355" s="108"/>
      <c r="AY355" s="294" t="b">
        <f t="shared" si="109"/>
        <v>1</v>
      </c>
      <c r="AZ355" s="5" t="s">
        <v>1151</v>
      </c>
    </row>
    <row r="356" spans="1:52" s="5" customFormat="1" ht="24.95" customHeight="1" x14ac:dyDescent="0.25">
      <c r="A356" s="281" t="s">
        <v>228</v>
      </c>
      <c r="B356" s="19" t="s">
        <v>360</v>
      </c>
      <c r="C356" s="65" t="s">
        <v>361</v>
      </c>
      <c r="D356" s="66">
        <v>110.97</v>
      </c>
      <c r="E356" s="67">
        <v>110.97</v>
      </c>
      <c r="F356" s="101" t="s">
        <v>33</v>
      </c>
      <c r="G356" s="46">
        <v>0</v>
      </c>
      <c r="H356" s="46"/>
      <c r="I356" s="46"/>
      <c r="J356" s="46"/>
      <c r="K356" s="46"/>
      <c r="L356" s="46">
        <f t="shared" si="93"/>
        <v>0</v>
      </c>
      <c r="M356" s="46"/>
      <c r="N356" s="46">
        <f t="shared" si="94"/>
        <v>0</v>
      </c>
      <c r="O356" s="105"/>
      <c r="P356" s="105"/>
      <c r="Q356" s="105"/>
      <c r="R356" s="105"/>
      <c r="S356" s="46">
        <f t="shared" si="95"/>
        <v>0</v>
      </c>
      <c r="T356" s="46"/>
      <c r="U356" s="46">
        <f t="shared" si="96"/>
        <v>0</v>
      </c>
      <c r="V356" s="105"/>
      <c r="W356" s="105"/>
      <c r="X356" s="105"/>
      <c r="Y356" s="105"/>
      <c r="Z356" s="46">
        <f t="shared" si="97"/>
        <v>0</v>
      </c>
      <c r="AA356" s="105"/>
      <c r="AB356" s="46">
        <f t="shared" si="98"/>
        <v>0</v>
      </c>
      <c r="AC356" s="105"/>
      <c r="AD356" s="105"/>
      <c r="AE356" s="105"/>
      <c r="AF356" s="105"/>
      <c r="AG356" s="46">
        <f t="shared" si="92"/>
        <v>0</v>
      </c>
      <c r="AH356" s="105">
        <v>0</v>
      </c>
      <c r="AI356" s="46">
        <f t="shared" si="99"/>
        <v>0</v>
      </c>
      <c r="AJ356" s="105"/>
      <c r="AK356" s="105"/>
      <c r="AL356" s="105"/>
      <c r="AM356" s="105"/>
      <c r="AN356" s="46">
        <f t="shared" si="100"/>
        <v>0</v>
      </c>
      <c r="AO356" s="105">
        <v>0</v>
      </c>
      <c r="AP356" s="105">
        <f t="shared" si="101"/>
        <v>0</v>
      </c>
      <c r="AQ356" s="46">
        <f t="shared" si="102"/>
        <v>0</v>
      </c>
      <c r="AR356" s="46">
        <f t="shared" si="103"/>
        <v>0</v>
      </c>
      <c r="AS356" s="46">
        <f t="shared" si="104"/>
        <v>0</v>
      </c>
      <c r="AT356" s="46">
        <f t="shared" si="105"/>
        <v>0</v>
      </c>
      <c r="AU356" s="46">
        <f t="shared" si="106"/>
        <v>0</v>
      </c>
      <c r="AV356" s="105">
        <f t="shared" si="107"/>
        <v>0</v>
      </c>
      <c r="AW356" s="105">
        <f t="shared" si="108"/>
        <v>0</v>
      </c>
      <c r="AX356" s="107"/>
      <c r="AY356" s="294" t="b">
        <f t="shared" si="109"/>
        <v>1</v>
      </c>
      <c r="AZ356" s="5" t="s">
        <v>361</v>
      </c>
    </row>
    <row r="357" spans="1:52" s="5" customFormat="1" ht="24.95" customHeight="1" x14ac:dyDescent="0.25">
      <c r="A357" s="281" t="s">
        <v>228</v>
      </c>
      <c r="B357" s="19" t="s">
        <v>362</v>
      </c>
      <c r="C357" s="65" t="s">
        <v>363</v>
      </c>
      <c r="D357" s="66">
        <v>8</v>
      </c>
      <c r="E357" s="67">
        <v>8</v>
      </c>
      <c r="F357" s="101" t="s">
        <v>33</v>
      </c>
      <c r="G357" s="46">
        <v>0</v>
      </c>
      <c r="H357" s="46"/>
      <c r="I357" s="46"/>
      <c r="J357" s="46"/>
      <c r="K357" s="46"/>
      <c r="L357" s="46">
        <f t="shared" si="93"/>
        <v>0</v>
      </c>
      <c r="M357" s="46">
        <v>0</v>
      </c>
      <c r="N357" s="46">
        <f t="shared" si="94"/>
        <v>0</v>
      </c>
      <c r="O357" s="105"/>
      <c r="P357" s="105"/>
      <c r="Q357" s="105"/>
      <c r="R357" s="105"/>
      <c r="S357" s="46">
        <f t="shared" si="95"/>
        <v>0</v>
      </c>
      <c r="T357" s="46">
        <v>0</v>
      </c>
      <c r="U357" s="46">
        <f t="shared" si="96"/>
        <v>0</v>
      </c>
      <c r="V357" s="105"/>
      <c r="W357" s="105"/>
      <c r="X357" s="105"/>
      <c r="Y357" s="105"/>
      <c r="Z357" s="46">
        <f t="shared" si="97"/>
        <v>0</v>
      </c>
      <c r="AA357" s="105">
        <v>0</v>
      </c>
      <c r="AB357" s="46">
        <f t="shared" si="98"/>
        <v>0</v>
      </c>
      <c r="AC357" s="105"/>
      <c r="AD357" s="105"/>
      <c r="AE357" s="105"/>
      <c r="AF357" s="105"/>
      <c r="AG357" s="46">
        <f t="shared" si="92"/>
        <v>0</v>
      </c>
      <c r="AH357" s="105">
        <v>0</v>
      </c>
      <c r="AI357" s="46">
        <f t="shared" si="99"/>
        <v>0</v>
      </c>
      <c r="AJ357" s="105"/>
      <c r="AK357" s="105"/>
      <c r="AL357" s="105"/>
      <c r="AM357" s="105"/>
      <c r="AN357" s="46">
        <f t="shared" si="100"/>
        <v>0</v>
      </c>
      <c r="AO357" s="105">
        <v>0</v>
      </c>
      <c r="AP357" s="105">
        <f t="shared" si="101"/>
        <v>0</v>
      </c>
      <c r="AQ357" s="46">
        <f t="shared" si="102"/>
        <v>0</v>
      </c>
      <c r="AR357" s="46">
        <f t="shared" si="103"/>
        <v>0</v>
      </c>
      <c r="AS357" s="46">
        <f t="shared" si="104"/>
        <v>0</v>
      </c>
      <c r="AT357" s="46">
        <f t="shared" si="105"/>
        <v>0</v>
      </c>
      <c r="AU357" s="46">
        <f t="shared" si="106"/>
        <v>0</v>
      </c>
      <c r="AV357" s="105">
        <f t="shared" si="107"/>
        <v>0</v>
      </c>
      <c r="AW357" s="105">
        <f t="shared" si="108"/>
        <v>0</v>
      </c>
      <c r="AX357" s="107"/>
      <c r="AY357" s="294" t="b">
        <f t="shared" si="109"/>
        <v>1</v>
      </c>
      <c r="AZ357" s="5" t="s">
        <v>363</v>
      </c>
    </row>
    <row r="358" spans="1:52" s="5" customFormat="1" ht="24.95" customHeight="1" x14ac:dyDescent="0.25">
      <c r="A358" s="281" t="s">
        <v>228</v>
      </c>
      <c r="B358" s="19" t="s">
        <v>364</v>
      </c>
      <c r="C358" s="65" t="s">
        <v>365</v>
      </c>
      <c r="D358" s="66">
        <v>8</v>
      </c>
      <c r="E358" s="67">
        <v>8</v>
      </c>
      <c r="F358" s="101" t="s">
        <v>33</v>
      </c>
      <c r="G358" s="46">
        <v>0</v>
      </c>
      <c r="H358" s="46"/>
      <c r="I358" s="46"/>
      <c r="J358" s="46"/>
      <c r="K358" s="46"/>
      <c r="L358" s="46">
        <f t="shared" si="93"/>
        <v>0</v>
      </c>
      <c r="M358" s="46"/>
      <c r="N358" s="46">
        <f t="shared" si="94"/>
        <v>0</v>
      </c>
      <c r="O358" s="105"/>
      <c r="P358" s="105"/>
      <c r="Q358" s="105"/>
      <c r="R358" s="105"/>
      <c r="S358" s="46">
        <f t="shared" si="95"/>
        <v>0</v>
      </c>
      <c r="T358" s="46"/>
      <c r="U358" s="46">
        <f t="shared" si="96"/>
        <v>0</v>
      </c>
      <c r="V358" s="105"/>
      <c r="W358" s="105"/>
      <c r="X358" s="105"/>
      <c r="Y358" s="105"/>
      <c r="Z358" s="46">
        <f t="shared" si="97"/>
        <v>0</v>
      </c>
      <c r="AA358" s="105"/>
      <c r="AB358" s="46">
        <f t="shared" si="98"/>
        <v>0</v>
      </c>
      <c r="AC358" s="105"/>
      <c r="AD358" s="105"/>
      <c r="AE358" s="105"/>
      <c r="AF358" s="105"/>
      <c r="AG358" s="46">
        <f t="shared" si="92"/>
        <v>0</v>
      </c>
      <c r="AH358" s="105">
        <v>0</v>
      </c>
      <c r="AI358" s="46">
        <f t="shared" si="99"/>
        <v>0</v>
      </c>
      <c r="AJ358" s="105"/>
      <c r="AK358" s="105"/>
      <c r="AL358" s="105"/>
      <c r="AM358" s="105"/>
      <c r="AN358" s="46">
        <f t="shared" si="100"/>
        <v>0</v>
      </c>
      <c r="AO358" s="105">
        <v>0</v>
      </c>
      <c r="AP358" s="105">
        <f t="shared" si="101"/>
        <v>0</v>
      </c>
      <c r="AQ358" s="46">
        <f t="shared" si="102"/>
        <v>0</v>
      </c>
      <c r="AR358" s="46">
        <f t="shared" si="103"/>
        <v>0</v>
      </c>
      <c r="AS358" s="46">
        <f t="shared" si="104"/>
        <v>0</v>
      </c>
      <c r="AT358" s="46">
        <f t="shared" si="105"/>
        <v>0</v>
      </c>
      <c r="AU358" s="46">
        <f t="shared" si="106"/>
        <v>0</v>
      </c>
      <c r="AV358" s="105">
        <f t="shared" si="107"/>
        <v>0</v>
      </c>
      <c r="AW358" s="105">
        <f t="shared" si="108"/>
        <v>0</v>
      </c>
      <c r="AX358" s="107"/>
      <c r="AY358" s="294" t="b">
        <f t="shared" si="109"/>
        <v>1</v>
      </c>
      <c r="AZ358" s="5" t="s">
        <v>365</v>
      </c>
    </row>
    <row r="359" spans="1:52" s="5" customFormat="1" ht="24.95" customHeight="1" x14ac:dyDescent="0.25">
      <c r="A359" s="281" t="s">
        <v>228</v>
      </c>
      <c r="B359" s="19" t="s">
        <v>366</v>
      </c>
      <c r="C359" s="65" t="s">
        <v>367</v>
      </c>
      <c r="D359" s="66">
        <v>24.3</v>
      </c>
      <c r="E359" s="67">
        <v>24.3</v>
      </c>
      <c r="F359" s="101" t="s">
        <v>33</v>
      </c>
      <c r="G359" s="46">
        <v>8</v>
      </c>
      <c r="H359" s="46"/>
      <c r="I359" s="46"/>
      <c r="J359" s="46"/>
      <c r="K359" s="46"/>
      <c r="L359" s="46">
        <f t="shared" si="93"/>
        <v>8</v>
      </c>
      <c r="M359" s="46">
        <v>8</v>
      </c>
      <c r="N359" s="46">
        <f t="shared" si="94"/>
        <v>0</v>
      </c>
      <c r="O359" s="105"/>
      <c r="P359" s="105"/>
      <c r="Q359" s="105"/>
      <c r="R359" s="105"/>
      <c r="S359" s="46">
        <f t="shared" si="95"/>
        <v>8</v>
      </c>
      <c r="T359" s="46">
        <v>8</v>
      </c>
      <c r="U359" s="46">
        <f t="shared" si="96"/>
        <v>0</v>
      </c>
      <c r="V359" s="105"/>
      <c r="W359" s="105"/>
      <c r="X359" s="105"/>
      <c r="Y359" s="105"/>
      <c r="Z359" s="46">
        <f t="shared" si="97"/>
        <v>8</v>
      </c>
      <c r="AA359" s="105">
        <v>8</v>
      </c>
      <c r="AB359" s="46">
        <f t="shared" si="98"/>
        <v>0</v>
      </c>
      <c r="AC359" s="105"/>
      <c r="AD359" s="105"/>
      <c r="AE359" s="105"/>
      <c r="AF359" s="105"/>
      <c r="AG359" s="46">
        <f t="shared" si="92"/>
        <v>8</v>
      </c>
      <c r="AH359" s="105">
        <v>8</v>
      </c>
      <c r="AI359" s="46">
        <f t="shared" si="99"/>
        <v>0</v>
      </c>
      <c r="AJ359" s="105"/>
      <c r="AK359" s="105"/>
      <c r="AL359" s="105"/>
      <c r="AM359" s="105"/>
      <c r="AN359" s="46">
        <f t="shared" si="100"/>
        <v>8</v>
      </c>
      <c r="AO359" s="105">
        <v>8</v>
      </c>
      <c r="AP359" s="105">
        <f t="shared" si="101"/>
        <v>0</v>
      </c>
      <c r="AQ359" s="46">
        <f t="shared" si="102"/>
        <v>0</v>
      </c>
      <c r="AR359" s="46">
        <f t="shared" si="103"/>
        <v>0</v>
      </c>
      <c r="AS359" s="46">
        <f t="shared" si="104"/>
        <v>0</v>
      </c>
      <c r="AT359" s="46">
        <f t="shared" si="105"/>
        <v>0</v>
      </c>
      <c r="AU359" s="46">
        <f t="shared" si="106"/>
        <v>8</v>
      </c>
      <c r="AV359" s="105">
        <f t="shared" si="107"/>
        <v>8</v>
      </c>
      <c r="AW359" s="105">
        <f t="shared" si="108"/>
        <v>0</v>
      </c>
      <c r="AX359" s="107"/>
      <c r="AY359" s="294" t="b">
        <f t="shared" si="109"/>
        <v>1</v>
      </c>
      <c r="AZ359" s="5" t="s">
        <v>367</v>
      </c>
    </row>
    <row r="360" spans="1:52" s="5" customFormat="1" ht="28.5" customHeight="1" x14ac:dyDescent="0.25">
      <c r="A360" s="281" t="s">
        <v>228</v>
      </c>
      <c r="B360" s="19" t="s">
        <v>368</v>
      </c>
      <c r="C360" s="65" t="s">
        <v>369</v>
      </c>
      <c r="D360" s="66">
        <v>28</v>
      </c>
      <c r="E360" s="67">
        <v>28</v>
      </c>
      <c r="F360" s="101" t="s">
        <v>33</v>
      </c>
      <c r="G360" s="46">
        <v>2</v>
      </c>
      <c r="H360" s="46"/>
      <c r="I360" s="46"/>
      <c r="J360" s="46"/>
      <c r="K360" s="46"/>
      <c r="L360" s="46">
        <f t="shared" si="93"/>
        <v>2</v>
      </c>
      <c r="M360" s="46">
        <v>2</v>
      </c>
      <c r="N360" s="46">
        <f t="shared" si="94"/>
        <v>0</v>
      </c>
      <c r="O360" s="105"/>
      <c r="P360" s="105"/>
      <c r="Q360" s="105"/>
      <c r="R360" s="105"/>
      <c r="S360" s="46">
        <f t="shared" si="95"/>
        <v>2</v>
      </c>
      <c r="T360" s="46">
        <v>2</v>
      </c>
      <c r="U360" s="46">
        <f t="shared" si="96"/>
        <v>0</v>
      </c>
      <c r="V360" s="105"/>
      <c r="W360" s="105"/>
      <c r="X360" s="105"/>
      <c r="Y360" s="105"/>
      <c r="Z360" s="46">
        <f t="shared" si="97"/>
        <v>2</v>
      </c>
      <c r="AA360" s="105">
        <v>2</v>
      </c>
      <c r="AB360" s="46">
        <f t="shared" si="98"/>
        <v>0</v>
      </c>
      <c r="AC360" s="105"/>
      <c r="AD360" s="105"/>
      <c r="AE360" s="105"/>
      <c r="AF360" s="105"/>
      <c r="AG360" s="46">
        <f t="shared" si="92"/>
        <v>2</v>
      </c>
      <c r="AH360" s="105">
        <v>2</v>
      </c>
      <c r="AI360" s="46">
        <f t="shared" si="99"/>
        <v>0</v>
      </c>
      <c r="AJ360" s="105"/>
      <c r="AK360" s="105"/>
      <c r="AL360" s="105"/>
      <c r="AM360" s="105"/>
      <c r="AN360" s="46">
        <f t="shared" si="100"/>
        <v>2</v>
      </c>
      <c r="AO360" s="105">
        <v>2</v>
      </c>
      <c r="AP360" s="105">
        <f t="shared" si="101"/>
        <v>0</v>
      </c>
      <c r="AQ360" s="46">
        <f t="shared" si="102"/>
        <v>0</v>
      </c>
      <c r="AR360" s="46">
        <f t="shared" si="103"/>
        <v>0</v>
      </c>
      <c r="AS360" s="46">
        <f t="shared" si="104"/>
        <v>0</v>
      </c>
      <c r="AT360" s="46">
        <f t="shared" si="105"/>
        <v>0</v>
      </c>
      <c r="AU360" s="46">
        <f t="shared" si="106"/>
        <v>2</v>
      </c>
      <c r="AV360" s="105">
        <f t="shared" si="107"/>
        <v>2</v>
      </c>
      <c r="AW360" s="105">
        <f t="shared" si="108"/>
        <v>0</v>
      </c>
      <c r="AX360" s="107"/>
      <c r="AY360" s="294" t="b">
        <f t="shared" si="109"/>
        <v>1</v>
      </c>
      <c r="AZ360" s="5" t="s">
        <v>369</v>
      </c>
    </row>
    <row r="361" spans="1:52" s="5" customFormat="1" ht="24.95" customHeight="1" x14ac:dyDescent="0.25">
      <c r="A361" s="281" t="s">
        <v>659</v>
      </c>
      <c r="B361" s="19" t="s">
        <v>668</v>
      </c>
      <c r="C361" s="65" t="s">
        <v>669</v>
      </c>
      <c r="D361" s="66">
        <v>190</v>
      </c>
      <c r="E361" s="67">
        <v>190</v>
      </c>
      <c r="F361" s="101" t="s">
        <v>33</v>
      </c>
      <c r="G361" s="46">
        <v>1</v>
      </c>
      <c r="H361" s="46"/>
      <c r="I361" s="46"/>
      <c r="J361" s="46"/>
      <c r="K361" s="46"/>
      <c r="L361" s="46">
        <f t="shared" si="93"/>
        <v>1</v>
      </c>
      <c r="M361" s="46">
        <v>1</v>
      </c>
      <c r="N361" s="46">
        <f t="shared" si="94"/>
        <v>0</v>
      </c>
      <c r="O361" s="105"/>
      <c r="P361" s="105"/>
      <c r="Q361" s="105"/>
      <c r="R361" s="105"/>
      <c r="S361" s="46">
        <f t="shared" si="95"/>
        <v>1</v>
      </c>
      <c r="T361" s="46">
        <v>1</v>
      </c>
      <c r="U361" s="46">
        <f t="shared" si="96"/>
        <v>0</v>
      </c>
      <c r="V361" s="105"/>
      <c r="W361" s="105"/>
      <c r="X361" s="105"/>
      <c r="Y361" s="105"/>
      <c r="Z361" s="46">
        <f t="shared" si="97"/>
        <v>1</v>
      </c>
      <c r="AA361" s="105">
        <v>1</v>
      </c>
      <c r="AB361" s="46">
        <f t="shared" si="98"/>
        <v>0</v>
      </c>
      <c r="AC361" s="105"/>
      <c r="AD361" s="105"/>
      <c r="AE361" s="105"/>
      <c r="AF361" s="105"/>
      <c r="AG361" s="46">
        <f t="shared" si="92"/>
        <v>1</v>
      </c>
      <c r="AH361" s="105">
        <v>1</v>
      </c>
      <c r="AI361" s="46">
        <f t="shared" si="99"/>
        <v>0</v>
      </c>
      <c r="AJ361" s="105"/>
      <c r="AK361" s="105"/>
      <c r="AL361" s="105"/>
      <c r="AM361" s="105"/>
      <c r="AN361" s="46">
        <f t="shared" si="100"/>
        <v>1</v>
      </c>
      <c r="AO361" s="105">
        <v>1</v>
      </c>
      <c r="AP361" s="105">
        <f t="shared" si="101"/>
        <v>0</v>
      </c>
      <c r="AQ361" s="46">
        <f t="shared" si="102"/>
        <v>0</v>
      </c>
      <c r="AR361" s="46">
        <f t="shared" si="103"/>
        <v>0</v>
      </c>
      <c r="AS361" s="46">
        <f t="shared" si="104"/>
        <v>0</v>
      </c>
      <c r="AT361" s="46">
        <f t="shared" si="105"/>
        <v>0</v>
      </c>
      <c r="AU361" s="46">
        <f t="shared" si="106"/>
        <v>1</v>
      </c>
      <c r="AV361" s="105">
        <f t="shared" si="107"/>
        <v>1</v>
      </c>
      <c r="AW361" s="105">
        <f t="shared" si="108"/>
        <v>0</v>
      </c>
      <c r="AX361" s="107"/>
      <c r="AY361" s="294" t="b">
        <f t="shared" si="109"/>
        <v>1</v>
      </c>
      <c r="AZ361" s="5" t="s">
        <v>669</v>
      </c>
    </row>
    <row r="362" spans="1:52" s="5" customFormat="1" ht="24.95" customHeight="1" x14ac:dyDescent="0.25">
      <c r="A362" s="281" t="s">
        <v>659</v>
      </c>
      <c r="B362" s="19" t="s">
        <v>670</v>
      </c>
      <c r="C362" s="65" t="s">
        <v>671</v>
      </c>
      <c r="D362" s="66">
        <v>203</v>
      </c>
      <c r="E362" s="67">
        <v>203</v>
      </c>
      <c r="F362" s="101" t="s">
        <v>33</v>
      </c>
      <c r="G362" s="46">
        <v>2</v>
      </c>
      <c r="H362" s="46"/>
      <c r="I362" s="46"/>
      <c r="J362" s="46"/>
      <c r="K362" s="46"/>
      <c r="L362" s="46">
        <f t="shared" si="93"/>
        <v>2</v>
      </c>
      <c r="M362" s="46">
        <v>2</v>
      </c>
      <c r="N362" s="46">
        <f t="shared" si="94"/>
        <v>0</v>
      </c>
      <c r="O362" s="105"/>
      <c r="P362" s="105"/>
      <c r="Q362" s="105"/>
      <c r="R362" s="105"/>
      <c r="S362" s="46">
        <f t="shared" si="95"/>
        <v>2</v>
      </c>
      <c r="T362" s="46">
        <v>2</v>
      </c>
      <c r="U362" s="46">
        <f t="shared" si="96"/>
        <v>0</v>
      </c>
      <c r="V362" s="105"/>
      <c r="W362" s="105"/>
      <c r="X362" s="105"/>
      <c r="Y362" s="105"/>
      <c r="Z362" s="46">
        <f t="shared" si="97"/>
        <v>2</v>
      </c>
      <c r="AA362" s="105">
        <v>2</v>
      </c>
      <c r="AB362" s="46">
        <f t="shared" si="98"/>
        <v>0</v>
      </c>
      <c r="AC362" s="105"/>
      <c r="AD362" s="105"/>
      <c r="AE362" s="105"/>
      <c r="AF362" s="105"/>
      <c r="AG362" s="46">
        <f t="shared" si="92"/>
        <v>2</v>
      </c>
      <c r="AH362" s="105">
        <v>2</v>
      </c>
      <c r="AI362" s="46">
        <f t="shared" si="99"/>
        <v>0</v>
      </c>
      <c r="AJ362" s="105"/>
      <c r="AK362" s="105"/>
      <c r="AL362" s="105"/>
      <c r="AM362" s="105"/>
      <c r="AN362" s="46">
        <f t="shared" si="100"/>
        <v>2</v>
      </c>
      <c r="AO362" s="105">
        <v>2</v>
      </c>
      <c r="AP362" s="105">
        <f t="shared" si="101"/>
        <v>0</v>
      </c>
      <c r="AQ362" s="46">
        <f t="shared" si="102"/>
        <v>0</v>
      </c>
      <c r="AR362" s="46">
        <f t="shared" si="103"/>
        <v>0</v>
      </c>
      <c r="AS362" s="46">
        <f t="shared" si="104"/>
        <v>0</v>
      </c>
      <c r="AT362" s="46">
        <f t="shared" si="105"/>
        <v>0</v>
      </c>
      <c r="AU362" s="46">
        <f t="shared" si="106"/>
        <v>2</v>
      </c>
      <c r="AV362" s="105">
        <f t="shared" si="107"/>
        <v>2</v>
      </c>
      <c r="AW362" s="105">
        <f t="shared" si="108"/>
        <v>0</v>
      </c>
      <c r="AX362" s="107"/>
      <c r="AY362" s="294" t="b">
        <f t="shared" si="109"/>
        <v>1</v>
      </c>
      <c r="AZ362" s="5" t="s">
        <v>671</v>
      </c>
    </row>
    <row r="363" spans="1:52" s="5" customFormat="1" ht="28.5" customHeight="1" x14ac:dyDescent="0.25">
      <c r="A363" s="281" t="s">
        <v>228</v>
      </c>
      <c r="B363" s="19" t="s">
        <v>370</v>
      </c>
      <c r="C363" s="65" t="s">
        <v>371</v>
      </c>
      <c r="D363" s="66">
        <v>59.9</v>
      </c>
      <c r="E363" s="67">
        <v>59.9</v>
      </c>
      <c r="F363" s="101" t="s">
        <v>33</v>
      </c>
      <c r="G363" s="46">
        <v>1</v>
      </c>
      <c r="H363" s="46"/>
      <c r="I363" s="46"/>
      <c r="J363" s="46"/>
      <c r="K363" s="46"/>
      <c r="L363" s="46">
        <f t="shared" si="93"/>
        <v>1</v>
      </c>
      <c r="M363" s="46">
        <v>1</v>
      </c>
      <c r="N363" s="46">
        <f t="shared" si="94"/>
        <v>0</v>
      </c>
      <c r="O363" s="105"/>
      <c r="P363" s="105"/>
      <c r="Q363" s="105"/>
      <c r="R363" s="105"/>
      <c r="S363" s="46">
        <f t="shared" si="95"/>
        <v>1</v>
      </c>
      <c r="T363" s="46">
        <v>1</v>
      </c>
      <c r="U363" s="46">
        <f t="shared" si="96"/>
        <v>0</v>
      </c>
      <c r="V363" s="105"/>
      <c r="W363" s="105"/>
      <c r="X363" s="105"/>
      <c r="Y363" s="105"/>
      <c r="Z363" s="46">
        <f t="shared" si="97"/>
        <v>1</v>
      </c>
      <c r="AA363" s="105">
        <v>1</v>
      </c>
      <c r="AB363" s="46">
        <f t="shared" si="98"/>
        <v>0</v>
      </c>
      <c r="AC363" s="105"/>
      <c r="AD363" s="105"/>
      <c r="AE363" s="105"/>
      <c r="AF363" s="105"/>
      <c r="AG363" s="46">
        <f t="shared" si="92"/>
        <v>1</v>
      </c>
      <c r="AH363" s="105">
        <v>1</v>
      </c>
      <c r="AI363" s="46">
        <f t="shared" si="99"/>
        <v>0</v>
      </c>
      <c r="AJ363" s="105"/>
      <c r="AK363" s="105"/>
      <c r="AL363" s="105"/>
      <c r="AM363" s="105"/>
      <c r="AN363" s="46">
        <f t="shared" si="100"/>
        <v>1</v>
      </c>
      <c r="AO363" s="105">
        <v>1</v>
      </c>
      <c r="AP363" s="105">
        <f t="shared" si="101"/>
        <v>0</v>
      </c>
      <c r="AQ363" s="46">
        <f t="shared" si="102"/>
        <v>0</v>
      </c>
      <c r="AR363" s="46">
        <f t="shared" si="103"/>
        <v>0</v>
      </c>
      <c r="AS363" s="46">
        <f t="shared" si="104"/>
        <v>0</v>
      </c>
      <c r="AT363" s="46">
        <f t="shared" si="105"/>
        <v>0</v>
      </c>
      <c r="AU363" s="46">
        <f t="shared" si="106"/>
        <v>1</v>
      </c>
      <c r="AV363" s="105">
        <f t="shared" si="107"/>
        <v>1</v>
      </c>
      <c r="AW363" s="105">
        <f t="shared" si="108"/>
        <v>0</v>
      </c>
      <c r="AX363" s="107"/>
      <c r="AY363" s="294" t="b">
        <f t="shared" si="109"/>
        <v>1</v>
      </c>
      <c r="AZ363" s="5" t="s">
        <v>371</v>
      </c>
    </row>
    <row r="364" spans="1:52" s="5" customFormat="1" ht="24.95" customHeight="1" x14ac:dyDescent="0.25">
      <c r="A364" s="281" t="s">
        <v>228</v>
      </c>
      <c r="B364" s="19" t="s">
        <v>372</v>
      </c>
      <c r="C364" s="65" t="s">
        <v>373</v>
      </c>
      <c r="D364" s="66">
        <v>0</v>
      </c>
      <c r="E364" s="67">
        <v>0</v>
      </c>
      <c r="F364" s="101" t="s">
        <v>33</v>
      </c>
      <c r="G364" s="46">
        <v>0</v>
      </c>
      <c r="H364" s="46"/>
      <c r="I364" s="46"/>
      <c r="J364" s="46"/>
      <c r="K364" s="46"/>
      <c r="L364" s="46">
        <f t="shared" si="93"/>
        <v>0</v>
      </c>
      <c r="M364" s="46"/>
      <c r="N364" s="46">
        <f t="shared" si="94"/>
        <v>0</v>
      </c>
      <c r="O364" s="105"/>
      <c r="P364" s="105"/>
      <c r="Q364" s="105"/>
      <c r="R364" s="105"/>
      <c r="S364" s="46">
        <f t="shared" si="95"/>
        <v>0</v>
      </c>
      <c r="T364" s="46"/>
      <c r="U364" s="46">
        <f t="shared" si="96"/>
        <v>0</v>
      </c>
      <c r="V364" s="105"/>
      <c r="W364" s="105"/>
      <c r="X364" s="105"/>
      <c r="Y364" s="105"/>
      <c r="Z364" s="46">
        <f t="shared" si="97"/>
        <v>0</v>
      </c>
      <c r="AA364" s="105"/>
      <c r="AB364" s="46">
        <f t="shared" si="98"/>
        <v>0</v>
      </c>
      <c r="AC364" s="105"/>
      <c r="AD364" s="105"/>
      <c r="AE364" s="105"/>
      <c r="AF364" s="105"/>
      <c r="AG364" s="46">
        <f t="shared" si="92"/>
        <v>0</v>
      </c>
      <c r="AH364" s="105">
        <v>0</v>
      </c>
      <c r="AI364" s="46">
        <f t="shared" si="99"/>
        <v>0</v>
      </c>
      <c r="AJ364" s="105"/>
      <c r="AK364" s="105"/>
      <c r="AL364" s="105"/>
      <c r="AM364" s="105"/>
      <c r="AN364" s="46">
        <f t="shared" si="100"/>
        <v>0</v>
      </c>
      <c r="AO364" s="105">
        <v>0</v>
      </c>
      <c r="AP364" s="105">
        <f t="shared" si="101"/>
        <v>0</v>
      </c>
      <c r="AQ364" s="46">
        <f t="shared" si="102"/>
        <v>0</v>
      </c>
      <c r="AR364" s="46">
        <f t="shared" si="103"/>
        <v>0</v>
      </c>
      <c r="AS364" s="46">
        <f t="shared" si="104"/>
        <v>0</v>
      </c>
      <c r="AT364" s="46">
        <f t="shared" si="105"/>
        <v>0</v>
      </c>
      <c r="AU364" s="46">
        <f t="shared" si="106"/>
        <v>0</v>
      </c>
      <c r="AV364" s="105">
        <f t="shared" si="107"/>
        <v>0</v>
      </c>
      <c r="AW364" s="105">
        <f t="shared" si="108"/>
        <v>0</v>
      </c>
      <c r="AX364" s="107"/>
      <c r="AY364" s="294" t="b">
        <f t="shared" si="109"/>
        <v>1</v>
      </c>
      <c r="AZ364" s="5" t="s">
        <v>373</v>
      </c>
    </row>
    <row r="365" spans="1:52" s="5" customFormat="1" ht="24.95" customHeight="1" x14ac:dyDescent="0.25">
      <c r="A365" s="281" t="s">
        <v>228</v>
      </c>
      <c r="B365" s="19" t="s">
        <v>374</v>
      </c>
      <c r="C365" s="65" t="s">
        <v>375</v>
      </c>
      <c r="D365" s="66">
        <v>8.5</v>
      </c>
      <c r="E365" s="67">
        <v>8.5</v>
      </c>
      <c r="F365" s="101" t="s">
        <v>33</v>
      </c>
      <c r="G365" s="46">
        <v>0</v>
      </c>
      <c r="H365" s="46"/>
      <c r="I365" s="46"/>
      <c r="J365" s="46"/>
      <c r="K365" s="46"/>
      <c r="L365" s="46">
        <f t="shared" si="93"/>
        <v>0</v>
      </c>
      <c r="M365" s="46"/>
      <c r="N365" s="46">
        <f t="shared" si="94"/>
        <v>0</v>
      </c>
      <c r="O365" s="105"/>
      <c r="P365" s="105"/>
      <c r="Q365" s="105"/>
      <c r="R365" s="105"/>
      <c r="S365" s="46">
        <f t="shared" si="95"/>
        <v>0</v>
      </c>
      <c r="T365" s="46"/>
      <c r="U365" s="46">
        <f t="shared" si="96"/>
        <v>0</v>
      </c>
      <c r="V365" s="105"/>
      <c r="W365" s="105"/>
      <c r="X365" s="105"/>
      <c r="Y365" s="105"/>
      <c r="Z365" s="46">
        <f t="shared" si="97"/>
        <v>0</v>
      </c>
      <c r="AA365" s="105"/>
      <c r="AB365" s="46">
        <f t="shared" si="98"/>
        <v>0</v>
      </c>
      <c r="AC365" s="105"/>
      <c r="AD365" s="105"/>
      <c r="AE365" s="105"/>
      <c r="AF365" s="105"/>
      <c r="AG365" s="46">
        <f t="shared" si="92"/>
        <v>0</v>
      </c>
      <c r="AH365" s="105">
        <v>0</v>
      </c>
      <c r="AI365" s="46">
        <f t="shared" si="99"/>
        <v>0</v>
      </c>
      <c r="AJ365" s="105"/>
      <c r="AK365" s="105"/>
      <c r="AL365" s="105"/>
      <c r="AM365" s="105"/>
      <c r="AN365" s="46">
        <f t="shared" si="100"/>
        <v>0</v>
      </c>
      <c r="AO365" s="105">
        <v>0</v>
      </c>
      <c r="AP365" s="105">
        <f t="shared" si="101"/>
        <v>0</v>
      </c>
      <c r="AQ365" s="46">
        <f t="shared" si="102"/>
        <v>0</v>
      </c>
      <c r="AR365" s="46">
        <f t="shared" si="103"/>
        <v>0</v>
      </c>
      <c r="AS365" s="46">
        <f t="shared" si="104"/>
        <v>0</v>
      </c>
      <c r="AT365" s="46">
        <f t="shared" si="105"/>
        <v>0</v>
      </c>
      <c r="AU365" s="46">
        <f t="shared" si="106"/>
        <v>0</v>
      </c>
      <c r="AV365" s="105">
        <f t="shared" si="107"/>
        <v>0</v>
      </c>
      <c r="AW365" s="105">
        <f t="shared" si="108"/>
        <v>0</v>
      </c>
      <c r="AX365" s="107"/>
      <c r="AY365" s="294" t="b">
        <f t="shared" si="109"/>
        <v>1</v>
      </c>
      <c r="AZ365" s="5" t="s">
        <v>375</v>
      </c>
    </row>
    <row r="366" spans="1:52" s="5" customFormat="1" ht="24.95" customHeight="1" x14ac:dyDescent="0.25">
      <c r="A366" s="281" t="s">
        <v>228</v>
      </c>
      <c r="B366" s="19" t="s">
        <v>376</v>
      </c>
      <c r="C366" s="65" t="s">
        <v>377</v>
      </c>
      <c r="D366" s="66">
        <v>40</v>
      </c>
      <c r="E366" s="67">
        <v>40</v>
      </c>
      <c r="F366" s="101" t="s">
        <v>33</v>
      </c>
      <c r="G366" s="46">
        <v>0</v>
      </c>
      <c r="H366" s="46"/>
      <c r="I366" s="46"/>
      <c r="J366" s="46"/>
      <c r="K366" s="46"/>
      <c r="L366" s="46">
        <f t="shared" si="93"/>
        <v>0</v>
      </c>
      <c r="M366" s="46"/>
      <c r="N366" s="46">
        <f t="shared" si="94"/>
        <v>0</v>
      </c>
      <c r="O366" s="105"/>
      <c r="P366" s="105"/>
      <c r="Q366" s="105"/>
      <c r="R366" s="105"/>
      <c r="S366" s="46">
        <f t="shared" si="95"/>
        <v>0</v>
      </c>
      <c r="T366" s="46"/>
      <c r="U366" s="46">
        <f t="shared" si="96"/>
        <v>0</v>
      </c>
      <c r="V366" s="105"/>
      <c r="W366" s="105"/>
      <c r="X366" s="105"/>
      <c r="Y366" s="105"/>
      <c r="Z366" s="46">
        <f t="shared" si="97"/>
        <v>0</v>
      </c>
      <c r="AA366" s="105"/>
      <c r="AB366" s="46">
        <f t="shared" si="98"/>
        <v>0</v>
      </c>
      <c r="AC366" s="105"/>
      <c r="AD366" s="105"/>
      <c r="AE366" s="105"/>
      <c r="AF366" s="105"/>
      <c r="AG366" s="46">
        <f t="shared" ref="AG366:AG429" si="110">Z366+AC366+AD366-AE366-AF366</f>
        <v>0</v>
      </c>
      <c r="AH366" s="105">
        <v>0</v>
      </c>
      <c r="AI366" s="46">
        <f t="shared" si="99"/>
        <v>0</v>
      </c>
      <c r="AJ366" s="105"/>
      <c r="AK366" s="105"/>
      <c r="AL366" s="105"/>
      <c r="AM366" s="105"/>
      <c r="AN366" s="46">
        <f t="shared" si="100"/>
        <v>0</v>
      </c>
      <c r="AO366" s="105">
        <v>0</v>
      </c>
      <c r="AP366" s="105">
        <f t="shared" si="101"/>
        <v>0</v>
      </c>
      <c r="AQ366" s="46">
        <f t="shared" si="102"/>
        <v>0</v>
      </c>
      <c r="AR366" s="46">
        <f t="shared" si="103"/>
        <v>0</v>
      </c>
      <c r="AS366" s="46">
        <f t="shared" si="104"/>
        <v>0</v>
      </c>
      <c r="AT366" s="46">
        <f t="shared" si="105"/>
        <v>0</v>
      </c>
      <c r="AU366" s="46">
        <f t="shared" si="106"/>
        <v>0</v>
      </c>
      <c r="AV366" s="105">
        <f t="shared" si="107"/>
        <v>0</v>
      </c>
      <c r="AW366" s="105">
        <f t="shared" si="108"/>
        <v>0</v>
      </c>
      <c r="AX366" s="107"/>
      <c r="AY366" s="294" t="b">
        <f t="shared" si="109"/>
        <v>1</v>
      </c>
      <c r="AZ366" s="5" t="s">
        <v>377</v>
      </c>
    </row>
    <row r="367" spans="1:52" s="5" customFormat="1" ht="24.95" customHeight="1" x14ac:dyDescent="0.25">
      <c r="A367" s="281" t="s">
        <v>228</v>
      </c>
      <c r="B367" s="19" t="s">
        <v>378</v>
      </c>
      <c r="C367" s="65" t="s">
        <v>379</v>
      </c>
      <c r="D367" s="66">
        <v>9</v>
      </c>
      <c r="E367" s="67">
        <v>9</v>
      </c>
      <c r="F367" s="101" t="s">
        <v>33</v>
      </c>
      <c r="G367" s="46">
        <v>0</v>
      </c>
      <c r="H367" s="46"/>
      <c r="I367" s="46"/>
      <c r="J367" s="46"/>
      <c r="K367" s="46"/>
      <c r="L367" s="46">
        <f t="shared" si="93"/>
        <v>0</v>
      </c>
      <c r="M367" s="46"/>
      <c r="N367" s="46">
        <f t="shared" si="94"/>
        <v>0</v>
      </c>
      <c r="O367" s="105"/>
      <c r="P367" s="105"/>
      <c r="Q367" s="105"/>
      <c r="R367" s="105"/>
      <c r="S367" s="46">
        <f t="shared" si="95"/>
        <v>0</v>
      </c>
      <c r="T367" s="46"/>
      <c r="U367" s="46">
        <f t="shared" si="96"/>
        <v>0</v>
      </c>
      <c r="V367" s="105"/>
      <c r="W367" s="105"/>
      <c r="X367" s="105"/>
      <c r="Y367" s="105"/>
      <c r="Z367" s="46">
        <f t="shared" si="97"/>
        <v>0</v>
      </c>
      <c r="AA367" s="105"/>
      <c r="AB367" s="46">
        <f t="shared" si="98"/>
        <v>0</v>
      </c>
      <c r="AC367" s="105"/>
      <c r="AD367" s="105"/>
      <c r="AE367" s="105"/>
      <c r="AF367" s="105"/>
      <c r="AG367" s="46">
        <f t="shared" si="110"/>
        <v>0</v>
      </c>
      <c r="AH367" s="105">
        <v>0</v>
      </c>
      <c r="AI367" s="46">
        <f t="shared" si="99"/>
        <v>0</v>
      </c>
      <c r="AJ367" s="105"/>
      <c r="AK367" s="105"/>
      <c r="AL367" s="105"/>
      <c r="AM367" s="105"/>
      <c r="AN367" s="46">
        <f t="shared" si="100"/>
        <v>0</v>
      </c>
      <c r="AO367" s="105">
        <v>0</v>
      </c>
      <c r="AP367" s="105">
        <f t="shared" si="101"/>
        <v>0</v>
      </c>
      <c r="AQ367" s="46">
        <f t="shared" si="102"/>
        <v>0</v>
      </c>
      <c r="AR367" s="46">
        <f t="shared" si="103"/>
        <v>0</v>
      </c>
      <c r="AS367" s="46">
        <f t="shared" si="104"/>
        <v>0</v>
      </c>
      <c r="AT367" s="46">
        <f t="shared" si="105"/>
        <v>0</v>
      </c>
      <c r="AU367" s="46">
        <f t="shared" si="106"/>
        <v>0</v>
      </c>
      <c r="AV367" s="105">
        <f t="shared" si="107"/>
        <v>0</v>
      </c>
      <c r="AW367" s="105">
        <f t="shared" si="108"/>
        <v>0</v>
      </c>
      <c r="AX367" s="107"/>
      <c r="AY367" s="294" t="b">
        <f t="shared" si="109"/>
        <v>1</v>
      </c>
      <c r="AZ367" s="5" t="s">
        <v>379</v>
      </c>
    </row>
    <row r="368" spans="1:52" s="5" customFormat="1" ht="24.95" customHeight="1" x14ac:dyDescent="0.25">
      <c r="A368" s="281" t="s">
        <v>228</v>
      </c>
      <c r="B368" s="19" t="s">
        <v>380</v>
      </c>
      <c r="C368" s="65" t="s">
        <v>381</v>
      </c>
      <c r="D368" s="66">
        <v>2.58</v>
      </c>
      <c r="E368" s="67">
        <v>2.58</v>
      </c>
      <c r="F368" s="101" t="s">
        <v>33</v>
      </c>
      <c r="G368" s="46">
        <v>10</v>
      </c>
      <c r="H368" s="46"/>
      <c r="I368" s="46"/>
      <c r="J368" s="46"/>
      <c r="K368" s="46"/>
      <c r="L368" s="46">
        <f t="shared" si="93"/>
        <v>10</v>
      </c>
      <c r="M368" s="46">
        <v>10</v>
      </c>
      <c r="N368" s="46">
        <f t="shared" si="94"/>
        <v>0</v>
      </c>
      <c r="O368" s="105"/>
      <c r="P368" s="105"/>
      <c r="Q368" s="105"/>
      <c r="R368" s="105"/>
      <c r="S368" s="46">
        <f t="shared" si="95"/>
        <v>10</v>
      </c>
      <c r="T368" s="46">
        <v>10</v>
      </c>
      <c r="U368" s="46">
        <f t="shared" si="96"/>
        <v>0</v>
      </c>
      <c r="V368" s="105"/>
      <c r="W368" s="105"/>
      <c r="X368" s="105">
        <v>1</v>
      </c>
      <c r="Y368" s="105"/>
      <c r="Z368" s="46">
        <f t="shared" si="97"/>
        <v>9</v>
      </c>
      <c r="AA368" s="105">
        <v>9</v>
      </c>
      <c r="AB368" s="46">
        <f t="shared" si="98"/>
        <v>0</v>
      </c>
      <c r="AC368" s="105"/>
      <c r="AD368" s="105"/>
      <c r="AE368" s="105"/>
      <c r="AF368" s="105"/>
      <c r="AG368" s="46">
        <f t="shared" si="110"/>
        <v>9</v>
      </c>
      <c r="AH368" s="105">
        <v>9</v>
      </c>
      <c r="AI368" s="46">
        <f t="shared" si="99"/>
        <v>0</v>
      </c>
      <c r="AJ368" s="105"/>
      <c r="AK368" s="105"/>
      <c r="AL368" s="105"/>
      <c r="AM368" s="105"/>
      <c r="AN368" s="46">
        <f t="shared" si="100"/>
        <v>9</v>
      </c>
      <c r="AO368" s="105">
        <v>9</v>
      </c>
      <c r="AP368" s="105">
        <f t="shared" si="101"/>
        <v>0</v>
      </c>
      <c r="AQ368" s="46">
        <f t="shared" si="102"/>
        <v>0</v>
      </c>
      <c r="AR368" s="46">
        <f t="shared" si="103"/>
        <v>0</v>
      </c>
      <c r="AS368" s="46">
        <f t="shared" si="104"/>
        <v>1</v>
      </c>
      <c r="AT368" s="46">
        <f t="shared" si="105"/>
        <v>0</v>
      </c>
      <c r="AU368" s="46">
        <f t="shared" si="106"/>
        <v>9</v>
      </c>
      <c r="AV368" s="105">
        <f t="shared" si="107"/>
        <v>9</v>
      </c>
      <c r="AW368" s="105">
        <f t="shared" si="108"/>
        <v>0</v>
      </c>
      <c r="AX368" s="108"/>
      <c r="AY368" s="294" t="b">
        <f t="shared" si="109"/>
        <v>1</v>
      </c>
      <c r="AZ368" s="5" t="s">
        <v>381</v>
      </c>
    </row>
    <row r="369" spans="1:52" s="5" customFormat="1" ht="24.95" customHeight="1" x14ac:dyDescent="0.25">
      <c r="A369" s="281" t="s">
        <v>228</v>
      </c>
      <c r="B369" s="19" t="s">
        <v>382</v>
      </c>
      <c r="C369" s="65" t="s">
        <v>383</v>
      </c>
      <c r="D369" s="66">
        <v>7.13</v>
      </c>
      <c r="E369" s="67">
        <v>7.13</v>
      </c>
      <c r="F369" s="101" t="s">
        <v>33</v>
      </c>
      <c r="G369" s="46">
        <v>0</v>
      </c>
      <c r="H369" s="46"/>
      <c r="I369" s="46"/>
      <c r="J369" s="46"/>
      <c r="K369" s="46"/>
      <c r="L369" s="46">
        <f t="shared" si="93"/>
        <v>0</v>
      </c>
      <c r="M369" s="46"/>
      <c r="N369" s="46">
        <f t="shared" si="94"/>
        <v>0</v>
      </c>
      <c r="O369" s="105"/>
      <c r="P369" s="105"/>
      <c r="Q369" s="105"/>
      <c r="R369" s="105"/>
      <c r="S369" s="46">
        <f t="shared" si="95"/>
        <v>0</v>
      </c>
      <c r="T369" s="46"/>
      <c r="U369" s="46">
        <f t="shared" si="96"/>
        <v>0</v>
      </c>
      <c r="V369" s="105"/>
      <c r="W369" s="105"/>
      <c r="X369" s="105"/>
      <c r="Y369" s="105"/>
      <c r="Z369" s="46">
        <f t="shared" si="97"/>
        <v>0</v>
      </c>
      <c r="AA369" s="105">
        <v>0</v>
      </c>
      <c r="AB369" s="46">
        <f t="shared" si="98"/>
        <v>0</v>
      </c>
      <c r="AC369" s="105"/>
      <c r="AD369" s="105"/>
      <c r="AE369" s="105"/>
      <c r="AF369" s="105"/>
      <c r="AG369" s="46">
        <f t="shared" si="110"/>
        <v>0</v>
      </c>
      <c r="AH369" s="105">
        <v>0</v>
      </c>
      <c r="AI369" s="46">
        <f t="shared" si="99"/>
        <v>0</v>
      </c>
      <c r="AJ369" s="105"/>
      <c r="AK369" s="105"/>
      <c r="AL369" s="105"/>
      <c r="AM369" s="105"/>
      <c r="AN369" s="46">
        <f t="shared" si="100"/>
        <v>0</v>
      </c>
      <c r="AO369" s="105">
        <v>0</v>
      </c>
      <c r="AP369" s="105">
        <f t="shared" si="101"/>
        <v>0</v>
      </c>
      <c r="AQ369" s="46">
        <f t="shared" si="102"/>
        <v>0</v>
      </c>
      <c r="AR369" s="46">
        <f t="shared" si="103"/>
        <v>0</v>
      </c>
      <c r="AS369" s="46">
        <f t="shared" si="104"/>
        <v>0</v>
      </c>
      <c r="AT369" s="46">
        <f t="shared" si="105"/>
        <v>0</v>
      </c>
      <c r="AU369" s="46">
        <f t="shared" si="106"/>
        <v>0</v>
      </c>
      <c r="AV369" s="105">
        <f t="shared" si="107"/>
        <v>0</v>
      </c>
      <c r="AW369" s="105">
        <f t="shared" si="108"/>
        <v>0</v>
      </c>
      <c r="AX369" s="108"/>
      <c r="AY369" s="294" t="b">
        <f t="shared" si="109"/>
        <v>1</v>
      </c>
      <c r="AZ369" s="5" t="s">
        <v>383</v>
      </c>
    </row>
    <row r="370" spans="1:52" s="5" customFormat="1" ht="24.95" customHeight="1" x14ac:dyDescent="0.25">
      <c r="A370" s="281" t="s">
        <v>228</v>
      </c>
      <c r="B370" s="19" t="s">
        <v>384</v>
      </c>
      <c r="C370" s="65" t="s">
        <v>385</v>
      </c>
      <c r="D370" s="66">
        <v>3.56</v>
      </c>
      <c r="E370" s="67">
        <v>3.56</v>
      </c>
      <c r="F370" s="101" t="s">
        <v>33</v>
      </c>
      <c r="G370" s="46">
        <v>22</v>
      </c>
      <c r="H370" s="46"/>
      <c r="I370" s="46"/>
      <c r="J370" s="46"/>
      <c r="K370" s="46"/>
      <c r="L370" s="46">
        <f t="shared" si="93"/>
        <v>22</v>
      </c>
      <c r="M370" s="46">
        <v>22</v>
      </c>
      <c r="N370" s="46">
        <f t="shared" si="94"/>
        <v>0</v>
      </c>
      <c r="O370" s="105"/>
      <c r="P370" s="105"/>
      <c r="Q370" s="105"/>
      <c r="R370" s="105"/>
      <c r="S370" s="46">
        <f t="shared" si="95"/>
        <v>22</v>
      </c>
      <c r="T370" s="46">
        <v>22</v>
      </c>
      <c r="U370" s="46">
        <f t="shared" si="96"/>
        <v>0</v>
      </c>
      <c r="V370" s="105"/>
      <c r="W370" s="105"/>
      <c r="X370" s="105"/>
      <c r="Y370" s="105"/>
      <c r="Z370" s="46">
        <f t="shared" si="97"/>
        <v>22</v>
      </c>
      <c r="AA370" s="105">
        <v>22</v>
      </c>
      <c r="AB370" s="46">
        <f t="shared" si="98"/>
        <v>0</v>
      </c>
      <c r="AC370" s="105"/>
      <c r="AD370" s="105"/>
      <c r="AE370" s="105"/>
      <c r="AF370" s="105"/>
      <c r="AG370" s="46">
        <f t="shared" si="110"/>
        <v>22</v>
      </c>
      <c r="AH370" s="105">
        <v>22</v>
      </c>
      <c r="AI370" s="46">
        <f t="shared" si="99"/>
        <v>0</v>
      </c>
      <c r="AJ370" s="105"/>
      <c r="AK370" s="105"/>
      <c r="AL370" s="105"/>
      <c r="AM370" s="105"/>
      <c r="AN370" s="46">
        <f t="shared" si="100"/>
        <v>22</v>
      </c>
      <c r="AO370" s="105">
        <v>22</v>
      </c>
      <c r="AP370" s="105">
        <f t="shared" si="101"/>
        <v>0</v>
      </c>
      <c r="AQ370" s="46">
        <f t="shared" si="102"/>
        <v>0</v>
      </c>
      <c r="AR370" s="46">
        <f t="shared" si="103"/>
        <v>0</v>
      </c>
      <c r="AS370" s="46">
        <f t="shared" si="104"/>
        <v>0</v>
      </c>
      <c r="AT370" s="46">
        <f t="shared" si="105"/>
        <v>0</v>
      </c>
      <c r="AU370" s="46">
        <f t="shared" si="106"/>
        <v>22</v>
      </c>
      <c r="AV370" s="105">
        <f t="shared" si="107"/>
        <v>22</v>
      </c>
      <c r="AW370" s="105">
        <f t="shared" si="108"/>
        <v>0</v>
      </c>
      <c r="AX370" s="107"/>
      <c r="AY370" s="294" t="b">
        <f t="shared" si="109"/>
        <v>1</v>
      </c>
      <c r="AZ370" s="5" t="s">
        <v>385</v>
      </c>
    </row>
    <row r="371" spans="1:52" s="5" customFormat="1" ht="24.95" customHeight="1" x14ac:dyDescent="0.25">
      <c r="A371" s="281" t="s">
        <v>228</v>
      </c>
      <c r="B371" s="19" t="s">
        <v>386</v>
      </c>
      <c r="C371" s="65" t="s">
        <v>387</v>
      </c>
      <c r="D371" s="66">
        <v>3.48</v>
      </c>
      <c r="E371" s="67">
        <v>3.48</v>
      </c>
      <c r="F371" s="101" t="s">
        <v>33</v>
      </c>
      <c r="G371" s="46">
        <v>1</v>
      </c>
      <c r="H371" s="46"/>
      <c r="I371" s="46"/>
      <c r="J371" s="46"/>
      <c r="K371" s="46"/>
      <c r="L371" s="46">
        <f t="shared" si="93"/>
        <v>1</v>
      </c>
      <c r="M371" s="46">
        <v>1</v>
      </c>
      <c r="N371" s="46">
        <f t="shared" si="94"/>
        <v>0</v>
      </c>
      <c r="O371" s="105"/>
      <c r="P371" s="105"/>
      <c r="Q371" s="105"/>
      <c r="R371" s="105"/>
      <c r="S371" s="46">
        <f t="shared" si="95"/>
        <v>1</v>
      </c>
      <c r="T371" s="46">
        <v>1</v>
      </c>
      <c r="U371" s="46">
        <f t="shared" si="96"/>
        <v>0</v>
      </c>
      <c r="V371" s="105">
        <v>6</v>
      </c>
      <c r="W371" s="105"/>
      <c r="X371" s="105"/>
      <c r="Y371" s="105"/>
      <c r="Z371" s="46">
        <f t="shared" si="97"/>
        <v>7</v>
      </c>
      <c r="AA371" s="105">
        <v>7</v>
      </c>
      <c r="AB371" s="46">
        <f t="shared" si="98"/>
        <v>0</v>
      </c>
      <c r="AC371" s="105"/>
      <c r="AD371" s="105"/>
      <c r="AE371" s="105"/>
      <c r="AF371" s="105"/>
      <c r="AG371" s="46">
        <f t="shared" si="110"/>
        <v>7</v>
      </c>
      <c r="AH371" s="105">
        <v>7</v>
      </c>
      <c r="AI371" s="46">
        <f t="shared" si="99"/>
        <v>0</v>
      </c>
      <c r="AJ371" s="105"/>
      <c r="AK371" s="105"/>
      <c r="AL371" s="105"/>
      <c r="AM371" s="105"/>
      <c r="AN371" s="46">
        <f t="shared" si="100"/>
        <v>7</v>
      </c>
      <c r="AO371" s="105">
        <v>7</v>
      </c>
      <c r="AP371" s="105">
        <f t="shared" si="101"/>
        <v>0</v>
      </c>
      <c r="AQ371" s="46">
        <f t="shared" si="102"/>
        <v>6</v>
      </c>
      <c r="AR371" s="46">
        <f t="shared" si="103"/>
        <v>0</v>
      </c>
      <c r="AS371" s="46">
        <f t="shared" si="104"/>
        <v>0</v>
      </c>
      <c r="AT371" s="46">
        <f t="shared" si="105"/>
        <v>0</v>
      </c>
      <c r="AU371" s="46">
        <f t="shared" si="106"/>
        <v>7</v>
      </c>
      <c r="AV371" s="105">
        <f t="shared" si="107"/>
        <v>7</v>
      </c>
      <c r="AW371" s="105">
        <f t="shared" si="108"/>
        <v>0</v>
      </c>
      <c r="AX371" s="107"/>
      <c r="AY371" s="294" t="b">
        <f t="shared" si="109"/>
        <v>1</v>
      </c>
      <c r="AZ371" s="5" t="s">
        <v>387</v>
      </c>
    </row>
    <row r="372" spans="1:52" s="5" customFormat="1" ht="24.95" customHeight="1" x14ac:dyDescent="0.25">
      <c r="A372" s="281" t="s">
        <v>228</v>
      </c>
      <c r="B372" s="19" t="s">
        <v>388</v>
      </c>
      <c r="C372" s="65" t="s">
        <v>389</v>
      </c>
      <c r="D372" s="66">
        <v>10</v>
      </c>
      <c r="E372" s="67">
        <v>10</v>
      </c>
      <c r="F372" s="101" t="s">
        <v>33</v>
      </c>
      <c r="G372" s="46">
        <v>20</v>
      </c>
      <c r="H372" s="46"/>
      <c r="I372" s="46"/>
      <c r="J372" s="46"/>
      <c r="K372" s="46"/>
      <c r="L372" s="46">
        <f t="shared" si="93"/>
        <v>20</v>
      </c>
      <c r="M372" s="46">
        <v>20</v>
      </c>
      <c r="N372" s="46">
        <f t="shared" si="94"/>
        <v>0</v>
      </c>
      <c r="O372" s="105"/>
      <c r="P372" s="105"/>
      <c r="Q372" s="105"/>
      <c r="R372" s="105"/>
      <c r="S372" s="46">
        <f t="shared" si="95"/>
        <v>20</v>
      </c>
      <c r="T372" s="46">
        <v>20</v>
      </c>
      <c r="U372" s="46">
        <f t="shared" si="96"/>
        <v>0</v>
      </c>
      <c r="V372" s="105"/>
      <c r="W372" s="105"/>
      <c r="X372" s="105"/>
      <c r="Y372" s="105"/>
      <c r="Z372" s="46">
        <f t="shared" si="97"/>
        <v>20</v>
      </c>
      <c r="AA372" s="105">
        <v>20</v>
      </c>
      <c r="AB372" s="46">
        <f t="shared" si="98"/>
        <v>0</v>
      </c>
      <c r="AC372" s="105"/>
      <c r="AD372" s="105"/>
      <c r="AE372" s="105"/>
      <c r="AF372" s="105"/>
      <c r="AG372" s="46">
        <f t="shared" si="110"/>
        <v>20</v>
      </c>
      <c r="AH372" s="105">
        <v>20</v>
      </c>
      <c r="AI372" s="46">
        <f t="shared" si="99"/>
        <v>0</v>
      </c>
      <c r="AJ372" s="105"/>
      <c r="AK372" s="105"/>
      <c r="AL372" s="105"/>
      <c r="AM372" s="105"/>
      <c r="AN372" s="46">
        <f t="shared" si="100"/>
        <v>20</v>
      </c>
      <c r="AO372" s="105">
        <v>20</v>
      </c>
      <c r="AP372" s="105">
        <f t="shared" si="101"/>
        <v>0</v>
      </c>
      <c r="AQ372" s="46">
        <f t="shared" si="102"/>
        <v>0</v>
      </c>
      <c r="AR372" s="46">
        <f t="shared" si="103"/>
        <v>0</v>
      </c>
      <c r="AS372" s="46">
        <f t="shared" si="104"/>
        <v>0</v>
      </c>
      <c r="AT372" s="46">
        <f t="shared" si="105"/>
        <v>0</v>
      </c>
      <c r="AU372" s="46">
        <f t="shared" si="106"/>
        <v>20</v>
      </c>
      <c r="AV372" s="105">
        <f t="shared" si="107"/>
        <v>20</v>
      </c>
      <c r="AW372" s="105">
        <f t="shared" si="108"/>
        <v>0</v>
      </c>
      <c r="AX372" s="107"/>
      <c r="AY372" s="294" t="b">
        <f t="shared" si="109"/>
        <v>1</v>
      </c>
      <c r="AZ372" s="5" t="s">
        <v>389</v>
      </c>
    </row>
    <row r="373" spans="1:52" s="5" customFormat="1" ht="24.95" customHeight="1" x14ac:dyDescent="0.25">
      <c r="A373" s="281" t="s">
        <v>228</v>
      </c>
      <c r="B373" s="19" t="s">
        <v>390</v>
      </c>
      <c r="C373" s="65" t="s">
        <v>391</v>
      </c>
      <c r="D373" s="66">
        <v>200.01</v>
      </c>
      <c r="E373" s="67">
        <v>200.01</v>
      </c>
      <c r="F373" s="101" t="s">
        <v>33</v>
      </c>
      <c r="G373" s="46">
        <v>0</v>
      </c>
      <c r="H373" s="46"/>
      <c r="I373" s="46"/>
      <c r="J373" s="46"/>
      <c r="K373" s="46"/>
      <c r="L373" s="46">
        <f t="shared" si="93"/>
        <v>0</v>
      </c>
      <c r="M373" s="46">
        <v>0</v>
      </c>
      <c r="N373" s="46">
        <f t="shared" si="94"/>
        <v>0</v>
      </c>
      <c r="O373" s="105"/>
      <c r="P373" s="105"/>
      <c r="Q373" s="105"/>
      <c r="R373" s="105"/>
      <c r="S373" s="46">
        <f t="shared" si="95"/>
        <v>0</v>
      </c>
      <c r="T373" s="46"/>
      <c r="U373" s="46">
        <f t="shared" si="96"/>
        <v>0</v>
      </c>
      <c r="V373" s="105"/>
      <c r="W373" s="105"/>
      <c r="X373" s="105"/>
      <c r="Y373" s="105"/>
      <c r="Z373" s="46">
        <f t="shared" si="97"/>
        <v>0</v>
      </c>
      <c r="AA373" s="105"/>
      <c r="AB373" s="46">
        <f t="shared" si="98"/>
        <v>0</v>
      </c>
      <c r="AC373" s="105"/>
      <c r="AD373" s="105"/>
      <c r="AE373" s="105"/>
      <c r="AF373" s="105"/>
      <c r="AG373" s="46">
        <f t="shared" si="110"/>
        <v>0</v>
      </c>
      <c r="AH373" s="105">
        <v>0</v>
      </c>
      <c r="AI373" s="46">
        <f t="shared" si="99"/>
        <v>0</v>
      </c>
      <c r="AJ373" s="105"/>
      <c r="AK373" s="105"/>
      <c r="AL373" s="105"/>
      <c r="AM373" s="105"/>
      <c r="AN373" s="46">
        <f t="shared" si="100"/>
        <v>0</v>
      </c>
      <c r="AO373" s="105">
        <v>0</v>
      </c>
      <c r="AP373" s="105">
        <f t="shared" si="101"/>
        <v>0</v>
      </c>
      <c r="AQ373" s="46">
        <f t="shared" si="102"/>
        <v>0</v>
      </c>
      <c r="AR373" s="46">
        <f t="shared" si="103"/>
        <v>0</v>
      </c>
      <c r="AS373" s="46">
        <f t="shared" si="104"/>
        <v>0</v>
      </c>
      <c r="AT373" s="46">
        <f t="shared" si="105"/>
        <v>0</v>
      </c>
      <c r="AU373" s="46">
        <f t="shared" si="106"/>
        <v>0</v>
      </c>
      <c r="AV373" s="105">
        <f t="shared" si="107"/>
        <v>0</v>
      </c>
      <c r="AW373" s="105">
        <f t="shared" si="108"/>
        <v>0</v>
      </c>
      <c r="AX373" s="107"/>
      <c r="AY373" s="294" t="b">
        <f t="shared" si="109"/>
        <v>1</v>
      </c>
      <c r="AZ373" s="5" t="s">
        <v>391</v>
      </c>
    </row>
    <row r="374" spans="1:52" s="5" customFormat="1" ht="24.95" customHeight="1" x14ac:dyDescent="0.25">
      <c r="A374" s="281" t="s">
        <v>228</v>
      </c>
      <c r="B374" s="19" t="s">
        <v>392</v>
      </c>
      <c r="C374" s="65" t="s">
        <v>393</v>
      </c>
      <c r="D374" s="66">
        <v>10.19</v>
      </c>
      <c r="E374" s="67">
        <v>10.19</v>
      </c>
      <c r="F374" s="101" t="s">
        <v>33</v>
      </c>
      <c r="G374" s="46">
        <v>0</v>
      </c>
      <c r="H374" s="46"/>
      <c r="I374" s="46"/>
      <c r="J374" s="46"/>
      <c r="K374" s="46"/>
      <c r="L374" s="46">
        <f t="shared" si="93"/>
        <v>0</v>
      </c>
      <c r="M374" s="46">
        <v>0</v>
      </c>
      <c r="N374" s="46">
        <f t="shared" si="94"/>
        <v>0</v>
      </c>
      <c r="O374" s="105"/>
      <c r="P374" s="105"/>
      <c r="Q374" s="105"/>
      <c r="R374" s="105"/>
      <c r="S374" s="46">
        <f t="shared" si="95"/>
        <v>0</v>
      </c>
      <c r="T374" s="46"/>
      <c r="U374" s="46">
        <f t="shared" si="96"/>
        <v>0</v>
      </c>
      <c r="V374" s="105"/>
      <c r="W374" s="105"/>
      <c r="X374" s="105"/>
      <c r="Y374" s="105"/>
      <c r="Z374" s="46">
        <f t="shared" si="97"/>
        <v>0</v>
      </c>
      <c r="AA374" s="105"/>
      <c r="AB374" s="46">
        <f t="shared" si="98"/>
        <v>0</v>
      </c>
      <c r="AC374" s="105"/>
      <c r="AD374" s="105"/>
      <c r="AE374" s="105"/>
      <c r="AF374" s="105"/>
      <c r="AG374" s="46">
        <f t="shared" si="110"/>
        <v>0</v>
      </c>
      <c r="AH374" s="105">
        <v>0</v>
      </c>
      <c r="AI374" s="46">
        <f t="shared" si="99"/>
        <v>0</v>
      </c>
      <c r="AJ374" s="105"/>
      <c r="AK374" s="105"/>
      <c r="AL374" s="105"/>
      <c r="AM374" s="105"/>
      <c r="AN374" s="46">
        <f t="shared" si="100"/>
        <v>0</v>
      </c>
      <c r="AO374" s="105">
        <v>0</v>
      </c>
      <c r="AP374" s="105">
        <f t="shared" si="101"/>
        <v>0</v>
      </c>
      <c r="AQ374" s="46">
        <f t="shared" si="102"/>
        <v>0</v>
      </c>
      <c r="AR374" s="46">
        <f t="shared" si="103"/>
        <v>0</v>
      </c>
      <c r="AS374" s="46">
        <f t="shared" si="104"/>
        <v>0</v>
      </c>
      <c r="AT374" s="46">
        <f t="shared" si="105"/>
        <v>0</v>
      </c>
      <c r="AU374" s="46">
        <f t="shared" si="106"/>
        <v>0</v>
      </c>
      <c r="AV374" s="105">
        <f t="shared" si="107"/>
        <v>0</v>
      </c>
      <c r="AW374" s="105">
        <f t="shared" si="108"/>
        <v>0</v>
      </c>
      <c r="AX374" s="107"/>
      <c r="AY374" s="294" t="b">
        <f t="shared" si="109"/>
        <v>1</v>
      </c>
      <c r="AZ374" s="5" t="s">
        <v>393</v>
      </c>
    </row>
    <row r="375" spans="1:52" s="5" customFormat="1" ht="24.95" customHeight="1" x14ac:dyDescent="0.25">
      <c r="A375" s="281" t="s">
        <v>659</v>
      </c>
      <c r="B375" s="19" t="s">
        <v>672</v>
      </c>
      <c r="C375" s="65" t="s">
        <v>673</v>
      </c>
      <c r="D375" s="66">
        <v>12.12</v>
      </c>
      <c r="E375" s="67">
        <v>12.12</v>
      </c>
      <c r="F375" s="101" t="s">
        <v>33</v>
      </c>
      <c r="G375" s="46">
        <v>0</v>
      </c>
      <c r="H375" s="46"/>
      <c r="I375" s="46"/>
      <c r="J375" s="46"/>
      <c r="K375" s="46"/>
      <c r="L375" s="46">
        <f t="shared" si="93"/>
        <v>0</v>
      </c>
      <c r="M375" s="46"/>
      <c r="N375" s="46">
        <f t="shared" si="94"/>
        <v>0</v>
      </c>
      <c r="O375" s="105"/>
      <c r="P375" s="105"/>
      <c r="Q375" s="105"/>
      <c r="R375" s="105"/>
      <c r="S375" s="46">
        <f t="shared" si="95"/>
        <v>0</v>
      </c>
      <c r="T375" s="46"/>
      <c r="U375" s="46">
        <f t="shared" si="96"/>
        <v>0</v>
      </c>
      <c r="V375" s="105"/>
      <c r="W375" s="105"/>
      <c r="X375" s="105"/>
      <c r="Y375" s="105"/>
      <c r="Z375" s="46">
        <f t="shared" si="97"/>
        <v>0</v>
      </c>
      <c r="AA375" s="105"/>
      <c r="AB375" s="46">
        <f t="shared" si="98"/>
        <v>0</v>
      </c>
      <c r="AC375" s="105"/>
      <c r="AD375" s="105"/>
      <c r="AE375" s="105"/>
      <c r="AF375" s="105"/>
      <c r="AG375" s="46">
        <f t="shared" si="110"/>
        <v>0</v>
      </c>
      <c r="AH375" s="105">
        <v>0</v>
      </c>
      <c r="AI375" s="46">
        <f t="shared" si="99"/>
        <v>0</v>
      </c>
      <c r="AJ375" s="105"/>
      <c r="AK375" s="105"/>
      <c r="AL375" s="105"/>
      <c r="AM375" s="105"/>
      <c r="AN375" s="46">
        <f t="shared" si="100"/>
        <v>0</v>
      </c>
      <c r="AO375" s="105">
        <v>0</v>
      </c>
      <c r="AP375" s="105">
        <f t="shared" si="101"/>
        <v>0</v>
      </c>
      <c r="AQ375" s="46">
        <f t="shared" si="102"/>
        <v>0</v>
      </c>
      <c r="AR375" s="46">
        <f t="shared" si="103"/>
        <v>0</v>
      </c>
      <c r="AS375" s="46">
        <f t="shared" si="104"/>
        <v>0</v>
      </c>
      <c r="AT375" s="46">
        <f t="shared" si="105"/>
        <v>0</v>
      </c>
      <c r="AU375" s="46">
        <f t="shared" si="106"/>
        <v>0</v>
      </c>
      <c r="AV375" s="105">
        <f t="shared" si="107"/>
        <v>0</v>
      </c>
      <c r="AW375" s="105">
        <f t="shared" si="108"/>
        <v>0</v>
      </c>
      <c r="AX375" s="107"/>
      <c r="AY375" s="294" t="b">
        <f t="shared" si="109"/>
        <v>1</v>
      </c>
      <c r="AZ375" s="5" t="s">
        <v>673</v>
      </c>
    </row>
    <row r="376" spans="1:52" s="5" customFormat="1" ht="24.95" customHeight="1" x14ac:dyDescent="0.25">
      <c r="A376" s="281" t="s">
        <v>1739</v>
      </c>
      <c r="B376" s="19" t="s">
        <v>1779</v>
      </c>
      <c r="C376" s="65" t="s">
        <v>1780</v>
      </c>
      <c r="D376" s="66">
        <v>59.83</v>
      </c>
      <c r="E376" s="67">
        <v>59.83</v>
      </c>
      <c r="F376" s="101" t="s">
        <v>33</v>
      </c>
      <c r="G376" s="46">
        <v>0</v>
      </c>
      <c r="H376" s="46"/>
      <c r="I376" s="46"/>
      <c r="J376" s="46"/>
      <c r="K376" s="46"/>
      <c r="L376" s="46">
        <f t="shared" si="93"/>
        <v>0</v>
      </c>
      <c r="M376" s="46"/>
      <c r="N376" s="46">
        <f t="shared" si="94"/>
        <v>0</v>
      </c>
      <c r="O376" s="105"/>
      <c r="P376" s="105"/>
      <c r="Q376" s="105"/>
      <c r="R376" s="105"/>
      <c r="S376" s="46">
        <f t="shared" si="95"/>
        <v>0</v>
      </c>
      <c r="T376" s="46"/>
      <c r="U376" s="46">
        <f t="shared" si="96"/>
        <v>0</v>
      </c>
      <c r="V376" s="105"/>
      <c r="W376" s="105"/>
      <c r="X376" s="105"/>
      <c r="Y376" s="105"/>
      <c r="Z376" s="46">
        <f t="shared" si="97"/>
        <v>0</v>
      </c>
      <c r="AA376" s="105"/>
      <c r="AB376" s="46">
        <f t="shared" si="98"/>
        <v>0</v>
      </c>
      <c r="AC376" s="105"/>
      <c r="AD376" s="105"/>
      <c r="AE376" s="105"/>
      <c r="AF376" s="105"/>
      <c r="AG376" s="46">
        <f t="shared" si="110"/>
        <v>0</v>
      </c>
      <c r="AH376" s="105">
        <v>0</v>
      </c>
      <c r="AI376" s="46">
        <f t="shared" si="99"/>
        <v>0</v>
      </c>
      <c r="AJ376" s="105"/>
      <c r="AK376" s="105"/>
      <c r="AL376" s="105"/>
      <c r="AM376" s="105"/>
      <c r="AN376" s="46">
        <f t="shared" si="100"/>
        <v>0</v>
      </c>
      <c r="AO376" s="105">
        <v>0</v>
      </c>
      <c r="AP376" s="105">
        <f t="shared" si="101"/>
        <v>0</v>
      </c>
      <c r="AQ376" s="46">
        <f t="shared" si="102"/>
        <v>0</v>
      </c>
      <c r="AR376" s="46">
        <f t="shared" si="103"/>
        <v>0</v>
      </c>
      <c r="AS376" s="46">
        <f t="shared" si="104"/>
        <v>0</v>
      </c>
      <c r="AT376" s="46">
        <f t="shared" si="105"/>
        <v>0</v>
      </c>
      <c r="AU376" s="46">
        <f t="shared" si="106"/>
        <v>0</v>
      </c>
      <c r="AV376" s="105">
        <f t="shared" si="107"/>
        <v>0</v>
      </c>
      <c r="AW376" s="105">
        <f t="shared" si="108"/>
        <v>0</v>
      </c>
      <c r="AX376" s="108"/>
      <c r="AY376" s="294" t="b">
        <f t="shared" si="109"/>
        <v>1</v>
      </c>
      <c r="AZ376" s="5" t="s">
        <v>1780</v>
      </c>
    </row>
    <row r="377" spans="1:52" s="5" customFormat="1" ht="24.95" customHeight="1" x14ac:dyDescent="0.25">
      <c r="A377" s="281" t="s">
        <v>1739</v>
      </c>
      <c r="B377" s="19" t="s">
        <v>1781</v>
      </c>
      <c r="C377" s="65" t="s">
        <v>1782</v>
      </c>
      <c r="D377" s="66">
        <v>781.43</v>
      </c>
      <c r="E377" s="67">
        <v>781.43</v>
      </c>
      <c r="F377" s="101" t="s">
        <v>33</v>
      </c>
      <c r="G377" s="46">
        <v>0</v>
      </c>
      <c r="H377" s="46"/>
      <c r="I377" s="46"/>
      <c r="J377" s="46"/>
      <c r="K377" s="46"/>
      <c r="L377" s="46">
        <f t="shared" si="93"/>
        <v>0</v>
      </c>
      <c r="M377" s="46"/>
      <c r="N377" s="46">
        <f t="shared" si="94"/>
        <v>0</v>
      </c>
      <c r="O377" s="105"/>
      <c r="P377" s="105"/>
      <c r="Q377" s="105"/>
      <c r="R377" s="105"/>
      <c r="S377" s="46">
        <f t="shared" si="95"/>
        <v>0</v>
      </c>
      <c r="T377" s="46"/>
      <c r="U377" s="46">
        <f t="shared" si="96"/>
        <v>0</v>
      </c>
      <c r="V377" s="105"/>
      <c r="W377" s="105"/>
      <c r="X377" s="105"/>
      <c r="Y377" s="105"/>
      <c r="Z377" s="46">
        <f t="shared" si="97"/>
        <v>0</v>
      </c>
      <c r="AA377" s="105"/>
      <c r="AB377" s="46">
        <f t="shared" si="98"/>
        <v>0</v>
      </c>
      <c r="AC377" s="105"/>
      <c r="AD377" s="105"/>
      <c r="AE377" s="105"/>
      <c r="AF377" s="105"/>
      <c r="AG377" s="46">
        <f t="shared" si="110"/>
        <v>0</v>
      </c>
      <c r="AH377" s="105">
        <v>0</v>
      </c>
      <c r="AI377" s="46">
        <f t="shared" si="99"/>
        <v>0</v>
      </c>
      <c r="AJ377" s="105"/>
      <c r="AK377" s="105"/>
      <c r="AL377" s="105"/>
      <c r="AM377" s="105"/>
      <c r="AN377" s="46">
        <f t="shared" si="100"/>
        <v>0</v>
      </c>
      <c r="AO377" s="105">
        <v>0</v>
      </c>
      <c r="AP377" s="105">
        <f t="shared" si="101"/>
        <v>0</v>
      </c>
      <c r="AQ377" s="46">
        <f t="shared" si="102"/>
        <v>0</v>
      </c>
      <c r="AR377" s="46">
        <f t="shared" si="103"/>
        <v>0</v>
      </c>
      <c r="AS377" s="46">
        <f t="shared" si="104"/>
        <v>0</v>
      </c>
      <c r="AT377" s="46">
        <f t="shared" si="105"/>
        <v>0</v>
      </c>
      <c r="AU377" s="46">
        <f t="shared" si="106"/>
        <v>0</v>
      </c>
      <c r="AV377" s="105">
        <f t="shared" si="107"/>
        <v>0</v>
      </c>
      <c r="AW377" s="105">
        <f t="shared" si="108"/>
        <v>0</v>
      </c>
      <c r="AX377" s="108"/>
      <c r="AY377" s="294" t="b">
        <f t="shared" si="109"/>
        <v>1</v>
      </c>
      <c r="AZ377" s="5" t="s">
        <v>1782</v>
      </c>
    </row>
    <row r="378" spans="1:52" s="36" customFormat="1" ht="24.95" customHeight="1" x14ac:dyDescent="0.25">
      <c r="A378" s="281" t="s">
        <v>1053</v>
      </c>
      <c r="B378" s="19" t="s">
        <v>1152</v>
      </c>
      <c r="C378" s="65" t="s">
        <v>1153</v>
      </c>
      <c r="D378" s="66">
        <v>25</v>
      </c>
      <c r="E378" s="67">
        <v>25</v>
      </c>
      <c r="F378" s="101" t="s">
        <v>33</v>
      </c>
      <c r="G378" s="46">
        <v>5</v>
      </c>
      <c r="H378" s="46"/>
      <c r="I378" s="46"/>
      <c r="J378" s="46"/>
      <c r="K378" s="46"/>
      <c r="L378" s="46">
        <f t="shared" si="93"/>
        <v>5</v>
      </c>
      <c r="M378" s="46">
        <v>5</v>
      </c>
      <c r="N378" s="46">
        <f t="shared" si="94"/>
        <v>0</v>
      </c>
      <c r="O378" s="105"/>
      <c r="P378" s="105"/>
      <c r="Q378" s="105"/>
      <c r="R378" s="105"/>
      <c r="S378" s="46">
        <f t="shared" si="95"/>
        <v>5</v>
      </c>
      <c r="T378" s="46">
        <v>5</v>
      </c>
      <c r="U378" s="46">
        <f t="shared" si="96"/>
        <v>0</v>
      </c>
      <c r="V378" s="105"/>
      <c r="W378" s="105"/>
      <c r="X378" s="105"/>
      <c r="Y378" s="105"/>
      <c r="Z378" s="46">
        <f t="shared" si="97"/>
        <v>5</v>
      </c>
      <c r="AA378" s="105">
        <v>5</v>
      </c>
      <c r="AB378" s="46">
        <f t="shared" si="98"/>
        <v>0</v>
      </c>
      <c r="AC378" s="105"/>
      <c r="AD378" s="105"/>
      <c r="AE378" s="105"/>
      <c r="AF378" s="105"/>
      <c r="AG378" s="46">
        <f t="shared" si="110"/>
        <v>5</v>
      </c>
      <c r="AH378" s="105">
        <v>5</v>
      </c>
      <c r="AI378" s="46">
        <f t="shared" si="99"/>
        <v>0</v>
      </c>
      <c r="AJ378" s="105"/>
      <c r="AK378" s="105"/>
      <c r="AL378" s="105"/>
      <c r="AM378" s="105"/>
      <c r="AN378" s="46">
        <f t="shared" si="100"/>
        <v>5</v>
      </c>
      <c r="AO378" s="105">
        <v>5</v>
      </c>
      <c r="AP378" s="105">
        <f t="shared" si="101"/>
        <v>0</v>
      </c>
      <c r="AQ378" s="46">
        <f t="shared" si="102"/>
        <v>0</v>
      </c>
      <c r="AR378" s="46">
        <f t="shared" si="103"/>
        <v>0</v>
      </c>
      <c r="AS378" s="46">
        <f t="shared" si="104"/>
        <v>0</v>
      </c>
      <c r="AT378" s="46">
        <f t="shared" si="105"/>
        <v>0</v>
      </c>
      <c r="AU378" s="46">
        <f t="shared" si="106"/>
        <v>5</v>
      </c>
      <c r="AV378" s="105">
        <f t="shared" si="107"/>
        <v>5</v>
      </c>
      <c r="AW378" s="105">
        <f t="shared" si="108"/>
        <v>0</v>
      </c>
      <c r="AX378" s="107"/>
      <c r="AY378" s="294" t="b">
        <f t="shared" si="109"/>
        <v>1</v>
      </c>
      <c r="AZ378" s="36" t="s">
        <v>1153</v>
      </c>
    </row>
    <row r="379" spans="1:52" s="5" customFormat="1" ht="24.95" customHeight="1" x14ac:dyDescent="0.25">
      <c r="A379" s="281" t="s">
        <v>228</v>
      </c>
      <c r="B379" s="19" t="s">
        <v>394</v>
      </c>
      <c r="C379" s="65" t="s">
        <v>395</v>
      </c>
      <c r="D379" s="66">
        <v>6</v>
      </c>
      <c r="E379" s="67">
        <v>6</v>
      </c>
      <c r="F379" s="101" t="s">
        <v>33</v>
      </c>
      <c r="G379" s="46">
        <v>0</v>
      </c>
      <c r="H379" s="46"/>
      <c r="I379" s="46"/>
      <c r="J379" s="46"/>
      <c r="K379" s="46"/>
      <c r="L379" s="46">
        <f t="shared" si="93"/>
        <v>0</v>
      </c>
      <c r="M379" s="46">
        <v>0</v>
      </c>
      <c r="N379" s="46">
        <f t="shared" si="94"/>
        <v>0</v>
      </c>
      <c r="O379" s="105"/>
      <c r="P379" s="105"/>
      <c r="Q379" s="105"/>
      <c r="R379" s="105"/>
      <c r="S379" s="46">
        <f t="shared" si="95"/>
        <v>0</v>
      </c>
      <c r="T379" s="46"/>
      <c r="U379" s="46">
        <f t="shared" si="96"/>
        <v>0</v>
      </c>
      <c r="V379" s="105"/>
      <c r="W379" s="105"/>
      <c r="X379" s="105"/>
      <c r="Y379" s="105"/>
      <c r="Z379" s="46">
        <f t="shared" si="97"/>
        <v>0</v>
      </c>
      <c r="AA379" s="105"/>
      <c r="AB379" s="46">
        <f t="shared" si="98"/>
        <v>0</v>
      </c>
      <c r="AC379" s="105"/>
      <c r="AD379" s="105"/>
      <c r="AE379" s="105"/>
      <c r="AF379" s="105"/>
      <c r="AG379" s="46">
        <f t="shared" si="110"/>
        <v>0</v>
      </c>
      <c r="AH379" s="105">
        <v>0</v>
      </c>
      <c r="AI379" s="46">
        <f t="shared" si="99"/>
        <v>0</v>
      </c>
      <c r="AJ379" s="105"/>
      <c r="AK379" s="105"/>
      <c r="AL379" s="105"/>
      <c r="AM379" s="105"/>
      <c r="AN379" s="46">
        <f t="shared" si="100"/>
        <v>0</v>
      </c>
      <c r="AO379" s="105">
        <v>0</v>
      </c>
      <c r="AP379" s="105">
        <f t="shared" si="101"/>
        <v>0</v>
      </c>
      <c r="AQ379" s="46">
        <f t="shared" si="102"/>
        <v>0</v>
      </c>
      <c r="AR379" s="46">
        <f t="shared" si="103"/>
        <v>0</v>
      </c>
      <c r="AS379" s="46">
        <f t="shared" si="104"/>
        <v>0</v>
      </c>
      <c r="AT379" s="46">
        <f t="shared" si="105"/>
        <v>0</v>
      </c>
      <c r="AU379" s="46">
        <f t="shared" si="106"/>
        <v>0</v>
      </c>
      <c r="AV379" s="105">
        <f t="shared" si="107"/>
        <v>0</v>
      </c>
      <c r="AW379" s="105">
        <f t="shared" si="108"/>
        <v>0</v>
      </c>
      <c r="AX379" s="108"/>
      <c r="AY379" s="294" t="b">
        <f t="shared" si="109"/>
        <v>1</v>
      </c>
      <c r="AZ379" s="5" t="s">
        <v>395</v>
      </c>
    </row>
    <row r="380" spans="1:52" s="5" customFormat="1" ht="24.95" customHeight="1" x14ac:dyDescent="0.25">
      <c r="A380" s="281" t="s">
        <v>189</v>
      </c>
      <c r="B380" s="19" t="s">
        <v>198</v>
      </c>
      <c r="C380" s="65" t="s">
        <v>199</v>
      </c>
      <c r="D380" s="66">
        <v>75.98</v>
      </c>
      <c r="E380" s="67">
        <v>75.98</v>
      </c>
      <c r="F380" s="101" t="s">
        <v>76</v>
      </c>
      <c r="G380" s="46">
        <v>0</v>
      </c>
      <c r="H380" s="46"/>
      <c r="I380" s="46"/>
      <c r="J380" s="46"/>
      <c r="K380" s="46"/>
      <c r="L380" s="46">
        <f t="shared" si="93"/>
        <v>0</v>
      </c>
      <c r="M380" s="46"/>
      <c r="N380" s="46">
        <f t="shared" si="94"/>
        <v>0</v>
      </c>
      <c r="O380" s="105"/>
      <c r="P380" s="105"/>
      <c r="Q380" s="105"/>
      <c r="R380" s="105"/>
      <c r="S380" s="46">
        <f t="shared" si="95"/>
        <v>0</v>
      </c>
      <c r="T380" s="46"/>
      <c r="U380" s="46">
        <f t="shared" si="96"/>
        <v>0</v>
      </c>
      <c r="V380" s="105">
        <v>80</v>
      </c>
      <c r="W380" s="105"/>
      <c r="X380" s="105"/>
      <c r="Y380" s="105"/>
      <c r="Z380" s="46">
        <f t="shared" si="97"/>
        <v>80</v>
      </c>
      <c r="AA380" s="105">
        <v>80</v>
      </c>
      <c r="AB380" s="46">
        <f t="shared" si="98"/>
        <v>0</v>
      </c>
      <c r="AC380" s="105"/>
      <c r="AD380" s="105"/>
      <c r="AE380" s="105">
        <v>22</v>
      </c>
      <c r="AF380" s="105"/>
      <c r="AG380" s="46">
        <f t="shared" si="110"/>
        <v>58</v>
      </c>
      <c r="AH380" s="105">
        <v>58</v>
      </c>
      <c r="AI380" s="46">
        <f t="shared" si="99"/>
        <v>0</v>
      </c>
      <c r="AJ380" s="105"/>
      <c r="AK380" s="105"/>
      <c r="AL380" s="105"/>
      <c r="AM380" s="105"/>
      <c r="AN380" s="46">
        <f t="shared" si="100"/>
        <v>58</v>
      </c>
      <c r="AO380" s="105">
        <v>58</v>
      </c>
      <c r="AP380" s="105">
        <f t="shared" si="101"/>
        <v>0</v>
      </c>
      <c r="AQ380" s="46">
        <f t="shared" si="102"/>
        <v>80</v>
      </c>
      <c r="AR380" s="46">
        <f t="shared" si="103"/>
        <v>0</v>
      </c>
      <c r="AS380" s="46">
        <f t="shared" si="104"/>
        <v>22</v>
      </c>
      <c r="AT380" s="46">
        <f t="shared" si="105"/>
        <v>0</v>
      </c>
      <c r="AU380" s="46">
        <f t="shared" si="106"/>
        <v>58</v>
      </c>
      <c r="AV380" s="105">
        <f t="shared" si="107"/>
        <v>58</v>
      </c>
      <c r="AW380" s="105">
        <f t="shared" si="108"/>
        <v>0</v>
      </c>
      <c r="AX380" s="106" t="s">
        <v>162</v>
      </c>
      <c r="AY380" s="294" t="b">
        <f t="shared" si="109"/>
        <v>1</v>
      </c>
      <c r="AZ380" s="5" t="s">
        <v>199</v>
      </c>
    </row>
    <row r="381" spans="1:52" s="5" customFormat="1" ht="24.95" customHeight="1" x14ac:dyDescent="0.25">
      <c r="A381" s="281" t="s">
        <v>228</v>
      </c>
      <c r="B381" s="19" t="s">
        <v>396</v>
      </c>
      <c r="C381" s="65" t="s">
        <v>397</v>
      </c>
      <c r="D381" s="66">
        <v>6</v>
      </c>
      <c r="E381" s="67">
        <v>6</v>
      </c>
      <c r="F381" s="101" t="s">
        <v>33</v>
      </c>
      <c r="G381" s="46">
        <v>0</v>
      </c>
      <c r="H381" s="46"/>
      <c r="I381" s="46"/>
      <c r="J381" s="46"/>
      <c r="K381" s="46"/>
      <c r="L381" s="46">
        <f t="shared" si="93"/>
        <v>0</v>
      </c>
      <c r="M381" s="46">
        <v>0</v>
      </c>
      <c r="N381" s="46">
        <f t="shared" si="94"/>
        <v>0</v>
      </c>
      <c r="O381" s="105"/>
      <c r="P381" s="105"/>
      <c r="Q381" s="105"/>
      <c r="R381" s="105"/>
      <c r="S381" s="46">
        <f t="shared" si="95"/>
        <v>0</v>
      </c>
      <c r="T381" s="46"/>
      <c r="U381" s="46">
        <f t="shared" si="96"/>
        <v>0</v>
      </c>
      <c r="V381" s="105"/>
      <c r="W381" s="105"/>
      <c r="X381" s="105"/>
      <c r="Y381" s="105"/>
      <c r="Z381" s="46">
        <f t="shared" si="97"/>
        <v>0</v>
      </c>
      <c r="AA381" s="105"/>
      <c r="AB381" s="46">
        <f t="shared" si="98"/>
        <v>0</v>
      </c>
      <c r="AC381" s="105"/>
      <c r="AD381" s="105"/>
      <c r="AE381" s="105"/>
      <c r="AF381" s="105"/>
      <c r="AG381" s="46">
        <f t="shared" si="110"/>
        <v>0</v>
      </c>
      <c r="AH381" s="105">
        <v>0</v>
      </c>
      <c r="AI381" s="46">
        <f t="shared" si="99"/>
        <v>0</v>
      </c>
      <c r="AJ381" s="105"/>
      <c r="AK381" s="105"/>
      <c r="AL381" s="105"/>
      <c r="AM381" s="105"/>
      <c r="AN381" s="46">
        <f t="shared" si="100"/>
        <v>0</v>
      </c>
      <c r="AO381" s="105">
        <v>0</v>
      </c>
      <c r="AP381" s="105">
        <f t="shared" si="101"/>
        <v>0</v>
      </c>
      <c r="AQ381" s="46">
        <f t="shared" si="102"/>
        <v>0</v>
      </c>
      <c r="AR381" s="46">
        <f t="shared" si="103"/>
        <v>0</v>
      </c>
      <c r="AS381" s="46">
        <f t="shared" si="104"/>
        <v>0</v>
      </c>
      <c r="AT381" s="46">
        <f t="shared" si="105"/>
        <v>0</v>
      </c>
      <c r="AU381" s="46">
        <f t="shared" si="106"/>
        <v>0</v>
      </c>
      <c r="AV381" s="105">
        <f t="shared" si="107"/>
        <v>0</v>
      </c>
      <c r="AW381" s="105">
        <f t="shared" si="108"/>
        <v>0</v>
      </c>
      <c r="AX381" s="108"/>
      <c r="AY381" s="294" t="b">
        <f t="shared" si="109"/>
        <v>1</v>
      </c>
      <c r="AZ381" s="5" t="s">
        <v>397</v>
      </c>
    </row>
    <row r="382" spans="1:52" s="5" customFormat="1" ht="24.95" customHeight="1" x14ac:dyDescent="0.25">
      <c r="A382" s="281" t="s">
        <v>27</v>
      </c>
      <c r="B382" s="19" t="s">
        <v>74</v>
      </c>
      <c r="C382" s="65" t="s">
        <v>75</v>
      </c>
      <c r="D382" s="66">
        <v>114.06</v>
      </c>
      <c r="E382" s="67">
        <v>114.06</v>
      </c>
      <c r="F382" s="101" t="s">
        <v>76</v>
      </c>
      <c r="G382" s="46">
        <v>0</v>
      </c>
      <c r="H382" s="46"/>
      <c r="I382" s="46"/>
      <c r="J382" s="46"/>
      <c r="K382" s="46"/>
      <c r="L382" s="46">
        <f t="shared" si="93"/>
        <v>0</v>
      </c>
      <c r="M382" s="46">
        <v>0</v>
      </c>
      <c r="N382" s="46">
        <f t="shared" si="94"/>
        <v>0</v>
      </c>
      <c r="O382" s="105"/>
      <c r="P382" s="105"/>
      <c r="Q382" s="105"/>
      <c r="R382" s="105"/>
      <c r="S382" s="46">
        <f t="shared" si="95"/>
        <v>0</v>
      </c>
      <c r="T382" s="46"/>
      <c r="U382" s="46">
        <f t="shared" si="96"/>
        <v>0</v>
      </c>
      <c r="V382" s="105"/>
      <c r="W382" s="105"/>
      <c r="X382" s="105"/>
      <c r="Y382" s="105"/>
      <c r="Z382" s="46">
        <f t="shared" si="97"/>
        <v>0</v>
      </c>
      <c r="AA382" s="105"/>
      <c r="AB382" s="46">
        <f t="shared" si="98"/>
        <v>0</v>
      </c>
      <c r="AC382" s="105"/>
      <c r="AD382" s="105"/>
      <c r="AE382" s="105"/>
      <c r="AF382" s="105"/>
      <c r="AG382" s="46">
        <f t="shared" si="110"/>
        <v>0</v>
      </c>
      <c r="AH382" s="105"/>
      <c r="AI382" s="46">
        <f t="shared" si="99"/>
        <v>0</v>
      </c>
      <c r="AJ382" s="105"/>
      <c r="AK382" s="105"/>
      <c r="AL382" s="105"/>
      <c r="AM382" s="105"/>
      <c r="AN382" s="46">
        <f t="shared" si="100"/>
        <v>0</v>
      </c>
      <c r="AO382" s="105">
        <v>0</v>
      </c>
      <c r="AP382" s="105">
        <f t="shared" si="101"/>
        <v>0</v>
      </c>
      <c r="AQ382" s="46">
        <f t="shared" si="102"/>
        <v>0</v>
      </c>
      <c r="AR382" s="46">
        <f t="shared" si="103"/>
        <v>0</v>
      </c>
      <c r="AS382" s="46">
        <f t="shared" si="104"/>
        <v>0</v>
      </c>
      <c r="AT382" s="46">
        <f t="shared" si="105"/>
        <v>0</v>
      </c>
      <c r="AU382" s="46">
        <f t="shared" si="106"/>
        <v>0</v>
      </c>
      <c r="AV382" s="105">
        <f t="shared" si="107"/>
        <v>0</v>
      </c>
      <c r="AW382" s="105">
        <f t="shared" si="108"/>
        <v>0</v>
      </c>
      <c r="AX382" s="108"/>
      <c r="AY382" s="294" t="b">
        <f t="shared" si="109"/>
        <v>1</v>
      </c>
      <c r="AZ382" s="5" t="s">
        <v>75</v>
      </c>
    </row>
    <row r="383" spans="1:52" s="5" customFormat="1" ht="24.95" customHeight="1" x14ac:dyDescent="0.25">
      <c r="A383" s="281" t="s">
        <v>27</v>
      </c>
      <c r="B383" s="19" t="s">
        <v>77</v>
      </c>
      <c r="C383" s="65" t="s">
        <v>78</v>
      </c>
      <c r="D383" s="66">
        <v>118.9</v>
      </c>
      <c r="E383" s="67">
        <v>118.9</v>
      </c>
      <c r="F383" s="101" t="s">
        <v>33</v>
      </c>
      <c r="G383" s="46">
        <v>31</v>
      </c>
      <c r="H383" s="46"/>
      <c r="I383" s="46"/>
      <c r="J383" s="46"/>
      <c r="K383" s="46"/>
      <c r="L383" s="46">
        <f t="shared" si="93"/>
        <v>31</v>
      </c>
      <c r="M383" s="46">
        <v>31</v>
      </c>
      <c r="N383" s="46">
        <f t="shared" si="94"/>
        <v>0</v>
      </c>
      <c r="O383" s="105"/>
      <c r="P383" s="105"/>
      <c r="Q383" s="105"/>
      <c r="R383" s="105"/>
      <c r="S383" s="46">
        <f t="shared" si="95"/>
        <v>31</v>
      </c>
      <c r="T383" s="46">
        <v>31</v>
      </c>
      <c r="U383" s="46">
        <f t="shared" si="96"/>
        <v>0</v>
      </c>
      <c r="V383" s="105"/>
      <c r="W383" s="105"/>
      <c r="X383" s="105"/>
      <c r="Y383" s="105"/>
      <c r="Z383" s="46">
        <f t="shared" si="97"/>
        <v>31</v>
      </c>
      <c r="AA383" s="105">
        <v>31</v>
      </c>
      <c r="AB383" s="46">
        <f t="shared" si="98"/>
        <v>0</v>
      </c>
      <c r="AC383" s="105"/>
      <c r="AD383" s="105"/>
      <c r="AE383" s="105"/>
      <c r="AF383" s="105"/>
      <c r="AG383" s="46">
        <f t="shared" si="110"/>
        <v>31</v>
      </c>
      <c r="AH383" s="105">
        <v>31</v>
      </c>
      <c r="AI383" s="46">
        <f t="shared" si="99"/>
        <v>0</v>
      </c>
      <c r="AJ383" s="105"/>
      <c r="AK383" s="105"/>
      <c r="AL383" s="105"/>
      <c r="AM383" s="105"/>
      <c r="AN383" s="46">
        <f t="shared" si="100"/>
        <v>31</v>
      </c>
      <c r="AO383" s="105">
        <v>31</v>
      </c>
      <c r="AP383" s="105">
        <f t="shared" si="101"/>
        <v>0</v>
      </c>
      <c r="AQ383" s="46">
        <f t="shared" si="102"/>
        <v>0</v>
      </c>
      <c r="AR383" s="46">
        <f t="shared" si="103"/>
        <v>0</v>
      </c>
      <c r="AS383" s="46">
        <f t="shared" si="104"/>
        <v>0</v>
      </c>
      <c r="AT383" s="46">
        <f t="shared" si="105"/>
        <v>0</v>
      </c>
      <c r="AU383" s="46">
        <f t="shared" si="106"/>
        <v>31</v>
      </c>
      <c r="AV383" s="105">
        <f t="shared" si="107"/>
        <v>31</v>
      </c>
      <c r="AW383" s="105">
        <f t="shared" si="108"/>
        <v>0</v>
      </c>
      <c r="AX383" s="109"/>
      <c r="AY383" s="294" t="b">
        <f t="shared" si="109"/>
        <v>1</v>
      </c>
      <c r="AZ383" s="5" t="s">
        <v>78</v>
      </c>
    </row>
    <row r="384" spans="1:52" s="5" customFormat="1" ht="28.5" customHeight="1" x14ac:dyDescent="0.25">
      <c r="A384" s="281" t="s">
        <v>1053</v>
      </c>
      <c r="B384" s="19" t="s">
        <v>1154</v>
      </c>
      <c r="C384" s="65" t="s">
        <v>1155</v>
      </c>
      <c r="D384" s="66">
        <v>295</v>
      </c>
      <c r="E384" s="67">
        <v>295</v>
      </c>
      <c r="F384" s="101" t="s">
        <v>33</v>
      </c>
      <c r="G384" s="46">
        <v>0</v>
      </c>
      <c r="H384" s="46"/>
      <c r="I384" s="46"/>
      <c r="J384" s="46"/>
      <c r="K384" s="46"/>
      <c r="L384" s="46">
        <f t="shared" si="93"/>
        <v>0</v>
      </c>
      <c r="M384" s="46"/>
      <c r="N384" s="46">
        <f t="shared" si="94"/>
        <v>0</v>
      </c>
      <c r="O384" s="105"/>
      <c r="P384" s="105"/>
      <c r="Q384" s="105"/>
      <c r="R384" s="105"/>
      <c r="S384" s="46">
        <f t="shared" si="95"/>
        <v>0</v>
      </c>
      <c r="T384" s="46"/>
      <c r="U384" s="46">
        <f t="shared" si="96"/>
        <v>0</v>
      </c>
      <c r="V384" s="105"/>
      <c r="W384" s="105"/>
      <c r="X384" s="105"/>
      <c r="Y384" s="105"/>
      <c r="Z384" s="46">
        <f t="shared" si="97"/>
        <v>0</v>
      </c>
      <c r="AA384" s="105"/>
      <c r="AB384" s="46">
        <f t="shared" si="98"/>
        <v>0</v>
      </c>
      <c r="AC384" s="105"/>
      <c r="AD384" s="105"/>
      <c r="AE384" s="105"/>
      <c r="AF384" s="105"/>
      <c r="AG384" s="46">
        <f t="shared" si="110"/>
        <v>0</v>
      </c>
      <c r="AH384" s="105">
        <v>0</v>
      </c>
      <c r="AI384" s="46">
        <f t="shared" si="99"/>
        <v>0</v>
      </c>
      <c r="AJ384" s="105"/>
      <c r="AK384" s="105"/>
      <c r="AL384" s="105"/>
      <c r="AM384" s="105"/>
      <c r="AN384" s="46">
        <f t="shared" si="100"/>
        <v>0</v>
      </c>
      <c r="AO384" s="105">
        <v>0</v>
      </c>
      <c r="AP384" s="105">
        <f t="shared" si="101"/>
        <v>0</v>
      </c>
      <c r="AQ384" s="46">
        <f t="shared" si="102"/>
        <v>0</v>
      </c>
      <c r="AR384" s="46">
        <f t="shared" si="103"/>
        <v>0</v>
      </c>
      <c r="AS384" s="46">
        <f t="shared" si="104"/>
        <v>0</v>
      </c>
      <c r="AT384" s="46">
        <f t="shared" si="105"/>
        <v>0</v>
      </c>
      <c r="AU384" s="46">
        <f t="shared" si="106"/>
        <v>0</v>
      </c>
      <c r="AV384" s="105">
        <f t="shared" si="107"/>
        <v>0</v>
      </c>
      <c r="AW384" s="105">
        <f t="shared" si="108"/>
        <v>0</v>
      </c>
      <c r="AX384" s="108"/>
      <c r="AY384" s="294" t="b">
        <f t="shared" si="109"/>
        <v>1</v>
      </c>
      <c r="AZ384" s="5" t="s">
        <v>1155</v>
      </c>
    </row>
    <row r="385" spans="1:52" s="5" customFormat="1" ht="28.5" customHeight="1" x14ac:dyDescent="0.25">
      <c r="A385" s="281" t="s">
        <v>189</v>
      </c>
      <c r="B385" s="19" t="s">
        <v>200</v>
      </c>
      <c r="C385" s="65" t="s">
        <v>201</v>
      </c>
      <c r="D385" s="66">
        <v>86.49</v>
      </c>
      <c r="E385" s="67">
        <v>86.49</v>
      </c>
      <c r="F385" s="101" t="s">
        <v>76</v>
      </c>
      <c r="G385" s="46">
        <v>0</v>
      </c>
      <c r="H385" s="46"/>
      <c r="I385" s="46"/>
      <c r="J385" s="46"/>
      <c r="K385" s="46"/>
      <c r="L385" s="46">
        <f t="shared" si="93"/>
        <v>0</v>
      </c>
      <c r="M385" s="46"/>
      <c r="N385" s="46">
        <f t="shared" si="94"/>
        <v>0</v>
      </c>
      <c r="O385" s="105"/>
      <c r="P385" s="105"/>
      <c r="Q385" s="105"/>
      <c r="R385" s="105"/>
      <c r="S385" s="46">
        <f t="shared" si="95"/>
        <v>0</v>
      </c>
      <c r="T385" s="46"/>
      <c r="U385" s="46">
        <f t="shared" si="96"/>
        <v>0</v>
      </c>
      <c r="V385" s="105"/>
      <c r="W385" s="105"/>
      <c r="X385" s="105"/>
      <c r="Y385" s="105"/>
      <c r="Z385" s="46">
        <f t="shared" si="97"/>
        <v>0</v>
      </c>
      <c r="AA385" s="105"/>
      <c r="AB385" s="46">
        <f t="shared" si="98"/>
        <v>0</v>
      </c>
      <c r="AC385" s="105"/>
      <c r="AD385" s="105"/>
      <c r="AE385" s="105"/>
      <c r="AF385" s="105"/>
      <c r="AG385" s="46">
        <f t="shared" si="110"/>
        <v>0</v>
      </c>
      <c r="AH385" s="105"/>
      <c r="AI385" s="46">
        <f t="shared" si="99"/>
        <v>0</v>
      </c>
      <c r="AJ385" s="105"/>
      <c r="AK385" s="105"/>
      <c r="AL385" s="105"/>
      <c r="AM385" s="105"/>
      <c r="AN385" s="46">
        <f t="shared" si="100"/>
        <v>0</v>
      </c>
      <c r="AO385" s="105">
        <v>0</v>
      </c>
      <c r="AP385" s="105">
        <f t="shared" si="101"/>
        <v>0</v>
      </c>
      <c r="AQ385" s="46">
        <f t="shared" si="102"/>
        <v>0</v>
      </c>
      <c r="AR385" s="46">
        <f t="shared" si="103"/>
        <v>0</v>
      </c>
      <c r="AS385" s="46">
        <f t="shared" si="104"/>
        <v>0</v>
      </c>
      <c r="AT385" s="46">
        <f t="shared" si="105"/>
        <v>0</v>
      </c>
      <c r="AU385" s="46">
        <f t="shared" si="106"/>
        <v>0</v>
      </c>
      <c r="AV385" s="105">
        <f t="shared" si="107"/>
        <v>0</v>
      </c>
      <c r="AW385" s="105">
        <f t="shared" si="108"/>
        <v>0</v>
      </c>
      <c r="AX385" s="108"/>
      <c r="AY385" s="294" t="b">
        <f t="shared" si="109"/>
        <v>1</v>
      </c>
      <c r="AZ385" s="5" t="s">
        <v>201</v>
      </c>
    </row>
    <row r="386" spans="1:52" s="5" customFormat="1" ht="28.5" customHeight="1" x14ac:dyDescent="0.25">
      <c r="A386" s="281" t="s">
        <v>189</v>
      </c>
      <c r="B386" s="19" t="s">
        <v>202</v>
      </c>
      <c r="C386" s="65" t="s">
        <v>203</v>
      </c>
      <c r="D386" s="66">
        <v>99.6</v>
      </c>
      <c r="E386" s="67">
        <v>99.6</v>
      </c>
      <c r="F386" s="101" t="s">
        <v>76</v>
      </c>
      <c r="G386" s="46">
        <v>18</v>
      </c>
      <c r="H386" s="46"/>
      <c r="I386" s="46"/>
      <c r="J386" s="46"/>
      <c r="K386" s="46"/>
      <c r="L386" s="46">
        <f t="shared" si="93"/>
        <v>18</v>
      </c>
      <c r="M386" s="46">
        <v>18</v>
      </c>
      <c r="N386" s="46">
        <f t="shared" si="94"/>
        <v>0</v>
      </c>
      <c r="O386" s="105"/>
      <c r="P386" s="105"/>
      <c r="Q386" s="105"/>
      <c r="R386" s="105"/>
      <c r="S386" s="46">
        <f t="shared" si="95"/>
        <v>18</v>
      </c>
      <c r="T386" s="46">
        <v>18</v>
      </c>
      <c r="U386" s="46">
        <f t="shared" si="96"/>
        <v>0</v>
      </c>
      <c r="V386" s="105"/>
      <c r="W386" s="105"/>
      <c r="X386" s="105"/>
      <c r="Y386" s="105"/>
      <c r="Z386" s="46">
        <f t="shared" si="97"/>
        <v>18</v>
      </c>
      <c r="AA386" s="105">
        <v>18</v>
      </c>
      <c r="AB386" s="46">
        <f t="shared" si="98"/>
        <v>0</v>
      </c>
      <c r="AC386" s="105"/>
      <c r="AD386" s="105"/>
      <c r="AE386" s="105"/>
      <c r="AF386" s="105"/>
      <c r="AG386" s="46">
        <f t="shared" si="110"/>
        <v>18</v>
      </c>
      <c r="AH386" s="105">
        <v>18</v>
      </c>
      <c r="AI386" s="46">
        <f t="shared" si="99"/>
        <v>0</v>
      </c>
      <c r="AJ386" s="105"/>
      <c r="AK386" s="105"/>
      <c r="AL386" s="105"/>
      <c r="AM386" s="105"/>
      <c r="AN386" s="46">
        <f t="shared" si="100"/>
        <v>18</v>
      </c>
      <c r="AO386" s="105">
        <v>18</v>
      </c>
      <c r="AP386" s="105">
        <f t="shared" si="101"/>
        <v>0</v>
      </c>
      <c r="AQ386" s="46">
        <f t="shared" si="102"/>
        <v>0</v>
      </c>
      <c r="AR386" s="46">
        <f t="shared" si="103"/>
        <v>0</v>
      </c>
      <c r="AS386" s="46">
        <f t="shared" si="104"/>
        <v>0</v>
      </c>
      <c r="AT386" s="46">
        <f t="shared" si="105"/>
        <v>0</v>
      </c>
      <c r="AU386" s="46">
        <f t="shared" si="106"/>
        <v>18</v>
      </c>
      <c r="AV386" s="105">
        <f t="shared" si="107"/>
        <v>18</v>
      </c>
      <c r="AW386" s="105">
        <f t="shared" si="108"/>
        <v>0</v>
      </c>
      <c r="AX386" s="108"/>
      <c r="AY386" s="294" t="b">
        <f t="shared" si="109"/>
        <v>1</v>
      </c>
      <c r="AZ386" s="5" t="s">
        <v>203</v>
      </c>
    </row>
    <row r="387" spans="1:52" s="5" customFormat="1" ht="24.95" customHeight="1" x14ac:dyDescent="0.25">
      <c r="A387" s="281" t="s">
        <v>1271</v>
      </c>
      <c r="B387" s="19" t="s">
        <v>1689</v>
      </c>
      <c r="C387" s="65" t="s">
        <v>1690</v>
      </c>
      <c r="D387" s="66">
        <v>394.4</v>
      </c>
      <c r="E387" s="67">
        <v>394.4</v>
      </c>
      <c r="F387" s="101" t="s">
        <v>53</v>
      </c>
      <c r="G387" s="46">
        <v>0</v>
      </c>
      <c r="H387" s="46"/>
      <c r="I387" s="46"/>
      <c r="J387" s="46"/>
      <c r="K387" s="46"/>
      <c r="L387" s="46">
        <f t="shared" si="93"/>
        <v>0</v>
      </c>
      <c r="M387" s="46"/>
      <c r="N387" s="46">
        <f t="shared" si="94"/>
        <v>0</v>
      </c>
      <c r="O387" s="105"/>
      <c r="P387" s="105"/>
      <c r="Q387" s="105"/>
      <c r="R387" s="105"/>
      <c r="S387" s="46">
        <f t="shared" si="95"/>
        <v>0</v>
      </c>
      <c r="T387" s="46"/>
      <c r="U387" s="46">
        <f t="shared" si="96"/>
        <v>0</v>
      </c>
      <c r="V387" s="105"/>
      <c r="W387" s="105"/>
      <c r="X387" s="105"/>
      <c r="Y387" s="105"/>
      <c r="Z387" s="46">
        <f t="shared" si="97"/>
        <v>0</v>
      </c>
      <c r="AA387" s="105"/>
      <c r="AB387" s="46">
        <f t="shared" si="98"/>
        <v>0</v>
      </c>
      <c r="AC387" s="105"/>
      <c r="AD387" s="105"/>
      <c r="AE387" s="105"/>
      <c r="AF387" s="105"/>
      <c r="AG387" s="46">
        <f t="shared" si="110"/>
        <v>0</v>
      </c>
      <c r="AH387" s="105">
        <v>0</v>
      </c>
      <c r="AI387" s="46">
        <f t="shared" si="99"/>
        <v>0</v>
      </c>
      <c r="AJ387" s="105"/>
      <c r="AK387" s="105"/>
      <c r="AL387" s="105"/>
      <c r="AM387" s="105"/>
      <c r="AN387" s="46">
        <f t="shared" si="100"/>
        <v>0</v>
      </c>
      <c r="AO387" s="105">
        <v>0</v>
      </c>
      <c r="AP387" s="105">
        <f t="shared" si="101"/>
        <v>0</v>
      </c>
      <c r="AQ387" s="46">
        <f t="shared" si="102"/>
        <v>0</v>
      </c>
      <c r="AR387" s="46">
        <f t="shared" si="103"/>
        <v>0</v>
      </c>
      <c r="AS387" s="46">
        <f t="shared" si="104"/>
        <v>0</v>
      </c>
      <c r="AT387" s="46">
        <f t="shared" si="105"/>
        <v>0</v>
      </c>
      <c r="AU387" s="46">
        <f t="shared" si="106"/>
        <v>0</v>
      </c>
      <c r="AV387" s="105">
        <f t="shared" si="107"/>
        <v>0</v>
      </c>
      <c r="AW387" s="105">
        <f t="shared" si="108"/>
        <v>0</v>
      </c>
      <c r="AX387" s="65"/>
      <c r="AY387" s="294" t="b">
        <f t="shared" si="109"/>
        <v>1</v>
      </c>
      <c r="AZ387" s="5" t="s">
        <v>1690</v>
      </c>
    </row>
    <row r="388" spans="1:52" s="5" customFormat="1" ht="18" x14ac:dyDescent="0.25">
      <c r="A388" s="281" t="s">
        <v>27</v>
      </c>
      <c r="B388" s="19" t="s">
        <v>79</v>
      </c>
      <c r="C388" s="65" t="s">
        <v>80</v>
      </c>
      <c r="D388" s="66">
        <v>842.16</v>
      </c>
      <c r="E388" s="67">
        <v>842.16</v>
      </c>
      <c r="F388" s="101" t="s">
        <v>33</v>
      </c>
      <c r="G388" s="46">
        <v>9</v>
      </c>
      <c r="H388" s="46"/>
      <c r="I388" s="46"/>
      <c r="J388" s="46"/>
      <c r="K388" s="46"/>
      <c r="L388" s="46">
        <f t="shared" si="93"/>
        <v>9</v>
      </c>
      <c r="M388" s="46">
        <v>9</v>
      </c>
      <c r="N388" s="46">
        <f t="shared" si="94"/>
        <v>0</v>
      </c>
      <c r="O388" s="105"/>
      <c r="P388" s="105"/>
      <c r="Q388" s="105"/>
      <c r="R388" s="105"/>
      <c r="S388" s="46">
        <f t="shared" si="95"/>
        <v>9</v>
      </c>
      <c r="T388" s="46">
        <v>9</v>
      </c>
      <c r="U388" s="46">
        <f t="shared" si="96"/>
        <v>0</v>
      </c>
      <c r="V388" s="105"/>
      <c r="W388" s="105"/>
      <c r="X388" s="105"/>
      <c r="Y388" s="105"/>
      <c r="Z388" s="46">
        <f t="shared" si="97"/>
        <v>9</v>
      </c>
      <c r="AA388" s="105">
        <v>9</v>
      </c>
      <c r="AB388" s="46">
        <f t="shared" si="98"/>
        <v>0</v>
      </c>
      <c r="AC388" s="105"/>
      <c r="AD388" s="105"/>
      <c r="AE388" s="105"/>
      <c r="AF388" s="105"/>
      <c r="AG388" s="46">
        <f t="shared" si="110"/>
        <v>9</v>
      </c>
      <c r="AH388" s="105">
        <v>9</v>
      </c>
      <c r="AI388" s="46">
        <f t="shared" si="99"/>
        <v>0</v>
      </c>
      <c r="AJ388" s="105"/>
      <c r="AK388" s="105"/>
      <c r="AL388" s="105"/>
      <c r="AM388" s="105"/>
      <c r="AN388" s="46">
        <f t="shared" si="100"/>
        <v>9</v>
      </c>
      <c r="AO388" s="105">
        <v>9</v>
      </c>
      <c r="AP388" s="105">
        <f t="shared" si="101"/>
        <v>0</v>
      </c>
      <c r="AQ388" s="46">
        <f t="shared" si="102"/>
        <v>0</v>
      </c>
      <c r="AR388" s="46">
        <f t="shared" si="103"/>
        <v>0</v>
      </c>
      <c r="AS388" s="46">
        <f t="shared" si="104"/>
        <v>0</v>
      </c>
      <c r="AT388" s="46">
        <f t="shared" si="105"/>
        <v>0</v>
      </c>
      <c r="AU388" s="46">
        <f t="shared" si="106"/>
        <v>9</v>
      </c>
      <c r="AV388" s="105">
        <f t="shared" si="107"/>
        <v>9</v>
      </c>
      <c r="AW388" s="105">
        <f t="shared" si="108"/>
        <v>0</v>
      </c>
      <c r="AX388" s="109" t="s">
        <v>81</v>
      </c>
      <c r="AY388" s="294" t="b">
        <f t="shared" si="109"/>
        <v>1</v>
      </c>
      <c r="AZ388" s="5" t="s">
        <v>80</v>
      </c>
    </row>
    <row r="389" spans="1:52" s="5" customFormat="1" ht="24.95" customHeight="1" x14ac:dyDescent="0.25">
      <c r="A389" s="281" t="s">
        <v>27</v>
      </c>
      <c r="B389" s="19" t="s">
        <v>82</v>
      </c>
      <c r="C389" s="65" t="s">
        <v>83</v>
      </c>
      <c r="D389" s="66">
        <v>573.04</v>
      </c>
      <c r="E389" s="67">
        <v>573.04</v>
      </c>
      <c r="F389" s="101" t="s">
        <v>33</v>
      </c>
      <c r="G389" s="46">
        <v>1</v>
      </c>
      <c r="H389" s="46"/>
      <c r="I389" s="46"/>
      <c r="J389" s="46"/>
      <c r="K389" s="46"/>
      <c r="L389" s="46">
        <f t="shared" si="93"/>
        <v>1</v>
      </c>
      <c r="M389" s="46">
        <v>1</v>
      </c>
      <c r="N389" s="46">
        <f t="shared" si="94"/>
        <v>0</v>
      </c>
      <c r="O389" s="105"/>
      <c r="P389" s="105"/>
      <c r="Q389" s="105"/>
      <c r="R389" s="105"/>
      <c r="S389" s="46">
        <f t="shared" si="95"/>
        <v>1</v>
      </c>
      <c r="T389" s="46">
        <v>1</v>
      </c>
      <c r="U389" s="46">
        <f t="shared" si="96"/>
        <v>0</v>
      </c>
      <c r="V389" s="105"/>
      <c r="W389" s="105"/>
      <c r="X389" s="105"/>
      <c r="Y389" s="105"/>
      <c r="Z389" s="46">
        <f t="shared" si="97"/>
        <v>1</v>
      </c>
      <c r="AA389" s="105">
        <v>1</v>
      </c>
      <c r="AB389" s="46">
        <f t="shared" si="98"/>
        <v>0</v>
      </c>
      <c r="AC389" s="105"/>
      <c r="AD389" s="105"/>
      <c r="AE389" s="105"/>
      <c r="AF389" s="105"/>
      <c r="AG389" s="46">
        <f t="shared" si="110"/>
        <v>1</v>
      </c>
      <c r="AH389" s="105">
        <v>1</v>
      </c>
      <c r="AI389" s="46">
        <f t="shared" si="99"/>
        <v>0</v>
      </c>
      <c r="AJ389" s="105"/>
      <c r="AK389" s="105"/>
      <c r="AL389" s="105"/>
      <c r="AM389" s="105"/>
      <c r="AN389" s="46">
        <f t="shared" si="100"/>
        <v>1</v>
      </c>
      <c r="AO389" s="105">
        <v>1</v>
      </c>
      <c r="AP389" s="105">
        <f t="shared" si="101"/>
        <v>0</v>
      </c>
      <c r="AQ389" s="46">
        <f t="shared" si="102"/>
        <v>0</v>
      </c>
      <c r="AR389" s="46">
        <f t="shared" si="103"/>
        <v>0</v>
      </c>
      <c r="AS389" s="46">
        <f t="shared" si="104"/>
        <v>0</v>
      </c>
      <c r="AT389" s="46">
        <f t="shared" si="105"/>
        <v>0</v>
      </c>
      <c r="AU389" s="46">
        <f t="shared" si="106"/>
        <v>1</v>
      </c>
      <c r="AV389" s="105">
        <f t="shared" si="107"/>
        <v>1</v>
      </c>
      <c r="AW389" s="105">
        <f t="shared" si="108"/>
        <v>0</v>
      </c>
      <c r="AX389" s="106" t="s">
        <v>81</v>
      </c>
      <c r="AY389" s="294" t="b">
        <f t="shared" si="109"/>
        <v>1</v>
      </c>
      <c r="AZ389" s="5" t="s">
        <v>83</v>
      </c>
    </row>
    <row r="390" spans="1:52" s="5" customFormat="1" ht="24.95" customHeight="1" x14ac:dyDescent="0.25">
      <c r="A390" s="281" t="s">
        <v>27</v>
      </c>
      <c r="B390" s="19" t="s">
        <v>84</v>
      </c>
      <c r="C390" s="65" t="s">
        <v>85</v>
      </c>
      <c r="D390" s="66">
        <v>842.16</v>
      </c>
      <c r="E390" s="67">
        <v>842.16</v>
      </c>
      <c r="F390" s="101" t="s">
        <v>33</v>
      </c>
      <c r="G390" s="46">
        <v>5</v>
      </c>
      <c r="H390" s="46"/>
      <c r="I390" s="46"/>
      <c r="J390" s="46"/>
      <c r="K390" s="46"/>
      <c r="L390" s="46">
        <f t="shared" si="93"/>
        <v>5</v>
      </c>
      <c r="M390" s="46">
        <v>5</v>
      </c>
      <c r="N390" s="46">
        <f t="shared" si="94"/>
        <v>0</v>
      </c>
      <c r="O390" s="105"/>
      <c r="P390" s="105"/>
      <c r="Q390" s="105"/>
      <c r="R390" s="105"/>
      <c r="S390" s="46">
        <f t="shared" si="95"/>
        <v>5</v>
      </c>
      <c r="T390" s="46">
        <v>5</v>
      </c>
      <c r="U390" s="46">
        <f t="shared" si="96"/>
        <v>0</v>
      </c>
      <c r="V390" s="105">
        <v>1</v>
      </c>
      <c r="W390" s="105"/>
      <c r="X390" s="105"/>
      <c r="Y390" s="105"/>
      <c r="Z390" s="46">
        <f t="shared" si="97"/>
        <v>6</v>
      </c>
      <c r="AA390" s="105">
        <v>6</v>
      </c>
      <c r="AB390" s="46">
        <f t="shared" si="98"/>
        <v>0</v>
      </c>
      <c r="AC390" s="105"/>
      <c r="AD390" s="105"/>
      <c r="AE390" s="105"/>
      <c r="AF390" s="105"/>
      <c r="AG390" s="46">
        <f t="shared" si="110"/>
        <v>6</v>
      </c>
      <c r="AH390" s="105">
        <v>6</v>
      </c>
      <c r="AI390" s="46">
        <f t="shared" si="99"/>
        <v>0</v>
      </c>
      <c r="AJ390" s="105"/>
      <c r="AK390" s="105"/>
      <c r="AL390" s="105"/>
      <c r="AM390" s="105"/>
      <c r="AN390" s="46">
        <f t="shared" si="100"/>
        <v>6</v>
      </c>
      <c r="AO390" s="105">
        <v>6</v>
      </c>
      <c r="AP390" s="105">
        <f t="shared" si="101"/>
        <v>0</v>
      </c>
      <c r="AQ390" s="46">
        <f t="shared" si="102"/>
        <v>1</v>
      </c>
      <c r="AR390" s="46">
        <f t="shared" si="103"/>
        <v>0</v>
      </c>
      <c r="AS390" s="46">
        <f t="shared" si="104"/>
        <v>0</v>
      </c>
      <c r="AT390" s="46">
        <f t="shared" si="105"/>
        <v>0</v>
      </c>
      <c r="AU390" s="46">
        <f t="shared" si="106"/>
        <v>6</v>
      </c>
      <c r="AV390" s="105">
        <f t="shared" si="107"/>
        <v>6</v>
      </c>
      <c r="AW390" s="105">
        <f t="shared" si="108"/>
        <v>0</v>
      </c>
      <c r="AX390" s="108"/>
      <c r="AY390" s="294" t="b">
        <f t="shared" si="109"/>
        <v>1</v>
      </c>
      <c r="AZ390" s="5" t="s">
        <v>85</v>
      </c>
    </row>
    <row r="391" spans="1:52" s="5" customFormat="1" ht="24.95" customHeight="1" x14ac:dyDescent="0.25">
      <c r="A391" s="281" t="s">
        <v>27</v>
      </c>
      <c r="B391" s="19" t="s">
        <v>86</v>
      </c>
      <c r="C391" s="65" t="s">
        <v>87</v>
      </c>
      <c r="D391" s="66">
        <v>0</v>
      </c>
      <c r="E391" s="67">
        <v>0</v>
      </c>
      <c r="F391" s="101" t="s">
        <v>33</v>
      </c>
      <c r="G391" s="46">
        <v>0</v>
      </c>
      <c r="H391" s="46"/>
      <c r="I391" s="46"/>
      <c r="J391" s="46"/>
      <c r="K391" s="46"/>
      <c r="L391" s="46">
        <f t="shared" si="93"/>
        <v>0</v>
      </c>
      <c r="M391" s="46">
        <v>0</v>
      </c>
      <c r="N391" s="46">
        <f t="shared" si="94"/>
        <v>0</v>
      </c>
      <c r="O391" s="105"/>
      <c r="P391" s="105"/>
      <c r="Q391" s="105"/>
      <c r="R391" s="105"/>
      <c r="S391" s="46">
        <f t="shared" si="95"/>
        <v>0</v>
      </c>
      <c r="T391" s="46"/>
      <c r="U391" s="46">
        <f t="shared" si="96"/>
        <v>0</v>
      </c>
      <c r="V391" s="105"/>
      <c r="W391" s="105"/>
      <c r="X391" s="105"/>
      <c r="Y391" s="105"/>
      <c r="Z391" s="46">
        <f t="shared" si="97"/>
        <v>0</v>
      </c>
      <c r="AA391" s="105"/>
      <c r="AB391" s="46">
        <f t="shared" si="98"/>
        <v>0</v>
      </c>
      <c r="AC391" s="105"/>
      <c r="AD391" s="105"/>
      <c r="AE391" s="105"/>
      <c r="AF391" s="105"/>
      <c r="AG391" s="46">
        <f t="shared" si="110"/>
        <v>0</v>
      </c>
      <c r="AH391" s="105"/>
      <c r="AI391" s="46">
        <f t="shared" si="99"/>
        <v>0</v>
      </c>
      <c r="AJ391" s="105"/>
      <c r="AK391" s="105"/>
      <c r="AL391" s="105"/>
      <c r="AM391" s="105"/>
      <c r="AN391" s="46">
        <f t="shared" si="100"/>
        <v>0</v>
      </c>
      <c r="AO391" s="105">
        <v>0</v>
      </c>
      <c r="AP391" s="105">
        <f t="shared" si="101"/>
        <v>0</v>
      </c>
      <c r="AQ391" s="46">
        <f t="shared" si="102"/>
        <v>0</v>
      </c>
      <c r="AR391" s="46">
        <f t="shared" si="103"/>
        <v>0</v>
      </c>
      <c r="AS391" s="46">
        <f t="shared" si="104"/>
        <v>0</v>
      </c>
      <c r="AT391" s="46">
        <f t="shared" si="105"/>
        <v>0</v>
      </c>
      <c r="AU391" s="46">
        <f t="shared" si="106"/>
        <v>0</v>
      </c>
      <c r="AV391" s="105">
        <f t="shared" si="107"/>
        <v>0</v>
      </c>
      <c r="AW391" s="105">
        <f t="shared" si="108"/>
        <v>0</v>
      </c>
      <c r="AX391" s="108"/>
      <c r="AY391" s="294" t="b">
        <f t="shared" si="109"/>
        <v>1</v>
      </c>
      <c r="AZ391" s="5" t="s">
        <v>87</v>
      </c>
    </row>
    <row r="392" spans="1:52" s="5" customFormat="1" ht="24.95" customHeight="1" x14ac:dyDescent="0.25">
      <c r="A392" s="281" t="s">
        <v>27</v>
      </c>
      <c r="B392" s="19" t="s">
        <v>88</v>
      </c>
      <c r="C392" s="65" t="s">
        <v>89</v>
      </c>
      <c r="D392" s="66">
        <v>139</v>
      </c>
      <c r="E392" s="67">
        <v>139</v>
      </c>
      <c r="F392" s="101" t="s">
        <v>53</v>
      </c>
      <c r="G392" s="46">
        <v>0</v>
      </c>
      <c r="H392" s="46"/>
      <c r="I392" s="46"/>
      <c r="J392" s="46"/>
      <c r="K392" s="46"/>
      <c r="L392" s="46">
        <f t="shared" si="93"/>
        <v>0</v>
      </c>
      <c r="M392" s="46">
        <v>0</v>
      </c>
      <c r="N392" s="46">
        <f t="shared" si="94"/>
        <v>0</v>
      </c>
      <c r="O392" s="105"/>
      <c r="P392" s="105"/>
      <c r="Q392" s="105"/>
      <c r="R392" s="105"/>
      <c r="S392" s="46">
        <f t="shared" si="95"/>
        <v>0</v>
      </c>
      <c r="T392" s="46"/>
      <c r="U392" s="46">
        <f t="shared" si="96"/>
        <v>0</v>
      </c>
      <c r="V392" s="105"/>
      <c r="W392" s="105"/>
      <c r="X392" s="105"/>
      <c r="Y392" s="105"/>
      <c r="Z392" s="46">
        <f t="shared" si="97"/>
        <v>0</v>
      </c>
      <c r="AA392" s="105"/>
      <c r="AB392" s="46">
        <f t="shared" si="98"/>
        <v>0</v>
      </c>
      <c r="AC392" s="105"/>
      <c r="AD392" s="105"/>
      <c r="AE392" s="105"/>
      <c r="AF392" s="105"/>
      <c r="AG392" s="46">
        <f t="shared" si="110"/>
        <v>0</v>
      </c>
      <c r="AH392" s="105"/>
      <c r="AI392" s="46">
        <f t="shared" si="99"/>
        <v>0</v>
      </c>
      <c r="AJ392" s="105"/>
      <c r="AK392" s="105"/>
      <c r="AL392" s="105"/>
      <c r="AM392" s="105"/>
      <c r="AN392" s="46">
        <f t="shared" si="100"/>
        <v>0</v>
      </c>
      <c r="AO392" s="105">
        <v>0</v>
      </c>
      <c r="AP392" s="105">
        <f t="shared" si="101"/>
        <v>0</v>
      </c>
      <c r="AQ392" s="46">
        <f t="shared" si="102"/>
        <v>0</v>
      </c>
      <c r="AR392" s="46">
        <f t="shared" si="103"/>
        <v>0</v>
      </c>
      <c r="AS392" s="46">
        <f t="shared" si="104"/>
        <v>0</v>
      </c>
      <c r="AT392" s="46">
        <f t="shared" si="105"/>
        <v>0</v>
      </c>
      <c r="AU392" s="46">
        <f t="shared" si="106"/>
        <v>0</v>
      </c>
      <c r="AV392" s="105">
        <f t="shared" si="107"/>
        <v>0</v>
      </c>
      <c r="AW392" s="105">
        <f t="shared" si="108"/>
        <v>0</v>
      </c>
      <c r="AX392" s="108"/>
      <c r="AY392" s="294" t="b">
        <f t="shared" si="109"/>
        <v>1</v>
      </c>
      <c r="AZ392" s="5" t="s">
        <v>89</v>
      </c>
    </row>
    <row r="393" spans="1:52" s="5" customFormat="1" ht="24.95" customHeight="1" x14ac:dyDescent="0.25">
      <c r="A393" s="281" t="s">
        <v>27</v>
      </c>
      <c r="B393" s="19" t="s">
        <v>90</v>
      </c>
      <c r="C393" s="65" t="s">
        <v>91</v>
      </c>
      <c r="D393" s="66">
        <v>81.78</v>
      </c>
      <c r="E393" s="67">
        <v>81.78</v>
      </c>
      <c r="F393" s="101" t="s">
        <v>53</v>
      </c>
      <c r="G393" s="46">
        <v>225</v>
      </c>
      <c r="H393" s="46"/>
      <c r="I393" s="46"/>
      <c r="J393" s="46">
        <v>7</v>
      </c>
      <c r="K393" s="46"/>
      <c r="L393" s="46">
        <f t="shared" ref="L393:L456" si="111">G393+H393+I393-J393-K393</f>
        <v>218</v>
      </c>
      <c r="M393" s="46">
        <v>218</v>
      </c>
      <c r="N393" s="46">
        <f t="shared" ref="N393:N456" si="112">M393-L393</f>
        <v>0</v>
      </c>
      <c r="O393" s="105"/>
      <c r="P393" s="105"/>
      <c r="Q393" s="105">
        <v>12</v>
      </c>
      <c r="R393" s="105"/>
      <c r="S393" s="46">
        <f t="shared" ref="S393:S456" si="113">L393+O393+P393-Q393-R393</f>
        <v>206</v>
      </c>
      <c r="T393" s="46">
        <v>206</v>
      </c>
      <c r="U393" s="46">
        <f t="shared" ref="U393:U456" si="114">T393-S393</f>
        <v>0</v>
      </c>
      <c r="V393" s="105">
        <v>60</v>
      </c>
      <c r="W393" s="105"/>
      <c r="X393" s="105">
        <v>10</v>
      </c>
      <c r="Y393" s="105"/>
      <c r="Z393" s="46">
        <f t="shared" ref="Z393:Z456" si="115">S393+V393+W393-X393-Y393</f>
        <v>256</v>
      </c>
      <c r="AA393" s="105">
        <v>256</v>
      </c>
      <c r="AB393" s="46">
        <f t="shared" ref="AB393:AB456" si="116">AA393-Z393</f>
        <v>0</v>
      </c>
      <c r="AC393" s="105"/>
      <c r="AD393" s="105"/>
      <c r="AE393" s="105">
        <v>20</v>
      </c>
      <c r="AF393" s="105"/>
      <c r="AG393" s="46">
        <f t="shared" si="110"/>
        <v>236</v>
      </c>
      <c r="AH393" s="105">
        <v>236</v>
      </c>
      <c r="AI393" s="46">
        <f t="shared" ref="AI393:AI456" si="117">AH393-AG393</f>
        <v>0</v>
      </c>
      <c r="AJ393" s="105"/>
      <c r="AK393" s="105"/>
      <c r="AL393" s="105">
        <v>4</v>
      </c>
      <c r="AM393" s="105"/>
      <c r="AN393" s="46">
        <f t="shared" ref="AN393:AN456" si="118">AG393+AJ393+AK393-AL393-AM393</f>
        <v>232</v>
      </c>
      <c r="AO393" s="105">
        <v>232</v>
      </c>
      <c r="AP393" s="105">
        <f t="shared" ref="AP393:AP456" si="119">AO393-AN393</f>
        <v>0</v>
      </c>
      <c r="AQ393" s="46">
        <f t="shared" ref="AQ393:AQ456" si="120">H393+O393+V393+AC393+AJ393</f>
        <v>60</v>
      </c>
      <c r="AR393" s="46">
        <f t="shared" ref="AR393:AR456" si="121">I393+P393+W393+AD393+AK393</f>
        <v>0</v>
      </c>
      <c r="AS393" s="46">
        <f t="shared" ref="AS393:AS456" si="122">J393+Q393+X393+AE393+AL393</f>
        <v>53</v>
      </c>
      <c r="AT393" s="46">
        <f t="shared" ref="AT393:AT456" si="123">K393+R393+Y393+AF393+AM393</f>
        <v>0</v>
      </c>
      <c r="AU393" s="46">
        <f t="shared" ref="AU393:AU456" si="124">G393+AQ393+AR393-AS393-AT393</f>
        <v>232</v>
      </c>
      <c r="AV393" s="105">
        <f t="shared" ref="AV393:AV456" si="125">+AO393</f>
        <v>232</v>
      </c>
      <c r="AW393" s="105">
        <f t="shared" ref="AW393:AW456" si="126">AV393-AU393</f>
        <v>0</v>
      </c>
      <c r="AX393" s="109"/>
      <c r="AY393" s="294" t="b">
        <f t="shared" ref="AY393:AY456" si="127">C393=AZ393</f>
        <v>1</v>
      </c>
      <c r="AZ393" s="5" t="s">
        <v>91</v>
      </c>
    </row>
    <row r="394" spans="1:52" s="5" customFormat="1" ht="24.95" customHeight="1" x14ac:dyDescent="0.25">
      <c r="A394" s="281" t="s">
        <v>27</v>
      </c>
      <c r="B394" s="19" t="s">
        <v>92</v>
      </c>
      <c r="C394" s="65" t="s">
        <v>93</v>
      </c>
      <c r="D394" s="66">
        <v>243.9</v>
      </c>
      <c r="E394" s="67">
        <v>243.9</v>
      </c>
      <c r="F394" s="101" t="s">
        <v>53</v>
      </c>
      <c r="G394" s="46">
        <v>0</v>
      </c>
      <c r="H394" s="46"/>
      <c r="I394" s="46"/>
      <c r="J394" s="46"/>
      <c r="K394" s="46"/>
      <c r="L394" s="46">
        <f t="shared" si="111"/>
        <v>0</v>
      </c>
      <c r="M394" s="46">
        <v>0</v>
      </c>
      <c r="N394" s="46">
        <f t="shared" si="112"/>
        <v>0</v>
      </c>
      <c r="O394" s="105"/>
      <c r="P394" s="105"/>
      <c r="Q394" s="105"/>
      <c r="R394" s="105"/>
      <c r="S394" s="46">
        <f t="shared" si="113"/>
        <v>0</v>
      </c>
      <c r="T394" s="46"/>
      <c r="U394" s="46">
        <f t="shared" si="114"/>
        <v>0</v>
      </c>
      <c r="V394" s="105"/>
      <c r="W394" s="105"/>
      <c r="X394" s="105"/>
      <c r="Y394" s="105"/>
      <c r="Z394" s="46">
        <f t="shared" si="115"/>
        <v>0</v>
      </c>
      <c r="AA394" s="105"/>
      <c r="AB394" s="46">
        <f t="shared" si="116"/>
        <v>0</v>
      </c>
      <c r="AC394" s="105"/>
      <c r="AD394" s="105"/>
      <c r="AE394" s="105"/>
      <c r="AF394" s="105"/>
      <c r="AG394" s="46">
        <f t="shared" si="110"/>
        <v>0</v>
      </c>
      <c r="AH394" s="105"/>
      <c r="AI394" s="46">
        <f t="shared" si="117"/>
        <v>0</v>
      </c>
      <c r="AJ394" s="105"/>
      <c r="AK394" s="105"/>
      <c r="AL394" s="105"/>
      <c r="AM394" s="105"/>
      <c r="AN394" s="46">
        <f t="shared" si="118"/>
        <v>0</v>
      </c>
      <c r="AO394" s="105">
        <v>0</v>
      </c>
      <c r="AP394" s="105">
        <f t="shared" si="119"/>
        <v>0</v>
      </c>
      <c r="AQ394" s="46">
        <f t="shared" si="120"/>
        <v>0</v>
      </c>
      <c r="AR394" s="46">
        <f t="shared" si="121"/>
        <v>0</v>
      </c>
      <c r="AS394" s="46">
        <f t="shared" si="122"/>
        <v>0</v>
      </c>
      <c r="AT394" s="46">
        <f t="shared" si="123"/>
        <v>0</v>
      </c>
      <c r="AU394" s="46">
        <f t="shared" si="124"/>
        <v>0</v>
      </c>
      <c r="AV394" s="105">
        <f t="shared" si="125"/>
        <v>0</v>
      </c>
      <c r="AW394" s="105">
        <f t="shared" si="126"/>
        <v>0</v>
      </c>
      <c r="AX394" s="108"/>
      <c r="AY394" s="294" t="b">
        <f t="shared" si="127"/>
        <v>1</v>
      </c>
      <c r="AZ394" s="5" t="s">
        <v>93</v>
      </c>
    </row>
    <row r="395" spans="1:52" s="5" customFormat="1" ht="28.5" customHeight="1" x14ac:dyDescent="0.25">
      <c r="A395" s="281" t="s">
        <v>1298</v>
      </c>
      <c r="B395" s="19" t="s">
        <v>1379</v>
      </c>
      <c r="C395" s="65" t="s">
        <v>1380</v>
      </c>
      <c r="D395" s="66">
        <v>200</v>
      </c>
      <c r="E395" s="67">
        <v>200</v>
      </c>
      <c r="F395" s="101" t="s">
        <v>33</v>
      </c>
      <c r="G395" s="46">
        <v>8</v>
      </c>
      <c r="H395" s="46"/>
      <c r="I395" s="46"/>
      <c r="J395" s="46"/>
      <c r="K395" s="46"/>
      <c r="L395" s="46">
        <f t="shared" si="111"/>
        <v>8</v>
      </c>
      <c r="M395" s="46">
        <v>8</v>
      </c>
      <c r="N395" s="46">
        <f t="shared" si="112"/>
        <v>0</v>
      </c>
      <c r="O395" s="105"/>
      <c r="P395" s="105"/>
      <c r="Q395" s="105"/>
      <c r="R395" s="105"/>
      <c r="S395" s="46">
        <f t="shared" si="113"/>
        <v>8</v>
      </c>
      <c r="T395" s="46">
        <v>8</v>
      </c>
      <c r="U395" s="46">
        <f t="shared" si="114"/>
        <v>0</v>
      </c>
      <c r="V395" s="105"/>
      <c r="W395" s="105"/>
      <c r="X395" s="105"/>
      <c r="Y395" s="105"/>
      <c r="Z395" s="46">
        <f t="shared" si="115"/>
        <v>8</v>
      </c>
      <c r="AA395" s="105">
        <v>8</v>
      </c>
      <c r="AB395" s="46">
        <f t="shared" si="116"/>
        <v>0</v>
      </c>
      <c r="AC395" s="105"/>
      <c r="AD395" s="105"/>
      <c r="AE395" s="105"/>
      <c r="AF395" s="105"/>
      <c r="AG395" s="46">
        <f t="shared" si="110"/>
        <v>8</v>
      </c>
      <c r="AH395" s="105">
        <v>8</v>
      </c>
      <c r="AI395" s="46">
        <f t="shared" si="117"/>
        <v>0</v>
      </c>
      <c r="AJ395" s="105"/>
      <c r="AK395" s="105"/>
      <c r="AL395" s="105"/>
      <c r="AM395" s="105"/>
      <c r="AN395" s="46">
        <f t="shared" si="118"/>
        <v>8</v>
      </c>
      <c r="AO395" s="105">
        <v>8</v>
      </c>
      <c r="AP395" s="105">
        <f t="shared" si="119"/>
        <v>0</v>
      </c>
      <c r="AQ395" s="46">
        <f t="shared" si="120"/>
        <v>0</v>
      </c>
      <c r="AR395" s="46">
        <f t="shared" si="121"/>
        <v>0</v>
      </c>
      <c r="AS395" s="46">
        <f t="shared" si="122"/>
        <v>0</v>
      </c>
      <c r="AT395" s="46">
        <f t="shared" si="123"/>
        <v>0</v>
      </c>
      <c r="AU395" s="46">
        <f t="shared" si="124"/>
        <v>8</v>
      </c>
      <c r="AV395" s="184">
        <f t="shared" si="125"/>
        <v>8</v>
      </c>
      <c r="AW395" s="105">
        <f t="shared" si="126"/>
        <v>0</v>
      </c>
      <c r="AX395" s="108"/>
      <c r="AY395" s="294" t="b">
        <f t="shared" si="127"/>
        <v>1</v>
      </c>
      <c r="AZ395" s="5" t="s">
        <v>1380</v>
      </c>
    </row>
    <row r="396" spans="1:52" s="5" customFormat="1" ht="24.95" customHeight="1" x14ac:dyDescent="0.25">
      <c r="A396" s="281" t="s">
        <v>674</v>
      </c>
      <c r="B396" s="19" t="s">
        <v>787</v>
      </c>
      <c r="C396" s="65" t="s">
        <v>788</v>
      </c>
      <c r="D396" s="66">
        <v>15.5</v>
      </c>
      <c r="E396" s="67">
        <v>15.5</v>
      </c>
      <c r="F396" s="101" t="s">
        <v>33</v>
      </c>
      <c r="G396" s="46">
        <v>0</v>
      </c>
      <c r="H396" s="46"/>
      <c r="I396" s="46"/>
      <c r="J396" s="46"/>
      <c r="K396" s="46"/>
      <c r="L396" s="46">
        <f t="shared" si="111"/>
        <v>0</v>
      </c>
      <c r="M396" s="46"/>
      <c r="N396" s="46">
        <f t="shared" si="112"/>
        <v>0</v>
      </c>
      <c r="O396" s="105"/>
      <c r="P396" s="105"/>
      <c r="Q396" s="105"/>
      <c r="R396" s="105"/>
      <c r="S396" s="46">
        <f t="shared" si="113"/>
        <v>0</v>
      </c>
      <c r="T396" s="46"/>
      <c r="U396" s="46">
        <f t="shared" si="114"/>
        <v>0</v>
      </c>
      <c r="V396" s="105"/>
      <c r="W396" s="105"/>
      <c r="X396" s="105"/>
      <c r="Y396" s="105"/>
      <c r="Z396" s="46">
        <f t="shared" si="115"/>
        <v>0</v>
      </c>
      <c r="AA396" s="105"/>
      <c r="AB396" s="46">
        <f t="shared" si="116"/>
        <v>0</v>
      </c>
      <c r="AC396" s="105"/>
      <c r="AD396" s="105"/>
      <c r="AE396" s="105"/>
      <c r="AF396" s="105"/>
      <c r="AG396" s="46">
        <f t="shared" si="110"/>
        <v>0</v>
      </c>
      <c r="AH396" s="105">
        <v>0</v>
      </c>
      <c r="AI396" s="46">
        <f t="shared" si="117"/>
        <v>0</v>
      </c>
      <c r="AJ396" s="105"/>
      <c r="AK396" s="105"/>
      <c r="AL396" s="105"/>
      <c r="AM396" s="105"/>
      <c r="AN396" s="46">
        <f t="shared" si="118"/>
        <v>0</v>
      </c>
      <c r="AO396" s="105"/>
      <c r="AP396" s="105">
        <f t="shared" si="119"/>
        <v>0</v>
      </c>
      <c r="AQ396" s="46">
        <f t="shared" si="120"/>
        <v>0</v>
      </c>
      <c r="AR396" s="46">
        <f t="shared" si="121"/>
        <v>0</v>
      </c>
      <c r="AS396" s="46">
        <f t="shared" si="122"/>
        <v>0</v>
      </c>
      <c r="AT396" s="46">
        <f t="shared" si="123"/>
        <v>0</v>
      </c>
      <c r="AU396" s="46">
        <f t="shared" si="124"/>
        <v>0</v>
      </c>
      <c r="AV396" s="105">
        <f t="shared" si="125"/>
        <v>0</v>
      </c>
      <c r="AW396" s="105">
        <f t="shared" si="126"/>
        <v>0</v>
      </c>
      <c r="AX396" s="108"/>
      <c r="AY396" s="294" t="b">
        <f t="shared" si="127"/>
        <v>1</v>
      </c>
      <c r="AZ396" s="5" t="s">
        <v>788</v>
      </c>
    </row>
    <row r="397" spans="1:52" s="5" customFormat="1" ht="24.95" customHeight="1" x14ac:dyDescent="0.25">
      <c r="A397" s="281" t="s">
        <v>1739</v>
      </c>
      <c r="B397" s="19" t="s">
        <v>1783</v>
      </c>
      <c r="C397" s="65" t="s">
        <v>1784</v>
      </c>
      <c r="D397" s="66">
        <v>121.22</v>
      </c>
      <c r="E397" s="67">
        <v>121.22</v>
      </c>
      <c r="F397" s="101" t="s">
        <v>33</v>
      </c>
      <c r="G397" s="46">
        <v>0</v>
      </c>
      <c r="H397" s="46"/>
      <c r="I397" s="46"/>
      <c r="J397" s="46"/>
      <c r="K397" s="46"/>
      <c r="L397" s="46">
        <f t="shared" si="111"/>
        <v>0</v>
      </c>
      <c r="M397" s="46"/>
      <c r="N397" s="46">
        <f t="shared" si="112"/>
        <v>0</v>
      </c>
      <c r="O397" s="105"/>
      <c r="P397" s="105"/>
      <c r="Q397" s="105"/>
      <c r="R397" s="105"/>
      <c r="S397" s="46">
        <f t="shared" si="113"/>
        <v>0</v>
      </c>
      <c r="T397" s="46">
        <v>0</v>
      </c>
      <c r="U397" s="46">
        <f t="shared" si="114"/>
        <v>0</v>
      </c>
      <c r="V397" s="105"/>
      <c r="W397" s="105"/>
      <c r="X397" s="105"/>
      <c r="Y397" s="105"/>
      <c r="Z397" s="46">
        <f t="shared" si="115"/>
        <v>0</v>
      </c>
      <c r="AA397" s="105"/>
      <c r="AB397" s="46">
        <f t="shared" si="116"/>
        <v>0</v>
      </c>
      <c r="AC397" s="105"/>
      <c r="AD397" s="105"/>
      <c r="AE397" s="105"/>
      <c r="AF397" s="105"/>
      <c r="AG397" s="46">
        <f t="shared" si="110"/>
        <v>0</v>
      </c>
      <c r="AH397" s="105">
        <v>0</v>
      </c>
      <c r="AI397" s="46">
        <f t="shared" si="117"/>
        <v>0</v>
      </c>
      <c r="AJ397" s="105"/>
      <c r="AK397" s="105"/>
      <c r="AL397" s="105"/>
      <c r="AM397" s="105"/>
      <c r="AN397" s="46">
        <f t="shared" si="118"/>
        <v>0</v>
      </c>
      <c r="AO397" s="105">
        <v>0</v>
      </c>
      <c r="AP397" s="105">
        <f t="shared" si="119"/>
        <v>0</v>
      </c>
      <c r="AQ397" s="46">
        <f t="shared" si="120"/>
        <v>0</v>
      </c>
      <c r="AR397" s="46">
        <f t="shared" si="121"/>
        <v>0</v>
      </c>
      <c r="AS397" s="46">
        <f t="shared" si="122"/>
        <v>0</v>
      </c>
      <c r="AT397" s="46">
        <f t="shared" si="123"/>
        <v>0</v>
      </c>
      <c r="AU397" s="46">
        <f t="shared" si="124"/>
        <v>0</v>
      </c>
      <c r="AV397" s="105">
        <f t="shared" si="125"/>
        <v>0</v>
      </c>
      <c r="AW397" s="105">
        <f t="shared" si="126"/>
        <v>0</v>
      </c>
      <c r="AX397" s="108"/>
      <c r="AY397" s="294" t="b">
        <f t="shared" si="127"/>
        <v>1</v>
      </c>
      <c r="AZ397" s="5" t="s">
        <v>1784</v>
      </c>
    </row>
    <row r="398" spans="1:52" s="5" customFormat="1" ht="24.95" customHeight="1" x14ac:dyDescent="0.25">
      <c r="A398" s="281" t="s">
        <v>1739</v>
      </c>
      <c r="B398" s="19" t="s">
        <v>1785</v>
      </c>
      <c r="C398" s="65" t="s">
        <v>1786</v>
      </c>
      <c r="D398" s="66">
        <v>5.42</v>
      </c>
      <c r="E398" s="67">
        <v>5.42</v>
      </c>
      <c r="F398" s="101" t="s">
        <v>33</v>
      </c>
      <c r="G398" s="46">
        <v>4</v>
      </c>
      <c r="H398" s="46"/>
      <c r="I398" s="46"/>
      <c r="J398" s="46">
        <v>4</v>
      </c>
      <c r="K398" s="46"/>
      <c r="L398" s="46">
        <f t="shared" si="111"/>
        <v>0</v>
      </c>
      <c r="M398" s="46">
        <v>11</v>
      </c>
      <c r="N398" s="46">
        <f t="shared" si="112"/>
        <v>11</v>
      </c>
      <c r="O398" s="105"/>
      <c r="P398" s="105"/>
      <c r="Q398" s="105">
        <v>3</v>
      </c>
      <c r="R398" s="105"/>
      <c r="S398" s="46">
        <f t="shared" si="113"/>
        <v>-3</v>
      </c>
      <c r="T398" s="46">
        <v>8</v>
      </c>
      <c r="U398" s="46">
        <f t="shared" si="114"/>
        <v>11</v>
      </c>
      <c r="V398" s="105">
        <v>30</v>
      </c>
      <c r="W398" s="105"/>
      <c r="X398" s="105">
        <v>1</v>
      </c>
      <c r="Y398" s="105"/>
      <c r="Z398" s="46">
        <f t="shared" si="115"/>
        <v>26</v>
      </c>
      <c r="AA398" s="105">
        <v>26</v>
      </c>
      <c r="AB398" s="46">
        <f t="shared" si="116"/>
        <v>0</v>
      </c>
      <c r="AC398" s="105"/>
      <c r="AD398" s="105"/>
      <c r="AE398" s="105">
        <v>2</v>
      </c>
      <c r="AF398" s="105"/>
      <c r="AG398" s="46">
        <f t="shared" si="110"/>
        <v>24</v>
      </c>
      <c r="AH398" s="105">
        <v>24</v>
      </c>
      <c r="AI398" s="46">
        <f t="shared" si="117"/>
        <v>0</v>
      </c>
      <c r="AJ398" s="105">
        <v>3</v>
      </c>
      <c r="AK398" s="105"/>
      <c r="AL398" s="105">
        <v>24</v>
      </c>
      <c r="AM398" s="105"/>
      <c r="AN398" s="46">
        <f t="shared" si="118"/>
        <v>3</v>
      </c>
      <c r="AO398" s="105">
        <v>3</v>
      </c>
      <c r="AP398" s="105">
        <f t="shared" si="119"/>
        <v>0</v>
      </c>
      <c r="AQ398" s="46">
        <f t="shared" si="120"/>
        <v>33</v>
      </c>
      <c r="AR398" s="46">
        <f t="shared" si="121"/>
        <v>0</v>
      </c>
      <c r="AS398" s="46">
        <f t="shared" si="122"/>
        <v>34</v>
      </c>
      <c r="AT398" s="46">
        <f t="shared" si="123"/>
        <v>0</v>
      </c>
      <c r="AU398" s="46">
        <f t="shared" si="124"/>
        <v>3</v>
      </c>
      <c r="AV398" s="184">
        <f t="shared" si="125"/>
        <v>3</v>
      </c>
      <c r="AW398" s="105">
        <f t="shared" si="126"/>
        <v>0</v>
      </c>
      <c r="AX398" s="109"/>
      <c r="AY398" s="294" t="b">
        <f t="shared" si="127"/>
        <v>1</v>
      </c>
      <c r="AZ398" s="5" t="s">
        <v>1786</v>
      </c>
    </row>
    <row r="399" spans="1:52" s="5" customFormat="1" ht="24.95" customHeight="1" x14ac:dyDescent="0.25">
      <c r="A399" s="281" t="s">
        <v>674</v>
      </c>
      <c r="B399" s="19" t="s">
        <v>789</v>
      </c>
      <c r="C399" s="65" t="s">
        <v>790</v>
      </c>
      <c r="D399" s="66">
        <v>82.73</v>
      </c>
      <c r="E399" s="67">
        <v>82.73</v>
      </c>
      <c r="F399" s="101" t="s">
        <v>33</v>
      </c>
      <c r="G399" s="46">
        <v>12</v>
      </c>
      <c r="H399" s="46"/>
      <c r="I399" s="46"/>
      <c r="J399" s="46"/>
      <c r="K399" s="46"/>
      <c r="L399" s="46">
        <f t="shared" si="111"/>
        <v>12</v>
      </c>
      <c r="M399" s="46">
        <v>12</v>
      </c>
      <c r="N399" s="46">
        <f t="shared" si="112"/>
        <v>0</v>
      </c>
      <c r="O399" s="105"/>
      <c r="P399" s="105"/>
      <c r="Q399" s="105"/>
      <c r="R399" s="105"/>
      <c r="S399" s="46">
        <f t="shared" si="113"/>
        <v>12</v>
      </c>
      <c r="T399" s="46">
        <v>12</v>
      </c>
      <c r="U399" s="46">
        <f t="shared" si="114"/>
        <v>0</v>
      </c>
      <c r="V399" s="105"/>
      <c r="W399" s="105"/>
      <c r="X399" s="105"/>
      <c r="Y399" s="105"/>
      <c r="Z399" s="46">
        <f t="shared" si="115"/>
        <v>12</v>
      </c>
      <c r="AA399" s="105">
        <v>12</v>
      </c>
      <c r="AB399" s="46">
        <f t="shared" si="116"/>
        <v>0</v>
      </c>
      <c r="AC399" s="105"/>
      <c r="AD399" s="105"/>
      <c r="AE399" s="105"/>
      <c r="AF399" s="105"/>
      <c r="AG399" s="46">
        <f t="shared" si="110"/>
        <v>12</v>
      </c>
      <c r="AH399" s="105">
        <v>12</v>
      </c>
      <c r="AI399" s="46">
        <f t="shared" si="117"/>
        <v>0</v>
      </c>
      <c r="AJ399" s="105"/>
      <c r="AK399" s="105"/>
      <c r="AL399" s="105"/>
      <c r="AM399" s="105"/>
      <c r="AN399" s="46">
        <f t="shared" si="118"/>
        <v>12</v>
      </c>
      <c r="AO399" s="105">
        <v>12</v>
      </c>
      <c r="AP399" s="105">
        <f t="shared" si="119"/>
        <v>0</v>
      </c>
      <c r="AQ399" s="46">
        <f t="shared" si="120"/>
        <v>0</v>
      </c>
      <c r="AR399" s="46">
        <f t="shared" si="121"/>
        <v>0</v>
      </c>
      <c r="AS399" s="46">
        <f t="shared" si="122"/>
        <v>0</v>
      </c>
      <c r="AT399" s="46">
        <f t="shared" si="123"/>
        <v>0</v>
      </c>
      <c r="AU399" s="46">
        <f t="shared" si="124"/>
        <v>12</v>
      </c>
      <c r="AV399" s="105">
        <f t="shared" si="125"/>
        <v>12</v>
      </c>
      <c r="AW399" s="105">
        <f t="shared" si="126"/>
        <v>0</v>
      </c>
      <c r="AX399" s="107"/>
      <c r="AY399" s="294" t="b">
        <f t="shared" si="127"/>
        <v>1</v>
      </c>
      <c r="AZ399" s="5" t="s">
        <v>790</v>
      </c>
    </row>
    <row r="400" spans="1:52" s="5" customFormat="1" ht="24.95" customHeight="1" x14ac:dyDescent="0.25">
      <c r="A400" s="281" t="s">
        <v>674</v>
      </c>
      <c r="B400" s="19" t="s">
        <v>791</v>
      </c>
      <c r="C400" s="65" t="s">
        <v>792</v>
      </c>
      <c r="D400" s="66">
        <v>70.349999999999994</v>
      </c>
      <c r="E400" s="67">
        <v>70.349999999999994</v>
      </c>
      <c r="F400" s="101" t="s">
        <v>33</v>
      </c>
      <c r="G400" s="46">
        <v>6</v>
      </c>
      <c r="H400" s="46"/>
      <c r="I400" s="46"/>
      <c r="J400" s="46"/>
      <c r="K400" s="46"/>
      <c r="L400" s="46">
        <f t="shared" si="111"/>
        <v>6</v>
      </c>
      <c r="M400" s="46">
        <v>6</v>
      </c>
      <c r="N400" s="46">
        <f t="shared" si="112"/>
        <v>0</v>
      </c>
      <c r="O400" s="105"/>
      <c r="P400" s="105"/>
      <c r="Q400" s="105"/>
      <c r="R400" s="105"/>
      <c r="S400" s="46">
        <f t="shared" si="113"/>
        <v>6</v>
      </c>
      <c r="T400" s="46">
        <v>6</v>
      </c>
      <c r="U400" s="46">
        <f t="shared" si="114"/>
        <v>0</v>
      </c>
      <c r="V400" s="105"/>
      <c r="W400" s="105"/>
      <c r="X400" s="105"/>
      <c r="Y400" s="105"/>
      <c r="Z400" s="46">
        <f t="shared" si="115"/>
        <v>6</v>
      </c>
      <c r="AA400" s="105">
        <v>6</v>
      </c>
      <c r="AB400" s="46">
        <f t="shared" si="116"/>
        <v>0</v>
      </c>
      <c r="AC400" s="105"/>
      <c r="AD400" s="105"/>
      <c r="AE400" s="105"/>
      <c r="AF400" s="105"/>
      <c r="AG400" s="46">
        <f t="shared" si="110"/>
        <v>6</v>
      </c>
      <c r="AH400" s="105">
        <v>6</v>
      </c>
      <c r="AI400" s="46">
        <f t="shared" si="117"/>
        <v>0</v>
      </c>
      <c r="AJ400" s="105"/>
      <c r="AK400" s="105"/>
      <c r="AL400" s="105"/>
      <c r="AM400" s="105"/>
      <c r="AN400" s="46">
        <f t="shared" si="118"/>
        <v>6</v>
      </c>
      <c r="AO400" s="105">
        <v>6</v>
      </c>
      <c r="AP400" s="105">
        <f t="shared" si="119"/>
        <v>0</v>
      </c>
      <c r="AQ400" s="46">
        <f t="shared" si="120"/>
        <v>0</v>
      </c>
      <c r="AR400" s="46">
        <f t="shared" si="121"/>
        <v>0</v>
      </c>
      <c r="AS400" s="46">
        <f t="shared" si="122"/>
        <v>0</v>
      </c>
      <c r="AT400" s="46">
        <f t="shared" si="123"/>
        <v>0</v>
      </c>
      <c r="AU400" s="46">
        <f t="shared" si="124"/>
        <v>6</v>
      </c>
      <c r="AV400" s="105">
        <f t="shared" si="125"/>
        <v>6</v>
      </c>
      <c r="AW400" s="105">
        <f t="shared" si="126"/>
        <v>0</v>
      </c>
      <c r="AX400" s="107"/>
      <c r="AY400" s="294" t="b">
        <f t="shared" si="127"/>
        <v>1</v>
      </c>
      <c r="AZ400" s="5" t="s">
        <v>792</v>
      </c>
    </row>
    <row r="401" spans="1:52" s="5" customFormat="1" ht="24.95" customHeight="1" x14ac:dyDescent="0.25">
      <c r="A401" s="281" t="s">
        <v>1739</v>
      </c>
      <c r="B401" s="19" t="s">
        <v>1787</v>
      </c>
      <c r="C401" s="65" t="s">
        <v>1788</v>
      </c>
      <c r="D401" s="66">
        <v>24.36</v>
      </c>
      <c r="E401" s="67">
        <v>24.36</v>
      </c>
      <c r="F401" s="101" t="s">
        <v>33</v>
      </c>
      <c r="G401" s="46">
        <v>0</v>
      </c>
      <c r="H401" s="46"/>
      <c r="I401" s="46"/>
      <c r="J401" s="46"/>
      <c r="K401" s="46"/>
      <c r="L401" s="46">
        <f t="shared" si="111"/>
        <v>0</v>
      </c>
      <c r="M401" s="46">
        <v>3</v>
      </c>
      <c r="N401" s="46">
        <f t="shared" si="112"/>
        <v>3</v>
      </c>
      <c r="O401" s="105"/>
      <c r="P401" s="105"/>
      <c r="Q401" s="105"/>
      <c r="R401" s="105"/>
      <c r="S401" s="46">
        <f t="shared" si="113"/>
        <v>0</v>
      </c>
      <c r="T401" s="46">
        <v>3</v>
      </c>
      <c r="U401" s="46">
        <f t="shared" si="114"/>
        <v>3</v>
      </c>
      <c r="V401" s="105"/>
      <c r="W401" s="105"/>
      <c r="X401" s="105"/>
      <c r="Y401" s="105"/>
      <c r="Z401" s="46">
        <f t="shared" si="115"/>
        <v>0</v>
      </c>
      <c r="AA401" s="105"/>
      <c r="AB401" s="46">
        <f t="shared" si="116"/>
        <v>0</v>
      </c>
      <c r="AC401" s="105"/>
      <c r="AD401" s="105"/>
      <c r="AE401" s="105"/>
      <c r="AF401" s="105"/>
      <c r="AG401" s="46">
        <f t="shared" si="110"/>
        <v>0</v>
      </c>
      <c r="AH401" s="105">
        <v>3</v>
      </c>
      <c r="AI401" s="46">
        <f t="shared" si="117"/>
        <v>3</v>
      </c>
      <c r="AJ401" s="105"/>
      <c r="AK401" s="105"/>
      <c r="AL401" s="105"/>
      <c r="AM401" s="105"/>
      <c r="AN401" s="46">
        <f t="shared" si="118"/>
        <v>0</v>
      </c>
      <c r="AO401" s="105">
        <v>0</v>
      </c>
      <c r="AP401" s="105">
        <f t="shared" si="119"/>
        <v>0</v>
      </c>
      <c r="AQ401" s="46">
        <f t="shared" si="120"/>
        <v>0</v>
      </c>
      <c r="AR401" s="46">
        <f t="shared" si="121"/>
        <v>0</v>
      </c>
      <c r="AS401" s="46">
        <f t="shared" si="122"/>
        <v>0</v>
      </c>
      <c r="AT401" s="46">
        <f t="shared" si="123"/>
        <v>0</v>
      </c>
      <c r="AU401" s="46">
        <f t="shared" si="124"/>
        <v>0</v>
      </c>
      <c r="AV401" s="105">
        <f t="shared" si="125"/>
        <v>0</v>
      </c>
      <c r="AW401" s="105">
        <f t="shared" si="126"/>
        <v>0</v>
      </c>
      <c r="AX401" s="108"/>
      <c r="AY401" s="294" t="b">
        <f t="shared" si="127"/>
        <v>1</v>
      </c>
      <c r="AZ401" s="5" t="s">
        <v>1788</v>
      </c>
    </row>
    <row r="402" spans="1:52" s="5" customFormat="1" ht="24.95" customHeight="1" x14ac:dyDescent="0.25">
      <c r="A402" s="281" t="s">
        <v>1739</v>
      </c>
      <c r="B402" s="19" t="s">
        <v>1789</v>
      </c>
      <c r="C402" s="65" t="s">
        <v>1790</v>
      </c>
      <c r="D402" s="66">
        <v>67.510000000000005</v>
      </c>
      <c r="E402" s="67">
        <v>67.510000000000005</v>
      </c>
      <c r="F402" s="101" t="s">
        <v>33</v>
      </c>
      <c r="G402" s="46">
        <v>14</v>
      </c>
      <c r="H402" s="46"/>
      <c r="I402" s="46"/>
      <c r="J402" s="46"/>
      <c r="K402" s="46"/>
      <c r="L402" s="46">
        <f t="shared" si="111"/>
        <v>14</v>
      </c>
      <c r="M402" s="46">
        <v>14</v>
      </c>
      <c r="N402" s="46">
        <f t="shared" si="112"/>
        <v>0</v>
      </c>
      <c r="O402" s="105"/>
      <c r="P402" s="105"/>
      <c r="Q402" s="105"/>
      <c r="R402" s="105"/>
      <c r="S402" s="46">
        <f t="shared" si="113"/>
        <v>14</v>
      </c>
      <c r="T402" s="46">
        <v>14</v>
      </c>
      <c r="U402" s="46">
        <f t="shared" si="114"/>
        <v>0</v>
      </c>
      <c r="V402" s="105"/>
      <c r="W402" s="105"/>
      <c r="X402" s="105"/>
      <c r="Y402" s="105"/>
      <c r="Z402" s="46">
        <f t="shared" si="115"/>
        <v>14</v>
      </c>
      <c r="AA402" s="105">
        <v>14</v>
      </c>
      <c r="AB402" s="46">
        <f t="shared" si="116"/>
        <v>0</v>
      </c>
      <c r="AC402" s="105"/>
      <c r="AD402" s="105"/>
      <c r="AE402" s="105"/>
      <c r="AF402" s="105"/>
      <c r="AG402" s="46">
        <f t="shared" si="110"/>
        <v>14</v>
      </c>
      <c r="AH402" s="105">
        <v>14</v>
      </c>
      <c r="AI402" s="46">
        <f t="shared" si="117"/>
        <v>0</v>
      </c>
      <c r="AJ402" s="105"/>
      <c r="AK402" s="105"/>
      <c r="AL402" s="105"/>
      <c r="AM402" s="105"/>
      <c r="AN402" s="46">
        <f t="shared" si="118"/>
        <v>14</v>
      </c>
      <c r="AO402" s="105">
        <v>14</v>
      </c>
      <c r="AP402" s="105">
        <f t="shared" si="119"/>
        <v>0</v>
      </c>
      <c r="AQ402" s="46">
        <f t="shared" si="120"/>
        <v>0</v>
      </c>
      <c r="AR402" s="46">
        <f t="shared" si="121"/>
        <v>0</v>
      </c>
      <c r="AS402" s="46">
        <f t="shared" si="122"/>
        <v>0</v>
      </c>
      <c r="AT402" s="46">
        <f t="shared" si="123"/>
        <v>0</v>
      </c>
      <c r="AU402" s="46">
        <f t="shared" si="124"/>
        <v>14</v>
      </c>
      <c r="AV402" s="184">
        <f t="shared" si="125"/>
        <v>14</v>
      </c>
      <c r="AW402" s="105">
        <f t="shared" si="126"/>
        <v>0</v>
      </c>
      <c r="AX402" s="108"/>
      <c r="AY402" s="294" t="b">
        <f t="shared" si="127"/>
        <v>1</v>
      </c>
      <c r="AZ402" s="5" t="s">
        <v>1790</v>
      </c>
    </row>
    <row r="403" spans="1:52" s="5" customFormat="1" ht="24.95" customHeight="1" x14ac:dyDescent="0.25">
      <c r="A403" s="281" t="s">
        <v>1880</v>
      </c>
      <c r="B403" s="19" t="s">
        <v>1882</v>
      </c>
      <c r="C403" s="65" t="s">
        <v>1883</v>
      </c>
      <c r="D403" s="66">
        <v>9.89</v>
      </c>
      <c r="E403" s="67">
        <v>9.89</v>
      </c>
      <c r="F403" s="101" t="s">
        <v>33</v>
      </c>
      <c r="G403" s="46">
        <v>0</v>
      </c>
      <c r="H403" s="46"/>
      <c r="I403" s="46"/>
      <c r="J403" s="46"/>
      <c r="K403" s="46"/>
      <c r="L403" s="46">
        <f t="shared" si="111"/>
        <v>0</v>
      </c>
      <c r="M403" s="46"/>
      <c r="N403" s="46">
        <f t="shared" si="112"/>
        <v>0</v>
      </c>
      <c r="O403" s="105"/>
      <c r="P403" s="105"/>
      <c r="Q403" s="105"/>
      <c r="R403" s="105"/>
      <c r="S403" s="46">
        <f t="shared" si="113"/>
        <v>0</v>
      </c>
      <c r="T403" s="46"/>
      <c r="U403" s="46">
        <f t="shared" si="114"/>
        <v>0</v>
      </c>
      <c r="V403" s="105"/>
      <c r="W403" s="105"/>
      <c r="X403" s="105"/>
      <c r="Y403" s="105"/>
      <c r="Z403" s="46">
        <f t="shared" si="115"/>
        <v>0</v>
      </c>
      <c r="AA403" s="105"/>
      <c r="AB403" s="46">
        <f t="shared" si="116"/>
        <v>0</v>
      </c>
      <c r="AC403" s="105"/>
      <c r="AD403" s="105"/>
      <c r="AE403" s="105"/>
      <c r="AF403" s="105"/>
      <c r="AG403" s="46">
        <f t="shared" si="110"/>
        <v>0</v>
      </c>
      <c r="AH403" s="105">
        <v>0</v>
      </c>
      <c r="AI403" s="46">
        <f t="shared" si="117"/>
        <v>0</v>
      </c>
      <c r="AJ403" s="105"/>
      <c r="AK403" s="105"/>
      <c r="AL403" s="105"/>
      <c r="AM403" s="105"/>
      <c r="AN403" s="46">
        <f t="shared" si="118"/>
        <v>0</v>
      </c>
      <c r="AO403" s="105">
        <v>0</v>
      </c>
      <c r="AP403" s="105">
        <f t="shared" si="119"/>
        <v>0</v>
      </c>
      <c r="AQ403" s="46">
        <f t="shared" si="120"/>
        <v>0</v>
      </c>
      <c r="AR403" s="46">
        <f t="shared" si="121"/>
        <v>0</v>
      </c>
      <c r="AS403" s="46">
        <f t="shared" si="122"/>
        <v>0</v>
      </c>
      <c r="AT403" s="46">
        <f t="shared" si="123"/>
        <v>0</v>
      </c>
      <c r="AU403" s="46">
        <f t="shared" si="124"/>
        <v>0</v>
      </c>
      <c r="AV403" s="105">
        <f t="shared" si="125"/>
        <v>0</v>
      </c>
      <c r="AW403" s="105">
        <f t="shared" si="126"/>
        <v>0</v>
      </c>
      <c r="AX403" s="107"/>
      <c r="AY403" s="294" t="b">
        <f t="shared" si="127"/>
        <v>1</v>
      </c>
      <c r="AZ403" s="5" t="s">
        <v>1883</v>
      </c>
    </row>
    <row r="404" spans="1:52" s="5" customFormat="1" ht="24.95" customHeight="1" x14ac:dyDescent="0.25">
      <c r="A404" s="281" t="s">
        <v>1739</v>
      </c>
      <c r="B404" s="19" t="s">
        <v>1791</v>
      </c>
      <c r="C404" s="65" t="s">
        <v>1792</v>
      </c>
      <c r="D404" s="66">
        <v>10</v>
      </c>
      <c r="E404" s="67">
        <v>10</v>
      </c>
      <c r="F404" s="101" t="s">
        <v>33</v>
      </c>
      <c r="G404" s="46">
        <v>0</v>
      </c>
      <c r="H404" s="46"/>
      <c r="I404" s="46"/>
      <c r="J404" s="46"/>
      <c r="K404" s="46"/>
      <c r="L404" s="46">
        <f t="shared" si="111"/>
        <v>0</v>
      </c>
      <c r="M404" s="46"/>
      <c r="N404" s="46">
        <f t="shared" si="112"/>
        <v>0</v>
      </c>
      <c r="O404" s="105"/>
      <c r="P404" s="105"/>
      <c r="Q404" s="105"/>
      <c r="R404" s="105"/>
      <c r="S404" s="46">
        <f t="shared" si="113"/>
        <v>0</v>
      </c>
      <c r="T404" s="46"/>
      <c r="U404" s="46">
        <f t="shared" si="114"/>
        <v>0</v>
      </c>
      <c r="V404" s="105"/>
      <c r="W404" s="105"/>
      <c r="X404" s="105"/>
      <c r="Y404" s="105"/>
      <c r="Z404" s="46">
        <f t="shared" si="115"/>
        <v>0</v>
      </c>
      <c r="AA404" s="105"/>
      <c r="AB404" s="46">
        <f t="shared" si="116"/>
        <v>0</v>
      </c>
      <c r="AC404" s="105"/>
      <c r="AD404" s="105"/>
      <c r="AE404" s="105"/>
      <c r="AF404" s="105"/>
      <c r="AG404" s="46">
        <f t="shared" si="110"/>
        <v>0</v>
      </c>
      <c r="AH404" s="105">
        <v>0</v>
      </c>
      <c r="AI404" s="46">
        <f t="shared" si="117"/>
        <v>0</v>
      </c>
      <c r="AJ404" s="105"/>
      <c r="AK404" s="105"/>
      <c r="AL404" s="105"/>
      <c r="AM404" s="105"/>
      <c r="AN404" s="46">
        <f t="shared" si="118"/>
        <v>0</v>
      </c>
      <c r="AO404" s="105">
        <v>0</v>
      </c>
      <c r="AP404" s="105">
        <f t="shared" si="119"/>
        <v>0</v>
      </c>
      <c r="AQ404" s="46">
        <f t="shared" si="120"/>
        <v>0</v>
      </c>
      <c r="AR404" s="46">
        <f t="shared" si="121"/>
        <v>0</v>
      </c>
      <c r="AS404" s="46">
        <f t="shared" si="122"/>
        <v>0</v>
      </c>
      <c r="AT404" s="46">
        <f t="shared" si="123"/>
        <v>0</v>
      </c>
      <c r="AU404" s="46">
        <f t="shared" si="124"/>
        <v>0</v>
      </c>
      <c r="AV404" s="105">
        <f t="shared" si="125"/>
        <v>0</v>
      </c>
      <c r="AW404" s="105">
        <f t="shared" si="126"/>
        <v>0</v>
      </c>
      <c r="AX404" s="107"/>
      <c r="AY404" s="294" t="b">
        <f t="shared" si="127"/>
        <v>1</v>
      </c>
      <c r="AZ404" s="5" t="s">
        <v>1792</v>
      </c>
    </row>
    <row r="405" spans="1:52" s="5" customFormat="1" ht="24.95" customHeight="1" x14ac:dyDescent="0.25">
      <c r="A405" s="281" t="s">
        <v>189</v>
      </c>
      <c r="B405" s="19" t="s">
        <v>204</v>
      </c>
      <c r="C405" s="65" t="s">
        <v>205</v>
      </c>
      <c r="D405" s="66">
        <v>0</v>
      </c>
      <c r="E405" s="67">
        <v>0</v>
      </c>
      <c r="F405" s="101" t="s">
        <v>76</v>
      </c>
      <c r="G405" s="46">
        <v>0</v>
      </c>
      <c r="H405" s="46"/>
      <c r="I405" s="46"/>
      <c r="J405" s="46"/>
      <c r="K405" s="46"/>
      <c r="L405" s="46">
        <f t="shared" si="111"/>
        <v>0</v>
      </c>
      <c r="M405" s="46"/>
      <c r="N405" s="46">
        <f t="shared" si="112"/>
        <v>0</v>
      </c>
      <c r="O405" s="105"/>
      <c r="P405" s="105"/>
      <c r="Q405" s="105"/>
      <c r="R405" s="105"/>
      <c r="S405" s="46">
        <f t="shared" si="113"/>
        <v>0</v>
      </c>
      <c r="T405" s="46"/>
      <c r="U405" s="46">
        <f t="shared" si="114"/>
        <v>0</v>
      </c>
      <c r="V405" s="105"/>
      <c r="W405" s="105"/>
      <c r="X405" s="105"/>
      <c r="Y405" s="105"/>
      <c r="Z405" s="46">
        <f t="shared" si="115"/>
        <v>0</v>
      </c>
      <c r="AA405" s="105"/>
      <c r="AB405" s="46">
        <f t="shared" si="116"/>
        <v>0</v>
      </c>
      <c r="AC405" s="105"/>
      <c r="AD405" s="105"/>
      <c r="AE405" s="105"/>
      <c r="AF405" s="105"/>
      <c r="AG405" s="46">
        <f t="shared" si="110"/>
        <v>0</v>
      </c>
      <c r="AH405" s="105">
        <v>0</v>
      </c>
      <c r="AI405" s="46">
        <f t="shared" si="117"/>
        <v>0</v>
      </c>
      <c r="AJ405" s="105"/>
      <c r="AK405" s="105"/>
      <c r="AL405" s="105"/>
      <c r="AM405" s="105"/>
      <c r="AN405" s="46">
        <f t="shared" si="118"/>
        <v>0</v>
      </c>
      <c r="AO405" s="105">
        <v>0</v>
      </c>
      <c r="AP405" s="105">
        <f t="shared" si="119"/>
        <v>0</v>
      </c>
      <c r="AQ405" s="46">
        <f t="shared" si="120"/>
        <v>0</v>
      </c>
      <c r="AR405" s="46">
        <f t="shared" si="121"/>
        <v>0</v>
      </c>
      <c r="AS405" s="46">
        <f t="shared" si="122"/>
        <v>0</v>
      </c>
      <c r="AT405" s="46">
        <f t="shared" si="123"/>
        <v>0</v>
      </c>
      <c r="AU405" s="46">
        <f t="shared" si="124"/>
        <v>0</v>
      </c>
      <c r="AV405" s="105">
        <f t="shared" si="125"/>
        <v>0</v>
      </c>
      <c r="AW405" s="105">
        <f t="shared" si="126"/>
        <v>0</v>
      </c>
      <c r="AX405" s="108"/>
      <c r="AY405" s="294" t="b">
        <f t="shared" si="127"/>
        <v>1</v>
      </c>
      <c r="AZ405" s="5" t="s">
        <v>205</v>
      </c>
    </row>
    <row r="406" spans="1:52" s="5" customFormat="1" ht="24.95" customHeight="1" x14ac:dyDescent="0.25">
      <c r="A406" s="281" t="s">
        <v>1741</v>
      </c>
      <c r="B406" s="69" t="s">
        <v>1742</v>
      </c>
      <c r="C406" s="65" t="s">
        <v>1743</v>
      </c>
      <c r="D406" s="66">
        <v>1169</v>
      </c>
      <c r="E406" s="67">
        <v>1169</v>
      </c>
      <c r="F406" s="101" t="s">
        <v>33</v>
      </c>
      <c r="G406" s="46">
        <v>2</v>
      </c>
      <c r="H406" s="46"/>
      <c r="I406" s="46"/>
      <c r="J406" s="46"/>
      <c r="K406" s="46"/>
      <c r="L406" s="46">
        <f t="shared" si="111"/>
        <v>2</v>
      </c>
      <c r="M406" s="46">
        <v>2</v>
      </c>
      <c r="N406" s="46">
        <f t="shared" si="112"/>
        <v>0</v>
      </c>
      <c r="O406" s="105"/>
      <c r="P406" s="105"/>
      <c r="Q406" s="105"/>
      <c r="R406" s="105"/>
      <c r="S406" s="46">
        <f t="shared" si="113"/>
        <v>2</v>
      </c>
      <c r="T406" s="46">
        <v>2</v>
      </c>
      <c r="U406" s="46">
        <f t="shared" si="114"/>
        <v>0</v>
      </c>
      <c r="V406" s="105"/>
      <c r="W406" s="105"/>
      <c r="X406" s="105"/>
      <c r="Y406" s="105"/>
      <c r="Z406" s="46">
        <f t="shared" si="115"/>
        <v>2</v>
      </c>
      <c r="AA406" s="105">
        <v>2</v>
      </c>
      <c r="AB406" s="46">
        <f t="shared" si="116"/>
        <v>0</v>
      </c>
      <c r="AC406" s="105"/>
      <c r="AD406" s="105"/>
      <c r="AE406" s="105"/>
      <c r="AF406" s="105"/>
      <c r="AG406" s="46">
        <f t="shared" si="110"/>
        <v>2</v>
      </c>
      <c r="AH406" s="105">
        <v>2</v>
      </c>
      <c r="AI406" s="46">
        <f t="shared" si="117"/>
        <v>0</v>
      </c>
      <c r="AJ406" s="105"/>
      <c r="AK406" s="105"/>
      <c r="AL406" s="105"/>
      <c r="AM406" s="105"/>
      <c r="AN406" s="46">
        <f t="shared" si="118"/>
        <v>2</v>
      </c>
      <c r="AO406" s="105">
        <v>2</v>
      </c>
      <c r="AP406" s="105">
        <f t="shared" si="119"/>
        <v>0</v>
      </c>
      <c r="AQ406" s="46">
        <f t="shared" si="120"/>
        <v>0</v>
      </c>
      <c r="AR406" s="46">
        <f t="shared" si="121"/>
        <v>0</v>
      </c>
      <c r="AS406" s="46">
        <f t="shared" si="122"/>
        <v>0</v>
      </c>
      <c r="AT406" s="46">
        <f t="shared" si="123"/>
        <v>0</v>
      </c>
      <c r="AU406" s="46">
        <f t="shared" si="124"/>
        <v>2</v>
      </c>
      <c r="AV406" s="184">
        <f t="shared" si="125"/>
        <v>2</v>
      </c>
      <c r="AW406" s="105">
        <f t="shared" si="126"/>
        <v>0</v>
      </c>
      <c r="AX406" s="108"/>
      <c r="AY406" s="294" t="b">
        <f t="shared" si="127"/>
        <v>1</v>
      </c>
      <c r="AZ406" s="5" t="s">
        <v>1743</v>
      </c>
    </row>
    <row r="407" spans="1:52" s="5" customFormat="1" ht="24.95" customHeight="1" x14ac:dyDescent="0.25">
      <c r="A407" s="281" t="s">
        <v>1271</v>
      </c>
      <c r="B407" s="19" t="s">
        <v>1691</v>
      </c>
      <c r="C407" s="65" t="s">
        <v>1692</v>
      </c>
      <c r="D407" s="66">
        <v>1205.33</v>
      </c>
      <c r="E407" s="67">
        <v>1205.33</v>
      </c>
      <c r="F407" s="101" t="s">
        <v>33</v>
      </c>
      <c r="G407" s="46">
        <v>0</v>
      </c>
      <c r="H407" s="46"/>
      <c r="I407" s="46"/>
      <c r="J407" s="46"/>
      <c r="K407" s="46"/>
      <c r="L407" s="46">
        <f t="shared" si="111"/>
        <v>0</v>
      </c>
      <c r="M407" s="46"/>
      <c r="N407" s="46">
        <f t="shared" si="112"/>
        <v>0</v>
      </c>
      <c r="O407" s="105"/>
      <c r="P407" s="105"/>
      <c r="Q407" s="105"/>
      <c r="R407" s="105"/>
      <c r="S407" s="46">
        <f t="shared" si="113"/>
        <v>0</v>
      </c>
      <c r="T407" s="116"/>
      <c r="U407" s="46">
        <f t="shared" si="114"/>
        <v>0</v>
      </c>
      <c r="V407" s="105"/>
      <c r="W407" s="105"/>
      <c r="X407" s="105"/>
      <c r="Y407" s="105"/>
      <c r="Z407" s="46">
        <f t="shared" si="115"/>
        <v>0</v>
      </c>
      <c r="AA407" s="105"/>
      <c r="AB407" s="46">
        <f t="shared" si="116"/>
        <v>0</v>
      </c>
      <c r="AC407" s="105"/>
      <c r="AD407" s="105"/>
      <c r="AE407" s="105"/>
      <c r="AF407" s="105"/>
      <c r="AG407" s="46">
        <f t="shared" si="110"/>
        <v>0</v>
      </c>
      <c r="AH407" s="105">
        <v>0</v>
      </c>
      <c r="AI407" s="46">
        <f t="shared" si="117"/>
        <v>0</v>
      </c>
      <c r="AJ407" s="105"/>
      <c r="AK407" s="105"/>
      <c r="AL407" s="105"/>
      <c r="AM407" s="105"/>
      <c r="AN407" s="46">
        <f t="shared" si="118"/>
        <v>0</v>
      </c>
      <c r="AO407" s="105">
        <v>0</v>
      </c>
      <c r="AP407" s="105">
        <f t="shared" si="119"/>
        <v>0</v>
      </c>
      <c r="AQ407" s="46">
        <f t="shared" si="120"/>
        <v>0</v>
      </c>
      <c r="AR407" s="46">
        <f t="shared" si="121"/>
        <v>0</v>
      </c>
      <c r="AS407" s="46">
        <f t="shared" si="122"/>
        <v>0</v>
      </c>
      <c r="AT407" s="46">
        <f t="shared" si="123"/>
        <v>0</v>
      </c>
      <c r="AU407" s="46">
        <f t="shared" si="124"/>
        <v>0</v>
      </c>
      <c r="AV407" s="105">
        <f t="shared" si="125"/>
        <v>0</v>
      </c>
      <c r="AW407" s="105">
        <f t="shared" si="126"/>
        <v>0</v>
      </c>
      <c r="AX407" s="107"/>
      <c r="AY407" s="294" t="b">
        <f t="shared" si="127"/>
        <v>1</v>
      </c>
      <c r="AZ407" s="5" t="s">
        <v>1692</v>
      </c>
    </row>
    <row r="408" spans="1:52" s="5" customFormat="1" ht="28.5" customHeight="1" x14ac:dyDescent="0.25">
      <c r="A408" s="281" t="s">
        <v>1587</v>
      </c>
      <c r="B408" s="19" t="s">
        <v>1588</v>
      </c>
      <c r="C408" s="65" t="s">
        <v>1589</v>
      </c>
      <c r="D408" s="66">
        <v>125</v>
      </c>
      <c r="E408" s="67">
        <v>125</v>
      </c>
      <c r="F408" s="101" t="s">
        <v>33</v>
      </c>
      <c r="G408" s="46">
        <v>2</v>
      </c>
      <c r="H408" s="46"/>
      <c r="I408" s="46"/>
      <c r="J408" s="46"/>
      <c r="K408" s="46"/>
      <c r="L408" s="46">
        <f t="shared" si="111"/>
        <v>2</v>
      </c>
      <c r="M408" s="46">
        <v>2</v>
      </c>
      <c r="N408" s="46">
        <f t="shared" si="112"/>
        <v>0</v>
      </c>
      <c r="O408" s="105"/>
      <c r="P408" s="105"/>
      <c r="Q408" s="105"/>
      <c r="R408" s="105"/>
      <c r="S408" s="46">
        <f t="shared" si="113"/>
        <v>2</v>
      </c>
      <c r="T408" s="46">
        <v>2</v>
      </c>
      <c r="U408" s="46">
        <f t="shared" si="114"/>
        <v>0</v>
      </c>
      <c r="V408" s="105"/>
      <c r="W408" s="105"/>
      <c r="X408" s="105"/>
      <c r="Y408" s="105"/>
      <c r="Z408" s="46">
        <f t="shared" si="115"/>
        <v>2</v>
      </c>
      <c r="AA408" s="105">
        <v>2</v>
      </c>
      <c r="AB408" s="46">
        <f t="shared" si="116"/>
        <v>0</v>
      </c>
      <c r="AC408" s="105"/>
      <c r="AD408" s="105"/>
      <c r="AE408" s="105"/>
      <c r="AF408" s="105"/>
      <c r="AG408" s="46">
        <f t="shared" si="110"/>
        <v>2</v>
      </c>
      <c r="AH408" s="105">
        <v>2</v>
      </c>
      <c r="AI408" s="46">
        <f t="shared" si="117"/>
        <v>0</v>
      </c>
      <c r="AJ408" s="105"/>
      <c r="AK408" s="105"/>
      <c r="AL408" s="105"/>
      <c r="AM408" s="105"/>
      <c r="AN408" s="46">
        <f t="shared" si="118"/>
        <v>2</v>
      </c>
      <c r="AO408" s="105">
        <v>2</v>
      </c>
      <c r="AP408" s="105">
        <f t="shared" si="119"/>
        <v>0</v>
      </c>
      <c r="AQ408" s="46">
        <f t="shared" si="120"/>
        <v>0</v>
      </c>
      <c r="AR408" s="46">
        <f t="shared" si="121"/>
        <v>0</v>
      </c>
      <c r="AS408" s="46">
        <f t="shared" si="122"/>
        <v>0</v>
      </c>
      <c r="AT408" s="46">
        <f t="shared" si="123"/>
        <v>0</v>
      </c>
      <c r="AU408" s="46">
        <f t="shared" si="124"/>
        <v>2</v>
      </c>
      <c r="AV408" s="184">
        <f t="shared" si="125"/>
        <v>2</v>
      </c>
      <c r="AW408" s="105">
        <f t="shared" si="126"/>
        <v>0</v>
      </c>
      <c r="AX408" s="107"/>
      <c r="AY408" s="294" t="b">
        <f t="shared" si="127"/>
        <v>1</v>
      </c>
      <c r="AZ408" s="5" t="s">
        <v>1589</v>
      </c>
    </row>
    <row r="409" spans="1:52" s="5" customFormat="1" ht="28.5" customHeight="1" x14ac:dyDescent="0.25">
      <c r="A409" s="281" t="s">
        <v>228</v>
      </c>
      <c r="B409" s="19" t="s">
        <v>398</v>
      </c>
      <c r="C409" s="65" t="s">
        <v>399</v>
      </c>
      <c r="D409" s="66">
        <v>960.61</v>
      </c>
      <c r="E409" s="67">
        <v>960.61</v>
      </c>
      <c r="F409" s="101" t="s">
        <v>33</v>
      </c>
      <c r="G409" s="46">
        <v>0</v>
      </c>
      <c r="H409" s="46"/>
      <c r="I409" s="46"/>
      <c r="J409" s="46"/>
      <c r="K409" s="46"/>
      <c r="L409" s="46">
        <f t="shared" si="111"/>
        <v>0</v>
      </c>
      <c r="M409" s="46">
        <v>0</v>
      </c>
      <c r="N409" s="46">
        <f t="shared" si="112"/>
        <v>0</v>
      </c>
      <c r="O409" s="105"/>
      <c r="P409" s="105"/>
      <c r="Q409" s="105"/>
      <c r="R409" s="105"/>
      <c r="S409" s="46">
        <f t="shared" si="113"/>
        <v>0</v>
      </c>
      <c r="T409" s="46"/>
      <c r="U409" s="46">
        <f t="shared" si="114"/>
        <v>0</v>
      </c>
      <c r="V409" s="105"/>
      <c r="W409" s="105"/>
      <c r="X409" s="105"/>
      <c r="Y409" s="105"/>
      <c r="Z409" s="46">
        <f t="shared" si="115"/>
        <v>0</v>
      </c>
      <c r="AA409" s="105"/>
      <c r="AB409" s="46">
        <f t="shared" si="116"/>
        <v>0</v>
      </c>
      <c r="AC409" s="105"/>
      <c r="AD409" s="105"/>
      <c r="AE409" s="105"/>
      <c r="AF409" s="105"/>
      <c r="AG409" s="46">
        <f t="shared" si="110"/>
        <v>0</v>
      </c>
      <c r="AH409" s="105">
        <v>0</v>
      </c>
      <c r="AI409" s="46">
        <f t="shared" si="117"/>
        <v>0</v>
      </c>
      <c r="AJ409" s="105"/>
      <c r="AK409" s="105"/>
      <c r="AL409" s="105"/>
      <c r="AM409" s="105"/>
      <c r="AN409" s="46">
        <f t="shared" si="118"/>
        <v>0</v>
      </c>
      <c r="AO409" s="105">
        <v>0</v>
      </c>
      <c r="AP409" s="105">
        <f t="shared" si="119"/>
        <v>0</v>
      </c>
      <c r="AQ409" s="46">
        <f t="shared" si="120"/>
        <v>0</v>
      </c>
      <c r="AR409" s="46">
        <f t="shared" si="121"/>
        <v>0</v>
      </c>
      <c r="AS409" s="46">
        <f t="shared" si="122"/>
        <v>0</v>
      </c>
      <c r="AT409" s="46">
        <f t="shared" si="123"/>
        <v>0</v>
      </c>
      <c r="AU409" s="46">
        <f t="shared" si="124"/>
        <v>0</v>
      </c>
      <c r="AV409" s="105">
        <f t="shared" si="125"/>
        <v>0</v>
      </c>
      <c r="AW409" s="105">
        <f t="shared" si="126"/>
        <v>0</v>
      </c>
      <c r="AX409" s="107"/>
      <c r="AY409" s="294" t="b">
        <f t="shared" si="127"/>
        <v>1</v>
      </c>
      <c r="AZ409" s="5" t="s">
        <v>399</v>
      </c>
    </row>
    <row r="410" spans="1:52" s="5" customFormat="1" ht="24.95" customHeight="1" x14ac:dyDescent="0.25">
      <c r="A410" s="281" t="s">
        <v>228</v>
      </c>
      <c r="B410" s="19" t="s">
        <v>400</v>
      </c>
      <c r="C410" s="65" t="s">
        <v>401</v>
      </c>
      <c r="D410" s="66">
        <v>977.94</v>
      </c>
      <c r="E410" s="67">
        <v>977.94</v>
      </c>
      <c r="F410" s="101" t="s">
        <v>33</v>
      </c>
      <c r="G410" s="46">
        <v>0</v>
      </c>
      <c r="H410" s="46"/>
      <c r="I410" s="46"/>
      <c r="J410" s="46"/>
      <c r="K410" s="46"/>
      <c r="L410" s="46">
        <f t="shared" si="111"/>
        <v>0</v>
      </c>
      <c r="M410" s="46">
        <v>0</v>
      </c>
      <c r="N410" s="46">
        <f t="shared" si="112"/>
        <v>0</v>
      </c>
      <c r="O410" s="105"/>
      <c r="P410" s="105"/>
      <c r="Q410" s="105"/>
      <c r="R410" s="105"/>
      <c r="S410" s="46">
        <f t="shared" si="113"/>
        <v>0</v>
      </c>
      <c r="T410" s="46"/>
      <c r="U410" s="46">
        <f t="shared" si="114"/>
        <v>0</v>
      </c>
      <c r="V410" s="105"/>
      <c r="W410" s="105"/>
      <c r="X410" s="105"/>
      <c r="Y410" s="105"/>
      <c r="Z410" s="46">
        <f t="shared" si="115"/>
        <v>0</v>
      </c>
      <c r="AA410" s="105"/>
      <c r="AB410" s="46">
        <f t="shared" si="116"/>
        <v>0</v>
      </c>
      <c r="AC410" s="105"/>
      <c r="AD410" s="105"/>
      <c r="AE410" s="105"/>
      <c r="AF410" s="105"/>
      <c r="AG410" s="46">
        <f t="shared" si="110"/>
        <v>0</v>
      </c>
      <c r="AH410" s="105">
        <v>0</v>
      </c>
      <c r="AI410" s="46">
        <f t="shared" si="117"/>
        <v>0</v>
      </c>
      <c r="AJ410" s="105"/>
      <c r="AK410" s="105"/>
      <c r="AL410" s="105"/>
      <c r="AM410" s="105"/>
      <c r="AN410" s="46">
        <f t="shared" si="118"/>
        <v>0</v>
      </c>
      <c r="AO410" s="105">
        <v>0</v>
      </c>
      <c r="AP410" s="105">
        <f t="shared" si="119"/>
        <v>0</v>
      </c>
      <c r="AQ410" s="46">
        <f t="shared" si="120"/>
        <v>0</v>
      </c>
      <c r="AR410" s="46">
        <f t="shared" si="121"/>
        <v>0</v>
      </c>
      <c r="AS410" s="46">
        <f t="shared" si="122"/>
        <v>0</v>
      </c>
      <c r="AT410" s="46">
        <f t="shared" si="123"/>
        <v>0</v>
      </c>
      <c r="AU410" s="46">
        <f t="shared" si="124"/>
        <v>0</v>
      </c>
      <c r="AV410" s="105">
        <f t="shared" si="125"/>
        <v>0</v>
      </c>
      <c r="AW410" s="105">
        <f t="shared" si="126"/>
        <v>0</v>
      </c>
      <c r="AX410" s="107"/>
      <c r="AY410" s="294" t="b">
        <f t="shared" si="127"/>
        <v>1</v>
      </c>
      <c r="AZ410" s="5" t="s">
        <v>401</v>
      </c>
    </row>
    <row r="411" spans="1:52" s="5" customFormat="1" ht="42.75" customHeight="1" x14ac:dyDescent="0.25">
      <c r="A411" s="281" t="s">
        <v>1587</v>
      </c>
      <c r="B411" s="19" t="s">
        <v>1590</v>
      </c>
      <c r="C411" s="65" t="s">
        <v>1591</v>
      </c>
      <c r="D411" s="66">
        <v>646.54999999999995</v>
      </c>
      <c r="E411" s="67">
        <v>646.54999999999995</v>
      </c>
      <c r="F411" s="101" t="s">
        <v>33</v>
      </c>
      <c r="G411" s="46">
        <v>1</v>
      </c>
      <c r="H411" s="46"/>
      <c r="I411" s="46"/>
      <c r="J411" s="46"/>
      <c r="K411" s="46"/>
      <c r="L411" s="46">
        <f t="shared" si="111"/>
        <v>1</v>
      </c>
      <c r="M411" s="46">
        <v>1</v>
      </c>
      <c r="N411" s="46">
        <f t="shared" si="112"/>
        <v>0</v>
      </c>
      <c r="O411" s="105"/>
      <c r="P411" s="105"/>
      <c r="Q411" s="105"/>
      <c r="R411" s="105"/>
      <c r="S411" s="46">
        <f t="shared" si="113"/>
        <v>1</v>
      </c>
      <c r="T411" s="46">
        <v>1</v>
      </c>
      <c r="U411" s="46">
        <f t="shared" si="114"/>
        <v>0</v>
      </c>
      <c r="V411" s="105"/>
      <c r="W411" s="105"/>
      <c r="X411" s="105"/>
      <c r="Y411" s="105"/>
      <c r="Z411" s="46">
        <f t="shared" si="115"/>
        <v>1</v>
      </c>
      <c r="AA411" s="105">
        <v>1</v>
      </c>
      <c r="AB411" s="46">
        <f t="shared" si="116"/>
        <v>0</v>
      </c>
      <c r="AC411" s="105"/>
      <c r="AD411" s="105"/>
      <c r="AE411" s="105"/>
      <c r="AF411" s="105"/>
      <c r="AG411" s="46">
        <f t="shared" si="110"/>
        <v>1</v>
      </c>
      <c r="AH411" s="105">
        <v>1</v>
      </c>
      <c r="AI411" s="46">
        <f t="shared" si="117"/>
        <v>0</v>
      </c>
      <c r="AJ411" s="105"/>
      <c r="AK411" s="105"/>
      <c r="AL411" s="105"/>
      <c r="AM411" s="105"/>
      <c r="AN411" s="46">
        <f t="shared" si="118"/>
        <v>1</v>
      </c>
      <c r="AO411" s="105">
        <v>1</v>
      </c>
      <c r="AP411" s="105">
        <f t="shared" si="119"/>
        <v>0</v>
      </c>
      <c r="AQ411" s="46">
        <f t="shared" si="120"/>
        <v>0</v>
      </c>
      <c r="AR411" s="46">
        <f t="shared" si="121"/>
        <v>0</v>
      </c>
      <c r="AS411" s="46">
        <f t="shared" si="122"/>
        <v>0</v>
      </c>
      <c r="AT411" s="46">
        <f t="shared" si="123"/>
        <v>0</v>
      </c>
      <c r="AU411" s="46">
        <f t="shared" si="124"/>
        <v>1</v>
      </c>
      <c r="AV411" s="184">
        <f t="shared" si="125"/>
        <v>1</v>
      </c>
      <c r="AW411" s="105">
        <f t="shared" si="126"/>
        <v>0</v>
      </c>
      <c r="AX411" s="107"/>
      <c r="AY411" s="294" t="b">
        <f t="shared" si="127"/>
        <v>1</v>
      </c>
      <c r="AZ411" s="5" t="s">
        <v>1591</v>
      </c>
    </row>
    <row r="412" spans="1:52" s="5" customFormat="1" ht="28.5" customHeight="1" x14ac:dyDescent="0.25">
      <c r="A412" s="281" t="s">
        <v>228</v>
      </c>
      <c r="B412" s="19" t="s">
        <v>402</v>
      </c>
      <c r="C412" s="65" t="s">
        <v>403</v>
      </c>
      <c r="D412" s="66">
        <v>6.61</v>
      </c>
      <c r="E412" s="67">
        <v>6.61</v>
      </c>
      <c r="F412" s="101" t="s">
        <v>33</v>
      </c>
      <c r="G412" s="46">
        <v>1</v>
      </c>
      <c r="H412" s="46"/>
      <c r="I412" s="46"/>
      <c r="J412" s="46"/>
      <c r="K412" s="46"/>
      <c r="L412" s="46">
        <f t="shared" si="111"/>
        <v>1</v>
      </c>
      <c r="M412" s="46">
        <v>1</v>
      </c>
      <c r="N412" s="46">
        <f t="shared" si="112"/>
        <v>0</v>
      </c>
      <c r="O412" s="105"/>
      <c r="P412" s="105"/>
      <c r="Q412" s="105"/>
      <c r="R412" s="105"/>
      <c r="S412" s="46">
        <f t="shared" si="113"/>
        <v>1</v>
      </c>
      <c r="T412" s="46">
        <v>1</v>
      </c>
      <c r="U412" s="46">
        <f t="shared" si="114"/>
        <v>0</v>
      </c>
      <c r="V412" s="105"/>
      <c r="W412" s="105"/>
      <c r="X412" s="105"/>
      <c r="Y412" s="105"/>
      <c r="Z412" s="46">
        <f t="shared" si="115"/>
        <v>1</v>
      </c>
      <c r="AA412" s="105">
        <v>1</v>
      </c>
      <c r="AB412" s="46">
        <f t="shared" si="116"/>
        <v>0</v>
      </c>
      <c r="AC412" s="105"/>
      <c r="AD412" s="105"/>
      <c r="AE412" s="105"/>
      <c r="AF412" s="105"/>
      <c r="AG412" s="46">
        <f t="shared" si="110"/>
        <v>1</v>
      </c>
      <c r="AH412" s="105">
        <v>1</v>
      </c>
      <c r="AI412" s="46">
        <f t="shared" si="117"/>
        <v>0</v>
      </c>
      <c r="AJ412" s="105"/>
      <c r="AK412" s="105"/>
      <c r="AL412" s="105"/>
      <c r="AM412" s="105"/>
      <c r="AN412" s="46">
        <f t="shared" si="118"/>
        <v>1</v>
      </c>
      <c r="AO412" s="105">
        <v>1</v>
      </c>
      <c r="AP412" s="105">
        <f t="shared" si="119"/>
        <v>0</v>
      </c>
      <c r="AQ412" s="46">
        <f t="shared" si="120"/>
        <v>0</v>
      </c>
      <c r="AR412" s="46">
        <f t="shared" si="121"/>
        <v>0</v>
      </c>
      <c r="AS412" s="46">
        <f t="shared" si="122"/>
        <v>0</v>
      </c>
      <c r="AT412" s="46">
        <f t="shared" si="123"/>
        <v>0</v>
      </c>
      <c r="AU412" s="46">
        <f t="shared" si="124"/>
        <v>1</v>
      </c>
      <c r="AV412" s="105">
        <f t="shared" si="125"/>
        <v>1</v>
      </c>
      <c r="AW412" s="105">
        <f t="shared" si="126"/>
        <v>0</v>
      </c>
      <c r="AX412" s="107"/>
      <c r="AY412" s="294" t="b">
        <f t="shared" si="127"/>
        <v>1</v>
      </c>
      <c r="AZ412" s="5" t="s">
        <v>403</v>
      </c>
    </row>
    <row r="413" spans="1:52" s="5" customFormat="1" ht="24.95" customHeight="1" x14ac:dyDescent="0.25">
      <c r="A413" s="281" t="s">
        <v>228</v>
      </c>
      <c r="B413" s="19" t="s">
        <v>404</v>
      </c>
      <c r="C413" s="65" t="s">
        <v>405</v>
      </c>
      <c r="D413" s="66">
        <v>81.2</v>
      </c>
      <c r="E413" s="67">
        <v>81.2</v>
      </c>
      <c r="F413" s="101" t="s">
        <v>33</v>
      </c>
      <c r="G413" s="46">
        <v>2</v>
      </c>
      <c r="H413" s="46"/>
      <c r="I413" s="46"/>
      <c r="J413" s="46"/>
      <c r="K413" s="46"/>
      <c r="L413" s="46">
        <f t="shared" si="111"/>
        <v>2</v>
      </c>
      <c r="M413" s="46">
        <v>2</v>
      </c>
      <c r="N413" s="46">
        <f t="shared" si="112"/>
        <v>0</v>
      </c>
      <c r="O413" s="105"/>
      <c r="P413" s="105"/>
      <c r="Q413" s="105"/>
      <c r="R413" s="105"/>
      <c r="S413" s="46">
        <f t="shared" si="113"/>
        <v>2</v>
      </c>
      <c r="T413" s="46">
        <v>2</v>
      </c>
      <c r="U413" s="46">
        <f t="shared" si="114"/>
        <v>0</v>
      </c>
      <c r="V413" s="105"/>
      <c r="W413" s="105"/>
      <c r="X413" s="105"/>
      <c r="Y413" s="105"/>
      <c r="Z413" s="46">
        <f t="shared" si="115"/>
        <v>2</v>
      </c>
      <c r="AA413" s="105">
        <v>2</v>
      </c>
      <c r="AB413" s="46">
        <f t="shared" si="116"/>
        <v>0</v>
      </c>
      <c r="AC413" s="105"/>
      <c r="AD413" s="105"/>
      <c r="AE413" s="105"/>
      <c r="AF413" s="105"/>
      <c r="AG413" s="46">
        <f t="shared" si="110"/>
        <v>2</v>
      </c>
      <c r="AH413" s="105">
        <v>2</v>
      </c>
      <c r="AI413" s="46">
        <f t="shared" si="117"/>
        <v>0</v>
      </c>
      <c r="AJ413" s="105"/>
      <c r="AK413" s="105"/>
      <c r="AL413" s="105"/>
      <c r="AM413" s="105"/>
      <c r="AN413" s="46">
        <f t="shared" si="118"/>
        <v>2</v>
      </c>
      <c r="AO413" s="105">
        <v>2</v>
      </c>
      <c r="AP413" s="105">
        <f t="shared" si="119"/>
        <v>0</v>
      </c>
      <c r="AQ413" s="46">
        <f t="shared" si="120"/>
        <v>0</v>
      </c>
      <c r="AR413" s="46">
        <f t="shared" si="121"/>
        <v>0</v>
      </c>
      <c r="AS413" s="46">
        <f t="shared" si="122"/>
        <v>0</v>
      </c>
      <c r="AT413" s="46">
        <f t="shared" si="123"/>
        <v>0</v>
      </c>
      <c r="AU413" s="46">
        <f t="shared" si="124"/>
        <v>2</v>
      </c>
      <c r="AV413" s="105">
        <f t="shared" si="125"/>
        <v>2</v>
      </c>
      <c r="AW413" s="105">
        <f t="shared" si="126"/>
        <v>0</v>
      </c>
      <c r="AX413" s="108"/>
      <c r="AY413" s="294" t="b">
        <f t="shared" si="127"/>
        <v>1</v>
      </c>
      <c r="AZ413" s="5" t="s">
        <v>405</v>
      </c>
    </row>
    <row r="414" spans="1:52" s="5" customFormat="1" ht="24.95" customHeight="1" x14ac:dyDescent="0.25">
      <c r="A414" s="281" t="s">
        <v>228</v>
      </c>
      <c r="B414" s="19" t="s">
        <v>406</v>
      </c>
      <c r="C414" s="65" t="s">
        <v>407</v>
      </c>
      <c r="D414" s="66">
        <v>359.6</v>
      </c>
      <c r="E414" s="67">
        <v>359.6</v>
      </c>
      <c r="F414" s="101" t="s">
        <v>33</v>
      </c>
      <c r="G414" s="46">
        <v>7</v>
      </c>
      <c r="H414" s="46"/>
      <c r="I414" s="46"/>
      <c r="J414" s="46"/>
      <c r="K414" s="46"/>
      <c r="L414" s="46">
        <f t="shared" si="111"/>
        <v>7</v>
      </c>
      <c r="M414" s="46">
        <v>7</v>
      </c>
      <c r="N414" s="46">
        <f t="shared" si="112"/>
        <v>0</v>
      </c>
      <c r="O414" s="105"/>
      <c r="P414" s="105"/>
      <c r="Q414" s="105"/>
      <c r="R414" s="105"/>
      <c r="S414" s="46">
        <f t="shared" si="113"/>
        <v>7</v>
      </c>
      <c r="T414" s="46">
        <v>7</v>
      </c>
      <c r="U414" s="46">
        <f t="shared" si="114"/>
        <v>0</v>
      </c>
      <c r="V414" s="105"/>
      <c r="W414" s="105"/>
      <c r="X414" s="105"/>
      <c r="Y414" s="105"/>
      <c r="Z414" s="46">
        <f t="shared" si="115"/>
        <v>7</v>
      </c>
      <c r="AA414" s="105">
        <v>7</v>
      </c>
      <c r="AB414" s="46">
        <f t="shared" si="116"/>
        <v>0</v>
      </c>
      <c r="AC414" s="105"/>
      <c r="AD414" s="105"/>
      <c r="AE414" s="105"/>
      <c r="AF414" s="105"/>
      <c r="AG414" s="46">
        <f t="shared" si="110"/>
        <v>7</v>
      </c>
      <c r="AH414" s="105">
        <v>7</v>
      </c>
      <c r="AI414" s="46">
        <f t="shared" si="117"/>
        <v>0</v>
      </c>
      <c r="AJ414" s="105"/>
      <c r="AK414" s="105"/>
      <c r="AL414" s="105"/>
      <c r="AM414" s="105"/>
      <c r="AN414" s="46">
        <f t="shared" si="118"/>
        <v>7</v>
      </c>
      <c r="AO414" s="105">
        <v>7</v>
      </c>
      <c r="AP414" s="105">
        <f t="shared" si="119"/>
        <v>0</v>
      </c>
      <c r="AQ414" s="46">
        <f t="shared" si="120"/>
        <v>0</v>
      </c>
      <c r="AR414" s="46">
        <f t="shared" si="121"/>
        <v>0</v>
      </c>
      <c r="AS414" s="46">
        <f t="shared" si="122"/>
        <v>0</v>
      </c>
      <c r="AT414" s="46">
        <f t="shared" si="123"/>
        <v>0</v>
      </c>
      <c r="AU414" s="46">
        <f t="shared" si="124"/>
        <v>7</v>
      </c>
      <c r="AV414" s="105">
        <f t="shared" si="125"/>
        <v>7</v>
      </c>
      <c r="AW414" s="105">
        <f t="shared" si="126"/>
        <v>0</v>
      </c>
      <c r="AX414" s="108"/>
      <c r="AY414" s="294" t="b">
        <f t="shared" si="127"/>
        <v>1</v>
      </c>
      <c r="AZ414" s="5" t="s">
        <v>407</v>
      </c>
    </row>
    <row r="415" spans="1:52" s="5" customFormat="1" ht="24.95" customHeight="1" x14ac:dyDescent="0.25">
      <c r="A415" s="281" t="s">
        <v>1272</v>
      </c>
      <c r="B415" s="19" t="s">
        <v>1283</v>
      </c>
      <c r="C415" s="65" t="s">
        <v>1284</v>
      </c>
      <c r="D415" s="66">
        <v>4.6399999999999997</v>
      </c>
      <c r="E415" s="67">
        <v>4.6399999999999997</v>
      </c>
      <c r="F415" s="101" t="s">
        <v>33</v>
      </c>
      <c r="G415" s="46">
        <v>9</v>
      </c>
      <c r="H415" s="46"/>
      <c r="I415" s="46"/>
      <c r="J415" s="46"/>
      <c r="K415" s="46"/>
      <c r="L415" s="46">
        <f t="shared" si="111"/>
        <v>9</v>
      </c>
      <c r="M415" s="46">
        <v>9</v>
      </c>
      <c r="N415" s="46">
        <f t="shared" si="112"/>
        <v>0</v>
      </c>
      <c r="O415" s="105"/>
      <c r="P415" s="105"/>
      <c r="Q415" s="105"/>
      <c r="R415" s="105"/>
      <c r="S415" s="46">
        <f t="shared" si="113"/>
        <v>9</v>
      </c>
      <c r="T415" s="46">
        <v>9</v>
      </c>
      <c r="U415" s="46">
        <f t="shared" si="114"/>
        <v>0</v>
      </c>
      <c r="V415" s="105"/>
      <c r="W415" s="105"/>
      <c r="X415" s="105"/>
      <c r="Y415" s="105"/>
      <c r="Z415" s="46">
        <f t="shared" si="115"/>
        <v>9</v>
      </c>
      <c r="AA415" s="105">
        <v>9</v>
      </c>
      <c r="AB415" s="46">
        <f t="shared" si="116"/>
        <v>0</v>
      </c>
      <c r="AC415" s="105"/>
      <c r="AD415" s="105"/>
      <c r="AE415" s="105"/>
      <c r="AF415" s="105"/>
      <c r="AG415" s="46">
        <f t="shared" si="110"/>
        <v>9</v>
      </c>
      <c r="AH415" s="105">
        <v>9</v>
      </c>
      <c r="AI415" s="46">
        <f t="shared" si="117"/>
        <v>0</v>
      </c>
      <c r="AJ415" s="105"/>
      <c r="AK415" s="105"/>
      <c r="AL415" s="105"/>
      <c r="AM415" s="105"/>
      <c r="AN415" s="46">
        <f t="shared" si="118"/>
        <v>9</v>
      </c>
      <c r="AO415" s="105">
        <v>9</v>
      </c>
      <c r="AP415" s="105">
        <f t="shared" si="119"/>
        <v>0</v>
      </c>
      <c r="AQ415" s="46">
        <f t="shared" si="120"/>
        <v>0</v>
      </c>
      <c r="AR415" s="46">
        <f t="shared" si="121"/>
        <v>0</v>
      </c>
      <c r="AS415" s="46">
        <f t="shared" si="122"/>
        <v>0</v>
      </c>
      <c r="AT415" s="46">
        <f t="shared" si="123"/>
        <v>0</v>
      </c>
      <c r="AU415" s="46">
        <f t="shared" si="124"/>
        <v>9</v>
      </c>
      <c r="AV415" s="184">
        <f t="shared" si="125"/>
        <v>9</v>
      </c>
      <c r="AW415" s="105">
        <f t="shared" si="126"/>
        <v>0</v>
      </c>
      <c r="AX415" s="108"/>
      <c r="AY415" s="294" t="b">
        <f t="shared" si="127"/>
        <v>1</v>
      </c>
      <c r="AZ415" s="5" t="s">
        <v>1284</v>
      </c>
    </row>
    <row r="416" spans="1:52" s="5" customFormat="1" ht="28.5" customHeight="1" x14ac:dyDescent="0.25">
      <c r="A416" s="281" t="s">
        <v>228</v>
      </c>
      <c r="B416" s="19" t="s">
        <v>408</v>
      </c>
      <c r="C416" s="65" t="s">
        <v>409</v>
      </c>
      <c r="D416" s="66">
        <v>61</v>
      </c>
      <c r="E416" s="67">
        <v>61</v>
      </c>
      <c r="F416" s="101" t="s">
        <v>33</v>
      </c>
      <c r="G416" s="46">
        <v>2</v>
      </c>
      <c r="H416" s="46"/>
      <c r="I416" s="46"/>
      <c r="J416" s="46"/>
      <c r="K416" s="46"/>
      <c r="L416" s="46">
        <f t="shared" si="111"/>
        <v>2</v>
      </c>
      <c r="M416" s="46">
        <v>2</v>
      </c>
      <c r="N416" s="46">
        <f t="shared" si="112"/>
        <v>0</v>
      </c>
      <c r="O416" s="105"/>
      <c r="P416" s="105"/>
      <c r="Q416" s="105"/>
      <c r="R416" s="105"/>
      <c r="S416" s="46">
        <f t="shared" si="113"/>
        <v>2</v>
      </c>
      <c r="T416" s="46">
        <v>2</v>
      </c>
      <c r="U416" s="46">
        <f t="shared" si="114"/>
        <v>0</v>
      </c>
      <c r="V416" s="105"/>
      <c r="W416" s="105"/>
      <c r="X416" s="105"/>
      <c r="Y416" s="105"/>
      <c r="Z416" s="46">
        <f t="shared" si="115"/>
        <v>2</v>
      </c>
      <c r="AA416" s="105">
        <v>2</v>
      </c>
      <c r="AB416" s="46">
        <f t="shared" si="116"/>
        <v>0</v>
      </c>
      <c r="AC416" s="105"/>
      <c r="AD416" s="105"/>
      <c r="AE416" s="105"/>
      <c r="AF416" s="105"/>
      <c r="AG416" s="46">
        <f t="shared" si="110"/>
        <v>2</v>
      </c>
      <c r="AH416" s="105">
        <v>2</v>
      </c>
      <c r="AI416" s="46">
        <f t="shared" si="117"/>
        <v>0</v>
      </c>
      <c r="AJ416" s="105"/>
      <c r="AK416" s="105"/>
      <c r="AL416" s="105"/>
      <c r="AM416" s="105"/>
      <c r="AN416" s="46">
        <f t="shared" si="118"/>
        <v>2</v>
      </c>
      <c r="AO416" s="105">
        <v>2</v>
      </c>
      <c r="AP416" s="105">
        <f t="shared" si="119"/>
        <v>0</v>
      </c>
      <c r="AQ416" s="46">
        <f t="shared" si="120"/>
        <v>0</v>
      </c>
      <c r="AR416" s="46">
        <f t="shared" si="121"/>
        <v>0</v>
      </c>
      <c r="AS416" s="46">
        <f t="shared" si="122"/>
        <v>0</v>
      </c>
      <c r="AT416" s="46">
        <f t="shared" si="123"/>
        <v>0</v>
      </c>
      <c r="AU416" s="46">
        <f t="shared" si="124"/>
        <v>2</v>
      </c>
      <c r="AV416" s="105">
        <f t="shared" si="125"/>
        <v>2</v>
      </c>
      <c r="AW416" s="105">
        <f t="shared" si="126"/>
        <v>0</v>
      </c>
      <c r="AX416" s="108"/>
      <c r="AY416" s="294" t="b">
        <f t="shared" si="127"/>
        <v>1</v>
      </c>
      <c r="AZ416" s="5" t="s">
        <v>409</v>
      </c>
    </row>
    <row r="417" spans="1:52" s="5" customFormat="1" ht="24.95" customHeight="1" x14ac:dyDescent="0.25">
      <c r="A417" s="281" t="s">
        <v>228</v>
      </c>
      <c r="B417" s="19" t="s">
        <v>410</v>
      </c>
      <c r="C417" s="65" t="s">
        <v>411</v>
      </c>
      <c r="D417" s="66">
        <v>174</v>
      </c>
      <c r="E417" s="67">
        <v>174</v>
      </c>
      <c r="F417" s="101" t="s">
        <v>33</v>
      </c>
      <c r="G417" s="46">
        <v>1</v>
      </c>
      <c r="H417" s="46"/>
      <c r="I417" s="46"/>
      <c r="J417" s="46"/>
      <c r="K417" s="46"/>
      <c r="L417" s="46">
        <f t="shared" si="111"/>
        <v>1</v>
      </c>
      <c r="M417" s="46">
        <v>1</v>
      </c>
      <c r="N417" s="46">
        <f t="shared" si="112"/>
        <v>0</v>
      </c>
      <c r="O417" s="105"/>
      <c r="P417" s="105"/>
      <c r="Q417" s="105"/>
      <c r="R417" s="105"/>
      <c r="S417" s="46">
        <f t="shared" si="113"/>
        <v>1</v>
      </c>
      <c r="T417" s="46">
        <v>1</v>
      </c>
      <c r="U417" s="46">
        <f t="shared" si="114"/>
        <v>0</v>
      </c>
      <c r="V417" s="105"/>
      <c r="W417" s="105"/>
      <c r="X417" s="105"/>
      <c r="Y417" s="105"/>
      <c r="Z417" s="46">
        <f t="shared" si="115"/>
        <v>1</v>
      </c>
      <c r="AA417" s="105">
        <v>1</v>
      </c>
      <c r="AB417" s="46">
        <f t="shared" si="116"/>
        <v>0</v>
      </c>
      <c r="AC417" s="105"/>
      <c r="AD417" s="105"/>
      <c r="AE417" s="105"/>
      <c r="AF417" s="105"/>
      <c r="AG417" s="46">
        <f t="shared" si="110"/>
        <v>1</v>
      </c>
      <c r="AH417" s="105">
        <v>1</v>
      </c>
      <c r="AI417" s="46">
        <f t="shared" si="117"/>
        <v>0</v>
      </c>
      <c r="AJ417" s="105"/>
      <c r="AK417" s="105"/>
      <c r="AL417" s="105"/>
      <c r="AM417" s="105"/>
      <c r="AN417" s="46">
        <f t="shared" si="118"/>
        <v>1</v>
      </c>
      <c r="AO417" s="105">
        <v>1</v>
      </c>
      <c r="AP417" s="105">
        <f t="shared" si="119"/>
        <v>0</v>
      </c>
      <c r="AQ417" s="46">
        <f t="shared" si="120"/>
        <v>0</v>
      </c>
      <c r="AR417" s="46">
        <f t="shared" si="121"/>
        <v>0</v>
      </c>
      <c r="AS417" s="46">
        <f t="shared" si="122"/>
        <v>0</v>
      </c>
      <c r="AT417" s="46">
        <f t="shared" si="123"/>
        <v>0</v>
      </c>
      <c r="AU417" s="46">
        <f t="shared" si="124"/>
        <v>1</v>
      </c>
      <c r="AV417" s="105">
        <f t="shared" si="125"/>
        <v>1</v>
      </c>
      <c r="AW417" s="105">
        <f t="shared" si="126"/>
        <v>0</v>
      </c>
      <c r="AX417" s="108"/>
      <c r="AY417" s="294" t="b">
        <f t="shared" si="127"/>
        <v>1</v>
      </c>
      <c r="AZ417" s="5" t="s">
        <v>411</v>
      </c>
    </row>
    <row r="418" spans="1:52" s="5" customFormat="1" ht="24.95" customHeight="1" x14ac:dyDescent="0.25">
      <c r="A418" s="281" t="s">
        <v>228</v>
      </c>
      <c r="B418" s="19" t="s">
        <v>412</v>
      </c>
      <c r="C418" s="65" t="s">
        <v>413</v>
      </c>
      <c r="D418" s="66">
        <v>353.8</v>
      </c>
      <c r="E418" s="67">
        <v>353.8</v>
      </c>
      <c r="F418" s="101" t="s">
        <v>33</v>
      </c>
      <c r="G418" s="46">
        <v>1</v>
      </c>
      <c r="H418" s="46"/>
      <c r="I418" s="46"/>
      <c r="J418" s="46"/>
      <c r="K418" s="46"/>
      <c r="L418" s="46">
        <f t="shared" si="111"/>
        <v>1</v>
      </c>
      <c r="M418" s="46">
        <v>1</v>
      </c>
      <c r="N418" s="46">
        <f t="shared" si="112"/>
        <v>0</v>
      </c>
      <c r="O418" s="105"/>
      <c r="P418" s="105"/>
      <c r="Q418" s="105"/>
      <c r="R418" s="105"/>
      <c r="S418" s="46">
        <f t="shared" si="113"/>
        <v>1</v>
      </c>
      <c r="T418" s="46">
        <v>1</v>
      </c>
      <c r="U418" s="46">
        <f t="shared" si="114"/>
        <v>0</v>
      </c>
      <c r="V418" s="105"/>
      <c r="W418" s="105"/>
      <c r="X418" s="105"/>
      <c r="Y418" s="105"/>
      <c r="Z418" s="46">
        <f t="shared" si="115"/>
        <v>1</v>
      </c>
      <c r="AA418" s="105">
        <v>1</v>
      </c>
      <c r="AB418" s="46">
        <f t="shared" si="116"/>
        <v>0</v>
      </c>
      <c r="AC418" s="105"/>
      <c r="AD418" s="105"/>
      <c r="AE418" s="105"/>
      <c r="AF418" s="105"/>
      <c r="AG418" s="46">
        <f t="shared" si="110"/>
        <v>1</v>
      </c>
      <c r="AH418" s="105">
        <v>1</v>
      </c>
      <c r="AI418" s="46">
        <f t="shared" si="117"/>
        <v>0</v>
      </c>
      <c r="AJ418" s="105"/>
      <c r="AK418" s="105"/>
      <c r="AL418" s="105"/>
      <c r="AM418" s="105"/>
      <c r="AN418" s="46">
        <f t="shared" si="118"/>
        <v>1</v>
      </c>
      <c r="AO418" s="105">
        <v>1</v>
      </c>
      <c r="AP418" s="105">
        <f t="shared" si="119"/>
        <v>0</v>
      </c>
      <c r="AQ418" s="46">
        <f t="shared" si="120"/>
        <v>0</v>
      </c>
      <c r="AR418" s="46">
        <f t="shared" si="121"/>
        <v>0</v>
      </c>
      <c r="AS418" s="46">
        <f t="shared" si="122"/>
        <v>0</v>
      </c>
      <c r="AT418" s="46">
        <f t="shared" si="123"/>
        <v>0</v>
      </c>
      <c r="AU418" s="46">
        <f t="shared" si="124"/>
        <v>1</v>
      </c>
      <c r="AV418" s="105">
        <f t="shared" si="125"/>
        <v>1</v>
      </c>
      <c r="AW418" s="105">
        <f t="shared" si="126"/>
        <v>0</v>
      </c>
      <c r="AX418" s="108"/>
      <c r="AY418" s="294" t="b">
        <f t="shared" si="127"/>
        <v>1</v>
      </c>
      <c r="AZ418" s="5" t="s">
        <v>413</v>
      </c>
    </row>
    <row r="419" spans="1:52" s="5" customFormat="1" ht="24.95" customHeight="1" x14ac:dyDescent="0.25">
      <c r="A419" s="281" t="s">
        <v>27</v>
      </c>
      <c r="B419" s="19" t="s">
        <v>94</v>
      </c>
      <c r="C419" s="65" t="s">
        <v>95</v>
      </c>
      <c r="D419" s="66">
        <v>1</v>
      </c>
      <c r="E419" s="67">
        <v>1</v>
      </c>
      <c r="F419" s="101" t="s">
        <v>33</v>
      </c>
      <c r="G419" s="46">
        <v>0</v>
      </c>
      <c r="H419" s="46"/>
      <c r="I419" s="46"/>
      <c r="J419" s="46"/>
      <c r="K419" s="46"/>
      <c r="L419" s="46">
        <f t="shared" si="111"/>
        <v>0</v>
      </c>
      <c r="M419" s="46">
        <v>0</v>
      </c>
      <c r="N419" s="46">
        <f t="shared" si="112"/>
        <v>0</v>
      </c>
      <c r="O419" s="105"/>
      <c r="P419" s="105"/>
      <c r="Q419" s="105"/>
      <c r="R419" s="105"/>
      <c r="S419" s="46">
        <f t="shared" si="113"/>
        <v>0</v>
      </c>
      <c r="T419" s="46"/>
      <c r="U419" s="46">
        <f t="shared" si="114"/>
        <v>0</v>
      </c>
      <c r="V419" s="105"/>
      <c r="W419" s="105"/>
      <c r="X419" s="105"/>
      <c r="Y419" s="105"/>
      <c r="Z419" s="46">
        <f t="shared" si="115"/>
        <v>0</v>
      </c>
      <c r="AA419" s="105"/>
      <c r="AB419" s="46">
        <f t="shared" si="116"/>
        <v>0</v>
      </c>
      <c r="AC419" s="105"/>
      <c r="AD419" s="105"/>
      <c r="AE419" s="105"/>
      <c r="AF419" s="105"/>
      <c r="AG419" s="46">
        <f t="shared" si="110"/>
        <v>0</v>
      </c>
      <c r="AH419" s="105"/>
      <c r="AI419" s="46">
        <f t="shared" si="117"/>
        <v>0</v>
      </c>
      <c r="AJ419" s="105"/>
      <c r="AK419" s="105"/>
      <c r="AL419" s="105"/>
      <c r="AM419" s="105"/>
      <c r="AN419" s="46">
        <f t="shared" si="118"/>
        <v>0</v>
      </c>
      <c r="AO419" s="105">
        <v>0</v>
      </c>
      <c r="AP419" s="105">
        <f t="shared" si="119"/>
        <v>0</v>
      </c>
      <c r="AQ419" s="46">
        <f t="shared" si="120"/>
        <v>0</v>
      </c>
      <c r="AR419" s="46">
        <f t="shared" si="121"/>
        <v>0</v>
      </c>
      <c r="AS419" s="46">
        <f t="shared" si="122"/>
        <v>0</v>
      </c>
      <c r="AT419" s="46">
        <f t="shared" si="123"/>
        <v>0</v>
      </c>
      <c r="AU419" s="46">
        <f t="shared" si="124"/>
        <v>0</v>
      </c>
      <c r="AV419" s="105">
        <f t="shared" si="125"/>
        <v>0</v>
      </c>
      <c r="AW419" s="105">
        <f t="shared" si="126"/>
        <v>0</v>
      </c>
      <c r="AX419" s="108"/>
      <c r="AY419" s="294" t="b">
        <f t="shared" si="127"/>
        <v>1</v>
      </c>
      <c r="AZ419" s="5" t="s">
        <v>95</v>
      </c>
    </row>
    <row r="420" spans="1:52" s="5" customFormat="1" ht="24.95" customHeight="1" x14ac:dyDescent="0.25">
      <c r="A420" s="281" t="s">
        <v>27</v>
      </c>
      <c r="B420" s="19" t="s">
        <v>96</v>
      </c>
      <c r="C420" s="65" t="s">
        <v>97</v>
      </c>
      <c r="D420" s="66">
        <v>121.8</v>
      </c>
      <c r="E420" s="67">
        <v>121.8</v>
      </c>
      <c r="F420" s="101" t="s">
        <v>33</v>
      </c>
      <c r="G420" s="46">
        <v>0</v>
      </c>
      <c r="H420" s="46"/>
      <c r="I420" s="46"/>
      <c r="J420" s="46"/>
      <c r="K420" s="46"/>
      <c r="L420" s="46">
        <f t="shared" si="111"/>
        <v>0</v>
      </c>
      <c r="M420" s="46">
        <v>0</v>
      </c>
      <c r="N420" s="46">
        <f t="shared" si="112"/>
        <v>0</v>
      </c>
      <c r="O420" s="105"/>
      <c r="P420" s="105"/>
      <c r="Q420" s="105"/>
      <c r="R420" s="105"/>
      <c r="S420" s="46">
        <f t="shared" si="113"/>
        <v>0</v>
      </c>
      <c r="T420" s="46"/>
      <c r="U420" s="46">
        <f t="shared" si="114"/>
        <v>0</v>
      </c>
      <c r="V420" s="105">
        <v>20</v>
      </c>
      <c r="W420" s="105"/>
      <c r="X420" s="105">
        <v>1</v>
      </c>
      <c r="Y420" s="105"/>
      <c r="Z420" s="46">
        <f t="shared" si="115"/>
        <v>19</v>
      </c>
      <c r="AA420" s="105">
        <v>19</v>
      </c>
      <c r="AB420" s="46">
        <f t="shared" si="116"/>
        <v>0</v>
      </c>
      <c r="AC420" s="105"/>
      <c r="AD420" s="105"/>
      <c r="AE420" s="105">
        <v>4</v>
      </c>
      <c r="AF420" s="105"/>
      <c r="AG420" s="46">
        <f t="shared" si="110"/>
        <v>15</v>
      </c>
      <c r="AH420" s="105">
        <v>15</v>
      </c>
      <c r="AI420" s="46">
        <f t="shared" si="117"/>
        <v>0</v>
      </c>
      <c r="AJ420" s="105"/>
      <c r="AK420" s="105"/>
      <c r="AL420" s="105">
        <v>3</v>
      </c>
      <c r="AM420" s="105"/>
      <c r="AN420" s="46">
        <f t="shared" si="118"/>
        <v>12</v>
      </c>
      <c r="AO420" s="105">
        <v>12</v>
      </c>
      <c r="AP420" s="105">
        <f t="shared" si="119"/>
        <v>0</v>
      </c>
      <c r="AQ420" s="46">
        <f t="shared" si="120"/>
        <v>20</v>
      </c>
      <c r="AR420" s="46">
        <f t="shared" si="121"/>
        <v>0</v>
      </c>
      <c r="AS420" s="46">
        <f t="shared" si="122"/>
        <v>8</v>
      </c>
      <c r="AT420" s="46">
        <f t="shared" si="123"/>
        <v>0</v>
      </c>
      <c r="AU420" s="46">
        <f t="shared" si="124"/>
        <v>12</v>
      </c>
      <c r="AV420" s="105">
        <f t="shared" si="125"/>
        <v>12</v>
      </c>
      <c r="AW420" s="105">
        <f t="shared" si="126"/>
        <v>0</v>
      </c>
      <c r="AX420" s="107"/>
      <c r="AY420" s="294" t="b">
        <f t="shared" si="127"/>
        <v>1</v>
      </c>
      <c r="AZ420" s="5" t="s">
        <v>97</v>
      </c>
    </row>
    <row r="421" spans="1:52" s="5" customFormat="1" ht="24.95" customHeight="1" x14ac:dyDescent="0.25">
      <c r="A421" s="281" t="s">
        <v>27</v>
      </c>
      <c r="B421" s="19" t="s">
        <v>98</v>
      </c>
      <c r="C421" s="65" t="s">
        <v>99</v>
      </c>
      <c r="D421" s="66">
        <v>104.4</v>
      </c>
      <c r="E421" s="67">
        <v>104.4</v>
      </c>
      <c r="F421" s="101" t="s">
        <v>33</v>
      </c>
      <c r="G421" s="46">
        <v>108</v>
      </c>
      <c r="H421" s="46"/>
      <c r="I421" s="46"/>
      <c r="J421" s="46">
        <v>1</v>
      </c>
      <c r="K421" s="46"/>
      <c r="L421" s="46">
        <f t="shared" si="111"/>
        <v>107</v>
      </c>
      <c r="M421" s="46">
        <v>107</v>
      </c>
      <c r="N421" s="46">
        <f t="shared" si="112"/>
        <v>0</v>
      </c>
      <c r="O421" s="105"/>
      <c r="P421" s="105"/>
      <c r="Q421" s="105">
        <v>1</v>
      </c>
      <c r="R421" s="105"/>
      <c r="S421" s="46">
        <f t="shared" si="113"/>
        <v>106</v>
      </c>
      <c r="T421" s="46">
        <v>106</v>
      </c>
      <c r="U421" s="46">
        <f t="shared" si="114"/>
        <v>0</v>
      </c>
      <c r="V421" s="105">
        <v>10</v>
      </c>
      <c r="W421" s="105"/>
      <c r="X421" s="105">
        <v>1</v>
      </c>
      <c r="Y421" s="105"/>
      <c r="Z421" s="46">
        <f t="shared" si="115"/>
        <v>115</v>
      </c>
      <c r="AA421" s="105">
        <v>115</v>
      </c>
      <c r="AB421" s="46">
        <f t="shared" si="116"/>
        <v>0</v>
      </c>
      <c r="AC421" s="105"/>
      <c r="AD421" s="105"/>
      <c r="AE421" s="105">
        <v>4</v>
      </c>
      <c r="AF421" s="105"/>
      <c r="AG421" s="46">
        <f t="shared" si="110"/>
        <v>111</v>
      </c>
      <c r="AH421" s="105">
        <v>111</v>
      </c>
      <c r="AI421" s="46">
        <f t="shared" si="117"/>
        <v>0</v>
      </c>
      <c r="AJ421" s="105"/>
      <c r="AK421" s="105"/>
      <c r="AL421" s="105"/>
      <c r="AM421" s="105"/>
      <c r="AN421" s="46">
        <f t="shared" si="118"/>
        <v>111</v>
      </c>
      <c r="AO421" s="105">
        <v>111</v>
      </c>
      <c r="AP421" s="105">
        <f t="shared" si="119"/>
        <v>0</v>
      </c>
      <c r="AQ421" s="46">
        <f t="shared" si="120"/>
        <v>10</v>
      </c>
      <c r="AR421" s="46">
        <f t="shared" si="121"/>
        <v>0</v>
      </c>
      <c r="AS421" s="46">
        <f t="shared" si="122"/>
        <v>7</v>
      </c>
      <c r="AT421" s="46">
        <f t="shared" si="123"/>
        <v>0</v>
      </c>
      <c r="AU421" s="46">
        <f t="shared" si="124"/>
        <v>111</v>
      </c>
      <c r="AV421" s="105">
        <f t="shared" si="125"/>
        <v>111</v>
      </c>
      <c r="AW421" s="105">
        <f t="shared" si="126"/>
        <v>0</v>
      </c>
      <c r="AX421" s="108"/>
      <c r="AY421" s="294" t="b">
        <f t="shared" si="127"/>
        <v>1</v>
      </c>
      <c r="AZ421" s="5" t="s">
        <v>99</v>
      </c>
    </row>
    <row r="422" spans="1:52" s="5" customFormat="1" ht="24.95" customHeight="1" x14ac:dyDescent="0.25">
      <c r="A422" s="281" t="s">
        <v>27</v>
      </c>
      <c r="B422" s="19" t="s">
        <v>100</v>
      </c>
      <c r="C422" s="65" t="s">
        <v>101</v>
      </c>
      <c r="D422" s="66">
        <v>0</v>
      </c>
      <c r="E422" s="67">
        <v>0</v>
      </c>
      <c r="F422" s="101" t="s">
        <v>33</v>
      </c>
      <c r="G422" s="46">
        <v>0</v>
      </c>
      <c r="H422" s="46"/>
      <c r="I422" s="46"/>
      <c r="J422" s="46"/>
      <c r="K422" s="46"/>
      <c r="L422" s="46">
        <f t="shared" si="111"/>
        <v>0</v>
      </c>
      <c r="M422" s="46">
        <v>0</v>
      </c>
      <c r="N422" s="46">
        <f t="shared" si="112"/>
        <v>0</v>
      </c>
      <c r="O422" s="105"/>
      <c r="P422" s="105"/>
      <c r="Q422" s="105"/>
      <c r="R422" s="105"/>
      <c r="S422" s="46">
        <f t="shared" si="113"/>
        <v>0</v>
      </c>
      <c r="T422" s="46"/>
      <c r="U422" s="46">
        <f t="shared" si="114"/>
        <v>0</v>
      </c>
      <c r="V422" s="105"/>
      <c r="W422" s="105"/>
      <c r="X422" s="105"/>
      <c r="Y422" s="105"/>
      <c r="Z422" s="46">
        <f t="shared" si="115"/>
        <v>0</v>
      </c>
      <c r="AA422" s="105"/>
      <c r="AB422" s="46">
        <f t="shared" si="116"/>
        <v>0</v>
      </c>
      <c r="AC422" s="105"/>
      <c r="AD422" s="105"/>
      <c r="AE422" s="105"/>
      <c r="AF422" s="105"/>
      <c r="AG422" s="46">
        <f t="shared" si="110"/>
        <v>0</v>
      </c>
      <c r="AH422" s="105"/>
      <c r="AI422" s="46">
        <f t="shared" si="117"/>
        <v>0</v>
      </c>
      <c r="AJ422" s="105"/>
      <c r="AK422" s="105"/>
      <c r="AL422" s="105"/>
      <c r="AM422" s="105"/>
      <c r="AN422" s="46">
        <f t="shared" si="118"/>
        <v>0</v>
      </c>
      <c r="AO422" s="105">
        <v>0</v>
      </c>
      <c r="AP422" s="105">
        <f t="shared" si="119"/>
        <v>0</v>
      </c>
      <c r="AQ422" s="46">
        <f t="shared" si="120"/>
        <v>0</v>
      </c>
      <c r="AR422" s="46">
        <f t="shared" si="121"/>
        <v>0</v>
      </c>
      <c r="AS422" s="46">
        <f t="shared" si="122"/>
        <v>0</v>
      </c>
      <c r="AT422" s="46">
        <f t="shared" si="123"/>
        <v>0</v>
      </c>
      <c r="AU422" s="46">
        <f t="shared" si="124"/>
        <v>0</v>
      </c>
      <c r="AV422" s="105">
        <f t="shared" si="125"/>
        <v>0</v>
      </c>
      <c r="AW422" s="105">
        <f t="shared" si="126"/>
        <v>0</v>
      </c>
      <c r="AX422" s="107"/>
      <c r="AY422" s="294" t="b">
        <f t="shared" si="127"/>
        <v>1</v>
      </c>
      <c r="AZ422" s="5" t="s">
        <v>101</v>
      </c>
    </row>
    <row r="423" spans="1:52" s="5" customFormat="1" ht="24.95" customHeight="1" x14ac:dyDescent="0.25">
      <c r="A423" s="281" t="s">
        <v>27</v>
      </c>
      <c r="B423" s="19" t="s">
        <v>102</v>
      </c>
      <c r="C423" s="65" t="s">
        <v>103</v>
      </c>
      <c r="D423" s="66">
        <v>67.86</v>
      </c>
      <c r="E423" s="67">
        <v>67.86</v>
      </c>
      <c r="F423" s="101" t="s">
        <v>33</v>
      </c>
      <c r="G423" s="46">
        <v>11</v>
      </c>
      <c r="H423" s="46"/>
      <c r="I423" s="46"/>
      <c r="J423" s="46"/>
      <c r="K423" s="46"/>
      <c r="L423" s="46">
        <f t="shared" si="111"/>
        <v>11</v>
      </c>
      <c r="M423" s="46">
        <v>11</v>
      </c>
      <c r="N423" s="46">
        <f t="shared" si="112"/>
        <v>0</v>
      </c>
      <c r="O423" s="105"/>
      <c r="P423" s="105"/>
      <c r="Q423" s="105"/>
      <c r="R423" s="105"/>
      <c r="S423" s="46">
        <f t="shared" si="113"/>
        <v>11</v>
      </c>
      <c r="T423" s="46">
        <v>11</v>
      </c>
      <c r="U423" s="46">
        <f t="shared" si="114"/>
        <v>0</v>
      </c>
      <c r="V423" s="105"/>
      <c r="W423" s="105"/>
      <c r="X423" s="105"/>
      <c r="Y423" s="105"/>
      <c r="Z423" s="46">
        <f t="shared" si="115"/>
        <v>11</v>
      </c>
      <c r="AA423" s="105">
        <v>11</v>
      </c>
      <c r="AB423" s="46">
        <f t="shared" si="116"/>
        <v>0</v>
      </c>
      <c r="AC423" s="105"/>
      <c r="AD423" s="105"/>
      <c r="AE423" s="105"/>
      <c r="AF423" s="105"/>
      <c r="AG423" s="46">
        <f t="shared" si="110"/>
        <v>11</v>
      </c>
      <c r="AH423" s="105">
        <v>11</v>
      </c>
      <c r="AI423" s="46">
        <f t="shared" si="117"/>
        <v>0</v>
      </c>
      <c r="AJ423" s="105"/>
      <c r="AK423" s="105"/>
      <c r="AL423" s="105"/>
      <c r="AM423" s="105"/>
      <c r="AN423" s="46">
        <f t="shared" si="118"/>
        <v>11</v>
      </c>
      <c r="AO423" s="105">
        <v>11</v>
      </c>
      <c r="AP423" s="105">
        <f t="shared" si="119"/>
        <v>0</v>
      </c>
      <c r="AQ423" s="46">
        <f t="shared" si="120"/>
        <v>0</v>
      </c>
      <c r="AR423" s="46">
        <f t="shared" si="121"/>
        <v>0</v>
      </c>
      <c r="AS423" s="46">
        <f t="shared" si="122"/>
        <v>0</v>
      </c>
      <c r="AT423" s="46">
        <f t="shared" si="123"/>
        <v>0</v>
      </c>
      <c r="AU423" s="46">
        <f t="shared" si="124"/>
        <v>11</v>
      </c>
      <c r="AV423" s="105">
        <f t="shared" si="125"/>
        <v>11</v>
      </c>
      <c r="AW423" s="105">
        <f t="shared" si="126"/>
        <v>0</v>
      </c>
      <c r="AX423" s="107"/>
      <c r="AY423" s="294" t="b">
        <f t="shared" si="127"/>
        <v>1</v>
      </c>
      <c r="AZ423" s="5" t="s">
        <v>103</v>
      </c>
    </row>
    <row r="424" spans="1:52" s="5" customFormat="1" ht="28.5" customHeight="1" x14ac:dyDescent="0.25">
      <c r="A424" s="281" t="s">
        <v>1739</v>
      </c>
      <c r="B424" s="19" t="s">
        <v>1793</v>
      </c>
      <c r="C424" s="65" t="s">
        <v>1794</v>
      </c>
      <c r="D424" s="66">
        <v>0</v>
      </c>
      <c r="E424" s="67">
        <v>0</v>
      </c>
      <c r="F424" s="101" t="s">
        <v>33</v>
      </c>
      <c r="G424" s="46">
        <v>0</v>
      </c>
      <c r="H424" s="46"/>
      <c r="I424" s="46"/>
      <c r="J424" s="46"/>
      <c r="K424" s="46"/>
      <c r="L424" s="46">
        <f t="shared" si="111"/>
        <v>0</v>
      </c>
      <c r="M424" s="46"/>
      <c r="N424" s="46">
        <f t="shared" si="112"/>
        <v>0</v>
      </c>
      <c r="O424" s="105"/>
      <c r="P424" s="105"/>
      <c r="Q424" s="105"/>
      <c r="R424" s="105"/>
      <c r="S424" s="46">
        <f t="shared" si="113"/>
        <v>0</v>
      </c>
      <c r="T424" s="46"/>
      <c r="U424" s="46">
        <f t="shared" si="114"/>
        <v>0</v>
      </c>
      <c r="V424" s="105"/>
      <c r="W424" s="105"/>
      <c r="X424" s="105"/>
      <c r="Y424" s="105"/>
      <c r="Z424" s="46">
        <f t="shared" si="115"/>
        <v>0</v>
      </c>
      <c r="AA424" s="105"/>
      <c r="AB424" s="46">
        <f t="shared" si="116"/>
        <v>0</v>
      </c>
      <c r="AC424" s="105"/>
      <c r="AD424" s="105"/>
      <c r="AE424" s="105"/>
      <c r="AF424" s="105"/>
      <c r="AG424" s="46">
        <f t="shared" si="110"/>
        <v>0</v>
      </c>
      <c r="AH424" s="105">
        <v>0</v>
      </c>
      <c r="AI424" s="46">
        <f t="shared" si="117"/>
        <v>0</v>
      </c>
      <c r="AJ424" s="105"/>
      <c r="AK424" s="105"/>
      <c r="AL424" s="105"/>
      <c r="AM424" s="105"/>
      <c r="AN424" s="46">
        <f t="shared" si="118"/>
        <v>0</v>
      </c>
      <c r="AO424" s="105">
        <v>0</v>
      </c>
      <c r="AP424" s="105">
        <f t="shared" si="119"/>
        <v>0</v>
      </c>
      <c r="AQ424" s="46">
        <f t="shared" si="120"/>
        <v>0</v>
      </c>
      <c r="AR424" s="46">
        <f t="shared" si="121"/>
        <v>0</v>
      </c>
      <c r="AS424" s="46">
        <f t="shared" si="122"/>
        <v>0</v>
      </c>
      <c r="AT424" s="46">
        <f t="shared" si="123"/>
        <v>0</v>
      </c>
      <c r="AU424" s="46">
        <f t="shared" si="124"/>
        <v>0</v>
      </c>
      <c r="AV424" s="105">
        <f t="shared" si="125"/>
        <v>0</v>
      </c>
      <c r="AW424" s="105">
        <f t="shared" si="126"/>
        <v>0</v>
      </c>
      <c r="AX424" s="107"/>
      <c r="AY424" s="294" t="b">
        <f t="shared" si="127"/>
        <v>1</v>
      </c>
      <c r="AZ424" s="5" t="s">
        <v>1794</v>
      </c>
    </row>
    <row r="425" spans="1:52" s="5" customFormat="1" ht="15" x14ac:dyDescent="0.25">
      <c r="A425" s="281" t="s">
        <v>1423</v>
      </c>
      <c r="B425" s="19" t="s">
        <v>1962</v>
      </c>
      <c r="C425" s="65" t="s">
        <v>1963</v>
      </c>
      <c r="D425" s="66">
        <v>950</v>
      </c>
      <c r="E425" s="67">
        <v>950</v>
      </c>
      <c r="F425" s="101" t="s">
        <v>33</v>
      </c>
      <c r="G425" s="46">
        <v>0</v>
      </c>
      <c r="H425" s="46"/>
      <c r="I425" s="46"/>
      <c r="J425" s="46"/>
      <c r="K425" s="46"/>
      <c r="L425" s="46">
        <f t="shared" si="111"/>
        <v>0</v>
      </c>
      <c r="M425" s="46">
        <v>0</v>
      </c>
      <c r="N425" s="46">
        <f t="shared" si="112"/>
        <v>0</v>
      </c>
      <c r="O425" s="105"/>
      <c r="P425" s="105"/>
      <c r="Q425" s="105"/>
      <c r="R425" s="105"/>
      <c r="S425" s="46">
        <f t="shared" si="113"/>
        <v>0</v>
      </c>
      <c r="T425" s="46"/>
      <c r="U425" s="46">
        <f t="shared" si="114"/>
        <v>0</v>
      </c>
      <c r="V425" s="105"/>
      <c r="W425" s="105"/>
      <c r="X425" s="105"/>
      <c r="Y425" s="105"/>
      <c r="Z425" s="46">
        <f t="shared" si="115"/>
        <v>0</v>
      </c>
      <c r="AA425" s="105"/>
      <c r="AB425" s="46">
        <f t="shared" si="116"/>
        <v>0</v>
      </c>
      <c r="AC425" s="105"/>
      <c r="AD425" s="105"/>
      <c r="AE425" s="105"/>
      <c r="AF425" s="105"/>
      <c r="AG425" s="46">
        <f t="shared" si="110"/>
        <v>0</v>
      </c>
      <c r="AH425" s="105">
        <v>0</v>
      </c>
      <c r="AI425" s="46">
        <f t="shared" si="117"/>
        <v>0</v>
      </c>
      <c r="AJ425" s="105"/>
      <c r="AK425" s="105"/>
      <c r="AL425" s="105"/>
      <c r="AM425" s="105"/>
      <c r="AN425" s="46">
        <f t="shared" si="118"/>
        <v>0</v>
      </c>
      <c r="AO425" s="105">
        <v>0</v>
      </c>
      <c r="AP425" s="105">
        <f t="shared" si="119"/>
        <v>0</v>
      </c>
      <c r="AQ425" s="46">
        <f t="shared" si="120"/>
        <v>0</v>
      </c>
      <c r="AR425" s="46">
        <f t="shared" si="121"/>
        <v>0</v>
      </c>
      <c r="AS425" s="46">
        <f t="shared" si="122"/>
        <v>0</v>
      </c>
      <c r="AT425" s="46">
        <f t="shared" si="123"/>
        <v>0</v>
      </c>
      <c r="AU425" s="46">
        <f t="shared" si="124"/>
        <v>0</v>
      </c>
      <c r="AV425" s="105">
        <f t="shared" si="125"/>
        <v>0</v>
      </c>
      <c r="AW425" s="105">
        <f t="shared" si="126"/>
        <v>0</v>
      </c>
      <c r="AX425" s="107"/>
      <c r="AY425" s="294" t="b">
        <f t="shared" si="127"/>
        <v>1</v>
      </c>
      <c r="AZ425" s="5" t="s">
        <v>1963</v>
      </c>
    </row>
    <row r="426" spans="1:52" s="5" customFormat="1" ht="28.5" customHeight="1" x14ac:dyDescent="0.25">
      <c r="A426" s="281" t="s">
        <v>1423</v>
      </c>
      <c r="B426" s="19" t="s">
        <v>2479</v>
      </c>
      <c r="C426" s="65" t="s">
        <v>1964</v>
      </c>
      <c r="D426" s="66">
        <v>162.4</v>
      </c>
      <c r="E426" s="67">
        <v>162.4</v>
      </c>
      <c r="F426" s="101" t="s">
        <v>33</v>
      </c>
      <c r="G426" s="46">
        <v>5</v>
      </c>
      <c r="H426" s="46"/>
      <c r="I426" s="46"/>
      <c r="J426" s="46"/>
      <c r="K426" s="46"/>
      <c r="L426" s="46">
        <f t="shared" si="111"/>
        <v>5</v>
      </c>
      <c r="M426" s="46">
        <v>5</v>
      </c>
      <c r="N426" s="46">
        <f t="shared" si="112"/>
        <v>0</v>
      </c>
      <c r="O426" s="105"/>
      <c r="P426" s="105"/>
      <c r="Q426" s="105"/>
      <c r="R426" s="105"/>
      <c r="S426" s="46">
        <f t="shared" si="113"/>
        <v>5</v>
      </c>
      <c r="T426" s="46">
        <v>5</v>
      </c>
      <c r="U426" s="46">
        <f t="shared" si="114"/>
        <v>0</v>
      </c>
      <c r="V426" s="105"/>
      <c r="W426" s="105"/>
      <c r="X426" s="105"/>
      <c r="Y426" s="105"/>
      <c r="Z426" s="46">
        <f t="shared" si="115"/>
        <v>5</v>
      </c>
      <c r="AA426" s="105">
        <v>5</v>
      </c>
      <c r="AB426" s="46">
        <f t="shared" si="116"/>
        <v>0</v>
      </c>
      <c r="AC426" s="105"/>
      <c r="AD426" s="105"/>
      <c r="AE426" s="105"/>
      <c r="AF426" s="105"/>
      <c r="AG426" s="46">
        <f t="shared" si="110"/>
        <v>5</v>
      </c>
      <c r="AH426" s="105">
        <v>5</v>
      </c>
      <c r="AI426" s="46">
        <f t="shared" si="117"/>
        <v>0</v>
      </c>
      <c r="AJ426" s="105"/>
      <c r="AK426" s="105"/>
      <c r="AL426" s="105">
        <v>1</v>
      </c>
      <c r="AM426" s="105"/>
      <c r="AN426" s="46">
        <f t="shared" si="118"/>
        <v>4</v>
      </c>
      <c r="AO426" s="105">
        <v>4</v>
      </c>
      <c r="AP426" s="105">
        <f t="shared" si="119"/>
        <v>0</v>
      </c>
      <c r="AQ426" s="46">
        <f t="shared" si="120"/>
        <v>0</v>
      </c>
      <c r="AR426" s="46">
        <f t="shared" si="121"/>
        <v>0</v>
      </c>
      <c r="AS426" s="46">
        <f t="shared" si="122"/>
        <v>1</v>
      </c>
      <c r="AT426" s="46">
        <f t="shared" si="123"/>
        <v>0</v>
      </c>
      <c r="AU426" s="46">
        <f t="shared" si="124"/>
        <v>4</v>
      </c>
      <c r="AV426" s="184">
        <f t="shared" si="125"/>
        <v>4</v>
      </c>
      <c r="AW426" s="105">
        <f t="shared" si="126"/>
        <v>0</v>
      </c>
      <c r="AX426" s="107"/>
      <c r="AY426" s="294" t="b">
        <f t="shared" si="127"/>
        <v>1</v>
      </c>
      <c r="AZ426" s="5" t="s">
        <v>1964</v>
      </c>
    </row>
    <row r="427" spans="1:52" s="5" customFormat="1" ht="14.25" customHeight="1" x14ac:dyDescent="0.25">
      <c r="A427" s="281" t="s">
        <v>674</v>
      </c>
      <c r="B427" s="19" t="s">
        <v>793</v>
      </c>
      <c r="C427" s="65" t="s">
        <v>794</v>
      </c>
      <c r="D427" s="66">
        <v>190</v>
      </c>
      <c r="E427" s="67">
        <v>190</v>
      </c>
      <c r="F427" s="101" t="s">
        <v>33</v>
      </c>
      <c r="G427" s="46">
        <v>0</v>
      </c>
      <c r="H427" s="46"/>
      <c r="I427" s="46"/>
      <c r="J427" s="46"/>
      <c r="K427" s="46"/>
      <c r="L427" s="46">
        <f t="shared" si="111"/>
        <v>0</v>
      </c>
      <c r="M427" s="46"/>
      <c r="N427" s="46">
        <f t="shared" si="112"/>
        <v>0</v>
      </c>
      <c r="O427" s="105"/>
      <c r="P427" s="105"/>
      <c r="Q427" s="105"/>
      <c r="R427" s="105"/>
      <c r="S427" s="46">
        <f t="shared" si="113"/>
        <v>0</v>
      </c>
      <c r="T427" s="46"/>
      <c r="U427" s="46">
        <f t="shared" si="114"/>
        <v>0</v>
      </c>
      <c r="V427" s="105"/>
      <c r="W427" s="105"/>
      <c r="X427" s="105"/>
      <c r="Y427" s="105"/>
      <c r="Z427" s="46">
        <f t="shared" si="115"/>
        <v>0</v>
      </c>
      <c r="AA427" s="105"/>
      <c r="AB427" s="46">
        <f t="shared" si="116"/>
        <v>0</v>
      </c>
      <c r="AC427" s="105"/>
      <c r="AD427" s="105"/>
      <c r="AE427" s="105"/>
      <c r="AF427" s="105"/>
      <c r="AG427" s="46">
        <f t="shared" si="110"/>
        <v>0</v>
      </c>
      <c r="AH427" s="105">
        <v>0</v>
      </c>
      <c r="AI427" s="46">
        <f t="shared" si="117"/>
        <v>0</v>
      </c>
      <c r="AJ427" s="105"/>
      <c r="AK427" s="105"/>
      <c r="AL427" s="105"/>
      <c r="AM427" s="105"/>
      <c r="AN427" s="46">
        <f t="shared" si="118"/>
        <v>0</v>
      </c>
      <c r="AO427" s="105"/>
      <c r="AP427" s="105">
        <f t="shared" si="119"/>
        <v>0</v>
      </c>
      <c r="AQ427" s="46">
        <f t="shared" si="120"/>
        <v>0</v>
      </c>
      <c r="AR427" s="46">
        <f t="shared" si="121"/>
        <v>0</v>
      </c>
      <c r="AS427" s="46">
        <f t="shared" si="122"/>
        <v>0</v>
      </c>
      <c r="AT427" s="46">
        <f t="shared" si="123"/>
        <v>0</v>
      </c>
      <c r="AU427" s="46">
        <f t="shared" si="124"/>
        <v>0</v>
      </c>
      <c r="AV427" s="105">
        <f t="shared" si="125"/>
        <v>0</v>
      </c>
      <c r="AW427" s="105">
        <f t="shared" si="126"/>
        <v>0</v>
      </c>
      <c r="AX427" s="108"/>
      <c r="AY427" s="294" t="b">
        <f t="shared" si="127"/>
        <v>1</v>
      </c>
      <c r="AZ427" s="5" t="s">
        <v>794</v>
      </c>
    </row>
    <row r="428" spans="1:52" s="5" customFormat="1" ht="24.95" customHeight="1" x14ac:dyDescent="0.25">
      <c r="A428" s="281" t="s">
        <v>1423</v>
      </c>
      <c r="B428" s="19" t="s">
        <v>1965</v>
      </c>
      <c r="C428" s="65" t="s">
        <v>1966</v>
      </c>
      <c r="D428" s="66">
        <v>88.16</v>
      </c>
      <c r="E428" s="67">
        <v>88.16</v>
      </c>
      <c r="F428" s="101" t="s">
        <v>53</v>
      </c>
      <c r="G428" s="46">
        <v>3</v>
      </c>
      <c r="H428" s="46"/>
      <c r="I428" s="46"/>
      <c r="J428" s="46"/>
      <c r="K428" s="46"/>
      <c r="L428" s="46">
        <f t="shared" si="111"/>
        <v>3</v>
      </c>
      <c r="M428" s="46">
        <v>3</v>
      </c>
      <c r="N428" s="46">
        <f t="shared" si="112"/>
        <v>0</v>
      </c>
      <c r="O428" s="105"/>
      <c r="P428" s="105"/>
      <c r="Q428" s="105"/>
      <c r="R428" s="105"/>
      <c r="S428" s="46">
        <f t="shared" si="113"/>
        <v>3</v>
      </c>
      <c r="T428" s="46">
        <v>3</v>
      </c>
      <c r="U428" s="46">
        <f t="shared" si="114"/>
        <v>0</v>
      </c>
      <c r="V428" s="105"/>
      <c r="W428" s="105"/>
      <c r="X428" s="105"/>
      <c r="Y428" s="105"/>
      <c r="Z428" s="46">
        <f t="shared" si="115"/>
        <v>3</v>
      </c>
      <c r="AA428" s="105">
        <v>3</v>
      </c>
      <c r="AB428" s="46">
        <f t="shared" si="116"/>
        <v>0</v>
      </c>
      <c r="AC428" s="105"/>
      <c r="AD428" s="105"/>
      <c r="AE428" s="105"/>
      <c r="AF428" s="105"/>
      <c r="AG428" s="46">
        <f t="shared" si="110"/>
        <v>3</v>
      </c>
      <c r="AH428" s="105">
        <v>3</v>
      </c>
      <c r="AI428" s="46">
        <f t="shared" si="117"/>
        <v>0</v>
      </c>
      <c r="AJ428" s="105"/>
      <c r="AK428" s="105"/>
      <c r="AL428" s="105"/>
      <c r="AM428" s="105"/>
      <c r="AN428" s="46">
        <f t="shared" si="118"/>
        <v>3</v>
      </c>
      <c r="AO428" s="105">
        <v>3</v>
      </c>
      <c r="AP428" s="105">
        <f t="shared" si="119"/>
        <v>0</v>
      </c>
      <c r="AQ428" s="46">
        <f t="shared" si="120"/>
        <v>0</v>
      </c>
      <c r="AR428" s="46">
        <f t="shared" si="121"/>
        <v>0</v>
      </c>
      <c r="AS428" s="46">
        <f t="shared" si="122"/>
        <v>0</v>
      </c>
      <c r="AT428" s="46">
        <f t="shared" si="123"/>
        <v>0</v>
      </c>
      <c r="AU428" s="46">
        <f t="shared" si="124"/>
        <v>3</v>
      </c>
      <c r="AV428" s="184">
        <f t="shared" si="125"/>
        <v>3</v>
      </c>
      <c r="AW428" s="105">
        <f t="shared" si="126"/>
        <v>0</v>
      </c>
      <c r="AX428" s="107"/>
      <c r="AY428" s="294" t="b">
        <f t="shared" si="127"/>
        <v>1</v>
      </c>
      <c r="AZ428" s="5" t="s">
        <v>1966</v>
      </c>
    </row>
    <row r="429" spans="1:52" s="5" customFormat="1" ht="28.5" customHeight="1" x14ac:dyDescent="0.25">
      <c r="A429" s="281" t="s">
        <v>228</v>
      </c>
      <c r="B429" s="19" t="s">
        <v>414</v>
      </c>
      <c r="C429" s="65" t="s">
        <v>415</v>
      </c>
      <c r="D429" s="66">
        <v>348.43</v>
      </c>
      <c r="E429" s="67">
        <v>348.43</v>
      </c>
      <c r="F429" s="101" t="s">
        <v>33</v>
      </c>
      <c r="G429" s="46">
        <v>0</v>
      </c>
      <c r="H429" s="46"/>
      <c r="I429" s="46"/>
      <c r="J429" s="46"/>
      <c r="K429" s="46"/>
      <c r="L429" s="46">
        <f t="shared" si="111"/>
        <v>0</v>
      </c>
      <c r="M429" s="46"/>
      <c r="N429" s="46">
        <f t="shared" si="112"/>
        <v>0</v>
      </c>
      <c r="O429" s="105"/>
      <c r="P429" s="105"/>
      <c r="Q429" s="105"/>
      <c r="R429" s="105"/>
      <c r="S429" s="46">
        <f t="shared" si="113"/>
        <v>0</v>
      </c>
      <c r="T429" s="46"/>
      <c r="U429" s="46">
        <f t="shared" si="114"/>
        <v>0</v>
      </c>
      <c r="V429" s="105"/>
      <c r="W429" s="105"/>
      <c r="X429" s="105"/>
      <c r="Y429" s="105"/>
      <c r="Z429" s="46">
        <f t="shared" si="115"/>
        <v>0</v>
      </c>
      <c r="AA429" s="105"/>
      <c r="AB429" s="46">
        <f t="shared" si="116"/>
        <v>0</v>
      </c>
      <c r="AC429" s="105"/>
      <c r="AD429" s="105"/>
      <c r="AE429" s="105"/>
      <c r="AF429" s="105"/>
      <c r="AG429" s="46">
        <f t="shared" si="110"/>
        <v>0</v>
      </c>
      <c r="AH429" s="105">
        <v>0</v>
      </c>
      <c r="AI429" s="46">
        <f t="shared" si="117"/>
        <v>0</v>
      </c>
      <c r="AJ429" s="105"/>
      <c r="AK429" s="105"/>
      <c r="AL429" s="105"/>
      <c r="AM429" s="105"/>
      <c r="AN429" s="46">
        <f t="shared" si="118"/>
        <v>0</v>
      </c>
      <c r="AO429" s="105">
        <v>0</v>
      </c>
      <c r="AP429" s="105">
        <f t="shared" si="119"/>
        <v>0</v>
      </c>
      <c r="AQ429" s="46">
        <f t="shared" si="120"/>
        <v>0</v>
      </c>
      <c r="AR429" s="46">
        <f t="shared" si="121"/>
        <v>0</v>
      </c>
      <c r="AS429" s="46">
        <f t="shared" si="122"/>
        <v>0</v>
      </c>
      <c r="AT429" s="46">
        <f t="shared" si="123"/>
        <v>0</v>
      </c>
      <c r="AU429" s="46">
        <f t="shared" si="124"/>
        <v>0</v>
      </c>
      <c r="AV429" s="105">
        <f t="shared" si="125"/>
        <v>0</v>
      </c>
      <c r="AW429" s="105">
        <f t="shared" si="126"/>
        <v>0</v>
      </c>
      <c r="AX429" s="108"/>
      <c r="AY429" s="294" t="b">
        <f t="shared" si="127"/>
        <v>1</v>
      </c>
      <c r="AZ429" s="5" t="s">
        <v>415</v>
      </c>
    </row>
    <row r="430" spans="1:52" s="5" customFormat="1" ht="24.95" customHeight="1" x14ac:dyDescent="0.25">
      <c r="A430" s="281" t="s">
        <v>228</v>
      </c>
      <c r="B430" s="19" t="s">
        <v>416</v>
      </c>
      <c r="C430" s="65" t="s">
        <v>417</v>
      </c>
      <c r="D430" s="66">
        <v>917.21</v>
      </c>
      <c r="E430" s="67">
        <v>917.21</v>
      </c>
      <c r="F430" s="101" t="s">
        <v>33</v>
      </c>
      <c r="G430" s="46">
        <v>0</v>
      </c>
      <c r="H430" s="46"/>
      <c r="I430" s="46"/>
      <c r="J430" s="46"/>
      <c r="K430" s="46"/>
      <c r="L430" s="46">
        <f t="shared" si="111"/>
        <v>0</v>
      </c>
      <c r="M430" s="46"/>
      <c r="N430" s="46">
        <f t="shared" si="112"/>
        <v>0</v>
      </c>
      <c r="O430" s="105"/>
      <c r="P430" s="105"/>
      <c r="Q430" s="105"/>
      <c r="R430" s="105"/>
      <c r="S430" s="46">
        <f t="shared" si="113"/>
        <v>0</v>
      </c>
      <c r="T430" s="46"/>
      <c r="U430" s="46">
        <f t="shared" si="114"/>
        <v>0</v>
      </c>
      <c r="V430" s="105"/>
      <c r="W430" s="105"/>
      <c r="X430" s="105"/>
      <c r="Y430" s="105"/>
      <c r="Z430" s="46">
        <f t="shared" si="115"/>
        <v>0</v>
      </c>
      <c r="AA430" s="105"/>
      <c r="AB430" s="46">
        <f t="shared" si="116"/>
        <v>0</v>
      </c>
      <c r="AC430" s="105"/>
      <c r="AD430" s="105"/>
      <c r="AE430" s="105"/>
      <c r="AF430" s="105"/>
      <c r="AG430" s="46">
        <f t="shared" ref="AG430:AG493" si="128">Z430+AC430+AD430-AE430-AF430</f>
        <v>0</v>
      </c>
      <c r="AH430" s="105">
        <v>0</v>
      </c>
      <c r="AI430" s="46">
        <f t="shared" si="117"/>
        <v>0</v>
      </c>
      <c r="AJ430" s="105"/>
      <c r="AK430" s="105"/>
      <c r="AL430" s="105"/>
      <c r="AM430" s="105"/>
      <c r="AN430" s="46">
        <f t="shared" si="118"/>
        <v>0</v>
      </c>
      <c r="AO430" s="105">
        <v>0</v>
      </c>
      <c r="AP430" s="105">
        <f t="shared" si="119"/>
        <v>0</v>
      </c>
      <c r="AQ430" s="46">
        <f t="shared" si="120"/>
        <v>0</v>
      </c>
      <c r="AR430" s="46">
        <f t="shared" si="121"/>
        <v>0</v>
      </c>
      <c r="AS430" s="46">
        <f t="shared" si="122"/>
        <v>0</v>
      </c>
      <c r="AT430" s="46">
        <f t="shared" si="123"/>
        <v>0</v>
      </c>
      <c r="AU430" s="46">
        <f t="shared" si="124"/>
        <v>0</v>
      </c>
      <c r="AV430" s="105">
        <f t="shared" si="125"/>
        <v>0</v>
      </c>
      <c r="AW430" s="105">
        <f t="shared" si="126"/>
        <v>0</v>
      </c>
      <c r="AX430" s="108"/>
      <c r="AY430" s="294" t="b">
        <f t="shared" si="127"/>
        <v>1</v>
      </c>
      <c r="AZ430" s="5" t="s">
        <v>417</v>
      </c>
    </row>
    <row r="431" spans="1:52" s="5" customFormat="1" ht="28.5" customHeight="1" x14ac:dyDescent="0.25">
      <c r="A431" s="281" t="s">
        <v>228</v>
      </c>
      <c r="B431" s="19" t="s">
        <v>418</v>
      </c>
      <c r="C431" s="65" t="s">
        <v>419</v>
      </c>
      <c r="D431" s="66">
        <v>663.07</v>
      </c>
      <c r="E431" s="67">
        <v>663.07</v>
      </c>
      <c r="F431" s="101" t="s">
        <v>33</v>
      </c>
      <c r="G431" s="46">
        <v>0</v>
      </c>
      <c r="H431" s="46"/>
      <c r="I431" s="46"/>
      <c r="J431" s="46"/>
      <c r="K431" s="46"/>
      <c r="L431" s="46">
        <f t="shared" si="111"/>
        <v>0</v>
      </c>
      <c r="M431" s="46"/>
      <c r="N431" s="46">
        <f t="shared" si="112"/>
        <v>0</v>
      </c>
      <c r="O431" s="105"/>
      <c r="P431" s="105"/>
      <c r="Q431" s="105"/>
      <c r="R431" s="105"/>
      <c r="S431" s="46">
        <f t="shared" si="113"/>
        <v>0</v>
      </c>
      <c r="T431" s="46"/>
      <c r="U431" s="46">
        <f t="shared" si="114"/>
        <v>0</v>
      </c>
      <c r="V431" s="105"/>
      <c r="W431" s="105"/>
      <c r="X431" s="105"/>
      <c r="Y431" s="105"/>
      <c r="Z431" s="46">
        <f t="shared" si="115"/>
        <v>0</v>
      </c>
      <c r="AA431" s="105"/>
      <c r="AB431" s="46">
        <f t="shared" si="116"/>
        <v>0</v>
      </c>
      <c r="AC431" s="105"/>
      <c r="AD431" s="105"/>
      <c r="AE431" s="105"/>
      <c r="AF431" s="105"/>
      <c r="AG431" s="46">
        <f t="shared" si="128"/>
        <v>0</v>
      </c>
      <c r="AH431" s="105">
        <v>0</v>
      </c>
      <c r="AI431" s="46">
        <f t="shared" si="117"/>
        <v>0</v>
      </c>
      <c r="AJ431" s="105"/>
      <c r="AK431" s="105"/>
      <c r="AL431" s="105"/>
      <c r="AM431" s="105"/>
      <c r="AN431" s="46">
        <f t="shared" si="118"/>
        <v>0</v>
      </c>
      <c r="AO431" s="105">
        <v>0</v>
      </c>
      <c r="AP431" s="105">
        <f t="shared" si="119"/>
        <v>0</v>
      </c>
      <c r="AQ431" s="46">
        <f t="shared" si="120"/>
        <v>0</v>
      </c>
      <c r="AR431" s="46">
        <f t="shared" si="121"/>
        <v>0</v>
      </c>
      <c r="AS431" s="46">
        <f t="shared" si="122"/>
        <v>0</v>
      </c>
      <c r="AT431" s="46">
        <f t="shared" si="123"/>
        <v>0</v>
      </c>
      <c r="AU431" s="46">
        <f t="shared" si="124"/>
        <v>0</v>
      </c>
      <c r="AV431" s="105">
        <f t="shared" si="125"/>
        <v>0</v>
      </c>
      <c r="AW431" s="105">
        <f t="shared" si="126"/>
        <v>0</v>
      </c>
      <c r="AX431" s="65"/>
      <c r="AY431" s="294" t="b">
        <f t="shared" si="127"/>
        <v>1</v>
      </c>
      <c r="AZ431" s="5" t="s">
        <v>419</v>
      </c>
    </row>
    <row r="432" spans="1:52" s="5" customFormat="1" ht="28.5" customHeight="1" x14ac:dyDescent="0.25">
      <c r="A432" s="281" t="s">
        <v>1053</v>
      </c>
      <c r="B432" s="19" t="s">
        <v>1156</v>
      </c>
      <c r="C432" s="65" t="s">
        <v>1157</v>
      </c>
      <c r="D432" s="66">
        <v>168.99</v>
      </c>
      <c r="E432" s="67">
        <v>168.99</v>
      </c>
      <c r="F432" s="101" t="s">
        <v>33</v>
      </c>
      <c r="G432" s="46">
        <v>0</v>
      </c>
      <c r="H432" s="46"/>
      <c r="I432" s="46"/>
      <c r="J432" s="46"/>
      <c r="K432" s="46"/>
      <c r="L432" s="46">
        <f t="shared" si="111"/>
        <v>0</v>
      </c>
      <c r="M432" s="46"/>
      <c r="N432" s="46">
        <f t="shared" si="112"/>
        <v>0</v>
      </c>
      <c r="O432" s="105"/>
      <c r="P432" s="105"/>
      <c r="Q432" s="105"/>
      <c r="R432" s="105"/>
      <c r="S432" s="46">
        <f t="shared" si="113"/>
        <v>0</v>
      </c>
      <c r="T432" s="46"/>
      <c r="U432" s="46">
        <f t="shared" si="114"/>
        <v>0</v>
      </c>
      <c r="V432" s="105"/>
      <c r="W432" s="105"/>
      <c r="X432" s="105"/>
      <c r="Y432" s="105"/>
      <c r="Z432" s="46">
        <f t="shared" si="115"/>
        <v>0</v>
      </c>
      <c r="AA432" s="105"/>
      <c r="AB432" s="46">
        <f t="shared" si="116"/>
        <v>0</v>
      </c>
      <c r="AC432" s="105"/>
      <c r="AD432" s="105"/>
      <c r="AE432" s="105"/>
      <c r="AF432" s="105"/>
      <c r="AG432" s="46">
        <f t="shared" si="128"/>
        <v>0</v>
      </c>
      <c r="AH432" s="105">
        <v>0</v>
      </c>
      <c r="AI432" s="46">
        <f t="shared" si="117"/>
        <v>0</v>
      </c>
      <c r="AJ432" s="105"/>
      <c r="AK432" s="105"/>
      <c r="AL432" s="105"/>
      <c r="AM432" s="105"/>
      <c r="AN432" s="46">
        <f t="shared" si="118"/>
        <v>0</v>
      </c>
      <c r="AO432" s="105">
        <v>0</v>
      </c>
      <c r="AP432" s="105">
        <f t="shared" si="119"/>
        <v>0</v>
      </c>
      <c r="AQ432" s="46">
        <f t="shared" si="120"/>
        <v>0</v>
      </c>
      <c r="AR432" s="46">
        <f t="shared" si="121"/>
        <v>0</v>
      </c>
      <c r="AS432" s="46">
        <f t="shared" si="122"/>
        <v>0</v>
      </c>
      <c r="AT432" s="46">
        <f t="shared" si="123"/>
        <v>0</v>
      </c>
      <c r="AU432" s="46">
        <f t="shared" si="124"/>
        <v>0</v>
      </c>
      <c r="AV432" s="105">
        <f t="shared" si="125"/>
        <v>0</v>
      </c>
      <c r="AW432" s="105">
        <f t="shared" si="126"/>
        <v>0</v>
      </c>
      <c r="AX432" s="107"/>
      <c r="AY432" s="294" t="b">
        <f t="shared" si="127"/>
        <v>1</v>
      </c>
      <c r="AZ432" s="5" t="s">
        <v>1157</v>
      </c>
    </row>
    <row r="433" spans="1:52" s="5" customFormat="1" ht="24.95" customHeight="1" x14ac:dyDescent="0.25">
      <c r="A433" s="281" t="s">
        <v>1423</v>
      </c>
      <c r="B433" s="19" t="s">
        <v>1967</v>
      </c>
      <c r="C433" s="65" t="s">
        <v>1968</v>
      </c>
      <c r="D433" s="66">
        <v>218.08</v>
      </c>
      <c r="E433" s="67">
        <v>218.08</v>
      </c>
      <c r="F433" s="101" t="s">
        <v>33</v>
      </c>
      <c r="G433" s="46">
        <v>0</v>
      </c>
      <c r="H433" s="46"/>
      <c r="I433" s="46"/>
      <c r="J433" s="46"/>
      <c r="K433" s="46"/>
      <c r="L433" s="46">
        <f t="shared" si="111"/>
        <v>0</v>
      </c>
      <c r="M433" s="46">
        <v>0</v>
      </c>
      <c r="N433" s="46">
        <f t="shared" si="112"/>
        <v>0</v>
      </c>
      <c r="O433" s="105"/>
      <c r="P433" s="105"/>
      <c r="Q433" s="105"/>
      <c r="R433" s="105"/>
      <c r="S433" s="46">
        <f t="shared" si="113"/>
        <v>0</v>
      </c>
      <c r="T433" s="46"/>
      <c r="U433" s="46">
        <f t="shared" si="114"/>
        <v>0</v>
      </c>
      <c r="V433" s="105"/>
      <c r="W433" s="105"/>
      <c r="X433" s="105"/>
      <c r="Y433" s="105"/>
      <c r="Z433" s="46">
        <f t="shared" si="115"/>
        <v>0</v>
      </c>
      <c r="AA433" s="105"/>
      <c r="AB433" s="46">
        <f t="shared" si="116"/>
        <v>0</v>
      </c>
      <c r="AC433" s="105"/>
      <c r="AD433" s="105"/>
      <c r="AE433" s="105"/>
      <c r="AF433" s="105"/>
      <c r="AG433" s="46">
        <f t="shared" si="128"/>
        <v>0</v>
      </c>
      <c r="AH433" s="105">
        <v>0</v>
      </c>
      <c r="AI433" s="46">
        <f t="shared" si="117"/>
        <v>0</v>
      </c>
      <c r="AJ433" s="105"/>
      <c r="AK433" s="105"/>
      <c r="AL433" s="105"/>
      <c r="AM433" s="105"/>
      <c r="AN433" s="46">
        <f t="shared" si="118"/>
        <v>0</v>
      </c>
      <c r="AO433" s="105">
        <v>0</v>
      </c>
      <c r="AP433" s="105">
        <f t="shared" si="119"/>
        <v>0</v>
      </c>
      <c r="AQ433" s="46">
        <f t="shared" si="120"/>
        <v>0</v>
      </c>
      <c r="AR433" s="46">
        <f t="shared" si="121"/>
        <v>0</v>
      </c>
      <c r="AS433" s="46">
        <f t="shared" si="122"/>
        <v>0</v>
      </c>
      <c r="AT433" s="46">
        <f t="shared" si="123"/>
        <v>0</v>
      </c>
      <c r="AU433" s="46">
        <f t="shared" si="124"/>
        <v>0</v>
      </c>
      <c r="AV433" s="105">
        <f t="shared" si="125"/>
        <v>0</v>
      </c>
      <c r="AW433" s="105">
        <f t="shared" si="126"/>
        <v>0</v>
      </c>
      <c r="AX433" s="107"/>
      <c r="AY433" s="294" t="b">
        <f t="shared" si="127"/>
        <v>1</v>
      </c>
      <c r="AZ433" s="5" t="s">
        <v>1968</v>
      </c>
    </row>
    <row r="434" spans="1:52" s="5" customFormat="1" ht="24.95" customHeight="1" x14ac:dyDescent="0.25">
      <c r="A434" s="281" t="s">
        <v>1270</v>
      </c>
      <c r="B434" s="19" t="s">
        <v>1518</v>
      </c>
      <c r="C434" s="65" t="s">
        <v>1519</v>
      </c>
      <c r="D434" s="66">
        <v>276.54000000000002</v>
      </c>
      <c r="E434" s="67">
        <v>276.54000000000002</v>
      </c>
      <c r="F434" s="101" t="s">
        <v>33</v>
      </c>
      <c r="G434" s="46">
        <v>1</v>
      </c>
      <c r="H434" s="46"/>
      <c r="I434" s="46"/>
      <c r="J434" s="46"/>
      <c r="K434" s="46"/>
      <c r="L434" s="46">
        <f t="shared" si="111"/>
        <v>1</v>
      </c>
      <c r="M434" s="46">
        <v>1</v>
      </c>
      <c r="N434" s="46">
        <f t="shared" si="112"/>
        <v>0</v>
      </c>
      <c r="O434" s="105"/>
      <c r="P434" s="105"/>
      <c r="Q434" s="105"/>
      <c r="R434" s="105"/>
      <c r="S434" s="46">
        <f t="shared" si="113"/>
        <v>1</v>
      </c>
      <c r="T434" s="46">
        <v>1</v>
      </c>
      <c r="U434" s="46">
        <f t="shared" si="114"/>
        <v>0</v>
      </c>
      <c r="V434" s="105"/>
      <c r="W434" s="105"/>
      <c r="X434" s="105"/>
      <c r="Y434" s="105"/>
      <c r="Z434" s="46">
        <f t="shared" si="115"/>
        <v>1</v>
      </c>
      <c r="AA434" s="105">
        <v>1</v>
      </c>
      <c r="AB434" s="46">
        <f t="shared" si="116"/>
        <v>0</v>
      </c>
      <c r="AC434" s="105"/>
      <c r="AD434" s="105"/>
      <c r="AE434" s="105"/>
      <c r="AF434" s="105"/>
      <c r="AG434" s="46">
        <f t="shared" si="128"/>
        <v>1</v>
      </c>
      <c r="AH434" s="105">
        <v>1</v>
      </c>
      <c r="AI434" s="46">
        <f t="shared" si="117"/>
        <v>0</v>
      </c>
      <c r="AJ434" s="105"/>
      <c r="AK434" s="105"/>
      <c r="AL434" s="105"/>
      <c r="AM434" s="105"/>
      <c r="AN434" s="46">
        <f t="shared" si="118"/>
        <v>1</v>
      </c>
      <c r="AO434" s="105">
        <v>1</v>
      </c>
      <c r="AP434" s="105">
        <f t="shared" si="119"/>
        <v>0</v>
      </c>
      <c r="AQ434" s="46">
        <f t="shared" si="120"/>
        <v>0</v>
      </c>
      <c r="AR434" s="46">
        <f t="shared" si="121"/>
        <v>0</v>
      </c>
      <c r="AS434" s="46">
        <f t="shared" si="122"/>
        <v>0</v>
      </c>
      <c r="AT434" s="46">
        <f t="shared" si="123"/>
        <v>0</v>
      </c>
      <c r="AU434" s="46">
        <f t="shared" si="124"/>
        <v>1</v>
      </c>
      <c r="AV434" s="184">
        <f t="shared" si="125"/>
        <v>1</v>
      </c>
      <c r="AW434" s="105">
        <f t="shared" si="126"/>
        <v>0</v>
      </c>
      <c r="AX434" s="108"/>
      <c r="AY434" s="294" t="b">
        <f t="shared" si="127"/>
        <v>1</v>
      </c>
      <c r="AZ434" s="5" t="s">
        <v>1519</v>
      </c>
    </row>
    <row r="435" spans="1:52" s="5" customFormat="1" ht="28.5" customHeight="1" x14ac:dyDescent="0.25">
      <c r="A435" s="281" t="s">
        <v>1270</v>
      </c>
      <c r="B435" s="19" t="s">
        <v>1520</v>
      </c>
      <c r="C435" s="65" t="s">
        <v>1521</v>
      </c>
      <c r="D435" s="66">
        <v>161.94</v>
      </c>
      <c r="E435" s="67">
        <v>161.94</v>
      </c>
      <c r="F435" s="101" t="s">
        <v>33</v>
      </c>
      <c r="G435" s="46">
        <v>7</v>
      </c>
      <c r="H435" s="46"/>
      <c r="I435" s="46"/>
      <c r="J435" s="46"/>
      <c r="K435" s="46"/>
      <c r="L435" s="46">
        <f t="shared" si="111"/>
        <v>7</v>
      </c>
      <c r="M435" s="46">
        <v>7</v>
      </c>
      <c r="N435" s="46">
        <f t="shared" si="112"/>
        <v>0</v>
      </c>
      <c r="O435" s="105"/>
      <c r="P435" s="105"/>
      <c r="Q435" s="105"/>
      <c r="R435" s="105"/>
      <c r="S435" s="46">
        <f t="shared" si="113"/>
        <v>7</v>
      </c>
      <c r="T435" s="46">
        <v>7</v>
      </c>
      <c r="U435" s="46">
        <f t="shared" si="114"/>
        <v>0</v>
      </c>
      <c r="V435" s="105"/>
      <c r="W435" s="105"/>
      <c r="X435" s="105"/>
      <c r="Y435" s="105"/>
      <c r="Z435" s="46">
        <f t="shared" si="115"/>
        <v>7</v>
      </c>
      <c r="AA435" s="105">
        <v>7</v>
      </c>
      <c r="AB435" s="46">
        <f t="shared" si="116"/>
        <v>0</v>
      </c>
      <c r="AC435" s="105"/>
      <c r="AD435" s="105"/>
      <c r="AE435" s="105"/>
      <c r="AF435" s="105"/>
      <c r="AG435" s="46">
        <f t="shared" si="128"/>
        <v>7</v>
      </c>
      <c r="AH435" s="105">
        <v>7</v>
      </c>
      <c r="AI435" s="46">
        <f t="shared" si="117"/>
        <v>0</v>
      </c>
      <c r="AJ435" s="105"/>
      <c r="AK435" s="105"/>
      <c r="AL435" s="105">
        <v>1</v>
      </c>
      <c r="AM435" s="105"/>
      <c r="AN435" s="46">
        <f t="shared" si="118"/>
        <v>6</v>
      </c>
      <c r="AO435" s="105">
        <v>6</v>
      </c>
      <c r="AP435" s="105">
        <f t="shared" si="119"/>
        <v>0</v>
      </c>
      <c r="AQ435" s="46">
        <f t="shared" si="120"/>
        <v>0</v>
      </c>
      <c r="AR435" s="46">
        <f t="shared" si="121"/>
        <v>0</v>
      </c>
      <c r="AS435" s="46">
        <f t="shared" si="122"/>
        <v>1</v>
      </c>
      <c r="AT435" s="46">
        <f t="shared" si="123"/>
        <v>0</v>
      </c>
      <c r="AU435" s="46">
        <f t="shared" si="124"/>
        <v>6</v>
      </c>
      <c r="AV435" s="184">
        <f t="shared" si="125"/>
        <v>6</v>
      </c>
      <c r="AW435" s="105">
        <f t="shared" si="126"/>
        <v>0</v>
      </c>
      <c r="AX435" s="107"/>
      <c r="AY435" s="294" t="b">
        <f t="shared" si="127"/>
        <v>1</v>
      </c>
      <c r="AZ435" s="5" t="s">
        <v>1521</v>
      </c>
    </row>
    <row r="436" spans="1:52" s="5" customFormat="1" ht="28.5" customHeight="1" x14ac:dyDescent="0.25">
      <c r="A436" s="281" t="s">
        <v>1423</v>
      </c>
      <c r="B436" s="19" t="s">
        <v>1969</v>
      </c>
      <c r="C436" s="65" t="s">
        <v>1970</v>
      </c>
      <c r="D436" s="66">
        <v>0</v>
      </c>
      <c r="E436" s="67">
        <v>0</v>
      </c>
      <c r="F436" s="101" t="s">
        <v>33</v>
      </c>
      <c r="G436" s="46">
        <v>0</v>
      </c>
      <c r="H436" s="46"/>
      <c r="I436" s="46"/>
      <c r="J436" s="46"/>
      <c r="K436" s="46"/>
      <c r="L436" s="46">
        <f t="shared" si="111"/>
        <v>0</v>
      </c>
      <c r="M436" s="46">
        <v>0</v>
      </c>
      <c r="N436" s="46">
        <f t="shared" si="112"/>
        <v>0</v>
      </c>
      <c r="O436" s="105"/>
      <c r="P436" s="105"/>
      <c r="Q436" s="105"/>
      <c r="R436" s="105"/>
      <c r="S436" s="46">
        <f t="shared" si="113"/>
        <v>0</v>
      </c>
      <c r="T436" s="46"/>
      <c r="U436" s="46">
        <f t="shared" si="114"/>
        <v>0</v>
      </c>
      <c r="V436" s="105"/>
      <c r="W436" s="105"/>
      <c r="X436" s="105"/>
      <c r="Y436" s="105"/>
      <c r="Z436" s="46">
        <f t="shared" si="115"/>
        <v>0</v>
      </c>
      <c r="AA436" s="105"/>
      <c r="AB436" s="46">
        <f t="shared" si="116"/>
        <v>0</v>
      </c>
      <c r="AC436" s="105"/>
      <c r="AD436" s="105"/>
      <c r="AE436" s="105"/>
      <c r="AF436" s="105"/>
      <c r="AG436" s="46">
        <f t="shared" si="128"/>
        <v>0</v>
      </c>
      <c r="AH436" s="105">
        <v>0</v>
      </c>
      <c r="AI436" s="46">
        <f t="shared" si="117"/>
        <v>0</v>
      </c>
      <c r="AJ436" s="105"/>
      <c r="AK436" s="105"/>
      <c r="AL436" s="105"/>
      <c r="AM436" s="105"/>
      <c r="AN436" s="46">
        <f t="shared" si="118"/>
        <v>0</v>
      </c>
      <c r="AO436" s="105">
        <v>0</v>
      </c>
      <c r="AP436" s="105">
        <f t="shared" si="119"/>
        <v>0</v>
      </c>
      <c r="AQ436" s="46">
        <f t="shared" si="120"/>
        <v>0</v>
      </c>
      <c r="AR436" s="46">
        <f t="shared" si="121"/>
        <v>0</v>
      </c>
      <c r="AS436" s="46">
        <f t="shared" si="122"/>
        <v>0</v>
      </c>
      <c r="AT436" s="46">
        <f t="shared" si="123"/>
        <v>0</v>
      </c>
      <c r="AU436" s="46">
        <f t="shared" si="124"/>
        <v>0</v>
      </c>
      <c r="AV436" s="105">
        <f t="shared" si="125"/>
        <v>0</v>
      </c>
      <c r="AW436" s="105">
        <f t="shared" si="126"/>
        <v>0</v>
      </c>
      <c r="AX436" s="107"/>
      <c r="AY436" s="294" t="b">
        <f t="shared" si="127"/>
        <v>1</v>
      </c>
      <c r="AZ436" s="5" t="s">
        <v>1970</v>
      </c>
    </row>
    <row r="437" spans="1:52" s="5" customFormat="1" ht="24.95" customHeight="1" x14ac:dyDescent="0.25">
      <c r="A437" s="281" t="s">
        <v>27</v>
      </c>
      <c r="B437" s="19" t="s">
        <v>104</v>
      </c>
      <c r="C437" s="65" t="s">
        <v>105</v>
      </c>
      <c r="D437" s="66">
        <v>24.36</v>
      </c>
      <c r="E437" s="67">
        <v>24.36</v>
      </c>
      <c r="F437" s="101" t="s">
        <v>33</v>
      </c>
      <c r="G437" s="46">
        <v>8</v>
      </c>
      <c r="H437" s="46"/>
      <c r="I437" s="46"/>
      <c r="J437" s="46"/>
      <c r="K437" s="46"/>
      <c r="L437" s="46">
        <f t="shared" si="111"/>
        <v>8</v>
      </c>
      <c r="M437" s="46">
        <v>8</v>
      </c>
      <c r="N437" s="46">
        <f t="shared" si="112"/>
        <v>0</v>
      </c>
      <c r="O437" s="105"/>
      <c r="P437" s="105"/>
      <c r="Q437" s="105">
        <v>1</v>
      </c>
      <c r="R437" s="105"/>
      <c r="S437" s="46">
        <f t="shared" si="113"/>
        <v>7</v>
      </c>
      <c r="T437" s="46">
        <v>7</v>
      </c>
      <c r="U437" s="46">
        <f t="shared" si="114"/>
        <v>0</v>
      </c>
      <c r="V437" s="105">
        <v>6</v>
      </c>
      <c r="W437" s="105"/>
      <c r="X437" s="105">
        <v>1</v>
      </c>
      <c r="Y437" s="105"/>
      <c r="Z437" s="46">
        <f t="shared" si="115"/>
        <v>12</v>
      </c>
      <c r="AA437" s="105">
        <v>12</v>
      </c>
      <c r="AB437" s="46">
        <f t="shared" si="116"/>
        <v>0</v>
      </c>
      <c r="AC437" s="105"/>
      <c r="AD437" s="105"/>
      <c r="AE437" s="105">
        <v>3</v>
      </c>
      <c r="AF437" s="105"/>
      <c r="AG437" s="46">
        <f t="shared" si="128"/>
        <v>9</v>
      </c>
      <c r="AH437" s="105">
        <v>9</v>
      </c>
      <c r="AI437" s="46">
        <f t="shared" si="117"/>
        <v>0</v>
      </c>
      <c r="AJ437" s="105"/>
      <c r="AK437" s="105"/>
      <c r="AL437" s="105"/>
      <c r="AM437" s="105"/>
      <c r="AN437" s="46">
        <f t="shared" si="118"/>
        <v>9</v>
      </c>
      <c r="AO437" s="105">
        <v>9</v>
      </c>
      <c r="AP437" s="105">
        <f t="shared" si="119"/>
        <v>0</v>
      </c>
      <c r="AQ437" s="46">
        <f t="shared" si="120"/>
        <v>6</v>
      </c>
      <c r="AR437" s="46">
        <f t="shared" si="121"/>
        <v>0</v>
      </c>
      <c r="AS437" s="46">
        <f t="shared" si="122"/>
        <v>5</v>
      </c>
      <c r="AT437" s="46">
        <f t="shared" si="123"/>
        <v>0</v>
      </c>
      <c r="AU437" s="46">
        <f t="shared" si="124"/>
        <v>9</v>
      </c>
      <c r="AV437" s="105">
        <f t="shared" si="125"/>
        <v>9</v>
      </c>
      <c r="AW437" s="105">
        <f t="shared" si="126"/>
        <v>0</v>
      </c>
      <c r="AX437" s="109"/>
      <c r="AY437" s="294" t="b">
        <f t="shared" si="127"/>
        <v>1</v>
      </c>
      <c r="AZ437" s="5" t="s">
        <v>105</v>
      </c>
    </row>
    <row r="438" spans="1:52" s="5" customFormat="1" ht="24.95" customHeight="1" x14ac:dyDescent="0.25">
      <c r="A438" s="281" t="s">
        <v>674</v>
      </c>
      <c r="B438" s="19" t="s">
        <v>795</v>
      </c>
      <c r="C438" s="65" t="s">
        <v>796</v>
      </c>
      <c r="D438" s="66">
        <v>134.91</v>
      </c>
      <c r="E438" s="67">
        <v>134.91</v>
      </c>
      <c r="F438" s="101" t="s">
        <v>797</v>
      </c>
      <c r="G438" s="46">
        <v>0</v>
      </c>
      <c r="H438" s="46"/>
      <c r="I438" s="46"/>
      <c r="J438" s="46"/>
      <c r="K438" s="46"/>
      <c r="L438" s="46">
        <f t="shared" si="111"/>
        <v>0</v>
      </c>
      <c r="M438" s="46"/>
      <c r="N438" s="46">
        <f t="shared" si="112"/>
        <v>0</v>
      </c>
      <c r="O438" s="105"/>
      <c r="P438" s="105"/>
      <c r="Q438" s="105"/>
      <c r="R438" s="105"/>
      <c r="S438" s="46">
        <f t="shared" si="113"/>
        <v>0</v>
      </c>
      <c r="T438" s="46"/>
      <c r="U438" s="46">
        <f t="shared" si="114"/>
        <v>0</v>
      </c>
      <c r="V438" s="105"/>
      <c r="W438" s="105"/>
      <c r="X438" s="105"/>
      <c r="Y438" s="105"/>
      <c r="Z438" s="46">
        <f t="shared" si="115"/>
        <v>0</v>
      </c>
      <c r="AA438" s="105"/>
      <c r="AB438" s="46">
        <f t="shared" si="116"/>
        <v>0</v>
      </c>
      <c r="AC438" s="105"/>
      <c r="AD438" s="105"/>
      <c r="AE438" s="105"/>
      <c r="AF438" s="105"/>
      <c r="AG438" s="46">
        <f t="shared" si="128"/>
        <v>0</v>
      </c>
      <c r="AH438" s="105">
        <v>0</v>
      </c>
      <c r="AI438" s="46">
        <f t="shared" si="117"/>
        <v>0</v>
      </c>
      <c r="AJ438" s="105"/>
      <c r="AK438" s="105"/>
      <c r="AL438" s="105"/>
      <c r="AM438" s="105"/>
      <c r="AN438" s="46">
        <f t="shared" si="118"/>
        <v>0</v>
      </c>
      <c r="AO438" s="105"/>
      <c r="AP438" s="105">
        <f t="shared" si="119"/>
        <v>0</v>
      </c>
      <c r="AQ438" s="46">
        <f t="shared" si="120"/>
        <v>0</v>
      </c>
      <c r="AR438" s="46">
        <f t="shared" si="121"/>
        <v>0</v>
      </c>
      <c r="AS438" s="46">
        <f t="shared" si="122"/>
        <v>0</v>
      </c>
      <c r="AT438" s="46">
        <f t="shared" si="123"/>
        <v>0</v>
      </c>
      <c r="AU438" s="46">
        <f t="shared" si="124"/>
        <v>0</v>
      </c>
      <c r="AV438" s="105">
        <f t="shared" si="125"/>
        <v>0</v>
      </c>
      <c r="AW438" s="105">
        <f t="shared" si="126"/>
        <v>0</v>
      </c>
      <c r="AX438" s="108"/>
      <c r="AY438" s="294" t="b">
        <f t="shared" si="127"/>
        <v>1</v>
      </c>
      <c r="AZ438" s="5" t="s">
        <v>796</v>
      </c>
    </row>
    <row r="439" spans="1:52" s="5" customFormat="1" ht="24.95" customHeight="1" x14ac:dyDescent="0.25">
      <c r="A439" s="281" t="s">
        <v>27</v>
      </c>
      <c r="B439" s="19" t="s">
        <v>106</v>
      </c>
      <c r="C439" s="65" t="s">
        <v>107</v>
      </c>
      <c r="D439" s="66">
        <v>19.75</v>
      </c>
      <c r="E439" s="67">
        <v>19.75</v>
      </c>
      <c r="F439" s="101" t="s">
        <v>33</v>
      </c>
      <c r="G439" s="46">
        <v>0</v>
      </c>
      <c r="H439" s="46"/>
      <c r="I439" s="46"/>
      <c r="J439" s="46"/>
      <c r="K439" s="46"/>
      <c r="L439" s="46">
        <f t="shared" si="111"/>
        <v>0</v>
      </c>
      <c r="M439" s="46">
        <v>0</v>
      </c>
      <c r="N439" s="46">
        <f t="shared" si="112"/>
        <v>0</v>
      </c>
      <c r="O439" s="105"/>
      <c r="P439" s="105"/>
      <c r="Q439" s="105"/>
      <c r="R439" s="105"/>
      <c r="S439" s="46">
        <f t="shared" si="113"/>
        <v>0</v>
      </c>
      <c r="T439" s="46"/>
      <c r="U439" s="46">
        <f t="shared" si="114"/>
        <v>0</v>
      </c>
      <c r="V439" s="105"/>
      <c r="W439" s="105"/>
      <c r="X439" s="105"/>
      <c r="Y439" s="105"/>
      <c r="Z439" s="46">
        <f t="shared" si="115"/>
        <v>0</v>
      </c>
      <c r="AA439" s="105"/>
      <c r="AB439" s="46">
        <f t="shared" si="116"/>
        <v>0</v>
      </c>
      <c r="AC439" s="105"/>
      <c r="AD439" s="105"/>
      <c r="AE439" s="105"/>
      <c r="AF439" s="105"/>
      <c r="AG439" s="46">
        <f t="shared" si="128"/>
        <v>0</v>
      </c>
      <c r="AH439" s="105"/>
      <c r="AI439" s="46">
        <f t="shared" si="117"/>
        <v>0</v>
      </c>
      <c r="AJ439" s="105"/>
      <c r="AK439" s="105"/>
      <c r="AL439" s="105"/>
      <c r="AM439" s="105"/>
      <c r="AN439" s="46">
        <f t="shared" si="118"/>
        <v>0</v>
      </c>
      <c r="AO439" s="105">
        <v>0</v>
      </c>
      <c r="AP439" s="105">
        <f t="shared" si="119"/>
        <v>0</v>
      </c>
      <c r="AQ439" s="46">
        <f t="shared" si="120"/>
        <v>0</v>
      </c>
      <c r="AR439" s="46">
        <f t="shared" si="121"/>
        <v>0</v>
      </c>
      <c r="AS439" s="46">
        <f t="shared" si="122"/>
        <v>0</v>
      </c>
      <c r="AT439" s="46">
        <f t="shared" si="123"/>
        <v>0</v>
      </c>
      <c r="AU439" s="46">
        <f t="shared" si="124"/>
        <v>0</v>
      </c>
      <c r="AV439" s="105">
        <f t="shared" si="125"/>
        <v>0</v>
      </c>
      <c r="AW439" s="105">
        <f t="shared" si="126"/>
        <v>0</v>
      </c>
      <c r="AX439" s="108"/>
      <c r="AY439" s="294" t="b">
        <f t="shared" si="127"/>
        <v>1</v>
      </c>
      <c r="AZ439" s="5" t="s">
        <v>107</v>
      </c>
    </row>
    <row r="440" spans="1:52" s="5" customFormat="1" ht="27.75" customHeight="1" x14ac:dyDescent="0.25">
      <c r="A440" s="281" t="s">
        <v>27</v>
      </c>
      <c r="B440" s="19" t="s">
        <v>108</v>
      </c>
      <c r="C440" s="65" t="s">
        <v>109</v>
      </c>
      <c r="D440" s="66">
        <v>13.34</v>
      </c>
      <c r="E440" s="67">
        <v>13.34</v>
      </c>
      <c r="F440" s="101" t="s">
        <v>33</v>
      </c>
      <c r="G440" s="46">
        <v>0</v>
      </c>
      <c r="H440" s="46"/>
      <c r="I440" s="46"/>
      <c r="J440" s="46"/>
      <c r="K440" s="46"/>
      <c r="L440" s="46">
        <f t="shared" si="111"/>
        <v>0</v>
      </c>
      <c r="M440" s="46">
        <v>0</v>
      </c>
      <c r="N440" s="46">
        <f t="shared" si="112"/>
        <v>0</v>
      </c>
      <c r="O440" s="105"/>
      <c r="P440" s="105"/>
      <c r="Q440" s="105"/>
      <c r="R440" s="105"/>
      <c r="S440" s="46">
        <f t="shared" si="113"/>
        <v>0</v>
      </c>
      <c r="T440" s="46"/>
      <c r="U440" s="46">
        <f t="shared" si="114"/>
        <v>0</v>
      </c>
      <c r="V440" s="105">
        <v>8</v>
      </c>
      <c r="W440" s="105"/>
      <c r="X440" s="105">
        <v>3</v>
      </c>
      <c r="Y440" s="105"/>
      <c r="Z440" s="46">
        <f t="shared" si="115"/>
        <v>5</v>
      </c>
      <c r="AA440" s="105">
        <v>5</v>
      </c>
      <c r="AB440" s="46">
        <f t="shared" si="116"/>
        <v>0</v>
      </c>
      <c r="AC440" s="105"/>
      <c r="AD440" s="105"/>
      <c r="AE440" s="105">
        <v>4</v>
      </c>
      <c r="AF440" s="105"/>
      <c r="AG440" s="46">
        <f t="shared" si="128"/>
        <v>1</v>
      </c>
      <c r="AH440" s="105">
        <v>1</v>
      </c>
      <c r="AI440" s="46">
        <f t="shared" si="117"/>
        <v>0</v>
      </c>
      <c r="AJ440" s="105"/>
      <c r="AK440" s="105"/>
      <c r="AL440" s="105"/>
      <c r="AM440" s="105"/>
      <c r="AN440" s="46">
        <f t="shared" si="118"/>
        <v>1</v>
      </c>
      <c r="AO440" s="105">
        <v>1</v>
      </c>
      <c r="AP440" s="105">
        <f t="shared" si="119"/>
        <v>0</v>
      </c>
      <c r="AQ440" s="46">
        <f t="shared" si="120"/>
        <v>8</v>
      </c>
      <c r="AR440" s="46">
        <f t="shared" si="121"/>
        <v>0</v>
      </c>
      <c r="AS440" s="46">
        <f t="shared" si="122"/>
        <v>7</v>
      </c>
      <c r="AT440" s="46">
        <f t="shared" si="123"/>
        <v>0</v>
      </c>
      <c r="AU440" s="46">
        <f t="shared" si="124"/>
        <v>1</v>
      </c>
      <c r="AV440" s="105">
        <f t="shared" si="125"/>
        <v>1</v>
      </c>
      <c r="AW440" s="105">
        <f t="shared" si="126"/>
        <v>0</v>
      </c>
      <c r="AX440" s="108"/>
      <c r="AY440" s="294" t="b">
        <f t="shared" si="127"/>
        <v>1</v>
      </c>
      <c r="AZ440" s="5" t="s">
        <v>109</v>
      </c>
    </row>
    <row r="441" spans="1:52" s="5" customFormat="1" ht="24.95" customHeight="1" x14ac:dyDescent="0.25">
      <c r="A441" s="281" t="s">
        <v>674</v>
      </c>
      <c r="B441" s="19" t="s">
        <v>798</v>
      </c>
      <c r="C441" s="65" t="s">
        <v>799</v>
      </c>
      <c r="D441" s="66">
        <v>57.03</v>
      </c>
      <c r="E441" s="67">
        <v>57.03</v>
      </c>
      <c r="F441" s="101" t="s">
        <v>33</v>
      </c>
      <c r="G441" s="46">
        <v>3</v>
      </c>
      <c r="H441" s="46"/>
      <c r="I441" s="46"/>
      <c r="J441" s="46"/>
      <c r="K441" s="46"/>
      <c r="L441" s="46">
        <f t="shared" si="111"/>
        <v>3</v>
      </c>
      <c r="M441" s="46">
        <v>3</v>
      </c>
      <c r="N441" s="46">
        <f t="shared" si="112"/>
        <v>0</v>
      </c>
      <c r="O441" s="105"/>
      <c r="P441" s="105"/>
      <c r="Q441" s="105"/>
      <c r="R441" s="105"/>
      <c r="S441" s="46">
        <f t="shared" si="113"/>
        <v>3</v>
      </c>
      <c r="T441" s="46">
        <v>3</v>
      </c>
      <c r="U441" s="46">
        <f t="shared" si="114"/>
        <v>0</v>
      </c>
      <c r="V441" s="105"/>
      <c r="W441" s="105"/>
      <c r="X441" s="105"/>
      <c r="Y441" s="105"/>
      <c r="Z441" s="46">
        <f t="shared" si="115"/>
        <v>3</v>
      </c>
      <c r="AA441" s="105">
        <v>3</v>
      </c>
      <c r="AB441" s="46">
        <f t="shared" si="116"/>
        <v>0</v>
      </c>
      <c r="AC441" s="105"/>
      <c r="AD441" s="105"/>
      <c r="AE441" s="105"/>
      <c r="AF441" s="105"/>
      <c r="AG441" s="46">
        <f t="shared" si="128"/>
        <v>3</v>
      </c>
      <c r="AH441" s="105">
        <v>3</v>
      </c>
      <c r="AI441" s="46">
        <f t="shared" si="117"/>
        <v>0</v>
      </c>
      <c r="AJ441" s="105"/>
      <c r="AK441" s="105"/>
      <c r="AL441" s="105"/>
      <c r="AM441" s="105"/>
      <c r="AN441" s="46">
        <f t="shared" si="118"/>
        <v>3</v>
      </c>
      <c r="AO441" s="105">
        <v>3</v>
      </c>
      <c r="AP441" s="105">
        <f t="shared" si="119"/>
        <v>0</v>
      </c>
      <c r="AQ441" s="46">
        <f t="shared" si="120"/>
        <v>0</v>
      </c>
      <c r="AR441" s="46">
        <f t="shared" si="121"/>
        <v>0</v>
      </c>
      <c r="AS441" s="46">
        <f t="shared" si="122"/>
        <v>0</v>
      </c>
      <c r="AT441" s="46">
        <f t="shared" si="123"/>
        <v>0</v>
      </c>
      <c r="AU441" s="46">
        <f t="shared" si="124"/>
        <v>3</v>
      </c>
      <c r="AV441" s="105">
        <f t="shared" si="125"/>
        <v>3</v>
      </c>
      <c r="AW441" s="105">
        <f t="shared" si="126"/>
        <v>0</v>
      </c>
      <c r="AX441" s="107"/>
      <c r="AY441" s="294" t="b">
        <f t="shared" si="127"/>
        <v>1</v>
      </c>
      <c r="AZ441" s="5" t="s">
        <v>799</v>
      </c>
    </row>
    <row r="442" spans="1:52" s="5" customFormat="1" ht="24.95" customHeight="1" x14ac:dyDescent="0.25">
      <c r="A442" s="281" t="s">
        <v>1601</v>
      </c>
      <c r="B442" s="19" t="s">
        <v>1612</v>
      </c>
      <c r="C442" s="65" t="s">
        <v>1613</v>
      </c>
      <c r="D442" s="66">
        <v>248</v>
      </c>
      <c r="E442" s="67">
        <v>248</v>
      </c>
      <c r="F442" s="101" t="s">
        <v>33</v>
      </c>
      <c r="G442" s="46">
        <v>0</v>
      </c>
      <c r="H442" s="46"/>
      <c r="I442" s="46"/>
      <c r="J442" s="46"/>
      <c r="K442" s="46"/>
      <c r="L442" s="46">
        <f t="shared" si="111"/>
        <v>0</v>
      </c>
      <c r="M442" s="46"/>
      <c r="N442" s="46">
        <f t="shared" si="112"/>
        <v>0</v>
      </c>
      <c r="O442" s="105"/>
      <c r="P442" s="105"/>
      <c r="Q442" s="105"/>
      <c r="R442" s="105"/>
      <c r="S442" s="46">
        <f t="shared" si="113"/>
        <v>0</v>
      </c>
      <c r="T442" s="46"/>
      <c r="U442" s="46">
        <f t="shared" si="114"/>
        <v>0</v>
      </c>
      <c r="V442" s="105"/>
      <c r="W442" s="105"/>
      <c r="X442" s="105"/>
      <c r="Y442" s="105"/>
      <c r="Z442" s="46">
        <f t="shared" si="115"/>
        <v>0</v>
      </c>
      <c r="AA442" s="105"/>
      <c r="AB442" s="46">
        <f t="shared" si="116"/>
        <v>0</v>
      </c>
      <c r="AC442" s="105"/>
      <c r="AD442" s="105"/>
      <c r="AE442" s="105"/>
      <c r="AF442" s="105"/>
      <c r="AG442" s="46">
        <f t="shared" si="128"/>
        <v>0</v>
      </c>
      <c r="AH442" s="105">
        <v>0</v>
      </c>
      <c r="AI442" s="46">
        <f t="shared" si="117"/>
        <v>0</v>
      </c>
      <c r="AJ442" s="105"/>
      <c r="AK442" s="105"/>
      <c r="AL442" s="105"/>
      <c r="AM442" s="105"/>
      <c r="AN442" s="46">
        <f t="shared" si="118"/>
        <v>0</v>
      </c>
      <c r="AO442" s="105">
        <v>0</v>
      </c>
      <c r="AP442" s="105">
        <f t="shared" si="119"/>
        <v>0</v>
      </c>
      <c r="AQ442" s="46">
        <f t="shared" si="120"/>
        <v>0</v>
      </c>
      <c r="AR442" s="46">
        <f t="shared" si="121"/>
        <v>0</v>
      </c>
      <c r="AS442" s="46">
        <f t="shared" si="122"/>
        <v>0</v>
      </c>
      <c r="AT442" s="46">
        <f t="shared" si="123"/>
        <v>0</v>
      </c>
      <c r="AU442" s="46">
        <f t="shared" si="124"/>
        <v>0</v>
      </c>
      <c r="AV442" s="105">
        <f t="shared" si="125"/>
        <v>0</v>
      </c>
      <c r="AW442" s="105">
        <f t="shared" si="126"/>
        <v>0</v>
      </c>
      <c r="AX442" s="108"/>
      <c r="AY442" s="294" t="b">
        <f t="shared" si="127"/>
        <v>1</v>
      </c>
      <c r="AZ442" s="5" t="s">
        <v>1613</v>
      </c>
    </row>
    <row r="443" spans="1:52" s="5" customFormat="1" ht="28.5" customHeight="1" x14ac:dyDescent="0.25">
      <c r="A443" s="281" t="s">
        <v>1875</v>
      </c>
      <c r="B443" s="19" t="s">
        <v>1876</v>
      </c>
      <c r="C443" s="65" t="s">
        <v>1877</v>
      </c>
      <c r="D443" s="66">
        <v>195</v>
      </c>
      <c r="E443" s="67">
        <v>195</v>
      </c>
      <c r="F443" s="101" t="s">
        <v>33</v>
      </c>
      <c r="G443" s="46">
        <v>1</v>
      </c>
      <c r="H443" s="46"/>
      <c r="I443" s="46"/>
      <c r="J443" s="46"/>
      <c r="K443" s="46"/>
      <c r="L443" s="46">
        <f t="shared" si="111"/>
        <v>1</v>
      </c>
      <c r="M443" s="46">
        <v>1</v>
      </c>
      <c r="N443" s="46">
        <f t="shared" si="112"/>
        <v>0</v>
      </c>
      <c r="O443" s="105"/>
      <c r="P443" s="105"/>
      <c r="Q443" s="105"/>
      <c r="R443" s="105"/>
      <c r="S443" s="46">
        <f t="shared" si="113"/>
        <v>1</v>
      </c>
      <c r="T443" s="46">
        <v>1</v>
      </c>
      <c r="U443" s="46">
        <f t="shared" si="114"/>
        <v>0</v>
      </c>
      <c r="V443" s="105"/>
      <c r="W443" s="105"/>
      <c r="X443" s="105"/>
      <c r="Y443" s="105"/>
      <c r="Z443" s="46">
        <f t="shared" si="115"/>
        <v>1</v>
      </c>
      <c r="AA443" s="105">
        <v>1</v>
      </c>
      <c r="AB443" s="46">
        <f t="shared" si="116"/>
        <v>0</v>
      </c>
      <c r="AC443" s="105"/>
      <c r="AD443" s="105"/>
      <c r="AE443" s="105"/>
      <c r="AF443" s="105"/>
      <c r="AG443" s="46">
        <f t="shared" si="128"/>
        <v>1</v>
      </c>
      <c r="AH443" s="105">
        <v>1</v>
      </c>
      <c r="AI443" s="46">
        <f t="shared" si="117"/>
        <v>0</v>
      </c>
      <c r="AJ443" s="105"/>
      <c r="AK443" s="105"/>
      <c r="AL443" s="105"/>
      <c r="AM443" s="105"/>
      <c r="AN443" s="46">
        <f t="shared" si="118"/>
        <v>1</v>
      </c>
      <c r="AO443" s="105">
        <v>1</v>
      </c>
      <c r="AP443" s="105">
        <f t="shared" si="119"/>
        <v>0</v>
      </c>
      <c r="AQ443" s="46">
        <f t="shared" si="120"/>
        <v>0</v>
      </c>
      <c r="AR443" s="46">
        <f t="shared" si="121"/>
        <v>0</v>
      </c>
      <c r="AS443" s="46">
        <f t="shared" si="122"/>
        <v>0</v>
      </c>
      <c r="AT443" s="46">
        <f t="shared" si="123"/>
        <v>0</v>
      </c>
      <c r="AU443" s="46">
        <f t="shared" si="124"/>
        <v>1</v>
      </c>
      <c r="AV443" s="184">
        <f t="shared" si="125"/>
        <v>1</v>
      </c>
      <c r="AW443" s="105">
        <f t="shared" si="126"/>
        <v>0</v>
      </c>
      <c r="AX443" s="107"/>
      <c r="AY443" s="294" t="b">
        <f t="shared" si="127"/>
        <v>1</v>
      </c>
      <c r="AZ443" s="5" t="s">
        <v>1877</v>
      </c>
    </row>
    <row r="444" spans="1:52" s="5" customFormat="1" ht="24.95" customHeight="1" x14ac:dyDescent="0.25">
      <c r="A444" s="281" t="s">
        <v>1601</v>
      </c>
      <c r="B444" s="19" t="s">
        <v>1614</v>
      </c>
      <c r="C444" s="65" t="s">
        <v>1615</v>
      </c>
      <c r="D444" s="66">
        <v>40</v>
      </c>
      <c r="E444" s="67">
        <v>40</v>
      </c>
      <c r="F444" s="101" t="s">
        <v>33</v>
      </c>
      <c r="G444" s="46">
        <v>0</v>
      </c>
      <c r="H444" s="46"/>
      <c r="I444" s="46"/>
      <c r="J444" s="46"/>
      <c r="K444" s="46"/>
      <c r="L444" s="46">
        <f t="shared" si="111"/>
        <v>0</v>
      </c>
      <c r="M444" s="46"/>
      <c r="N444" s="46">
        <f t="shared" si="112"/>
        <v>0</v>
      </c>
      <c r="O444" s="105"/>
      <c r="P444" s="105"/>
      <c r="Q444" s="105"/>
      <c r="R444" s="105"/>
      <c r="S444" s="46">
        <f t="shared" si="113"/>
        <v>0</v>
      </c>
      <c r="T444" s="46"/>
      <c r="U444" s="46">
        <f t="shared" si="114"/>
        <v>0</v>
      </c>
      <c r="V444" s="105"/>
      <c r="W444" s="105"/>
      <c r="X444" s="105"/>
      <c r="Y444" s="105"/>
      <c r="Z444" s="46">
        <f t="shared" si="115"/>
        <v>0</v>
      </c>
      <c r="AA444" s="105"/>
      <c r="AB444" s="46">
        <f t="shared" si="116"/>
        <v>0</v>
      </c>
      <c r="AC444" s="105"/>
      <c r="AD444" s="105"/>
      <c r="AE444" s="105"/>
      <c r="AF444" s="105"/>
      <c r="AG444" s="46">
        <f t="shared" si="128"/>
        <v>0</v>
      </c>
      <c r="AH444" s="105">
        <v>0</v>
      </c>
      <c r="AI444" s="46">
        <f t="shared" si="117"/>
        <v>0</v>
      </c>
      <c r="AJ444" s="105"/>
      <c r="AK444" s="105"/>
      <c r="AL444" s="105"/>
      <c r="AM444" s="105"/>
      <c r="AN444" s="46">
        <f t="shared" si="118"/>
        <v>0</v>
      </c>
      <c r="AO444" s="105">
        <v>0</v>
      </c>
      <c r="AP444" s="105">
        <f t="shared" si="119"/>
        <v>0</v>
      </c>
      <c r="AQ444" s="46">
        <f t="shared" si="120"/>
        <v>0</v>
      </c>
      <c r="AR444" s="46">
        <f t="shared" si="121"/>
        <v>0</v>
      </c>
      <c r="AS444" s="46">
        <f t="shared" si="122"/>
        <v>0</v>
      </c>
      <c r="AT444" s="46">
        <f t="shared" si="123"/>
        <v>0</v>
      </c>
      <c r="AU444" s="46">
        <f t="shared" si="124"/>
        <v>0</v>
      </c>
      <c r="AV444" s="105">
        <f t="shared" si="125"/>
        <v>0</v>
      </c>
      <c r="AW444" s="105">
        <f t="shared" si="126"/>
        <v>0</v>
      </c>
      <c r="AX444" s="108"/>
      <c r="AY444" s="294" t="b">
        <f t="shared" si="127"/>
        <v>1</v>
      </c>
      <c r="AZ444" s="5" t="s">
        <v>1615</v>
      </c>
    </row>
    <row r="445" spans="1:52" s="5" customFormat="1" ht="24.95" customHeight="1" x14ac:dyDescent="0.25">
      <c r="A445" s="281" t="s">
        <v>1540</v>
      </c>
      <c r="B445" s="19" t="s">
        <v>1569</v>
      </c>
      <c r="C445" s="65" t="s">
        <v>1570</v>
      </c>
      <c r="D445" s="66">
        <v>800.4</v>
      </c>
      <c r="E445" s="67">
        <v>800.4</v>
      </c>
      <c r="F445" s="101" t="s">
        <v>33</v>
      </c>
      <c r="G445" s="46">
        <v>0</v>
      </c>
      <c r="H445" s="46"/>
      <c r="I445" s="46"/>
      <c r="J445" s="46"/>
      <c r="K445" s="46"/>
      <c r="L445" s="46">
        <f t="shared" si="111"/>
        <v>0</v>
      </c>
      <c r="M445" s="46"/>
      <c r="N445" s="46">
        <f t="shared" si="112"/>
        <v>0</v>
      </c>
      <c r="O445" s="105"/>
      <c r="P445" s="105"/>
      <c r="Q445" s="105"/>
      <c r="R445" s="105"/>
      <c r="S445" s="46">
        <f t="shared" si="113"/>
        <v>0</v>
      </c>
      <c r="T445" s="46"/>
      <c r="U445" s="46">
        <f t="shared" si="114"/>
        <v>0</v>
      </c>
      <c r="V445" s="105"/>
      <c r="W445" s="105"/>
      <c r="X445" s="105"/>
      <c r="Y445" s="105"/>
      <c r="Z445" s="46">
        <f t="shared" si="115"/>
        <v>0</v>
      </c>
      <c r="AA445" s="105"/>
      <c r="AB445" s="46">
        <f t="shared" si="116"/>
        <v>0</v>
      </c>
      <c r="AC445" s="105"/>
      <c r="AD445" s="105"/>
      <c r="AE445" s="105"/>
      <c r="AF445" s="105"/>
      <c r="AG445" s="46">
        <f t="shared" si="128"/>
        <v>0</v>
      </c>
      <c r="AH445" s="105">
        <v>0</v>
      </c>
      <c r="AI445" s="46">
        <f t="shared" si="117"/>
        <v>0</v>
      </c>
      <c r="AJ445" s="105"/>
      <c r="AK445" s="105"/>
      <c r="AL445" s="105"/>
      <c r="AM445" s="105"/>
      <c r="AN445" s="46">
        <f t="shared" si="118"/>
        <v>0</v>
      </c>
      <c r="AO445" s="105">
        <v>0</v>
      </c>
      <c r="AP445" s="105">
        <f t="shared" si="119"/>
        <v>0</v>
      </c>
      <c r="AQ445" s="46">
        <f t="shared" si="120"/>
        <v>0</v>
      </c>
      <c r="AR445" s="46">
        <f t="shared" si="121"/>
        <v>0</v>
      </c>
      <c r="AS445" s="46">
        <f t="shared" si="122"/>
        <v>0</v>
      </c>
      <c r="AT445" s="46">
        <f t="shared" si="123"/>
        <v>0</v>
      </c>
      <c r="AU445" s="46">
        <f t="shared" si="124"/>
        <v>0</v>
      </c>
      <c r="AV445" s="105">
        <f t="shared" si="125"/>
        <v>0</v>
      </c>
      <c r="AW445" s="105">
        <f t="shared" si="126"/>
        <v>0</v>
      </c>
      <c r="AX445" s="108"/>
      <c r="AY445" s="294" t="b">
        <f t="shared" si="127"/>
        <v>1</v>
      </c>
      <c r="AZ445" s="5" t="s">
        <v>1570</v>
      </c>
    </row>
    <row r="446" spans="1:52" s="5" customFormat="1" ht="24.95" customHeight="1" x14ac:dyDescent="0.25">
      <c r="A446" s="281" t="s">
        <v>1601</v>
      </c>
      <c r="B446" s="19" t="s">
        <v>1616</v>
      </c>
      <c r="C446" s="65" t="s">
        <v>1617</v>
      </c>
      <c r="D446" s="66">
        <v>85</v>
      </c>
      <c r="E446" s="67">
        <v>85</v>
      </c>
      <c r="F446" s="101" t="s">
        <v>33</v>
      </c>
      <c r="G446" s="46">
        <v>2</v>
      </c>
      <c r="H446" s="46"/>
      <c r="I446" s="46"/>
      <c r="J446" s="46"/>
      <c r="K446" s="46"/>
      <c r="L446" s="46">
        <f t="shared" si="111"/>
        <v>2</v>
      </c>
      <c r="M446" s="46">
        <v>2</v>
      </c>
      <c r="N446" s="46">
        <f t="shared" si="112"/>
        <v>0</v>
      </c>
      <c r="O446" s="105"/>
      <c r="P446" s="105"/>
      <c r="Q446" s="105"/>
      <c r="R446" s="105"/>
      <c r="S446" s="46">
        <f t="shared" si="113"/>
        <v>2</v>
      </c>
      <c r="T446" s="46">
        <v>2</v>
      </c>
      <c r="U446" s="46">
        <f t="shared" si="114"/>
        <v>0</v>
      </c>
      <c r="V446" s="105"/>
      <c r="W446" s="105"/>
      <c r="X446" s="105"/>
      <c r="Y446" s="105"/>
      <c r="Z446" s="46">
        <f t="shared" si="115"/>
        <v>2</v>
      </c>
      <c r="AA446" s="105">
        <v>2</v>
      </c>
      <c r="AB446" s="46">
        <f t="shared" si="116"/>
        <v>0</v>
      </c>
      <c r="AC446" s="105"/>
      <c r="AD446" s="105"/>
      <c r="AE446" s="105"/>
      <c r="AF446" s="105"/>
      <c r="AG446" s="46">
        <f t="shared" si="128"/>
        <v>2</v>
      </c>
      <c r="AH446" s="105">
        <v>2</v>
      </c>
      <c r="AI446" s="46">
        <f t="shared" si="117"/>
        <v>0</v>
      </c>
      <c r="AJ446" s="105"/>
      <c r="AK446" s="105"/>
      <c r="AL446" s="105"/>
      <c r="AM446" s="105"/>
      <c r="AN446" s="46">
        <f t="shared" si="118"/>
        <v>2</v>
      </c>
      <c r="AO446" s="105">
        <v>2</v>
      </c>
      <c r="AP446" s="105">
        <f t="shared" si="119"/>
        <v>0</v>
      </c>
      <c r="AQ446" s="46">
        <f t="shared" si="120"/>
        <v>0</v>
      </c>
      <c r="AR446" s="46">
        <f t="shared" si="121"/>
        <v>0</v>
      </c>
      <c r="AS446" s="46">
        <f t="shared" si="122"/>
        <v>0</v>
      </c>
      <c r="AT446" s="46">
        <f t="shared" si="123"/>
        <v>0</v>
      </c>
      <c r="AU446" s="46">
        <f t="shared" si="124"/>
        <v>2</v>
      </c>
      <c r="AV446" s="184">
        <f t="shared" si="125"/>
        <v>2</v>
      </c>
      <c r="AW446" s="105">
        <f t="shared" si="126"/>
        <v>0</v>
      </c>
      <c r="AX446" s="108"/>
      <c r="AY446" s="294" t="b">
        <f t="shared" si="127"/>
        <v>1</v>
      </c>
      <c r="AZ446" s="5" t="s">
        <v>1617</v>
      </c>
    </row>
    <row r="447" spans="1:52" s="5" customFormat="1" ht="24.95" customHeight="1" x14ac:dyDescent="0.25">
      <c r="A447" s="281" t="s">
        <v>1298</v>
      </c>
      <c r="B447" s="19" t="s">
        <v>1381</v>
      </c>
      <c r="C447" s="65" t="s">
        <v>1382</v>
      </c>
      <c r="D447" s="66">
        <v>66.790000000000006</v>
      </c>
      <c r="E447" s="67">
        <v>66.790000000000006</v>
      </c>
      <c r="F447" s="101" t="s">
        <v>33</v>
      </c>
      <c r="G447" s="46">
        <v>1</v>
      </c>
      <c r="H447" s="46"/>
      <c r="I447" s="46"/>
      <c r="J447" s="46"/>
      <c r="K447" s="46"/>
      <c r="L447" s="46">
        <f t="shared" si="111"/>
        <v>1</v>
      </c>
      <c r="M447" s="46">
        <v>1</v>
      </c>
      <c r="N447" s="46">
        <f t="shared" si="112"/>
        <v>0</v>
      </c>
      <c r="O447" s="105"/>
      <c r="P447" s="105"/>
      <c r="Q447" s="105"/>
      <c r="R447" s="105"/>
      <c r="S447" s="46">
        <f t="shared" si="113"/>
        <v>1</v>
      </c>
      <c r="T447" s="46">
        <v>1</v>
      </c>
      <c r="U447" s="46">
        <f t="shared" si="114"/>
        <v>0</v>
      </c>
      <c r="V447" s="105"/>
      <c r="W447" s="105"/>
      <c r="X447" s="105"/>
      <c r="Y447" s="105"/>
      <c r="Z447" s="46">
        <f t="shared" si="115"/>
        <v>1</v>
      </c>
      <c r="AA447" s="105">
        <v>1</v>
      </c>
      <c r="AB447" s="46">
        <f t="shared" si="116"/>
        <v>0</v>
      </c>
      <c r="AC447" s="105"/>
      <c r="AD447" s="105"/>
      <c r="AE447" s="105"/>
      <c r="AF447" s="105"/>
      <c r="AG447" s="46">
        <f t="shared" si="128"/>
        <v>1</v>
      </c>
      <c r="AH447" s="105">
        <v>1</v>
      </c>
      <c r="AI447" s="46">
        <f t="shared" si="117"/>
        <v>0</v>
      </c>
      <c r="AJ447" s="105"/>
      <c r="AK447" s="105"/>
      <c r="AL447" s="105"/>
      <c r="AM447" s="105"/>
      <c r="AN447" s="46">
        <f t="shared" si="118"/>
        <v>1</v>
      </c>
      <c r="AO447" s="105">
        <v>1</v>
      </c>
      <c r="AP447" s="105">
        <f t="shared" si="119"/>
        <v>0</v>
      </c>
      <c r="AQ447" s="46">
        <f t="shared" si="120"/>
        <v>0</v>
      </c>
      <c r="AR447" s="46">
        <f t="shared" si="121"/>
        <v>0</v>
      </c>
      <c r="AS447" s="46">
        <f t="shared" si="122"/>
        <v>0</v>
      </c>
      <c r="AT447" s="46">
        <f t="shared" si="123"/>
        <v>0</v>
      </c>
      <c r="AU447" s="46">
        <f t="shared" si="124"/>
        <v>1</v>
      </c>
      <c r="AV447" s="184">
        <f t="shared" si="125"/>
        <v>1</v>
      </c>
      <c r="AW447" s="105">
        <f t="shared" si="126"/>
        <v>0</v>
      </c>
      <c r="AX447" s="108"/>
      <c r="AY447" s="294" t="b">
        <f t="shared" si="127"/>
        <v>1</v>
      </c>
      <c r="AZ447" s="5" t="s">
        <v>1382</v>
      </c>
    </row>
    <row r="448" spans="1:52" s="5" customFormat="1" ht="28.5" customHeight="1" x14ac:dyDescent="0.25">
      <c r="A448" s="281" t="s">
        <v>1601</v>
      </c>
      <c r="B448" s="19" t="s">
        <v>1618</v>
      </c>
      <c r="C448" s="65" t="s">
        <v>1619</v>
      </c>
      <c r="D448" s="66">
        <v>100.6</v>
      </c>
      <c r="E448" s="67">
        <v>100.6</v>
      </c>
      <c r="F448" s="101" t="s">
        <v>33</v>
      </c>
      <c r="G448" s="46">
        <v>2</v>
      </c>
      <c r="H448" s="46"/>
      <c r="I448" s="46"/>
      <c r="J448" s="46"/>
      <c r="K448" s="46"/>
      <c r="L448" s="46">
        <f t="shared" si="111"/>
        <v>2</v>
      </c>
      <c r="M448" s="46">
        <v>2</v>
      </c>
      <c r="N448" s="46">
        <f t="shared" si="112"/>
        <v>0</v>
      </c>
      <c r="O448" s="105"/>
      <c r="P448" s="105"/>
      <c r="Q448" s="105"/>
      <c r="R448" s="105"/>
      <c r="S448" s="46">
        <f t="shared" si="113"/>
        <v>2</v>
      </c>
      <c r="T448" s="46">
        <v>2</v>
      </c>
      <c r="U448" s="46">
        <f t="shared" si="114"/>
        <v>0</v>
      </c>
      <c r="V448" s="105"/>
      <c r="W448" s="105"/>
      <c r="X448" s="105"/>
      <c r="Y448" s="105"/>
      <c r="Z448" s="46">
        <f t="shared" si="115"/>
        <v>2</v>
      </c>
      <c r="AA448" s="105">
        <v>2</v>
      </c>
      <c r="AB448" s="46">
        <f t="shared" si="116"/>
        <v>0</v>
      </c>
      <c r="AC448" s="105"/>
      <c r="AD448" s="105"/>
      <c r="AE448" s="105"/>
      <c r="AF448" s="105"/>
      <c r="AG448" s="46">
        <f t="shared" si="128"/>
        <v>2</v>
      </c>
      <c r="AH448" s="105">
        <v>2</v>
      </c>
      <c r="AI448" s="46">
        <f t="shared" si="117"/>
        <v>0</v>
      </c>
      <c r="AJ448" s="105"/>
      <c r="AK448" s="105"/>
      <c r="AL448" s="105"/>
      <c r="AM448" s="105"/>
      <c r="AN448" s="46">
        <f t="shared" si="118"/>
        <v>2</v>
      </c>
      <c r="AO448" s="105">
        <v>2</v>
      </c>
      <c r="AP448" s="105">
        <f t="shared" si="119"/>
        <v>0</v>
      </c>
      <c r="AQ448" s="46">
        <f t="shared" si="120"/>
        <v>0</v>
      </c>
      <c r="AR448" s="46">
        <f t="shared" si="121"/>
        <v>0</v>
      </c>
      <c r="AS448" s="46">
        <f t="shared" si="122"/>
        <v>0</v>
      </c>
      <c r="AT448" s="46">
        <f t="shared" si="123"/>
        <v>0</v>
      </c>
      <c r="AU448" s="46">
        <f t="shared" si="124"/>
        <v>2</v>
      </c>
      <c r="AV448" s="184">
        <f t="shared" si="125"/>
        <v>2</v>
      </c>
      <c r="AW448" s="105">
        <f t="shared" si="126"/>
        <v>0</v>
      </c>
      <c r="AX448" s="107"/>
      <c r="AY448" s="294" t="b">
        <f t="shared" si="127"/>
        <v>1</v>
      </c>
      <c r="AZ448" s="5" t="s">
        <v>1619</v>
      </c>
    </row>
    <row r="449" spans="1:52" s="5" customFormat="1" ht="28.5" customHeight="1" x14ac:dyDescent="0.25">
      <c r="A449" s="281" t="s">
        <v>228</v>
      </c>
      <c r="B449" s="19" t="s">
        <v>420</v>
      </c>
      <c r="C449" s="65" t="s">
        <v>421</v>
      </c>
      <c r="D449" s="66">
        <v>39</v>
      </c>
      <c r="E449" s="67">
        <v>39</v>
      </c>
      <c r="F449" s="101" t="s">
        <v>33</v>
      </c>
      <c r="G449" s="46">
        <v>0</v>
      </c>
      <c r="H449" s="46"/>
      <c r="I449" s="46"/>
      <c r="J449" s="46"/>
      <c r="K449" s="46"/>
      <c r="L449" s="46">
        <f t="shared" si="111"/>
        <v>0</v>
      </c>
      <c r="M449" s="46"/>
      <c r="N449" s="46">
        <f t="shared" si="112"/>
        <v>0</v>
      </c>
      <c r="O449" s="105"/>
      <c r="P449" s="105"/>
      <c r="Q449" s="105"/>
      <c r="R449" s="105"/>
      <c r="S449" s="46">
        <f t="shared" si="113"/>
        <v>0</v>
      </c>
      <c r="T449" s="46"/>
      <c r="U449" s="46">
        <f t="shared" si="114"/>
        <v>0</v>
      </c>
      <c r="V449" s="105"/>
      <c r="W449" s="105"/>
      <c r="X449" s="105"/>
      <c r="Y449" s="105"/>
      <c r="Z449" s="46">
        <f t="shared" si="115"/>
        <v>0</v>
      </c>
      <c r="AA449" s="105"/>
      <c r="AB449" s="46">
        <f t="shared" si="116"/>
        <v>0</v>
      </c>
      <c r="AC449" s="105"/>
      <c r="AD449" s="105"/>
      <c r="AE449" s="105"/>
      <c r="AF449" s="105"/>
      <c r="AG449" s="46">
        <f t="shared" si="128"/>
        <v>0</v>
      </c>
      <c r="AH449" s="105">
        <v>0</v>
      </c>
      <c r="AI449" s="46">
        <f t="shared" si="117"/>
        <v>0</v>
      </c>
      <c r="AJ449" s="105"/>
      <c r="AK449" s="105"/>
      <c r="AL449" s="105"/>
      <c r="AM449" s="105"/>
      <c r="AN449" s="46">
        <f t="shared" si="118"/>
        <v>0</v>
      </c>
      <c r="AO449" s="105">
        <v>0</v>
      </c>
      <c r="AP449" s="105">
        <f t="shared" si="119"/>
        <v>0</v>
      </c>
      <c r="AQ449" s="46">
        <f t="shared" si="120"/>
        <v>0</v>
      </c>
      <c r="AR449" s="46">
        <f t="shared" si="121"/>
        <v>0</v>
      </c>
      <c r="AS449" s="46">
        <f t="shared" si="122"/>
        <v>0</v>
      </c>
      <c r="AT449" s="46">
        <f t="shared" si="123"/>
        <v>0</v>
      </c>
      <c r="AU449" s="46">
        <f t="shared" si="124"/>
        <v>0</v>
      </c>
      <c r="AV449" s="105">
        <f t="shared" si="125"/>
        <v>0</v>
      </c>
      <c r="AW449" s="105">
        <f t="shared" si="126"/>
        <v>0</v>
      </c>
      <c r="AX449" s="107"/>
      <c r="AY449" s="294" t="b">
        <f t="shared" si="127"/>
        <v>1</v>
      </c>
      <c r="AZ449" s="5" t="s">
        <v>421</v>
      </c>
    </row>
    <row r="450" spans="1:52" s="5" customFormat="1" ht="28.5" customHeight="1" x14ac:dyDescent="0.25">
      <c r="A450" s="281" t="s">
        <v>228</v>
      </c>
      <c r="B450" s="19" t="s">
        <v>422</v>
      </c>
      <c r="C450" s="65" t="s">
        <v>423</v>
      </c>
      <c r="D450" s="66">
        <v>0</v>
      </c>
      <c r="E450" s="67">
        <v>0</v>
      </c>
      <c r="F450" s="101" t="s">
        <v>33</v>
      </c>
      <c r="G450" s="46">
        <v>0</v>
      </c>
      <c r="H450" s="46"/>
      <c r="I450" s="46"/>
      <c r="J450" s="46"/>
      <c r="K450" s="46"/>
      <c r="L450" s="46">
        <f t="shared" si="111"/>
        <v>0</v>
      </c>
      <c r="M450" s="46"/>
      <c r="N450" s="46">
        <f t="shared" si="112"/>
        <v>0</v>
      </c>
      <c r="O450" s="105"/>
      <c r="P450" s="105"/>
      <c r="Q450" s="105"/>
      <c r="R450" s="105"/>
      <c r="S450" s="46">
        <f t="shared" si="113"/>
        <v>0</v>
      </c>
      <c r="T450" s="46"/>
      <c r="U450" s="46">
        <f t="shared" si="114"/>
        <v>0</v>
      </c>
      <c r="V450" s="105"/>
      <c r="W450" s="105"/>
      <c r="X450" s="105"/>
      <c r="Y450" s="105"/>
      <c r="Z450" s="46">
        <f t="shared" si="115"/>
        <v>0</v>
      </c>
      <c r="AA450" s="105"/>
      <c r="AB450" s="46">
        <f t="shared" si="116"/>
        <v>0</v>
      </c>
      <c r="AC450" s="105"/>
      <c r="AD450" s="105"/>
      <c r="AE450" s="105"/>
      <c r="AF450" s="105"/>
      <c r="AG450" s="46">
        <f t="shared" si="128"/>
        <v>0</v>
      </c>
      <c r="AH450" s="105">
        <v>0</v>
      </c>
      <c r="AI450" s="46">
        <f t="shared" si="117"/>
        <v>0</v>
      </c>
      <c r="AJ450" s="105"/>
      <c r="AK450" s="105"/>
      <c r="AL450" s="105"/>
      <c r="AM450" s="105"/>
      <c r="AN450" s="46">
        <f t="shared" si="118"/>
        <v>0</v>
      </c>
      <c r="AO450" s="105">
        <v>0</v>
      </c>
      <c r="AP450" s="105">
        <f t="shared" si="119"/>
        <v>0</v>
      </c>
      <c r="AQ450" s="46">
        <f t="shared" si="120"/>
        <v>0</v>
      </c>
      <c r="AR450" s="46">
        <f t="shared" si="121"/>
        <v>0</v>
      </c>
      <c r="AS450" s="46">
        <f t="shared" si="122"/>
        <v>0</v>
      </c>
      <c r="AT450" s="46">
        <f t="shared" si="123"/>
        <v>0</v>
      </c>
      <c r="AU450" s="46">
        <f t="shared" si="124"/>
        <v>0</v>
      </c>
      <c r="AV450" s="105">
        <f t="shared" si="125"/>
        <v>0</v>
      </c>
      <c r="AW450" s="105">
        <f t="shared" si="126"/>
        <v>0</v>
      </c>
      <c r="AX450" s="107"/>
      <c r="AY450" s="294" t="b">
        <f t="shared" si="127"/>
        <v>1</v>
      </c>
      <c r="AZ450" s="5" t="s">
        <v>423</v>
      </c>
    </row>
    <row r="451" spans="1:52" s="5" customFormat="1" ht="28.5" customHeight="1" x14ac:dyDescent="0.25">
      <c r="A451" s="281" t="s">
        <v>1601</v>
      </c>
      <c r="B451" s="19" t="s">
        <v>1620</v>
      </c>
      <c r="C451" s="65" t="s">
        <v>1621</v>
      </c>
      <c r="D451" s="66">
        <v>63.01</v>
      </c>
      <c r="E451" s="67">
        <v>63.01</v>
      </c>
      <c r="F451" s="101" t="s">
        <v>33</v>
      </c>
      <c r="G451" s="46">
        <v>0</v>
      </c>
      <c r="H451" s="46"/>
      <c r="I451" s="46"/>
      <c r="J451" s="46"/>
      <c r="K451" s="46"/>
      <c r="L451" s="46">
        <f t="shared" si="111"/>
        <v>0</v>
      </c>
      <c r="M451" s="46"/>
      <c r="N451" s="46">
        <f t="shared" si="112"/>
        <v>0</v>
      </c>
      <c r="O451" s="105"/>
      <c r="P451" s="105"/>
      <c r="Q451" s="105"/>
      <c r="R451" s="105"/>
      <c r="S451" s="46">
        <f t="shared" si="113"/>
        <v>0</v>
      </c>
      <c r="T451" s="46"/>
      <c r="U451" s="46">
        <f t="shared" si="114"/>
        <v>0</v>
      </c>
      <c r="V451" s="105"/>
      <c r="W451" s="105"/>
      <c r="X451" s="105"/>
      <c r="Y451" s="105"/>
      <c r="Z451" s="46">
        <f t="shared" si="115"/>
        <v>0</v>
      </c>
      <c r="AA451" s="105"/>
      <c r="AB451" s="46">
        <f t="shared" si="116"/>
        <v>0</v>
      </c>
      <c r="AC451" s="105"/>
      <c r="AD451" s="105"/>
      <c r="AE451" s="105"/>
      <c r="AF451" s="105"/>
      <c r="AG451" s="46">
        <f t="shared" si="128"/>
        <v>0</v>
      </c>
      <c r="AH451" s="105">
        <v>0</v>
      </c>
      <c r="AI451" s="46">
        <f t="shared" si="117"/>
        <v>0</v>
      </c>
      <c r="AJ451" s="105"/>
      <c r="AK451" s="105"/>
      <c r="AL451" s="105"/>
      <c r="AM451" s="105"/>
      <c r="AN451" s="46">
        <f t="shared" si="118"/>
        <v>0</v>
      </c>
      <c r="AO451" s="105">
        <v>0</v>
      </c>
      <c r="AP451" s="105">
        <f t="shared" si="119"/>
        <v>0</v>
      </c>
      <c r="AQ451" s="46">
        <f t="shared" si="120"/>
        <v>0</v>
      </c>
      <c r="AR451" s="46">
        <f t="shared" si="121"/>
        <v>0</v>
      </c>
      <c r="AS451" s="46">
        <f t="shared" si="122"/>
        <v>0</v>
      </c>
      <c r="AT451" s="46">
        <f t="shared" si="123"/>
        <v>0</v>
      </c>
      <c r="AU451" s="46">
        <f t="shared" si="124"/>
        <v>0</v>
      </c>
      <c r="AV451" s="105">
        <f t="shared" si="125"/>
        <v>0</v>
      </c>
      <c r="AW451" s="105">
        <f t="shared" si="126"/>
        <v>0</v>
      </c>
      <c r="AX451" s="107"/>
      <c r="AY451" s="294" t="b">
        <f t="shared" si="127"/>
        <v>1</v>
      </c>
      <c r="AZ451" s="5" t="s">
        <v>1621</v>
      </c>
    </row>
    <row r="452" spans="1:52" s="5" customFormat="1" ht="24.95" customHeight="1" x14ac:dyDescent="0.25">
      <c r="A452" s="281" t="s">
        <v>1601</v>
      </c>
      <c r="B452" s="19" t="s">
        <v>1622</v>
      </c>
      <c r="C452" s="108" t="s">
        <v>1623</v>
      </c>
      <c r="D452" s="66">
        <v>0</v>
      </c>
      <c r="E452" s="67">
        <v>0</v>
      </c>
      <c r="F452" s="101" t="s">
        <v>33</v>
      </c>
      <c r="G452" s="46">
        <v>0</v>
      </c>
      <c r="H452" s="46"/>
      <c r="I452" s="46"/>
      <c r="J452" s="46"/>
      <c r="K452" s="46"/>
      <c r="L452" s="46">
        <f t="shared" si="111"/>
        <v>0</v>
      </c>
      <c r="M452" s="46"/>
      <c r="N452" s="46">
        <f t="shared" si="112"/>
        <v>0</v>
      </c>
      <c r="O452" s="105"/>
      <c r="P452" s="105"/>
      <c r="Q452" s="105"/>
      <c r="R452" s="105"/>
      <c r="S452" s="46">
        <f t="shared" si="113"/>
        <v>0</v>
      </c>
      <c r="T452" s="46"/>
      <c r="U452" s="46">
        <f t="shared" si="114"/>
        <v>0</v>
      </c>
      <c r="V452" s="105"/>
      <c r="W452" s="105"/>
      <c r="X452" s="105"/>
      <c r="Y452" s="105"/>
      <c r="Z452" s="46">
        <f t="shared" si="115"/>
        <v>0</v>
      </c>
      <c r="AA452" s="105"/>
      <c r="AB452" s="46">
        <f t="shared" si="116"/>
        <v>0</v>
      </c>
      <c r="AC452" s="105"/>
      <c r="AD452" s="105"/>
      <c r="AE452" s="105"/>
      <c r="AF452" s="105"/>
      <c r="AG452" s="46">
        <f t="shared" si="128"/>
        <v>0</v>
      </c>
      <c r="AH452" s="105">
        <v>0</v>
      </c>
      <c r="AI452" s="46">
        <f t="shared" si="117"/>
        <v>0</v>
      </c>
      <c r="AJ452" s="105"/>
      <c r="AK452" s="105"/>
      <c r="AL452" s="105"/>
      <c r="AM452" s="105"/>
      <c r="AN452" s="46">
        <f t="shared" si="118"/>
        <v>0</v>
      </c>
      <c r="AO452" s="105">
        <v>0</v>
      </c>
      <c r="AP452" s="105">
        <f t="shared" si="119"/>
        <v>0</v>
      </c>
      <c r="AQ452" s="46">
        <f t="shared" si="120"/>
        <v>0</v>
      </c>
      <c r="AR452" s="46">
        <f t="shared" si="121"/>
        <v>0</v>
      </c>
      <c r="AS452" s="46">
        <f t="shared" si="122"/>
        <v>0</v>
      </c>
      <c r="AT452" s="46">
        <f t="shared" si="123"/>
        <v>0</v>
      </c>
      <c r="AU452" s="46">
        <f t="shared" si="124"/>
        <v>0</v>
      </c>
      <c r="AV452" s="105">
        <f t="shared" si="125"/>
        <v>0</v>
      </c>
      <c r="AW452" s="105">
        <f t="shared" si="126"/>
        <v>0</v>
      </c>
      <c r="AX452" s="107"/>
      <c r="AY452" s="294" t="b">
        <f t="shared" si="127"/>
        <v>1</v>
      </c>
      <c r="AZ452" s="5" t="s">
        <v>1623</v>
      </c>
    </row>
    <row r="453" spans="1:52" s="5" customFormat="1" ht="24.95" customHeight="1" x14ac:dyDescent="0.25">
      <c r="A453" s="281" t="s">
        <v>1272</v>
      </c>
      <c r="B453" s="19" t="s">
        <v>1285</v>
      </c>
      <c r="C453" s="65" t="s">
        <v>1286</v>
      </c>
      <c r="D453" s="66">
        <v>8</v>
      </c>
      <c r="E453" s="67">
        <v>8</v>
      </c>
      <c r="F453" s="101" t="s">
        <v>33</v>
      </c>
      <c r="G453" s="46">
        <v>0</v>
      </c>
      <c r="H453" s="46"/>
      <c r="I453" s="46"/>
      <c r="J453" s="46"/>
      <c r="K453" s="46"/>
      <c r="L453" s="46">
        <f t="shared" si="111"/>
        <v>0</v>
      </c>
      <c r="M453" s="46"/>
      <c r="N453" s="46">
        <f t="shared" si="112"/>
        <v>0</v>
      </c>
      <c r="O453" s="105"/>
      <c r="P453" s="105"/>
      <c r="Q453" s="105"/>
      <c r="R453" s="105"/>
      <c r="S453" s="46">
        <f t="shared" si="113"/>
        <v>0</v>
      </c>
      <c r="T453" s="46"/>
      <c r="U453" s="46">
        <f t="shared" si="114"/>
        <v>0</v>
      </c>
      <c r="V453" s="105"/>
      <c r="W453" s="105"/>
      <c r="X453" s="105"/>
      <c r="Y453" s="105"/>
      <c r="Z453" s="46">
        <f t="shared" si="115"/>
        <v>0</v>
      </c>
      <c r="AA453" s="105"/>
      <c r="AB453" s="46">
        <f t="shared" si="116"/>
        <v>0</v>
      </c>
      <c r="AC453" s="105"/>
      <c r="AD453" s="105"/>
      <c r="AE453" s="105"/>
      <c r="AF453" s="105"/>
      <c r="AG453" s="46">
        <f t="shared" si="128"/>
        <v>0</v>
      </c>
      <c r="AH453" s="105">
        <v>0</v>
      </c>
      <c r="AI453" s="46">
        <f t="shared" si="117"/>
        <v>0</v>
      </c>
      <c r="AJ453" s="105"/>
      <c r="AK453" s="105"/>
      <c r="AL453" s="105"/>
      <c r="AM453" s="105"/>
      <c r="AN453" s="46">
        <f t="shared" si="118"/>
        <v>0</v>
      </c>
      <c r="AO453" s="105">
        <v>0</v>
      </c>
      <c r="AP453" s="105">
        <f t="shared" si="119"/>
        <v>0</v>
      </c>
      <c r="AQ453" s="46">
        <f t="shared" si="120"/>
        <v>0</v>
      </c>
      <c r="AR453" s="46">
        <f t="shared" si="121"/>
        <v>0</v>
      </c>
      <c r="AS453" s="46">
        <f t="shared" si="122"/>
        <v>0</v>
      </c>
      <c r="AT453" s="46">
        <f t="shared" si="123"/>
        <v>0</v>
      </c>
      <c r="AU453" s="46">
        <f t="shared" si="124"/>
        <v>0</v>
      </c>
      <c r="AV453" s="105">
        <f t="shared" si="125"/>
        <v>0</v>
      </c>
      <c r="AW453" s="105">
        <f t="shared" si="126"/>
        <v>0</v>
      </c>
      <c r="AX453" s="107"/>
      <c r="AY453" s="294" t="b">
        <f t="shared" si="127"/>
        <v>1</v>
      </c>
      <c r="AZ453" s="5" t="s">
        <v>1286</v>
      </c>
    </row>
    <row r="454" spans="1:52" s="5" customFormat="1" ht="28.5" customHeight="1" x14ac:dyDescent="0.25">
      <c r="A454" s="281" t="s">
        <v>1272</v>
      </c>
      <c r="B454" s="19" t="s">
        <v>1287</v>
      </c>
      <c r="C454" s="65" t="s">
        <v>1288</v>
      </c>
      <c r="D454" s="66">
        <v>8</v>
      </c>
      <c r="E454" s="67">
        <v>8</v>
      </c>
      <c r="F454" s="101" t="s">
        <v>33</v>
      </c>
      <c r="G454" s="46">
        <v>0</v>
      </c>
      <c r="H454" s="46"/>
      <c r="I454" s="46"/>
      <c r="J454" s="46"/>
      <c r="K454" s="46"/>
      <c r="L454" s="46">
        <f t="shared" si="111"/>
        <v>0</v>
      </c>
      <c r="M454" s="46"/>
      <c r="N454" s="46">
        <f t="shared" si="112"/>
        <v>0</v>
      </c>
      <c r="O454" s="105"/>
      <c r="P454" s="105"/>
      <c r="Q454" s="105"/>
      <c r="R454" s="105"/>
      <c r="S454" s="46">
        <f t="shared" si="113"/>
        <v>0</v>
      </c>
      <c r="T454" s="46"/>
      <c r="U454" s="46">
        <f t="shared" si="114"/>
        <v>0</v>
      </c>
      <c r="V454" s="105"/>
      <c r="W454" s="105"/>
      <c r="X454" s="105"/>
      <c r="Y454" s="105"/>
      <c r="Z454" s="46">
        <f t="shared" si="115"/>
        <v>0</v>
      </c>
      <c r="AA454" s="105"/>
      <c r="AB454" s="46">
        <f t="shared" si="116"/>
        <v>0</v>
      </c>
      <c r="AC454" s="105"/>
      <c r="AD454" s="105"/>
      <c r="AE454" s="105"/>
      <c r="AF454" s="105"/>
      <c r="AG454" s="46">
        <f t="shared" si="128"/>
        <v>0</v>
      </c>
      <c r="AH454" s="105">
        <v>0</v>
      </c>
      <c r="AI454" s="46">
        <f t="shared" si="117"/>
        <v>0</v>
      </c>
      <c r="AJ454" s="105"/>
      <c r="AK454" s="105"/>
      <c r="AL454" s="105"/>
      <c r="AM454" s="105"/>
      <c r="AN454" s="46">
        <f t="shared" si="118"/>
        <v>0</v>
      </c>
      <c r="AO454" s="105">
        <v>0</v>
      </c>
      <c r="AP454" s="105">
        <f t="shared" si="119"/>
        <v>0</v>
      </c>
      <c r="AQ454" s="46">
        <f t="shared" si="120"/>
        <v>0</v>
      </c>
      <c r="AR454" s="46">
        <f t="shared" si="121"/>
        <v>0</v>
      </c>
      <c r="AS454" s="46">
        <f t="shared" si="122"/>
        <v>0</v>
      </c>
      <c r="AT454" s="46">
        <f t="shared" si="123"/>
        <v>0</v>
      </c>
      <c r="AU454" s="46">
        <f t="shared" si="124"/>
        <v>0</v>
      </c>
      <c r="AV454" s="105">
        <f t="shared" si="125"/>
        <v>0</v>
      </c>
      <c r="AW454" s="105">
        <f t="shared" si="126"/>
        <v>0</v>
      </c>
      <c r="AX454" s="107"/>
      <c r="AY454" s="294" t="b">
        <f t="shared" si="127"/>
        <v>1</v>
      </c>
      <c r="AZ454" s="5" t="s">
        <v>1288</v>
      </c>
    </row>
    <row r="455" spans="1:52" s="5" customFormat="1" ht="24.95" customHeight="1" x14ac:dyDescent="0.25">
      <c r="A455" s="281" t="s">
        <v>1053</v>
      </c>
      <c r="B455" s="19" t="s">
        <v>1158</v>
      </c>
      <c r="C455" s="65" t="s">
        <v>1159</v>
      </c>
      <c r="D455" s="66">
        <v>7</v>
      </c>
      <c r="E455" s="67">
        <v>7</v>
      </c>
      <c r="F455" s="101" t="s">
        <v>33</v>
      </c>
      <c r="G455" s="46">
        <v>0</v>
      </c>
      <c r="H455" s="46"/>
      <c r="I455" s="46"/>
      <c r="J455" s="46"/>
      <c r="K455" s="46"/>
      <c r="L455" s="46">
        <f t="shared" si="111"/>
        <v>0</v>
      </c>
      <c r="M455" s="46"/>
      <c r="N455" s="46">
        <f t="shared" si="112"/>
        <v>0</v>
      </c>
      <c r="O455" s="105"/>
      <c r="P455" s="105"/>
      <c r="Q455" s="105"/>
      <c r="R455" s="105"/>
      <c r="S455" s="46">
        <f t="shared" si="113"/>
        <v>0</v>
      </c>
      <c r="T455" s="46"/>
      <c r="U455" s="46">
        <f t="shared" si="114"/>
        <v>0</v>
      </c>
      <c r="V455" s="105"/>
      <c r="W455" s="105"/>
      <c r="X455" s="105"/>
      <c r="Y455" s="105"/>
      <c r="Z455" s="46">
        <f t="shared" si="115"/>
        <v>0</v>
      </c>
      <c r="AA455" s="105"/>
      <c r="AB455" s="46">
        <f t="shared" si="116"/>
        <v>0</v>
      </c>
      <c r="AC455" s="105"/>
      <c r="AD455" s="105"/>
      <c r="AE455" s="105"/>
      <c r="AF455" s="105"/>
      <c r="AG455" s="46">
        <f t="shared" si="128"/>
        <v>0</v>
      </c>
      <c r="AH455" s="105">
        <v>0</v>
      </c>
      <c r="AI455" s="46">
        <f t="shared" si="117"/>
        <v>0</v>
      </c>
      <c r="AJ455" s="105"/>
      <c r="AK455" s="105"/>
      <c r="AL455" s="105"/>
      <c r="AM455" s="105"/>
      <c r="AN455" s="46">
        <f t="shared" si="118"/>
        <v>0</v>
      </c>
      <c r="AO455" s="105">
        <v>0</v>
      </c>
      <c r="AP455" s="105">
        <f t="shared" si="119"/>
        <v>0</v>
      </c>
      <c r="AQ455" s="46">
        <f t="shared" si="120"/>
        <v>0</v>
      </c>
      <c r="AR455" s="46">
        <f t="shared" si="121"/>
        <v>0</v>
      </c>
      <c r="AS455" s="46">
        <f t="shared" si="122"/>
        <v>0</v>
      </c>
      <c r="AT455" s="46">
        <f t="shared" si="123"/>
        <v>0</v>
      </c>
      <c r="AU455" s="46">
        <f t="shared" si="124"/>
        <v>0</v>
      </c>
      <c r="AV455" s="105">
        <f t="shared" si="125"/>
        <v>0</v>
      </c>
      <c r="AW455" s="105">
        <f t="shared" si="126"/>
        <v>0</v>
      </c>
      <c r="AX455" s="107"/>
      <c r="AY455" s="294" t="b">
        <f t="shared" si="127"/>
        <v>1</v>
      </c>
      <c r="AZ455" s="5" t="s">
        <v>1159</v>
      </c>
    </row>
    <row r="456" spans="1:52" s="5" customFormat="1" ht="24.95" customHeight="1" x14ac:dyDescent="0.25">
      <c r="A456" s="281" t="s">
        <v>1053</v>
      </c>
      <c r="B456" s="19" t="s">
        <v>1160</v>
      </c>
      <c r="C456" s="65" t="s">
        <v>1161</v>
      </c>
      <c r="D456" s="66">
        <v>21</v>
      </c>
      <c r="E456" s="67">
        <v>21</v>
      </c>
      <c r="F456" s="101" t="s">
        <v>33</v>
      </c>
      <c r="G456" s="46">
        <v>0</v>
      </c>
      <c r="H456" s="46"/>
      <c r="I456" s="46"/>
      <c r="J456" s="46"/>
      <c r="K456" s="46"/>
      <c r="L456" s="46">
        <f t="shared" si="111"/>
        <v>0</v>
      </c>
      <c r="M456" s="46"/>
      <c r="N456" s="46">
        <f t="shared" si="112"/>
        <v>0</v>
      </c>
      <c r="O456" s="105"/>
      <c r="P456" s="105"/>
      <c r="Q456" s="105"/>
      <c r="R456" s="105"/>
      <c r="S456" s="46">
        <f t="shared" si="113"/>
        <v>0</v>
      </c>
      <c r="T456" s="46"/>
      <c r="U456" s="46">
        <f t="shared" si="114"/>
        <v>0</v>
      </c>
      <c r="V456" s="105"/>
      <c r="W456" s="105"/>
      <c r="X456" s="105"/>
      <c r="Y456" s="105"/>
      <c r="Z456" s="46">
        <f t="shared" si="115"/>
        <v>0</v>
      </c>
      <c r="AA456" s="105"/>
      <c r="AB456" s="46">
        <f t="shared" si="116"/>
        <v>0</v>
      </c>
      <c r="AC456" s="105"/>
      <c r="AD456" s="105"/>
      <c r="AE456" s="105"/>
      <c r="AF456" s="105"/>
      <c r="AG456" s="46">
        <f t="shared" si="128"/>
        <v>0</v>
      </c>
      <c r="AH456" s="105">
        <v>0</v>
      </c>
      <c r="AI456" s="46">
        <f t="shared" si="117"/>
        <v>0</v>
      </c>
      <c r="AJ456" s="105"/>
      <c r="AK456" s="105"/>
      <c r="AL456" s="105"/>
      <c r="AM456" s="105"/>
      <c r="AN456" s="46">
        <f t="shared" si="118"/>
        <v>0</v>
      </c>
      <c r="AO456" s="105">
        <v>0</v>
      </c>
      <c r="AP456" s="105">
        <f t="shared" si="119"/>
        <v>0</v>
      </c>
      <c r="AQ456" s="46">
        <f t="shared" si="120"/>
        <v>0</v>
      </c>
      <c r="AR456" s="46">
        <f t="shared" si="121"/>
        <v>0</v>
      </c>
      <c r="AS456" s="46">
        <f t="shared" si="122"/>
        <v>0</v>
      </c>
      <c r="AT456" s="46">
        <f t="shared" si="123"/>
        <v>0</v>
      </c>
      <c r="AU456" s="46">
        <f t="shared" si="124"/>
        <v>0</v>
      </c>
      <c r="AV456" s="105">
        <f t="shared" si="125"/>
        <v>0</v>
      </c>
      <c r="AW456" s="105">
        <f t="shared" si="126"/>
        <v>0</v>
      </c>
      <c r="AX456" s="107"/>
      <c r="AY456" s="294" t="b">
        <f t="shared" si="127"/>
        <v>1</v>
      </c>
      <c r="AZ456" s="5" t="s">
        <v>1161</v>
      </c>
    </row>
    <row r="457" spans="1:52" s="5" customFormat="1" ht="24.95" customHeight="1" x14ac:dyDescent="0.25">
      <c r="A457" s="281" t="s">
        <v>1053</v>
      </c>
      <c r="B457" s="19" t="s">
        <v>1162</v>
      </c>
      <c r="C457" s="65" t="s">
        <v>1163</v>
      </c>
      <c r="D457" s="66">
        <v>388.6</v>
      </c>
      <c r="E457" s="67">
        <v>388.6</v>
      </c>
      <c r="F457" s="101" t="s">
        <v>33</v>
      </c>
      <c r="G457" s="46">
        <v>0</v>
      </c>
      <c r="H457" s="46"/>
      <c r="I457" s="46"/>
      <c r="J457" s="46"/>
      <c r="K457" s="46"/>
      <c r="L457" s="46">
        <f t="shared" ref="L457:L517" si="129">G457+H457+I457-J457-K457</f>
        <v>0</v>
      </c>
      <c r="M457" s="46"/>
      <c r="N457" s="46">
        <f t="shared" ref="N457:N517" si="130">M457-L457</f>
        <v>0</v>
      </c>
      <c r="O457" s="105"/>
      <c r="P457" s="105"/>
      <c r="Q457" s="105"/>
      <c r="R457" s="105"/>
      <c r="S457" s="46">
        <f t="shared" ref="S457:S509" si="131">L457+O457+P457-Q457-R457</f>
        <v>0</v>
      </c>
      <c r="T457" s="46"/>
      <c r="U457" s="46">
        <f t="shared" ref="U457:U509" si="132">T457-S457</f>
        <v>0</v>
      </c>
      <c r="V457" s="105"/>
      <c r="W457" s="105"/>
      <c r="X457" s="105"/>
      <c r="Y457" s="105"/>
      <c r="Z457" s="46">
        <f t="shared" ref="Z457:Z517" si="133">S457+V457+W457-X457-Y457</f>
        <v>0</v>
      </c>
      <c r="AA457" s="105"/>
      <c r="AB457" s="46">
        <f t="shared" ref="AB457:AB517" si="134">AA457-Z457</f>
        <v>0</v>
      </c>
      <c r="AC457" s="105"/>
      <c r="AD457" s="105"/>
      <c r="AE457" s="105"/>
      <c r="AF457" s="105"/>
      <c r="AG457" s="46">
        <f t="shared" si="128"/>
        <v>0</v>
      </c>
      <c r="AH457" s="105">
        <v>0</v>
      </c>
      <c r="AI457" s="46">
        <f t="shared" ref="AI457:AI517" si="135">AH457-AG457</f>
        <v>0</v>
      </c>
      <c r="AJ457" s="105"/>
      <c r="AK457" s="105"/>
      <c r="AL457" s="105"/>
      <c r="AM457" s="105"/>
      <c r="AN457" s="46">
        <f t="shared" ref="AN457:AN517" si="136">AG457+AJ457+AK457-AL457-AM457</f>
        <v>0</v>
      </c>
      <c r="AO457" s="105">
        <v>0</v>
      </c>
      <c r="AP457" s="105">
        <f t="shared" ref="AP457:AP517" si="137">AO457-AN457</f>
        <v>0</v>
      </c>
      <c r="AQ457" s="46">
        <f t="shared" ref="AQ457:AQ517" si="138">H457+O457+V457+AC457+AJ457</f>
        <v>0</v>
      </c>
      <c r="AR457" s="46">
        <f t="shared" ref="AR457:AR517" si="139">I457+P457+W457+AD457+AK457</f>
        <v>0</v>
      </c>
      <c r="AS457" s="46">
        <f t="shared" ref="AS457:AS517" si="140">J457+Q457+X457+AE457+AL457</f>
        <v>0</v>
      </c>
      <c r="AT457" s="46">
        <f t="shared" ref="AT457:AT517" si="141">K457+R457+Y457+AF457+AM457</f>
        <v>0</v>
      </c>
      <c r="AU457" s="46">
        <f t="shared" ref="AU457:AU517" si="142">G457+AQ457+AR457-AS457-AT457</f>
        <v>0</v>
      </c>
      <c r="AV457" s="105">
        <f t="shared" ref="AV457:AV517" si="143">+AO457</f>
        <v>0</v>
      </c>
      <c r="AW457" s="105">
        <f t="shared" ref="AW457:AW517" si="144">AV457-AU457</f>
        <v>0</v>
      </c>
      <c r="AX457" s="107"/>
      <c r="AY457" s="294" t="b">
        <f t="shared" ref="AY457:AY520" si="145">C457=AZ457</f>
        <v>1</v>
      </c>
      <c r="AZ457" s="5" t="s">
        <v>1163</v>
      </c>
    </row>
    <row r="458" spans="1:52" s="5" customFormat="1" ht="24.95" customHeight="1" x14ac:dyDescent="0.25">
      <c r="A458" s="281" t="s">
        <v>1053</v>
      </c>
      <c r="B458" s="19" t="s">
        <v>1164</v>
      </c>
      <c r="C458" s="65" t="s">
        <v>1165</v>
      </c>
      <c r="D458" s="66">
        <v>451.24</v>
      </c>
      <c r="E458" s="67">
        <v>451.24</v>
      </c>
      <c r="F458" s="101" t="s">
        <v>33</v>
      </c>
      <c r="G458" s="46">
        <v>0</v>
      </c>
      <c r="H458" s="46"/>
      <c r="I458" s="46"/>
      <c r="J458" s="46"/>
      <c r="K458" s="46"/>
      <c r="L458" s="46">
        <f t="shared" si="129"/>
        <v>0</v>
      </c>
      <c r="M458" s="46"/>
      <c r="N458" s="46">
        <f t="shared" si="130"/>
        <v>0</v>
      </c>
      <c r="O458" s="105"/>
      <c r="P458" s="105"/>
      <c r="Q458" s="105"/>
      <c r="R458" s="105"/>
      <c r="S458" s="46">
        <f t="shared" si="131"/>
        <v>0</v>
      </c>
      <c r="T458" s="46"/>
      <c r="U458" s="46">
        <f t="shared" si="132"/>
        <v>0</v>
      </c>
      <c r="V458" s="105"/>
      <c r="W458" s="105"/>
      <c r="X458" s="105"/>
      <c r="Y458" s="105"/>
      <c r="Z458" s="46">
        <f t="shared" si="133"/>
        <v>0</v>
      </c>
      <c r="AA458" s="105"/>
      <c r="AB458" s="46">
        <f t="shared" si="134"/>
        <v>0</v>
      </c>
      <c r="AC458" s="105"/>
      <c r="AD458" s="105"/>
      <c r="AE458" s="105"/>
      <c r="AF458" s="105"/>
      <c r="AG458" s="46">
        <f t="shared" si="128"/>
        <v>0</v>
      </c>
      <c r="AH458" s="105">
        <v>0</v>
      </c>
      <c r="AI458" s="46">
        <f t="shared" si="135"/>
        <v>0</v>
      </c>
      <c r="AJ458" s="105"/>
      <c r="AK458" s="105"/>
      <c r="AL458" s="105"/>
      <c r="AM458" s="105"/>
      <c r="AN458" s="46">
        <f t="shared" si="136"/>
        <v>0</v>
      </c>
      <c r="AO458" s="105">
        <v>0</v>
      </c>
      <c r="AP458" s="105">
        <f t="shared" si="137"/>
        <v>0</v>
      </c>
      <c r="AQ458" s="46">
        <f t="shared" si="138"/>
        <v>0</v>
      </c>
      <c r="AR458" s="46">
        <f t="shared" si="139"/>
        <v>0</v>
      </c>
      <c r="AS458" s="46">
        <f t="shared" si="140"/>
        <v>0</v>
      </c>
      <c r="AT458" s="46">
        <f t="shared" si="141"/>
        <v>0</v>
      </c>
      <c r="AU458" s="46">
        <f t="shared" si="142"/>
        <v>0</v>
      </c>
      <c r="AV458" s="105">
        <f t="shared" si="143"/>
        <v>0</v>
      </c>
      <c r="AW458" s="105">
        <f t="shared" si="144"/>
        <v>0</v>
      </c>
      <c r="AX458" s="107"/>
      <c r="AY458" s="294" t="b">
        <f t="shared" si="145"/>
        <v>1</v>
      </c>
      <c r="AZ458" s="5" t="s">
        <v>1165</v>
      </c>
    </row>
    <row r="459" spans="1:52" s="5" customFormat="1" ht="24.95" customHeight="1" x14ac:dyDescent="0.25">
      <c r="A459" s="281" t="s">
        <v>1053</v>
      </c>
      <c r="B459" s="19" t="s">
        <v>1166</v>
      </c>
      <c r="C459" s="65" t="s">
        <v>1167</v>
      </c>
      <c r="D459" s="66">
        <v>8</v>
      </c>
      <c r="E459" s="67">
        <v>8</v>
      </c>
      <c r="F459" s="101" t="s">
        <v>33</v>
      </c>
      <c r="G459" s="46">
        <v>0</v>
      </c>
      <c r="H459" s="46"/>
      <c r="I459" s="46"/>
      <c r="J459" s="46"/>
      <c r="K459" s="46"/>
      <c r="L459" s="46">
        <f t="shared" si="129"/>
        <v>0</v>
      </c>
      <c r="M459" s="46"/>
      <c r="N459" s="46">
        <f t="shared" si="130"/>
        <v>0</v>
      </c>
      <c r="O459" s="105"/>
      <c r="P459" s="105"/>
      <c r="Q459" s="105"/>
      <c r="R459" s="105"/>
      <c r="S459" s="46">
        <f t="shared" si="131"/>
        <v>0</v>
      </c>
      <c r="T459" s="46"/>
      <c r="U459" s="46">
        <f t="shared" si="132"/>
        <v>0</v>
      </c>
      <c r="V459" s="105"/>
      <c r="W459" s="105"/>
      <c r="X459" s="105"/>
      <c r="Y459" s="105"/>
      <c r="Z459" s="46">
        <f t="shared" si="133"/>
        <v>0</v>
      </c>
      <c r="AA459" s="105"/>
      <c r="AB459" s="46">
        <f t="shared" si="134"/>
        <v>0</v>
      </c>
      <c r="AC459" s="105"/>
      <c r="AD459" s="105"/>
      <c r="AE459" s="105"/>
      <c r="AF459" s="105"/>
      <c r="AG459" s="46">
        <f t="shared" si="128"/>
        <v>0</v>
      </c>
      <c r="AH459" s="105">
        <v>0</v>
      </c>
      <c r="AI459" s="46">
        <f t="shared" si="135"/>
        <v>0</v>
      </c>
      <c r="AJ459" s="105"/>
      <c r="AK459" s="105"/>
      <c r="AL459" s="105"/>
      <c r="AM459" s="105"/>
      <c r="AN459" s="46">
        <f t="shared" si="136"/>
        <v>0</v>
      </c>
      <c r="AO459" s="105">
        <v>0</v>
      </c>
      <c r="AP459" s="105">
        <f t="shared" si="137"/>
        <v>0</v>
      </c>
      <c r="AQ459" s="46">
        <f t="shared" si="138"/>
        <v>0</v>
      </c>
      <c r="AR459" s="46">
        <f t="shared" si="139"/>
        <v>0</v>
      </c>
      <c r="AS459" s="46">
        <f t="shared" si="140"/>
        <v>0</v>
      </c>
      <c r="AT459" s="46">
        <f t="shared" si="141"/>
        <v>0</v>
      </c>
      <c r="AU459" s="46">
        <f t="shared" si="142"/>
        <v>0</v>
      </c>
      <c r="AV459" s="105">
        <f t="shared" si="143"/>
        <v>0</v>
      </c>
      <c r="AW459" s="105">
        <f t="shared" si="144"/>
        <v>0</v>
      </c>
      <c r="AX459" s="107"/>
      <c r="AY459" s="294" t="b">
        <f t="shared" si="145"/>
        <v>1</v>
      </c>
      <c r="AZ459" s="5" t="s">
        <v>1167</v>
      </c>
    </row>
    <row r="460" spans="1:52" s="5" customFormat="1" ht="24.95" customHeight="1" x14ac:dyDescent="0.25">
      <c r="A460" s="281" t="s">
        <v>1053</v>
      </c>
      <c r="B460" s="19" t="s">
        <v>1168</v>
      </c>
      <c r="C460" s="65" t="s">
        <v>1169</v>
      </c>
      <c r="D460" s="66">
        <v>307.39999999999998</v>
      </c>
      <c r="E460" s="67">
        <v>307.39999999999998</v>
      </c>
      <c r="F460" s="101" t="s">
        <v>33</v>
      </c>
      <c r="G460" s="46">
        <v>0</v>
      </c>
      <c r="H460" s="46"/>
      <c r="I460" s="46"/>
      <c r="J460" s="46"/>
      <c r="K460" s="46"/>
      <c r="L460" s="46">
        <f t="shared" si="129"/>
        <v>0</v>
      </c>
      <c r="M460" s="46"/>
      <c r="N460" s="46">
        <f t="shared" si="130"/>
        <v>0</v>
      </c>
      <c r="O460" s="105"/>
      <c r="P460" s="105"/>
      <c r="Q460" s="105"/>
      <c r="R460" s="105"/>
      <c r="S460" s="46">
        <f t="shared" si="131"/>
        <v>0</v>
      </c>
      <c r="T460" s="46"/>
      <c r="U460" s="46">
        <f t="shared" si="132"/>
        <v>0</v>
      </c>
      <c r="V460" s="105"/>
      <c r="W460" s="105"/>
      <c r="X460" s="105"/>
      <c r="Y460" s="105"/>
      <c r="Z460" s="46">
        <f t="shared" si="133"/>
        <v>0</v>
      </c>
      <c r="AA460" s="105"/>
      <c r="AB460" s="46">
        <f t="shared" si="134"/>
        <v>0</v>
      </c>
      <c r="AC460" s="105"/>
      <c r="AD460" s="105"/>
      <c r="AE460" s="105"/>
      <c r="AF460" s="105"/>
      <c r="AG460" s="46">
        <f t="shared" si="128"/>
        <v>0</v>
      </c>
      <c r="AH460" s="105">
        <v>0</v>
      </c>
      <c r="AI460" s="46">
        <f t="shared" si="135"/>
        <v>0</v>
      </c>
      <c r="AJ460" s="105"/>
      <c r="AK460" s="105"/>
      <c r="AL460" s="105"/>
      <c r="AM460" s="105"/>
      <c r="AN460" s="46">
        <f t="shared" si="136"/>
        <v>0</v>
      </c>
      <c r="AO460" s="105">
        <v>0</v>
      </c>
      <c r="AP460" s="105">
        <f t="shared" si="137"/>
        <v>0</v>
      </c>
      <c r="AQ460" s="46">
        <f t="shared" si="138"/>
        <v>0</v>
      </c>
      <c r="AR460" s="46">
        <f t="shared" si="139"/>
        <v>0</v>
      </c>
      <c r="AS460" s="46">
        <f t="shared" si="140"/>
        <v>0</v>
      </c>
      <c r="AT460" s="46">
        <f t="shared" si="141"/>
        <v>0</v>
      </c>
      <c r="AU460" s="46">
        <f t="shared" si="142"/>
        <v>0</v>
      </c>
      <c r="AV460" s="105">
        <f t="shared" si="143"/>
        <v>0</v>
      </c>
      <c r="AW460" s="105">
        <f t="shared" si="144"/>
        <v>0</v>
      </c>
      <c r="AX460" s="107"/>
      <c r="AY460" s="294" t="b">
        <f t="shared" si="145"/>
        <v>1</v>
      </c>
      <c r="AZ460" s="5" t="s">
        <v>1169</v>
      </c>
    </row>
    <row r="461" spans="1:52" s="5" customFormat="1" ht="28.5" customHeight="1" x14ac:dyDescent="0.25">
      <c r="A461" s="281" t="s">
        <v>1053</v>
      </c>
      <c r="B461" s="19" t="s">
        <v>1170</v>
      </c>
      <c r="C461" s="65" t="s">
        <v>1171</v>
      </c>
      <c r="D461" s="66">
        <v>207.64</v>
      </c>
      <c r="E461" s="67">
        <v>207.64</v>
      </c>
      <c r="F461" s="101" t="s">
        <v>33</v>
      </c>
      <c r="G461" s="46">
        <v>0</v>
      </c>
      <c r="H461" s="46"/>
      <c r="I461" s="46"/>
      <c r="J461" s="46"/>
      <c r="K461" s="46"/>
      <c r="L461" s="46">
        <f t="shared" si="129"/>
        <v>0</v>
      </c>
      <c r="M461" s="46"/>
      <c r="N461" s="46">
        <f t="shared" si="130"/>
        <v>0</v>
      </c>
      <c r="O461" s="105"/>
      <c r="P461" s="105"/>
      <c r="Q461" s="105"/>
      <c r="R461" s="105"/>
      <c r="S461" s="46">
        <f t="shared" si="131"/>
        <v>0</v>
      </c>
      <c r="T461" s="46"/>
      <c r="U461" s="46">
        <f t="shared" si="132"/>
        <v>0</v>
      </c>
      <c r="V461" s="105"/>
      <c r="W461" s="105"/>
      <c r="X461" s="105"/>
      <c r="Y461" s="105"/>
      <c r="Z461" s="46">
        <f t="shared" si="133"/>
        <v>0</v>
      </c>
      <c r="AA461" s="105"/>
      <c r="AB461" s="46">
        <f t="shared" si="134"/>
        <v>0</v>
      </c>
      <c r="AC461" s="105"/>
      <c r="AD461" s="105"/>
      <c r="AE461" s="105"/>
      <c r="AF461" s="105"/>
      <c r="AG461" s="46">
        <f t="shared" si="128"/>
        <v>0</v>
      </c>
      <c r="AH461" s="105">
        <v>0</v>
      </c>
      <c r="AI461" s="46">
        <f t="shared" si="135"/>
        <v>0</v>
      </c>
      <c r="AJ461" s="105"/>
      <c r="AK461" s="105"/>
      <c r="AL461" s="105"/>
      <c r="AM461" s="105"/>
      <c r="AN461" s="46">
        <f t="shared" si="136"/>
        <v>0</v>
      </c>
      <c r="AO461" s="105">
        <v>0</v>
      </c>
      <c r="AP461" s="105">
        <f t="shared" si="137"/>
        <v>0</v>
      </c>
      <c r="AQ461" s="46">
        <f t="shared" si="138"/>
        <v>0</v>
      </c>
      <c r="AR461" s="46">
        <f t="shared" si="139"/>
        <v>0</v>
      </c>
      <c r="AS461" s="46">
        <f t="shared" si="140"/>
        <v>0</v>
      </c>
      <c r="AT461" s="46">
        <f t="shared" si="141"/>
        <v>0</v>
      </c>
      <c r="AU461" s="46">
        <f t="shared" si="142"/>
        <v>0</v>
      </c>
      <c r="AV461" s="105">
        <f t="shared" si="143"/>
        <v>0</v>
      </c>
      <c r="AW461" s="105">
        <f t="shared" si="144"/>
        <v>0</v>
      </c>
      <c r="AX461" s="107"/>
      <c r="AY461" s="294" t="b">
        <f t="shared" si="145"/>
        <v>1</v>
      </c>
      <c r="AZ461" s="5" t="s">
        <v>1171</v>
      </c>
    </row>
    <row r="462" spans="1:52" s="5" customFormat="1" ht="24.95" customHeight="1" x14ac:dyDescent="0.25">
      <c r="A462" s="281" t="s">
        <v>1053</v>
      </c>
      <c r="B462" s="19" t="s">
        <v>1172</v>
      </c>
      <c r="C462" s="65" t="s">
        <v>1173</v>
      </c>
      <c r="D462" s="66">
        <v>49.5</v>
      </c>
      <c r="E462" s="67">
        <v>49.5</v>
      </c>
      <c r="F462" s="101" t="s">
        <v>33</v>
      </c>
      <c r="G462" s="46">
        <v>2</v>
      </c>
      <c r="H462" s="46"/>
      <c r="I462" s="46"/>
      <c r="J462" s="46"/>
      <c r="K462" s="46"/>
      <c r="L462" s="46">
        <f t="shared" si="129"/>
        <v>2</v>
      </c>
      <c r="M462" s="46">
        <v>2</v>
      </c>
      <c r="N462" s="46">
        <f t="shared" si="130"/>
        <v>0</v>
      </c>
      <c r="O462" s="105"/>
      <c r="P462" s="105"/>
      <c r="Q462" s="105"/>
      <c r="R462" s="105"/>
      <c r="S462" s="46">
        <f t="shared" si="131"/>
        <v>2</v>
      </c>
      <c r="T462" s="46">
        <v>2</v>
      </c>
      <c r="U462" s="46">
        <f t="shared" si="132"/>
        <v>0</v>
      </c>
      <c r="V462" s="105">
        <v>10</v>
      </c>
      <c r="W462" s="105"/>
      <c r="X462" s="105"/>
      <c r="Y462" s="105"/>
      <c r="Z462" s="46">
        <f t="shared" si="133"/>
        <v>12</v>
      </c>
      <c r="AA462" s="105">
        <v>12</v>
      </c>
      <c r="AB462" s="46">
        <f t="shared" si="134"/>
        <v>0</v>
      </c>
      <c r="AC462" s="105"/>
      <c r="AD462" s="105"/>
      <c r="AE462" s="105"/>
      <c r="AF462" s="105"/>
      <c r="AG462" s="46">
        <f t="shared" si="128"/>
        <v>12</v>
      </c>
      <c r="AH462" s="105">
        <v>12</v>
      </c>
      <c r="AI462" s="46">
        <f t="shared" si="135"/>
        <v>0</v>
      </c>
      <c r="AJ462" s="105"/>
      <c r="AK462" s="105"/>
      <c r="AL462" s="105">
        <v>1</v>
      </c>
      <c r="AM462" s="105"/>
      <c r="AN462" s="46">
        <f t="shared" si="136"/>
        <v>11</v>
      </c>
      <c r="AO462" s="105">
        <v>11</v>
      </c>
      <c r="AP462" s="105">
        <f t="shared" si="137"/>
        <v>0</v>
      </c>
      <c r="AQ462" s="46">
        <f t="shared" si="138"/>
        <v>10</v>
      </c>
      <c r="AR462" s="46">
        <f t="shared" si="139"/>
        <v>0</v>
      </c>
      <c r="AS462" s="46">
        <f t="shared" si="140"/>
        <v>1</v>
      </c>
      <c r="AT462" s="46">
        <f t="shared" si="141"/>
        <v>0</v>
      </c>
      <c r="AU462" s="46">
        <f t="shared" si="142"/>
        <v>11</v>
      </c>
      <c r="AV462" s="105">
        <f t="shared" si="143"/>
        <v>11</v>
      </c>
      <c r="AW462" s="105">
        <f t="shared" si="144"/>
        <v>0</v>
      </c>
      <c r="AX462" s="107"/>
      <c r="AY462" s="294" t="b">
        <f t="shared" si="145"/>
        <v>1</v>
      </c>
      <c r="AZ462" s="5" t="s">
        <v>1173</v>
      </c>
    </row>
    <row r="463" spans="1:52" s="5" customFormat="1" ht="28.5" customHeight="1" x14ac:dyDescent="0.25">
      <c r="A463" s="281" t="s">
        <v>1053</v>
      </c>
      <c r="B463" s="19" t="s">
        <v>1174</v>
      </c>
      <c r="C463" s="65" t="s">
        <v>1175</v>
      </c>
      <c r="D463" s="66">
        <v>50.46</v>
      </c>
      <c r="E463" s="67">
        <v>50.46</v>
      </c>
      <c r="F463" s="101" t="s">
        <v>33</v>
      </c>
      <c r="G463" s="46">
        <v>0</v>
      </c>
      <c r="H463" s="46"/>
      <c r="I463" s="46"/>
      <c r="J463" s="46"/>
      <c r="K463" s="46"/>
      <c r="L463" s="46">
        <f t="shared" si="129"/>
        <v>0</v>
      </c>
      <c r="M463" s="46"/>
      <c r="N463" s="46">
        <f t="shared" si="130"/>
        <v>0</v>
      </c>
      <c r="O463" s="105"/>
      <c r="P463" s="105"/>
      <c r="Q463" s="105"/>
      <c r="R463" s="105"/>
      <c r="S463" s="46">
        <f t="shared" si="131"/>
        <v>0</v>
      </c>
      <c r="T463" s="46"/>
      <c r="U463" s="46">
        <f t="shared" si="132"/>
        <v>0</v>
      </c>
      <c r="V463" s="105"/>
      <c r="W463" s="105"/>
      <c r="X463" s="105"/>
      <c r="Y463" s="105"/>
      <c r="Z463" s="46">
        <f t="shared" si="133"/>
        <v>0</v>
      </c>
      <c r="AA463" s="105"/>
      <c r="AB463" s="46">
        <f t="shared" si="134"/>
        <v>0</v>
      </c>
      <c r="AC463" s="105"/>
      <c r="AD463" s="105"/>
      <c r="AE463" s="105"/>
      <c r="AF463" s="105"/>
      <c r="AG463" s="46">
        <f t="shared" si="128"/>
        <v>0</v>
      </c>
      <c r="AH463" s="105">
        <v>0</v>
      </c>
      <c r="AI463" s="46">
        <f t="shared" si="135"/>
        <v>0</v>
      </c>
      <c r="AJ463" s="105"/>
      <c r="AK463" s="105"/>
      <c r="AL463" s="105"/>
      <c r="AM463" s="105"/>
      <c r="AN463" s="46">
        <f t="shared" si="136"/>
        <v>0</v>
      </c>
      <c r="AO463" s="105">
        <v>0</v>
      </c>
      <c r="AP463" s="105">
        <f t="shared" si="137"/>
        <v>0</v>
      </c>
      <c r="AQ463" s="46">
        <f t="shared" si="138"/>
        <v>0</v>
      </c>
      <c r="AR463" s="46">
        <f t="shared" si="139"/>
        <v>0</v>
      </c>
      <c r="AS463" s="46">
        <f t="shared" si="140"/>
        <v>0</v>
      </c>
      <c r="AT463" s="46">
        <f t="shared" si="141"/>
        <v>0</v>
      </c>
      <c r="AU463" s="46">
        <f t="shared" si="142"/>
        <v>0</v>
      </c>
      <c r="AV463" s="105">
        <f t="shared" si="143"/>
        <v>0</v>
      </c>
      <c r="AW463" s="105">
        <f t="shared" si="144"/>
        <v>0</v>
      </c>
      <c r="AX463" s="65"/>
      <c r="AY463" s="294" t="b">
        <f t="shared" si="145"/>
        <v>1</v>
      </c>
      <c r="AZ463" s="5" t="s">
        <v>1175</v>
      </c>
    </row>
    <row r="464" spans="1:52" s="5" customFormat="1" ht="24.95" customHeight="1" x14ac:dyDescent="0.25">
      <c r="A464" s="281" t="s">
        <v>1053</v>
      </c>
      <c r="B464" s="19" t="s">
        <v>1176</v>
      </c>
      <c r="C464" s="65" t="s">
        <v>1177</v>
      </c>
      <c r="D464" s="66">
        <v>33.630000000000003</v>
      </c>
      <c r="E464" s="67">
        <v>33.630000000000003</v>
      </c>
      <c r="F464" s="101" t="s">
        <v>33</v>
      </c>
      <c r="G464" s="46">
        <v>0</v>
      </c>
      <c r="H464" s="46"/>
      <c r="I464" s="46"/>
      <c r="J464" s="46"/>
      <c r="K464" s="46"/>
      <c r="L464" s="46">
        <f t="shared" si="129"/>
        <v>0</v>
      </c>
      <c r="M464" s="46"/>
      <c r="N464" s="46">
        <f t="shared" si="130"/>
        <v>0</v>
      </c>
      <c r="O464" s="105"/>
      <c r="P464" s="105"/>
      <c r="Q464" s="105"/>
      <c r="R464" s="105"/>
      <c r="S464" s="46">
        <f t="shared" si="131"/>
        <v>0</v>
      </c>
      <c r="T464" s="46"/>
      <c r="U464" s="46">
        <f t="shared" si="132"/>
        <v>0</v>
      </c>
      <c r="V464" s="105"/>
      <c r="W464" s="105"/>
      <c r="X464" s="105"/>
      <c r="Y464" s="105"/>
      <c r="Z464" s="46">
        <f t="shared" si="133"/>
        <v>0</v>
      </c>
      <c r="AA464" s="105"/>
      <c r="AB464" s="46">
        <f t="shared" si="134"/>
        <v>0</v>
      </c>
      <c r="AC464" s="105"/>
      <c r="AD464" s="105"/>
      <c r="AE464" s="105"/>
      <c r="AF464" s="105"/>
      <c r="AG464" s="46">
        <f t="shared" si="128"/>
        <v>0</v>
      </c>
      <c r="AH464" s="105">
        <v>0</v>
      </c>
      <c r="AI464" s="46">
        <f t="shared" si="135"/>
        <v>0</v>
      </c>
      <c r="AJ464" s="105"/>
      <c r="AK464" s="105"/>
      <c r="AL464" s="105"/>
      <c r="AM464" s="105"/>
      <c r="AN464" s="46">
        <f t="shared" si="136"/>
        <v>0</v>
      </c>
      <c r="AO464" s="105">
        <v>0</v>
      </c>
      <c r="AP464" s="105">
        <f t="shared" si="137"/>
        <v>0</v>
      </c>
      <c r="AQ464" s="46">
        <f t="shared" si="138"/>
        <v>0</v>
      </c>
      <c r="AR464" s="46">
        <f t="shared" si="139"/>
        <v>0</v>
      </c>
      <c r="AS464" s="46">
        <f t="shared" si="140"/>
        <v>0</v>
      </c>
      <c r="AT464" s="46">
        <f t="shared" si="141"/>
        <v>0</v>
      </c>
      <c r="AU464" s="46">
        <f t="shared" si="142"/>
        <v>0</v>
      </c>
      <c r="AV464" s="105">
        <f t="shared" si="143"/>
        <v>0</v>
      </c>
      <c r="AW464" s="105">
        <f t="shared" si="144"/>
        <v>0</v>
      </c>
      <c r="AX464" s="108"/>
      <c r="AY464" s="294" t="b">
        <f t="shared" si="145"/>
        <v>1</v>
      </c>
      <c r="AZ464" s="5" t="s">
        <v>1177</v>
      </c>
    </row>
    <row r="465" spans="1:52" s="5" customFormat="1" ht="24.95" customHeight="1" x14ac:dyDescent="0.25">
      <c r="A465" s="281" t="s">
        <v>1053</v>
      </c>
      <c r="B465" s="19" t="s">
        <v>1178</v>
      </c>
      <c r="C465" s="65" t="s">
        <v>1179</v>
      </c>
      <c r="D465" s="66">
        <v>19.72</v>
      </c>
      <c r="E465" s="67">
        <v>19.72</v>
      </c>
      <c r="F465" s="101" t="s">
        <v>33</v>
      </c>
      <c r="G465" s="46">
        <v>0</v>
      </c>
      <c r="H465" s="46"/>
      <c r="I465" s="46"/>
      <c r="J465" s="46"/>
      <c r="K465" s="46"/>
      <c r="L465" s="46">
        <f t="shared" si="129"/>
        <v>0</v>
      </c>
      <c r="M465" s="46"/>
      <c r="N465" s="46">
        <f t="shared" si="130"/>
        <v>0</v>
      </c>
      <c r="O465" s="105"/>
      <c r="P465" s="105"/>
      <c r="Q465" s="105"/>
      <c r="R465" s="105"/>
      <c r="S465" s="46">
        <f t="shared" si="131"/>
        <v>0</v>
      </c>
      <c r="T465" s="46"/>
      <c r="U465" s="46">
        <f t="shared" si="132"/>
        <v>0</v>
      </c>
      <c r="V465" s="105"/>
      <c r="W465" s="105"/>
      <c r="X465" s="105"/>
      <c r="Y465" s="105"/>
      <c r="Z465" s="46">
        <f t="shared" si="133"/>
        <v>0</v>
      </c>
      <c r="AA465" s="105"/>
      <c r="AB465" s="46">
        <f t="shared" si="134"/>
        <v>0</v>
      </c>
      <c r="AC465" s="105"/>
      <c r="AD465" s="105"/>
      <c r="AE465" s="105"/>
      <c r="AF465" s="105"/>
      <c r="AG465" s="46">
        <f t="shared" si="128"/>
        <v>0</v>
      </c>
      <c r="AH465" s="105">
        <v>0</v>
      </c>
      <c r="AI465" s="46">
        <f t="shared" si="135"/>
        <v>0</v>
      </c>
      <c r="AJ465" s="105"/>
      <c r="AK465" s="105"/>
      <c r="AL465" s="105"/>
      <c r="AM465" s="105"/>
      <c r="AN465" s="46">
        <f t="shared" si="136"/>
        <v>0</v>
      </c>
      <c r="AO465" s="105">
        <v>0</v>
      </c>
      <c r="AP465" s="105">
        <f t="shared" si="137"/>
        <v>0</v>
      </c>
      <c r="AQ465" s="46">
        <f t="shared" si="138"/>
        <v>0</v>
      </c>
      <c r="AR465" s="46">
        <f t="shared" si="139"/>
        <v>0</v>
      </c>
      <c r="AS465" s="46">
        <f t="shared" si="140"/>
        <v>0</v>
      </c>
      <c r="AT465" s="46">
        <f t="shared" si="141"/>
        <v>0</v>
      </c>
      <c r="AU465" s="46">
        <f t="shared" si="142"/>
        <v>0</v>
      </c>
      <c r="AV465" s="105">
        <f t="shared" si="143"/>
        <v>0</v>
      </c>
      <c r="AW465" s="105">
        <f t="shared" si="144"/>
        <v>0</v>
      </c>
      <c r="AX465" s="107"/>
      <c r="AY465" s="294" t="b">
        <f t="shared" si="145"/>
        <v>1</v>
      </c>
      <c r="AZ465" s="5" t="s">
        <v>1179</v>
      </c>
    </row>
    <row r="466" spans="1:52" s="5" customFormat="1" ht="24.95" customHeight="1" x14ac:dyDescent="0.25">
      <c r="A466" s="281" t="s">
        <v>1272</v>
      </c>
      <c r="B466" s="19" t="s">
        <v>1289</v>
      </c>
      <c r="C466" s="108" t="s">
        <v>1290</v>
      </c>
      <c r="D466" s="66">
        <v>0</v>
      </c>
      <c r="E466" s="67">
        <v>0</v>
      </c>
      <c r="F466" s="101" t="s">
        <v>33</v>
      </c>
      <c r="G466" s="46">
        <v>0</v>
      </c>
      <c r="H466" s="46"/>
      <c r="I466" s="46"/>
      <c r="J466" s="46"/>
      <c r="K466" s="46"/>
      <c r="L466" s="46">
        <f t="shared" si="129"/>
        <v>0</v>
      </c>
      <c r="M466" s="46"/>
      <c r="N466" s="46">
        <f t="shared" si="130"/>
        <v>0</v>
      </c>
      <c r="O466" s="105"/>
      <c r="P466" s="105"/>
      <c r="Q466" s="105"/>
      <c r="R466" s="105"/>
      <c r="S466" s="46">
        <f t="shared" si="131"/>
        <v>0</v>
      </c>
      <c r="T466" s="46"/>
      <c r="U466" s="46">
        <f t="shared" si="132"/>
        <v>0</v>
      </c>
      <c r="V466" s="105"/>
      <c r="W466" s="105"/>
      <c r="X466" s="105"/>
      <c r="Y466" s="105"/>
      <c r="Z466" s="46">
        <f t="shared" si="133"/>
        <v>0</v>
      </c>
      <c r="AA466" s="105"/>
      <c r="AB466" s="46">
        <f t="shared" si="134"/>
        <v>0</v>
      </c>
      <c r="AC466" s="105"/>
      <c r="AD466" s="105"/>
      <c r="AE466" s="105"/>
      <c r="AF466" s="105"/>
      <c r="AG466" s="46">
        <f t="shared" si="128"/>
        <v>0</v>
      </c>
      <c r="AH466" s="105">
        <v>0</v>
      </c>
      <c r="AI466" s="46">
        <f t="shared" si="135"/>
        <v>0</v>
      </c>
      <c r="AJ466" s="105"/>
      <c r="AK466" s="105"/>
      <c r="AL466" s="105"/>
      <c r="AM466" s="105"/>
      <c r="AN466" s="46">
        <f t="shared" si="136"/>
        <v>0</v>
      </c>
      <c r="AO466" s="105">
        <v>0</v>
      </c>
      <c r="AP466" s="105">
        <f t="shared" si="137"/>
        <v>0</v>
      </c>
      <c r="AQ466" s="46">
        <f t="shared" si="138"/>
        <v>0</v>
      </c>
      <c r="AR466" s="46">
        <f t="shared" si="139"/>
        <v>0</v>
      </c>
      <c r="AS466" s="46">
        <f t="shared" si="140"/>
        <v>0</v>
      </c>
      <c r="AT466" s="46">
        <f t="shared" si="141"/>
        <v>0</v>
      </c>
      <c r="AU466" s="46">
        <f t="shared" si="142"/>
        <v>0</v>
      </c>
      <c r="AV466" s="105">
        <f t="shared" si="143"/>
        <v>0</v>
      </c>
      <c r="AW466" s="105">
        <f t="shared" si="144"/>
        <v>0</v>
      </c>
      <c r="AX466" s="107"/>
      <c r="AY466" s="294" t="b">
        <f t="shared" si="145"/>
        <v>1</v>
      </c>
      <c r="AZ466" s="5" t="s">
        <v>1290</v>
      </c>
    </row>
    <row r="467" spans="1:52" s="5" customFormat="1" ht="24.95" customHeight="1" x14ac:dyDescent="0.25">
      <c r="A467" s="281" t="s">
        <v>1053</v>
      </c>
      <c r="B467" s="19" t="s">
        <v>1180</v>
      </c>
      <c r="C467" s="65" t="s">
        <v>1181</v>
      </c>
      <c r="D467" s="66">
        <v>597.4</v>
      </c>
      <c r="E467" s="67">
        <v>597.4</v>
      </c>
      <c r="F467" s="101" t="s">
        <v>33</v>
      </c>
      <c r="G467" s="46">
        <v>0</v>
      </c>
      <c r="H467" s="46"/>
      <c r="I467" s="46"/>
      <c r="J467" s="46"/>
      <c r="K467" s="46"/>
      <c r="L467" s="46">
        <f t="shared" si="129"/>
        <v>0</v>
      </c>
      <c r="M467" s="46"/>
      <c r="N467" s="46">
        <f t="shared" si="130"/>
        <v>0</v>
      </c>
      <c r="O467" s="105"/>
      <c r="P467" s="105"/>
      <c r="Q467" s="105"/>
      <c r="R467" s="105"/>
      <c r="S467" s="46">
        <f t="shared" si="131"/>
        <v>0</v>
      </c>
      <c r="T467" s="46"/>
      <c r="U467" s="46">
        <f t="shared" si="132"/>
        <v>0</v>
      </c>
      <c r="V467" s="105"/>
      <c r="W467" s="105"/>
      <c r="X467" s="105"/>
      <c r="Y467" s="105"/>
      <c r="Z467" s="46">
        <f t="shared" si="133"/>
        <v>0</v>
      </c>
      <c r="AA467" s="105"/>
      <c r="AB467" s="46">
        <f t="shared" si="134"/>
        <v>0</v>
      </c>
      <c r="AC467" s="105"/>
      <c r="AD467" s="105"/>
      <c r="AE467" s="105"/>
      <c r="AF467" s="105"/>
      <c r="AG467" s="46">
        <f t="shared" si="128"/>
        <v>0</v>
      </c>
      <c r="AH467" s="105">
        <v>0</v>
      </c>
      <c r="AI467" s="46">
        <f t="shared" si="135"/>
        <v>0</v>
      </c>
      <c r="AJ467" s="105"/>
      <c r="AK467" s="105"/>
      <c r="AL467" s="105"/>
      <c r="AM467" s="105"/>
      <c r="AN467" s="46">
        <f t="shared" si="136"/>
        <v>0</v>
      </c>
      <c r="AO467" s="105">
        <v>0</v>
      </c>
      <c r="AP467" s="105">
        <f t="shared" si="137"/>
        <v>0</v>
      </c>
      <c r="AQ467" s="46">
        <f t="shared" si="138"/>
        <v>0</v>
      </c>
      <c r="AR467" s="46">
        <f t="shared" si="139"/>
        <v>0</v>
      </c>
      <c r="AS467" s="46">
        <f t="shared" si="140"/>
        <v>0</v>
      </c>
      <c r="AT467" s="46">
        <f t="shared" si="141"/>
        <v>0</v>
      </c>
      <c r="AU467" s="46">
        <f t="shared" si="142"/>
        <v>0</v>
      </c>
      <c r="AV467" s="105">
        <f t="shared" si="143"/>
        <v>0</v>
      </c>
      <c r="AW467" s="105">
        <f t="shared" si="144"/>
        <v>0</v>
      </c>
      <c r="AX467" s="107"/>
      <c r="AY467" s="294" t="b">
        <f t="shared" si="145"/>
        <v>1</v>
      </c>
      <c r="AZ467" s="5" t="s">
        <v>1181</v>
      </c>
    </row>
    <row r="468" spans="1:52" s="5" customFormat="1" ht="24.95" customHeight="1" x14ac:dyDescent="0.25">
      <c r="A468" s="281" t="s">
        <v>1053</v>
      </c>
      <c r="B468" s="19" t="s">
        <v>1182</v>
      </c>
      <c r="C468" s="65" t="s">
        <v>1183</v>
      </c>
      <c r="D468" s="66">
        <v>209.31</v>
      </c>
      <c r="E468" s="67">
        <v>209.31</v>
      </c>
      <c r="F468" s="101" t="s">
        <v>33</v>
      </c>
      <c r="G468" s="46">
        <v>0</v>
      </c>
      <c r="H468" s="46"/>
      <c r="I468" s="46"/>
      <c r="J468" s="46"/>
      <c r="K468" s="46"/>
      <c r="L468" s="46">
        <f t="shared" si="129"/>
        <v>0</v>
      </c>
      <c r="M468" s="46"/>
      <c r="N468" s="46">
        <f t="shared" si="130"/>
        <v>0</v>
      </c>
      <c r="O468" s="105"/>
      <c r="P468" s="105"/>
      <c r="Q468" s="105"/>
      <c r="R468" s="105"/>
      <c r="S468" s="46">
        <f t="shared" si="131"/>
        <v>0</v>
      </c>
      <c r="T468" s="46"/>
      <c r="U468" s="46">
        <f t="shared" si="132"/>
        <v>0</v>
      </c>
      <c r="V468" s="105"/>
      <c r="W468" s="105"/>
      <c r="X468" s="105"/>
      <c r="Y468" s="105"/>
      <c r="Z468" s="46">
        <f t="shared" si="133"/>
        <v>0</v>
      </c>
      <c r="AA468" s="105"/>
      <c r="AB468" s="46">
        <f t="shared" si="134"/>
        <v>0</v>
      </c>
      <c r="AC468" s="105"/>
      <c r="AD468" s="105"/>
      <c r="AE468" s="105"/>
      <c r="AF468" s="105"/>
      <c r="AG468" s="46">
        <f t="shared" si="128"/>
        <v>0</v>
      </c>
      <c r="AH468" s="105">
        <v>0</v>
      </c>
      <c r="AI468" s="46">
        <f t="shared" si="135"/>
        <v>0</v>
      </c>
      <c r="AJ468" s="105"/>
      <c r="AK468" s="105"/>
      <c r="AL468" s="105"/>
      <c r="AM468" s="105"/>
      <c r="AN468" s="46">
        <f t="shared" si="136"/>
        <v>0</v>
      </c>
      <c r="AO468" s="105">
        <v>0</v>
      </c>
      <c r="AP468" s="105">
        <f t="shared" si="137"/>
        <v>0</v>
      </c>
      <c r="AQ468" s="46">
        <f t="shared" si="138"/>
        <v>0</v>
      </c>
      <c r="AR468" s="46">
        <f t="shared" si="139"/>
        <v>0</v>
      </c>
      <c r="AS468" s="46">
        <f t="shared" si="140"/>
        <v>0</v>
      </c>
      <c r="AT468" s="46">
        <f t="shared" si="141"/>
        <v>0</v>
      </c>
      <c r="AU468" s="46">
        <f t="shared" si="142"/>
        <v>0</v>
      </c>
      <c r="AV468" s="105">
        <f t="shared" si="143"/>
        <v>0</v>
      </c>
      <c r="AW468" s="105">
        <f t="shared" si="144"/>
        <v>0</v>
      </c>
      <c r="AX468" s="107"/>
      <c r="AY468" s="294" t="b">
        <f t="shared" si="145"/>
        <v>1</v>
      </c>
      <c r="AZ468" s="5" t="s">
        <v>1183</v>
      </c>
    </row>
    <row r="469" spans="1:52" s="5" customFormat="1" ht="28.5" customHeight="1" x14ac:dyDescent="0.25">
      <c r="A469" s="281" t="s">
        <v>1053</v>
      </c>
      <c r="B469" s="19" t="s">
        <v>1184</v>
      </c>
      <c r="C469" s="65" t="s">
        <v>1185</v>
      </c>
      <c r="D469" s="66">
        <v>9.1</v>
      </c>
      <c r="E469" s="67">
        <v>9.1</v>
      </c>
      <c r="F469" s="101" t="s">
        <v>33</v>
      </c>
      <c r="G469" s="46">
        <v>73</v>
      </c>
      <c r="H469" s="46"/>
      <c r="I469" s="46"/>
      <c r="J469" s="46"/>
      <c r="K469" s="46"/>
      <c r="L469" s="46">
        <f t="shared" si="129"/>
        <v>73</v>
      </c>
      <c r="M469" s="46">
        <v>73</v>
      </c>
      <c r="N469" s="46">
        <f t="shared" si="130"/>
        <v>0</v>
      </c>
      <c r="O469" s="105"/>
      <c r="P469" s="105"/>
      <c r="Q469" s="105"/>
      <c r="R469" s="105"/>
      <c r="S469" s="46">
        <f t="shared" si="131"/>
        <v>73</v>
      </c>
      <c r="T469" s="46">
        <v>73</v>
      </c>
      <c r="U469" s="46">
        <f t="shared" si="132"/>
        <v>0</v>
      </c>
      <c r="V469" s="105"/>
      <c r="W469" s="105"/>
      <c r="X469" s="105"/>
      <c r="Y469" s="105"/>
      <c r="Z469" s="46">
        <f t="shared" si="133"/>
        <v>73</v>
      </c>
      <c r="AA469" s="105">
        <v>73</v>
      </c>
      <c r="AB469" s="46">
        <f t="shared" si="134"/>
        <v>0</v>
      </c>
      <c r="AC469" s="105"/>
      <c r="AD469" s="105"/>
      <c r="AE469" s="105"/>
      <c r="AF469" s="105"/>
      <c r="AG469" s="46">
        <f t="shared" si="128"/>
        <v>73</v>
      </c>
      <c r="AH469" s="105">
        <v>73</v>
      </c>
      <c r="AI469" s="46">
        <f t="shared" si="135"/>
        <v>0</v>
      </c>
      <c r="AJ469" s="105"/>
      <c r="AK469" s="105"/>
      <c r="AL469" s="105"/>
      <c r="AM469" s="105"/>
      <c r="AN469" s="46">
        <f t="shared" si="136"/>
        <v>73</v>
      </c>
      <c r="AO469" s="105">
        <v>73</v>
      </c>
      <c r="AP469" s="105">
        <f t="shared" si="137"/>
        <v>0</v>
      </c>
      <c r="AQ469" s="46">
        <f t="shared" si="138"/>
        <v>0</v>
      </c>
      <c r="AR469" s="46">
        <f t="shared" si="139"/>
        <v>0</v>
      </c>
      <c r="AS469" s="46">
        <f t="shared" si="140"/>
        <v>0</v>
      </c>
      <c r="AT469" s="46">
        <f t="shared" si="141"/>
        <v>0</v>
      </c>
      <c r="AU469" s="46">
        <f t="shared" si="142"/>
        <v>73</v>
      </c>
      <c r="AV469" s="105">
        <f t="shared" si="143"/>
        <v>73</v>
      </c>
      <c r="AW469" s="105">
        <f t="shared" si="144"/>
        <v>0</v>
      </c>
      <c r="AX469" s="108"/>
      <c r="AY469" s="294" t="b">
        <f t="shared" si="145"/>
        <v>1</v>
      </c>
      <c r="AZ469" s="5" t="s">
        <v>1185</v>
      </c>
    </row>
    <row r="470" spans="1:52" s="5" customFormat="1" ht="24.95" customHeight="1" x14ac:dyDescent="0.25">
      <c r="A470" s="281" t="s">
        <v>1053</v>
      </c>
      <c r="B470" s="19" t="s">
        <v>1186</v>
      </c>
      <c r="C470" s="65" t="s">
        <v>1187</v>
      </c>
      <c r="D470" s="66">
        <v>667</v>
      </c>
      <c r="E470" s="67">
        <v>667</v>
      </c>
      <c r="F470" s="101" t="s">
        <v>33</v>
      </c>
      <c r="G470" s="46">
        <v>0</v>
      </c>
      <c r="H470" s="46"/>
      <c r="I470" s="46"/>
      <c r="J470" s="46"/>
      <c r="K470" s="46"/>
      <c r="L470" s="46">
        <f t="shared" si="129"/>
        <v>0</v>
      </c>
      <c r="M470" s="46"/>
      <c r="N470" s="46">
        <f t="shared" si="130"/>
        <v>0</v>
      </c>
      <c r="O470" s="105"/>
      <c r="P470" s="105"/>
      <c r="Q470" s="105"/>
      <c r="R470" s="105"/>
      <c r="S470" s="46">
        <f t="shared" si="131"/>
        <v>0</v>
      </c>
      <c r="T470" s="46"/>
      <c r="U470" s="46">
        <f t="shared" si="132"/>
        <v>0</v>
      </c>
      <c r="V470" s="105"/>
      <c r="W470" s="105"/>
      <c r="X470" s="105"/>
      <c r="Y470" s="105"/>
      <c r="Z470" s="46">
        <f t="shared" si="133"/>
        <v>0</v>
      </c>
      <c r="AA470" s="105"/>
      <c r="AB470" s="46">
        <f t="shared" si="134"/>
        <v>0</v>
      </c>
      <c r="AC470" s="105"/>
      <c r="AD470" s="105"/>
      <c r="AE470" s="105"/>
      <c r="AF470" s="105"/>
      <c r="AG470" s="46">
        <f t="shared" si="128"/>
        <v>0</v>
      </c>
      <c r="AH470" s="105">
        <v>0</v>
      </c>
      <c r="AI470" s="46">
        <f t="shared" si="135"/>
        <v>0</v>
      </c>
      <c r="AJ470" s="105"/>
      <c r="AK470" s="105"/>
      <c r="AL470" s="105"/>
      <c r="AM470" s="105"/>
      <c r="AN470" s="46">
        <f t="shared" si="136"/>
        <v>0</v>
      </c>
      <c r="AO470" s="105">
        <v>0</v>
      </c>
      <c r="AP470" s="105">
        <f t="shared" si="137"/>
        <v>0</v>
      </c>
      <c r="AQ470" s="46">
        <f t="shared" si="138"/>
        <v>0</v>
      </c>
      <c r="AR470" s="46">
        <f t="shared" si="139"/>
        <v>0</v>
      </c>
      <c r="AS470" s="46">
        <f t="shared" si="140"/>
        <v>0</v>
      </c>
      <c r="AT470" s="46">
        <f t="shared" si="141"/>
        <v>0</v>
      </c>
      <c r="AU470" s="46">
        <f t="shared" si="142"/>
        <v>0</v>
      </c>
      <c r="AV470" s="105">
        <f t="shared" si="143"/>
        <v>0</v>
      </c>
      <c r="AW470" s="105">
        <f t="shared" si="144"/>
        <v>0</v>
      </c>
      <c r="AX470" s="107"/>
      <c r="AY470" s="294" t="b">
        <f t="shared" si="145"/>
        <v>1</v>
      </c>
      <c r="AZ470" s="5" t="s">
        <v>1187</v>
      </c>
    </row>
    <row r="471" spans="1:52" s="5" customFormat="1" ht="24.95" customHeight="1" x14ac:dyDescent="0.25">
      <c r="A471" s="281" t="s">
        <v>1053</v>
      </c>
      <c r="B471" s="19" t="s">
        <v>1188</v>
      </c>
      <c r="C471" s="65" t="s">
        <v>1189</v>
      </c>
      <c r="D471" s="66">
        <v>838.68</v>
      </c>
      <c r="E471" s="67">
        <v>838.68</v>
      </c>
      <c r="F471" s="101" t="s">
        <v>33</v>
      </c>
      <c r="G471" s="46">
        <v>0</v>
      </c>
      <c r="H471" s="46"/>
      <c r="I471" s="46"/>
      <c r="J471" s="46"/>
      <c r="K471" s="46"/>
      <c r="L471" s="46">
        <f t="shared" si="129"/>
        <v>0</v>
      </c>
      <c r="M471" s="46"/>
      <c r="N471" s="46">
        <f t="shared" si="130"/>
        <v>0</v>
      </c>
      <c r="O471" s="105"/>
      <c r="P471" s="105"/>
      <c r="Q471" s="105"/>
      <c r="R471" s="105"/>
      <c r="S471" s="46">
        <f t="shared" si="131"/>
        <v>0</v>
      </c>
      <c r="T471" s="46"/>
      <c r="U471" s="46">
        <f t="shared" si="132"/>
        <v>0</v>
      </c>
      <c r="V471" s="105"/>
      <c r="W471" s="105"/>
      <c r="X471" s="105"/>
      <c r="Y471" s="105"/>
      <c r="Z471" s="46">
        <f t="shared" si="133"/>
        <v>0</v>
      </c>
      <c r="AA471" s="105"/>
      <c r="AB471" s="46">
        <f t="shared" si="134"/>
        <v>0</v>
      </c>
      <c r="AC471" s="105"/>
      <c r="AD471" s="105"/>
      <c r="AE471" s="105"/>
      <c r="AF471" s="105"/>
      <c r="AG471" s="46">
        <f t="shared" si="128"/>
        <v>0</v>
      </c>
      <c r="AH471" s="105">
        <v>0</v>
      </c>
      <c r="AI471" s="46">
        <f t="shared" si="135"/>
        <v>0</v>
      </c>
      <c r="AJ471" s="105"/>
      <c r="AK471" s="105"/>
      <c r="AL471" s="105"/>
      <c r="AM471" s="105"/>
      <c r="AN471" s="46">
        <f t="shared" si="136"/>
        <v>0</v>
      </c>
      <c r="AO471" s="105">
        <v>0</v>
      </c>
      <c r="AP471" s="105">
        <f t="shared" si="137"/>
        <v>0</v>
      </c>
      <c r="AQ471" s="46">
        <f t="shared" si="138"/>
        <v>0</v>
      </c>
      <c r="AR471" s="46">
        <f t="shared" si="139"/>
        <v>0</v>
      </c>
      <c r="AS471" s="46">
        <f t="shared" si="140"/>
        <v>0</v>
      </c>
      <c r="AT471" s="46">
        <f t="shared" si="141"/>
        <v>0</v>
      </c>
      <c r="AU471" s="46">
        <f t="shared" si="142"/>
        <v>0</v>
      </c>
      <c r="AV471" s="105">
        <f t="shared" si="143"/>
        <v>0</v>
      </c>
      <c r="AW471" s="105">
        <f t="shared" si="144"/>
        <v>0</v>
      </c>
      <c r="AX471" s="107"/>
      <c r="AY471" s="294" t="b">
        <f t="shared" si="145"/>
        <v>1</v>
      </c>
      <c r="AZ471" s="5" t="s">
        <v>1189</v>
      </c>
    </row>
    <row r="472" spans="1:52" s="5" customFormat="1" ht="24.95" customHeight="1" x14ac:dyDescent="0.25">
      <c r="A472" s="281" t="s">
        <v>27</v>
      </c>
      <c r="B472" s="19" t="s">
        <v>110</v>
      </c>
      <c r="C472" s="65" t="s">
        <v>111</v>
      </c>
      <c r="D472" s="66">
        <v>40.6</v>
      </c>
      <c r="E472" s="67">
        <v>40.6</v>
      </c>
      <c r="F472" s="101" t="s">
        <v>33</v>
      </c>
      <c r="G472" s="46">
        <v>0</v>
      </c>
      <c r="H472" s="46"/>
      <c r="I472" s="46"/>
      <c r="J472" s="46"/>
      <c r="K472" s="46"/>
      <c r="L472" s="46">
        <f t="shared" si="129"/>
        <v>0</v>
      </c>
      <c r="M472" s="46">
        <v>0</v>
      </c>
      <c r="N472" s="46">
        <f t="shared" si="130"/>
        <v>0</v>
      </c>
      <c r="O472" s="105"/>
      <c r="P472" s="105"/>
      <c r="Q472" s="105"/>
      <c r="R472" s="105"/>
      <c r="S472" s="46">
        <f t="shared" si="131"/>
        <v>0</v>
      </c>
      <c r="T472" s="46"/>
      <c r="U472" s="46">
        <f t="shared" si="132"/>
        <v>0</v>
      </c>
      <c r="V472" s="105">
        <v>10</v>
      </c>
      <c r="W472" s="105"/>
      <c r="X472" s="105">
        <v>2</v>
      </c>
      <c r="Y472" s="105"/>
      <c r="Z472" s="46">
        <f t="shared" si="133"/>
        <v>8</v>
      </c>
      <c r="AA472" s="105">
        <v>8</v>
      </c>
      <c r="AB472" s="46">
        <f t="shared" si="134"/>
        <v>0</v>
      </c>
      <c r="AC472" s="105"/>
      <c r="AD472" s="105"/>
      <c r="AE472" s="105">
        <v>3</v>
      </c>
      <c r="AF472" s="105"/>
      <c r="AG472" s="46">
        <f t="shared" si="128"/>
        <v>5</v>
      </c>
      <c r="AH472" s="105">
        <v>5</v>
      </c>
      <c r="AI472" s="46">
        <f t="shared" si="135"/>
        <v>0</v>
      </c>
      <c r="AJ472" s="105"/>
      <c r="AK472" s="105"/>
      <c r="AL472" s="105"/>
      <c r="AM472" s="105"/>
      <c r="AN472" s="46">
        <f t="shared" si="136"/>
        <v>5</v>
      </c>
      <c r="AO472" s="105">
        <v>5</v>
      </c>
      <c r="AP472" s="105">
        <f t="shared" si="137"/>
        <v>0</v>
      </c>
      <c r="AQ472" s="46">
        <f t="shared" si="138"/>
        <v>10</v>
      </c>
      <c r="AR472" s="46">
        <f t="shared" si="139"/>
        <v>0</v>
      </c>
      <c r="AS472" s="46">
        <f t="shared" si="140"/>
        <v>5</v>
      </c>
      <c r="AT472" s="46">
        <f t="shared" si="141"/>
        <v>0</v>
      </c>
      <c r="AU472" s="46">
        <f t="shared" si="142"/>
        <v>5</v>
      </c>
      <c r="AV472" s="105">
        <f t="shared" si="143"/>
        <v>5</v>
      </c>
      <c r="AW472" s="105">
        <f t="shared" si="144"/>
        <v>0</v>
      </c>
      <c r="AX472" s="106"/>
      <c r="AY472" s="294" t="b">
        <f t="shared" si="145"/>
        <v>1</v>
      </c>
      <c r="AZ472" s="5" t="s">
        <v>111</v>
      </c>
    </row>
    <row r="473" spans="1:52" s="5" customFormat="1" ht="24.95" customHeight="1" x14ac:dyDescent="0.25">
      <c r="A473" s="281" t="s">
        <v>1739</v>
      </c>
      <c r="B473" s="19" t="s">
        <v>1795</v>
      </c>
      <c r="C473" s="65" t="s">
        <v>1796</v>
      </c>
      <c r="D473" s="66">
        <v>54.01</v>
      </c>
      <c r="E473" s="67">
        <v>54.01</v>
      </c>
      <c r="F473" s="101" t="s">
        <v>33</v>
      </c>
      <c r="G473" s="46">
        <v>0</v>
      </c>
      <c r="H473" s="46"/>
      <c r="I473" s="46"/>
      <c r="J473" s="46"/>
      <c r="K473" s="46"/>
      <c r="L473" s="46">
        <f t="shared" si="129"/>
        <v>0</v>
      </c>
      <c r="M473" s="46"/>
      <c r="N473" s="46">
        <f t="shared" si="130"/>
        <v>0</v>
      </c>
      <c r="O473" s="105"/>
      <c r="P473" s="105"/>
      <c r="Q473" s="105"/>
      <c r="R473" s="105"/>
      <c r="S473" s="46">
        <f t="shared" si="131"/>
        <v>0</v>
      </c>
      <c r="T473" s="46"/>
      <c r="U473" s="46">
        <f t="shared" si="132"/>
        <v>0</v>
      </c>
      <c r="V473" s="105"/>
      <c r="W473" s="105"/>
      <c r="X473" s="105"/>
      <c r="Y473" s="105"/>
      <c r="Z473" s="46">
        <f t="shared" si="133"/>
        <v>0</v>
      </c>
      <c r="AA473" s="105"/>
      <c r="AB473" s="46">
        <f t="shared" si="134"/>
        <v>0</v>
      </c>
      <c r="AC473" s="105"/>
      <c r="AD473" s="105"/>
      <c r="AE473" s="105"/>
      <c r="AF473" s="105"/>
      <c r="AG473" s="46">
        <f t="shared" si="128"/>
        <v>0</v>
      </c>
      <c r="AH473" s="105">
        <v>0</v>
      </c>
      <c r="AI473" s="46">
        <f t="shared" si="135"/>
        <v>0</v>
      </c>
      <c r="AJ473" s="105"/>
      <c r="AK473" s="105"/>
      <c r="AL473" s="105"/>
      <c r="AM473" s="105"/>
      <c r="AN473" s="46">
        <f t="shared" si="136"/>
        <v>0</v>
      </c>
      <c r="AO473" s="105">
        <v>0</v>
      </c>
      <c r="AP473" s="105">
        <f t="shared" si="137"/>
        <v>0</v>
      </c>
      <c r="AQ473" s="46">
        <f t="shared" si="138"/>
        <v>0</v>
      </c>
      <c r="AR473" s="46">
        <f t="shared" si="139"/>
        <v>0</v>
      </c>
      <c r="AS473" s="46">
        <f t="shared" si="140"/>
        <v>0</v>
      </c>
      <c r="AT473" s="46">
        <f t="shared" si="141"/>
        <v>0</v>
      </c>
      <c r="AU473" s="46">
        <f t="shared" si="142"/>
        <v>0</v>
      </c>
      <c r="AV473" s="105">
        <f t="shared" si="143"/>
        <v>0</v>
      </c>
      <c r="AW473" s="105">
        <f t="shared" si="144"/>
        <v>0</v>
      </c>
      <c r="AX473" s="108"/>
      <c r="AY473" s="294" t="b">
        <f t="shared" si="145"/>
        <v>1</v>
      </c>
      <c r="AZ473" s="5" t="s">
        <v>1796</v>
      </c>
    </row>
    <row r="474" spans="1:52" s="5" customFormat="1" ht="24.95" customHeight="1" x14ac:dyDescent="0.25">
      <c r="A474" s="281" t="s">
        <v>1053</v>
      </c>
      <c r="B474" s="19" t="s">
        <v>1190</v>
      </c>
      <c r="C474" s="65" t="s">
        <v>1191</v>
      </c>
      <c r="D474" s="66">
        <v>15</v>
      </c>
      <c r="E474" s="67">
        <v>15</v>
      </c>
      <c r="F474" s="101" t="s">
        <v>33</v>
      </c>
      <c r="G474" s="46">
        <v>1</v>
      </c>
      <c r="H474" s="46"/>
      <c r="I474" s="46"/>
      <c r="J474" s="46"/>
      <c r="K474" s="46"/>
      <c r="L474" s="46">
        <f t="shared" si="129"/>
        <v>1</v>
      </c>
      <c r="M474" s="46">
        <v>1</v>
      </c>
      <c r="N474" s="46">
        <f t="shared" si="130"/>
        <v>0</v>
      </c>
      <c r="O474" s="105"/>
      <c r="P474" s="105"/>
      <c r="Q474" s="105"/>
      <c r="R474" s="105"/>
      <c r="S474" s="46">
        <f t="shared" si="131"/>
        <v>1</v>
      </c>
      <c r="T474" s="46">
        <v>1</v>
      </c>
      <c r="U474" s="46">
        <f t="shared" si="132"/>
        <v>0</v>
      </c>
      <c r="V474" s="105"/>
      <c r="W474" s="105"/>
      <c r="X474" s="105"/>
      <c r="Y474" s="105"/>
      <c r="Z474" s="46">
        <f t="shared" si="133"/>
        <v>1</v>
      </c>
      <c r="AA474" s="105">
        <v>1</v>
      </c>
      <c r="AB474" s="46">
        <f t="shared" si="134"/>
        <v>0</v>
      </c>
      <c r="AC474" s="105"/>
      <c r="AD474" s="105"/>
      <c r="AE474" s="105"/>
      <c r="AF474" s="105"/>
      <c r="AG474" s="46">
        <f t="shared" si="128"/>
        <v>1</v>
      </c>
      <c r="AH474" s="105">
        <v>1</v>
      </c>
      <c r="AI474" s="46">
        <f t="shared" si="135"/>
        <v>0</v>
      </c>
      <c r="AJ474" s="105"/>
      <c r="AK474" s="105"/>
      <c r="AL474" s="105">
        <v>1</v>
      </c>
      <c r="AM474" s="105"/>
      <c r="AN474" s="46">
        <f t="shared" si="136"/>
        <v>0</v>
      </c>
      <c r="AO474" s="105">
        <v>0</v>
      </c>
      <c r="AP474" s="105">
        <f t="shared" si="137"/>
        <v>0</v>
      </c>
      <c r="AQ474" s="46">
        <f t="shared" si="138"/>
        <v>0</v>
      </c>
      <c r="AR474" s="46">
        <f t="shared" si="139"/>
        <v>0</v>
      </c>
      <c r="AS474" s="46">
        <f t="shared" si="140"/>
        <v>1</v>
      </c>
      <c r="AT474" s="46">
        <f t="shared" si="141"/>
        <v>0</v>
      </c>
      <c r="AU474" s="46">
        <f t="shared" si="142"/>
        <v>0</v>
      </c>
      <c r="AV474" s="105">
        <f t="shared" si="143"/>
        <v>0</v>
      </c>
      <c r="AW474" s="105">
        <f t="shared" si="144"/>
        <v>0</v>
      </c>
      <c r="AX474" s="108"/>
      <c r="AY474" s="294" t="b">
        <f t="shared" si="145"/>
        <v>1</v>
      </c>
      <c r="AZ474" s="5" t="s">
        <v>1191</v>
      </c>
    </row>
    <row r="475" spans="1:52" s="5" customFormat="1" ht="24.95" customHeight="1" x14ac:dyDescent="0.25">
      <c r="A475" s="281" t="s">
        <v>1053</v>
      </c>
      <c r="B475" s="19" t="s">
        <v>1192</v>
      </c>
      <c r="C475" s="65" t="s">
        <v>1193</v>
      </c>
      <c r="D475" s="66">
        <v>30.9</v>
      </c>
      <c r="E475" s="67">
        <v>30.9</v>
      </c>
      <c r="F475" s="101" t="s">
        <v>33</v>
      </c>
      <c r="G475" s="46">
        <v>2</v>
      </c>
      <c r="H475" s="46"/>
      <c r="I475" s="46"/>
      <c r="J475" s="46"/>
      <c r="K475" s="46"/>
      <c r="L475" s="46">
        <f t="shared" si="129"/>
        <v>2</v>
      </c>
      <c r="M475" s="46">
        <v>2</v>
      </c>
      <c r="N475" s="46">
        <f t="shared" si="130"/>
        <v>0</v>
      </c>
      <c r="O475" s="105"/>
      <c r="P475" s="105"/>
      <c r="Q475" s="105"/>
      <c r="R475" s="105"/>
      <c r="S475" s="46">
        <f t="shared" si="131"/>
        <v>2</v>
      </c>
      <c r="T475" s="46">
        <v>2</v>
      </c>
      <c r="U475" s="46">
        <f t="shared" si="132"/>
        <v>0</v>
      </c>
      <c r="V475" s="105"/>
      <c r="W475" s="105"/>
      <c r="X475" s="105"/>
      <c r="Y475" s="105"/>
      <c r="Z475" s="46">
        <f t="shared" si="133"/>
        <v>2</v>
      </c>
      <c r="AA475" s="105">
        <v>2</v>
      </c>
      <c r="AB475" s="46">
        <f t="shared" si="134"/>
        <v>0</v>
      </c>
      <c r="AC475" s="105"/>
      <c r="AD475" s="105"/>
      <c r="AE475" s="105"/>
      <c r="AF475" s="105"/>
      <c r="AG475" s="46">
        <f t="shared" si="128"/>
        <v>2</v>
      </c>
      <c r="AH475" s="105">
        <v>2</v>
      </c>
      <c r="AI475" s="46">
        <f t="shared" si="135"/>
        <v>0</v>
      </c>
      <c r="AJ475" s="105"/>
      <c r="AK475" s="105"/>
      <c r="AL475" s="105"/>
      <c r="AM475" s="105"/>
      <c r="AN475" s="46">
        <f t="shared" si="136"/>
        <v>2</v>
      </c>
      <c r="AO475" s="105">
        <v>2</v>
      </c>
      <c r="AP475" s="105">
        <f t="shared" si="137"/>
        <v>0</v>
      </c>
      <c r="AQ475" s="46">
        <f t="shared" si="138"/>
        <v>0</v>
      </c>
      <c r="AR475" s="46">
        <f t="shared" si="139"/>
        <v>0</v>
      </c>
      <c r="AS475" s="46">
        <f t="shared" si="140"/>
        <v>0</v>
      </c>
      <c r="AT475" s="46">
        <f t="shared" si="141"/>
        <v>0</v>
      </c>
      <c r="AU475" s="46">
        <f t="shared" si="142"/>
        <v>2</v>
      </c>
      <c r="AV475" s="105">
        <f t="shared" si="143"/>
        <v>2</v>
      </c>
      <c r="AW475" s="105">
        <f t="shared" si="144"/>
        <v>0</v>
      </c>
      <c r="AX475" s="108"/>
      <c r="AY475" s="294" t="b">
        <f t="shared" si="145"/>
        <v>1</v>
      </c>
      <c r="AZ475" s="5" t="s">
        <v>1193</v>
      </c>
    </row>
    <row r="476" spans="1:52" s="5" customFormat="1" ht="24.95" customHeight="1" x14ac:dyDescent="0.25">
      <c r="A476" s="281" t="s">
        <v>1053</v>
      </c>
      <c r="B476" s="19" t="s">
        <v>1194</v>
      </c>
      <c r="C476" s="65" t="s">
        <v>1195</v>
      </c>
      <c r="D476" s="66">
        <v>118.12</v>
      </c>
      <c r="E476" s="67">
        <v>118.12</v>
      </c>
      <c r="F476" s="101" t="s">
        <v>33</v>
      </c>
      <c r="G476" s="46">
        <v>2</v>
      </c>
      <c r="H476" s="46"/>
      <c r="I476" s="46"/>
      <c r="J476" s="46"/>
      <c r="K476" s="46"/>
      <c r="L476" s="46">
        <f t="shared" si="129"/>
        <v>2</v>
      </c>
      <c r="M476" s="46">
        <v>2</v>
      </c>
      <c r="N476" s="46">
        <f t="shared" si="130"/>
        <v>0</v>
      </c>
      <c r="O476" s="105"/>
      <c r="P476" s="105"/>
      <c r="Q476" s="105"/>
      <c r="R476" s="105"/>
      <c r="S476" s="46">
        <f t="shared" si="131"/>
        <v>2</v>
      </c>
      <c r="T476" s="46">
        <v>2</v>
      </c>
      <c r="U476" s="46">
        <f t="shared" si="132"/>
        <v>0</v>
      </c>
      <c r="V476" s="105"/>
      <c r="W476" s="105"/>
      <c r="X476" s="105"/>
      <c r="Y476" s="105"/>
      <c r="Z476" s="46">
        <f t="shared" si="133"/>
        <v>2</v>
      </c>
      <c r="AA476" s="105">
        <v>2</v>
      </c>
      <c r="AB476" s="46">
        <f t="shared" si="134"/>
        <v>0</v>
      </c>
      <c r="AC476" s="105"/>
      <c r="AD476" s="105"/>
      <c r="AE476" s="105"/>
      <c r="AF476" s="105"/>
      <c r="AG476" s="46">
        <f t="shared" si="128"/>
        <v>2</v>
      </c>
      <c r="AH476" s="105">
        <v>2</v>
      </c>
      <c r="AI476" s="46">
        <f t="shared" si="135"/>
        <v>0</v>
      </c>
      <c r="AJ476" s="105"/>
      <c r="AK476" s="105"/>
      <c r="AL476" s="105"/>
      <c r="AM476" s="105"/>
      <c r="AN476" s="46">
        <f t="shared" si="136"/>
        <v>2</v>
      </c>
      <c r="AO476" s="105">
        <v>2</v>
      </c>
      <c r="AP476" s="105">
        <f t="shared" si="137"/>
        <v>0</v>
      </c>
      <c r="AQ476" s="46">
        <f t="shared" si="138"/>
        <v>0</v>
      </c>
      <c r="AR476" s="46">
        <f t="shared" si="139"/>
        <v>0</v>
      </c>
      <c r="AS476" s="46">
        <f t="shared" si="140"/>
        <v>0</v>
      </c>
      <c r="AT476" s="46">
        <f t="shared" si="141"/>
        <v>0</v>
      </c>
      <c r="AU476" s="46">
        <f t="shared" si="142"/>
        <v>2</v>
      </c>
      <c r="AV476" s="105">
        <f t="shared" si="143"/>
        <v>2</v>
      </c>
      <c r="AW476" s="105">
        <f t="shared" si="144"/>
        <v>0</v>
      </c>
      <c r="AX476" s="108"/>
      <c r="AY476" s="294" t="b">
        <f t="shared" si="145"/>
        <v>1</v>
      </c>
      <c r="AZ476" s="5" t="s">
        <v>1195</v>
      </c>
    </row>
    <row r="477" spans="1:52" s="5" customFormat="1" ht="24.95" customHeight="1" x14ac:dyDescent="0.25">
      <c r="A477" s="281" t="s">
        <v>1298</v>
      </c>
      <c r="B477" s="19" t="s">
        <v>1383</v>
      </c>
      <c r="C477" s="65" t="s">
        <v>1384</v>
      </c>
      <c r="D477" s="66">
        <v>38.880000000000003</v>
      </c>
      <c r="E477" s="67">
        <v>38.880000000000003</v>
      </c>
      <c r="F477" s="101" t="s">
        <v>33</v>
      </c>
      <c r="G477" s="46">
        <v>0</v>
      </c>
      <c r="H477" s="46"/>
      <c r="I477" s="46"/>
      <c r="J477" s="46"/>
      <c r="K477" s="46"/>
      <c r="L477" s="46">
        <f t="shared" si="129"/>
        <v>0</v>
      </c>
      <c r="M477" s="46"/>
      <c r="N477" s="46">
        <f t="shared" si="130"/>
        <v>0</v>
      </c>
      <c r="O477" s="105"/>
      <c r="P477" s="105"/>
      <c r="Q477" s="105"/>
      <c r="R477" s="105"/>
      <c r="S477" s="46">
        <f t="shared" si="131"/>
        <v>0</v>
      </c>
      <c r="T477" s="46"/>
      <c r="U477" s="46">
        <f t="shared" si="132"/>
        <v>0</v>
      </c>
      <c r="V477" s="105"/>
      <c r="W477" s="105"/>
      <c r="X477" s="105"/>
      <c r="Y477" s="105"/>
      <c r="Z477" s="46">
        <f t="shared" si="133"/>
        <v>0</v>
      </c>
      <c r="AA477" s="105"/>
      <c r="AB477" s="46">
        <f t="shared" si="134"/>
        <v>0</v>
      </c>
      <c r="AC477" s="105"/>
      <c r="AD477" s="105"/>
      <c r="AE477" s="105"/>
      <c r="AF477" s="105"/>
      <c r="AG477" s="46">
        <f t="shared" si="128"/>
        <v>0</v>
      </c>
      <c r="AH477" s="105">
        <v>0</v>
      </c>
      <c r="AI477" s="46">
        <f t="shared" si="135"/>
        <v>0</v>
      </c>
      <c r="AJ477" s="105"/>
      <c r="AK477" s="105"/>
      <c r="AL477" s="105"/>
      <c r="AM477" s="105"/>
      <c r="AN477" s="46">
        <f t="shared" si="136"/>
        <v>0</v>
      </c>
      <c r="AO477" s="105">
        <v>0</v>
      </c>
      <c r="AP477" s="105">
        <f t="shared" si="137"/>
        <v>0</v>
      </c>
      <c r="AQ477" s="46">
        <f t="shared" si="138"/>
        <v>0</v>
      </c>
      <c r="AR477" s="46">
        <f t="shared" si="139"/>
        <v>0</v>
      </c>
      <c r="AS477" s="46">
        <f t="shared" si="140"/>
        <v>0</v>
      </c>
      <c r="AT477" s="46">
        <f t="shared" si="141"/>
        <v>0</v>
      </c>
      <c r="AU477" s="46">
        <f t="shared" si="142"/>
        <v>0</v>
      </c>
      <c r="AV477" s="105">
        <f t="shared" si="143"/>
        <v>0</v>
      </c>
      <c r="AW477" s="105">
        <f t="shared" si="144"/>
        <v>0</v>
      </c>
      <c r="AX477" s="108"/>
      <c r="AY477" s="294" t="b">
        <f t="shared" si="145"/>
        <v>1</v>
      </c>
      <c r="AZ477" s="5" t="s">
        <v>1384</v>
      </c>
    </row>
    <row r="478" spans="1:52" s="5" customFormat="1" ht="24.95" customHeight="1" x14ac:dyDescent="0.25">
      <c r="A478" s="281" t="s">
        <v>1601</v>
      </c>
      <c r="B478" s="19" t="s">
        <v>1624</v>
      </c>
      <c r="C478" s="65" t="s">
        <v>1625</v>
      </c>
      <c r="D478" s="66">
        <v>250</v>
      </c>
      <c r="E478" s="67">
        <v>250</v>
      </c>
      <c r="F478" s="101" t="s">
        <v>33</v>
      </c>
      <c r="G478" s="46">
        <v>0</v>
      </c>
      <c r="H478" s="46"/>
      <c r="I478" s="46"/>
      <c r="J478" s="46"/>
      <c r="K478" s="46"/>
      <c r="L478" s="46">
        <f t="shared" si="129"/>
        <v>0</v>
      </c>
      <c r="M478" s="46"/>
      <c r="N478" s="46">
        <f t="shared" si="130"/>
        <v>0</v>
      </c>
      <c r="O478" s="105"/>
      <c r="P478" s="105"/>
      <c r="Q478" s="105"/>
      <c r="R478" s="105"/>
      <c r="S478" s="46">
        <f t="shared" si="131"/>
        <v>0</v>
      </c>
      <c r="T478" s="46"/>
      <c r="U478" s="46">
        <f t="shared" si="132"/>
        <v>0</v>
      </c>
      <c r="V478" s="105"/>
      <c r="W478" s="105"/>
      <c r="X478" s="105"/>
      <c r="Y478" s="105"/>
      <c r="Z478" s="46">
        <f t="shared" si="133"/>
        <v>0</v>
      </c>
      <c r="AA478" s="105"/>
      <c r="AB478" s="46">
        <f t="shared" si="134"/>
        <v>0</v>
      </c>
      <c r="AC478" s="105"/>
      <c r="AD478" s="105"/>
      <c r="AE478" s="105"/>
      <c r="AF478" s="105"/>
      <c r="AG478" s="46">
        <f t="shared" si="128"/>
        <v>0</v>
      </c>
      <c r="AH478" s="105">
        <v>0</v>
      </c>
      <c r="AI478" s="46">
        <f t="shared" si="135"/>
        <v>0</v>
      </c>
      <c r="AJ478" s="105"/>
      <c r="AK478" s="105"/>
      <c r="AL478" s="105"/>
      <c r="AM478" s="105"/>
      <c r="AN478" s="46">
        <f t="shared" si="136"/>
        <v>0</v>
      </c>
      <c r="AO478" s="105">
        <v>0</v>
      </c>
      <c r="AP478" s="105">
        <f t="shared" si="137"/>
        <v>0</v>
      </c>
      <c r="AQ478" s="46">
        <f t="shared" si="138"/>
        <v>0</v>
      </c>
      <c r="AR478" s="46">
        <f t="shared" si="139"/>
        <v>0</v>
      </c>
      <c r="AS478" s="46">
        <f t="shared" si="140"/>
        <v>0</v>
      </c>
      <c r="AT478" s="46">
        <f t="shared" si="141"/>
        <v>0</v>
      </c>
      <c r="AU478" s="46">
        <f t="shared" si="142"/>
        <v>0</v>
      </c>
      <c r="AV478" s="105">
        <f t="shared" si="143"/>
        <v>0</v>
      </c>
      <c r="AW478" s="105">
        <f t="shared" si="144"/>
        <v>0</v>
      </c>
      <c r="AX478" s="108"/>
      <c r="AY478" s="294" t="b">
        <f t="shared" si="145"/>
        <v>1</v>
      </c>
      <c r="AZ478" s="5" t="s">
        <v>1625</v>
      </c>
    </row>
    <row r="479" spans="1:52" s="5" customFormat="1" ht="24.95" customHeight="1" x14ac:dyDescent="0.25">
      <c r="A479" s="281" t="s">
        <v>674</v>
      </c>
      <c r="B479" s="19" t="s">
        <v>800</v>
      </c>
      <c r="C479" s="108" t="s">
        <v>801</v>
      </c>
      <c r="D479" s="66">
        <v>111.74</v>
      </c>
      <c r="E479" s="67">
        <v>111.74</v>
      </c>
      <c r="F479" s="19" t="s">
        <v>33</v>
      </c>
      <c r="G479" s="46">
        <v>0</v>
      </c>
      <c r="H479" s="46"/>
      <c r="I479" s="46"/>
      <c r="J479" s="46"/>
      <c r="K479" s="46"/>
      <c r="L479" s="46">
        <f t="shared" si="129"/>
        <v>0</v>
      </c>
      <c r="M479" s="46"/>
      <c r="N479" s="46">
        <f t="shared" si="130"/>
        <v>0</v>
      </c>
      <c r="O479" s="105"/>
      <c r="P479" s="105"/>
      <c r="Q479" s="105"/>
      <c r="R479" s="105"/>
      <c r="S479" s="46">
        <f t="shared" si="131"/>
        <v>0</v>
      </c>
      <c r="T479" s="46"/>
      <c r="U479" s="46">
        <f t="shared" si="132"/>
        <v>0</v>
      </c>
      <c r="V479" s="105"/>
      <c r="W479" s="105"/>
      <c r="X479" s="105"/>
      <c r="Y479" s="105"/>
      <c r="Z479" s="46">
        <f t="shared" si="133"/>
        <v>0</v>
      </c>
      <c r="AA479" s="105"/>
      <c r="AB479" s="46">
        <f t="shared" si="134"/>
        <v>0</v>
      </c>
      <c r="AC479" s="105"/>
      <c r="AD479" s="105"/>
      <c r="AE479" s="105"/>
      <c r="AF479" s="105"/>
      <c r="AG479" s="46">
        <f t="shared" si="128"/>
        <v>0</v>
      </c>
      <c r="AH479" s="105">
        <v>0</v>
      </c>
      <c r="AI479" s="46">
        <f t="shared" si="135"/>
        <v>0</v>
      </c>
      <c r="AJ479" s="105"/>
      <c r="AK479" s="105"/>
      <c r="AL479" s="105"/>
      <c r="AM479" s="105"/>
      <c r="AN479" s="46">
        <f t="shared" si="136"/>
        <v>0</v>
      </c>
      <c r="AO479" s="105"/>
      <c r="AP479" s="105">
        <f t="shared" si="137"/>
        <v>0</v>
      </c>
      <c r="AQ479" s="46">
        <f t="shared" si="138"/>
        <v>0</v>
      </c>
      <c r="AR479" s="46">
        <f t="shared" si="139"/>
        <v>0</v>
      </c>
      <c r="AS479" s="46">
        <f t="shared" si="140"/>
        <v>0</v>
      </c>
      <c r="AT479" s="46">
        <f t="shared" si="141"/>
        <v>0</v>
      </c>
      <c r="AU479" s="46">
        <f t="shared" si="142"/>
        <v>0</v>
      </c>
      <c r="AV479" s="105">
        <f t="shared" si="143"/>
        <v>0</v>
      </c>
      <c r="AW479" s="105">
        <f t="shared" si="144"/>
        <v>0</v>
      </c>
      <c r="AX479" s="108"/>
      <c r="AY479" s="294" t="b">
        <f t="shared" si="145"/>
        <v>1</v>
      </c>
      <c r="AZ479" s="5" t="s">
        <v>801</v>
      </c>
    </row>
    <row r="480" spans="1:52" s="5" customFormat="1" ht="24.95" customHeight="1" x14ac:dyDescent="0.25">
      <c r="A480" s="281" t="s">
        <v>674</v>
      </c>
      <c r="B480" s="19" t="s">
        <v>802</v>
      </c>
      <c r="C480" s="65" t="s">
        <v>803</v>
      </c>
      <c r="D480" s="66">
        <v>30</v>
      </c>
      <c r="E480" s="67">
        <v>30</v>
      </c>
      <c r="F480" s="101" t="s">
        <v>33</v>
      </c>
      <c r="G480" s="46">
        <v>0</v>
      </c>
      <c r="H480" s="46"/>
      <c r="I480" s="46"/>
      <c r="J480" s="46"/>
      <c r="K480" s="46"/>
      <c r="L480" s="46">
        <f t="shared" si="129"/>
        <v>0</v>
      </c>
      <c r="M480" s="46"/>
      <c r="N480" s="46">
        <f t="shared" si="130"/>
        <v>0</v>
      </c>
      <c r="O480" s="105"/>
      <c r="P480" s="105"/>
      <c r="Q480" s="105"/>
      <c r="R480" s="105"/>
      <c r="S480" s="46">
        <f t="shared" si="131"/>
        <v>0</v>
      </c>
      <c r="T480" s="46"/>
      <c r="U480" s="46">
        <f t="shared" si="132"/>
        <v>0</v>
      </c>
      <c r="V480" s="105"/>
      <c r="W480" s="105"/>
      <c r="X480" s="105"/>
      <c r="Y480" s="105"/>
      <c r="Z480" s="46">
        <f t="shared" si="133"/>
        <v>0</v>
      </c>
      <c r="AA480" s="105"/>
      <c r="AB480" s="46">
        <f t="shared" si="134"/>
        <v>0</v>
      </c>
      <c r="AC480" s="105"/>
      <c r="AD480" s="105"/>
      <c r="AE480" s="105"/>
      <c r="AF480" s="105"/>
      <c r="AG480" s="46">
        <f t="shared" si="128"/>
        <v>0</v>
      </c>
      <c r="AH480" s="105">
        <v>0</v>
      </c>
      <c r="AI480" s="46">
        <f t="shared" si="135"/>
        <v>0</v>
      </c>
      <c r="AJ480" s="105"/>
      <c r="AK480" s="105"/>
      <c r="AL480" s="105"/>
      <c r="AM480" s="105"/>
      <c r="AN480" s="46">
        <f t="shared" si="136"/>
        <v>0</v>
      </c>
      <c r="AO480" s="105"/>
      <c r="AP480" s="105">
        <f t="shared" si="137"/>
        <v>0</v>
      </c>
      <c r="AQ480" s="46">
        <f t="shared" si="138"/>
        <v>0</v>
      </c>
      <c r="AR480" s="46">
        <f t="shared" si="139"/>
        <v>0</v>
      </c>
      <c r="AS480" s="46">
        <f t="shared" si="140"/>
        <v>0</v>
      </c>
      <c r="AT480" s="46">
        <f t="shared" si="141"/>
        <v>0</v>
      </c>
      <c r="AU480" s="46">
        <f t="shared" si="142"/>
        <v>0</v>
      </c>
      <c r="AV480" s="105">
        <f t="shared" si="143"/>
        <v>0</v>
      </c>
      <c r="AW480" s="105">
        <f t="shared" si="144"/>
        <v>0</v>
      </c>
      <c r="AX480" s="108"/>
      <c r="AY480" s="294" t="b">
        <f t="shared" si="145"/>
        <v>1</v>
      </c>
      <c r="AZ480" s="5" t="s">
        <v>803</v>
      </c>
    </row>
    <row r="481" spans="1:52" s="5" customFormat="1" ht="24.95" customHeight="1" x14ac:dyDescent="0.25">
      <c r="A481" s="281" t="s">
        <v>674</v>
      </c>
      <c r="B481" s="19" t="s">
        <v>804</v>
      </c>
      <c r="C481" s="65" t="s">
        <v>805</v>
      </c>
      <c r="D481" s="66">
        <v>47.31</v>
      </c>
      <c r="E481" s="67">
        <v>47.31</v>
      </c>
      <c r="F481" s="101" t="s">
        <v>33</v>
      </c>
      <c r="G481" s="46">
        <v>0</v>
      </c>
      <c r="H481" s="46"/>
      <c r="I481" s="46"/>
      <c r="J481" s="46"/>
      <c r="K481" s="46"/>
      <c r="L481" s="46">
        <f t="shared" si="129"/>
        <v>0</v>
      </c>
      <c r="M481" s="46"/>
      <c r="N481" s="46">
        <f t="shared" si="130"/>
        <v>0</v>
      </c>
      <c r="O481" s="105"/>
      <c r="P481" s="105"/>
      <c r="Q481" s="105"/>
      <c r="R481" s="105"/>
      <c r="S481" s="46">
        <f t="shared" si="131"/>
        <v>0</v>
      </c>
      <c r="T481" s="46"/>
      <c r="U481" s="46">
        <f t="shared" si="132"/>
        <v>0</v>
      </c>
      <c r="V481" s="105"/>
      <c r="W481" s="105"/>
      <c r="X481" s="105"/>
      <c r="Y481" s="105"/>
      <c r="Z481" s="46">
        <f t="shared" si="133"/>
        <v>0</v>
      </c>
      <c r="AA481" s="105"/>
      <c r="AB481" s="46">
        <f t="shared" si="134"/>
        <v>0</v>
      </c>
      <c r="AC481" s="105"/>
      <c r="AD481" s="105"/>
      <c r="AE481" s="105"/>
      <c r="AF481" s="105"/>
      <c r="AG481" s="46">
        <f t="shared" si="128"/>
        <v>0</v>
      </c>
      <c r="AH481" s="105">
        <v>0</v>
      </c>
      <c r="AI481" s="46">
        <f t="shared" si="135"/>
        <v>0</v>
      </c>
      <c r="AJ481" s="105"/>
      <c r="AK481" s="105"/>
      <c r="AL481" s="105"/>
      <c r="AM481" s="105"/>
      <c r="AN481" s="46">
        <f t="shared" si="136"/>
        <v>0</v>
      </c>
      <c r="AO481" s="105"/>
      <c r="AP481" s="105">
        <f t="shared" si="137"/>
        <v>0</v>
      </c>
      <c r="AQ481" s="46">
        <f t="shared" si="138"/>
        <v>0</v>
      </c>
      <c r="AR481" s="46">
        <f t="shared" si="139"/>
        <v>0</v>
      </c>
      <c r="AS481" s="46">
        <f t="shared" si="140"/>
        <v>0</v>
      </c>
      <c r="AT481" s="46">
        <f t="shared" si="141"/>
        <v>0</v>
      </c>
      <c r="AU481" s="46">
        <f t="shared" si="142"/>
        <v>0</v>
      </c>
      <c r="AV481" s="105">
        <f t="shared" si="143"/>
        <v>0</v>
      </c>
      <c r="AW481" s="105">
        <f t="shared" si="144"/>
        <v>0</v>
      </c>
      <c r="AX481" s="107"/>
      <c r="AY481" s="294" t="b">
        <f t="shared" si="145"/>
        <v>1</v>
      </c>
      <c r="AZ481" s="5" t="s">
        <v>805</v>
      </c>
    </row>
    <row r="482" spans="1:52" s="5" customFormat="1" ht="24.95" customHeight="1" x14ac:dyDescent="0.25">
      <c r="A482" s="281" t="s">
        <v>1298</v>
      </c>
      <c r="B482" s="19" t="s">
        <v>1385</v>
      </c>
      <c r="C482" s="65" t="s">
        <v>1386</v>
      </c>
      <c r="D482" s="66">
        <v>242.44</v>
      </c>
      <c r="E482" s="67">
        <v>242.44</v>
      </c>
      <c r="F482" s="101" t="s">
        <v>33</v>
      </c>
      <c r="G482" s="46">
        <v>0</v>
      </c>
      <c r="H482" s="46"/>
      <c r="I482" s="46"/>
      <c r="J482" s="46"/>
      <c r="K482" s="46"/>
      <c r="L482" s="46">
        <f t="shared" si="129"/>
        <v>0</v>
      </c>
      <c r="M482" s="46"/>
      <c r="N482" s="46">
        <f t="shared" si="130"/>
        <v>0</v>
      </c>
      <c r="O482" s="105"/>
      <c r="P482" s="105"/>
      <c r="Q482" s="105"/>
      <c r="R482" s="105"/>
      <c r="S482" s="46">
        <f t="shared" si="131"/>
        <v>0</v>
      </c>
      <c r="T482" s="46"/>
      <c r="U482" s="46">
        <f t="shared" si="132"/>
        <v>0</v>
      </c>
      <c r="V482" s="105"/>
      <c r="W482" s="105"/>
      <c r="X482" s="105"/>
      <c r="Y482" s="105"/>
      <c r="Z482" s="46">
        <f t="shared" si="133"/>
        <v>0</v>
      </c>
      <c r="AA482" s="105"/>
      <c r="AB482" s="46">
        <f t="shared" si="134"/>
        <v>0</v>
      </c>
      <c r="AC482" s="105"/>
      <c r="AD482" s="105"/>
      <c r="AE482" s="105"/>
      <c r="AF482" s="105"/>
      <c r="AG482" s="46">
        <f t="shared" si="128"/>
        <v>0</v>
      </c>
      <c r="AH482" s="105">
        <v>0</v>
      </c>
      <c r="AI482" s="46">
        <f t="shared" si="135"/>
        <v>0</v>
      </c>
      <c r="AJ482" s="105"/>
      <c r="AK482" s="105"/>
      <c r="AL482" s="105"/>
      <c r="AM482" s="105"/>
      <c r="AN482" s="46">
        <f t="shared" si="136"/>
        <v>0</v>
      </c>
      <c r="AO482" s="105">
        <v>0</v>
      </c>
      <c r="AP482" s="105">
        <f t="shared" si="137"/>
        <v>0</v>
      </c>
      <c r="AQ482" s="46">
        <f t="shared" si="138"/>
        <v>0</v>
      </c>
      <c r="AR482" s="46">
        <f t="shared" si="139"/>
        <v>0</v>
      </c>
      <c r="AS482" s="46">
        <f t="shared" si="140"/>
        <v>0</v>
      </c>
      <c r="AT482" s="46">
        <f t="shared" si="141"/>
        <v>0</v>
      </c>
      <c r="AU482" s="46">
        <f t="shared" si="142"/>
        <v>0</v>
      </c>
      <c r="AV482" s="105">
        <f t="shared" si="143"/>
        <v>0</v>
      </c>
      <c r="AW482" s="105">
        <f t="shared" si="144"/>
        <v>0</v>
      </c>
      <c r="AX482" s="107"/>
      <c r="AY482" s="294" t="b">
        <f t="shared" si="145"/>
        <v>1</v>
      </c>
      <c r="AZ482" s="5" t="s">
        <v>1386</v>
      </c>
    </row>
    <row r="483" spans="1:52" s="5" customFormat="1" ht="24.95" customHeight="1" x14ac:dyDescent="0.25">
      <c r="A483" s="281" t="s">
        <v>1271</v>
      </c>
      <c r="B483" s="19" t="s">
        <v>1693</v>
      </c>
      <c r="C483" s="65" t="s">
        <v>1694</v>
      </c>
      <c r="D483" s="66">
        <v>1336.32</v>
      </c>
      <c r="E483" s="67">
        <v>1336.32</v>
      </c>
      <c r="F483" s="101" t="s">
        <v>1368</v>
      </c>
      <c r="G483" s="46">
        <v>0</v>
      </c>
      <c r="H483" s="46"/>
      <c r="I483" s="46"/>
      <c r="J483" s="46"/>
      <c r="K483" s="46"/>
      <c r="L483" s="46">
        <f t="shared" si="129"/>
        <v>0</v>
      </c>
      <c r="M483" s="46"/>
      <c r="N483" s="46">
        <f t="shared" si="130"/>
        <v>0</v>
      </c>
      <c r="O483" s="105"/>
      <c r="P483" s="105"/>
      <c r="Q483" s="105"/>
      <c r="R483" s="105"/>
      <c r="S483" s="46">
        <f t="shared" si="131"/>
        <v>0</v>
      </c>
      <c r="T483" s="46"/>
      <c r="U483" s="46">
        <f t="shared" si="132"/>
        <v>0</v>
      </c>
      <c r="V483" s="105"/>
      <c r="W483" s="105"/>
      <c r="X483" s="105"/>
      <c r="Y483" s="105"/>
      <c r="Z483" s="46">
        <f t="shared" si="133"/>
        <v>0</v>
      </c>
      <c r="AA483" s="105"/>
      <c r="AB483" s="46">
        <f t="shared" si="134"/>
        <v>0</v>
      </c>
      <c r="AC483" s="105"/>
      <c r="AD483" s="105"/>
      <c r="AE483" s="105"/>
      <c r="AF483" s="105"/>
      <c r="AG483" s="46">
        <f t="shared" si="128"/>
        <v>0</v>
      </c>
      <c r="AH483" s="105">
        <v>0</v>
      </c>
      <c r="AI483" s="46">
        <f t="shared" si="135"/>
        <v>0</v>
      </c>
      <c r="AJ483" s="105"/>
      <c r="AK483" s="105"/>
      <c r="AL483" s="105"/>
      <c r="AM483" s="105"/>
      <c r="AN483" s="46">
        <f t="shared" si="136"/>
        <v>0</v>
      </c>
      <c r="AO483" s="105">
        <v>0</v>
      </c>
      <c r="AP483" s="105">
        <f t="shared" si="137"/>
        <v>0</v>
      </c>
      <c r="AQ483" s="46">
        <f t="shared" si="138"/>
        <v>0</v>
      </c>
      <c r="AR483" s="46">
        <f t="shared" si="139"/>
        <v>0</v>
      </c>
      <c r="AS483" s="46">
        <f t="shared" si="140"/>
        <v>0</v>
      </c>
      <c r="AT483" s="46">
        <f t="shared" si="141"/>
        <v>0</v>
      </c>
      <c r="AU483" s="46">
        <f t="shared" si="142"/>
        <v>0</v>
      </c>
      <c r="AV483" s="105">
        <f t="shared" si="143"/>
        <v>0</v>
      </c>
      <c r="AW483" s="105">
        <f t="shared" si="144"/>
        <v>0</v>
      </c>
      <c r="AX483" s="108"/>
      <c r="AY483" s="294" t="b">
        <f t="shared" si="145"/>
        <v>1</v>
      </c>
      <c r="AZ483" s="5" t="s">
        <v>1694</v>
      </c>
    </row>
    <row r="484" spans="1:52" s="5" customFormat="1" ht="24.95" customHeight="1" x14ac:dyDescent="0.25">
      <c r="A484" s="281" t="s">
        <v>1271</v>
      </c>
      <c r="B484" s="19" t="s">
        <v>1695</v>
      </c>
      <c r="C484" s="65" t="s">
        <v>1696</v>
      </c>
      <c r="D484" s="66">
        <v>4794.74</v>
      </c>
      <c r="E484" s="67">
        <v>4794.74</v>
      </c>
      <c r="F484" s="101" t="s">
        <v>1368</v>
      </c>
      <c r="G484" s="46">
        <v>0</v>
      </c>
      <c r="H484" s="46"/>
      <c r="I484" s="46"/>
      <c r="J484" s="46"/>
      <c r="K484" s="46"/>
      <c r="L484" s="46">
        <f t="shared" si="129"/>
        <v>0</v>
      </c>
      <c r="M484" s="46"/>
      <c r="N484" s="46">
        <f t="shared" si="130"/>
        <v>0</v>
      </c>
      <c r="O484" s="105"/>
      <c r="P484" s="105"/>
      <c r="Q484" s="105"/>
      <c r="R484" s="105"/>
      <c r="S484" s="46">
        <f t="shared" si="131"/>
        <v>0</v>
      </c>
      <c r="T484" s="46"/>
      <c r="U484" s="46">
        <f t="shared" si="132"/>
        <v>0</v>
      </c>
      <c r="V484" s="105"/>
      <c r="W484" s="105"/>
      <c r="X484" s="105"/>
      <c r="Y484" s="105"/>
      <c r="Z484" s="46">
        <f t="shared" si="133"/>
        <v>0</v>
      </c>
      <c r="AA484" s="105"/>
      <c r="AB484" s="46">
        <f t="shared" si="134"/>
        <v>0</v>
      </c>
      <c r="AC484" s="105"/>
      <c r="AD484" s="105"/>
      <c r="AE484" s="105"/>
      <c r="AF484" s="105"/>
      <c r="AG484" s="46">
        <f t="shared" si="128"/>
        <v>0</v>
      </c>
      <c r="AH484" s="105">
        <v>0</v>
      </c>
      <c r="AI484" s="46">
        <f t="shared" si="135"/>
        <v>0</v>
      </c>
      <c r="AJ484" s="105"/>
      <c r="AK484" s="105"/>
      <c r="AL484" s="105"/>
      <c r="AM484" s="105"/>
      <c r="AN484" s="46">
        <f t="shared" si="136"/>
        <v>0</v>
      </c>
      <c r="AO484" s="105">
        <v>0</v>
      </c>
      <c r="AP484" s="105">
        <f t="shared" si="137"/>
        <v>0</v>
      </c>
      <c r="AQ484" s="46">
        <f t="shared" si="138"/>
        <v>0</v>
      </c>
      <c r="AR484" s="46">
        <f t="shared" si="139"/>
        <v>0</v>
      </c>
      <c r="AS484" s="46">
        <f t="shared" si="140"/>
        <v>0</v>
      </c>
      <c r="AT484" s="46">
        <f t="shared" si="141"/>
        <v>0</v>
      </c>
      <c r="AU484" s="46">
        <f t="shared" si="142"/>
        <v>0</v>
      </c>
      <c r="AV484" s="105">
        <f t="shared" si="143"/>
        <v>0</v>
      </c>
      <c r="AW484" s="105">
        <f t="shared" si="144"/>
        <v>0</v>
      </c>
      <c r="AX484" s="107"/>
      <c r="AY484" s="294" t="b">
        <f t="shared" si="145"/>
        <v>1</v>
      </c>
      <c r="AZ484" s="5" t="s">
        <v>1696</v>
      </c>
    </row>
    <row r="485" spans="1:52" s="5" customFormat="1" ht="24.95" customHeight="1" x14ac:dyDescent="0.25">
      <c r="A485" s="281" t="s">
        <v>27</v>
      </c>
      <c r="B485" s="19" t="s">
        <v>112</v>
      </c>
      <c r="C485" s="65" t="s">
        <v>113</v>
      </c>
      <c r="D485" s="66">
        <v>309.14</v>
      </c>
      <c r="E485" s="67">
        <v>309.14</v>
      </c>
      <c r="F485" s="101" t="s">
        <v>33</v>
      </c>
      <c r="G485" s="46">
        <v>121</v>
      </c>
      <c r="H485" s="46"/>
      <c r="I485" s="46"/>
      <c r="J485" s="46"/>
      <c r="K485" s="46"/>
      <c r="L485" s="46">
        <f t="shared" si="129"/>
        <v>121</v>
      </c>
      <c r="M485" s="46">
        <v>121</v>
      </c>
      <c r="N485" s="46">
        <f t="shared" si="130"/>
        <v>0</v>
      </c>
      <c r="O485" s="105"/>
      <c r="P485" s="105"/>
      <c r="Q485" s="105"/>
      <c r="R485" s="105"/>
      <c r="S485" s="46">
        <f t="shared" si="131"/>
        <v>121</v>
      </c>
      <c r="T485" s="46">
        <v>121</v>
      </c>
      <c r="U485" s="46">
        <f t="shared" si="132"/>
        <v>0</v>
      </c>
      <c r="V485" s="105"/>
      <c r="W485" s="105"/>
      <c r="X485" s="105"/>
      <c r="Y485" s="105"/>
      <c r="Z485" s="46">
        <f t="shared" si="133"/>
        <v>121</v>
      </c>
      <c r="AA485" s="105">
        <v>121</v>
      </c>
      <c r="AB485" s="46">
        <f t="shared" si="134"/>
        <v>0</v>
      </c>
      <c r="AC485" s="105"/>
      <c r="AD485" s="105"/>
      <c r="AE485" s="105">
        <v>0</v>
      </c>
      <c r="AF485" s="105"/>
      <c r="AG485" s="46">
        <f t="shared" si="128"/>
        <v>121</v>
      </c>
      <c r="AH485" s="105">
        <v>121</v>
      </c>
      <c r="AI485" s="46">
        <f t="shared" si="135"/>
        <v>0</v>
      </c>
      <c r="AJ485" s="105"/>
      <c r="AK485" s="105"/>
      <c r="AL485" s="105">
        <v>1</v>
      </c>
      <c r="AM485" s="105"/>
      <c r="AN485" s="46">
        <f t="shared" si="136"/>
        <v>120</v>
      </c>
      <c r="AO485" s="105">
        <v>120</v>
      </c>
      <c r="AP485" s="105">
        <f t="shared" si="137"/>
        <v>0</v>
      </c>
      <c r="AQ485" s="46">
        <f t="shared" si="138"/>
        <v>0</v>
      </c>
      <c r="AR485" s="46">
        <f t="shared" si="139"/>
        <v>0</v>
      </c>
      <c r="AS485" s="46">
        <f t="shared" si="140"/>
        <v>1</v>
      </c>
      <c r="AT485" s="46">
        <f t="shared" si="141"/>
        <v>0</v>
      </c>
      <c r="AU485" s="46">
        <f t="shared" si="142"/>
        <v>120</v>
      </c>
      <c r="AV485" s="105">
        <f t="shared" si="143"/>
        <v>120</v>
      </c>
      <c r="AW485" s="105">
        <f t="shared" si="144"/>
        <v>0</v>
      </c>
      <c r="AX485" s="108"/>
      <c r="AY485" s="294" t="b">
        <f t="shared" si="145"/>
        <v>1</v>
      </c>
      <c r="AZ485" s="5" t="s">
        <v>113</v>
      </c>
    </row>
    <row r="486" spans="1:52" s="5" customFormat="1" ht="24.95" customHeight="1" x14ac:dyDescent="0.25">
      <c r="A486" s="281" t="s">
        <v>1270</v>
      </c>
      <c r="B486" s="19" t="s">
        <v>1522</v>
      </c>
      <c r="C486" s="65" t="s">
        <v>1523</v>
      </c>
      <c r="D486" s="66">
        <v>157.49</v>
      </c>
      <c r="E486" s="67">
        <v>157.49</v>
      </c>
      <c r="F486" s="101" t="s">
        <v>33</v>
      </c>
      <c r="G486" s="46">
        <v>0</v>
      </c>
      <c r="H486" s="46"/>
      <c r="I486" s="46"/>
      <c r="J486" s="46"/>
      <c r="K486" s="46"/>
      <c r="L486" s="46">
        <f t="shared" si="129"/>
        <v>0</v>
      </c>
      <c r="M486" s="46"/>
      <c r="N486" s="46">
        <f t="shared" si="130"/>
        <v>0</v>
      </c>
      <c r="O486" s="105"/>
      <c r="P486" s="105"/>
      <c r="Q486" s="105"/>
      <c r="R486" s="105"/>
      <c r="S486" s="46">
        <f t="shared" si="131"/>
        <v>0</v>
      </c>
      <c r="T486" s="46"/>
      <c r="U486" s="46">
        <f t="shared" si="132"/>
        <v>0</v>
      </c>
      <c r="V486" s="105"/>
      <c r="W486" s="105"/>
      <c r="X486" s="105"/>
      <c r="Y486" s="105"/>
      <c r="Z486" s="46">
        <f t="shared" si="133"/>
        <v>0</v>
      </c>
      <c r="AA486" s="105"/>
      <c r="AB486" s="46">
        <f t="shared" si="134"/>
        <v>0</v>
      </c>
      <c r="AC486" s="105"/>
      <c r="AD486" s="105"/>
      <c r="AE486" s="105"/>
      <c r="AF486" s="105"/>
      <c r="AG486" s="46">
        <f t="shared" si="128"/>
        <v>0</v>
      </c>
      <c r="AH486" s="105">
        <v>0</v>
      </c>
      <c r="AI486" s="46">
        <f t="shared" si="135"/>
        <v>0</v>
      </c>
      <c r="AJ486" s="105"/>
      <c r="AK486" s="105"/>
      <c r="AL486" s="105"/>
      <c r="AM486" s="105"/>
      <c r="AN486" s="46">
        <f t="shared" si="136"/>
        <v>0</v>
      </c>
      <c r="AO486" s="105">
        <v>0</v>
      </c>
      <c r="AP486" s="105">
        <f t="shared" si="137"/>
        <v>0</v>
      </c>
      <c r="AQ486" s="46">
        <f t="shared" si="138"/>
        <v>0</v>
      </c>
      <c r="AR486" s="46">
        <f t="shared" si="139"/>
        <v>0</v>
      </c>
      <c r="AS486" s="46">
        <f t="shared" si="140"/>
        <v>0</v>
      </c>
      <c r="AT486" s="46">
        <f t="shared" si="141"/>
        <v>0</v>
      </c>
      <c r="AU486" s="46">
        <f t="shared" si="142"/>
        <v>0</v>
      </c>
      <c r="AV486" s="105">
        <f t="shared" si="143"/>
        <v>0</v>
      </c>
      <c r="AW486" s="105">
        <f t="shared" si="144"/>
        <v>0</v>
      </c>
      <c r="AX486" s="108"/>
      <c r="AY486" s="294" t="b">
        <f t="shared" si="145"/>
        <v>1</v>
      </c>
      <c r="AZ486" s="5" t="s">
        <v>1523</v>
      </c>
    </row>
    <row r="487" spans="1:52" s="5" customFormat="1" ht="24.95" customHeight="1" x14ac:dyDescent="0.25">
      <c r="A487" s="281" t="s">
        <v>1270</v>
      </c>
      <c r="B487" s="19" t="s">
        <v>1524</v>
      </c>
      <c r="C487" s="65" t="s">
        <v>1525</v>
      </c>
      <c r="D487" s="66">
        <v>179.8</v>
      </c>
      <c r="E487" s="67">
        <v>179.8</v>
      </c>
      <c r="F487" s="101" t="s">
        <v>33</v>
      </c>
      <c r="G487" s="46">
        <v>0</v>
      </c>
      <c r="H487" s="46"/>
      <c r="I487" s="46"/>
      <c r="J487" s="46"/>
      <c r="K487" s="46"/>
      <c r="L487" s="46">
        <f t="shared" si="129"/>
        <v>0</v>
      </c>
      <c r="M487" s="46"/>
      <c r="N487" s="46">
        <f t="shared" si="130"/>
        <v>0</v>
      </c>
      <c r="O487" s="105"/>
      <c r="P487" s="105"/>
      <c r="Q487" s="105"/>
      <c r="R487" s="105"/>
      <c r="S487" s="46">
        <f t="shared" si="131"/>
        <v>0</v>
      </c>
      <c r="T487" s="46"/>
      <c r="U487" s="46">
        <f t="shared" si="132"/>
        <v>0</v>
      </c>
      <c r="V487" s="105"/>
      <c r="W487" s="105"/>
      <c r="X487" s="105"/>
      <c r="Y487" s="105"/>
      <c r="Z487" s="46">
        <f t="shared" si="133"/>
        <v>0</v>
      </c>
      <c r="AA487" s="105"/>
      <c r="AB487" s="46">
        <f t="shared" si="134"/>
        <v>0</v>
      </c>
      <c r="AC487" s="105"/>
      <c r="AD487" s="105"/>
      <c r="AE487" s="105"/>
      <c r="AF487" s="105"/>
      <c r="AG487" s="46">
        <f t="shared" si="128"/>
        <v>0</v>
      </c>
      <c r="AH487" s="105">
        <v>0</v>
      </c>
      <c r="AI487" s="46">
        <f t="shared" si="135"/>
        <v>0</v>
      </c>
      <c r="AJ487" s="105"/>
      <c r="AK487" s="105"/>
      <c r="AL487" s="105"/>
      <c r="AM487" s="105"/>
      <c r="AN487" s="46">
        <f t="shared" si="136"/>
        <v>0</v>
      </c>
      <c r="AO487" s="105">
        <v>0</v>
      </c>
      <c r="AP487" s="105">
        <f t="shared" si="137"/>
        <v>0</v>
      </c>
      <c r="AQ487" s="46">
        <f t="shared" si="138"/>
        <v>0</v>
      </c>
      <c r="AR487" s="46">
        <f t="shared" si="139"/>
        <v>0</v>
      </c>
      <c r="AS487" s="46">
        <f t="shared" si="140"/>
        <v>0</v>
      </c>
      <c r="AT487" s="46">
        <f t="shared" si="141"/>
        <v>0</v>
      </c>
      <c r="AU487" s="46">
        <f t="shared" si="142"/>
        <v>0</v>
      </c>
      <c r="AV487" s="105">
        <f t="shared" si="143"/>
        <v>0</v>
      </c>
      <c r="AW487" s="105">
        <f t="shared" si="144"/>
        <v>0</v>
      </c>
      <c r="AX487" s="108"/>
      <c r="AY487" s="294" t="b">
        <f t="shared" si="145"/>
        <v>1</v>
      </c>
      <c r="AZ487" s="5" t="s">
        <v>1525</v>
      </c>
    </row>
    <row r="488" spans="1:52" s="5" customFormat="1" ht="24.95" customHeight="1" x14ac:dyDescent="0.25">
      <c r="A488" s="281" t="s">
        <v>27</v>
      </c>
      <c r="B488" s="19" t="s">
        <v>114</v>
      </c>
      <c r="C488" s="65" t="s">
        <v>115</v>
      </c>
      <c r="D488" s="66">
        <v>78.88</v>
      </c>
      <c r="E488" s="67">
        <v>78.88</v>
      </c>
      <c r="F488" s="101" t="s">
        <v>33</v>
      </c>
      <c r="G488" s="46">
        <v>81</v>
      </c>
      <c r="H488" s="46"/>
      <c r="I488" s="46"/>
      <c r="J488" s="46">
        <v>1</v>
      </c>
      <c r="K488" s="46"/>
      <c r="L488" s="46">
        <f t="shared" si="129"/>
        <v>80</v>
      </c>
      <c r="M488" s="46">
        <v>80</v>
      </c>
      <c r="N488" s="46">
        <f t="shared" si="130"/>
        <v>0</v>
      </c>
      <c r="O488" s="105"/>
      <c r="P488" s="105"/>
      <c r="Q488" s="105">
        <v>3</v>
      </c>
      <c r="R488" s="105"/>
      <c r="S488" s="46">
        <f t="shared" si="131"/>
        <v>77</v>
      </c>
      <c r="T488" s="46">
        <v>77</v>
      </c>
      <c r="U488" s="46">
        <f t="shared" si="132"/>
        <v>0</v>
      </c>
      <c r="V488" s="105"/>
      <c r="W488" s="105"/>
      <c r="X488" s="105">
        <v>5</v>
      </c>
      <c r="Y488" s="105"/>
      <c r="Z488" s="46">
        <f t="shared" si="133"/>
        <v>72</v>
      </c>
      <c r="AA488" s="105">
        <v>72</v>
      </c>
      <c r="AB488" s="46">
        <f t="shared" si="134"/>
        <v>0</v>
      </c>
      <c r="AC488" s="105"/>
      <c r="AD488" s="105"/>
      <c r="AE488" s="105">
        <v>3</v>
      </c>
      <c r="AF488" s="105"/>
      <c r="AG488" s="46">
        <f t="shared" si="128"/>
        <v>69</v>
      </c>
      <c r="AH488" s="105">
        <v>69</v>
      </c>
      <c r="AI488" s="46">
        <f t="shared" si="135"/>
        <v>0</v>
      </c>
      <c r="AJ488" s="105"/>
      <c r="AK488" s="105"/>
      <c r="AL488" s="105"/>
      <c r="AM488" s="105"/>
      <c r="AN488" s="46">
        <f t="shared" si="136"/>
        <v>69</v>
      </c>
      <c r="AO488" s="105">
        <v>69</v>
      </c>
      <c r="AP488" s="105">
        <f t="shared" si="137"/>
        <v>0</v>
      </c>
      <c r="AQ488" s="46">
        <f t="shared" si="138"/>
        <v>0</v>
      </c>
      <c r="AR488" s="46">
        <f t="shared" si="139"/>
        <v>0</v>
      </c>
      <c r="AS488" s="46">
        <f t="shared" si="140"/>
        <v>12</v>
      </c>
      <c r="AT488" s="46">
        <f t="shared" si="141"/>
        <v>0</v>
      </c>
      <c r="AU488" s="46">
        <f t="shared" si="142"/>
        <v>69</v>
      </c>
      <c r="AV488" s="105">
        <f t="shared" si="143"/>
        <v>69</v>
      </c>
      <c r="AW488" s="105">
        <f t="shared" si="144"/>
        <v>0</v>
      </c>
      <c r="AX488" s="109"/>
      <c r="AY488" s="294" t="b">
        <f t="shared" si="145"/>
        <v>1</v>
      </c>
      <c r="AZ488" s="5" t="s">
        <v>115</v>
      </c>
    </row>
    <row r="489" spans="1:52" s="5" customFormat="1" ht="24.95" customHeight="1" x14ac:dyDescent="0.25">
      <c r="A489" s="281" t="s">
        <v>1739</v>
      </c>
      <c r="B489" s="19" t="s">
        <v>1797</v>
      </c>
      <c r="C489" s="65" t="s">
        <v>1798</v>
      </c>
      <c r="D489" s="66">
        <v>441.95</v>
      </c>
      <c r="E489" s="67">
        <v>441.95</v>
      </c>
      <c r="F489" s="101" t="s">
        <v>33</v>
      </c>
      <c r="G489" s="46">
        <v>3</v>
      </c>
      <c r="H489" s="46"/>
      <c r="I489" s="46"/>
      <c r="J489" s="46"/>
      <c r="K489" s="46"/>
      <c r="L489" s="46">
        <f t="shared" si="129"/>
        <v>3</v>
      </c>
      <c r="M489" s="46">
        <v>3</v>
      </c>
      <c r="N489" s="46">
        <f t="shared" si="130"/>
        <v>0</v>
      </c>
      <c r="O489" s="105"/>
      <c r="P489" s="105"/>
      <c r="Q489" s="105"/>
      <c r="R489" s="105"/>
      <c r="S489" s="46">
        <f t="shared" si="131"/>
        <v>3</v>
      </c>
      <c r="T489" s="46">
        <v>3</v>
      </c>
      <c r="U489" s="46">
        <f t="shared" si="132"/>
        <v>0</v>
      </c>
      <c r="V489" s="105"/>
      <c r="W489" s="105"/>
      <c r="X489" s="105"/>
      <c r="Y489" s="105"/>
      <c r="Z489" s="46">
        <f t="shared" si="133"/>
        <v>3</v>
      </c>
      <c r="AA489" s="105">
        <v>3</v>
      </c>
      <c r="AB489" s="46">
        <f t="shared" si="134"/>
        <v>0</v>
      </c>
      <c r="AC489" s="105"/>
      <c r="AD489" s="105"/>
      <c r="AE489" s="105"/>
      <c r="AF489" s="105"/>
      <c r="AG489" s="46">
        <f t="shared" si="128"/>
        <v>3</v>
      </c>
      <c r="AH489" s="105">
        <v>3</v>
      </c>
      <c r="AI489" s="46">
        <f t="shared" si="135"/>
        <v>0</v>
      </c>
      <c r="AJ489" s="105"/>
      <c r="AK489" s="105"/>
      <c r="AL489" s="105"/>
      <c r="AM489" s="105"/>
      <c r="AN489" s="46">
        <f t="shared" si="136"/>
        <v>3</v>
      </c>
      <c r="AO489" s="105">
        <v>3</v>
      </c>
      <c r="AP489" s="105">
        <f t="shared" si="137"/>
        <v>0</v>
      </c>
      <c r="AQ489" s="46">
        <f t="shared" si="138"/>
        <v>0</v>
      </c>
      <c r="AR489" s="46">
        <f t="shared" si="139"/>
        <v>0</v>
      </c>
      <c r="AS489" s="46">
        <f t="shared" si="140"/>
        <v>0</v>
      </c>
      <c r="AT489" s="46">
        <f t="shared" si="141"/>
        <v>0</v>
      </c>
      <c r="AU489" s="46">
        <f t="shared" si="142"/>
        <v>3</v>
      </c>
      <c r="AV489" s="184">
        <f t="shared" si="143"/>
        <v>3</v>
      </c>
      <c r="AW489" s="105">
        <f t="shared" si="144"/>
        <v>0</v>
      </c>
      <c r="AX489" s="108"/>
      <c r="AY489" s="294" t="b">
        <f t="shared" si="145"/>
        <v>1</v>
      </c>
      <c r="AZ489" s="5" t="s">
        <v>1798</v>
      </c>
    </row>
    <row r="490" spans="1:52" s="5" customFormat="1" ht="24.95" customHeight="1" x14ac:dyDescent="0.25">
      <c r="A490" s="281" t="s">
        <v>1271</v>
      </c>
      <c r="B490" s="19" t="s">
        <v>1697</v>
      </c>
      <c r="C490" s="65" t="s">
        <v>1698</v>
      </c>
      <c r="D490" s="66">
        <v>206.67</v>
      </c>
      <c r="E490" s="67">
        <v>206.67</v>
      </c>
      <c r="F490" s="101" t="s">
        <v>33</v>
      </c>
      <c r="G490" s="46">
        <v>2</v>
      </c>
      <c r="H490" s="46"/>
      <c r="I490" s="46"/>
      <c r="J490" s="46"/>
      <c r="K490" s="46"/>
      <c r="L490" s="46">
        <f t="shared" si="129"/>
        <v>2</v>
      </c>
      <c r="M490" s="46">
        <v>2</v>
      </c>
      <c r="N490" s="46">
        <f t="shared" si="130"/>
        <v>0</v>
      </c>
      <c r="O490" s="105"/>
      <c r="P490" s="105"/>
      <c r="Q490" s="105"/>
      <c r="R490" s="105"/>
      <c r="S490" s="46">
        <f t="shared" si="131"/>
        <v>2</v>
      </c>
      <c r="T490" s="46">
        <v>2</v>
      </c>
      <c r="U490" s="46">
        <f t="shared" si="132"/>
        <v>0</v>
      </c>
      <c r="V490" s="105"/>
      <c r="W490" s="105"/>
      <c r="X490" s="105"/>
      <c r="Y490" s="105"/>
      <c r="Z490" s="46">
        <f t="shared" si="133"/>
        <v>2</v>
      </c>
      <c r="AA490" s="105">
        <v>2</v>
      </c>
      <c r="AB490" s="46">
        <f t="shared" si="134"/>
        <v>0</v>
      </c>
      <c r="AC490" s="105"/>
      <c r="AD490" s="105"/>
      <c r="AE490" s="105"/>
      <c r="AF490" s="105"/>
      <c r="AG490" s="46">
        <f t="shared" si="128"/>
        <v>2</v>
      </c>
      <c r="AH490" s="105">
        <v>2</v>
      </c>
      <c r="AI490" s="46">
        <f t="shared" si="135"/>
        <v>0</v>
      </c>
      <c r="AJ490" s="105"/>
      <c r="AK490" s="105"/>
      <c r="AL490" s="105"/>
      <c r="AM490" s="105"/>
      <c r="AN490" s="46">
        <f t="shared" si="136"/>
        <v>2</v>
      </c>
      <c r="AO490" s="105">
        <v>2</v>
      </c>
      <c r="AP490" s="105">
        <f t="shared" si="137"/>
        <v>0</v>
      </c>
      <c r="AQ490" s="46">
        <f t="shared" si="138"/>
        <v>0</v>
      </c>
      <c r="AR490" s="46">
        <f t="shared" si="139"/>
        <v>0</v>
      </c>
      <c r="AS490" s="46">
        <f t="shared" si="140"/>
        <v>0</v>
      </c>
      <c r="AT490" s="46">
        <f t="shared" si="141"/>
        <v>0</v>
      </c>
      <c r="AU490" s="46">
        <f t="shared" si="142"/>
        <v>2</v>
      </c>
      <c r="AV490" s="184">
        <f t="shared" si="143"/>
        <v>2</v>
      </c>
      <c r="AW490" s="105">
        <f t="shared" si="144"/>
        <v>0</v>
      </c>
      <c r="AX490" s="107"/>
      <c r="AY490" s="294" t="b">
        <f t="shared" si="145"/>
        <v>1</v>
      </c>
      <c r="AZ490" s="5" t="s">
        <v>1698</v>
      </c>
    </row>
    <row r="491" spans="1:52" s="5" customFormat="1" ht="24.95" customHeight="1" x14ac:dyDescent="0.25">
      <c r="A491" s="281" t="s">
        <v>1436</v>
      </c>
      <c r="B491" s="19" t="s">
        <v>1469</v>
      </c>
      <c r="C491" s="65" t="s">
        <v>1470</v>
      </c>
      <c r="D491" s="66">
        <v>49</v>
      </c>
      <c r="E491" s="67">
        <v>49</v>
      </c>
      <c r="F491" s="101" t="s">
        <v>33</v>
      </c>
      <c r="G491" s="46">
        <v>0</v>
      </c>
      <c r="H491" s="46"/>
      <c r="I491" s="46"/>
      <c r="J491" s="46"/>
      <c r="K491" s="46"/>
      <c r="L491" s="46">
        <f t="shared" si="129"/>
        <v>0</v>
      </c>
      <c r="M491" s="46">
        <v>0</v>
      </c>
      <c r="N491" s="46">
        <f t="shared" si="130"/>
        <v>0</v>
      </c>
      <c r="O491" s="105"/>
      <c r="P491" s="105"/>
      <c r="Q491" s="105"/>
      <c r="R491" s="105"/>
      <c r="S491" s="46">
        <f t="shared" si="131"/>
        <v>0</v>
      </c>
      <c r="T491" s="46"/>
      <c r="U491" s="46">
        <f t="shared" si="132"/>
        <v>0</v>
      </c>
      <c r="V491" s="105"/>
      <c r="W491" s="105"/>
      <c r="X491" s="105"/>
      <c r="Y491" s="105"/>
      <c r="Z491" s="46">
        <f t="shared" si="133"/>
        <v>0</v>
      </c>
      <c r="AA491" s="105"/>
      <c r="AB491" s="46">
        <f t="shared" si="134"/>
        <v>0</v>
      </c>
      <c r="AC491" s="105"/>
      <c r="AD491" s="105"/>
      <c r="AE491" s="105"/>
      <c r="AF491" s="105"/>
      <c r="AG491" s="46">
        <f t="shared" si="128"/>
        <v>0</v>
      </c>
      <c r="AH491" s="105">
        <v>0</v>
      </c>
      <c r="AI491" s="46">
        <f t="shared" si="135"/>
        <v>0</v>
      </c>
      <c r="AJ491" s="105"/>
      <c r="AK491" s="105"/>
      <c r="AL491" s="105"/>
      <c r="AM491" s="105"/>
      <c r="AN491" s="46">
        <f t="shared" si="136"/>
        <v>0</v>
      </c>
      <c r="AO491" s="105">
        <v>0</v>
      </c>
      <c r="AP491" s="105">
        <f t="shared" si="137"/>
        <v>0</v>
      </c>
      <c r="AQ491" s="46">
        <f t="shared" si="138"/>
        <v>0</v>
      </c>
      <c r="AR491" s="46">
        <f t="shared" si="139"/>
        <v>0</v>
      </c>
      <c r="AS491" s="46">
        <f t="shared" si="140"/>
        <v>0</v>
      </c>
      <c r="AT491" s="46">
        <f t="shared" si="141"/>
        <v>0</v>
      </c>
      <c r="AU491" s="46">
        <f t="shared" si="142"/>
        <v>0</v>
      </c>
      <c r="AV491" s="105">
        <f t="shared" si="143"/>
        <v>0</v>
      </c>
      <c r="AW491" s="105">
        <f t="shared" si="144"/>
        <v>0</v>
      </c>
      <c r="AX491" s="108"/>
      <c r="AY491" s="294" t="b">
        <f t="shared" si="145"/>
        <v>1</v>
      </c>
      <c r="AZ491" s="5" t="s">
        <v>1470</v>
      </c>
    </row>
    <row r="492" spans="1:52" s="5" customFormat="1" ht="28.5" customHeight="1" x14ac:dyDescent="0.25">
      <c r="A492" s="281" t="s">
        <v>1436</v>
      </c>
      <c r="B492" s="19" t="s">
        <v>1471</v>
      </c>
      <c r="C492" s="65" t="s">
        <v>1472</v>
      </c>
      <c r="D492" s="66">
        <v>435</v>
      </c>
      <c r="E492" s="67">
        <v>435</v>
      </c>
      <c r="F492" s="101" t="s">
        <v>33</v>
      </c>
      <c r="G492" s="46">
        <v>0</v>
      </c>
      <c r="H492" s="46"/>
      <c r="I492" s="46"/>
      <c r="J492" s="46"/>
      <c r="K492" s="46"/>
      <c r="L492" s="46">
        <f t="shared" si="129"/>
        <v>0</v>
      </c>
      <c r="M492" s="46">
        <v>0</v>
      </c>
      <c r="N492" s="46">
        <f t="shared" si="130"/>
        <v>0</v>
      </c>
      <c r="O492" s="105"/>
      <c r="P492" s="105"/>
      <c r="Q492" s="105"/>
      <c r="R492" s="105"/>
      <c r="S492" s="46">
        <f t="shared" si="131"/>
        <v>0</v>
      </c>
      <c r="T492" s="46"/>
      <c r="U492" s="46">
        <f t="shared" si="132"/>
        <v>0</v>
      </c>
      <c r="V492" s="105"/>
      <c r="W492" s="105"/>
      <c r="X492" s="105"/>
      <c r="Y492" s="105"/>
      <c r="Z492" s="46">
        <f t="shared" si="133"/>
        <v>0</v>
      </c>
      <c r="AA492" s="105"/>
      <c r="AB492" s="46">
        <f t="shared" si="134"/>
        <v>0</v>
      </c>
      <c r="AC492" s="105"/>
      <c r="AD492" s="105"/>
      <c r="AE492" s="105"/>
      <c r="AF492" s="105"/>
      <c r="AG492" s="46">
        <f t="shared" si="128"/>
        <v>0</v>
      </c>
      <c r="AH492" s="105">
        <v>0</v>
      </c>
      <c r="AI492" s="46">
        <f t="shared" si="135"/>
        <v>0</v>
      </c>
      <c r="AJ492" s="105"/>
      <c r="AK492" s="105"/>
      <c r="AL492" s="105"/>
      <c r="AM492" s="105"/>
      <c r="AN492" s="46">
        <f t="shared" si="136"/>
        <v>0</v>
      </c>
      <c r="AO492" s="105">
        <v>0</v>
      </c>
      <c r="AP492" s="105">
        <f t="shared" si="137"/>
        <v>0</v>
      </c>
      <c r="AQ492" s="46">
        <f t="shared" si="138"/>
        <v>0</v>
      </c>
      <c r="AR492" s="46">
        <f t="shared" si="139"/>
        <v>0</v>
      </c>
      <c r="AS492" s="46">
        <f t="shared" si="140"/>
        <v>0</v>
      </c>
      <c r="AT492" s="46">
        <f t="shared" si="141"/>
        <v>0</v>
      </c>
      <c r="AU492" s="46">
        <f t="shared" si="142"/>
        <v>0</v>
      </c>
      <c r="AV492" s="105">
        <f t="shared" si="143"/>
        <v>0</v>
      </c>
      <c r="AW492" s="105">
        <f t="shared" si="144"/>
        <v>0</v>
      </c>
      <c r="AX492" s="108"/>
      <c r="AY492" s="294" t="b">
        <f t="shared" si="145"/>
        <v>1</v>
      </c>
      <c r="AZ492" s="5" t="s">
        <v>1472</v>
      </c>
    </row>
    <row r="493" spans="1:52" s="5" customFormat="1" ht="24.95" customHeight="1" x14ac:dyDescent="0.25">
      <c r="A493" s="281" t="s">
        <v>1271</v>
      </c>
      <c r="B493" s="19" t="s">
        <v>1699</v>
      </c>
      <c r="C493" s="65" t="s">
        <v>1700</v>
      </c>
      <c r="D493" s="66">
        <v>32</v>
      </c>
      <c r="E493" s="67">
        <v>32</v>
      </c>
      <c r="F493" s="101" t="s">
        <v>33</v>
      </c>
      <c r="G493" s="46">
        <v>1</v>
      </c>
      <c r="H493" s="46"/>
      <c r="I493" s="46"/>
      <c r="J493" s="46"/>
      <c r="K493" s="46"/>
      <c r="L493" s="46">
        <f t="shared" si="129"/>
        <v>1</v>
      </c>
      <c r="M493" s="46">
        <v>1</v>
      </c>
      <c r="N493" s="46">
        <f t="shared" si="130"/>
        <v>0</v>
      </c>
      <c r="O493" s="105"/>
      <c r="P493" s="105"/>
      <c r="Q493" s="105">
        <v>1</v>
      </c>
      <c r="R493" s="105"/>
      <c r="S493" s="46">
        <f t="shared" si="131"/>
        <v>0</v>
      </c>
      <c r="T493" s="46"/>
      <c r="U493" s="46">
        <f t="shared" si="132"/>
        <v>0</v>
      </c>
      <c r="V493" s="105"/>
      <c r="W493" s="105"/>
      <c r="X493" s="105"/>
      <c r="Y493" s="105"/>
      <c r="Z493" s="46">
        <f t="shared" si="133"/>
        <v>0</v>
      </c>
      <c r="AA493" s="105"/>
      <c r="AB493" s="46">
        <f t="shared" si="134"/>
        <v>0</v>
      </c>
      <c r="AC493" s="105"/>
      <c r="AD493" s="105"/>
      <c r="AE493" s="105"/>
      <c r="AF493" s="105"/>
      <c r="AG493" s="46">
        <f t="shared" si="128"/>
        <v>0</v>
      </c>
      <c r="AH493" s="105">
        <v>0</v>
      </c>
      <c r="AI493" s="46">
        <f t="shared" si="135"/>
        <v>0</v>
      </c>
      <c r="AJ493" s="105"/>
      <c r="AK493" s="105"/>
      <c r="AL493" s="105"/>
      <c r="AM493" s="105"/>
      <c r="AN493" s="46">
        <f t="shared" si="136"/>
        <v>0</v>
      </c>
      <c r="AO493" s="105">
        <v>0</v>
      </c>
      <c r="AP493" s="105">
        <f t="shared" si="137"/>
        <v>0</v>
      </c>
      <c r="AQ493" s="46">
        <f t="shared" si="138"/>
        <v>0</v>
      </c>
      <c r="AR493" s="46">
        <f t="shared" si="139"/>
        <v>0</v>
      </c>
      <c r="AS493" s="46">
        <f t="shared" si="140"/>
        <v>1</v>
      </c>
      <c r="AT493" s="46">
        <f t="shared" si="141"/>
        <v>0</v>
      </c>
      <c r="AU493" s="46">
        <f t="shared" si="142"/>
        <v>0</v>
      </c>
      <c r="AV493" s="105">
        <f t="shared" si="143"/>
        <v>0</v>
      </c>
      <c r="AW493" s="105">
        <f t="shared" si="144"/>
        <v>0</v>
      </c>
      <c r="AX493" s="108"/>
      <c r="AY493" s="294" t="b">
        <f t="shared" si="145"/>
        <v>1</v>
      </c>
      <c r="AZ493" s="5" t="s">
        <v>1700</v>
      </c>
    </row>
    <row r="494" spans="1:52" s="5" customFormat="1" ht="24.95" customHeight="1" x14ac:dyDescent="0.25">
      <c r="A494" s="281" t="s">
        <v>1053</v>
      </c>
      <c r="B494" s="19" t="s">
        <v>1196</v>
      </c>
      <c r="C494" s="65" t="s">
        <v>1197</v>
      </c>
      <c r="D494" s="66">
        <v>7.25</v>
      </c>
      <c r="E494" s="67">
        <v>7.25</v>
      </c>
      <c r="F494" s="101" t="s">
        <v>33</v>
      </c>
      <c r="G494" s="46">
        <v>0</v>
      </c>
      <c r="H494" s="46"/>
      <c r="I494" s="46"/>
      <c r="J494" s="46"/>
      <c r="K494" s="46"/>
      <c r="L494" s="46">
        <f t="shared" si="129"/>
        <v>0</v>
      </c>
      <c r="M494" s="46"/>
      <c r="N494" s="46">
        <f t="shared" si="130"/>
        <v>0</v>
      </c>
      <c r="O494" s="105"/>
      <c r="P494" s="105"/>
      <c r="Q494" s="105"/>
      <c r="R494" s="105"/>
      <c r="S494" s="46">
        <f t="shared" si="131"/>
        <v>0</v>
      </c>
      <c r="T494" s="46"/>
      <c r="U494" s="46">
        <f t="shared" si="132"/>
        <v>0</v>
      </c>
      <c r="V494" s="105"/>
      <c r="W494" s="105"/>
      <c r="X494" s="105"/>
      <c r="Y494" s="105"/>
      <c r="Z494" s="46">
        <f t="shared" si="133"/>
        <v>0</v>
      </c>
      <c r="AA494" s="105"/>
      <c r="AB494" s="46">
        <f t="shared" si="134"/>
        <v>0</v>
      </c>
      <c r="AC494" s="105"/>
      <c r="AD494" s="105"/>
      <c r="AE494" s="105"/>
      <c r="AF494" s="105"/>
      <c r="AG494" s="46">
        <f t="shared" ref="AG494:AG550" si="146">Z494+AC494+AD494-AE494-AF494</f>
        <v>0</v>
      </c>
      <c r="AH494" s="105">
        <v>0</v>
      </c>
      <c r="AI494" s="46">
        <f t="shared" si="135"/>
        <v>0</v>
      </c>
      <c r="AJ494" s="105"/>
      <c r="AK494" s="105"/>
      <c r="AL494" s="105"/>
      <c r="AM494" s="105"/>
      <c r="AN494" s="46">
        <f t="shared" si="136"/>
        <v>0</v>
      </c>
      <c r="AO494" s="105">
        <v>0</v>
      </c>
      <c r="AP494" s="105">
        <f t="shared" si="137"/>
        <v>0</v>
      </c>
      <c r="AQ494" s="46">
        <f t="shared" si="138"/>
        <v>0</v>
      </c>
      <c r="AR494" s="46">
        <f t="shared" si="139"/>
        <v>0</v>
      </c>
      <c r="AS494" s="46">
        <f t="shared" si="140"/>
        <v>0</v>
      </c>
      <c r="AT494" s="46">
        <f t="shared" si="141"/>
        <v>0</v>
      </c>
      <c r="AU494" s="46">
        <f t="shared" si="142"/>
        <v>0</v>
      </c>
      <c r="AV494" s="105">
        <f t="shared" si="143"/>
        <v>0</v>
      </c>
      <c r="AW494" s="105">
        <f t="shared" si="144"/>
        <v>0</v>
      </c>
      <c r="AX494" s="108"/>
      <c r="AY494" s="294" t="b">
        <f t="shared" si="145"/>
        <v>1</v>
      </c>
      <c r="AZ494" s="5" t="s">
        <v>1197</v>
      </c>
    </row>
    <row r="495" spans="1:52" s="5" customFormat="1" ht="24.95" customHeight="1" x14ac:dyDescent="0.25">
      <c r="A495" s="281" t="s">
        <v>1497</v>
      </c>
      <c r="B495" s="19" t="s">
        <v>1500</v>
      </c>
      <c r="C495" s="65" t="s">
        <v>1501</v>
      </c>
      <c r="D495" s="66">
        <v>436</v>
      </c>
      <c r="E495" s="67">
        <v>436</v>
      </c>
      <c r="F495" s="101" t="s">
        <v>33</v>
      </c>
      <c r="G495" s="46">
        <v>0</v>
      </c>
      <c r="H495" s="46"/>
      <c r="I495" s="46"/>
      <c r="J495" s="46"/>
      <c r="K495" s="46"/>
      <c r="L495" s="46">
        <f t="shared" si="129"/>
        <v>0</v>
      </c>
      <c r="M495" s="46">
        <v>0</v>
      </c>
      <c r="N495" s="46">
        <f t="shared" si="130"/>
        <v>0</v>
      </c>
      <c r="O495" s="105"/>
      <c r="P495" s="105"/>
      <c r="Q495" s="105"/>
      <c r="R495" s="105"/>
      <c r="S495" s="46">
        <f t="shared" si="131"/>
        <v>0</v>
      </c>
      <c r="T495" s="46"/>
      <c r="U495" s="46">
        <f t="shared" si="132"/>
        <v>0</v>
      </c>
      <c r="V495" s="105"/>
      <c r="W495" s="105"/>
      <c r="X495" s="105"/>
      <c r="Y495" s="105"/>
      <c r="Z495" s="46">
        <f t="shared" si="133"/>
        <v>0</v>
      </c>
      <c r="AA495" s="105"/>
      <c r="AB495" s="46">
        <f t="shared" si="134"/>
        <v>0</v>
      </c>
      <c r="AC495" s="105"/>
      <c r="AD495" s="105"/>
      <c r="AE495" s="105"/>
      <c r="AF495" s="105"/>
      <c r="AG495" s="46">
        <f t="shared" si="146"/>
        <v>0</v>
      </c>
      <c r="AH495" s="105">
        <v>0</v>
      </c>
      <c r="AI495" s="46">
        <f t="shared" si="135"/>
        <v>0</v>
      </c>
      <c r="AJ495" s="105"/>
      <c r="AK495" s="105"/>
      <c r="AL495" s="105"/>
      <c r="AM495" s="105"/>
      <c r="AN495" s="46">
        <f t="shared" si="136"/>
        <v>0</v>
      </c>
      <c r="AO495" s="105">
        <v>0</v>
      </c>
      <c r="AP495" s="105">
        <f t="shared" si="137"/>
        <v>0</v>
      </c>
      <c r="AQ495" s="46">
        <f t="shared" si="138"/>
        <v>0</v>
      </c>
      <c r="AR495" s="46">
        <f t="shared" si="139"/>
        <v>0</v>
      </c>
      <c r="AS495" s="46">
        <f t="shared" si="140"/>
        <v>0</v>
      </c>
      <c r="AT495" s="46">
        <f t="shared" si="141"/>
        <v>0</v>
      </c>
      <c r="AU495" s="46">
        <f t="shared" si="142"/>
        <v>0</v>
      </c>
      <c r="AV495" s="105">
        <f t="shared" si="143"/>
        <v>0</v>
      </c>
      <c r="AW495" s="105">
        <f t="shared" si="144"/>
        <v>0</v>
      </c>
      <c r="AX495" s="108"/>
      <c r="AY495" s="294" t="b">
        <f t="shared" si="145"/>
        <v>1</v>
      </c>
      <c r="AZ495" s="5" t="s">
        <v>1501</v>
      </c>
    </row>
    <row r="496" spans="1:52" s="5" customFormat="1" ht="34.5" x14ac:dyDescent="0.25">
      <c r="A496" s="281" t="s">
        <v>674</v>
      </c>
      <c r="B496" s="69" t="s">
        <v>2489</v>
      </c>
      <c r="C496" s="126" t="s">
        <v>2201</v>
      </c>
      <c r="D496" s="81">
        <v>0</v>
      </c>
      <c r="E496" s="35">
        <v>435</v>
      </c>
      <c r="F496" s="127" t="s">
        <v>33</v>
      </c>
      <c r="G496" s="46">
        <v>0</v>
      </c>
      <c r="H496" s="46"/>
      <c r="I496" s="46"/>
      <c r="J496" s="46"/>
      <c r="K496" s="46"/>
      <c r="L496" s="46">
        <f t="shared" si="129"/>
        <v>0</v>
      </c>
      <c r="M496" s="46">
        <v>0</v>
      </c>
      <c r="N496" s="46">
        <f t="shared" si="130"/>
        <v>0</v>
      </c>
      <c r="O496" s="105"/>
      <c r="P496" s="105"/>
      <c r="Q496" s="105"/>
      <c r="R496" s="105"/>
      <c r="S496" s="46">
        <f t="shared" si="131"/>
        <v>0</v>
      </c>
      <c r="T496" s="46"/>
      <c r="U496" s="46">
        <f t="shared" si="132"/>
        <v>0</v>
      </c>
      <c r="V496" s="105"/>
      <c r="W496" s="105"/>
      <c r="X496" s="105"/>
      <c r="Y496" s="105"/>
      <c r="Z496" s="46">
        <f t="shared" si="133"/>
        <v>0</v>
      </c>
      <c r="AA496" s="105"/>
      <c r="AB496" s="46">
        <f t="shared" si="134"/>
        <v>0</v>
      </c>
      <c r="AC496" s="105"/>
      <c r="AD496" s="105"/>
      <c r="AE496" s="105"/>
      <c r="AF496" s="105"/>
      <c r="AG496" s="46">
        <f t="shared" si="146"/>
        <v>0</v>
      </c>
      <c r="AH496" s="105"/>
      <c r="AI496" s="46">
        <f t="shared" si="135"/>
        <v>0</v>
      </c>
      <c r="AJ496" s="105"/>
      <c r="AK496" s="105"/>
      <c r="AL496" s="105"/>
      <c r="AM496" s="105"/>
      <c r="AN496" s="46">
        <f t="shared" si="136"/>
        <v>0</v>
      </c>
      <c r="AO496" s="105">
        <v>0</v>
      </c>
      <c r="AP496" s="105">
        <f t="shared" si="137"/>
        <v>0</v>
      </c>
      <c r="AQ496" s="46">
        <f t="shared" si="138"/>
        <v>0</v>
      </c>
      <c r="AR496" s="46">
        <f t="shared" si="139"/>
        <v>0</v>
      </c>
      <c r="AS496" s="46">
        <f t="shared" si="140"/>
        <v>0</v>
      </c>
      <c r="AT496" s="46">
        <f t="shared" si="141"/>
        <v>0</v>
      </c>
      <c r="AU496" s="46">
        <f t="shared" si="142"/>
        <v>0</v>
      </c>
      <c r="AV496" s="105">
        <f t="shared" si="143"/>
        <v>0</v>
      </c>
      <c r="AW496" s="105">
        <f t="shared" si="144"/>
        <v>0</v>
      </c>
      <c r="AX496" s="108"/>
      <c r="AY496" s="294" t="b">
        <f t="shared" si="145"/>
        <v>1</v>
      </c>
      <c r="AZ496" s="5" t="s">
        <v>2201</v>
      </c>
    </row>
    <row r="497" spans="1:52" s="5" customFormat="1" ht="28.5" customHeight="1" x14ac:dyDescent="0.25">
      <c r="A497" s="281" t="s">
        <v>1880</v>
      </c>
      <c r="B497" s="19" t="s">
        <v>1884</v>
      </c>
      <c r="C497" s="65" t="s">
        <v>1885</v>
      </c>
      <c r="D497" s="66">
        <v>209.99</v>
      </c>
      <c r="E497" s="67">
        <v>209.99</v>
      </c>
      <c r="F497" s="101" t="s">
        <v>33</v>
      </c>
      <c r="G497" s="46">
        <v>0</v>
      </c>
      <c r="H497" s="46"/>
      <c r="I497" s="46"/>
      <c r="J497" s="46"/>
      <c r="K497" s="46"/>
      <c r="L497" s="46">
        <f t="shared" si="129"/>
        <v>0</v>
      </c>
      <c r="M497" s="46"/>
      <c r="N497" s="46">
        <f t="shared" si="130"/>
        <v>0</v>
      </c>
      <c r="O497" s="105"/>
      <c r="P497" s="105"/>
      <c r="Q497" s="105"/>
      <c r="R497" s="105"/>
      <c r="S497" s="46">
        <f t="shared" si="131"/>
        <v>0</v>
      </c>
      <c r="T497" s="46"/>
      <c r="U497" s="46">
        <f t="shared" si="132"/>
        <v>0</v>
      </c>
      <c r="V497" s="105"/>
      <c r="W497" s="105"/>
      <c r="X497" s="105"/>
      <c r="Y497" s="105"/>
      <c r="Z497" s="46">
        <f t="shared" si="133"/>
        <v>0</v>
      </c>
      <c r="AA497" s="105"/>
      <c r="AB497" s="46">
        <f t="shared" si="134"/>
        <v>0</v>
      </c>
      <c r="AC497" s="105"/>
      <c r="AD497" s="105"/>
      <c r="AE497" s="105"/>
      <c r="AF497" s="105"/>
      <c r="AG497" s="46">
        <f t="shared" si="146"/>
        <v>0</v>
      </c>
      <c r="AH497" s="105">
        <v>0</v>
      </c>
      <c r="AI497" s="46">
        <f t="shared" si="135"/>
        <v>0</v>
      </c>
      <c r="AJ497" s="105"/>
      <c r="AK497" s="105"/>
      <c r="AL497" s="105"/>
      <c r="AM497" s="105"/>
      <c r="AN497" s="46">
        <f t="shared" si="136"/>
        <v>0</v>
      </c>
      <c r="AO497" s="105">
        <v>0</v>
      </c>
      <c r="AP497" s="105">
        <f t="shared" si="137"/>
        <v>0</v>
      </c>
      <c r="AQ497" s="46">
        <f t="shared" si="138"/>
        <v>0</v>
      </c>
      <c r="AR497" s="46">
        <f t="shared" si="139"/>
        <v>0</v>
      </c>
      <c r="AS497" s="46">
        <f t="shared" si="140"/>
        <v>0</v>
      </c>
      <c r="AT497" s="46">
        <f t="shared" si="141"/>
        <v>0</v>
      </c>
      <c r="AU497" s="46">
        <f t="shared" si="142"/>
        <v>0</v>
      </c>
      <c r="AV497" s="105">
        <f t="shared" si="143"/>
        <v>0</v>
      </c>
      <c r="AW497" s="105">
        <f t="shared" si="144"/>
        <v>0</v>
      </c>
      <c r="AX497" s="107"/>
      <c r="AY497" s="294" t="b">
        <f t="shared" si="145"/>
        <v>1</v>
      </c>
      <c r="AZ497" s="5" t="s">
        <v>1885</v>
      </c>
    </row>
    <row r="498" spans="1:52" s="36" customFormat="1" ht="24.75" customHeight="1" x14ac:dyDescent="0.25">
      <c r="A498" s="281" t="s">
        <v>1880</v>
      </c>
      <c r="B498" s="19" t="s">
        <v>1886</v>
      </c>
      <c r="C498" s="65" t="s">
        <v>1887</v>
      </c>
      <c r="D498" s="66">
        <v>1142.8599999999999</v>
      </c>
      <c r="E498" s="67">
        <v>1142.8599999999999</v>
      </c>
      <c r="F498" s="101" t="s">
        <v>33</v>
      </c>
      <c r="G498" s="46">
        <v>0</v>
      </c>
      <c r="H498" s="46"/>
      <c r="I498" s="46"/>
      <c r="J498" s="46"/>
      <c r="K498" s="46"/>
      <c r="L498" s="46">
        <f t="shared" si="129"/>
        <v>0</v>
      </c>
      <c r="M498" s="46"/>
      <c r="N498" s="46">
        <f t="shared" si="130"/>
        <v>0</v>
      </c>
      <c r="O498" s="105"/>
      <c r="P498" s="105"/>
      <c r="Q498" s="105"/>
      <c r="R498" s="105"/>
      <c r="S498" s="46">
        <f t="shared" si="131"/>
        <v>0</v>
      </c>
      <c r="T498" s="46"/>
      <c r="U498" s="46">
        <f t="shared" si="132"/>
        <v>0</v>
      </c>
      <c r="V498" s="105"/>
      <c r="W498" s="105"/>
      <c r="X498" s="105"/>
      <c r="Y498" s="105"/>
      <c r="Z498" s="46">
        <f t="shared" si="133"/>
        <v>0</v>
      </c>
      <c r="AA498" s="105"/>
      <c r="AB498" s="46">
        <f t="shared" si="134"/>
        <v>0</v>
      </c>
      <c r="AC498" s="105"/>
      <c r="AD498" s="105"/>
      <c r="AE498" s="105"/>
      <c r="AF498" s="105"/>
      <c r="AG498" s="46">
        <f t="shared" si="146"/>
        <v>0</v>
      </c>
      <c r="AH498" s="105">
        <v>0</v>
      </c>
      <c r="AI498" s="46">
        <f t="shared" si="135"/>
        <v>0</v>
      </c>
      <c r="AJ498" s="105"/>
      <c r="AK498" s="105"/>
      <c r="AL498" s="105"/>
      <c r="AM498" s="105"/>
      <c r="AN498" s="46">
        <f t="shared" si="136"/>
        <v>0</v>
      </c>
      <c r="AO498" s="105">
        <v>0</v>
      </c>
      <c r="AP498" s="105">
        <f t="shared" si="137"/>
        <v>0</v>
      </c>
      <c r="AQ498" s="46">
        <f t="shared" si="138"/>
        <v>0</v>
      </c>
      <c r="AR498" s="46">
        <f t="shared" si="139"/>
        <v>0</v>
      </c>
      <c r="AS498" s="46">
        <f t="shared" si="140"/>
        <v>0</v>
      </c>
      <c r="AT498" s="46">
        <f t="shared" si="141"/>
        <v>0</v>
      </c>
      <c r="AU498" s="46">
        <f t="shared" si="142"/>
        <v>0</v>
      </c>
      <c r="AV498" s="105">
        <f t="shared" si="143"/>
        <v>0</v>
      </c>
      <c r="AW498" s="105">
        <f t="shared" si="144"/>
        <v>0</v>
      </c>
      <c r="AX498" s="108"/>
      <c r="AY498" s="294" t="b">
        <f t="shared" si="145"/>
        <v>1</v>
      </c>
      <c r="AZ498" s="36" t="s">
        <v>1887</v>
      </c>
    </row>
    <row r="499" spans="1:52" s="5" customFormat="1" ht="28.5" customHeight="1" x14ac:dyDescent="0.25">
      <c r="A499" s="281" t="s">
        <v>1880</v>
      </c>
      <c r="B499" s="19" t="s">
        <v>1888</v>
      </c>
      <c r="C499" s="65" t="s">
        <v>1889</v>
      </c>
      <c r="D499" s="66">
        <v>472.12</v>
      </c>
      <c r="E499" s="67">
        <v>472.12</v>
      </c>
      <c r="F499" s="101" t="s">
        <v>33</v>
      </c>
      <c r="G499" s="46">
        <v>0</v>
      </c>
      <c r="H499" s="46"/>
      <c r="I499" s="46"/>
      <c r="J499" s="46"/>
      <c r="K499" s="46"/>
      <c r="L499" s="46">
        <f t="shared" si="129"/>
        <v>0</v>
      </c>
      <c r="M499" s="46"/>
      <c r="N499" s="46">
        <f t="shared" si="130"/>
        <v>0</v>
      </c>
      <c r="O499" s="105"/>
      <c r="P499" s="105"/>
      <c r="Q499" s="105"/>
      <c r="R499" s="105"/>
      <c r="S499" s="46">
        <f t="shared" si="131"/>
        <v>0</v>
      </c>
      <c r="T499" s="46"/>
      <c r="U499" s="46">
        <f t="shared" si="132"/>
        <v>0</v>
      </c>
      <c r="V499" s="105"/>
      <c r="W499" s="105"/>
      <c r="X499" s="105"/>
      <c r="Y499" s="105"/>
      <c r="Z499" s="46">
        <f t="shared" si="133"/>
        <v>0</v>
      </c>
      <c r="AA499" s="105"/>
      <c r="AB499" s="46">
        <f t="shared" si="134"/>
        <v>0</v>
      </c>
      <c r="AC499" s="105"/>
      <c r="AD499" s="105"/>
      <c r="AE499" s="105"/>
      <c r="AF499" s="105"/>
      <c r="AG499" s="46">
        <f t="shared" si="146"/>
        <v>0</v>
      </c>
      <c r="AH499" s="105">
        <v>0</v>
      </c>
      <c r="AI499" s="46">
        <f t="shared" si="135"/>
        <v>0</v>
      </c>
      <c r="AJ499" s="105"/>
      <c r="AK499" s="105"/>
      <c r="AL499" s="105"/>
      <c r="AM499" s="105"/>
      <c r="AN499" s="46">
        <f t="shared" si="136"/>
        <v>0</v>
      </c>
      <c r="AO499" s="105">
        <v>0</v>
      </c>
      <c r="AP499" s="105">
        <f t="shared" si="137"/>
        <v>0</v>
      </c>
      <c r="AQ499" s="46">
        <f t="shared" si="138"/>
        <v>0</v>
      </c>
      <c r="AR499" s="46">
        <f t="shared" si="139"/>
        <v>0</v>
      </c>
      <c r="AS499" s="46">
        <f t="shared" si="140"/>
        <v>0</v>
      </c>
      <c r="AT499" s="46">
        <f t="shared" si="141"/>
        <v>0</v>
      </c>
      <c r="AU499" s="46">
        <f t="shared" si="142"/>
        <v>0</v>
      </c>
      <c r="AV499" s="105">
        <f t="shared" si="143"/>
        <v>0</v>
      </c>
      <c r="AW499" s="105">
        <f t="shared" si="144"/>
        <v>0</v>
      </c>
      <c r="AX499" s="108"/>
      <c r="AY499" s="294" t="b">
        <f t="shared" si="145"/>
        <v>1</v>
      </c>
      <c r="AZ499" s="5" t="s">
        <v>1889</v>
      </c>
    </row>
    <row r="500" spans="1:52" s="5" customFormat="1" ht="24.95" customHeight="1" x14ac:dyDescent="0.25">
      <c r="A500" s="281" t="s">
        <v>1880</v>
      </c>
      <c r="B500" s="19" t="s">
        <v>1890</v>
      </c>
      <c r="C500" s="65" t="s">
        <v>1891</v>
      </c>
      <c r="D500" s="66">
        <v>857.24</v>
      </c>
      <c r="E500" s="67">
        <v>857.24</v>
      </c>
      <c r="F500" s="101" t="s">
        <v>33</v>
      </c>
      <c r="G500" s="46">
        <v>20</v>
      </c>
      <c r="H500" s="46"/>
      <c r="I500" s="46"/>
      <c r="J500" s="46"/>
      <c r="K500" s="46"/>
      <c r="L500" s="46">
        <f t="shared" si="129"/>
        <v>20</v>
      </c>
      <c r="M500" s="46">
        <v>20</v>
      </c>
      <c r="N500" s="46">
        <f t="shared" si="130"/>
        <v>0</v>
      </c>
      <c r="O500" s="105"/>
      <c r="P500" s="105"/>
      <c r="Q500" s="105"/>
      <c r="R500" s="105"/>
      <c r="S500" s="46">
        <f t="shared" si="131"/>
        <v>20</v>
      </c>
      <c r="T500" s="46">
        <v>20</v>
      </c>
      <c r="U500" s="46">
        <f t="shared" si="132"/>
        <v>0</v>
      </c>
      <c r="V500" s="105"/>
      <c r="W500" s="105"/>
      <c r="X500" s="105"/>
      <c r="Y500" s="105"/>
      <c r="Z500" s="46">
        <f t="shared" si="133"/>
        <v>20</v>
      </c>
      <c r="AA500" s="105">
        <v>20</v>
      </c>
      <c r="AB500" s="46">
        <f t="shared" si="134"/>
        <v>0</v>
      </c>
      <c r="AC500" s="105"/>
      <c r="AD500" s="105"/>
      <c r="AE500" s="105"/>
      <c r="AF500" s="105"/>
      <c r="AG500" s="46">
        <f t="shared" si="146"/>
        <v>20</v>
      </c>
      <c r="AH500" s="105">
        <v>20</v>
      </c>
      <c r="AI500" s="46">
        <f t="shared" si="135"/>
        <v>0</v>
      </c>
      <c r="AJ500" s="105"/>
      <c r="AK500" s="105"/>
      <c r="AL500" s="105"/>
      <c r="AM500" s="105"/>
      <c r="AN500" s="46">
        <f t="shared" si="136"/>
        <v>20</v>
      </c>
      <c r="AO500" s="105">
        <v>20</v>
      </c>
      <c r="AP500" s="105">
        <f t="shared" si="137"/>
        <v>0</v>
      </c>
      <c r="AQ500" s="46">
        <f t="shared" si="138"/>
        <v>0</v>
      </c>
      <c r="AR500" s="46">
        <f t="shared" si="139"/>
        <v>0</v>
      </c>
      <c r="AS500" s="46">
        <f t="shared" si="140"/>
        <v>0</v>
      </c>
      <c r="AT500" s="46">
        <f t="shared" si="141"/>
        <v>0</v>
      </c>
      <c r="AU500" s="46">
        <f t="shared" si="142"/>
        <v>20</v>
      </c>
      <c r="AV500" s="184">
        <f t="shared" si="143"/>
        <v>20</v>
      </c>
      <c r="AW500" s="105">
        <f t="shared" si="144"/>
        <v>0</v>
      </c>
      <c r="AX500" s="107"/>
      <c r="AY500" s="294" t="b">
        <f t="shared" si="145"/>
        <v>1</v>
      </c>
      <c r="AZ500" s="5" t="s">
        <v>1891</v>
      </c>
    </row>
    <row r="501" spans="1:52" s="5" customFormat="1" ht="24.95" customHeight="1" x14ac:dyDescent="0.25">
      <c r="A501" s="281" t="s">
        <v>1053</v>
      </c>
      <c r="B501" s="19" t="s">
        <v>1198</v>
      </c>
      <c r="C501" s="65" t="s">
        <v>1199</v>
      </c>
      <c r="D501" s="66">
        <v>120</v>
      </c>
      <c r="E501" s="67">
        <v>120</v>
      </c>
      <c r="F501" s="101" t="s">
        <v>33</v>
      </c>
      <c r="G501" s="46">
        <v>30</v>
      </c>
      <c r="H501" s="46"/>
      <c r="I501" s="46"/>
      <c r="J501" s="46"/>
      <c r="K501" s="46"/>
      <c r="L501" s="46">
        <f t="shared" si="129"/>
        <v>30</v>
      </c>
      <c r="M501" s="46">
        <v>30</v>
      </c>
      <c r="N501" s="46">
        <f t="shared" si="130"/>
        <v>0</v>
      </c>
      <c r="O501" s="105"/>
      <c r="P501" s="105"/>
      <c r="Q501" s="105"/>
      <c r="R501" s="105"/>
      <c r="S501" s="46">
        <f t="shared" si="131"/>
        <v>30</v>
      </c>
      <c r="T501" s="46">
        <v>30</v>
      </c>
      <c r="U501" s="46">
        <f t="shared" si="132"/>
        <v>0</v>
      </c>
      <c r="V501" s="105"/>
      <c r="W501" s="105"/>
      <c r="X501" s="105"/>
      <c r="Y501" s="105"/>
      <c r="Z501" s="46">
        <f t="shared" si="133"/>
        <v>30</v>
      </c>
      <c r="AA501" s="105">
        <v>30</v>
      </c>
      <c r="AB501" s="46">
        <f t="shared" si="134"/>
        <v>0</v>
      </c>
      <c r="AC501" s="105"/>
      <c r="AD501" s="105"/>
      <c r="AE501" s="105"/>
      <c r="AF501" s="105"/>
      <c r="AG501" s="46">
        <f t="shared" si="146"/>
        <v>30</v>
      </c>
      <c r="AH501" s="105">
        <v>30</v>
      </c>
      <c r="AI501" s="46">
        <f t="shared" si="135"/>
        <v>0</v>
      </c>
      <c r="AJ501" s="105"/>
      <c r="AK501" s="105"/>
      <c r="AL501" s="105"/>
      <c r="AM501" s="105"/>
      <c r="AN501" s="46">
        <f t="shared" si="136"/>
        <v>30</v>
      </c>
      <c r="AO501" s="105">
        <v>30</v>
      </c>
      <c r="AP501" s="105">
        <f t="shared" si="137"/>
        <v>0</v>
      </c>
      <c r="AQ501" s="46">
        <f t="shared" si="138"/>
        <v>0</v>
      </c>
      <c r="AR501" s="46">
        <f t="shared" si="139"/>
        <v>0</v>
      </c>
      <c r="AS501" s="46">
        <f t="shared" si="140"/>
        <v>0</v>
      </c>
      <c r="AT501" s="46">
        <f t="shared" si="141"/>
        <v>0</v>
      </c>
      <c r="AU501" s="46">
        <f t="shared" si="142"/>
        <v>30</v>
      </c>
      <c r="AV501" s="105">
        <f t="shared" si="143"/>
        <v>30</v>
      </c>
      <c r="AW501" s="105">
        <f t="shared" si="144"/>
        <v>0</v>
      </c>
      <c r="AX501" s="107"/>
      <c r="AY501" s="294" t="b">
        <f t="shared" si="145"/>
        <v>1</v>
      </c>
      <c r="AZ501" s="5" t="s">
        <v>1199</v>
      </c>
    </row>
    <row r="502" spans="1:52" s="5" customFormat="1" ht="24.95" customHeight="1" x14ac:dyDescent="0.25">
      <c r="A502" s="281" t="s">
        <v>1271</v>
      </c>
      <c r="B502" s="19" t="s">
        <v>1701</v>
      </c>
      <c r="C502" s="65" t="s">
        <v>1702</v>
      </c>
      <c r="D502" s="66">
        <v>1568.32</v>
      </c>
      <c r="E502" s="67">
        <v>1568.32</v>
      </c>
      <c r="F502" s="101" t="s">
        <v>33</v>
      </c>
      <c r="G502" s="46">
        <v>1</v>
      </c>
      <c r="H502" s="46"/>
      <c r="I502" s="46"/>
      <c r="J502" s="46"/>
      <c r="K502" s="46"/>
      <c r="L502" s="46">
        <f t="shared" si="129"/>
        <v>1</v>
      </c>
      <c r="M502" s="46">
        <v>1</v>
      </c>
      <c r="N502" s="46">
        <f t="shared" si="130"/>
        <v>0</v>
      </c>
      <c r="O502" s="105"/>
      <c r="P502" s="105"/>
      <c r="Q502" s="105"/>
      <c r="R502" s="105"/>
      <c r="S502" s="46">
        <f t="shared" si="131"/>
        <v>1</v>
      </c>
      <c r="T502" s="46">
        <v>1</v>
      </c>
      <c r="U502" s="46">
        <f t="shared" si="132"/>
        <v>0</v>
      </c>
      <c r="V502" s="105"/>
      <c r="W502" s="105"/>
      <c r="X502" s="105"/>
      <c r="Y502" s="105"/>
      <c r="Z502" s="46">
        <f t="shared" si="133"/>
        <v>1</v>
      </c>
      <c r="AA502" s="105">
        <v>1</v>
      </c>
      <c r="AB502" s="46">
        <f t="shared" si="134"/>
        <v>0</v>
      </c>
      <c r="AC502" s="105"/>
      <c r="AD502" s="105"/>
      <c r="AE502" s="105"/>
      <c r="AF502" s="105"/>
      <c r="AG502" s="46">
        <f t="shared" si="146"/>
        <v>1</v>
      </c>
      <c r="AH502" s="105">
        <v>1</v>
      </c>
      <c r="AI502" s="46">
        <f t="shared" si="135"/>
        <v>0</v>
      </c>
      <c r="AJ502" s="105"/>
      <c r="AK502" s="105"/>
      <c r="AL502" s="105"/>
      <c r="AM502" s="105"/>
      <c r="AN502" s="46">
        <f t="shared" si="136"/>
        <v>1</v>
      </c>
      <c r="AO502" s="105">
        <v>1</v>
      </c>
      <c r="AP502" s="105">
        <f t="shared" si="137"/>
        <v>0</v>
      </c>
      <c r="AQ502" s="46">
        <f t="shared" si="138"/>
        <v>0</v>
      </c>
      <c r="AR502" s="46">
        <f t="shared" si="139"/>
        <v>0</v>
      </c>
      <c r="AS502" s="46">
        <f t="shared" si="140"/>
        <v>0</v>
      </c>
      <c r="AT502" s="46">
        <f t="shared" si="141"/>
        <v>0</v>
      </c>
      <c r="AU502" s="46">
        <f t="shared" si="142"/>
        <v>1</v>
      </c>
      <c r="AV502" s="184">
        <f t="shared" si="143"/>
        <v>1</v>
      </c>
      <c r="AW502" s="105">
        <f t="shared" si="144"/>
        <v>0</v>
      </c>
      <c r="AX502" s="108"/>
      <c r="AY502" s="294" t="b">
        <f t="shared" si="145"/>
        <v>1</v>
      </c>
      <c r="AZ502" s="5" t="s">
        <v>1702</v>
      </c>
    </row>
    <row r="503" spans="1:52" s="5" customFormat="1" ht="24.95" customHeight="1" x14ac:dyDescent="0.25">
      <c r="A503" s="281" t="s">
        <v>1270</v>
      </c>
      <c r="B503" s="19" t="s">
        <v>1526</v>
      </c>
      <c r="C503" s="65" t="s">
        <v>1527</v>
      </c>
      <c r="D503" s="66">
        <v>231.74</v>
      </c>
      <c r="E503" s="67">
        <v>231.74</v>
      </c>
      <c r="F503" s="101" t="s">
        <v>33</v>
      </c>
      <c r="G503" s="46">
        <v>0</v>
      </c>
      <c r="H503" s="46"/>
      <c r="I503" s="46"/>
      <c r="J503" s="46"/>
      <c r="K503" s="46"/>
      <c r="L503" s="46">
        <f t="shared" si="129"/>
        <v>0</v>
      </c>
      <c r="M503" s="46"/>
      <c r="N503" s="46">
        <f t="shared" si="130"/>
        <v>0</v>
      </c>
      <c r="O503" s="105"/>
      <c r="P503" s="105"/>
      <c r="Q503" s="105"/>
      <c r="R503" s="105"/>
      <c r="S503" s="46">
        <f t="shared" si="131"/>
        <v>0</v>
      </c>
      <c r="T503" s="46"/>
      <c r="U503" s="46">
        <f t="shared" si="132"/>
        <v>0</v>
      </c>
      <c r="V503" s="105"/>
      <c r="W503" s="105"/>
      <c r="X503" s="105"/>
      <c r="Y503" s="105"/>
      <c r="Z503" s="46">
        <f t="shared" si="133"/>
        <v>0</v>
      </c>
      <c r="AA503" s="105"/>
      <c r="AB503" s="46">
        <f t="shared" si="134"/>
        <v>0</v>
      </c>
      <c r="AC503" s="105"/>
      <c r="AD503" s="105"/>
      <c r="AE503" s="105"/>
      <c r="AF503" s="105"/>
      <c r="AG503" s="46">
        <f t="shared" si="146"/>
        <v>0</v>
      </c>
      <c r="AH503" s="105">
        <v>0</v>
      </c>
      <c r="AI503" s="46">
        <f t="shared" si="135"/>
        <v>0</v>
      </c>
      <c r="AJ503" s="105"/>
      <c r="AK503" s="105"/>
      <c r="AL503" s="105"/>
      <c r="AM503" s="105"/>
      <c r="AN503" s="46">
        <f t="shared" si="136"/>
        <v>0</v>
      </c>
      <c r="AO503" s="105">
        <v>0</v>
      </c>
      <c r="AP503" s="105">
        <f t="shared" si="137"/>
        <v>0</v>
      </c>
      <c r="AQ503" s="46">
        <f t="shared" si="138"/>
        <v>0</v>
      </c>
      <c r="AR503" s="46">
        <f t="shared" si="139"/>
        <v>0</v>
      </c>
      <c r="AS503" s="46">
        <f t="shared" si="140"/>
        <v>0</v>
      </c>
      <c r="AT503" s="46">
        <f t="shared" si="141"/>
        <v>0</v>
      </c>
      <c r="AU503" s="46">
        <f t="shared" si="142"/>
        <v>0</v>
      </c>
      <c r="AV503" s="105">
        <f t="shared" si="143"/>
        <v>0</v>
      </c>
      <c r="AW503" s="105">
        <f t="shared" si="144"/>
        <v>0</v>
      </c>
      <c r="AX503" s="108"/>
      <c r="AY503" s="294" t="b">
        <f t="shared" si="145"/>
        <v>1</v>
      </c>
      <c r="AZ503" s="5" t="s">
        <v>1527</v>
      </c>
    </row>
    <row r="504" spans="1:52" s="5" customFormat="1" ht="24.95" customHeight="1" x14ac:dyDescent="0.25">
      <c r="A504" s="281" t="s">
        <v>1497</v>
      </c>
      <c r="B504" s="19" t="s">
        <v>1502</v>
      </c>
      <c r="C504" s="65" t="s">
        <v>1503</v>
      </c>
      <c r="D504" s="66">
        <v>419</v>
      </c>
      <c r="E504" s="67">
        <v>419</v>
      </c>
      <c r="F504" s="101" t="s">
        <v>33</v>
      </c>
      <c r="G504" s="46">
        <v>0</v>
      </c>
      <c r="H504" s="46"/>
      <c r="I504" s="46"/>
      <c r="J504" s="46"/>
      <c r="K504" s="46"/>
      <c r="L504" s="46">
        <f t="shared" si="129"/>
        <v>0</v>
      </c>
      <c r="M504" s="46">
        <v>0</v>
      </c>
      <c r="N504" s="46">
        <f t="shared" si="130"/>
        <v>0</v>
      </c>
      <c r="O504" s="105"/>
      <c r="P504" s="105"/>
      <c r="Q504" s="105"/>
      <c r="R504" s="105"/>
      <c r="S504" s="46">
        <f t="shared" si="131"/>
        <v>0</v>
      </c>
      <c r="T504" s="46"/>
      <c r="U504" s="46">
        <f t="shared" si="132"/>
        <v>0</v>
      </c>
      <c r="V504" s="105"/>
      <c r="W504" s="105"/>
      <c r="X504" s="105"/>
      <c r="Y504" s="105"/>
      <c r="Z504" s="46">
        <f t="shared" si="133"/>
        <v>0</v>
      </c>
      <c r="AA504" s="105"/>
      <c r="AB504" s="46">
        <f t="shared" si="134"/>
        <v>0</v>
      </c>
      <c r="AC504" s="105"/>
      <c r="AD504" s="105"/>
      <c r="AE504" s="105"/>
      <c r="AF504" s="105"/>
      <c r="AG504" s="46">
        <f t="shared" si="146"/>
        <v>0</v>
      </c>
      <c r="AH504" s="105">
        <v>0</v>
      </c>
      <c r="AI504" s="46">
        <f t="shared" si="135"/>
        <v>0</v>
      </c>
      <c r="AJ504" s="105"/>
      <c r="AK504" s="105"/>
      <c r="AL504" s="105"/>
      <c r="AM504" s="105"/>
      <c r="AN504" s="46">
        <f t="shared" si="136"/>
        <v>0</v>
      </c>
      <c r="AO504" s="105">
        <v>0</v>
      </c>
      <c r="AP504" s="105">
        <f t="shared" si="137"/>
        <v>0</v>
      </c>
      <c r="AQ504" s="46">
        <f t="shared" si="138"/>
        <v>0</v>
      </c>
      <c r="AR504" s="46">
        <f t="shared" si="139"/>
        <v>0</v>
      </c>
      <c r="AS504" s="46">
        <f t="shared" si="140"/>
        <v>0</v>
      </c>
      <c r="AT504" s="46">
        <f t="shared" si="141"/>
        <v>0</v>
      </c>
      <c r="AU504" s="46">
        <f t="shared" si="142"/>
        <v>0</v>
      </c>
      <c r="AV504" s="105">
        <f t="shared" si="143"/>
        <v>0</v>
      </c>
      <c r="AW504" s="105">
        <f t="shared" si="144"/>
        <v>0</v>
      </c>
      <c r="AX504" s="108"/>
      <c r="AY504" s="294" t="b">
        <f t="shared" si="145"/>
        <v>1</v>
      </c>
      <c r="AZ504" s="5" t="s">
        <v>1503</v>
      </c>
    </row>
    <row r="505" spans="1:52" s="5" customFormat="1" ht="24.95" customHeight="1" x14ac:dyDescent="0.25">
      <c r="A505" s="281" t="s">
        <v>27</v>
      </c>
      <c r="B505" s="19" t="s">
        <v>116</v>
      </c>
      <c r="C505" s="65" t="s">
        <v>117</v>
      </c>
      <c r="D505" s="66">
        <v>183.28</v>
      </c>
      <c r="E505" s="67">
        <v>183.28</v>
      </c>
      <c r="F505" s="101" t="s">
        <v>33</v>
      </c>
      <c r="G505" s="46">
        <v>0</v>
      </c>
      <c r="H505" s="46"/>
      <c r="I505" s="46"/>
      <c r="J505" s="46"/>
      <c r="K505" s="46"/>
      <c r="L505" s="46">
        <f t="shared" si="129"/>
        <v>0</v>
      </c>
      <c r="M505" s="46">
        <v>0</v>
      </c>
      <c r="N505" s="46">
        <f t="shared" si="130"/>
        <v>0</v>
      </c>
      <c r="O505" s="105"/>
      <c r="P505" s="105"/>
      <c r="Q505" s="105"/>
      <c r="R505" s="105"/>
      <c r="S505" s="46">
        <f t="shared" si="131"/>
        <v>0</v>
      </c>
      <c r="T505" s="46"/>
      <c r="U505" s="46">
        <f t="shared" si="132"/>
        <v>0</v>
      </c>
      <c r="V505" s="105">
        <v>10</v>
      </c>
      <c r="W505" s="105"/>
      <c r="X505" s="105">
        <v>3</v>
      </c>
      <c r="Y505" s="105"/>
      <c r="Z505" s="46">
        <f t="shared" si="133"/>
        <v>7</v>
      </c>
      <c r="AA505" s="105">
        <v>7</v>
      </c>
      <c r="AB505" s="46">
        <f t="shared" si="134"/>
        <v>0</v>
      </c>
      <c r="AC505" s="105"/>
      <c r="AD505" s="105"/>
      <c r="AE505" s="105">
        <v>1</v>
      </c>
      <c r="AF505" s="105"/>
      <c r="AG505" s="46">
        <f t="shared" si="146"/>
        <v>6</v>
      </c>
      <c r="AH505" s="105">
        <v>6</v>
      </c>
      <c r="AI505" s="46">
        <f t="shared" si="135"/>
        <v>0</v>
      </c>
      <c r="AJ505" s="105"/>
      <c r="AK505" s="105"/>
      <c r="AL505" s="105">
        <v>2</v>
      </c>
      <c r="AM505" s="105"/>
      <c r="AN505" s="46">
        <f t="shared" si="136"/>
        <v>4</v>
      </c>
      <c r="AO505" s="105">
        <v>4</v>
      </c>
      <c r="AP505" s="105">
        <f t="shared" si="137"/>
        <v>0</v>
      </c>
      <c r="AQ505" s="46">
        <f t="shared" si="138"/>
        <v>10</v>
      </c>
      <c r="AR505" s="46">
        <f t="shared" si="139"/>
        <v>0</v>
      </c>
      <c r="AS505" s="46">
        <f t="shared" si="140"/>
        <v>6</v>
      </c>
      <c r="AT505" s="46">
        <f t="shared" si="141"/>
        <v>0</v>
      </c>
      <c r="AU505" s="46">
        <f t="shared" si="142"/>
        <v>4</v>
      </c>
      <c r="AV505" s="105">
        <f t="shared" si="143"/>
        <v>4</v>
      </c>
      <c r="AW505" s="105">
        <f t="shared" si="144"/>
        <v>0</v>
      </c>
      <c r="AX505" s="109"/>
      <c r="AY505" s="294" t="b">
        <f t="shared" si="145"/>
        <v>1</v>
      </c>
      <c r="AZ505" s="5" t="s">
        <v>117</v>
      </c>
    </row>
    <row r="506" spans="1:52" s="5" customFormat="1" ht="24.95" customHeight="1" x14ac:dyDescent="0.25">
      <c r="A506" s="281" t="s">
        <v>27</v>
      </c>
      <c r="B506" s="19" t="s">
        <v>118</v>
      </c>
      <c r="C506" s="65" t="s">
        <v>119</v>
      </c>
      <c r="D506" s="66">
        <v>153.12</v>
      </c>
      <c r="E506" s="67">
        <v>153.12</v>
      </c>
      <c r="F506" s="101" t="s">
        <v>33</v>
      </c>
      <c r="G506" s="46">
        <v>0</v>
      </c>
      <c r="H506" s="46"/>
      <c r="I506" s="46"/>
      <c r="J506" s="46"/>
      <c r="K506" s="46"/>
      <c r="L506" s="46">
        <f t="shared" si="129"/>
        <v>0</v>
      </c>
      <c r="M506" s="46">
        <v>0</v>
      </c>
      <c r="N506" s="46">
        <f t="shared" si="130"/>
        <v>0</v>
      </c>
      <c r="O506" s="105"/>
      <c r="P506" s="105"/>
      <c r="Q506" s="105"/>
      <c r="R506" s="105"/>
      <c r="S506" s="46">
        <f t="shared" si="131"/>
        <v>0</v>
      </c>
      <c r="T506" s="46"/>
      <c r="U506" s="46">
        <f t="shared" si="132"/>
        <v>0</v>
      </c>
      <c r="V506" s="105">
        <v>20</v>
      </c>
      <c r="W506" s="105"/>
      <c r="X506" s="105">
        <v>4</v>
      </c>
      <c r="Y506" s="105"/>
      <c r="Z506" s="46">
        <f t="shared" si="133"/>
        <v>16</v>
      </c>
      <c r="AA506" s="105">
        <v>16</v>
      </c>
      <c r="AB506" s="46">
        <f t="shared" si="134"/>
        <v>0</v>
      </c>
      <c r="AC506" s="105"/>
      <c r="AD506" s="105"/>
      <c r="AE506" s="105">
        <v>2</v>
      </c>
      <c r="AF506" s="105"/>
      <c r="AG506" s="46">
        <f t="shared" si="146"/>
        <v>14</v>
      </c>
      <c r="AH506" s="105">
        <v>14</v>
      </c>
      <c r="AI506" s="46">
        <f t="shared" si="135"/>
        <v>0</v>
      </c>
      <c r="AJ506" s="105"/>
      <c r="AK506" s="105"/>
      <c r="AL506" s="105">
        <v>5</v>
      </c>
      <c r="AM506" s="105"/>
      <c r="AN506" s="46">
        <f t="shared" si="136"/>
        <v>9</v>
      </c>
      <c r="AO506" s="105">
        <v>9</v>
      </c>
      <c r="AP506" s="105">
        <f t="shared" si="137"/>
        <v>0</v>
      </c>
      <c r="AQ506" s="46">
        <f t="shared" si="138"/>
        <v>20</v>
      </c>
      <c r="AR506" s="46">
        <f t="shared" si="139"/>
        <v>0</v>
      </c>
      <c r="AS506" s="46">
        <f t="shared" si="140"/>
        <v>11</v>
      </c>
      <c r="AT506" s="46">
        <f t="shared" si="141"/>
        <v>0</v>
      </c>
      <c r="AU506" s="46">
        <f t="shared" si="142"/>
        <v>9</v>
      </c>
      <c r="AV506" s="105">
        <f t="shared" si="143"/>
        <v>9</v>
      </c>
      <c r="AW506" s="105">
        <f t="shared" si="144"/>
        <v>0</v>
      </c>
      <c r="AX506" s="106"/>
      <c r="AY506" s="294" t="b">
        <f t="shared" si="145"/>
        <v>1</v>
      </c>
      <c r="AZ506" s="5" t="s">
        <v>119</v>
      </c>
    </row>
    <row r="507" spans="1:52" s="5" customFormat="1" ht="28.5" customHeight="1" x14ac:dyDescent="0.25">
      <c r="A507" s="281" t="s">
        <v>1053</v>
      </c>
      <c r="B507" s="19" t="s">
        <v>1200</v>
      </c>
      <c r="C507" s="65" t="s">
        <v>1201</v>
      </c>
      <c r="D507" s="66">
        <v>203.87</v>
      </c>
      <c r="E507" s="67">
        <v>203.87</v>
      </c>
      <c r="F507" s="101" t="s">
        <v>33</v>
      </c>
      <c r="G507" s="46">
        <v>0</v>
      </c>
      <c r="H507" s="46"/>
      <c r="I507" s="46"/>
      <c r="J507" s="46"/>
      <c r="K507" s="46"/>
      <c r="L507" s="46">
        <f t="shared" si="129"/>
        <v>0</v>
      </c>
      <c r="M507" s="46">
        <v>0</v>
      </c>
      <c r="N507" s="46">
        <f t="shared" si="130"/>
        <v>0</v>
      </c>
      <c r="O507" s="105"/>
      <c r="P507" s="105"/>
      <c r="Q507" s="105"/>
      <c r="R507" s="105"/>
      <c r="S507" s="46">
        <f t="shared" si="131"/>
        <v>0</v>
      </c>
      <c r="T507" s="46"/>
      <c r="U507" s="46">
        <f t="shared" si="132"/>
        <v>0</v>
      </c>
      <c r="V507" s="105"/>
      <c r="W507" s="105"/>
      <c r="X507" s="105"/>
      <c r="Y507" s="105"/>
      <c r="Z507" s="46">
        <f t="shared" si="133"/>
        <v>0</v>
      </c>
      <c r="AA507" s="105"/>
      <c r="AB507" s="46">
        <f t="shared" si="134"/>
        <v>0</v>
      </c>
      <c r="AC507" s="105"/>
      <c r="AD507" s="105"/>
      <c r="AE507" s="105"/>
      <c r="AF507" s="105"/>
      <c r="AG507" s="46">
        <f t="shared" si="146"/>
        <v>0</v>
      </c>
      <c r="AH507" s="105">
        <v>0</v>
      </c>
      <c r="AI507" s="46">
        <f t="shared" si="135"/>
        <v>0</v>
      </c>
      <c r="AJ507" s="105"/>
      <c r="AK507" s="105"/>
      <c r="AL507" s="105"/>
      <c r="AM507" s="105"/>
      <c r="AN507" s="46">
        <f t="shared" si="136"/>
        <v>0</v>
      </c>
      <c r="AO507" s="105">
        <v>0</v>
      </c>
      <c r="AP507" s="105">
        <f t="shared" si="137"/>
        <v>0</v>
      </c>
      <c r="AQ507" s="46">
        <f t="shared" si="138"/>
        <v>0</v>
      </c>
      <c r="AR507" s="46">
        <f t="shared" si="139"/>
        <v>0</v>
      </c>
      <c r="AS507" s="46">
        <f t="shared" si="140"/>
        <v>0</v>
      </c>
      <c r="AT507" s="46">
        <f t="shared" si="141"/>
        <v>0</v>
      </c>
      <c r="AU507" s="46">
        <f t="shared" si="142"/>
        <v>0</v>
      </c>
      <c r="AV507" s="105">
        <f t="shared" si="143"/>
        <v>0</v>
      </c>
      <c r="AW507" s="105">
        <f t="shared" si="144"/>
        <v>0</v>
      </c>
      <c r="AX507" s="107"/>
      <c r="AY507" s="294" t="b">
        <f t="shared" si="145"/>
        <v>1</v>
      </c>
      <c r="AZ507" s="5" t="s">
        <v>1201</v>
      </c>
    </row>
    <row r="508" spans="1:52" s="5" customFormat="1" ht="24.95" customHeight="1" x14ac:dyDescent="0.25">
      <c r="A508" s="281" t="s">
        <v>1587</v>
      </c>
      <c r="B508" s="19" t="s">
        <v>1592</v>
      </c>
      <c r="C508" s="65" t="s">
        <v>1593</v>
      </c>
      <c r="D508" s="66">
        <v>118.32</v>
      </c>
      <c r="E508" s="67">
        <v>118.32</v>
      </c>
      <c r="F508" s="101" t="s">
        <v>33</v>
      </c>
      <c r="G508" s="46">
        <v>0</v>
      </c>
      <c r="H508" s="46"/>
      <c r="I508" s="46"/>
      <c r="J508" s="46"/>
      <c r="K508" s="46"/>
      <c r="L508" s="46">
        <f t="shared" si="129"/>
        <v>0</v>
      </c>
      <c r="M508" s="46"/>
      <c r="N508" s="46">
        <f t="shared" si="130"/>
        <v>0</v>
      </c>
      <c r="O508" s="105"/>
      <c r="P508" s="105"/>
      <c r="Q508" s="105"/>
      <c r="R508" s="105"/>
      <c r="S508" s="46">
        <f t="shared" si="131"/>
        <v>0</v>
      </c>
      <c r="T508" s="46"/>
      <c r="U508" s="46">
        <f t="shared" si="132"/>
        <v>0</v>
      </c>
      <c r="V508" s="105"/>
      <c r="W508" s="105"/>
      <c r="X508" s="105"/>
      <c r="Y508" s="105"/>
      <c r="Z508" s="46">
        <f t="shared" si="133"/>
        <v>0</v>
      </c>
      <c r="AA508" s="105"/>
      <c r="AB508" s="46">
        <f t="shared" si="134"/>
        <v>0</v>
      </c>
      <c r="AC508" s="105"/>
      <c r="AD508" s="105"/>
      <c r="AE508" s="105"/>
      <c r="AF508" s="105"/>
      <c r="AG508" s="46">
        <f t="shared" si="146"/>
        <v>0</v>
      </c>
      <c r="AH508" s="105">
        <v>0</v>
      </c>
      <c r="AI508" s="46">
        <f t="shared" si="135"/>
        <v>0</v>
      </c>
      <c r="AJ508" s="105"/>
      <c r="AK508" s="105"/>
      <c r="AL508" s="105"/>
      <c r="AM508" s="105"/>
      <c r="AN508" s="46">
        <f t="shared" si="136"/>
        <v>0</v>
      </c>
      <c r="AO508" s="105">
        <v>0</v>
      </c>
      <c r="AP508" s="105">
        <f t="shared" si="137"/>
        <v>0</v>
      </c>
      <c r="AQ508" s="46">
        <f t="shared" si="138"/>
        <v>0</v>
      </c>
      <c r="AR508" s="46">
        <f t="shared" si="139"/>
        <v>0</v>
      </c>
      <c r="AS508" s="46">
        <f t="shared" si="140"/>
        <v>0</v>
      </c>
      <c r="AT508" s="46">
        <f t="shared" si="141"/>
        <v>0</v>
      </c>
      <c r="AU508" s="46">
        <f t="shared" si="142"/>
        <v>0</v>
      </c>
      <c r="AV508" s="115">
        <f t="shared" si="143"/>
        <v>0</v>
      </c>
      <c r="AW508" s="115">
        <f t="shared" si="144"/>
        <v>0</v>
      </c>
      <c r="AX508" s="108"/>
      <c r="AY508" s="294" t="b">
        <f t="shared" si="145"/>
        <v>1</v>
      </c>
      <c r="AZ508" s="5" t="s">
        <v>1593</v>
      </c>
    </row>
    <row r="509" spans="1:52" s="5" customFormat="1" ht="24.95" customHeight="1" x14ac:dyDescent="0.25">
      <c r="A509" s="281" t="s">
        <v>1875</v>
      </c>
      <c r="B509" s="19" t="s">
        <v>1878</v>
      </c>
      <c r="C509" s="65" t="s">
        <v>1879</v>
      </c>
      <c r="D509" s="66">
        <v>118.32</v>
      </c>
      <c r="E509" s="67">
        <v>118.32</v>
      </c>
      <c r="F509" s="101" t="s">
        <v>33</v>
      </c>
      <c r="G509" s="46">
        <v>1</v>
      </c>
      <c r="H509" s="46"/>
      <c r="I509" s="46"/>
      <c r="J509" s="46"/>
      <c r="K509" s="46"/>
      <c r="L509" s="46">
        <f t="shared" si="129"/>
        <v>1</v>
      </c>
      <c r="M509" s="46">
        <v>1</v>
      </c>
      <c r="N509" s="46">
        <f t="shared" si="130"/>
        <v>0</v>
      </c>
      <c r="O509" s="105"/>
      <c r="P509" s="105"/>
      <c r="Q509" s="105"/>
      <c r="R509" s="105"/>
      <c r="S509" s="46">
        <f t="shared" si="131"/>
        <v>1</v>
      </c>
      <c r="T509" s="46">
        <v>1</v>
      </c>
      <c r="U509" s="46">
        <f t="shared" si="132"/>
        <v>0</v>
      </c>
      <c r="V509" s="105"/>
      <c r="W509" s="105"/>
      <c r="X509" s="105"/>
      <c r="Y509" s="105"/>
      <c r="Z509" s="46">
        <f t="shared" si="133"/>
        <v>1</v>
      </c>
      <c r="AA509" s="105">
        <v>1</v>
      </c>
      <c r="AB509" s="46">
        <f t="shared" si="134"/>
        <v>0</v>
      </c>
      <c r="AC509" s="105"/>
      <c r="AD509" s="105"/>
      <c r="AE509" s="105"/>
      <c r="AF509" s="105"/>
      <c r="AG509" s="46">
        <f t="shared" si="146"/>
        <v>1</v>
      </c>
      <c r="AH509" s="105">
        <v>1</v>
      </c>
      <c r="AI509" s="46">
        <f t="shared" si="135"/>
        <v>0</v>
      </c>
      <c r="AJ509" s="105"/>
      <c r="AK509" s="105"/>
      <c r="AL509" s="105"/>
      <c r="AM509" s="105"/>
      <c r="AN509" s="46">
        <f t="shared" si="136"/>
        <v>1</v>
      </c>
      <c r="AO509" s="105">
        <v>1</v>
      </c>
      <c r="AP509" s="105">
        <f t="shared" si="137"/>
        <v>0</v>
      </c>
      <c r="AQ509" s="46">
        <f t="shared" si="138"/>
        <v>0</v>
      </c>
      <c r="AR509" s="46">
        <f t="shared" si="139"/>
        <v>0</v>
      </c>
      <c r="AS509" s="46">
        <f t="shared" si="140"/>
        <v>0</v>
      </c>
      <c r="AT509" s="46">
        <f t="shared" si="141"/>
        <v>0</v>
      </c>
      <c r="AU509" s="46">
        <f t="shared" si="142"/>
        <v>1</v>
      </c>
      <c r="AV509" s="184">
        <f t="shared" si="143"/>
        <v>1</v>
      </c>
      <c r="AW509" s="105">
        <f t="shared" si="144"/>
        <v>0</v>
      </c>
      <c r="AX509" s="107"/>
      <c r="AY509" s="294" t="b">
        <f t="shared" si="145"/>
        <v>1</v>
      </c>
      <c r="AZ509" s="5" t="s">
        <v>1879</v>
      </c>
    </row>
    <row r="510" spans="1:52" s="5" customFormat="1" ht="24.95" customHeight="1" x14ac:dyDescent="0.25">
      <c r="A510" s="281" t="s">
        <v>1053</v>
      </c>
      <c r="B510" s="19" t="s">
        <v>1202</v>
      </c>
      <c r="C510" s="65" t="s">
        <v>1203</v>
      </c>
      <c r="D510" s="66">
        <v>398.99</v>
      </c>
      <c r="E510" s="67">
        <v>398.99</v>
      </c>
      <c r="F510" s="101" t="s">
        <v>33</v>
      </c>
      <c r="G510" s="46">
        <v>0</v>
      </c>
      <c r="H510" s="46"/>
      <c r="I510" s="46"/>
      <c r="J510" s="46"/>
      <c r="K510" s="46"/>
      <c r="L510" s="46">
        <f t="shared" si="129"/>
        <v>0</v>
      </c>
      <c r="M510" s="46">
        <v>0</v>
      </c>
      <c r="N510" s="46">
        <f t="shared" si="130"/>
        <v>0</v>
      </c>
      <c r="O510" s="105"/>
      <c r="P510" s="105"/>
      <c r="Q510" s="105"/>
      <c r="R510" s="105"/>
      <c r="S510" s="46">
        <f>L510+O510+P510-Q510-R510</f>
        <v>0</v>
      </c>
      <c r="T510" s="46"/>
      <c r="U510" s="46">
        <f>T510-S510</f>
        <v>0</v>
      </c>
      <c r="V510" s="105"/>
      <c r="W510" s="105"/>
      <c r="X510" s="105"/>
      <c r="Y510" s="105"/>
      <c r="Z510" s="46">
        <f t="shared" si="133"/>
        <v>0</v>
      </c>
      <c r="AA510" s="105"/>
      <c r="AB510" s="46">
        <f t="shared" si="134"/>
        <v>0</v>
      </c>
      <c r="AC510" s="105"/>
      <c r="AD510" s="105"/>
      <c r="AE510" s="105"/>
      <c r="AF510" s="105"/>
      <c r="AG510" s="46">
        <f t="shared" si="146"/>
        <v>0</v>
      </c>
      <c r="AH510" s="105">
        <v>0</v>
      </c>
      <c r="AI510" s="46">
        <f t="shared" si="135"/>
        <v>0</v>
      </c>
      <c r="AJ510" s="105"/>
      <c r="AK510" s="105"/>
      <c r="AL510" s="105"/>
      <c r="AM510" s="105"/>
      <c r="AN510" s="46">
        <f t="shared" si="136"/>
        <v>0</v>
      </c>
      <c r="AO510" s="105">
        <v>0</v>
      </c>
      <c r="AP510" s="105">
        <f t="shared" si="137"/>
        <v>0</v>
      </c>
      <c r="AQ510" s="46">
        <f t="shared" si="138"/>
        <v>0</v>
      </c>
      <c r="AR510" s="46">
        <f t="shared" si="139"/>
        <v>0</v>
      </c>
      <c r="AS510" s="46">
        <f t="shared" si="140"/>
        <v>0</v>
      </c>
      <c r="AT510" s="46">
        <f t="shared" si="141"/>
        <v>0</v>
      </c>
      <c r="AU510" s="46">
        <f t="shared" si="142"/>
        <v>0</v>
      </c>
      <c r="AV510" s="105">
        <f t="shared" si="143"/>
        <v>0</v>
      </c>
      <c r="AW510" s="105">
        <f t="shared" si="144"/>
        <v>0</v>
      </c>
      <c r="AX510" s="107"/>
      <c r="AY510" s="294" t="b">
        <f t="shared" si="145"/>
        <v>1</v>
      </c>
      <c r="AZ510" s="5" t="s">
        <v>1203</v>
      </c>
    </row>
    <row r="511" spans="1:52" s="5" customFormat="1" ht="24.95" customHeight="1" x14ac:dyDescent="0.25">
      <c r="A511" s="281" t="s">
        <v>674</v>
      </c>
      <c r="B511" s="19" t="s">
        <v>806</v>
      </c>
      <c r="C511" s="65" t="s">
        <v>807</v>
      </c>
      <c r="D511" s="66">
        <v>199</v>
      </c>
      <c r="E511" s="67">
        <v>149.63999999999999</v>
      </c>
      <c r="F511" s="101" t="s">
        <v>33</v>
      </c>
      <c r="G511" s="46">
        <v>0</v>
      </c>
      <c r="H511" s="46"/>
      <c r="I511" s="46"/>
      <c r="J511" s="46"/>
      <c r="K511" s="46"/>
      <c r="L511" s="46">
        <f t="shared" si="129"/>
        <v>0</v>
      </c>
      <c r="M511" s="46"/>
      <c r="N511" s="46">
        <f t="shared" si="130"/>
        <v>0</v>
      </c>
      <c r="O511" s="105"/>
      <c r="P511" s="105"/>
      <c r="Q511" s="105"/>
      <c r="R511" s="105"/>
      <c r="S511" s="46">
        <f t="shared" ref="S511:S529" si="147">L511+O511+P511-Q511-R511</f>
        <v>0</v>
      </c>
      <c r="T511" s="46"/>
      <c r="U511" s="46">
        <f t="shared" ref="U511:U529" si="148">T511-S511</f>
        <v>0</v>
      </c>
      <c r="V511" s="105"/>
      <c r="W511" s="105"/>
      <c r="X511" s="105"/>
      <c r="Y511" s="105"/>
      <c r="Z511" s="46">
        <f t="shared" si="133"/>
        <v>0</v>
      </c>
      <c r="AA511" s="105"/>
      <c r="AB511" s="46">
        <f t="shared" si="134"/>
        <v>0</v>
      </c>
      <c r="AC511" s="105"/>
      <c r="AD511" s="105"/>
      <c r="AE511" s="105"/>
      <c r="AF511" s="105"/>
      <c r="AG511" s="46">
        <f t="shared" si="146"/>
        <v>0</v>
      </c>
      <c r="AH511" s="105">
        <v>0</v>
      </c>
      <c r="AI511" s="46">
        <f t="shared" si="135"/>
        <v>0</v>
      </c>
      <c r="AJ511" s="105"/>
      <c r="AK511" s="105"/>
      <c r="AL511" s="105"/>
      <c r="AM511" s="105"/>
      <c r="AN511" s="46">
        <f t="shared" si="136"/>
        <v>0</v>
      </c>
      <c r="AO511" s="105"/>
      <c r="AP511" s="105">
        <f t="shared" si="137"/>
        <v>0</v>
      </c>
      <c r="AQ511" s="46">
        <f t="shared" si="138"/>
        <v>0</v>
      </c>
      <c r="AR511" s="46">
        <f t="shared" si="139"/>
        <v>0</v>
      </c>
      <c r="AS511" s="46">
        <f t="shared" si="140"/>
        <v>0</v>
      </c>
      <c r="AT511" s="46">
        <f t="shared" si="141"/>
        <v>0</v>
      </c>
      <c r="AU511" s="46">
        <f t="shared" si="142"/>
        <v>0</v>
      </c>
      <c r="AV511" s="105">
        <f t="shared" si="143"/>
        <v>0</v>
      </c>
      <c r="AW511" s="105">
        <f t="shared" si="144"/>
        <v>0</v>
      </c>
      <c r="AX511" s="107"/>
      <c r="AY511" s="294" t="b">
        <f t="shared" si="145"/>
        <v>1</v>
      </c>
      <c r="AZ511" s="5" t="s">
        <v>807</v>
      </c>
    </row>
    <row r="512" spans="1:52" s="5" customFormat="1" ht="24.95" customHeight="1" x14ac:dyDescent="0.25">
      <c r="A512" s="281" t="s">
        <v>27</v>
      </c>
      <c r="B512" s="19" t="s">
        <v>120</v>
      </c>
      <c r="C512" s="65" t="s">
        <v>121</v>
      </c>
      <c r="D512" s="66">
        <v>58</v>
      </c>
      <c r="E512" s="67">
        <v>58</v>
      </c>
      <c r="F512" s="101" t="s">
        <v>30</v>
      </c>
      <c r="G512" s="46">
        <v>24</v>
      </c>
      <c r="H512" s="46"/>
      <c r="I512" s="46"/>
      <c r="J512" s="46">
        <v>4</v>
      </c>
      <c r="K512" s="46"/>
      <c r="L512" s="46">
        <f t="shared" si="129"/>
        <v>20</v>
      </c>
      <c r="M512" s="46">
        <v>20</v>
      </c>
      <c r="N512" s="46">
        <f t="shared" si="130"/>
        <v>0</v>
      </c>
      <c r="O512" s="105"/>
      <c r="P512" s="105"/>
      <c r="Q512" s="105"/>
      <c r="R512" s="105"/>
      <c r="S512" s="46">
        <f t="shared" si="147"/>
        <v>20</v>
      </c>
      <c r="T512" s="46">
        <v>20</v>
      </c>
      <c r="U512" s="46">
        <f t="shared" si="148"/>
        <v>0</v>
      </c>
      <c r="V512" s="105">
        <v>6</v>
      </c>
      <c r="W512" s="105"/>
      <c r="X512" s="105">
        <v>2</v>
      </c>
      <c r="Y512" s="105"/>
      <c r="Z512" s="46">
        <f t="shared" si="133"/>
        <v>24</v>
      </c>
      <c r="AA512" s="105">
        <v>24</v>
      </c>
      <c r="AB512" s="46">
        <f t="shared" si="134"/>
        <v>0</v>
      </c>
      <c r="AC512" s="105"/>
      <c r="AD512" s="105"/>
      <c r="AE512" s="105">
        <v>2</v>
      </c>
      <c r="AF512" s="105"/>
      <c r="AG512" s="46">
        <f t="shared" si="146"/>
        <v>22</v>
      </c>
      <c r="AH512" s="105">
        <v>22</v>
      </c>
      <c r="AI512" s="46">
        <f t="shared" si="135"/>
        <v>0</v>
      </c>
      <c r="AJ512" s="105"/>
      <c r="AK512" s="105"/>
      <c r="AL512" s="105">
        <v>1</v>
      </c>
      <c r="AM512" s="105"/>
      <c r="AN512" s="46">
        <f t="shared" si="136"/>
        <v>21</v>
      </c>
      <c r="AO512" s="105">
        <v>21</v>
      </c>
      <c r="AP512" s="105">
        <f t="shared" si="137"/>
        <v>0</v>
      </c>
      <c r="AQ512" s="46">
        <f t="shared" si="138"/>
        <v>6</v>
      </c>
      <c r="AR512" s="46">
        <f t="shared" si="139"/>
        <v>0</v>
      </c>
      <c r="AS512" s="46">
        <f t="shared" si="140"/>
        <v>9</v>
      </c>
      <c r="AT512" s="46">
        <f t="shared" si="141"/>
        <v>0</v>
      </c>
      <c r="AU512" s="46">
        <f t="shared" si="142"/>
        <v>21</v>
      </c>
      <c r="AV512" s="105">
        <f t="shared" si="143"/>
        <v>21</v>
      </c>
      <c r="AW512" s="105">
        <f t="shared" si="144"/>
        <v>0</v>
      </c>
      <c r="AX512" s="106"/>
      <c r="AY512" s="294" t="b">
        <f t="shared" si="145"/>
        <v>1</v>
      </c>
      <c r="AZ512" s="5" t="s">
        <v>121</v>
      </c>
    </row>
    <row r="513" spans="1:52" s="5" customFormat="1" ht="28.5" customHeight="1" x14ac:dyDescent="0.25">
      <c r="A513" s="281" t="s">
        <v>27</v>
      </c>
      <c r="B513" s="19" t="s">
        <v>122</v>
      </c>
      <c r="C513" s="65" t="s">
        <v>123</v>
      </c>
      <c r="D513" s="66">
        <v>62.06</v>
      </c>
      <c r="E513" s="67">
        <v>62.06</v>
      </c>
      <c r="F513" s="101" t="s">
        <v>33</v>
      </c>
      <c r="G513" s="46">
        <v>0</v>
      </c>
      <c r="H513" s="46"/>
      <c r="I513" s="46"/>
      <c r="J513" s="46"/>
      <c r="K513" s="46"/>
      <c r="L513" s="46">
        <f t="shared" si="129"/>
        <v>0</v>
      </c>
      <c r="M513" s="46">
        <v>0</v>
      </c>
      <c r="N513" s="46">
        <f t="shared" si="130"/>
        <v>0</v>
      </c>
      <c r="O513" s="105"/>
      <c r="P513" s="105"/>
      <c r="Q513" s="105"/>
      <c r="R513" s="105"/>
      <c r="S513" s="46">
        <f t="shared" si="147"/>
        <v>0</v>
      </c>
      <c r="T513" s="46"/>
      <c r="U513" s="46">
        <f t="shared" si="148"/>
        <v>0</v>
      </c>
      <c r="V513" s="105"/>
      <c r="W513" s="105"/>
      <c r="X513" s="105"/>
      <c r="Y513" s="105"/>
      <c r="Z513" s="46">
        <f t="shared" si="133"/>
        <v>0</v>
      </c>
      <c r="AA513" s="105">
        <v>0</v>
      </c>
      <c r="AB513" s="46">
        <f t="shared" si="134"/>
        <v>0</v>
      </c>
      <c r="AC513" s="105"/>
      <c r="AD513" s="105"/>
      <c r="AE513" s="105"/>
      <c r="AF513" s="105"/>
      <c r="AG513" s="46">
        <f t="shared" si="146"/>
        <v>0</v>
      </c>
      <c r="AH513" s="105">
        <v>0</v>
      </c>
      <c r="AI513" s="46">
        <f t="shared" si="135"/>
        <v>0</v>
      </c>
      <c r="AJ513" s="105"/>
      <c r="AK513" s="105"/>
      <c r="AL513" s="105"/>
      <c r="AM513" s="105"/>
      <c r="AN513" s="46">
        <f t="shared" si="136"/>
        <v>0</v>
      </c>
      <c r="AO513" s="105">
        <v>0</v>
      </c>
      <c r="AP513" s="105">
        <f t="shared" si="137"/>
        <v>0</v>
      </c>
      <c r="AQ513" s="46">
        <f t="shared" si="138"/>
        <v>0</v>
      </c>
      <c r="AR513" s="46">
        <f t="shared" si="139"/>
        <v>0</v>
      </c>
      <c r="AS513" s="46">
        <f t="shared" si="140"/>
        <v>0</v>
      </c>
      <c r="AT513" s="46">
        <f t="shared" si="141"/>
        <v>0</v>
      </c>
      <c r="AU513" s="46">
        <f t="shared" si="142"/>
        <v>0</v>
      </c>
      <c r="AV513" s="105">
        <f t="shared" si="143"/>
        <v>0</v>
      </c>
      <c r="AW513" s="105">
        <f t="shared" si="144"/>
        <v>0</v>
      </c>
      <c r="AX513" s="108"/>
      <c r="AY513" s="294" t="b">
        <f t="shared" si="145"/>
        <v>1</v>
      </c>
      <c r="AZ513" s="5" t="s">
        <v>123</v>
      </c>
    </row>
    <row r="514" spans="1:52" s="5" customFormat="1" ht="24.95" customHeight="1" x14ac:dyDescent="0.25">
      <c r="A514" s="281" t="s">
        <v>27</v>
      </c>
      <c r="B514" s="19" t="s">
        <v>124</v>
      </c>
      <c r="C514" s="65" t="s">
        <v>125</v>
      </c>
      <c r="D514" s="66">
        <v>60.32</v>
      </c>
      <c r="E514" s="67">
        <v>60.32</v>
      </c>
      <c r="F514" s="101" t="s">
        <v>33</v>
      </c>
      <c r="G514" s="46">
        <v>7</v>
      </c>
      <c r="H514" s="46"/>
      <c r="I514" s="46"/>
      <c r="J514" s="46"/>
      <c r="K514" s="46"/>
      <c r="L514" s="46">
        <f t="shared" si="129"/>
        <v>7</v>
      </c>
      <c r="M514" s="46">
        <v>7</v>
      </c>
      <c r="N514" s="46">
        <f t="shared" si="130"/>
        <v>0</v>
      </c>
      <c r="O514" s="105"/>
      <c r="P514" s="105"/>
      <c r="Q514" s="105"/>
      <c r="R514" s="105"/>
      <c r="S514" s="46">
        <f t="shared" si="147"/>
        <v>7</v>
      </c>
      <c r="T514" s="46">
        <v>7</v>
      </c>
      <c r="U514" s="46">
        <f t="shared" si="148"/>
        <v>0</v>
      </c>
      <c r="V514" s="105"/>
      <c r="W514" s="105"/>
      <c r="X514" s="105"/>
      <c r="Y514" s="105"/>
      <c r="Z514" s="46">
        <f t="shared" si="133"/>
        <v>7</v>
      </c>
      <c r="AA514" s="105">
        <v>7</v>
      </c>
      <c r="AB514" s="46">
        <f t="shared" si="134"/>
        <v>0</v>
      </c>
      <c r="AC514" s="105"/>
      <c r="AD514" s="105"/>
      <c r="AE514" s="105"/>
      <c r="AF514" s="105"/>
      <c r="AG514" s="46">
        <f t="shared" si="146"/>
        <v>7</v>
      </c>
      <c r="AH514" s="105">
        <v>7</v>
      </c>
      <c r="AI514" s="46">
        <f t="shared" si="135"/>
        <v>0</v>
      </c>
      <c r="AJ514" s="105"/>
      <c r="AK514" s="105"/>
      <c r="AL514" s="105"/>
      <c r="AM514" s="105"/>
      <c r="AN514" s="46">
        <f t="shared" si="136"/>
        <v>7</v>
      </c>
      <c r="AO514" s="105">
        <v>7</v>
      </c>
      <c r="AP514" s="105">
        <f t="shared" si="137"/>
        <v>0</v>
      </c>
      <c r="AQ514" s="46">
        <f t="shared" si="138"/>
        <v>0</v>
      </c>
      <c r="AR514" s="46">
        <f t="shared" si="139"/>
        <v>0</v>
      </c>
      <c r="AS514" s="46">
        <f t="shared" si="140"/>
        <v>0</v>
      </c>
      <c r="AT514" s="46">
        <f t="shared" si="141"/>
        <v>0</v>
      </c>
      <c r="AU514" s="46">
        <f t="shared" si="142"/>
        <v>7</v>
      </c>
      <c r="AV514" s="105">
        <f t="shared" si="143"/>
        <v>7</v>
      </c>
      <c r="AW514" s="105">
        <f t="shared" si="144"/>
        <v>0</v>
      </c>
      <c r="AX514" s="109"/>
      <c r="AY514" s="294" t="b">
        <f t="shared" si="145"/>
        <v>1</v>
      </c>
      <c r="AZ514" s="5" t="s">
        <v>125</v>
      </c>
    </row>
    <row r="515" spans="1:52" s="5" customFormat="1" ht="24.95" customHeight="1" x14ac:dyDescent="0.25">
      <c r="A515" s="281" t="s">
        <v>27</v>
      </c>
      <c r="B515" s="19" t="s">
        <v>126</v>
      </c>
      <c r="C515" s="65" t="s">
        <v>127</v>
      </c>
      <c r="D515" s="66">
        <v>58</v>
      </c>
      <c r="E515" s="67">
        <v>58</v>
      </c>
      <c r="F515" s="101" t="s">
        <v>33</v>
      </c>
      <c r="G515" s="46">
        <v>0</v>
      </c>
      <c r="H515" s="46"/>
      <c r="I515" s="46"/>
      <c r="J515" s="46"/>
      <c r="K515" s="46"/>
      <c r="L515" s="46">
        <f t="shared" si="129"/>
        <v>0</v>
      </c>
      <c r="M515" s="46">
        <v>0</v>
      </c>
      <c r="N515" s="46">
        <f t="shared" si="130"/>
        <v>0</v>
      </c>
      <c r="O515" s="105"/>
      <c r="P515" s="105"/>
      <c r="Q515" s="105"/>
      <c r="R515" s="105"/>
      <c r="S515" s="46">
        <f t="shared" si="147"/>
        <v>0</v>
      </c>
      <c r="T515" s="46"/>
      <c r="U515" s="46">
        <f t="shared" si="148"/>
        <v>0</v>
      </c>
      <c r="V515" s="105"/>
      <c r="W515" s="105"/>
      <c r="X515" s="105"/>
      <c r="Y515" s="105"/>
      <c r="Z515" s="46">
        <f t="shared" si="133"/>
        <v>0</v>
      </c>
      <c r="AA515" s="105"/>
      <c r="AB515" s="46">
        <f t="shared" si="134"/>
        <v>0</v>
      </c>
      <c r="AC515" s="105"/>
      <c r="AD515" s="105"/>
      <c r="AE515" s="105"/>
      <c r="AF515" s="105"/>
      <c r="AG515" s="46">
        <f t="shared" si="146"/>
        <v>0</v>
      </c>
      <c r="AH515" s="105">
        <v>0</v>
      </c>
      <c r="AI515" s="46">
        <f t="shared" si="135"/>
        <v>0</v>
      </c>
      <c r="AJ515" s="105"/>
      <c r="AK515" s="105"/>
      <c r="AL515" s="105"/>
      <c r="AM515" s="105"/>
      <c r="AN515" s="46">
        <f t="shared" si="136"/>
        <v>0</v>
      </c>
      <c r="AO515" s="105">
        <v>0</v>
      </c>
      <c r="AP515" s="105">
        <f t="shared" si="137"/>
        <v>0</v>
      </c>
      <c r="AQ515" s="46">
        <f t="shared" si="138"/>
        <v>0</v>
      </c>
      <c r="AR515" s="46">
        <f t="shared" si="139"/>
        <v>0</v>
      </c>
      <c r="AS515" s="46">
        <f t="shared" si="140"/>
        <v>0</v>
      </c>
      <c r="AT515" s="46">
        <f t="shared" si="141"/>
        <v>0</v>
      </c>
      <c r="AU515" s="46">
        <f t="shared" si="142"/>
        <v>0</v>
      </c>
      <c r="AV515" s="105">
        <f t="shared" si="143"/>
        <v>0</v>
      </c>
      <c r="AW515" s="105">
        <f t="shared" si="144"/>
        <v>0</v>
      </c>
      <c r="AX515" s="108"/>
      <c r="AY515" s="294" t="b">
        <f t="shared" si="145"/>
        <v>1</v>
      </c>
      <c r="AZ515" s="5" t="s">
        <v>127</v>
      </c>
    </row>
    <row r="516" spans="1:52" s="5" customFormat="1" ht="24.95" customHeight="1" x14ac:dyDescent="0.25">
      <c r="A516" s="281" t="s">
        <v>228</v>
      </c>
      <c r="B516" s="19" t="s">
        <v>424</v>
      </c>
      <c r="C516" s="65" t="s">
        <v>425</v>
      </c>
      <c r="D516" s="66">
        <v>99</v>
      </c>
      <c r="E516" s="67">
        <v>99</v>
      </c>
      <c r="F516" s="101" t="s">
        <v>33</v>
      </c>
      <c r="G516" s="46">
        <v>0</v>
      </c>
      <c r="H516" s="46"/>
      <c r="I516" s="46"/>
      <c r="J516" s="46"/>
      <c r="K516" s="46"/>
      <c r="L516" s="46">
        <f t="shared" si="129"/>
        <v>0</v>
      </c>
      <c r="M516" s="46"/>
      <c r="N516" s="46">
        <f t="shared" si="130"/>
        <v>0</v>
      </c>
      <c r="O516" s="105"/>
      <c r="P516" s="105"/>
      <c r="Q516" s="105"/>
      <c r="R516" s="105"/>
      <c r="S516" s="46">
        <f t="shared" si="147"/>
        <v>0</v>
      </c>
      <c r="T516" s="46"/>
      <c r="U516" s="46">
        <f t="shared" si="148"/>
        <v>0</v>
      </c>
      <c r="V516" s="105"/>
      <c r="W516" s="105"/>
      <c r="X516" s="105"/>
      <c r="Y516" s="105"/>
      <c r="Z516" s="46">
        <f t="shared" si="133"/>
        <v>0</v>
      </c>
      <c r="AA516" s="105"/>
      <c r="AB516" s="46">
        <f t="shared" si="134"/>
        <v>0</v>
      </c>
      <c r="AC516" s="105"/>
      <c r="AD516" s="105"/>
      <c r="AE516" s="105"/>
      <c r="AF516" s="105"/>
      <c r="AG516" s="46">
        <f t="shared" si="146"/>
        <v>0</v>
      </c>
      <c r="AH516" s="105">
        <v>0</v>
      </c>
      <c r="AI516" s="46">
        <f t="shared" si="135"/>
        <v>0</v>
      </c>
      <c r="AJ516" s="105"/>
      <c r="AK516" s="105"/>
      <c r="AL516" s="105"/>
      <c r="AM516" s="105"/>
      <c r="AN516" s="46">
        <f t="shared" si="136"/>
        <v>0</v>
      </c>
      <c r="AO516" s="105">
        <v>0</v>
      </c>
      <c r="AP516" s="105">
        <f t="shared" si="137"/>
        <v>0</v>
      </c>
      <c r="AQ516" s="46">
        <f t="shared" si="138"/>
        <v>0</v>
      </c>
      <c r="AR516" s="46">
        <f t="shared" si="139"/>
        <v>0</v>
      </c>
      <c r="AS516" s="46">
        <f t="shared" si="140"/>
        <v>0</v>
      </c>
      <c r="AT516" s="46">
        <f t="shared" si="141"/>
        <v>0</v>
      </c>
      <c r="AU516" s="46">
        <f t="shared" si="142"/>
        <v>0</v>
      </c>
      <c r="AV516" s="105">
        <f t="shared" si="143"/>
        <v>0</v>
      </c>
      <c r="AW516" s="105">
        <f t="shared" si="144"/>
        <v>0</v>
      </c>
      <c r="AX516" s="108"/>
      <c r="AY516" s="294" t="b">
        <f t="shared" si="145"/>
        <v>1</v>
      </c>
      <c r="AZ516" s="5" t="s">
        <v>425</v>
      </c>
    </row>
    <row r="517" spans="1:52" s="5" customFormat="1" ht="24.95" customHeight="1" x14ac:dyDescent="0.25">
      <c r="A517" s="281" t="s">
        <v>228</v>
      </c>
      <c r="B517" s="19" t="s">
        <v>426</v>
      </c>
      <c r="C517" s="65" t="s">
        <v>427</v>
      </c>
      <c r="D517" s="66">
        <v>933.8</v>
      </c>
      <c r="E517" s="67">
        <v>933.8</v>
      </c>
      <c r="F517" s="101" t="s">
        <v>33</v>
      </c>
      <c r="G517" s="46">
        <v>0</v>
      </c>
      <c r="H517" s="46"/>
      <c r="I517" s="46"/>
      <c r="J517" s="46"/>
      <c r="K517" s="46"/>
      <c r="L517" s="46">
        <f t="shared" si="129"/>
        <v>0</v>
      </c>
      <c r="M517" s="46"/>
      <c r="N517" s="46">
        <f t="shared" si="130"/>
        <v>0</v>
      </c>
      <c r="O517" s="105"/>
      <c r="P517" s="105"/>
      <c r="Q517" s="105"/>
      <c r="R517" s="105"/>
      <c r="S517" s="46">
        <f t="shared" si="147"/>
        <v>0</v>
      </c>
      <c r="T517" s="46"/>
      <c r="U517" s="46">
        <f t="shared" si="148"/>
        <v>0</v>
      </c>
      <c r="V517" s="105"/>
      <c r="W517" s="105"/>
      <c r="X517" s="105"/>
      <c r="Y517" s="105"/>
      <c r="Z517" s="46">
        <f t="shared" si="133"/>
        <v>0</v>
      </c>
      <c r="AA517" s="105"/>
      <c r="AB517" s="46">
        <f t="shared" si="134"/>
        <v>0</v>
      </c>
      <c r="AC517" s="105"/>
      <c r="AD517" s="105"/>
      <c r="AE517" s="105"/>
      <c r="AF517" s="105"/>
      <c r="AG517" s="46">
        <f t="shared" si="146"/>
        <v>0</v>
      </c>
      <c r="AH517" s="105">
        <v>0</v>
      </c>
      <c r="AI517" s="46">
        <f t="shared" si="135"/>
        <v>0</v>
      </c>
      <c r="AJ517" s="105"/>
      <c r="AK517" s="105"/>
      <c r="AL517" s="105"/>
      <c r="AM517" s="105"/>
      <c r="AN517" s="46">
        <f t="shared" si="136"/>
        <v>0</v>
      </c>
      <c r="AO517" s="105">
        <v>0</v>
      </c>
      <c r="AP517" s="105">
        <f t="shared" si="137"/>
        <v>0</v>
      </c>
      <c r="AQ517" s="46">
        <f t="shared" si="138"/>
        <v>0</v>
      </c>
      <c r="AR517" s="46">
        <f t="shared" si="139"/>
        <v>0</v>
      </c>
      <c r="AS517" s="46">
        <f t="shared" si="140"/>
        <v>0</v>
      </c>
      <c r="AT517" s="46">
        <f t="shared" si="141"/>
        <v>0</v>
      </c>
      <c r="AU517" s="46">
        <f t="shared" si="142"/>
        <v>0</v>
      </c>
      <c r="AV517" s="105">
        <f t="shared" si="143"/>
        <v>0</v>
      </c>
      <c r="AW517" s="105">
        <f t="shared" si="144"/>
        <v>0</v>
      </c>
      <c r="AX517" s="107"/>
      <c r="AY517" s="294" t="b">
        <f t="shared" si="145"/>
        <v>1</v>
      </c>
      <c r="AZ517" s="5" t="s">
        <v>427</v>
      </c>
    </row>
    <row r="518" spans="1:52" s="5" customFormat="1" ht="24.95" customHeight="1" x14ac:dyDescent="0.25">
      <c r="A518" s="281" t="s">
        <v>1540</v>
      </c>
      <c r="B518" s="19" t="s">
        <v>1571</v>
      </c>
      <c r="C518" s="65" t="s">
        <v>1572</v>
      </c>
      <c r="D518" s="66">
        <v>550</v>
      </c>
      <c r="E518" s="67">
        <v>550</v>
      </c>
      <c r="F518" s="101" t="s">
        <v>33</v>
      </c>
      <c r="G518" s="46">
        <v>1</v>
      </c>
      <c r="H518" s="46"/>
      <c r="I518" s="46"/>
      <c r="J518" s="46"/>
      <c r="K518" s="46"/>
      <c r="L518" s="46">
        <f t="shared" ref="L518:L576" si="149">G518+H518+I518-J518-K518</f>
        <v>1</v>
      </c>
      <c r="M518" s="46">
        <v>1</v>
      </c>
      <c r="N518" s="46">
        <f t="shared" ref="N518:N576" si="150">M518-L518</f>
        <v>0</v>
      </c>
      <c r="O518" s="105"/>
      <c r="P518" s="105"/>
      <c r="Q518" s="105"/>
      <c r="R518" s="105"/>
      <c r="S518" s="46">
        <f t="shared" si="147"/>
        <v>1</v>
      </c>
      <c r="T518" s="46">
        <v>1</v>
      </c>
      <c r="U518" s="46">
        <f t="shared" si="148"/>
        <v>0</v>
      </c>
      <c r="V518" s="105"/>
      <c r="W518" s="105"/>
      <c r="X518" s="105"/>
      <c r="Y518" s="105"/>
      <c r="Z518" s="46">
        <f t="shared" ref="Z518:Z576" si="151">S518+V518+W518-X518-Y518</f>
        <v>1</v>
      </c>
      <c r="AA518" s="105">
        <v>1</v>
      </c>
      <c r="AB518" s="46">
        <f t="shared" ref="AB518:AB576" si="152">AA518-Z518</f>
        <v>0</v>
      </c>
      <c r="AC518" s="105"/>
      <c r="AD518" s="105"/>
      <c r="AE518" s="105"/>
      <c r="AF518" s="105"/>
      <c r="AG518" s="46">
        <f t="shared" si="146"/>
        <v>1</v>
      </c>
      <c r="AH518" s="105">
        <v>1</v>
      </c>
      <c r="AI518" s="46">
        <f t="shared" ref="AI518:AI576" si="153">AH518-AG518</f>
        <v>0</v>
      </c>
      <c r="AJ518" s="105"/>
      <c r="AK518" s="105"/>
      <c r="AL518" s="105"/>
      <c r="AM518" s="105"/>
      <c r="AN518" s="46">
        <f t="shared" ref="AN518:AN576" si="154">AG518+AJ518+AK518-AL518-AM518</f>
        <v>1</v>
      </c>
      <c r="AO518" s="105">
        <v>1</v>
      </c>
      <c r="AP518" s="105">
        <f t="shared" ref="AP518:AP576" si="155">AO518-AN518</f>
        <v>0</v>
      </c>
      <c r="AQ518" s="46">
        <f t="shared" ref="AQ518:AQ576" si="156">H518+O518+V518+AC518+AJ518</f>
        <v>0</v>
      </c>
      <c r="AR518" s="46">
        <f t="shared" ref="AR518:AR576" si="157">I518+P518+W518+AD518+AK518</f>
        <v>0</v>
      </c>
      <c r="AS518" s="46">
        <f t="shared" ref="AS518:AS576" si="158">J518+Q518+X518+AE518+AL518</f>
        <v>0</v>
      </c>
      <c r="AT518" s="46">
        <f t="shared" ref="AT518:AT576" si="159">K518+R518+Y518+AF518+AM518</f>
        <v>0</v>
      </c>
      <c r="AU518" s="46">
        <f t="shared" ref="AU518:AU576" si="160">G518+AQ518+AR518-AS518-AT518</f>
        <v>1</v>
      </c>
      <c r="AV518" s="184">
        <f t="shared" ref="AV518:AV576" si="161">+AO518</f>
        <v>1</v>
      </c>
      <c r="AW518" s="105">
        <f t="shared" ref="AW518:AW576" si="162">AV518-AU518</f>
        <v>0</v>
      </c>
      <c r="AX518" s="107"/>
      <c r="AY518" s="294" t="b">
        <f t="shared" si="145"/>
        <v>1</v>
      </c>
      <c r="AZ518" s="5" t="s">
        <v>1572</v>
      </c>
    </row>
    <row r="519" spans="1:52" s="5" customFormat="1" ht="24.95" customHeight="1" x14ac:dyDescent="0.25">
      <c r="A519" s="281" t="s">
        <v>228</v>
      </c>
      <c r="B519" s="19" t="s">
        <v>428</v>
      </c>
      <c r="C519" s="65" t="s">
        <v>429</v>
      </c>
      <c r="D519" s="66">
        <v>98.95</v>
      </c>
      <c r="E519" s="67">
        <v>98.95</v>
      </c>
      <c r="F519" s="101" t="s">
        <v>33</v>
      </c>
      <c r="G519" s="46">
        <v>0</v>
      </c>
      <c r="H519" s="46"/>
      <c r="I519" s="46"/>
      <c r="J519" s="46"/>
      <c r="K519" s="46"/>
      <c r="L519" s="46">
        <f t="shared" si="149"/>
        <v>0</v>
      </c>
      <c r="M519" s="46"/>
      <c r="N519" s="46">
        <f t="shared" si="150"/>
        <v>0</v>
      </c>
      <c r="O519" s="105"/>
      <c r="P519" s="105"/>
      <c r="Q519" s="105"/>
      <c r="R519" s="105"/>
      <c r="S519" s="46">
        <f t="shared" si="147"/>
        <v>0</v>
      </c>
      <c r="T519" s="46"/>
      <c r="U519" s="46">
        <f t="shared" si="148"/>
        <v>0</v>
      </c>
      <c r="V519" s="105"/>
      <c r="W519" s="105"/>
      <c r="X519" s="105"/>
      <c r="Y519" s="105"/>
      <c r="Z519" s="46">
        <f t="shared" si="151"/>
        <v>0</v>
      </c>
      <c r="AA519" s="105"/>
      <c r="AB519" s="46">
        <f t="shared" si="152"/>
        <v>0</v>
      </c>
      <c r="AC519" s="105"/>
      <c r="AD519" s="105"/>
      <c r="AE519" s="105"/>
      <c r="AF519" s="105"/>
      <c r="AG519" s="46">
        <f t="shared" si="146"/>
        <v>0</v>
      </c>
      <c r="AH519" s="105">
        <v>0</v>
      </c>
      <c r="AI519" s="46">
        <f t="shared" si="153"/>
        <v>0</v>
      </c>
      <c r="AJ519" s="105"/>
      <c r="AK519" s="105"/>
      <c r="AL519" s="105"/>
      <c r="AM519" s="105"/>
      <c r="AN519" s="46">
        <f t="shared" si="154"/>
        <v>0</v>
      </c>
      <c r="AO519" s="105">
        <v>0</v>
      </c>
      <c r="AP519" s="105">
        <f t="shared" si="155"/>
        <v>0</v>
      </c>
      <c r="AQ519" s="46">
        <f t="shared" si="156"/>
        <v>0</v>
      </c>
      <c r="AR519" s="46">
        <f t="shared" si="157"/>
        <v>0</v>
      </c>
      <c r="AS519" s="46">
        <f t="shared" si="158"/>
        <v>0</v>
      </c>
      <c r="AT519" s="46">
        <f t="shared" si="159"/>
        <v>0</v>
      </c>
      <c r="AU519" s="46">
        <f t="shared" si="160"/>
        <v>0</v>
      </c>
      <c r="AV519" s="105">
        <f t="shared" si="161"/>
        <v>0</v>
      </c>
      <c r="AW519" s="105">
        <f t="shared" si="162"/>
        <v>0</v>
      </c>
      <c r="AX519" s="108"/>
      <c r="AY519" s="294" t="b">
        <f t="shared" si="145"/>
        <v>1</v>
      </c>
      <c r="AZ519" s="5" t="s">
        <v>429</v>
      </c>
    </row>
    <row r="520" spans="1:52" s="5" customFormat="1" ht="24.95" customHeight="1" x14ac:dyDescent="0.25">
      <c r="A520" s="281" t="s">
        <v>228</v>
      </c>
      <c r="B520" s="19" t="s">
        <v>430</v>
      </c>
      <c r="C520" s="65" t="s">
        <v>431</v>
      </c>
      <c r="D520" s="66">
        <v>400.84</v>
      </c>
      <c r="E520" s="67">
        <v>400.84</v>
      </c>
      <c r="F520" s="101" t="s">
        <v>33</v>
      </c>
      <c r="G520" s="46">
        <v>0</v>
      </c>
      <c r="H520" s="46"/>
      <c r="I520" s="46"/>
      <c r="J520" s="46"/>
      <c r="K520" s="46"/>
      <c r="L520" s="46">
        <f t="shared" si="149"/>
        <v>0</v>
      </c>
      <c r="M520" s="46"/>
      <c r="N520" s="46">
        <f t="shared" si="150"/>
        <v>0</v>
      </c>
      <c r="O520" s="105"/>
      <c r="P520" s="105"/>
      <c r="Q520" s="105"/>
      <c r="R520" s="105"/>
      <c r="S520" s="46">
        <f t="shared" si="147"/>
        <v>0</v>
      </c>
      <c r="T520" s="46"/>
      <c r="U520" s="46">
        <f t="shared" si="148"/>
        <v>0</v>
      </c>
      <c r="V520" s="105"/>
      <c r="W520" s="105"/>
      <c r="X520" s="105"/>
      <c r="Y520" s="105"/>
      <c r="Z520" s="46">
        <f t="shared" si="151"/>
        <v>0</v>
      </c>
      <c r="AA520" s="105"/>
      <c r="AB520" s="46">
        <f t="shared" si="152"/>
        <v>0</v>
      </c>
      <c r="AC520" s="105"/>
      <c r="AD520" s="105"/>
      <c r="AE520" s="105"/>
      <c r="AF520" s="105"/>
      <c r="AG520" s="46">
        <f t="shared" si="146"/>
        <v>0</v>
      </c>
      <c r="AH520" s="105">
        <v>0</v>
      </c>
      <c r="AI520" s="46">
        <f t="shared" si="153"/>
        <v>0</v>
      </c>
      <c r="AJ520" s="105"/>
      <c r="AK520" s="105"/>
      <c r="AL520" s="105"/>
      <c r="AM520" s="105"/>
      <c r="AN520" s="46">
        <f t="shared" si="154"/>
        <v>0</v>
      </c>
      <c r="AO520" s="105">
        <v>0</v>
      </c>
      <c r="AP520" s="105">
        <f t="shared" si="155"/>
        <v>0</v>
      </c>
      <c r="AQ520" s="46">
        <f t="shared" si="156"/>
        <v>0</v>
      </c>
      <c r="AR520" s="46">
        <f t="shared" si="157"/>
        <v>0</v>
      </c>
      <c r="AS520" s="46">
        <f t="shared" si="158"/>
        <v>0</v>
      </c>
      <c r="AT520" s="46">
        <f t="shared" si="159"/>
        <v>0</v>
      </c>
      <c r="AU520" s="46">
        <f t="shared" si="160"/>
        <v>0</v>
      </c>
      <c r="AV520" s="105">
        <f t="shared" si="161"/>
        <v>0</v>
      </c>
      <c r="AW520" s="105">
        <f t="shared" si="162"/>
        <v>0</v>
      </c>
      <c r="AX520" s="107"/>
      <c r="AY520" s="294" t="b">
        <f t="shared" si="145"/>
        <v>1</v>
      </c>
      <c r="AZ520" s="5" t="s">
        <v>431</v>
      </c>
    </row>
    <row r="521" spans="1:52" s="5" customFormat="1" ht="34.5" x14ac:dyDescent="0.25">
      <c r="A521" s="281" t="s">
        <v>228</v>
      </c>
      <c r="B521" s="19" t="s">
        <v>432</v>
      </c>
      <c r="C521" s="65" t="s">
        <v>433</v>
      </c>
      <c r="D521" s="66">
        <v>18.809999999999999</v>
      </c>
      <c r="E521" s="67">
        <v>18.809999999999999</v>
      </c>
      <c r="F521" s="101" t="s">
        <v>33</v>
      </c>
      <c r="G521" s="46">
        <v>8</v>
      </c>
      <c r="H521" s="46"/>
      <c r="I521" s="46"/>
      <c r="J521" s="46"/>
      <c r="K521" s="46"/>
      <c r="L521" s="46">
        <f t="shared" si="149"/>
        <v>8</v>
      </c>
      <c r="M521" s="46">
        <v>8</v>
      </c>
      <c r="N521" s="46">
        <f t="shared" si="150"/>
        <v>0</v>
      </c>
      <c r="O521" s="105"/>
      <c r="P521" s="105"/>
      <c r="Q521" s="105"/>
      <c r="R521" s="105"/>
      <c r="S521" s="46">
        <f t="shared" si="147"/>
        <v>8</v>
      </c>
      <c r="T521" s="46">
        <v>8</v>
      </c>
      <c r="U521" s="46">
        <f t="shared" si="148"/>
        <v>0</v>
      </c>
      <c r="V521" s="105"/>
      <c r="W521" s="105"/>
      <c r="X521" s="105"/>
      <c r="Y521" s="105"/>
      <c r="Z521" s="46">
        <f t="shared" si="151"/>
        <v>8</v>
      </c>
      <c r="AA521" s="105">
        <v>8</v>
      </c>
      <c r="AB521" s="46">
        <f t="shared" si="152"/>
        <v>0</v>
      </c>
      <c r="AC521" s="105"/>
      <c r="AD521" s="105"/>
      <c r="AE521" s="105"/>
      <c r="AF521" s="105"/>
      <c r="AG521" s="46">
        <f t="shared" si="146"/>
        <v>8</v>
      </c>
      <c r="AH521" s="105">
        <v>8</v>
      </c>
      <c r="AI521" s="46">
        <f t="shared" si="153"/>
        <v>0</v>
      </c>
      <c r="AJ521" s="105"/>
      <c r="AK521" s="105"/>
      <c r="AL521" s="105"/>
      <c r="AM521" s="105"/>
      <c r="AN521" s="46">
        <f t="shared" si="154"/>
        <v>8</v>
      </c>
      <c r="AO521" s="105">
        <v>8</v>
      </c>
      <c r="AP521" s="105">
        <f t="shared" si="155"/>
        <v>0</v>
      </c>
      <c r="AQ521" s="46">
        <f t="shared" si="156"/>
        <v>0</v>
      </c>
      <c r="AR521" s="46">
        <f t="shared" si="157"/>
        <v>0</v>
      </c>
      <c r="AS521" s="46">
        <f t="shared" si="158"/>
        <v>0</v>
      </c>
      <c r="AT521" s="46">
        <f t="shared" si="159"/>
        <v>0</v>
      </c>
      <c r="AU521" s="46">
        <f t="shared" si="160"/>
        <v>8</v>
      </c>
      <c r="AV521" s="105">
        <f t="shared" si="161"/>
        <v>8</v>
      </c>
      <c r="AW521" s="105">
        <f t="shared" si="162"/>
        <v>0</v>
      </c>
      <c r="AX521" s="108"/>
      <c r="AY521" s="294" t="b">
        <f t="shared" ref="AY521:AY584" si="163">C521=AZ521</f>
        <v>1</v>
      </c>
      <c r="AZ521" s="5" t="s">
        <v>433</v>
      </c>
    </row>
    <row r="522" spans="1:52" ht="24.95" customHeight="1" x14ac:dyDescent="0.25">
      <c r="A522" s="281" t="s">
        <v>228</v>
      </c>
      <c r="B522" s="19" t="s">
        <v>434</v>
      </c>
      <c r="C522" s="65" t="s">
        <v>435</v>
      </c>
      <c r="D522" s="66">
        <v>41.2</v>
      </c>
      <c r="E522" s="67">
        <v>41.2</v>
      </c>
      <c r="F522" s="101" t="s">
        <v>33</v>
      </c>
      <c r="G522" s="46">
        <v>10</v>
      </c>
      <c r="H522" s="46"/>
      <c r="I522" s="46"/>
      <c r="J522" s="46"/>
      <c r="K522" s="46"/>
      <c r="L522" s="46">
        <f t="shared" si="149"/>
        <v>10</v>
      </c>
      <c r="M522" s="46">
        <v>10</v>
      </c>
      <c r="N522" s="46">
        <f t="shared" si="150"/>
        <v>0</v>
      </c>
      <c r="O522" s="105"/>
      <c r="P522" s="105"/>
      <c r="Q522" s="105"/>
      <c r="R522" s="105"/>
      <c r="S522" s="46">
        <f t="shared" si="147"/>
        <v>10</v>
      </c>
      <c r="T522" s="46">
        <v>10</v>
      </c>
      <c r="U522" s="46">
        <f t="shared" si="148"/>
        <v>0</v>
      </c>
      <c r="V522" s="105"/>
      <c r="W522" s="105"/>
      <c r="X522" s="105"/>
      <c r="Y522" s="105"/>
      <c r="Z522" s="46">
        <f t="shared" si="151"/>
        <v>10</v>
      </c>
      <c r="AA522" s="105">
        <v>10</v>
      </c>
      <c r="AB522" s="46">
        <f t="shared" si="152"/>
        <v>0</v>
      </c>
      <c r="AC522" s="105"/>
      <c r="AD522" s="105"/>
      <c r="AE522" s="105"/>
      <c r="AF522" s="105"/>
      <c r="AG522" s="46">
        <f t="shared" si="146"/>
        <v>10</v>
      </c>
      <c r="AH522" s="105">
        <v>10</v>
      </c>
      <c r="AI522" s="46">
        <f t="shared" si="153"/>
        <v>0</v>
      </c>
      <c r="AJ522" s="105"/>
      <c r="AK522" s="105"/>
      <c r="AL522" s="105"/>
      <c r="AM522" s="105"/>
      <c r="AN522" s="46">
        <f t="shared" si="154"/>
        <v>10</v>
      </c>
      <c r="AO522" s="105">
        <v>10</v>
      </c>
      <c r="AP522" s="105">
        <f t="shared" si="155"/>
        <v>0</v>
      </c>
      <c r="AQ522" s="46">
        <f t="shared" si="156"/>
        <v>0</v>
      </c>
      <c r="AR522" s="46">
        <f t="shared" si="157"/>
        <v>0</v>
      </c>
      <c r="AS522" s="46">
        <f t="shared" si="158"/>
        <v>0</v>
      </c>
      <c r="AT522" s="46">
        <f t="shared" si="159"/>
        <v>0</v>
      </c>
      <c r="AU522" s="46">
        <f t="shared" si="160"/>
        <v>10</v>
      </c>
      <c r="AV522" s="105">
        <f t="shared" si="161"/>
        <v>10</v>
      </c>
      <c r="AW522" s="105">
        <f t="shared" si="162"/>
        <v>0</v>
      </c>
      <c r="AX522" s="108"/>
      <c r="AY522" s="294" t="b">
        <f t="shared" si="163"/>
        <v>1</v>
      </c>
      <c r="AZ522" t="s">
        <v>435</v>
      </c>
    </row>
    <row r="523" spans="1:52" ht="24.95" customHeight="1" x14ac:dyDescent="0.25">
      <c r="A523" s="281" t="s">
        <v>1271</v>
      </c>
      <c r="B523" s="19" t="s">
        <v>1703</v>
      </c>
      <c r="C523" s="65" t="s">
        <v>1704</v>
      </c>
      <c r="D523" s="66">
        <v>5.34</v>
      </c>
      <c r="E523" s="67">
        <v>5.34</v>
      </c>
      <c r="F523" s="101" t="s">
        <v>33</v>
      </c>
      <c r="G523" s="46">
        <v>0</v>
      </c>
      <c r="H523" s="46"/>
      <c r="I523" s="46"/>
      <c r="J523" s="46"/>
      <c r="K523" s="46"/>
      <c r="L523" s="46">
        <f t="shared" si="149"/>
        <v>0</v>
      </c>
      <c r="M523" s="46"/>
      <c r="N523" s="46">
        <f t="shared" si="150"/>
        <v>0</v>
      </c>
      <c r="O523" s="105"/>
      <c r="P523" s="105"/>
      <c r="Q523" s="105"/>
      <c r="R523" s="105"/>
      <c r="S523" s="46">
        <f t="shared" si="147"/>
        <v>0</v>
      </c>
      <c r="T523" s="46"/>
      <c r="U523" s="46">
        <f t="shared" si="148"/>
        <v>0</v>
      </c>
      <c r="V523" s="105"/>
      <c r="W523" s="105"/>
      <c r="X523" s="105"/>
      <c r="Y523" s="105"/>
      <c r="Z523" s="46">
        <f t="shared" si="151"/>
        <v>0</v>
      </c>
      <c r="AA523" s="105"/>
      <c r="AB523" s="46">
        <f t="shared" si="152"/>
        <v>0</v>
      </c>
      <c r="AC523" s="105"/>
      <c r="AD523" s="105"/>
      <c r="AE523" s="105"/>
      <c r="AF523" s="105"/>
      <c r="AG523" s="46">
        <f t="shared" si="146"/>
        <v>0</v>
      </c>
      <c r="AH523" s="105">
        <v>0</v>
      </c>
      <c r="AI523" s="46">
        <f t="shared" si="153"/>
        <v>0</v>
      </c>
      <c r="AJ523" s="105"/>
      <c r="AK523" s="105"/>
      <c r="AL523" s="105"/>
      <c r="AM523" s="105"/>
      <c r="AN523" s="46">
        <f t="shared" si="154"/>
        <v>0</v>
      </c>
      <c r="AO523" s="105">
        <v>0</v>
      </c>
      <c r="AP523" s="105">
        <f t="shared" si="155"/>
        <v>0</v>
      </c>
      <c r="AQ523" s="46">
        <f t="shared" si="156"/>
        <v>0</v>
      </c>
      <c r="AR523" s="46">
        <f t="shared" si="157"/>
        <v>0</v>
      </c>
      <c r="AS523" s="46">
        <f t="shared" si="158"/>
        <v>0</v>
      </c>
      <c r="AT523" s="46">
        <f t="shared" si="159"/>
        <v>0</v>
      </c>
      <c r="AU523" s="46">
        <f t="shared" si="160"/>
        <v>0</v>
      </c>
      <c r="AV523" s="105">
        <f t="shared" si="161"/>
        <v>0</v>
      </c>
      <c r="AW523" s="105">
        <f t="shared" si="162"/>
        <v>0</v>
      </c>
      <c r="AX523" s="108"/>
      <c r="AY523" s="294" t="b">
        <f t="shared" si="163"/>
        <v>1</v>
      </c>
      <c r="AZ523" t="s">
        <v>1704</v>
      </c>
    </row>
    <row r="524" spans="1:52" ht="24.95" customHeight="1" x14ac:dyDescent="0.25">
      <c r="A524" s="281" t="s">
        <v>1739</v>
      </c>
      <c r="B524" s="19" t="s">
        <v>2474</v>
      </c>
      <c r="C524" s="108" t="s">
        <v>1799</v>
      </c>
      <c r="D524" s="66">
        <v>0</v>
      </c>
      <c r="E524" s="67">
        <v>1599.74</v>
      </c>
      <c r="F524" s="101" t="s">
        <v>33</v>
      </c>
      <c r="G524" s="46">
        <v>0</v>
      </c>
      <c r="H524" s="46"/>
      <c r="I524" s="46"/>
      <c r="J524" s="46"/>
      <c r="K524" s="46"/>
      <c r="L524" s="46">
        <f t="shared" si="149"/>
        <v>0</v>
      </c>
      <c r="M524" s="46"/>
      <c r="N524" s="46">
        <f t="shared" si="150"/>
        <v>0</v>
      </c>
      <c r="O524" s="105"/>
      <c r="P524" s="105"/>
      <c r="Q524" s="105"/>
      <c r="R524" s="105"/>
      <c r="S524" s="46">
        <f t="shared" si="147"/>
        <v>0</v>
      </c>
      <c r="T524" s="46"/>
      <c r="U524" s="46">
        <f t="shared" si="148"/>
        <v>0</v>
      </c>
      <c r="V524" s="105"/>
      <c r="W524" s="105"/>
      <c r="X524" s="105"/>
      <c r="Y524" s="105"/>
      <c r="Z524" s="46">
        <f t="shared" si="151"/>
        <v>0</v>
      </c>
      <c r="AA524" s="105"/>
      <c r="AB524" s="46">
        <f t="shared" si="152"/>
        <v>0</v>
      </c>
      <c r="AC524" s="105"/>
      <c r="AD524" s="105"/>
      <c r="AE524" s="105"/>
      <c r="AF524" s="105"/>
      <c r="AG524" s="46">
        <f t="shared" si="146"/>
        <v>0</v>
      </c>
      <c r="AH524" s="105">
        <v>0</v>
      </c>
      <c r="AI524" s="46">
        <f t="shared" si="153"/>
        <v>0</v>
      </c>
      <c r="AJ524" s="105"/>
      <c r="AK524" s="105"/>
      <c r="AL524" s="105"/>
      <c r="AM524" s="105"/>
      <c r="AN524" s="46">
        <f t="shared" si="154"/>
        <v>0</v>
      </c>
      <c r="AO524" s="105">
        <v>0</v>
      </c>
      <c r="AP524" s="105">
        <f t="shared" si="155"/>
        <v>0</v>
      </c>
      <c r="AQ524" s="46">
        <f t="shared" si="156"/>
        <v>0</v>
      </c>
      <c r="AR524" s="46">
        <f t="shared" si="157"/>
        <v>0</v>
      </c>
      <c r="AS524" s="46">
        <f t="shared" si="158"/>
        <v>0</v>
      </c>
      <c r="AT524" s="46">
        <f t="shared" si="159"/>
        <v>0</v>
      </c>
      <c r="AU524" s="46">
        <f t="shared" si="160"/>
        <v>0</v>
      </c>
      <c r="AV524" s="105">
        <f t="shared" si="161"/>
        <v>0</v>
      </c>
      <c r="AW524" s="105">
        <f t="shared" si="162"/>
        <v>0</v>
      </c>
      <c r="AX524" s="108"/>
      <c r="AY524" s="294" t="b">
        <f t="shared" si="163"/>
        <v>1</v>
      </c>
      <c r="AZ524" t="s">
        <v>1799</v>
      </c>
    </row>
    <row r="525" spans="1:52" ht="28.5" customHeight="1" x14ac:dyDescent="0.25">
      <c r="A525" s="281" t="s">
        <v>1739</v>
      </c>
      <c r="B525" s="19" t="s">
        <v>1800</v>
      </c>
      <c r="C525" s="65" t="s">
        <v>1801</v>
      </c>
      <c r="D525" s="66">
        <v>831.73</v>
      </c>
      <c r="E525" s="67">
        <v>831.73</v>
      </c>
      <c r="F525" s="101" t="s">
        <v>33</v>
      </c>
      <c r="G525" s="46">
        <v>4</v>
      </c>
      <c r="H525" s="46"/>
      <c r="I525" s="46"/>
      <c r="J525" s="46"/>
      <c r="K525" s="46"/>
      <c r="L525" s="46">
        <f t="shared" si="149"/>
        <v>4</v>
      </c>
      <c r="M525" s="46">
        <v>4</v>
      </c>
      <c r="N525" s="46">
        <f t="shared" si="150"/>
        <v>0</v>
      </c>
      <c r="O525" s="105"/>
      <c r="P525" s="105"/>
      <c r="Q525" s="105"/>
      <c r="R525" s="105"/>
      <c r="S525" s="46">
        <f t="shared" si="147"/>
        <v>4</v>
      </c>
      <c r="T525" s="46">
        <v>4</v>
      </c>
      <c r="U525" s="46">
        <f t="shared" si="148"/>
        <v>0</v>
      </c>
      <c r="V525" s="105"/>
      <c r="W525" s="105"/>
      <c r="X525" s="105"/>
      <c r="Y525" s="105"/>
      <c r="Z525" s="46">
        <f t="shared" si="151"/>
        <v>4</v>
      </c>
      <c r="AA525" s="105">
        <v>4</v>
      </c>
      <c r="AB525" s="46">
        <f t="shared" si="152"/>
        <v>0</v>
      </c>
      <c r="AC525" s="105"/>
      <c r="AD525" s="105"/>
      <c r="AE525" s="105"/>
      <c r="AF525" s="105"/>
      <c r="AG525" s="46">
        <f t="shared" si="146"/>
        <v>4</v>
      </c>
      <c r="AH525" s="105">
        <v>4</v>
      </c>
      <c r="AI525" s="46">
        <f t="shared" si="153"/>
        <v>0</v>
      </c>
      <c r="AJ525" s="105"/>
      <c r="AK525" s="105"/>
      <c r="AL525" s="105">
        <v>2</v>
      </c>
      <c r="AM525" s="105"/>
      <c r="AN525" s="46">
        <f t="shared" si="154"/>
        <v>2</v>
      </c>
      <c r="AO525" s="105">
        <v>2</v>
      </c>
      <c r="AP525" s="105">
        <f t="shared" si="155"/>
        <v>0</v>
      </c>
      <c r="AQ525" s="46">
        <f t="shared" si="156"/>
        <v>0</v>
      </c>
      <c r="AR525" s="46">
        <f t="shared" si="157"/>
        <v>0</v>
      </c>
      <c r="AS525" s="46">
        <f t="shared" si="158"/>
        <v>2</v>
      </c>
      <c r="AT525" s="46">
        <f t="shared" si="159"/>
        <v>0</v>
      </c>
      <c r="AU525" s="46">
        <f t="shared" si="160"/>
        <v>2</v>
      </c>
      <c r="AV525" s="184">
        <f t="shared" si="161"/>
        <v>2</v>
      </c>
      <c r="AW525" s="105">
        <f t="shared" si="162"/>
        <v>0</v>
      </c>
      <c r="AX525" s="108"/>
      <c r="AY525" s="294" t="b">
        <f t="shared" si="163"/>
        <v>1</v>
      </c>
      <c r="AZ525" t="s">
        <v>1801</v>
      </c>
    </row>
    <row r="526" spans="1:52" ht="24.95" customHeight="1" x14ac:dyDescent="0.25">
      <c r="A526" s="281" t="s">
        <v>1739</v>
      </c>
      <c r="B526" s="19" t="s">
        <v>1802</v>
      </c>
      <c r="C526" s="65" t="s">
        <v>1803</v>
      </c>
      <c r="D526" s="66">
        <v>2592</v>
      </c>
      <c r="E526" s="67">
        <v>2592</v>
      </c>
      <c r="F526" s="101" t="s">
        <v>33</v>
      </c>
      <c r="G526" s="46">
        <v>0</v>
      </c>
      <c r="H526" s="46"/>
      <c r="I526" s="46"/>
      <c r="J526" s="46"/>
      <c r="K526" s="46"/>
      <c r="L526" s="46">
        <f t="shared" si="149"/>
        <v>0</v>
      </c>
      <c r="M526" s="46"/>
      <c r="N526" s="46">
        <f t="shared" si="150"/>
        <v>0</v>
      </c>
      <c r="O526" s="105"/>
      <c r="P526" s="105"/>
      <c r="Q526" s="105"/>
      <c r="R526" s="105"/>
      <c r="S526" s="46">
        <f t="shared" si="147"/>
        <v>0</v>
      </c>
      <c r="T526" s="46"/>
      <c r="U526" s="46">
        <f t="shared" si="148"/>
        <v>0</v>
      </c>
      <c r="V526" s="105"/>
      <c r="W526" s="105"/>
      <c r="X526" s="105"/>
      <c r="Y526" s="105"/>
      <c r="Z526" s="46">
        <f t="shared" si="151"/>
        <v>0</v>
      </c>
      <c r="AA526" s="105"/>
      <c r="AB526" s="46">
        <f t="shared" si="152"/>
        <v>0</v>
      </c>
      <c r="AC526" s="105"/>
      <c r="AD526" s="105"/>
      <c r="AE526" s="105"/>
      <c r="AF526" s="105"/>
      <c r="AG526" s="46">
        <f t="shared" si="146"/>
        <v>0</v>
      </c>
      <c r="AH526" s="105">
        <v>0</v>
      </c>
      <c r="AI526" s="46">
        <f t="shared" si="153"/>
        <v>0</v>
      </c>
      <c r="AJ526" s="105"/>
      <c r="AK526" s="105"/>
      <c r="AL526" s="105"/>
      <c r="AM526" s="105"/>
      <c r="AN526" s="46">
        <f t="shared" si="154"/>
        <v>0</v>
      </c>
      <c r="AO526" s="105">
        <v>0</v>
      </c>
      <c r="AP526" s="105">
        <f t="shared" si="155"/>
        <v>0</v>
      </c>
      <c r="AQ526" s="46">
        <f t="shared" si="156"/>
        <v>0</v>
      </c>
      <c r="AR526" s="46">
        <f t="shared" si="157"/>
        <v>0</v>
      </c>
      <c r="AS526" s="46">
        <f t="shared" si="158"/>
        <v>0</v>
      </c>
      <c r="AT526" s="46">
        <f t="shared" si="159"/>
        <v>0</v>
      </c>
      <c r="AU526" s="46">
        <f t="shared" si="160"/>
        <v>0</v>
      </c>
      <c r="AV526" s="105">
        <f t="shared" si="161"/>
        <v>0</v>
      </c>
      <c r="AW526" s="105">
        <f t="shared" si="162"/>
        <v>0</v>
      </c>
      <c r="AX526" s="108"/>
      <c r="AY526" s="294" t="b">
        <f t="shared" si="163"/>
        <v>1</v>
      </c>
      <c r="AZ526" t="s">
        <v>1803</v>
      </c>
    </row>
    <row r="527" spans="1:52" ht="24.95" customHeight="1" x14ac:dyDescent="0.25">
      <c r="A527" s="281" t="s">
        <v>1739</v>
      </c>
      <c r="B527" s="19" t="s">
        <v>1804</v>
      </c>
      <c r="C527" s="65" t="s">
        <v>1805</v>
      </c>
      <c r="D527" s="66">
        <v>7831.29</v>
      </c>
      <c r="E527" s="67">
        <v>7831.29</v>
      </c>
      <c r="F527" s="101" t="s">
        <v>33</v>
      </c>
      <c r="G527" s="46">
        <v>40</v>
      </c>
      <c r="H527" s="46"/>
      <c r="I527" s="46"/>
      <c r="J527" s="46"/>
      <c r="K527" s="46"/>
      <c r="L527" s="46">
        <f t="shared" si="149"/>
        <v>40</v>
      </c>
      <c r="M527" s="46">
        <v>40</v>
      </c>
      <c r="N527" s="46">
        <f t="shared" si="150"/>
        <v>0</v>
      </c>
      <c r="O527" s="105"/>
      <c r="P527" s="105"/>
      <c r="Q527" s="105"/>
      <c r="R527" s="105"/>
      <c r="S527" s="46">
        <f t="shared" si="147"/>
        <v>40</v>
      </c>
      <c r="T527" s="46">
        <v>40</v>
      </c>
      <c r="U527" s="46">
        <f t="shared" si="148"/>
        <v>0</v>
      </c>
      <c r="V527" s="105"/>
      <c r="W527" s="105"/>
      <c r="X527" s="105"/>
      <c r="Y527" s="105"/>
      <c r="Z527" s="46">
        <f t="shared" si="151"/>
        <v>40</v>
      </c>
      <c r="AA527" s="105">
        <v>40</v>
      </c>
      <c r="AB527" s="46">
        <f t="shared" si="152"/>
        <v>0</v>
      </c>
      <c r="AC527" s="105"/>
      <c r="AD527" s="105"/>
      <c r="AE527" s="105"/>
      <c r="AF527" s="105"/>
      <c r="AG527" s="46">
        <f t="shared" si="146"/>
        <v>40</v>
      </c>
      <c r="AH527" s="105">
        <v>40</v>
      </c>
      <c r="AI527" s="46">
        <f t="shared" si="153"/>
        <v>0</v>
      </c>
      <c r="AJ527" s="105"/>
      <c r="AK527" s="105"/>
      <c r="AL527" s="105"/>
      <c r="AM527" s="105"/>
      <c r="AN527" s="46">
        <f t="shared" si="154"/>
        <v>40</v>
      </c>
      <c r="AO527" s="105">
        <v>40</v>
      </c>
      <c r="AP527" s="105">
        <f t="shared" si="155"/>
        <v>0</v>
      </c>
      <c r="AQ527" s="46">
        <f t="shared" si="156"/>
        <v>0</v>
      </c>
      <c r="AR527" s="46">
        <f t="shared" si="157"/>
        <v>0</v>
      </c>
      <c r="AS527" s="46">
        <f t="shared" si="158"/>
        <v>0</v>
      </c>
      <c r="AT527" s="46">
        <f t="shared" si="159"/>
        <v>0</v>
      </c>
      <c r="AU527" s="46">
        <f t="shared" si="160"/>
        <v>40</v>
      </c>
      <c r="AV527" s="184">
        <f t="shared" si="161"/>
        <v>40</v>
      </c>
      <c r="AW527" s="105">
        <f t="shared" si="162"/>
        <v>0</v>
      </c>
      <c r="AX527" s="108"/>
      <c r="AY527" s="294" t="b">
        <f t="shared" si="163"/>
        <v>1</v>
      </c>
      <c r="AZ527" t="s">
        <v>1805</v>
      </c>
    </row>
    <row r="528" spans="1:52" ht="24.95" customHeight="1" x14ac:dyDescent="0.25">
      <c r="A528" s="281" t="s">
        <v>1739</v>
      </c>
      <c r="B528" s="19" t="s">
        <v>1806</v>
      </c>
      <c r="C528" s="65" t="s">
        <v>1807</v>
      </c>
      <c r="D528" s="66">
        <v>835</v>
      </c>
      <c r="E528" s="67">
        <v>835</v>
      </c>
      <c r="F528" s="101" t="s">
        <v>33</v>
      </c>
      <c r="G528" s="46">
        <v>0</v>
      </c>
      <c r="H528" s="46"/>
      <c r="I528" s="46"/>
      <c r="J528" s="46"/>
      <c r="K528" s="46"/>
      <c r="L528" s="46">
        <f t="shared" si="149"/>
        <v>0</v>
      </c>
      <c r="M528" s="46">
        <v>0</v>
      </c>
      <c r="N528" s="46">
        <f t="shared" si="150"/>
        <v>0</v>
      </c>
      <c r="O528" s="105"/>
      <c r="P528" s="105"/>
      <c r="Q528" s="105"/>
      <c r="R528" s="105"/>
      <c r="S528" s="46">
        <f t="shared" si="147"/>
        <v>0</v>
      </c>
      <c r="T528" s="46"/>
      <c r="U528" s="46">
        <f t="shared" si="148"/>
        <v>0</v>
      </c>
      <c r="V528" s="105"/>
      <c r="W528" s="105"/>
      <c r="X528" s="105"/>
      <c r="Y528" s="105"/>
      <c r="Z528" s="46">
        <f t="shared" si="151"/>
        <v>0</v>
      </c>
      <c r="AA528" s="105"/>
      <c r="AB528" s="46">
        <f t="shared" si="152"/>
        <v>0</v>
      </c>
      <c r="AC528" s="105"/>
      <c r="AD528" s="105"/>
      <c r="AE528" s="105"/>
      <c r="AF528" s="105"/>
      <c r="AG528" s="46">
        <f t="shared" si="146"/>
        <v>0</v>
      </c>
      <c r="AH528" s="105">
        <v>0</v>
      </c>
      <c r="AI528" s="46">
        <f t="shared" si="153"/>
        <v>0</v>
      </c>
      <c r="AJ528" s="105"/>
      <c r="AK528" s="105"/>
      <c r="AL528" s="105"/>
      <c r="AM528" s="105"/>
      <c r="AN528" s="46">
        <f t="shared" si="154"/>
        <v>0</v>
      </c>
      <c r="AO528" s="105">
        <v>0</v>
      </c>
      <c r="AP528" s="105">
        <f t="shared" si="155"/>
        <v>0</v>
      </c>
      <c r="AQ528" s="46">
        <f t="shared" si="156"/>
        <v>0</v>
      </c>
      <c r="AR528" s="46">
        <f t="shared" si="157"/>
        <v>0</v>
      </c>
      <c r="AS528" s="46">
        <f t="shared" si="158"/>
        <v>0</v>
      </c>
      <c r="AT528" s="46">
        <f t="shared" si="159"/>
        <v>0</v>
      </c>
      <c r="AU528" s="46">
        <f t="shared" si="160"/>
        <v>0</v>
      </c>
      <c r="AV528" s="105">
        <f t="shared" si="161"/>
        <v>0</v>
      </c>
      <c r="AW528" s="105">
        <f t="shared" si="162"/>
        <v>0</v>
      </c>
      <c r="AX528" s="108"/>
      <c r="AY528" s="294" t="b">
        <f t="shared" si="163"/>
        <v>1</v>
      </c>
      <c r="AZ528" t="s">
        <v>1807</v>
      </c>
    </row>
    <row r="529" spans="1:52" ht="24.95" customHeight="1" x14ac:dyDescent="0.25">
      <c r="A529" s="281" t="s">
        <v>1270</v>
      </c>
      <c r="B529" s="19" t="s">
        <v>1528</v>
      </c>
      <c r="C529" s="65" t="s">
        <v>1529</v>
      </c>
      <c r="D529" s="66">
        <v>986.46</v>
      </c>
      <c r="E529" s="67">
        <v>986.46</v>
      </c>
      <c r="F529" s="101" t="s">
        <v>33</v>
      </c>
      <c r="G529" s="46">
        <v>0</v>
      </c>
      <c r="H529" s="46"/>
      <c r="I529" s="46"/>
      <c r="J529" s="46"/>
      <c r="K529" s="46"/>
      <c r="L529" s="46">
        <f t="shared" si="149"/>
        <v>0</v>
      </c>
      <c r="M529" s="46"/>
      <c r="N529" s="46">
        <f t="shared" si="150"/>
        <v>0</v>
      </c>
      <c r="O529" s="105"/>
      <c r="P529" s="105"/>
      <c r="Q529" s="105"/>
      <c r="R529" s="105"/>
      <c r="S529" s="46">
        <f t="shared" si="147"/>
        <v>0</v>
      </c>
      <c r="T529" s="46"/>
      <c r="U529" s="46">
        <f t="shared" si="148"/>
        <v>0</v>
      </c>
      <c r="V529" s="105"/>
      <c r="W529" s="105"/>
      <c r="X529" s="105"/>
      <c r="Y529" s="105"/>
      <c r="Z529" s="46">
        <f t="shared" si="151"/>
        <v>0</v>
      </c>
      <c r="AA529" s="105"/>
      <c r="AB529" s="46">
        <f t="shared" si="152"/>
        <v>0</v>
      </c>
      <c r="AC529" s="105"/>
      <c r="AD529" s="105"/>
      <c r="AE529" s="105"/>
      <c r="AF529" s="105"/>
      <c r="AG529" s="46">
        <f t="shared" si="146"/>
        <v>0</v>
      </c>
      <c r="AH529" s="105">
        <v>0</v>
      </c>
      <c r="AI529" s="46">
        <f t="shared" si="153"/>
        <v>0</v>
      </c>
      <c r="AJ529" s="105"/>
      <c r="AK529" s="105"/>
      <c r="AL529" s="105"/>
      <c r="AM529" s="105"/>
      <c r="AN529" s="46">
        <f t="shared" si="154"/>
        <v>0</v>
      </c>
      <c r="AO529" s="105">
        <v>0</v>
      </c>
      <c r="AP529" s="105">
        <f t="shared" si="155"/>
        <v>0</v>
      </c>
      <c r="AQ529" s="46">
        <f t="shared" si="156"/>
        <v>0</v>
      </c>
      <c r="AR529" s="46">
        <f t="shared" si="157"/>
        <v>0</v>
      </c>
      <c r="AS529" s="46">
        <f t="shared" si="158"/>
        <v>0</v>
      </c>
      <c r="AT529" s="46">
        <f t="shared" si="159"/>
        <v>0</v>
      </c>
      <c r="AU529" s="46">
        <f t="shared" si="160"/>
        <v>0</v>
      </c>
      <c r="AV529" s="105">
        <f t="shared" si="161"/>
        <v>0</v>
      </c>
      <c r="AW529" s="105">
        <f t="shared" si="162"/>
        <v>0</v>
      </c>
      <c r="AX529" s="108"/>
      <c r="AY529" s="294" t="b">
        <f t="shared" si="163"/>
        <v>1</v>
      </c>
      <c r="AZ529" t="s">
        <v>1529</v>
      </c>
    </row>
    <row r="530" spans="1:52" ht="24.95" customHeight="1" x14ac:dyDescent="0.25">
      <c r="A530" s="281" t="s">
        <v>1053</v>
      </c>
      <c r="B530" s="19" t="s">
        <v>1204</v>
      </c>
      <c r="C530" s="110" t="s">
        <v>1205</v>
      </c>
      <c r="D530" s="66">
        <v>127.6</v>
      </c>
      <c r="E530" s="67">
        <v>127.6</v>
      </c>
      <c r="F530" s="101" t="s">
        <v>33</v>
      </c>
      <c r="G530" s="46">
        <v>0</v>
      </c>
      <c r="H530" s="46"/>
      <c r="I530" s="46"/>
      <c r="J530" s="46"/>
      <c r="K530" s="46"/>
      <c r="L530" s="46">
        <f t="shared" si="149"/>
        <v>0</v>
      </c>
      <c r="M530" s="46">
        <v>0</v>
      </c>
      <c r="N530" s="46">
        <f t="shared" si="150"/>
        <v>0</v>
      </c>
      <c r="O530" s="105"/>
      <c r="P530" s="105"/>
      <c r="Q530" s="105"/>
      <c r="R530" s="105"/>
      <c r="S530" s="46">
        <f t="shared" ref="S530:S547" si="164">L530+O530+P530-Q530-R530</f>
        <v>0</v>
      </c>
      <c r="T530" s="46"/>
      <c r="U530" s="46">
        <f t="shared" ref="U530:U547" si="165">T530-S530</f>
        <v>0</v>
      </c>
      <c r="V530" s="105"/>
      <c r="W530" s="105"/>
      <c r="X530" s="105"/>
      <c r="Y530" s="105"/>
      <c r="Z530" s="46">
        <f t="shared" si="151"/>
        <v>0</v>
      </c>
      <c r="AA530" s="105"/>
      <c r="AB530" s="46">
        <f t="shared" si="152"/>
        <v>0</v>
      </c>
      <c r="AC530" s="105"/>
      <c r="AD530" s="105"/>
      <c r="AE530" s="105"/>
      <c r="AF530" s="105"/>
      <c r="AG530" s="46">
        <f t="shared" si="146"/>
        <v>0</v>
      </c>
      <c r="AH530" s="105">
        <v>0</v>
      </c>
      <c r="AI530" s="46">
        <f t="shared" si="153"/>
        <v>0</v>
      </c>
      <c r="AJ530" s="105"/>
      <c r="AK530" s="105"/>
      <c r="AL530" s="105"/>
      <c r="AM530" s="105"/>
      <c r="AN530" s="46">
        <f t="shared" si="154"/>
        <v>0</v>
      </c>
      <c r="AO530" s="105">
        <v>0</v>
      </c>
      <c r="AP530" s="105">
        <f t="shared" si="155"/>
        <v>0</v>
      </c>
      <c r="AQ530" s="46">
        <f t="shared" si="156"/>
        <v>0</v>
      </c>
      <c r="AR530" s="46">
        <f t="shared" si="157"/>
        <v>0</v>
      </c>
      <c r="AS530" s="46">
        <f t="shared" si="158"/>
        <v>0</v>
      </c>
      <c r="AT530" s="46">
        <f t="shared" si="159"/>
        <v>0</v>
      </c>
      <c r="AU530" s="46">
        <f t="shared" si="160"/>
        <v>0</v>
      </c>
      <c r="AV530" s="105">
        <f t="shared" si="161"/>
        <v>0</v>
      </c>
      <c r="AW530" s="105">
        <f t="shared" si="162"/>
        <v>0</v>
      </c>
      <c r="AX530" s="108"/>
      <c r="AY530" s="294" t="b">
        <f t="shared" si="163"/>
        <v>1</v>
      </c>
      <c r="AZ530" t="s">
        <v>1205</v>
      </c>
    </row>
    <row r="531" spans="1:52" ht="24.95" customHeight="1" x14ac:dyDescent="0.25">
      <c r="A531" s="281" t="s">
        <v>27</v>
      </c>
      <c r="B531" s="19" t="s">
        <v>128</v>
      </c>
      <c r="C531" s="65" t="s">
        <v>129</v>
      </c>
      <c r="D531" s="66">
        <v>110</v>
      </c>
      <c r="E531" s="67">
        <v>110</v>
      </c>
      <c r="F531" s="101" t="s">
        <v>76</v>
      </c>
      <c r="G531" s="46">
        <v>0</v>
      </c>
      <c r="H531" s="46"/>
      <c r="I531" s="46"/>
      <c r="J531" s="46"/>
      <c r="K531" s="46"/>
      <c r="L531" s="46">
        <f t="shared" si="149"/>
        <v>0</v>
      </c>
      <c r="M531" s="46">
        <v>0</v>
      </c>
      <c r="N531" s="46">
        <f t="shared" si="150"/>
        <v>0</v>
      </c>
      <c r="O531" s="105"/>
      <c r="P531" s="105"/>
      <c r="Q531" s="105"/>
      <c r="R531" s="105"/>
      <c r="S531" s="46">
        <f t="shared" si="164"/>
        <v>0</v>
      </c>
      <c r="T531" s="46"/>
      <c r="U531" s="46">
        <f t="shared" si="165"/>
        <v>0</v>
      </c>
      <c r="V531" s="105"/>
      <c r="W531" s="105"/>
      <c r="X531" s="105"/>
      <c r="Y531" s="105"/>
      <c r="Z531" s="46">
        <f t="shared" si="151"/>
        <v>0</v>
      </c>
      <c r="AA531" s="105"/>
      <c r="AB531" s="46">
        <f t="shared" si="152"/>
        <v>0</v>
      </c>
      <c r="AC531" s="105"/>
      <c r="AD531" s="105"/>
      <c r="AE531" s="105"/>
      <c r="AF531" s="105"/>
      <c r="AG531" s="46">
        <f t="shared" si="146"/>
        <v>0</v>
      </c>
      <c r="AH531" s="105">
        <v>0</v>
      </c>
      <c r="AI531" s="46">
        <f t="shared" si="153"/>
        <v>0</v>
      </c>
      <c r="AJ531" s="105"/>
      <c r="AK531" s="105"/>
      <c r="AL531" s="105"/>
      <c r="AM531" s="105"/>
      <c r="AN531" s="46">
        <f t="shared" si="154"/>
        <v>0</v>
      </c>
      <c r="AO531" s="105">
        <v>0</v>
      </c>
      <c r="AP531" s="105">
        <f t="shared" si="155"/>
        <v>0</v>
      </c>
      <c r="AQ531" s="46">
        <f t="shared" si="156"/>
        <v>0</v>
      </c>
      <c r="AR531" s="46">
        <f t="shared" si="157"/>
        <v>0</v>
      </c>
      <c r="AS531" s="46">
        <f t="shared" si="158"/>
        <v>0</v>
      </c>
      <c r="AT531" s="46">
        <f t="shared" si="159"/>
        <v>0</v>
      </c>
      <c r="AU531" s="46">
        <f t="shared" si="160"/>
        <v>0</v>
      </c>
      <c r="AV531" s="105">
        <f t="shared" si="161"/>
        <v>0</v>
      </c>
      <c r="AW531" s="105">
        <f t="shared" si="162"/>
        <v>0</v>
      </c>
      <c r="AX531" s="107"/>
      <c r="AY531" s="294" t="b">
        <f t="shared" si="163"/>
        <v>1</v>
      </c>
      <c r="AZ531" t="s">
        <v>129</v>
      </c>
    </row>
    <row r="532" spans="1:52" ht="24.95" customHeight="1" x14ac:dyDescent="0.25">
      <c r="A532" s="281" t="s">
        <v>674</v>
      </c>
      <c r="B532" s="19" t="s">
        <v>808</v>
      </c>
      <c r="C532" s="65" t="s">
        <v>809</v>
      </c>
      <c r="D532" s="66">
        <v>31.98</v>
      </c>
      <c r="E532" s="67">
        <v>31.98</v>
      </c>
      <c r="F532" s="101" t="s">
        <v>33</v>
      </c>
      <c r="G532" s="46">
        <v>3</v>
      </c>
      <c r="H532" s="46"/>
      <c r="I532" s="46"/>
      <c r="J532" s="46"/>
      <c r="K532" s="46"/>
      <c r="L532" s="46">
        <f t="shared" si="149"/>
        <v>3</v>
      </c>
      <c r="M532" s="46">
        <v>3</v>
      </c>
      <c r="N532" s="46">
        <f t="shared" si="150"/>
        <v>0</v>
      </c>
      <c r="O532" s="105"/>
      <c r="P532" s="105"/>
      <c r="Q532" s="105"/>
      <c r="R532" s="105"/>
      <c r="S532" s="46">
        <f t="shared" si="164"/>
        <v>3</v>
      </c>
      <c r="T532" s="46">
        <v>3</v>
      </c>
      <c r="U532" s="46">
        <f t="shared" si="165"/>
        <v>0</v>
      </c>
      <c r="V532" s="105"/>
      <c r="W532" s="105"/>
      <c r="X532" s="105"/>
      <c r="Y532" s="105"/>
      <c r="Z532" s="46">
        <f t="shared" si="151"/>
        <v>3</v>
      </c>
      <c r="AA532" s="105">
        <v>3</v>
      </c>
      <c r="AB532" s="46">
        <f t="shared" si="152"/>
        <v>0</v>
      </c>
      <c r="AC532" s="105"/>
      <c r="AD532" s="105"/>
      <c r="AE532" s="105"/>
      <c r="AF532" s="105"/>
      <c r="AG532" s="46">
        <f t="shared" si="146"/>
        <v>3</v>
      </c>
      <c r="AH532" s="105">
        <v>3</v>
      </c>
      <c r="AI532" s="46">
        <f t="shared" si="153"/>
        <v>0</v>
      </c>
      <c r="AJ532" s="105"/>
      <c r="AK532" s="105"/>
      <c r="AL532" s="105"/>
      <c r="AM532" s="105"/>
      <c r="AN532" s="46">
        <f t="shared" si="154"/>
        <v>3</v>
      </c>
      <c r="AO532" s="105">
        <v>3</v>
      </c>
      <c r="AP532" s="105">
        <f t="shared" si="155"/>
        <v>0</v>
      </c>
      <c r="AQ532" s="46">
        <f t="shared" si="156"/>
        <v>0</v>
      </c>
      <c r="AR532" s="46">
        <f t="shared" si="157"/>
        <v>0</v>
      </c>
      <c r="AS532" s="46">
        <f t="shared" si="158"/>
        <v>0</v>
      </c>
      <c r="AT532" s="46">
        <f t="shared" si="159"/>
        <v>0</v>
      </c>
      <c r="AU532" s="46">
        <f t="shared" si="160"/>
        <v>3</v>
      </c>
      <c r="AV532" s="105">
        <f t="shared" si="161"/>
        <v>3</v>
      </c>
      <c r="AW532" s="105">
        <f t="shared" si="162"/>
        <v>0</v>
      </c>
      <c r="AX532" s="107"/>
      <c r="AY532" s="294" t="b">
        <f t="shared" si="163"/>
        <v>1</v>
      </c>
      <c r="AZ532" t="s">
        <v>809</v>
      </c>
    </row>
    <row r="533" spans="1:52" ht="24.95" customHeight="1" x14ac:dyDescent="0.25">
      <c r="A533" s="281" t="s">
        <v>1880</v>
      </c>
      <c r="B533" s="19" t="s">
        <v>1892</v>
      </c>
      <c r="C533" s="65" t="s">
        <v>1893</v>
      </c>
      <c r="D533" s="66">
        <v>0</v>
      </c>
      <c r="E533" s="67">
        <v>0</v>
      </c>
      <c r="F533" s="101" t="s">
        <v>33</v>
      </c>
      <c r="G533" s="46">
        <v>0</v>
      </c>
      <c r="H533" s="46"/>
      <c r="I533" s="46"/>
      <c r="J533" s="46"/>
      <c r="K533" s="46"/>
      <c r="L533" s="46">
        <f t="shared" si="149"/>
        <v>0</v>
      </c>
      <c r="M533" s="46"/>
      <c r="N533" s="46">
        <f t="shared" si="150"/>
        <v>0</v>
      </c>
      <c r="O533" s="105"/>
      <c r="P533" s="105"/>
      <c r="Q533" s="105"/>
      <c r="R533" s="105"/>
      <c r="S533" s="46">
        <f t="shared" si="164"/>
        <v>0</v>
      </c>
      <c r="T533" s="46"/>
      <c r="U533" s="46">
        <f t="shared" si="165"/>
        <v>0</v>
      </c>
      <c r="V533" s="105"/>
      <c r="W533" s="105"/>
      <c r="X533" s="105"/>
      <c r="Y533" s="105"/>
      <c r="Z533" s="46">
        <f t="shared" si="151"/>
        <v>0</v>
      </c>
      <c r="AA533" s="105"/>
      <c r="AB533" s="46">
        <f t="shared" si="152"/>
        <v>0</v>
      </c>
      <c r="AC533" s="105"/>
      <c r="AD533" s="105"/>
      <c r="AE533" s="105"/>
      <c r="AF533" s="105"/>
      <c r="AG533" s="46">
        <f t="shared" si="146"/>
        <v>0</v>
      </c>
      <c r="AH533" s="105">
        <v>0</v>
      </c>
      <c r="AI533" s="46">
        <f t="shared" si="153"/>
        <v>0</v>
      </c>
      <c r="AJ533" s="105"/>
      <c r="AK533" s="105"/>
      <c r="AL533" s="105"/>
      <c r="AM533" s="105"/>
      <c r="AN533" s="46">
        <f t="shared" si="154"/>
        <v>0</v>
      </c>
      <c r="AO533" s="105">
        <v>0</v>
      </c>
      <c r="AP533" s="105">
        <f t="shared" si="155"/>
        <v>0</v>
      </c>
      <c r="AQ533" s="46">
        <f t="shared" si="156"/>
        <v>0</v>
      </c>
      <c r="AR533" s="46">
        <f t="shared" si="157"/>
        <v>0</v>
      </c>
      <c r="AS533" s="46">
        <f t="shared" si="158"/>
        <v>0</v>
      </c>
      <c r="AT533" s="46">
        <f t="shared" si="159"/>
        <v>0</v>
      </c>
      <c r="AU533" s="46">
        <f t="shared" si="160"/>
        <v>0</v>
      </c>
      <c r="AV533" s="105">
        <f t="shared" si="161"/>
        <v>0</v>
      </c>
      <c r="AW533" s="105">
        <f t="shared" si="162"/>
        <v>0</v>
      </c>
      <c r="AX533" s="107"/>
      <c r="AY533" s="294" t="b">
        <f t="shared" si="163"/>
        <v>1</v>
      </c>
      <c r="AZ533" t="s">
        <v>1893</v>
      </c>
    </row>
    <row r="534" spans="1:52" ht="24.95" customHeight="1" x14ac:dyDescent="0.25">
      <c r="A534" s="281" t="s">
        <v>1880</v>
      </c>
      <c r="B534" s="19" t="s">
        <v>1894</v>
      </c>
      <c r="C534" s="65" t="s">
        <v>1895</v>
      </c>
      <c r="D534" s="66">
        <v>85.84</v>
      </c>
      <c r="E534" s="67">
        <v>85.84</v>
      </c>
      <c r="F534" s="101" t="s">
        <v>33</v>
      </c>
      <c r="G534" s="46">
        <v>0</v>
      </c>
      <c r="H534" s="46"/>
      <c r="I534" s="46"/>
      <c r="J534" s="46"/>
      <c r="K534" s="46"/>
      <c r="L534" s="46">
        <f t="shared" si="149"/>
        <v>0</v>
      </c>
      <c r="M534" s="46"/>
      <c r="N534" s="46">
        <f t="shared" si="150"/>
        <v>0</v>
      </c>
      <c r="O534" s="105"/>
      <c r="P534" s="105"/>
      <c r="Q534" s="105"/>
      <c r="R534" s="105"/>
      <c r="S534" s="46">
        <f t="shared" si="164"/>
        <v>0</v>
      </c>
      <c r="T534" s="46"/>
      <c r="U534" s="46">
        <f t="shared" si="165"/>
        <v>0</v>
      </c>
      <c r="V534" s="105"/>
      <c r="W534" s="105"/>
      <c r="X534" s="105"/>
      <c r="Y534" s="105"/>
      <c r="Z534" s="46">
        <f t="shared" si="151"/>
        <v>0</v>
      </c>
      <c r="AA534" s="105"/>
      <c r="AB534" s="46">
        <f t="shared" si="152"/>
        <v>0</v>
      </c>
      <c r="AC534" s="105"/>
      <c r="AD534" s="105"/>
      <c r="AE534" s="105"/>
      <c r="AF534" s="105"/>
      <c r="AG534" s="46">
        <f t="shared" si="146"/>
        <v>0</v>
      </c>
      <c r="AH534" s="105">
        <v>0</v>
      </c>
      <c r="AI534" s="46">
        <f t="shared" si="153"/>
        <v>0</v>
      </c>
      <c r="AJ534" s="105"/>
      <c r="AK534" s="105"/>
      <c r="AL534" s="105"/>
      <c r="AM534" s="105"/>
      <c r="AN534" s="46">
        <f t="shared" si="154"/>
        <v>0</v>
      </c>
      <c r="AO534" s="105">
        <v>0</v>
      </c>
      <c r="AP534" s="105">
        <f t="shared" si="155"/>
        <v>0</v>
      </c>
      <c r="AQ534" s="46">
        <f t="shared" si="156"/>
        <v>0</v>
      </c>
      <c r="AR534" s="46">
        <f t="shared" si="157"/>
        <v>0</v>
      </c>
      <c r="AS534" s="46">
        <f t="shared" si="158"/>
        <v>0</v>
      </c>
      <c r="AT534" s="46">
        <f t="shared" si="159"/>
        <v>0</v>
      </c>
      <c r="AU534" s="46">
        <f t="shared" si="160"/>
        <v>0</v>
      </c>
      <c r="AV534" s="105">
        <f t="shared" si="161"/>
        <v>0</v>
      </c>
      <c r="AW534" s="105">
        <f t="shared" si="162"/>
        <v>0</v>
      </c>
      <c r="AX534" s="107"/>
      <c r="AY534" s="294" t="b">
        <f t="shared" si="163"/>
        <v>1</v>
      </c>
      <c r="AZ534" t="s">
        <v>1895</v>
      </c>
    </row>
    <row r="535" spans="1:52" ht="24.95" customHeight="1" x14ac:dyDescent="0.25">
      <c r="A535" s="281" t="s">
        <v>1739</v>
      </c>
      <c r="B535" s="19" t="s">
        <v>1808</v>
      </c>
      <c r="C535" s="65" t="s">
        <v>1809</v>
      </c>
      <c r="D535" s="66">
        <v>11.6</v>
      </c>
      <c r="E535" s="67">
        <v>11.6</v>
      </c>
      <c r="F535" s="101" t="s">
        <v>33</v>
      </c>
      <c r="G535" s="46">
        <v>267</v>
      </c>
      <c r="H535" s="46"/>
      <c r="I535" s="46"/>
      <c r="J535" s="46"/>
      <c r="K535" s="46"/>
      <c r="L535" s="46">
        <f t="shared" si="149"/>
        <v>267</v>
      </c>
      <c r="M535" s="46">
        <v>267</v>
      </c>
      <c r="N535" s="46">
        <f t="shared" si="150"/>
        <v>0</v>
      </c>
      <c r="O535" s="105"/>
      <c r="P535" s="105"/>
      <c r="Q535" s="105"/>
      <c r="R535" s="105"/>
      <c r="S535" s="46">
        <f t="shared" si="164"/>
        <v>267</v>
      </c>
      <c r="T535" s="46">
        <v>267</v>
      </c>
      <c r="U535" s="46">
        <f t="shared" si="165"/>
        <v>0</v>
      </c>
      <c r="V535" s="105"/>
      <c r="W535" s="105"/>
      <c r="X535" s="105"/>
      <c r="Y535" s="105"/>
      <c r="Z535" s="46">
        <f t="shared" si="151"/>
        <v>267</v>
      </c>
      <c r="AA535" s="105">
        <v>267</v>
      </c>
      <c r="AB535" s="46">
        <f t="shared" si="152"/>
        <v>0</v>
      </c>
      <c r="AC535" s="105"/>
      <c r="AD535" s="105"/>
      <c r="AE535" s="105">
        <v>11</v>
      </c>
      <c r="AF535" s="105"/>
      <c r="AG535" s="46">
        <f t="shared" si="146"/>
        <v>256</v>
      </c>
      <c r="AH535" s="105">
        <v>256</v>
      </c>
      <c r="AI535" s="46">
        <f t="shared" si="153"/>
        <v>0</v>
      </c>
      <c r="AJ535" s="105"/>
      <c r="AK535" s="105"/>
      <c r="AL535" s="105"/>
      <c r="AM535" s="105"/>
      <c r="AN535" s="46">
        <f t="shared" si="154"/>
        <v>256</v>
      </c>
      <c r="AO535" s="105">
        <v>256</v>
      </c>
      <c r="AP535" s="105">
        <f t="shared" si="155"/>
        <v>0</v>
      </c>
      <c r="AQ535" s="46">
        <f t="shared" si="156"/>
        <v>0</v>
      </c>
      <c r="AR535" s="46">
        <f t="shared" si="157"/>
        <v>0</v>
      </c>
      <c r="AS535" s="46">
        <f t="shared" si="158"/>
        <v>11</v>
      </c>
      <c r="AT535" s="46">
        <f t="shared" si="159"/>
        <v>0</v>
      </c>
      <c r="AU535" s="46">
        <f t="shared" si="160"/>
        <v>256</v>
      </c>
      <c r="AV535" s="184">
        <f t="shared" si="161"/>
        <v>256</v>
      </c>
      <c r="AW535" s="105">
        <f t="shared" si="162"/>
        <v>0</v>
      </c>
      <c r="AX535" s="109"/>
      <c r="AY535" s="294" t="b">
        <f t="shared" si="163"/>
        <v>1</v>
      </c>
      <c r="AZ535" t="s">
        <v>1809</v>
      </c>
    </row>
    <row r="536" spans="1:52" ht="24.95" customHeight="1" x14ac:dyDescent="0.25">
      <c r="A536" s="281" t="s">
        <v>1739</v>
      </c>
      <c r="B536" s="19" t="s">
        <v>1810</v>
      </c>
      <c r="C536" s="65" t="s">
        <v>1811</v>
      </c>
      <c r="D536" s="66">
        <v>9</v>
      </c>
      <c r="E536" s="67">
        <v>9</v>
      </c>
      <c r="F536" s="101" t="s">
        <v>33</v>
      </c>
      <c r="G536" s="46">
        <v>0</v>
      </c>
      <c r="H536" s="46"/>
      <c r="I536" s="46"/>
      <c r="J536" s="46"/>
      <c r="K536" s="46"/>
      <c r="L536" s="46">
        <f t="shared" si="149"/>
        <v>0</v>
      </c>
      <c r="M536" s="46"/>
      <c r="N536" s="46">
        <f t="shared" si="150"/>
        <v>0</v>
      </c>
      <c r="O536" s="105"/>
      <c r="P536" s="105"/>
      <c r="Q536" s="105"/>
      <c r="R536" s="105"/>
      <c r="S536" s="46">
        <f t="shared" si="164"/>
        <v>0</v>
      </c>
      <c r="T536" s="46"/>
      <c r="U536" s="46">
        <f t="shared" si="165"/>
        <v>0</v>
      </c>
      <c r="V536" s="105"/>
      <c r="W536" s="105"/>
      <c r="X536" s="105"/>
      <c r="Y536" s="105"/>
      <c r="Z536" s="46">
        <f t="shared" si="151"/>
        <v>0</v>
      </c>
      <c r="AA536" s="105"/>
      <c r="AB536" s="46">
        <f t="shared" si="152"/>
        <v>0</v>
      </c>
      <c r="AC536" s="105"/>
      <c r="AD536" s="105"/>
      <c r="AE536" s="105"/>
      <c r="AF536" s="105"/>
      <c r="AG536" s="46">
        <f t="shared" si="146"/>
        <v>0</v>
      </c>
      <c r="AH536" s="105">
        <v>0</v>
      </c>
      <c r="AI536" s="46">
        <f t="shared" si="153"/>
        <v>0</v>
      </c>
      <c r="AJ536" s="105"/>
      <c r="AK536" s="105"/>
      <c r="AL536" s="105"/>
      <c r="AM536" s="105"/>
      <c r="AN536" s="46">
        <f t="shared" si="154"/>
        <v>0</v>
      </c>
      <c r="AO536" s="105">
        <v>0</v>
      </c>
      <c r="AP536" s="105">
        <f t="shared" si="155"/>
        <v>0</v>
      </c>
      <c r="AQ536" s="46">
        <f t="shared" si="156"/>
        <v>0</v>
      </c>
      <c r="AR536" s="46">
        <f t="shared" si="157"/>
        <v>0</v>
      </c>
      <c r="AS536" s="46">
        <f t="shared" si="158"/>
        <v>0</v>
      </c>
      <c r="AT536" s="46">
        <f t="shared" si="159"/>
        <v>0</v>
      </c>
      <c r="AU536" s="46">
        <f t="shared" si="160"/>
        <v>0</v>
      </c>
      <c r="AV536" s="105">
        <f t="shared" si="161"/>
        <v>0</v>
      </c>
      <c r="AW536" s="105">
        <f t="shared" si="162"/>
        <v>0</v>
      </c>
      <c r="AX536" s="107"/>
      <c r="AY536" s="294" t="b">
        <f t="shared" si="163"/>
        <v>1</v>
      </c>
      <c r="AZ536" t="s">
        <v>1811</v>
      </c>
    </row>
    <row r="537" spans="1:52" ht="24.95" customHeight="1" x14ac:dyDescent="0.25">
      <c r="A537" s="281" t="s">
        <v>1739</v>
      </c>
      <c r="B537" s="19" t="s">
        <v>1812</v>
      </c>
      <c r="C537" s="65" t="s">
        <v>1813</v>
      </c>
      <c r="D537" s="66">
        <v>10.039999999999999</v>
      </c>
      <c r="E537" s="67">
        <v>10.039999999999999</v>
      </c>
      <c r="F537" s="101" t="s">
        <v>33</v>
      </c>
      <c r="G537" s="46">
        <v>0</v>
      </c>
      <c r="H537" s="46"/>
      <c r="I537" s="46"/>
      <c r="J537" s="46"/>
      <c r="K537" s="46"/>
      <c r="L537" s="46">
        <f t="shared" si="149"/>
        <v>0</v>
      </c>
      <c r="M537" s="46"/>
      <c r="N537" s="46">
        <f t="shared" si="150"/>
        <v>0</v>
      </c>
      <c r="O537" s="105"/>
      <c r="P537" s="105"/>
      <c r="Q537" s="105"/>
      <c r="R537" s="105"/>
      <c r="S537" s="46">
        <f t="shared" si="164"/>
        <v>0</v>
      </c>
      <c r="T537" s="46"/>
      <c r="U537" s="46">
        <f t="shared" si="165"/>
        <v>0</v>
      </c>
      <c r="V537" s="105"/>
      <c r="W537" s="105"/>
      <c r="X537" s="105"/>
      <c r="Y537" s="105"/>
      <c r="Z537" s="46">
        <f t="shared" si="151"/>
        <v>0</v>
      </c>
      <c r="AA537" s="105"/>
      <c r="AB537" s="46">
        <f t="shared" si="152"/>
        <v>0</v>
      </c>
      <c r="AC537" s="105"/>
      <c r="AD537" s="105"/>
      <c r="AE537" s="105"/>
      <c r="AF537" s="105"/>
      <c r="AG537" s="46">
        <f t="shared" si="146"/>
        <v>0</v>
      </c>
      <c r="AH537" s="105">
        <v>0</v>
      </c>
      <c r="AI537" s="46">
        <f t="shared" si="153"/>
        <v>0</v>
      </c>
      <c r="AJ537" s="105"/>
      <c r="AK537" s="105"/>
      <c r="AL537" s="105"/>
      <c r="AM537" s="105"/>
      <c r="AN537" s="46">
        <f t="shared" si="154"/>
        <v>0</v>
      </c>
      <c r="AO537" s="105">
        <v>0</v>
      </c>
      <c r="AP537" s="105">
        <f t="shared" si="155"/>
        <v>0</v>
      </c>
      <c r="AQ537" s="46">
        <f t="shared" si="156"/>
        <v>0</v>
      </c>
      <c r="AR537" s="46">
        <f t="shared" si="157"/>
        <v>0</v>
      </c>
      <c r="AS537" s="46">
        <f t="shared" si="158"/>
        <v>0</v>
      </c>
      <c r="AT537" s="46">
        <f t="shared" si="159"/>
        <v>0</v>
      </c>
      <c r="AU537" s="46">
        <f t="shared" si="160"/>
        <v>0</v>
      </c>
      <c r="AV537" s="105">
        <f t="shared" si="161"/>
        <v>0</v>
      </c>
      <c r="AW537" s="105">
        <f t="shared" si="162"/>
        <v>0</v>
      </c>
      <c r="AX537" s="107"/>
      <c r="AY537" s="294" t="b">
        <f t="shared" si="163"/>
        <v>1</v>
      </c>
      <c r="AZ537" t="s">
        <v>1813</v>
      </c>
    </row>
    <row r="538" spans="1:52" ht="24.95" customHeight="1" x14ac:dyDescent="0.25">
      <c r="A538" s="281" t="s">
        <v>1739</v>
      </c>
      <c r="B538" s="19" t="s">
        <v>1814</v>
      </c>
      <c r="C538" s="65" t="s">
        <v>1815</v>
      </c>
      <c r="D538" s="66">
        <v>13</v>
      </c>
      <c r="E538" s="67">
        <v>13</v>
      </c>
      <c r="F538" s="101" t="s">
        <v>33</v>
      </c>
      <c r="G538" s="46">
        <v>0</v>
      </c>
      <c r="H538" s="46"/>
      <c r="I538" s="46"/>
      <c r="J538" s="46"/>
      <c r="K538" s="46"/>
      <c r="L538" s="46">
        <f t="shared" si="149"/>
        <v>0</v>
      </c>
      <c r="M538" s="46"/>
      <c r="N538" s="46">
        <f t="shared" si="150"/>
        <v>0</v>
      </c>
      <c r="O538" s="105"/>
      <c r="P538" s="105"/>
      <c r="Q538" s="105"/>
      <c r="R538" s="105"/>
      <c r="S538" s="46">
        <f t="shared" si="164"/>
        <v>0</v>
      </c>
      <c r="T538" s="46"/>
      <c r="U538" s="46">
        <f t="shared" si="165"/>
        <v>0</v>
      </c>
      <c r="V538" s="105"/>
      <c r="W538" s="105"/>
      <c r="X538" s="105"/>
      <c r="Y538" s="105"/>
      <c r="Z538" s="46">
        <f t="shared" si="151"/>
        <v>0</v>
      </c>
      <c r="AA538" s="105"/>
      <c r="AB538" s="46">
        <f t="shared" si="152"/>
        <v>0</v>
      </c>
      <c r="AC538" s="105"/>
      <c r="AD538" s="105"/>
      <c r="AE538" s="105"/>
      <c r="AF538" s="105"/>
      <c r="AG538" s="46">
        <f t="shared" si="146"/>
        <v>0</v>
      </c>
      <c r="AH538" s="105">
        <v>0</v>
      </c>
      <c r="AI538" s="46">
        <f t="shared" si="153"/>
        <v>0</v>
      </c>
      <c r="AJ538" s="105"/>
      <c r="AK538" s="105"/>
      <c r="AL538" s="105"/>
      <c r="AM538" s="105"/>
      <c r="AN538" s="46">
        <f t="shared" si="154"/>
        <v>0</v>
      </c>
      <c r="AO538" s="105">
        <v>0</v>
      </c>
      <c r="AP538" s="105">
        <f t="shared" si="155"/>
        <v>0</v>
      </c>
      <c r="AQ538" s="46">
        <f t="shared" si="156"/>
        <v>0</v>
      </c>
      <c r="AR538" s="46">
        <f t="shared" si="157"/>
        <v>0</v>
      </c>
      <c r="AS538" s="46">
        <f t="shared" si="158"/>
        <v>0</v>
      </c>
      <c r="AT538" s="46">
        <f t="shared" si="159"/>
        <v>0</v>
      </c>
      <c r="AU538" s="46">
        <f t="shared" si="160"/>
        <v>0</v>
      </c>
      <c r="AV538" s="105">
        <f t="shared" si="161"/>
        <v>0</v>
      </c>
      <c r="AW538" s="105">
        <f t="shared" si="162"/>
        <v>0</v>
      </c>
      <c r="AX538" s="108"/>
      <c r="AY538" s="294" t="b">
        <f t="shared" si="163"/>
        <v>1</v>
      </c>
      <c r="AZ538" t="s">
        <v>1815</v>
      </c>
    </row>
    <row r="539" spans="1:52" ht="24.95" customHeight="1" x14ac:dyDescent="0.25">
      <c r="A539" s="281" t="s">
        <v>1739</v>
      </c>
      <c r="B539" s="19" t="s">
        <v>1816</v>
      </c>
      <c r="C539" s="65" t="s">
        <v>1817</v>
      </c>
      <c r="D539" s="66">
        <v>45.24</v>
      </c>
      <c r="E539" s="67">
        <v>45.24</v>
      </c>
      <c r="F539" s="101" t="s">
        <v>33</v>
      </c>
      <c r="G539" s="46">
        <v>0</v>
      </c>
      <c r="H539" s="46"/>
      <c r="I539" s="46"/>
      <c r="J539" s="46"/>
      <c r="K539" s="46"/>
      <c r="L539" s="46">
        <f t="shared" si="149"/>
        <v>0</v>
      </c>
      <c r="M539" s="46"/>
      <c r="N539" s="46">
        <f t="shared" si="150"/>
        <v>0</v>
      </c>
      <c r="O539" s="105"/>
      <c r="P539" s="105"/>
      <c r="Q539" s="105"/>
      <c r="R539" s="105"/>
      <c r="S539" s="46">
        <f t="shared" si="164"/>
        <v>0</v>
      </c>
      <c r="T539" s="46"/>
      <c r="U539" s="46">
        <f t="shared" si="165"/>
        <v>0</v>
      </c>
      <c r="V539" s="105"/>
      <c r="W539" s="105"/>
      <c r="X539" s="105"/>
      <c r="Y539" s="105"/>
      <c r="Z539" s="46">
        <f t="shared" si="151"/>
        <v>0</v>
      </c>
      <c r="AA539" s="105"/>
      <c r="AB539" s="46">
        <f t="shared" si="152"/>
        <v>0</v>
      </c>
      <c r="AC539" s="105"/>
      <c r="AD539" s="105"/>
      <c r="AE539" s="105"/>
      <c r="AF539" s="105"/>
      <c r="AG539" s="46">
        <f t="shared" si="146"/>
        <v>0</v>
      </c>
      <c r="AH539" s="105">
        <v>0</v>
      </c>
      <c r="AI539" s="46">
        <f t="shared" si="153"/>
        <v>0</v>
      </c>
      <c r="AJ539" s="105"/>
      <c r="AK539" s="105"/>
      <c r="AL539" s="105"/>
      <c r="AM539" s="105"/>
      <c r="AN539" s="46">
        <f t="shared" si="154"/>
        <v>0</v>
      </c>
      <c r="AO539" s="105">
        <v>0</v>
      </c>
      <c r="AP539" s="105">
        <f t="shared" si="155"/>
        <v>0</v>
      </c>
      <c r="AQ539" s="46">
        <f t="shared" si="156"/>
        <v>0</v>
      </c>
      <c r="AR539" s="46">
        <f t="shared" si="157"/>
        <v>0</v>
      </c>
      <c r="AS539" s="46">
        <f t="shared" si="158"/>
        <v>0</v>
      </c>
      <c r="AT539" s="46">
        <f t="shared" si="159"/>
        <v>0</v>
      </c>
      <c r="AU539" s="46">
        <f t="shared" si="160"/>
        <v>0</v>
      </c>
      <c r="AV539" s="105">
        <f t="shared" si="161"/>
        <v>0</v>
      </c>
      <c r="AW539" s="105">
        <f t="shared" si="162"/>
        <v>0</v>
      </c>
      <c r="AX539" s="108"/>
      <c r="AY539" s="294" t="b">
        <f t="shared" si="163"/>
        <v>1</v>
      </c>
      <c r="AZ539" t="s">
        <v>1817</v>
      </c>
    </row>
    <row r="540" spans="1:52" s="3" customFormat="1" ht="28.5" customHeight="1" x14ac:dyDescent="0.25">
      <c r="A540" s="281" t="s">
        <v>1880</v>
      </c>
      <c r="B540" s="19" t="s">
        <v>1896</v>
      </c>
      <c r="C540" s="65" t="s">
        <v>1897</v>
      </c>
      <c r="D540" s="66">
        <v>9</v>
      </c>
      <c r="E540" s="67">
        <v>9</v>
      </c>
      <c r="F540" s="101" t="s">
        <v>33</v>
      </c>
      <c r="G540" s="46">
        <v>0</v>
      </c>
      <c r="H540" s="46"/>
      <c r="I540" s="46"/>
      <c r="J540" s="46"/>
      <c r="K540" s="46"/>
      <c r="L540" s="46">
        <f t="shared" si="149"/>
        <v>0</v>
      </c>
      <c r="M540" s="46"/>
      <c r="N540" s="46">
        <f t="shared" si="150"/>
        <v>0</v>
      </c>
      <c r="O540" s="105"/>
      <c r="P540" s="105"/>
      <c r="Q540" s="105"/>
      <c r="R540" s="105"/>
      <c r="S540" s="46">
        <f t="shared" si="164"/>
        <v>0</v>
      </c>
      <c r="T540" s="46"/>
      <c r="U540" s="46">
        <f t="shared" si="165"/>
        <v>0</v>
      </c>
      <c r="V540" s="105"/>
      <c r="W540" s="105"/>
      <c r="X540" s="105"/>
      <c r="Y540" s="105"/>
      <c r="Z540" s="46">
        <f t="shared" si="151"/>
        <v>0</v>
      </c>
      <c r="AA540" s="105"/>
      <c r="AB540" s="46">
        <f t="shared" si="152"/>
        <v>0</v>
      </c>
      <c r="AC540" s="105"/>
      <c r="AD540" s="105"/>
      <c r="AE540" s="105"/>
      <c r="AF540" s="105"/>
      <c r="AG540" s="46">
        <f t="shared" si="146"/>
        <v>0</v>
      </c>
      <c r="AH540" s="105">
        <v>0</v>
      </c>
      <c r="AI540" s="46">
        <f t="shared" si="153"/>
        <v>0</v>
      </c>
      <c r="AJ540" s="105"/>
      <c r="AK540" s="105"/>
      <c r="AL540" s="105"/>
      <c r="AM540" s="105"/>
      <c r="AN540" s="46">
        <f t="shared" si="154"/>
        <v>0</v>
      </c>
      <c r="AO540" s="105">
        <v>0</v>
      </c>
      <c r="AP540" s="105">
        <f t="shared" si="155"/>
        <v>0</v>
      </c>
      <c r="AQ540" s="46">
        <f t="shared" si="156"/>
        <v>0</v>
      </c>
      <c r="AR540" s="46">
        <f t="shared" si="157"/>
        <v>0</v>
      </c>
      <c r="AS540" s="46">
        <f t="shared" si="158"/>
        <v>0</v>
      </c>
      <c r="AT540" s="46">
        <f t="shared" si="159"/>
        <v>0</v>
      </c>
      <c r="AU540" s="46">
        <f t="shared" si="160"/>
        <v>0</v>
      </c>
      <c r="AV540" s="105">
        <f t="shared" si="161"/>
        <v>0</v>
      </c>
      <c r="AW540" s="105">
        <f t="shared" si="162"/>
        <v>0</v>
      </c>
      <c r="AX540" s="107"/>
      <c r="AY540" s="294" t="b">
        <f t="shared" si="163"/>
        <v>1</v>
      </c>
      <c r="AZ540" s="3" t="s">
        <v>1897</v>
      </c>
    </row>
    <row r="541" spans="1:52" ht="28.5" customHeight="1" x14ac:dyDescent="0.25">
      <c r="A541" s="281" t="s">
        <v>674</v>
      </c>
      <c r="B541" s="19" t="s">
        <v>810</v>
      </c>
      <c r="C541" s="65" t="s">
        <v>811</v>
      </c>
      <c r="D541" s="66">
        <v>38.42</v>
      </c>
      <c r="E541" s="67">
        <v>38.42</v>
      </c>
      <c r="F541" s="101" t="s">
        <v>33</v>
      </c>
      <c r="G541" s="46">
        <v>0</v>
      </c>
      <c r="H541" s="46"/>
      <c r="I541" s="46"/>
      <c r="J541" s="46"/>
      <c r="K541" s="46"/>
      <c r="L541" s="46">
        <f t="shared" si="149"/>
        <v>0</v>
      </c>
      <c r="M541" s="46"/>
      <c r="N541" s="46">
        <f t="shared" si="150"/>
        <v>0</v>
      </c>
      <c r="O541" s="105"/>
      <c r="P541" s="105"/>
      <c r="Q541" s="105"/>
      <c r="R541" s="105"/>
      <c r="S541" s="46">
        <f t="shared" si="164"/>
        <v>0</v>
      </c>
      <c r="T541" s="46"/>
      <c r="U541" s="46">
        <f t="shared" si="165"/>
        <v>0</v>
      </c>
      <c r="V541" s="105"/>
      <c r="W541" s="105"/>
      <c r="X541" s="105"/>
      <c r="Y541" s="105"/>
      <c r="Z541" s="46">
        <f t="shared" si="151"/>
        <v>0</v>
      </c>
      <c r="AA541" s="105"/>
      <c r="AB541" s="46">
        <f t="shared" si="152"/>
        <v>0</v>
      </c>
      <c r="AC541" s="105"/>
      <c r="AD541" s="105"/>
      <c r="AE541" s="105"/>
      <c r="AF541" s="105"/>
      <c r="AG541" s="46">
        <f t="shared" si="146"/>
        <v>0</v>
      </c>
      <c r="AH541" s="105">
        <v>0</v>
      </c>
      <c r="AI541" s="46">
        <f t="shared" si="153"/>
        <v>0</v>
      </c>
      <c r="AJ541" s="105"/>
      <c r="AK541" s="105"/>
      <c r="AL541" s="105"/>
      <c r="AM541" s="105"/>
      <c r="AN541" s="46">
        <f t="shared" si="154"/>
        <v>0</v>
      </c>
      <c r="AO541" s="105"/>
      <c r="AP541" s="105">
        <f t="shared" si="155"/>
        <v>0</v>
      </c>
      <c r="AQ541" s="46">
        <f t="shared" si="156"/>
        <v>0</v>
      </c>
      <c r="AR541" s="46">
        <f t="shared" si="157"/>
        <v>0</v>
      </c>
      <c r="AS541" s="46">
        <f t="shared" si="158"/>
        <v>0</v>
      </c>
      <c r="AT541" s="46">
        <f t="shared" si="159"/>
        <v>0</v>
      </c>
      <c r="AU541" s="46">
        <f t="shared" si="160"/>
        <v>0</v>
      </c>
      <c r="AV541" s="105">
        <f t="shared" si="161"/>
        <v>0</v>
      </c>
      <c r="AW541" s="105">
        <f t="shared" si="162"/>
        <v>0</v>
      </c>
      <c r="AX541" s="107"/>
      <c r="AY541" s="294" t="b">
        <f t="shared" si="163"/>
        <v>1</v>
      </c>
      <c r="AZ541" t="s">
        <v>811</v>
      </c>
    </row>
    <row r="542" spans="1:52" ht="28.5" customHeight="1" x14ac:dyDescent="0.25">
      <c r="A542" s="281" t="s">
        <v>674</v>
      </c>
      <c r="B542" s="19" t="s">
        <v>812</v>
      </c>
      <c r="C542" s="65" t="s">
        <v>813</v>
      </c>
      <c r="D542" s="66">
        <v>70.64</v>
      </c>
      <c r="E542" s="67">
        <v>70.64</v>
      </c>
      <c r="F542" s="101" t="s">
        <v>33</v>
      </c>
      <c r="G542" s="46">
        <v>0</v>
      </c>
      <c r="H542" s="46"/>
      <c r="I542" s="46"/>
      <c r="J542" s="46"/>
      <c r="K542" s="46"/>
      <c r="L542" s="46">
        <f t="shared" si="149"/>
        <v>0</v>
      </c>
      <c r="M542" s="46"/>
      <c r="N542" s="46">
        <f t="shared" si="150"/>
        <v>0</v>
      </c>
      <c r="O542" s="105"/>
      <c r="P542" s="105"/>
      <c r="Q542" s="105"/>
      <c r="R542" s="105"/>
      <c r="S542" s="46">
        <f t="shared" si="164"/>
        <v>0</v>
      </c>
      <c r="T542" s="46"/>
      <c r="U542" s="46">
        <f t="shared" si="165"/>
        <v>0</v>
      </c>
      <c r="V542" s="105"/>
      <c r="W542" s="105"/>
      <c r="X542" s="105"/>
      <c r="Y542" s="105"/>
      <c r="Z542" s="46">
        <f t="shared" si="151"/>
        <v>0</v>
      </c>
      <c r="AA542" s="105"/>
      <c r="AB542" s="46">
        <f t="shared" si="152"/>
        <v>0</v>
      </c>
      <c r="AC542" s="105"/>
      <c r="AD542" s="105"/>
      <c r="AE542" s="105"/>
      <c r="AF542" s="105"/>
      <c r="AG542" s="46">
        <f t="shared" si="146"/>
        <v>0</v>
      </c>
      <c r="AH542" s="105">
        <v>0</v>
      </c>
      <c r="AI542" s="46">
        <f t="shared" si="153"/>
        <v>0</v>
      </c>
      <c r="AJ542" s="105"/>
      <c r="AK542" s="105"/>
      <c r="AL542" s="105"/>
      <c r="AM542" s="105"/>
      <c r="AN542" s="46">
        <f t="shared" si="154"/>
        <v>0</v>
      </c>
      <c r="AO542" s="105"/>
      <c r="AP542" s="105">
        <f t="shared" si="155"/>
        <v>0</v>
      </c>
      <c r="AQ542" s="46">
        <f t="shared" si="156"/>
        <v>0</v>
      </c>
      <c r="AR542" s="46">
        <f t="shared" si="157"/>
        <v>0</v>
      </c>
      <c r="AS542" s="46">
        <f t="shared" si="158"/>
        <v>0</v>
      </c>
      <c r="AT542" s="46">
        <f t="shared" si="159"/>
        <v>0</v>
      </c>
      <c r="AU542" s="46">
        <f t="shared" si="160"/>
        <v>0</v>
      </c>
      <c r="AV542" s="105">
        <f t="shared" si="161"/>
        <v>0</v>
      </c>
      <c r="AW542" s="105">
        <f t="shared" si="162"/>
        <v>0</v>
      </c>
      <c r="AX542" s="107"/>
      <c r="AY542" s="294" t="b">
        <f t="shared" si="163"/>
        <v>1</v>
      </c>
      <c r="AZ542" t="s">
        <v>813</v>
      </c>
    </row>
    <row r="543" spans="1:52" ht="24.95" customHeight="1" x14ac:dyDescent="0.25">
      <c r="A543" s="281" t="s">
        <v>189</v>
      </c>
      <c r="B543" s="19" t="s">
        <v>206</v>
      </c>
      <c r="C543" s="65" t="s">
        <v>207</v>
      </c>
      <c r="D543" s="66">
        <v>0</v>
      </c>
      <c r="E543" s="67">
        <v>0</v>
      </c>
      <c r="F543" s="101" t="s">
        <v>76</v>
      </c>
      <c r="G543" s="46">
        <v>0</v>
      </c>
      <c r="H543" s="46"/>
      <c r="I543" s="46"/>
      <c r="J543" s="46"/>
      <c r="K543" s="46"/>
      <c r="L543" s="46">
        <f t="shared" si="149"/>
        <v>0</v>
      </c>
      <c r="M543" s="46"/>
      <c r="N543" s="46">
        <f t="shared" si="150"/>
        <v>0</v>
      </c>
      <c r="O543" s="105"/>
      <c r="P543" s="105"/>
      <c r="Q543" s="105"/>
      <c r="R543" s="105"/>
      <c r="S543" s="46">
        <f t="shared" si="164"/>
        <v>0</v>
      </c>
      <c r="T543" s="46"/>
      <c r="U543" s="46">
        <f t="shared" si="165"/>
        <v>0</v>
      </c>
      <c r="V543" s="105"/>
      <c r="W543" s="105"/>
      <c r="X543" s="105"/>
      <c r="Y543" s="105"/>
      <c r="Z543" s="46">
        <f t="shared" si="151"/>
        <v>0</v>
      </c>
      <c r="AA543" s="105"/>
      <c r="AB543" s="46">
        <f t="shared" si="152"/>
        <v>0</v>
      </c>
      <c r="AC543" s="105"/>
      <c r="AD543" s="105"/>
      <c r="AE543" s="105"/>
      <c r="AF543" s="105"/>
      <c r="AG543" s="46">
        <f t="shared" si="146"/>
        <v>0</v>
      </c>
      <c r="AH543" s="105">
        <v>0</v>
      </c>
      <c r="AI543" s="46">
        <f t="shared" si="153"/>
        <v>0</v>
      </c>
      <c r="AJ543" s="105"/>
      <c r="AK543" s="105"/>
      <c r="AL543" s="105"/>
      <c r="AM543" s="105"/>
      <c r="AN543" s="46">
        <f t="shared" si="154"/>
        <v>0</v>
      </c>
      <c r="AO543" s="105">
        <v>0</v>
      </c>
      <c r="AP543" s="105">
        <f t="shared" si="155"/>
        <v>0</v>
      </c>
      <c r="AQ543" s="46">
        <f t="shared" si="156"/>
        <v>0</v>
      </c>
      <c r="AR543" s="46">
        <f t="shared" si="157"/>
        <v>0</v>
      </c>
      <c r="AS543" s="46">
        <f t="shared" si="158"/>
        <v>0</v>
      </c>
      <c r="AT543" s="46">
        <f t="shared" si="159"/>
        <v>0</v>
      </c>
      <c r="AU543" s="46">
        <f t="shared" si="160"/>
        <v>0</v>
      </c>
      <c r="AV543" s="105">
        <f t="shared" si="161"/>
        <v>0</v>
      </c>
      <c r="AW543" s="105">
        <f t="shared" si="162"/>
        <v>0</v>
      </c>
      <c r="AX543" s="107"/>
      <c r="AY543" s="294" t="b">
        <f t="shared" si="163"/>
        <v>1</v>
      </c>
      <c r="AZ543" t="s">
        <v>207</v>
      </c>
    </row>
    <row r="544" spans="1:52" ht="24.95" customHeight="1" x14ac:dyDescent="0.25">
      <c r="A544" s="281" t="s">
        <v>189</v>
      </c>
      <c r="B544" s="19" t="s">
        <v>208</v>
      </c>
      <c r="C544" s="65" t="s">
        <v>209</v>
      </c>
      <c r="D544" s="66">
        <v>76.56</v>
      </c>
      <c r="E544" s="67">
        <v>76.56</v>
      </c>
      <c r="F544" s="101" t="s">
        <v>76</v>
      </c>
      <c r="G544" s="46">
        <v>9</v>
      </c>
      <c r="H544" s="46"/>
      <c r="I544" s="46"/>
      <c r="J544" s="46">
        <v>1</v>
      </c>
      <c r="K544" s="46"/>
      <c r="L544" s="46">
        <f t="shared" si="149"/>
        <v>8</v>
      </c>
      <c r="M544" s="46">
        <v>8</v>
      </c>
      <c r="N544" s="46">
        <f t="shared" si="150"/>
        <v>0</v>
      </c>
      <c r="O544" s="105"/>
      <c r="P544" s="105"/>
      <c r="Q544" s="105">
        <v>1</v>
      </c>
      <c r="R544" s="105"/>
      <c r="S544" s="46">
        <f t="shared" si="164"/>
        <v>7</v>
      </c>
      <c r="T544" s="46">
        <v>7</v>
      </c>
      <c r="U544" s="46">
        <f t="shared" si="165"/>
        <v>0</v>
      </c>
      <c r="V544" s="105">
        <v>10</v>
      </c>
      <c r="W544" s="105"/>
      <c r="X544" s="105">
        <v>1</v>
      </c>
      <c r="Y544" s="105"/>
      <c r="Z544" s="46">
        <f t="shared" si="151"/>
        <v>16</v>
      </c>
      <c r="AA544" s="105">
        <v>16</v>
      </c>
      <c r="AB544" s="46">
        <f t="shared" si="152"/>
        <v>0</v>
      </c>
      <c r="AC544" s="105"/>
      <c r="AD544" s="105"/>
      <c r="AE544" s="105">
        <v>3</v>
      </c>
      <c r="AF544" s="105"/>
      <c r="AG544" s="46">
        <f t="shared" si="146"/>
        <v>13</v>
      </c>
      <c r="AH544" s="105">
        <v>13</v>
      </c>
      <c r="AI544" s="46">
        <f t="shared" si="153"/>
        <v>0</v>
      </c>
      <c r="AJ544" s="105"/>
      <c r="AK544" s="105"/>
      <c r="AL544" s="105"/>
      <c r="AM544" s="105"/>
      <c r="AN544" s="46">
        <f t="shared" si="154"/>
        <v>13</v>
      </c>
      <c r="AO544" s="105">
        <v>13</v>
      </c>
      <c r="AP544" s="105">
        <f t="shared" si="155"/>
        <v>0</v>
      </c>
      <c r="AQ544" s="46">
        <f t="shared" si="156"/>
        <v>10</v>
      </c>
      <c r="AR544" s="46">
        <f t="shared" si="157"/>
        <v>0</v>
      </c>
      <c r="AS544" s="46">
        <f t="shared" si="158"/>
        <v>6</v>
      </c>
      <c r="AT544" s="46">
        <f t="shared" si="159"/>
        <v>0</v>
      </c>
      <c r="AU544" s="46">
        <f t="shared" si="160"/>
        <v>13</v>
      </c>
      <c r="AV544" s="105">
        <f t="shared" si="161"/>
        <v>13</v>
      </c>
      <c r="AW544" s="105">
        <f t="shared" si="162"/>
        <v>0</v>
      </c>
      <c r="AX544" s="106"/>
      <c r="AY544" s="294" t="b">
        <f t="shared" si="163"/>
        <v>1</v>
      </c>
      <c r="AZ544" t="s">
        <v>209</v>
      </c>
    </row>
    <row r="545" spans="1:52" ht="28.5" customHeight="1" x14ac:dyDescent="0.25">
      <c r="A545" s="281" t="s">
        <v>27</v>
      </c>
      <c r="B545" s="19" t="s">
        <v>130</v>
      </c>
      <c r="C545" s="65" t="s">
        <v>131</v>
      </c>
      <c r="D545" s="66">
        <v>154.86000000000001</v>
      </c>
      <c r="E545" s="67">
        <v>154.86000000000001</v>
      </c>
      <c r="F545" s="101" t="s">
        <v>33</v>
      </c>
      <c r="G545" s="46">
        <v>1</v>
      </c>
      <c r="H545" s="46"/>
      <c r="I545" s="46"/>
      <c r="J545" s="46"/>
      <c r="K545" s="46"/>
      <c r="L545" s="46">
        <f t="shared" si="149"/>
        <v>1</v>
      </c>
      <c r="M545" s="46">
        <v>1</v>
      </c>
      <c r="N545" s="46">
        <f t="shared" si="150"/>
        <v>0</v>
      </c>
      <c r="O545" s="105"/>
      <c r="P545" s="105"/>
      <c r="Q545" s="105"/>
      <c r="R545" s="105"/>
      <c r="S545" s="46">
        <f t="shared" si="164"/>
        <v>1</v>
      </c>
      <c r="T545" s="46">
        <v>1</v>
      </c>
      <c r="U545" s="46">
        <f t="shared" si="165"/>
        <v>0</v>
      </c>
      <c r="V545" s="105"/>
      <c r="W545" s="105"/>
      <c r="X545" s="105"/>
      <c r="Y545" s="105"/>
      <c r="Z545" s="46">
        <f t="shared" si="151"/>
        <v>1</v>
      </c>
      <c r="AA545" s="105">
        <v>1</v>
      </c>
      <c r="AB545" s="46">
        <f t="shared" si="152"/>
        <v>0</v>
      </c>
      <c r="AC545" s="105"/>
      <c r="AD545" s="105"/>
      <c r="AE545" s="105"/>
      <c r="AF545" s="105"/>
      <c r="AG545" s="46">
        <f t="shared" si="146"/>
        <v>1</v>
      </c>
      <c r="AH545" s="105">
        <v>1</v>
      </c>
      <c r="AI545" s="46">
        <f t="shared" si="153"/>
        <v>0</v>
      </c>
      <c r="AJ545" s="105"/>
      <c r="AK545" s="105"/>
      <c r="AL545" s="105"/>
      <c r="AM545" s="105"/>
      <c r="AN545" s="46">
        <f t="shared" si="154"/>
        <v>1</v>
      </c>
      <c r="AO545" s="105">
        <v>1</v>
      </c>
      <c r="AP545" s="105">
        <f t="shared" si="155"/>
        <v>0</v>
      </c>
      <c r="AQ545" s="46">
        <f t="shared" si="156"/>
        <v>0</v>
      </c>
      <c r="AR545" s="46">
        <f t="shared" si="157"/>
        <v>0</v>
      </c>
      <c r="AS545" s="46">
        <f t="shared" si="158"/>
        <v>0</v>
      </c>
      <c r="AT545" s="46">
        <f t="shared" si="159"/>
        <v>0</v>
      </c>
      <c r="AU545" s="46">
        <f t="shared" si="160"/>
        <v>1</v>
      </c>
      <c r="AV545" s="105">
        <f t="shared" si="161"/>
        <v>1</v>
      </c>
      <c r="AW545" s="105">
        <f t="shared" si="162"/>
        <v>0</v>
      </c>
      <c r="AX545" s="106" t="s">
        <v>81</v>
      </c>
      <c r="AY545" s="294" t="b">
        <f t="shared" si="163"/>
        <v>1</v>
      </c>
      <c r="AZ545" t="s">
        <v>131</v>
      </c>
    </row>
    <row r="546" spans="1:52" ht="24.95" customHeight="1" x14ac:dyDescent="0.25">
      <c r="A546" s="281" t="s">
        <v>189</v>
      </c>
      <c r="B546" s="19" t="s">
        <v>210</v>
      </c>
      <c r="C546" s="65" t="s">
        <v>211</v>
      </c>
      <c r="D546" s="66">
        <v>34.799999999999997</v>
      </c>
      <c r="E546" s="67">
        <v>34.799999999999997</v>
      </c>
      <c r="F546" s="101" t="s">
        <v>76</v>
      </c>
      <c r="G546" s="46">
        <v>0</v>
      </c>
      <c r="H546" s="46"/>
      <c r="I546" s="46"/>
      <c r="J546" s="46"/>
      <c r="K546" s="46"/>
      <c r="L546" s="46">
        <f t="shared" si="149"/>
        <v>0</v>
      </c>
      <c r="M546" s="46"/>
      <c r="N546" s="46">
        <f t="shared" si="150"/>
        <v>0</v>
      </c>
      <c r="O546" s="105"/>
      <c r="P546" s="105"/>
      <c r="Q546" s="105"/>
      <c r="R546" s="105"/>
      <c r="S546" s="46">
        <f t="shared" si="164"/>
        <v>0</v>
      </c>
      <c r="T546" s="46"/>
      <c r="U546" s="46">
        <f t="shared" si="165"/>
        <v>0</v>
      </c>
      <c r="V546" s="105"/>
      <c r="W546" s="105"/>
      <c r="X546" s="105"/>
      <c r="Y546" s="105"/>
      <c r="Z546" s="46">
        <f t="shared" si="151"/>
        <v>0</v>
      </c>
      <c r="AA546" s="105"/>
      <c r="AB546" s="46">
        <f t="shared" si="152"/>
        <v>0</v>
      </c>
      <c r="AC546" s="105"/>
      <c r="AD546" s="105"/>
      <c r="AE546" s="105"/>
      <c r="AF546" s="105"/>
      <c r="AG546" s="46">
        <f t="shared" si="146"/>
        <v>0</v>
      </c>
      <c r="AH546" s="105">
        <v>0</v>
      </c>
      <c r="AI546" s="46">
        <f t="shared" si="153"/>
        <v>0</v>
      </c>
      <c r="AJ546" s="105"/>
      <c r="AK546" s="105"/>
      <c r="AL546" s="105"/>
      <c r="AM546" s="105"/>
      <c r="AN546" s="46">
        <f t="shared" si="154"/>
        <v>0</v>
      </c>
      <c r="AO546" s="105">
        <v>0</v>
      </c>
      <c r="AP546" s="105">
        <f t="shared" si="155"/>
        <v>0</v>
      </c>
      <c r="AQ546" s="46">
        <f t="shared" si="156"/>
        <v>0</v>
      </c>
      <c r="AR546" s="46">
        <f t="shared" si="157"/>
        <v>0</v>
      </c>
      <c r="AS546" s="46">
        <f t="shared" si="158"/>
        <v>0</v>
      </c>
      <c r="AT546" s="46">
        <f t="shared" si="159"/>
        <v>0</v>
      </c>
      <c r="AU546" s="46">
        <f t="shared" si="160"/>
        <v>0</v>
      </c>
      <c r="AV546" s="105">
        <f t="shared" si="161"/>
        <v>0</v>
      </c>
      <c r="AW546" s="105">
        <f t="shared" si="162"/>
        <v>0</v>
      </c>
      <c r="AX546" s="107"/>
      <c r="AY546" s="294" t="b">
        <f t="shared" si="163"/>
        <v>1</v>
      </c>
      <c r="AZ546" t="s">
        <v>211</v>
      </c>
    </row>
    <row r="547" spans="1:52" ht="28.5" customHeight="1" x14ac:dyDescent="0.25">
      <c r="A547" s="281" t="s">
        <v>674</v>
      </c>
      <c r="B547" s="19" t="s">
        <v>814</v>
      </c>
      <c r="C547" s="65" t="s">
        <v>815</v>
      </c>
      <c r="D547" s="66">
        <v>61</v>
      </c>
      <c r="E547" s="67">
        <v>61</v>
      </c>
      <c r="F547" s="101" t="s">
        <v>33</v>
      </c>
      <c r="G547" s="46">
        <v>0</v>
      </c>
      <c r="H547" s="46"/>
      <c r="I547" s="46"/>
      <c r="J547" s="46"/>
      <c r="K547" s="46"/>
      <c r="L547" s="46">
        <f t="shared" si="149"/>
        <v>0</v>
      </c>
      <c r="M547" s="46"/>
      <c r="N547" s="46">
        <f t="shared" si="150"/>
        <v>0</v>
      </c>
      <c r="O547" s="105"/>
      <c r="P547" s="105"/>
      <c r="Q547" s="105"/>
      <c r="R547" s="105"/>
      <c r="S547" s="46">
        <f t="shared" si="164"/>
        <v>0</v>
      </c>
      <c r="T547" s="46"/>
      <c r="U547" s="46">
        <f t="shared" si="165"/>
        <v>0</v>
      </c>
      <c r="V547" s="105"/>
      <c r="W547" s="105"/>
      <c r="X547" s="105"/>
      <c r="Y547" s="105"/>
      <c r="Z547" s="46">
        <f t="shared" si="151"/>
        <v>0</v>
      </c>
      <c r="AA547" s="105"/>
      <c r="AB547" s="46">
        <f t="shared" si="152"/>
        <v>0</v>
      </c>
      <c r="AC547" s="105"/>
      <c r="AD547" s="105"/>
      <c r="AE547" s="105"/>
      <c r="AF547" s="105"/>
      <c r="AG547" s="46">
        <f t="shared" si="146"/>
        <v>0</v>
      </c>
      <c r="AH547" s="105">
        <v>0</v>
      </c>
      <c r="AI547" s="46">
        <f t="shared" si="153"/>
        <v>0</v>
      </c>
      <c r="AJ547" s="105"/>
      <c r="AK547" s="105"/>
      <c r="AL547" s="105"/>
      <c r="AM547" s="105"/>
      <c r="AN547" s="46">
        <f t="shared" si="154"/>
        <v>0</v>
      </c>
      <c r="AO547" s="105"/>
      <c r="AP547" s="105">
        <f t="shared" si="155"/>
        <v>0</v>
      </c>
      <c r="AQ547" s="46">
        <f t="shared" si="156"/>
        <v>0</v>
      </c>
      <c r="AR547" s="46">
        <f t="shared" si="157"/>
        <v>0</v>
      </c>
      <c r="AS547" s="46">
        <f t="shared" si="158"/>
        <v>0</v>
      </c>
      <c r="AT547" s="46">
        <f t="shared" si="159"/>
        <v>0</v>
      </c>
      <c r="AU547" s="46">
        <f t="shared" si="160"/>
        <v>0</v>
      </c>
      <c r="AV547" s="105">
        <f t="shared" si="161"/>
        <v>0</v>
      </c>
      <c r="AW547" s="105">
        <f t="shared" si="162"/>
        <v>0</v>
      </c>
      <c r="AX547" s="107"/>
      <c r="AY547" s="294" t="b">
        <f t="shared" si="163"/>
        <v>1</v>
      </c>
      <c r="AZ547" t="s">
        <v>815</v>
      </c>
    </row>
    <row r="548" spans="1:52" ht="24.95" customHeight="1" x14ac:dyDescent="0.25">
      <c r="A548" s="281" t="s">
        <v>27</v>
      </c>
      <c r="B548" s="19" t="s">
        <v>132</v>
      </c>
      <c r="C548" s="65" t="s">
        <v>133</v>
      </c>
      <c r="D548" s="66">
        <v>77.72</v>
      </c>
      <c r="E548" s="67">
        <v>77.72</v>
      </c>
      <c r="F548" s="101" t="s">
        <v>33</v>
      </c>
      <c r="G548" s="46">
        <v>12</v>
      </c>
      <c r="H548" s="46"/>
      <c r="I548" s="46"/>
      <c r="J548" s="46">
        <v>1</v>
      </c>
      <c r="K548" s="46"/>
      <c r="L548" s="46">
        <f t="shared" si="149"/>
        <v>11</v>
      </c>
      <c r="M548" s="46">
        <v>11</v>
      </c>
      <c r="N548" s="46">
        <f t="shared" si="150"/>
        <v>0</v>
      </c>
      <c r="O548" s="105"/>
      <c r="P548" s="105"/>
      <c r="Q548" s="105"/>
      <c r="R548" s="105"/>
      <c r="S548" s="46">
        <f t="shared" ref="S548:S568" si="166">L548+O548+P548-Q548-R548</f>
        <v>11</v>
      </c>
      <c r="T548" s="46">
        <v>11</v>
      </c>
      <c r="U548" s="46">
        <f t="shared" ref="U548:U568" si="167">T548-S548</f>
        <v>0</v>
      </c>
      <c r="V548" s="105"/>
      <c r="W548" s="105"/>
      <c r="X548" s="105"/>
      <c r="Y548" s="105"/>
      <c r="Z548" s="46">
        <f t="shared" si="151"/>
        <v>11</v>
      </c>
      <c r="AA548" s="105">
        <v>11</v>
      </c>
      <c r="AB548" s="46">
        <f t="shared" si="152"/>
        <v>0</v>
      </c>
      <c r="AC548" s="105"/>
      <c r="AD548" s="105"/>
      <c r="AE548" s="105"/>
      <c r="AF548" s="105"/>
      <c r="AG548" s="46">
        <f t="shared" si="146"/>
        <v>11</v>
      </c>
      <c r="AH548" s="105">
        <v>11</v>
      </c>
      <c r="AI548" s="46">
        <f t="shared" si="153"/>
        <v>0</v>
      </c>
      <c r="AJ548" s="105"/>
      <c r="AK548" s="105"/>
      <c r="AL548" s="105"/>
      <c r="AM548" s="105"/>
      <c r="AN548" s="46">
        <f t="shared" si="154"/>
        <v>11</v>
      </c>
      <c r="AO548" s="105">
        <v>11</v>
      </c>
      <c r="AP548" s="105">
        <f t="shared" si="155"/>
        <v>0</v>
      </c>
      <c r="AQ548" s="46">
        <f t="shared" si="156"/>
        <v>0</v>
      </c>
      <c r="AR548" s="46">
        <f t="shared" si="157"/>
        <v>0</v>
      </c>
      <c r="AS548" s="46">
        <f t="shared" si="158"/>
        <v>1</v>
      </c>
      <c r="AT548" s="46">
        <f t="shared" si="159"/>
        <v>0</v>
      </c>
      <c r="AU548" s="46">
        <f t="shared" si="160"/>
        <v>11</v>
      </c>
      <c r="AV548" s="105">
        <f t="shared" si="161"/>
        <v>11</v>
      </c>
      <c r="AW548" s="105">
        <f t="shared" si="162"/>
        <v>0</v>
      </c>
      <c r="AX548" s="107"/>
      <c r="AY548" s="294" t="b">
        <f t="shared" si="163"/>
        <v>1</v>
      </c>
      <c r="AZ548" t="s">
        <v>133</v>
      </c>
    </row>
    <row r="549" spans="1:52" ht="28.5" customHeight="1" x14ac:dyDescent="0.25">
      <c r="A549" s="281" t="s">
        <v>27</v>
      </c>
      <c r="B549" s="19" t="s">
        <v>134</v>
      </c>
      <c r="C549" s="65" t="s">
        <v>135</v>
      </c>
      <c r="D549" s="66">
        <v>713.4</v>
      </c>
      <c r="E549" s="67">
        <v>713.4</v>
      </c>
      <c r="F549" s="101" t="s">
        <v>33</v>
      </c>
      <c r="G549" s="46">
        <v>16</v>
      </c>
      <c r="H549" s="46"/>
      <c r="I549" s="46"/>
      <c r="J549" s="46"/>
      <c r="K549" s="46"/>
      <c r="L549" s="46">
        <f t="shared" si="149"/>
        <v>16</v>
      </c>
      <c r="M549" s="46">
        <v>16</v>
      </c>
      <c r="N549" s="46">
        <f t="shared" si="150"/>
        <v>0</v>
      </c>
      <c r="O549" s="105"/>
      <c r="P549" s="105"/>
      <c r="Q549" s="105"/>
      <c r="R549" s="105"/>
      <c r="S549" s="46">
        <f t="shared" si="166"/>
        <v>16</v>
      </c>
      <c r="T549" s="46">
        <v>16</v>
      </c>
      <c r="U549" s="46">
        <f t="shared" si="167"/>
        <v>0</v>
      </c>
      <c r="V549" s="105"/>
      <c r="W549" s="105"/>
      <c r="X549" s="105"/>
      <c r="Y549" s="105"/>
      <c r="Z549" s="46">
        <f t="shared" si="151"/>
        <v>16</v>
      </c>
      <c r="AA549" s="105">
        <v>16</v>
      </c>
      <c r="AB549" s="46">
        <f t="shared" si="152"/>
        <v>0</v>
      </c>
      <c r="AC549" s="105"/>
      <c r="AD549" s="105"/>
      <c r="AE549" s="105"/>
      <c r="AF549" s="105"/>
      <c r="AG549" s="46">
        <f t="shared" si="146"/>
        <v>16</v>
      </c>
      <c r="AH549" s="105">
        <v>16</v>
      </c>
      <c r="AI549" s="46">
        <f t="shared" si="153"/>
        <v>0</v>
      </c>
      <c r="AJ549" s="105"/>
      <c r="AK549" s="105"/>
      <c r="AL549" s="105"/>
      <c r="AM549" s="105"/>
      <c r="AN549" s="46">
        <f t="shared" si="154"/>
        <v>16</v>
      </c>
      <c r="AO549" s="105">
        <v>16</v>
      </c>
      <c r="AP549" s="105">
        <f t="shared" si="155"/>
        <v>0</v>
      </c>
      <c r="AQ549" s="46">
        <f t="shared" si="156"/>
        <v>0</v>
      </c>
      <c r="AR549" s="46">
        <f t="shared" si="157"/>
        <v>0</v>
      </c>
      <c r="AS549" s="46">
        <f t="shared" si="158"/>
        <v>0</v>
      </c>
      <c r="AT549" s="46">
        <f t="shared" si="159"/>
        <v>0</v>
      </c>
      <c r="AU549" s="46">
        <f t="shared" si="160"/>
        <v>16</v>
      </c>
      <c r="AV549" s="105">
        <f t="shared" si="161"/>
        <v>16</v>
      </c>
      <c r="AW549" s="105">
        <f t="shared" si="162"/>
        <v>0</v>
      </c>
      <c r="AX549" s="107"/>
      <c r="AY549" s="294" t="b">
        <f t="shared" si="163"/>
        <v>1</v>
      </c>
      <c r="AZ549" t="s">
        <v>135</v>
      </c>
    </row>
    <row r="550" spans="1:52" ht="24.95" customHeight="1" x14ac:dyDescent="0.25">
      <c r="A550" s="281" t="s">
        <v>1298</v>
      </c>
      <c r="B550" s="19" t="s">
        <v>1387</v>
      </c>
      <c r="C550" s="65" t="s">
        <v>1388</v>
      </c>
      <c r="D550" s="66">
        <v>97.03</v>
      </c>
      <c r="E550" s="67">
        <v>97.03</v>
      </c>
      <c r="F550" s="101" t="s">
        <v>33</v>
      </c>
      <c r="G550" s="46">
        <v>0</v>
      </c>
      <c r="H550" s="46"/>
      <c r="I550" s="46"/>
      <c r="J550" s="46"/>
      <c r="K550" s="46"/>
      <c r="L550" s="46">
        <f t="shared" si="149"/>
        <v>0</v>
      </c>
      <c r="M550" s="46"/>
      <c r="N550" s="46">
        <f t="shared" si="150"/>
        <v>0</v>
      </c>
      <c r="O550" s="105"/>
      <c r="P550" s="105"/>
      <c r="Q550" s="105"/>
      <c r="R550" s="105"/>
      <c r="S550" s="46">
        <f t="shared" si="166"/>
        <v>0</v>
      </c>
      <c r="T550" s="46"/>
      <c r="U550" s="46">
        <f t="shared" si="167"/>
        <v>0</v>
      </c>
      <c r="V550" s="105"/>
      <c r="W550" s="105"/>
      <c r="X550" s="105"/>
      <c r="Y550" s="105"/>
      <c r="Z550" s="46">
        <f t="shared" si="151"/>
        <v>0</v>
      </c>
      <c r="AA550" s="105"/>
      <c r="AB550" s="46">
        <f t="shared" si="152"/>
        <v>0</v>
      </c>
      <c r="AC550" s="105"/>
      <c r="AD550" s="105"/>
      <c r="AE550" s="105"/>
      <c r="AF550" s="105"/>
      <c r="AG550" s="46">
        <f t="shared" si="146"/>
        <v>0</v>
      </c>
      <c r="AH550" s="105">
        <v>0</v>
      </c>
      <c r="AI550" s="46">
        <f t="shared" si="153"/>
        <v>0</v>
      </c>
      <c r="AJ550" s="105"/>
      <c r="AK550" s="105"/>
      <c r="AL550" s="105"/>
      <c r="AM550" s="105"/>
      <c r="AN550" s="46">
        <f t="shared" si="154"/>
        <v>0</v>
      </c>
      <c r="AO550" s="105">
        <v>0</v>
      </c>
      <c r="AP550" s="105">
        <f t="shared" si="155"/>
        <v>0</v>
      </c>
      <c r="AQ550" s="46">
        <f t="shared" si="156"/>
        <v>0</v>
      </c>
      <c r="AR550" s="46">
        <f t="shared" si="157"/>
        <v>0</v>
      </c>
      <c r="AS550" s="46">
        <f t="shared" si="158"/>
        <v>0</v>
      </c>
      <c r="AT550" s="46">
        <f t="shared" si="159"/>
        <v>0</v>
      </c>
      <c r="AU550" s="46">
        <f t="shared" si="160"/>
        <v>0</v>
      </c>
      <c r="AV550" s="105">
        <f t="shared" si="161"/>
        <v>0</v>
      </c>
      <c r="AW550" s="105">
        <f t="shared" si="162"/>
        <v>0</v>
      </c>
      <c r="AX550" s="107"/>
      <c r="AY550" s="294" t="b">
        <f t="shared" si="163"/>
        <v>1</v>
      </c>
      <c r="AZ550" t="s">
        <v>1388</v>
      </c>
    </row>
    <row r="551" spans="1:52" ht="28.5" customHeight="1" x14ac:dyDescent="0.25">
      <c r="A551" s="281" t="s">
        <v>1298</v>
      </c>
      <c r="B551" s="19" t="s">
        <v>1389</v>
      </c>
      <c r="C551" s="65" t="s">
        <v>1390</v>
      </c>
      <c r="D551" s="66">
        <v>75.010000000000005</v>
      </c>
      <c r="E551" s="67">
        <v>75.010000000000005</v>
      </c>
      <c r="F551" s="101" t="s">
        <v>33</v>
      </c>
      <c r="G551" s="46">
        <v>0</v>
      </c>
      <c r="H551" s="46"/>
      <c r="I551" s="46"/>
      <c r="J551" s="46"/>
      <c r="K551" s="46"/>
      <c r="L551" s="46">
        <f t="shared" si="149"/>
        <v>0</v>
      </c>
      <c r="M551" s="46"/>
      <c r="N551" s="46">
        <f t="shared" si="150"/>
        <v>0</v>
      </c>
      <c r="O551" s="105"/>
      <c r="P551" s="105"/>
      <c r="Q551" s="105"/>
      <c r="R551" s="105"/>
      <c r="S551" s="46">
        <f t="shared" si="166"/>
        <v>0</v>
      </c>
      <c r="T551" s="46"/>
      <c r="U551" s="46">
        <f t="shared" si="167"/>
        <v>0</v>
      </c>
      <c r="V551" s="105"/>
      <c r="W551" s="105"/>
      <c r="X551" s="105"/>
      <c r="Y551" s="105"/>
      <c r="Z551" s="46">
        <f t="shared" si="151"/>
        <v>0</v>
      </c>
      <c r="AA551" s="105"/>
      <c r="AB551" s="46">
        <f t="shared" si="152"/>
        <v>0</v>
      </c>
      <c r="AC551" s="105"/>
      <c r="AD551" s="105"/>
      <c r="AE551" s="105"/>
      <c r="AF551" s="105"/>
      <c r="AG551" s="46">
        <f t="shared" ref="AG551:AG611" si="168">Z551+AC551+AD551-AE551-AF551</f>
        <v>0</v>
      </c>
      <c r="AH551" s="105">
        <v>0</v>
      </c>
      <c r="AI551" s="46">
        <f t="shared" si="153"/>
        <v>0</v>
      </c>
      <c r="AJ551" s="105"/>
      <c r="AK551" s="105"/>
      <c r="AL551" s="105"/>
      <c r="AM551" s="105"/>
      <c r="AN551" s="46">
        <f t="shared" si="154"/>
        <v>0</v>
      </c>
      <c r="AO551" s="105">
        <v>0</v>
      </c>
      <c r="AP551" s="105">
        <f t="shared" si="155"/>
        <v>0</v>
      </c>
      <c r="AQ551" s="46">
        <f t="shared" si="156"/>
        <v>0</v>
      </c>
      <c r="AR551" s="46">
        <f t="shared" si="157"/>
        <v>0</v>
      </c>
      <c r="AS551" s="46">
        <f t="shared" si="158"/>
        <v>0</v>
      </c>
      <c r="AT551" s="46">
        <f t="shared" si="159"/>
        <v>0</v>
      </c>
      <c r="AU551" s="46">
        <f t="shared" si="160"/>
        <v>0</v>
      </c>
      <c r="AV551" s="105">
        <f t="shared" si="161"/>
        <v>0</v>
      </c>
      <c r="AW551" s="105">
        <f t="shared" si="162"/>
        <v>0</v>
      </c>
      <c r="AX551" s="107"/>
      <c r="AY551" s="294" t="b">
        <f t="shared" si="163"/>
        <v>1</v>
      </c>
      <c r="AZ551" t="s">
        <v>1390</v>
      </c>
    </row>
    <row r="552" spans="1:52" ht="24.95" customHeight="1" x14ac:dyDescent="0.25">
      <c r="A552" s="281" t="s">
        <v>674</v>
      </c>
      <c r="B552" s="19" t="s">
        <v>816</v>
      </c>
      <c r="C552" s="65" t="s">
        <v>817</v>
      </c>
      <c r="D552" s="66">
        <v>1504.31</v>
      </c>
      <c r="E552" s="67">
        <v>1504.31</v>
      </c>
      <c r="F552" s="101" t="s">
        <v>33</v>
      </c>
      <c r="G552" s="46">
        <v>5</v>
      </c>
      <c r="H552" s="46"/>
      <c r="I552" s="46"/>
      <c r="J552" s="46"/>
      <c r="K552" s="46"/>
      <c r="L552" s="46">
        <f t="shared" si="149"/>
        <v>5</v>
      </c>
      <c r="M552" s="46">
        <v>5</v>
      </c>
      <c r="N552" s="46">
        <f t="shared" si="150"/>
        <v>0</v>
      </c>
      <c r="O552" s="105"/>
      <c r="P552" s="105"/>
      <c r="Q552" s="105"/>
      <c r="R552" s="105"/>
      <c r="S552" s="46">
        <f t="shared" si="166"/>
        <v>5</v>
      </c>
      <c r="T552" s="46">
        <v>5</v>
      </c>
      <c r="U552" s="46">
        <f t="shared" si="167"/>
        <v>0</v>
      </c>
      <c r="V552" s="105"/>
      <c r="W552" s="105"/>
      <c r="X552" s="105"/>
      <c r="Y552" s="105"/>
      <c r="Z552" s="46">
        <f t="shared" si="151"/>
        <v>5</v>
      </c>
      <c r="AA552" s="105">
        <v>5</v>
      </c>
      <c r="AB552" s="46">
        <f t="shared" si="152"/>
        <v>0</v>
      </c>
      <c r="AC552" s="105"/>
      <c r="AD552" s="105"/>
      <c r="AE552" s="105"/>
      <c r="AF552" s="105"/>
      <c r="AG552" s="46">
        <f t="shared" si="168"/>
        <v>5</v>
      </c>
      <c r="AH552" s="105">
        <v>5</v>
      </c>
      <c r="AI552" s="46">
        <f t="shared" si="153"/>
        <v>0</v>
      </c>
      <c r="AJ552" s="105"/>
      <c r="AK552" s="105"/>
      <c r="AL552" s="105"/>
      <c r="AM552" s="105"/>
      <c r="AN552" s="46">
        <f t="shared" si="154"/>
        <v>5</v>
      </c>
      <c r="AO552" s="105">
        <v>5</v>
      </c>
      <c r="AP552" s="105">
        <f t="shared" si="155"/>
        <v>0</v>
      </c>
      <c r="AQ552" s="46">
        <f t="shared" si="156"/>
        <v>0</v>
      </c>
      <c r="AR552" s="46">
        <f t="shared" si="157"/>
        <v>0</v>
      </c>
      <c r="AS552" s="46">
        <f t="shared" si="158"/>
        <v>0</v>
      </c>
      <c r="AT552" s="46">
        <f t="shared" si="159"/>
        <v>0</v>
      </c>
      <c r="AU552" s="46">
        <f t="shared" si="160"/>
        <v>5</v>
      </c>
      <c r="AV552" s="105">
        <f t="shared" si="161"/>
        <v>5</v>
      </c>
      <c r="AW552" s="105">
        <f t="shared" si="162"/>
        <v>0</v>
      </c>
      <c r="AX552" s="107"/>
      <c r="AY552" s="294" t="b">
        <f t="shared" si="163"/>
        <v>1</v>
      </c>
      <c r="AZ552" t="s">
        <v>817</v>
      </c>
    </row>
    <row r="553" spans="1:52" ht="24.95" customHeight="1" x14ac:dyDescent="0.25">
      <c r="A553" s="281" t="s">
        <v>674</v>
      </c>
      <c r="B553" s="19" t="s">
        <v>818</v>
      </c>
      <c r="C553" s="65" t="s">
        <v>819</v>
      </c>
      <c r="D553" s="66">
        <v>0</v>
      </c>
      <c r="E553" s="67">
        <v>0</v>
      </c>
      <c r="F553" s="101" t="s">
        <v>33</v>
      </c>
      <c r="G553" s="46">
        <v>0</v>
      </c>
      <c r="H553" s="46"/>
      <c r="I553" s="46"/>
      <c r="J553" s="46"/>
      <c r="K553" s="46"/>
      <c r="L553" s="46">
        <f t="shared" si="149"/>
        <v>0</v>
      </c>
      <c r="M553" s="46"/>
      <c r="N553" s="46">
        <f t="shared" si="150"/>
        <v>0</v>
      </c>
      <c r="O553" s="105"/>
      <c r="P553" s="105"/>
      <c r="Q553" s="105"/>
      <c r="R553" s="105"/>
      <c r="S553" s="46">
        <f t="shared" si="166"/>
        <v>0</v>
      </c>
      <c r="T553" s="46"/>
      <c r="U553" s="46">
        <f t="shared" si="167"/>
        <v>0</v>
      </c>
      <c r="V553" s="105"/>
      <c r="W553" s="105"/>
      <c r="X553" s="105"/>
      <c r="Y553" s="105"/>
      <c r="Z553" s="46">
        <f t="shared" si="151"/>
        <v>0</v>
      </c>
      <c r="AA553" s="105"/>
      <c r="AB553" s="46">
        <f t="shared" si="152"/>
        <v>0</v>
      </c>
      <c r="AC553" s="105"/>
      <c r="AD553" s="105"/>
      <c r="AE553" s="105"/>
      <c r="AF553" s="105"/>
      <c r="AG553" s="46">
        <f t="shared" si="168"/>
        <v>0</v>
      </c>
      <c r="AH553" s="105">
        <v>0</v>
      </c>
      <c r="AI553" s="46">
        <f t="shared" si="153"/>
        <v>0</v>
      </c>
      <c r="AJ553" s="105"/>
      <c r="AK553" s="105"/>
      <c r="AL553" s="105"/>
      <c r="AM553" s="105"/>
      <c r="AN553" s="46">
        <f t="shared" si="154"/>
        <v>0</v>
      </c>
      <c r="AO553" s="105">
        <v>0</v>
      </c>
      <c r="AP553" s="105">
        <f t="shared" si="155"/>
        <v>0</v>
      </c>
      <c r="AQ553" s="46">
        <f t="shared" si="156"/>
        <v>0</v>
      </c>
      <c r="AR553" s="46">
        <f t="shared" si="157"/>
        <v>0</v>
      </c>
      <c r="AS553" s="46">
        <f t="shared" si="158"/>
        <v>0</v>
      </c>
      <c r="AT553" s="46">
        <f t="shared" si="159"/>
        <v>0</v>
      </c>
      <c r="AU553" s="46">
        <f t="shared" si="160"/>
        <v>0</v>
      </c>
      <c r="AV553" s="105">
        <f t="shared" si="161"/>
        <v>0</v>
      </c>
      <c r="AW553" s="105">
        <f t="shared" si="162"/>
        <v>0</v>
      </c>
      <c r="AX553" s="107"/>
      <c r="AY553" s="294" t="b">
        <f t="shared" si="163"/>
        <v>1</v>
      </c>
      <c r="AZ553" t="s">
        <v>819</v>
      </c>
    </row>
    <row r="554" spans="1:52" ht="24.95" customHeight="1" x14ac:dyDescent="0.25">
      <c r="A554" s="281" t="s">
        <v>674</v>
      </c>
      <c r="B554" s="19" t="s">
        <v>820</v>
      </c>
      <c r="C554" s="65" t="s">
        <v>821</v>
      </c>
      <c r="D554" s="66">
        <v>385</v>
      </c>
      <c r="E554" s="67">
        <v>385</v>
      </c>
      <c r="F554" s="101" t="s">
        <v>33</v>
      </c>
      <c r="G554" s="46">
        <v>0</v>
      </c>
      <c r="H554" s="46"/>
      <c r="I554" s="46"/>
      <c r="J554" s="46"/>
      <c r="K554" s="46"/>
      <c r="L554" s="46">
        <f t="shared" si="149"/>
        <v>0</v>
      </c>
      <c r="M554" s="46"/>
      <c r="N554" s="46">
        <f t="shared" si="150"/>
        <v>0</v>
      </c>
      <c r="O554" s="105"/>
      <c r="P554" s="105"/>
      <c r="Q554" s="105"/>
      <c r="R554" s="105"/>
      <c r="S554" s="46">
        <f t="shared" si="166"/>
        <v>0</v>
      </c>
      <c r="T554" s="46"/>
      <c r="U554" s="46">
        <f t="shared" si="167"/>
        <v>0</v>
      </c>
      <c r="V554" s="105"/>
      <c r="W554" s="105"/>
      <c r="X554" s="105"/>
      <c r="Y554" s="105"/>
      <c r="Z554" s="46">
        <f t="shared" si="151"/>
        <v>0</v>
      </c>
      <c r="AA554" s="105"/>
      <c r="AB554" s="46">
        <f t="shared" si="152"/>
        <v>0</v>
      </c>
      <c r="AC554" s="105"/>
      <c r="AD554" s="105"/>
      <c r="AE554" s="105"/>
      <c r="AF554" s="105"/>
      <c r="AG554" s="46">
        <f t="shared" si="168"/>
        <v>0</v>
      </c>
      <c r="AH554" s="105">
        <v>0</v>
      </c>
      <c r="AI554" s="46">
        <f t="shared" si="153"/>
        <v>0</v>
      </c>
      <c r="AJ554" s="105"/>
      <c r="AK554" s="105"/>
      <c r="AL554" s="105"/>
      <c r="AM554" s="105"/>
      <c r="AN554" s="46">
        <f t="shared" si="154"/>
        <v>0</v>
      </c>
      <c r="AO554" s="105">
        <v>0</v>
      </c>
      <c r="AP554" s="105">
        <f t="shared" si="155"/>
        <v>0</v>
      </c>
      <c r="AQ554" s="46">
        <f t="shared" si="156"/>
        <v>0</v>
      </c>
      <c r="AR554" s="46">
        <f t="shared" si="157"/>
        <v>0</v>
      </c>
      <c r="AS554" s="46">
        <f t="shared" si="158"/>
        <v>0</v>
      </c>
      <c r="AT554" s="46">
        <f t="shared" si="159"/>
        <v>0</v>
      </c>
      <c r="AU554" s="46">
        <f t="shared" si="160"/>
        <v>0</v>
      </c>
      <c r="AV554" s="105">
        <f t="shared" si="161"/>
        <v>0</v>
      </c>
      <c r="AW554" s="105">
        <f t="shared" si="162"/>
        <v>0</v>
      </c>
      <c r="AX554" s="107"/>
      <c r="AY554" s="294" t="b">
        <f t="shared" si="163"/>
        <v>1</v>
      </c>
      <c r="AZ554" t="s">
        <v>821</v>
      </c>
    </row>
    <row r="555" spans="1:52" ht="24.95" customHeight="1" x14ac:dyDescent="0.25">
      <c r="A555" s="281" t="s">
        <v>674</v>
      </c>
      <c r="B555" s="19" t="s">
        <v>822</v>
      </c>
      <c r="C555" s="65" t="s">
        <v>823</v>
      </c>
      <c r="D555" s="66">
        <v>152.66</v>
      </c>
      <c r="E555" s="67">
        <v>152.66</v>
      </c>
      <c r="F555" s="101" t="s">
        <v>33</v>
      </c>
      <c r="G555" s="46">
        <v>0</v>
      </c>
      <c r="H555" s="46"/>
      <c r="I555" s="46"/>
      <c r="J555" s="46"/>
      <c r="K555" s="46"/>
      <c r="L555" s="46">
        <f t="shared" si="149"/>
        <v>0</v>
      </c>
      <c r="M555" s="46"/>
      <c r="N555" s="46">
        <f t="shared" si="150"/>
        <v>0</v>
      </c>
      <c r="O555" s="105"/>
      <c r="P555" s="105"/>
      <c r="Q555" s="105"/>
      <c r="R555" s="105"/>
      <c r="S555" s="46">
        <f t="shared" si="166"/>
        <v>0</v>
      </c>
      <c r="T555" s="46"/>
      <c r="U555" s="46">
        <f t="shared" si="167"/>
        <v>0</v>
      </c>
      <c r="V555" s="105"/>
      <c r="W555" s="105"/>
      <c r="X555" s="105"/>
      <c r="Y555" s="105"/>
      <c r="Z555" s="46">
        <f t="shared" si="151"/>
        <v>0</v>
      </c>
      <c r="AA555" s="105"/>
      <c r="AB555" s="46">
        <f t="shared" si="152"/>
        <v>0</v>
      </c>
      <c r="AC555" s="105"/>
      <c r="AD555" s="105"/>
      <c r="AE555" s="105"/>
      <c r="AF555" s="105"/>
      <c r="AG555" s="46">
        <f t="shared" si="168"/>
        <v>0</v>
      </c>
      <c r="AH555" s="105">
        <v>0</v>
      </c>
      <c r="AI555" s="46">
        <f t="shared" si="153"/>
        <v>0</v>
      </c>
      <c r="AJ555" s="105"/>
      <c r="AK555" s="105"/>
      <c r="AL555" s="105"/>
      <c r="AM555" s="105"/>
      <c r="AN555" s="46">
        <f t="shared" si="154"/>
        <v>0</v>
      </c>
      <c r="AO555" s="105">
        <v>0</v>
      </c>
      <c r="AP555" s="105">
        <f t="shared" si="155"/>
        <v>0</v>
      </c>
      <c r="AQ555" s="46">
        <f t="shared" si="156"/>
        <v>0</v>
      </c>
      <c r="AR555" s="46">
        <f t="shared" si="157"/>
        <v>0</v>
      </c>
      <c r="AS555" s="46">
        <f t="shared" si="158"/>
        <v>0</v>
      </c>
      <c r="AT555" s="46">
        <f t="shared" si="159"/>
        <v>0</v>
      </c>
      <c r="AU555" s="46">
        <f t="shared" si="160"/>
        <v>0</v>
      </c>
      <c r="AV555" s="105">
        <f t="shared" si="161"/>
        <v>0</v>
      </c>
      <c r="AW555" s="105">
        <f t="shared" si="162"/>
        <v>0</v>
      </c>
      <c r="AX555" s="107"/>
      <c r="AY555" s="294" t="b">
        <f t="shared" si="163"/>
        <v>1</v>
      </c>
      <c r="AZ555" t="s">
        <v>823</v>
      </c>
    </row>
    <row r="556" spans="1:52" s="5" customFormat="1" ht="24.95" customHeight="1" x14ac:dyDescent="0.25">
      <c r="A556" s="281" t="s">
        <v>228</v>
      </c>
      <c r="B556" s="19" t="s">
        <v>436</v>
      </c>
      <c r="C556" s="65" t="s">
        <v>437</v>
      </c>
      <c r="D556" s="66">
        <v>37.909999999999997</v>
      </c>
      <c r="E556" s="67">
        <v>37.909999999999997</v>
      </c>
      <c r="F556" s="101" t="s">
        <v>33</v>
      </c>
      <c r="G556" s="46">
        <v>0</v>
      </c>
      <c r="H556" s="46"/>
      <c r="I556" s="46"/>
      <c r="J556" s="46"/>
      <c r="K556" s="46"/>
      <c r="L556" s="46">
        <f t="shared" si="149"/>
        <v>0</v>
      </c>
      <c r="M556" s="46"/>
      <c r="N556" s="46">
        <f t="shared" si="150"/>
        <v>0</v>
      </c>
      <c r="O556" s="105"/>
      <c r="P556" s="105"/>
      <c r="Q556" s="105"/>
      <c r="R556" s="105"/>
      <c r="S556" s="46">
        <f t="shared" si="166"/>
        <v>0</v>
      </c>
      <c r="T556" s="46"/>
      <c r="U556" s="46">
        <f t="shared" si="167"/>
        <v>0</v>
      </c>
      <c r="V556" s="105"/>
      <c r="W556" s="105"/>
      <c r="X556" s="105"/>
      <c r="Y556" s="105"/>
      <c r="Z556" s="46">
        <f t="shared" si="151"/>
        <v>0</v>
      </c>
      <c r="AA556" s="105"/>
      <c r="AB556" s="46">
        <f t="shared" si="152"/>
        <v>0</v>
      </c>
      <c r="AC556" s="105"/>
      <c r="AD556" s="105"/>
      <c r="AE556" s="105"/>
      <c r="AF556" s="105"/>
      <c r="AG556" s="46">
        <f t="shared" si="168"/>
        <v>0</v>
      </c>
      <c r="AH556" s="105">
        <v>0</v>
      </c>
      <c r="AI556" s="46">
        <f t="shared" si="153"/>
        <v>0</v>
      </c>
      <c r="AJ556" s="105"/>
      <c r="AK556" s="105"/>
      <c r="AL556" s="105"/>
      <c r="AM556" s="105"/>
      <c r="AN556" s="46">
        <f t="shared" si="154"/>
        <v>0</v>
      </c>
      <c r="AO556" s="105">
        <v>0</v>
      </c>
      <c r="AP556" s="105">
        <f t="shared" si="155"/>
        <v>0</v>
      </c>
      <c r="AQ556" s="46">
        <f t="shared" si="156"/>
        <v>0</v>
      </c>
      <c r="AR556" s="46">
        <f t="shared" si="157"/>
        <v>0</v>
      </c>
      <c r="AS556" s="46">
        <f t="shared" si="158"/>
        <v>0</v>
      </c>
      <c r="AT556" s="46">
        <f t="shared" si="159"/>
        <v>0</v>
      </c>
      <c r="AU556" s="46">
        <f t="shared" si="160"/>
        <v>0</v>
      </c>
      <c r="AV556" s="105">
        <f t="shared" si="161"/>
        <v>0</v>
      </c>
      <c r="AW556" s="105">
        <f t="shared" si="162"/>
        <v>0</v>
      </c>
      <c r="AX556" s="107"/>
      <c r="AY556" s="294" t="b">
        <f t="shared" si="163"/>
        <v>1</v>
      </c>
      <c r="AZ556" s="5" t="s">
        <v>437</v>
      </c>
    </row>
    <row r="557" spans="1:52" s="5" customFormat="1" ht="24.95" customHeight="1" x14ac:dyDescent="0.25">
      <c r="A557" s="281" t="s">
        <v>674</v>
      </c>
      <c r="B557" s="19" t="s">
        <v>2480</v>
      </c>
      <c r="C557" s="108" t="s">
        <v>824</v>
      </c>
      <c r="D557" s="66">
        <v>69.39</v>
      </c>
      <c r="E557" s="67">
        <v>69.39</v>
      </c>
      <c r="F557" s="101" t="s">
        <v>33</v>
      </c>
      <c r="G557" s="46">
        <v>0</v>
      </c>
      <c r="H557" s="46"/>
      <c r="I557" s="46"/>
      <c r="J557" s="46"/>
      <c r="K557" s="46"/>
      <c r="L557" s="46">
        <f t="shared" si="149"/>
        <v>0</v>
      </c>
      <c r="M557" s="46"/>
      <c r="N557" s="46">
        <f t="shared" si="150"/>
        <v>0</v>
      </c>
      <c r="O557" s="105"/>
      <c r="P557" s="105"/>
      <c r="Q557" s="105"/>
      <c r="R557" s="105"/>
      <c r="S557" s="46">
        <f t="shared" si="166"/>
        <v>0</v>
      </c>
      <c r="T557" s="46"/>
      <c r="U557" s="46">
        <f t="shared" si="167"/>
        <v>0</v>
      </c>
      <c r="V557" s="105"/>
      <c r="W557" s="105"/>
      <c r="X557" s="105"/>
      <c r="Y557" s="105"/>
      <c r="Z557" s="46">
        <f t="shared" si="151"/>
        <v>0</v>
      </c>
      <c r="AA557" s="105"/>
      <c r="AB557" s="46">
        <f t="shared" si="152"/>
        <v>0</v>
      </c>
      <c r="AC557" s="105"/>
      <c r="AD557" s="105"/>
      <c r="AE557" s="105"/>
      <c r="AF557" s="105"/>
      <c r="AG557" s="46">
        <f t="shared" si="168"/>
        <v>0</v>
      </c>
      <c r="AH557" s="105">
        <v>0</v>
      </c>
      <c r="AI557" s="46">
        <f t="shared" si="153"/>
        <v>0</v>
      </c>
      <c r="AJ557" s="105"/>
      <c r="AK557" s="105"/>
      <c r="AL557" s="105"/>
      <c r="AM557" s="105"/>
      <c r="AN557" s="46">
        <f t="shared" si="154"/>
        <v>0</v>
      </c>
      <c r="AO557" s="105">
        <v>0</v>
      </c>
      <c r="AP557" s="105">
        <f t="shared" si="155"/>
        <v>0</v>
      </c>
      <c r="AQ557" s="46">
        <f t="shared" si="156"/>
        <v>0</v>
      </c>
      <c r="AR557" s="46">
        <f t="shared" si="157"/>
        <v>0</v>
      </c>
      <c r="AS557" s="46">
        <f t="shared" si="158"/>
        <v>0</v>
      </c>
      <c r="AT557" s="46">
        <f t="shared" si="159"/>
        <v>0</v>
      </c>
      <c r="AU557" s="46">
        <f t="shared" si="160"/>
        <v>0</v>
      </c>
      <c r="AV557" s="105">
        <f t="shared" si="161"/>
        <v>0</v>
      </c>
      <c r="AW557" s="105">
        <f t="shared" si="162"/>
        <v>0</v>
      </c>
      <c r="AX557" s="107"/>
      <c r="AY557" s="294" t="b">
        <f t="shared" si="163"/>
        <v>1</v>
      </c>
      <c r="AZ557" s="5" t="s">
        <v>824</v>
      </c>
    </row>
    <row r="558" spans="1:52" s="5" customFormat="1" ht="24.95" customHeight="1" x14ac:dyDescent="0.25">
      <c r="A558" s="281" t="s">
        <v>228</v>
      </c>
      <c r="B558" s="19" t="s">
        <v>438</v>
      </c>
      <c r="C558" s="65" t="s">
        <v>439</v>
      </c>
      <c r="D558" s="66">
        <v>1</v>
      </c>
      <c r="E558" s="67">
        <v>1</v>
      </c>
      <c r="F558" s="101" t="s">
        <v>33</v>
      </c>
      <c r="G558" s="46">
        <v>0</v>
      </c>
      <c r="H558" s="46"/>
      <c r="I558" s="46"/>
      <c r="J558" s="46"/>
      <c r="K558" s="46"/>
      <c r="L558" s="46">
        <f t="shared" si="149"/>
        <v>0</v>
      </c>
      <c r="M558" s="46"/>
      <c r="N558" s="46">
        <f t="shared" si="150"/>
        <v>0</v>
      </c>
      <c r="O558" s="105"/>
      <c r="P558" s="105"/>
      <c r="Q558" s="105"/>
      <c r="R558" s="105"/>
      <c r="S558" s="46">
        <f t="shared" si="166"/>
        <v>0</v>
      </c>
      <c r="T558" s="46"/>
      <c r="U558" s="46">
        <f t="shared" si="167"/>
        <v>0</v>
      </c>
      <c r="V558" s="105"/>
      <c r="W558" s="105"/>
      <c r="X558" s="105"/>
      <c r="Y558" s="105"/>
      <c r="Z558" s="46">
        <f t="shared" si="151"/>
        <v>0</v>
      </c>
      <c r="AA558" s="105"/>
      <c r="AB558" s="46">
        <f t="shared" si="152"/>
        <v>0</v>
      </c>
      <c r="AC558" s="105"/>
      <c r="AD558" s="105"/>
      <c r="AE558" s="105"/>
      <c r="AF558" s="105"/>
      <c r="AG558" s="46">
        <f t="shared" si="168"/>
        <v>0</v>
      </c>
      <c r="AH558" s="105">
        <v>0</v>
      </c>
      <c r="AI558" s="46">
        <f t="shared" si="153"/>
        <v>0</v>
      </c>
      <c r="AJ558" s="105"/>
      <c r="AK558" s="105"/>
      <c r="AL558" s="105"/>
      <c r="AM558" s="105"/>
      <c r="AN558" s="46">
        <f t="shared" si="154"/>
        <v>0</v>
      </c>
      <c r="AO558" s="105">
        <v>0</v>
      </c>
      <c r="AP558" s="105">
        <f t="shared" si="155"/>
        <v>0</v>
      </c>
      <c r="AQ558" s="46">
        <f t="shared" si="156"/>
        <v>0</v>
      </c>
      <c r="AR558" s="46">
        <f t="shared" si="157"/>
        <v>0</v>
      </c>
      <c r="AS558" s="46">
        <f t="shared" si="158"/>
        <v>0</v>
      </c>
      <c r="AT558" s="46">
        <f t="shared" si="159"/>
        <v>0</v>
      </c>
      <c r="AU558" s="46">
        <f t="shared" si="160"/>
        <v>0</v>
      </c>
      <c r="AV558" s="105">
        <f t="shared" si="161"/>
        <v>0</v>
      </c>
      <c r="AW558" s="105">
        <f t="shared" si="162"/>
        <v>0</v>
      </c>
      <c r="AX558" s="108"/>
      <c r="AY558" s="294" t="b">
        <f t="shared" si="163"/>
        <v>1</v>
      </c>
      <c r="AZ558" s="5" t="s">
        <v>439</v>
      </c>
    </row>
    <row r="559" spans="1:52" s="5" customFormat="1" ht="24.95" customHeight="1" x14ac:dyDescent="0.25">
      <c r="A559" s="281" t="s">
        <v>228</v>
      </c>
      <c r="B559" s="19" t="s">
        <v>440</v>
      </c>
      <c r="C559" s="65" t="s">
        <v>441</v>
      </c>
      <c r="D559" s="66">
        <v>69.989999999999995</v>
      </c>
      <c r="E559" s="67">
        <v>69.989999999999995</v>
      </c>
      <c r="F559" s="101" t="s">
        <v>33</v>
      </c>
      <c r="G559" s="46">
        <v>0</v>
      </c>
      <c r="H559" s="46"/>
      <c r="I559" s="46"/>
      <c r="J559" s="46">
        <v>1</v>
      </c>
      <c r="K559" s="46"/>
      <c r="L559" s="46">
        <f t="shared" si="149"/>
        <v>-1</v>
      </c>
      <c r="M559" s="46">
        <v>3</v>
      </c>
      <c r="N559" s="46">
        <f t="shared" si="150"/>
        <v>4</v>
      </c>
      <c r="O559" s="105"/>
      <c r="P559" s="105"/>
      <c r="Q559" s="105"/>
      <c r="R559" s="105"/>
      <c r="S559" s="46">
        <f t="shared" si="166"/>
        <v>-1</v>
      </c>
      <c r="T559" s="46">
        <v>3</v>
      </c>
      <c r="U559" s="46">
        <f t="shared" si="167"/>
        <v>4</v>
      </c>
      <c r="V559" s="105">
        <v>10</v>
      </c>
      <c r="W559" s="105"/>
      <c r="X559" s="105">
        <v>1</v>
      </c>
      <c r="Y559" s="105"/>
      <c r="Z559" s="46">
        <f t="shared" si="151"/>
        <v>8</v>
      </c>
      <c r="AA559" s="105">
        <v>8</v>
      </c>
      <c r="AB559" s="46">
        <f t="shared" si="152"/>
        <v>0</v>
      </c>
      <c r="AC559" s="105"/>
      <c r="AD559" s="105"/>
      <c r="AE559" s="105"/>
      <c r="AF559" s="105"/>
      <c r="AG559" s="46">
        <f t="shared" si="168"/>
        <v>8</v>
      </c>
      <c r="AH559" s="105">
        <v>8</v>
      </c>
      <c r="AI559" s="46">
        <f t="shared" si="153"/>
        <v>0</v>
      </c>
      <c r="AJ559" s="105"/>
      <c r="AK559" s="105"/>
      <c r="AL559" s="105">
        <v>6</v>
      </c>
      <c r="AM559" s="105"/>
      <c r="AN559" s="46">
        <f t="shared" si="154"/>
        <v>2</v>
      </c>
      <c r="AO559" s="105">
        <v>2</v>
      </c>
      <c r="AP559" s="105">
        <f t="shared" si="155"/>
        <v>0</v>
      </c>
      <c r="AQ559" s="46">
        <f t="shared" si="156"/>
        <v>10</v>
      </c>
      <c r="AR559" s="46">
        <f t="shared" si="157"/>
        <v>0</v>
      </c>
      <c r="AS559" s="46">
        <f t="shared" si="158"/>
        <v>8</v>
      </c>
      <c r="AT559" s="46">
        <f t="shared" si="159"/>
        <v>0</v>
      </c>
      <c r="AU559" s="46">
        <f t="shared" si="160"/>
        <v>2</v>
      </c>
      <c r="AV559" s="105">
        <f t="shared" si="161"/>
        <v>2</v>
      </c>
      <c r="AW559" s="105">
        <f t="shared" si="162"/>
        <v>0</v>
      </c>
      <c r="AX559" s="108"/>
      <c r="AY559" s="294" t="b">
        <f t="shared" si="163"/>
        <v>1</v>
      </c>
      <c r="AZ559" s="5" t="s">
        <v>441</v>
      </c>
    </row>
    <row r="560" spans="1:52" s="5" customFormat="1" ht="24.95" customHeight="1" x14ac:dyDescent="0.25">
      <c r="A560" s="281" t="s">
        <v>228</v>
      </c>
      <c r="B560" s="19" t="s">
        <v>442</v>
      </c>
      <c r="C560" s="65" t="s">
        <v>443</v>
      </c>
      <c r="D560" s="66">
        <v>130.52000000000001</v>
      </c>
      <c r="E560" s="67">
        <v>130.52000000000001</v>
      </c>
      <c r="F560" s="101" t="s">
        <v>33</v>
      </c>
      <c r="G560" s="46">
        <v>0</v>
      </c>
      <c r="H560" s="46"/>
      <c r="I560" s="46"/>
      <c r="J560" s="46"/>
      <c r="K560" s="46"/>
      <c r="L560" s="46">
        <f t="shared" si="149"/>
        <v>0</v>
      </c>
      <c r="M560" s="46"/>
      <c r="N560" s="46">
        <f t="shared" si="150"/>
        <v>0</v>
      </c>
      <c r="O560" s="105"/>
      <c r="P560" s="105"/>
      <c r="Q560" s="105"/>
      <c r="R560" s="105"/>
      <c r="S560" s="46">
        <f t="shared" si="166"/>
        <v>0</v>
      </c>
      <c r="T560" s="46"/>
      <c r="U560" s="46">
        <f t="shared" si="167"/>
        <v>0</v>
      </c>
      <c r="V560" s="105"/>
      <c r="W560" s="105"/>
      <c r="X560" s="105"/>
      <c r="Y560" s="105"/>
      <c r="Z560" s="46">
        <f t="shared" si="151"/>
        <v>0</v>
      </c>
      <c r="AA560" s="105"/>
      <c r="AB560" s="46">
        <f t="shared" si="152"/>
        <v>0</v>
      </c>
      <c r="AC560" s="105"/>
      <c r="AD560" s="105"/>
      <c r="AE560" s="105"/>
      <c r="AF560" s="105"/>
      <c r="AG560" s="46">
        <f t="shared" si="168"/>
        <v>0</v>
      </c>
      <c r="AH560" s="105">
        <v>0</v>
      </c>
      <c r="AI560" s="46">
        <f t="shared" si="153"/>
        <v>0</v>
      </c>
      <c r="AJ560" s="105"/>
      <c r="AK560" s="105"/>
      <c r="AL560" s="105"/>
      <c r="AM560" s="105"/>
      <c r="AN560" s="46">
        <f t="shared" si="154"/>
        <v>0</v>
      </c>
      <c r="AO560" s="105">
        <v>0</v>
      </c>
      <c r="AP560" s="105">
        <f t="shared" si="155"/>
        <v>0</v>
      </c>
      <c r="AQ560" s="46">
        <f t="shared" si="156"/>
        <v>0</v>
      </c>
      <c r="AR560" s="46">
        <f t="shared" si="157"/>
        <v>0</v>
      </c>
      <c r="AS560" s="46">
        <f t="shared" si="158"/>
        <v>0</v>
      </c>
      <c r="AT560" s="46">
        <f t="shared" si="159"/>
        <v>0</v>
      </c>
      <c r="AU560" s="46">
        <f t="shared" si="160"/>
        <v>0</v>
      </c>
      <c r="AV560" s="105">
        <f t="shared" si="161"/>
        <v>0</v>
      </c>
      <c r="AW560" s="105">
        <f t="shared" si="162"/>
        <v>0</v>
      </c>
      <c r="AX560" s="108"/>
      <c r="AY560" s="294" t="b">
        <f t="shared" si="163"/>
        <v>1</v>
      </c>
      <c r="AZ560" s="5" t="s">
        <v>443</v>
      </c>
    </row>
    <row r="561" spans="1:52" s="5" customFormat="1" ht="24.95" customHeight="1" x14ac:dyDescent="0.25">
      <c r="A561" s="281" t="s">
        <v>228</v>
      </c>
      <c r="B561" s="19" t="s">
        <v>444</v>
      </c>
      <c r="C561" s="65" t="s">
        <v>445</v>
      </c>
      <c r="D561" s="66">
        <v>115.2</v>
      </c>
      <c r="E561" s="67">
        <v>115.2</v>
      </c>
      <c r="F561" s="101" t="s">
        <v>33</v>
      </c>
      <c r="G561" s="46">
        <v>5</v>
      </c>
      <c r="H561" s="46"/>
      <c r="I561" s="46"/>
      <c r="J561" s="46"/>
      <c r="K561" s="46"/>
      <c r="L561" s="46">
        <f t="shared" si="149"/>
        <v>5</v>
      </c>
      <c r="M561" s="46">
        <v>5</v>
      </c>
      <c r="N561" s="46">
        <f t="shared" si="150"/>
        <v>0</v>
      </c>
      <c r="O561" s="105"/>
      <c r="P561" s="105"/>
      <c r="Q561" s="105"/>
      <c r="R561" s="105"/>
      <c r="S561" s="46">
        <f t="shared" si="166"/>
        <v>5</v>
      </c>
      <c r="T561" s="46">
        <v>5</v>
      </c>
      <c r="U561" s="46">
        <f t="shared" si="167"/>
        <v>0</v>
      </c>
      <c r="V561" s="105"/>
      <c r="W561" s="105"/>
      <c r="X561" s="105"/>
      <c r="Y561" s="105"/>
      <c r="Z561" s="46">
        <f t="shared" si="151"/>
        <v>5</v>
      </c>
      <c r="AA561" s="105">
        <v>5</v>
      </c>
      <c r="AB561" s="46">
        <f t="shared" si="152"/>
        <v>0</v>
      </c>
      <c r="AC561" s="105"/>
      <c r="AD561" s="105"/>
      <c r="AE561" s="105"/>
      <c r="AF561" s="105"/>
      <c r="AG561" s="46">
        <f t="shared" si="168"/>
        <v>5</v>
      </c>
      <c r="AH561" s="105">
        <v>5</v>
      </c>
      <c r="AI561" s="46">
        <f t="shared" si="153"/>
        <v>0</v>
      </c>
      <c r="AJ561" s="105"/>
      <c r="AK561" s="105"/>
      <c r="AL561" s="105"/>
      <c r="AM561" s="105"/>
      <c r="AN561" s="46">
        <f t="shared" si="154"/>
        <v>5</v>
      </c>
      <c r="AO561" s="105">
        <v>5</v>
      </c>
      <c r="AP561" s="105">
        <f t="shared" si="155"/>
        <v>0</v>
      </c>
      <c r="AQ561" s="46">
        <f t="shared" si="156"/>
        <v>0</v>
      </c>
      <c r="AR561" s="46">
        <f t="shared" si="157"/>
        <v>0</v>
      </c>
      <c r="AS561" s="46">
        <f t="shared" si="158"/>
        <v>0</v>
      </c>
      <c r="AT561" s="46">
        <f t="shared" si="159"/>
        <v>0</v>
      </c>
      <c r="AU561" s="46">
        <f t="shared" si="160"/>
        <v>5</v>
      </c>
      <c r="AV561" s="105">
        <f t="shared" si="161"/>
        <v>5</v>
      </c>
      <c r="AW561" s="105">
        <f t="shared" si="162"/>
        <v>0</v>
      </c>
      <c r="AX561" s="108"/>
      <c r="AY561" s="294" t="b">
        <f t="shared" si="163"/>
        <v>1</v>
      </c>
      <c r="AZ561" s="5" t="s">
        <v>445</v>
      </c>
    </row>
    <row r="562" spans="1:52" s="5" customFormat="1" ht="24.95" customHeight="1" x14ac:dyDescent="0.25">
      <c r="A562" s="281" t="s">
        <v>228</v>
      </c>
      <c r="B562" s="19" t="s">
        <v>446</v>
      </c>
      <c r="C562" s="65" t="s">
        <v>447</v>
      </c>
      <c r="D562" s="66">
        <v>69.83</v>
      </c>
      <c r="E562" s="67">
        <v>69.83</v>
      </c>
      <c r="F562" s="101" t="s">
        <v>33</v>
      </c>
      <c r="G562" s="46">
        <v>0</v>
      </c>
      <c r="H562" s="46"/>
      <c r="I562" s="46"/>
      <c r="J562" s="46"/>
      <c r="K562" s="46"/>
      <c r="L562" s="46">
        <f t="shared" si="149"/>
        <v>0</v>
      </c>
      <c r="M562" s="46"/>
      <c r="N562" s="46">
        <f t="shared" si="150"/>
        <v>0</v>
      </c>
      <c r="O562" s="105"/>
      <c r="P562" s="105"/>
      <c r="Q562" s="105"/>
      <c r="R562" s="105"/>
      <c r="S562" s="46">
        <f t="shared" si="166"/>
        <v>0</v>
      </c>
      <c r="T562" s="46"/>
      <c r="U562" s="46">
        <f t="shared" si="167"/>
        <v>0</v>
      </c>
      <c r="V562" s="105"/>
      <c r="W562" s="105"/>
      <c r="X562" s="105"/>
      <c r="Y562" s="105"/>
      <c r="Z562" s="46">
        <f t="shared" si="151"/>
        <v>0</v>
      </c>
      <c r="AA562" s="105"/>
      <c r="AB562" s="46">
        <f t="shared" si="152"/>
        <v>0</v>
      </c>
      <c r="AC562" s="105"/>
      <c r="AD562" s="105"/>
      <c r="AE562" s="105"/>
      <c r="AF562" s="105"/>
      <c r="AG562" s="46">
        <f t="shared" si="168"/>
        <v>0</v>
      </c>
      <c r="AH562" s="105">
        <v>0</v>
      </c>
      <c r="AI562" s="46">
        <f t="shared" si="153"/>
        <v>0</v>
      </c>
      <c r="AJ562" s="105"/>
      <c r="AK562" s="105"/>
      <c r="AL562" s="105"/>
      <c r="AM562" s="105"/>
      <c r="AN562" s="46">
        <f t="shared" si="154"/>
        <v>0</v>
      </c>
      <c r="AO562" s="105">
        <v>0</v>
      </c>
      <c r="AP562" s="105">
        <f t="shared" si="155"/>
        <v>0</v>
      </c>
      <c r="AQ562" s="46">
        <f t="shared" si="156"/>
        <v>0</v>
      </c>
      <c r="AR562" s="46">
        <f t="shared" si="157"/>
        <v>0</v>
      </c>
      <c r="AS562" s="46">
        <f t="shared" si="158"/>
        <v>0</v>
      </c>
      <c r="AT562" s="46">
        <f t="shared" si="159"/>
        <v>0</v>
      </c>
      <c r="AU562" s="46">
        <f t="shared" si="160"/>
        <v>0</v>
      </c>
      <c r="AV562" s="105">
        <f t="shared" si="161"/>
        <v>0</v>
      </c>
      <c r="AW562" s="105">
        <f t="shared" si="162"/>
        <v>0</v>
      </c>
      <c r="AX562" s="108"/>
      <c r="AY562" s="294" t="b">
        <f t="shared" si="163"/>
        <v>1</v>
      </c>
      <c r="AZ562" s="5" t="s">
        <v>447</v>
      </c>
    </row>
    <row r="563" spans="1:52" s="5" customFormat="1" ht="24.95" customHeight="1" x14ac:dyDescent="0.25">
      <c r="A563" s="281" t="s">
        <v>228</v>
      </c>
      <c r="B563" s="19" t="s">
        <v>448</v>
      </c>
      <c r="C563" s="65" t="s">
        <v>449</v>
      </c>
      <c r="D563" s="66">
        <v>1753.92</v>
      </c>
      <c r="E563" s="67">
        <v>1753.92</v>
      </c>
      <c r="F563" s="101" t="s">
        <v>33</v>
      </c>
      <c r="G563" s="46">
        <v>2</v>
      </c>
      <c r="H563" s="46"/>
      <c r="I563" s="46"/>
      <c r="J563" s="46"/>
      <c r="K563" s="46"/>
      <c r="L563" s="46">
        <f t="shared" si="149"/>
        <v>2</v>
      </c>
      <c r="M563" s="46">
        <v>2</v>
      </c>
      <c r="N563" s="46">
        <f t="shared" si="150"/>
        <v>0</v>
      </c>
      <c r="O563" s="105"/>
      <c r="P563" s="105"/>
      <c r="Q563" s="105"/>
      <c r="R563" s="105"/>
      <c r="S563" s="46">
        <f t="shared" si="166"/>
        <v>2</v>
      </c>
      <c r="T563" s="46">
        <v>2</v>
      </c>
      <c r="U563" s="46">
        <f t="shared" si="167"/>
        <v>0</v>
      </c>
      <c r="V563" s="105"/>
      <c r="W563" s="105"/>
      <c r="X563" s="105"/>
      <c r="Y563" s="105"/>
      <c r="Z563" s="46">
        <f t="shared" si="151"/>
        <v>2</v>
      </c>
      <c r="AA563" s="105">
        <v>2</v>
      </c>
      <c r="AB563" s="46">
        <f t="shared" si="152"/>
        <v>0</v>
      </c>
      <c r="AC563" s="105"/>
      <c r="AD563" s="105"/>
      <c r="AE563" s="105"/>
      <c r="AF563" s="105"/>
      <c r="AG563" s="46">
        <f t="shared" si="168"/>
        <v>2</v>
      </c>
      <c r="AH563" s="105">
        <v>2</v>
      </c>
      <c r="AI563" s="46">
        <f t="shared" si="153"/>
        <v>0</v>
      </c>
      <c r="AJ563" s="105"/>
      <c r="AK563" s="105"/>
      <c r="AL563" s="105"/>
      <c r="AM563" s="105"/>
      <c r="AN563" s="46">
        <f t="shared" si="154"/>
        <v>2</v>
      </c>
      <c r="AO563" s="105">
        <v>2</v>
      </c>
      <c r="AP563" s="105">
        <f t="shared" si="155"/>
        <v>0</v>
      </c>
      <c r="AQ563" s="46">
        <f t="shared" si="156"/>
        <v>0</v>
      </c>
      <c r="AR563" s="46">
        <f t="shared" si="157"/>
        <v>0</v>
      </c>
      <c r="AS563" s="46">
        <f t="shared" si="158"/>
        <v>0</v>
      </c>
      <c r="AT563" s="46">
        <f t="shared" si="159"/>
        <v>0</v>
      </c>
      <c r="AU563" s="46">
        <f t="shared" si="160"/>
        <v>2</v>
      </c>
      <c r="AV563" s="105">
        <f t="shared" si="161"/>
        <v>2</v>
      </c>
      <c r="AW563" s="105">
        <f t="shared" si="162"/>
        <v>0</v>
      </c>
      <c r="AX563" s="108"/>
      <c r="AY563" s="294" t="b">
        <f t="shared" si="163"/>
        <v>1</v>
      </c>
      <c r="AZ563" s="5" t="s">
        <v>449</v>
      </c>
    </row>
    <row r="564" spans="1:52" s="5" customFormat="1" ht="24.95" customHeight="1" x14ac:dyDescent="0.25">
      <c r="A564" s="281" t="s">
        <v>674</v>
      </c>
      <c r="B564" s="19" t="s">
        <v>825</v>
      </c>
      <c r="C564" s="108" t="s">
        <v>826</v>
      </c>
      <c r="D564" s="66">
        <v>121.8</v>
      </c>
      <c r="E564" s="67">
        <v>121.8</v>
      </c>
      <c r="F564" s="101" t="s">
        <v>33</v>
      </c>
      <c r="G564" s="46">
        <v>0</v>
      </c>
      <c r="H564" s="46"/>
      <c r="I564" s="46"/>
      <c r="J564" s="46"/>
      <c r="K564" s="46"/>
      <c r="L564" s="46">
        <f t="shared" si="149"/>
        <v>0</v>
      </c>
      <c r="M564" s="46"/>
      <c r="N564" s="46">
        <f t="shared" si="150"/>
        <v>0</v>
      </c>
      <c r="O564" s="105"/>
      <c r="P564" s="105"/>
      <c r="Q564" s="105"/>
      <c r="R564" s="105"/>
      <c r="S564" s="46">
        <f t="shared" si="166"/>
        <v>0</v>
      </c>
      <c r="T564" s="46"/>
      <c r="U564" s="46">
        <f t="shared" si="167"/>
        <v>0</v>
      </c>
      <c r="V564" s="105"/>
      <c r="W564" s="105"/>
      <c r="X564" s="105"/>
      <c r="Y564" s="105"/>
      <c r="Z564" s="46">
        <f t="shared" si="151"/>
        <v>0</v>
      </c>
      <c r="AA564" s="105"/>
      <c r="AB564" s="46">
        <f t="shared" si="152"/>
        <v>0</v>
      </c>
      <c r="AC564" s="105"/>
      <c r="AD564" s="105"/>
      <c r="AE564" s="105"/>
      <c r="AF564" s="105"/>
      <c r="AG564" s="46">
        <f t="shared" si="168"/>
        <v>0</v>
      </c>
      <c r="AH564" s="105">
        <v>0</v>
      </c>
      <c r="AI564" s="46">
        <f t="shared" si="153"/>
        <v>0</v>
      </c>
      <c r="AJ564" s="105"/>
      <c r="AK564" s="105"/>
      <c r="AL564" s="105"/>
      <c r="AM564" s="105"/>
      <c r="AN564" s="46">
        <f t="shared" si="154"/>
        <v>0</v>
      </c>
      <c r="AO564" s="105">
        <v>0</v>
      </c>
      <c r="AP564" s="105">
        <f t="shared" si="155"/>
        <v>0</v>
      </c>
      <c r="AQ564" s="46">
        <f t="shared" si="156"/>
        <v>0</v>
      </c>
      <c r="AR564" s="46">
        <f t="shared" si="157"/>
        <v>0</v>
      </c>
      <c r="AS564" s="46">
        <f t="shared" si="158"/>
        <v>0</v>
      </c>
      <c r="AT564" s="46">
        <f t="shared" si="159"/>
        <v>0</v>
      </c>
      <c r="AU564" s="46">
        <f t="shared" si="160"/>
        <v>0</v>
      </c>
      <c r="AV564" s="105">
        <f t="shared" si="161"/>
        <v>0</v>
      </c>
      <c r="AW564" s="105">
        <f t="shared" si="162"/>
        <v>0</v>
      </c>
      <c r="AX564" s="108"/>
      <c r="AY564" s="294" t="b">
        <f t="shared" si="163"/>
        <v>1</v>
      </c>
      <c r="AZ564" s="5" t="s">
        <v>826</v>
      </c>
    </row>
    <row r="565" spans="1:52" s="5" customFormat="1" ht="28.5" customHeight="1" x14ac:dyDescent="0.25">
      <c r="A565" s="281" t="s">
        <v>674</v>
      </c>
      <c r="B565" s="19" t="s">
        <v>827</v>
      </c>
      <c r="C565" s="65" t="s">
        <v>828</v>
      </c>
      <c r="D565" s="66">
        <v>9.5500000000000007</v>
      </c>
      <c r="E565" s="67">
        <v>9.5500000000000007</v>
      </c>
      <c r="F565" s="101" t="s">
        <v>33</v>
      </c>
      <c r="G565" s="46">
        <v>0</v>
      </c>
      <c r="H565" s="46"/>
      <c r="I565" s="46"/>
      <c r="J565" s="46"/>
      <c r="K565" s="46"/>
      <c r="L565" s="46">
        <f t="shared" si="149"/>
        <v>0</v>
      </c>
      <c r="M565" s="46"/>
      <c r="N565" s="46">
        <f t="shared" si="150"/>
        <v>0</v>
      </c>
      <c r="O565" s="105"/>
      <c r="P565" s="105"/>
      <c r="Q565" s="105"/>
      <c r="R565" s="105"/>
      <c r="S565" s="46">
        <f t="shared" si="166"/>
        <v>0</v>
      </c>
      <c r="T565" s="46"/>
      <c r="U565" s="46">
        <f t="shared" si="167"/>
        <v>0</v>
      </c>
      <c r="V565" s="105"/>
      <c r="W565" s="105"/>
      <c r="X565" s="105"/>
      <c r="Y565" s="105"/>
      <c r="Z565" s="46">
        <f t="shared" si="151"/>
        <v>0</v>
      </c>
      <c r="AA565" s="105"/>
      <c r="AB565" s="46">
        <f t="shared" si="152"/>
        <v>0</v>
      </c>
      <c r="AC565" s="105"/>
      <c r="AD565" s="105"/>
      <c r="AE565" s="105"/>
      <c r="AF565" s="105"/>
      <c r="AG565" s="46">
        <f t="shared" si="168"/>
        <v>0</v>
      </c>
      <c r="AH565" s="105">
        <v>0</v>
      </c>
      <c r="AI565" s="46">
        <f t="shared" si="153"/>
        <v>0</v>
      </c>
      <c r="AJ565" s="105"/>
      <c r="AK565" s="105"/>
      <c r="AL565" s="105"/>
      <c r="AM565" s="105"/>
      <c r="AN565" s="46">
        <f t="shared" si="154"/>
        <v>0</v>
      </c>
      <c r="AO565" s="105">
        <v>0</v>
      </c>
      <c r="AP565" s="105">
        <f t="shared" si="155"/>
        <v>0</v>
      </c>
      <c r="AQ565" s="46">
        <f t="shared" si="156"/>
        <v>0</v>
      </c>
      <c r="AR565" s="46">
        <f t="shared" si="157"/>
        <v>0</v>
      </c>
      <c r="AS565" s="46">
        <f t="shared" si="158"/>
        <v>0</v>
      </c>
      <c r="AT565" s="46">
        <f t="shared" si="159"/>
        <v>0</v>
      </c>
      <c r="AU565" s="46">
        <f t="shared" si="160"/>
        <v>0</v>
      </c>
      <c r="AV565" s="105">
        <f t="shared" si="161"/>
        <v>0</v>
      </c>
      <c r="AW565" s="105">
        <f t="shared" si="162"/>
        <v>0</v>
      </c>
      <c r="AX565" s="108"/>
      <c r="AY565" s="294" t="b">
        <f t="shared" si="163"/>
        <v>1</v>
      </c>
      <c r="AZ565" s="5" t="s">
        <v>828</v>
      </c>
    </row>
    <row r="566" spans="1:52" s="5" customFormat="1" ht="24.95" customHeight="1" x14ac:dyDescent="0.25">
      <c r="A566" s="281" t="s">
        <v>674</v>
      </c>
      <c r="B566" s="19" t="s">
        <v>829</v>
      </c>
      <c r="C566" s="65" t="s">
        <v>830</v>
      </c>
      <c r="D566" s="66">
        <v>136.97</v>
      </c>
      <c r="E566" s="67">
        <v>136.97</v>
      </c>
      <c r="F566" s="101" t="s">
        <v>33</v>
      </c>
      <c r="G566" s="46">
        <v>0</v>
      </c>
      <c r="H566" s="46"/>
      <c r="I566" s="46"/>
      <c r="J566" s="46"/>
      <c r="K566" s="46"/>
      <c r="L566" s="46">
        <f t="shared" si="149"/>
        <v>0</v>
      </c>
      <c r="M566" s="46"/>
      <c r="N566" s="46">
        <f t="shared" si="150"/>
        <v>0</v>
      </c>
      <c r="O566" s="105"/>
      <c r="P566" s="105"/>
      <c r="Q566" s="105"/>
      <c r="R566" s="105"/>
      <c r="S566" s="46">
        <f t="shared" si="166"/>
        <v>0</v>
      </c>
      <c r="T566" s="46"/>
      <c r="U566" s="46">
        <f t="shared" si="167"/>
        <v>0</v>
      </c>
      <c r="V566" s="105"/>
      <c r="W566" s="105"/>
      <c r="X566" s="105"/>
      <c r="Y566" s="105"/>
      <c r="Z566" s="46">
        <f t="shared" si="151"/>
        <v>0</v>
      </c>
      <c r="AA566" s="105"/>
      <c r="AB566" s="46">
        <f t="shared" si="152"/>
        <v>0</v>
      </c>
      <c r="AC566" s="105"/>
      <c r="AD566" s="105"/>
      <c r="AE566" s="105"/>
      <c r="AF566" s="105"/>
      <c r="AG566" s="46">
        <f t="shared" si="168"/>
        <v>0</v>
      </c>
      <c r="AH566" s="105">
        <v>0</v>
      </c>
      <c r="AI566" s="46">
        <f t="shared" si="153"/>
        <v>0</v>
      </c>
      <c r="AJ566" s="105"/>
      <c r="AK566" s="105"/>
      <c r="AL566" s="105"/>
      <c r="AM566" s="105"/>
      <c r="AN566" s="46">
        <f t="shared" si="154"/>
        <v>0</v>
      </c>
      <c r="AO566" s="105">
        <v>0</v>
      </c>
      <c r="AP566" s="105">
        <f t="shared" si="155"/>
        <v>0</v>
      </c>
      <c r="AQ566" s="46">
        <f t="shared" si="156"/>
        <v>0</v>
      </c>
      <c r="AR566" s="46">
        <f t="shared" si="157"/>
        <v>0</v>
      </c>
      <c r="AS566" s="46">
        <f t="shared" si="158"/>
        <v>0</v>
      </c>
      <c r="AT566" s="46">
        <f t="shared" si="159"/>
        <v>0</v>
      </c>
      <c r="AU566" s="46">
        <f t="shared" si="160"/>
        <v>0</v>
      </c>
      <c r="AV566" s="105">
        <f t="shared" si="161"/>
        <v>0</v>
      </c>
      <c r="AW566" s="105">
        <f t="shared" si="162"/>
        <v>0</v>
      </c>
      <c r="AX566" s="108"/>
      <c r="AY566" s="294" t="b">
        <f t="shared" si="163"/>
        <v>1</v>
      </c>
      <c r="AZ566" s="5" t="s">
        <v>830</v>
      </c>
    </row>
    <row r="567" spans="1:52" s="5" customFormat="1" ht="24.95" customHeight="1" x14ac:dyDescent="0.25">
      <c r="A567" s="281" t="s">
        <v>1053</v>
      </c>
      <c r="B567" s="19" t="s">
        <v>1206</v>
      </c>
      <c r="C567" s="65" t="s">
        <v>1207</v>
      </c>
      <c r="D567" s="66">
        <v>0</v>
      </c>
      <c r="E567" s="67">
        <v>0</v>
      </c>
      <c r="F567" s="101" t="s">
        <v>33</v>
      </c>
      <c r="G567" s="46">
        <v>0</v>
      </c>
      <c r="H567" s="46"/>
      <c r="I567" s="46"/>
      <c r="J567" s="46"/>
      <c r="K567" s="46"/>
      <c r="L567" s="46">
        <f t="shared" si="149"/>
        <v>0</v>
      </c>
      <c r="M567" s="46">
        <v>0</v>
      </c>
      <c r="N567" s="46">
        <f t="shared" si="150"/>
        <v>0</v>
      </c>
      <c r="O567" s="105"/>
      <c r="P567" s="105"/>
      <c r="Q567" s="105"/>
      <c r="R567" s="105"/>
      <c r="S567" s="46">
        <f t="shared" si="166"/>
        <v>0</v>
      </c>
      <c r="T567" s="46"/>
      <c r="U567" s="46">
        <f t="shared" si="167"/>
        <v>0</v>
      </c>
      <c r="V567" s="105"/>
      <c r="W567" s="105"/>
      <c r="X567" s="105"/>
      <c r="Y567" s="105"/>
      <c r="Z567" s="46">
        <f t="shared" si="151"/>
        <v>0</v>
      </c>
      <c r="AA567" s="105"/>
      <c r="AB567" s="46">
        <f t="shared" si="152"/>
        <v>0</v>
      </c>
      <c r="AC567" s="105"/>
      <c r="AD567" s="105"/>
      <c r="AE567" s="105"/>
      <c r="AF567" s="105"/>
      <c r="AG567" s="46">
        <f t="shared" si="168"/>
        <v>0</v>
      </c>
      <c r="AH567" s="105">
        <v>0</v>
      </c>
      <c r="AI567" s="46">
        <f t="shared" si="153"/>
        <v>0</v>
      </c>
      <c r="AJ567" s="105"/>
      <c r="AK567" s="105"/>
      <c r="AL567" s="105"/>
      <c r="AM567" s="105"/>
      <c r="AN567" s="46">
        <f t="shared" si="154"/>
        <v>0</v>
      </c>
      <c r="AO567" s="105">
        <v>0</v>
      </c>
      <c r="AP567" s="105">
        <f t="shared" si="155"/>
        <v>0</v>
      </c>
      <c r="AQ567" s="46">
        <f t="shared" si="156"/>
        <v>0</v>
      </c>
      <c r="AR567" s="46">
        <f t="shared" si="157"/>
        <v>0</v>
      </c>
      <c r="AS567" s="46">
        <f t="shared" si="158"/>
        <v>0</v>
      </c>
      <c r="AT567" s="46">
        <f t="shared" si="159"/>
        <v>0</v>
      </c>
      <c r="AU567" s="46">
        <f t="shared" si="160"/>
        <v>0</v>
      </c>
      <c r="AV567" s="105">
        <f t="shared" si="161"/>
        <v>0</v>
      </c>
      <c r="AW567" s="105">
        <f t="shared" si="162"/>
        <v>0</v>
      </c>
      <c r="AX567" s="108"/>
      <c r="AY567" s="294" t="b">
        <f t="shared" si="163"/>
        <v>1</v>
      </c>
      <c r="AZ567" s="5" t="s">
        <v>1207</v>
      </c>
    </row>
    <row r="568" spans="1:52" s="5" customFormat="1" ht="24.95" customHeight="1" x14ac:dyDescent="0.25">
      <c r="A568" s="281" t="s">
        <v>1053</v>
      </c>
      <c r="B568" s="19" t="s">
        <v>1208</v>
      </c>
      <c r="C568" s="65" t="s">
        <v>1209</v>
      </c>
      <c r="D568" s="66">
        <v>261.7</v>
      </c>
      <c r="E568" s="67">
        <v>261.7</v>
      </c>
      <c r="F568" s="101" t="s">
        <v>33</v>
      </c>
      <c r="G568" s="46">
        <v>0</v>
      </c>
      <c r="H568" s="46"/>
      <c r="I568" s="46"/>
      <c r="J568" s="46"/>
      <c r="K568" s="46"/>
      <c r="L568" s="46">
        <f t="shared" si="149"/>
        <v>0</v>
      </c>
      <c r="M568" s="46">
        <v>0</v>
      </c>
      <c r="N568" s="46">
        <f t="shared" si="150"/>
        <v>0</v>
      </c>
      <c r="O568" s="105"/>
      <c r="P568" s="105"/>
      <c r="Q568" s="105"/>
      <c r="R568" s="105"/>
      <c r="S568" s="46">
        <f t="shared" si="166"/>
        <v>0</v>
      </c>
      <c r="T568" s="46"/>
      <c r="U568" s="46">
        <f t="shared" si="167"/>
        <v>0</v>
      </c>
      <c r="V568" s="105"/>
      <c r="W568" s="105"/>
      <c r="X568" s="105"/>
      <c r="Y568" s="105"/>
      <c r="Z568" s="46">
        <f t="shared" si="151"/>
        <v>0</v>
      </c>
      <c r="AA568" s="105"/>
      <c r="AB568" s="46">
        <f t="shared" si="152"/>
        <v>0</v>
      </c>
      <c r="AC568" s="105"/>
      <c r="AD568" s="105"/>
      <c r="AE568" s="105"/>
      <c r="AF568" s="105"/>
      <c r="AG568" s="46">
        <f t="shared" si="168"/>
        <v>0</v>
      </c>
      <c r="AH568" s="105">
        <v>0</v>
      </c>
      <c r="AI568" s="46">
        <f t="shared" si="153"/>
        <v>0</v>
      </c>
      <c r="AJ568" s="105"/>
      <c r="AK568" s="105"/>
      <c r="AL568" s="105"/>
      <c r="AM568" s="105"/>
      <c r="AN568" s="46">
        <f t="shared" si="154"/>
        <v>0</v>
      </c>
      <c r="AO568" s="105">
        <v>0</v>
      </c>
      <c r="AP568" s="105">
        <f t="shared" si="155"/>
        <v>0</v>
      </c>
      <c r="AQ568" s="46">
        <f t="shared" si="156"/>
        <v>0</v>
      </c>
      <c r="AR568" s="46">
        <f t="shared" si="157"/>
        <v>0</v>
      </c>
      <c r="AS568" s="46">
        <f t="shared" si="158"/>
        <v>0</v>
      </c>
      <c r="AT568" s="46">
        <f t="shared" si="159"/>
        <v>0</v>
      </c>
      <c r="AU568" s="46">
        <f t="shared" si="160"/>
        <v>0</v>
      </c>
      <c r="AV568" s="105">
        <f t="shared" si="161"/>
        <v>0</v>
      </c>
      <c r="AW568" s="105">
        <f t="shared" si="162"/>
        <v>0</v>
      </c>
      <c r="AX568" s="108"/>
      <c r="AY568" s="294" t="b">
        <f t="shared" si="163"/>
        <v>1</v>
      </c>
      <c r="AZ568" s="5" t="s">
        <v>1209</v>
      </c>
    </row>
    <row r="569" spans="1:52" s="5" customFormat="1" ht="24.95" customHeight="1" x14ac:dyDescent="0.25">
      <c r="A569" s="281" t="s">
        <v>27</v>
      </c>
      <c r="B569" s="19" t="s">
        <v>136</v>
      </c>
      <c r="C569" s="65" t="s">
        <v>137</v>
      </c>
      <c r="D569" s="66">
        <v>0</v>
      </c>
      <c r="E569" s="67">
        <v>0</v>
      </c>
      <c r="F569" s="101" t="s">
        <v>76</v>
      </c>
      <c r="G569" s="46">
        <v>0</v>
      </c>
      <c r="H569" s="46"/>
      <c r="I569" s="46"/>
      <c r="J569" s="46"/>
      <c r="K569" s="46"/>
      <c r="L569" s="46">
        <f t="shared" si="149"/>
        <v>0</v>
      </c>
      <c r="M569" s="46">
        <v>0</v>
      </c>
      <c r="N569" s="46">
        <f t="shared" si="150"/>
        <v>0</v>
      </c>
      <c r="O569" s="105"/>
      <c r="P569" s="105"/>
      <c r="Q569" s="105"/>
      <c r="R569" s="105"/>
      <c r="S569" s="46">
        <f t="shared" ref="S569:S578" si="169">L569+O569+P569-Q569-R569</f>
        <v>0</v>
      </c>
      <c r="T569" s="46"/>
      <c r="U569" s="46">
        <f t="shared" ref="U569:U578" si="170">T569-S569</f>
        <v>0</v>
      </c>
      <c r="V569" s="105"/>
      <c r="W569" s="105"/>
      <c r="X569" s="105"/>
      <c r="Y569" s="105"/>
      <c r="Z569" s="46">
        <f t="shared" si="151"/>
        <v>0</v>
      </c>
      <c r="AA569" s="105"/>
      <c r="AB569" s="46">
        <f t="shared" si="152"/>
        <v>0</v>
      </c>
      <c r="AC569" s="105"/>
      <c r="AD569" s="105"/>
      <c r="AE569" s="105"/>
      <c r="AF569" s="105"/>
      <c r="AG569" s="46">
        <f t="shared" si="168"/>
        <v>0</v>
      </c>
      <c r="AH569" s="105">
        <v>0</v>
      </c>
      <c r="AI569" s="46">
        <f t="shared" si="153"/>
        <v>0</v>
      </c>
      <c r="AJ569" s="105"/>
      <c r="AK569" s="105"/>
      <c r="AL569" s="105"/>
      <c r="AM569" s="105"/>
      <c r="AN569" s="46">
        <f t="shared" si="154"/>
        <v>0</v>
      </c>
      <c r="AO569" s="105">
        <v>0</v>
      </c>
      <c r="AP569" s="105">
        <f t="shared" si="155"/>
        <v>0</v>
      </c>
      <c r="AQ569" s="46">
        <f t="shared" si="156"/>
        <v>0</v>
      </c>
      <c r="AR569" s="46">
        <f t="shared" si="157"/>
        <v>0</v>
      </c>
      <c r="AS569" s="46">
        <f t="shared" si="158"/>
        <v>0</v>
      </c>
      <c r="AT569" s="46">
        <f t="shared" si="159"/>
        <v>0</v>
      </c>
      <c r="AU569" s="46">
        <f t="shared" si="160"/>
        <v>0</v>
      </c>
      <c r="AV569" s="105">
        <f t="shared" si="161"/>
        <v>0</v>
      </c>
      <c r="AW569" s="105">
        <f t="shared" si="162"/>
        <v>0</v>
      </c>
      <c r="AX569" s="108"/>
      <c r="AY569" s="294" t="b">
        <f t="shared" si="163"/>
        <v>1</v>
      </c>
      <c r="AZ569" s="5" t="s">
        <v>137</v>
      </c>
    </row>
    <row r="570" spans="1:52" s="5" customFormat="1" ht="28.5" customHeight="1" x14ac:dyDescent="0.25">
      <c r="A570" s="281" t="s">
        <v>27</v>
      </c>
      <c r="B570" s="19" t="s">
        <v>138</v>
      </c>
      <c r="C570" s="65" t="s">
        <v>139</v>
      </c>
      <c r="D570" s="66">
        <v>57.77</v>
      </c>
      <c r="E570" s="67">
        <v>57.77</v>
      </c>
      <c r="F570" s="101" t="s">
        <v>76</v>
      </c>
      <c r="G570" s="46">
        <v>0</v>
      </c>
      <c r="H570" s="46"/>
      <c r="I570" s="46"/>
      <c r="J570" s="46"/>
      <c r="K570" s="46"/>
      <c r="L570" s="46">
        <f t="shared" si="149"/>
        <v>0</v>
      </c>
      <c r="M570" s="46">
        <v>0</v>
      </c>
      <c r="N570" s="46">
        <f t="shared" si="150"/>
        <v>0</v>
      </c>
      <c r="O570" s="105"/>
      <c r="P570" s="105"/>
      <c r="Q570" s="105"/>
      <c r="R570" s="105"/>
      <c r="S570" s="46">
        <f t="shared" si="169"/>
        <v>0</v>
      </c>
      <c r="T570" s="46"/>
      <c r="U570" s="46">
        <f t="shared" si="170"/>
        <v>0</v>
      </c>
      <c r="V570" s="105"/>
      <c r="W570" s="105"/>
      <c r="X570" s="105"/>
      <c r="Y570" s="105"/>
      <c r="Z570" s="46">
        <f t="shared" si="151"/>
        <v>0</v>
      </c>
      <c r="AA570" s="105"/>
      <c r="AB570" s="46">
        <f t="shared" si="152"/>
        <v>0</v>
      </c>
      <c r="AC570" s="105"/>
      <c r="AD570" s="105"/>
      <c r="AE570" s="105"/>
      <c r="AF570" s="105"/>
      <c r="AG570" s="46">
        <f t="shared" si="168"/>
        <v>0</v>
      </c>
      <c r="AH570" s="105">
        <v>0</v>
      </c>
      <c r="AI570" s="46">
        <f t="shared" si="153"/>
        <v>0</v>
      </c>
      <c r="AJ570" s="105"/>
      <c r="AK570" s="105"/>
      <c r="AL570" s="105"/>
      <c r="AM570" s="105"/>
      <c r="AN570" s="46">
        <f t="shared" si="154"/>
        <v>0</v>
      </c>
      <c r="AO570" s="105">
        <v>0</v>
      </c>
      <c r="AP570" s="105">
        <f t="shared" si="155"/>
        <v>0</v>
      </c>
      <c r="AQ570" s="46">
        <f t="shared" si="156"/>
        <v>0</v>
      </c>
      <c r="AR570" s="46">
        <f t="shared" si="157"/>
        <v>0</v>
      </c>
      <c r="AS570" s="46">
        <f t="shared" si="158"/>
        <v>0</v>
      </c>
      <c r="AT570" s="46">
        <f t="shared" si="159"/>
        <v>0</v>
      </c>
      <c r="AU570" s="46">
        <f t="shared" si="160"/>
        <v>0</v>
      </c>
      <c r="AV570" s="105">
        <f t="shared" si="161"/>
        <v>0</v>
      </c>
      <c r="AW570" s="105">
        <f t="shared" si="162"/>
        <v>0</v>
      </c>
      <c r="AX570" s="108"/>
      <c r="AY570" s="294" t="b">
        <f t="shared" si="163"/>
        <v>1</v>
      </c>
      <c r="AZ570" s="5" t="s">
        <v>139</v>
      </c>
    </row>
    <row r="571" spans="1:52" s="5" customFormat="1" ht="24.95" customHeight="1" x14ac:dyDescent="0.25">
      <c r="A571" s="281" t="s">
        <v>1880</v>
      </c>
      <c r="B571" s="19" t="s">
        <v>1898</v>
      </c>
      <c r="C571" s="65" t="s">
        <v>1899</v>
      </c>
      <c r="D571" s="66">
        <v>126</v>
      </c>
      <c r="E571" s="67">
        <v>126</v>
      </c>
      <c r="F571" s="101" t="s">
        <v>33</v>
      </c>
      <c r="G571" s="46">
        <v>0</v>
      </c>
      <c r="H571" s="46"/>
      <c r="I571" s="46"/>
      <c r="J571" s="46"/>
      <c r="K571" s="46"/>
      <c r="L571" s="46">
        <f t="shared" si="149"/>
        <v>0</v>
      </c>
      <c r="M571" s="46"/>
      <c r="N571" s="46">
        <f t="shared" si="150"/>
        <v>0</v>
      </c>
      <c r="O571" s="105"/>
      <c r="P571" s="105"/>
      <c r="Q571" s="105"/>
      <c r="R571" s="105"/>
      <c r="S571" s="46">
        <f t="shared" si="169"/>
        <v>0</v>
      </c>
      <c r="T571" s="46"/>
      <c r="U571" s="46">
        <f t="shared" si="170"/>
        <v>0</v>
      </c>
      <c r="V571" s="105"/>
      <c r="W571" s="105"/>
      <c r="X571" s="105"/>
      <c r="Y571" s="105"/>
      <c r="Z571" s="46">
        <f t="shared" si="151"/>
        <v>0</v>
      </c>
      <c r="AA571" s="105"/>
      <c r="AB571" s="46">
        <f t="shared" si="152"/>
        <v>0</v>
      </c>
      <c r="AC571" s="105"/>
      <c r="AD571" s="105"/>
      <c r="AE571" s="105"/>
      <c r="AF571" s="105"/>
      <c r="AG571" s="46">
        <f t="shared" si="168"/>
        <v>0</v>
      </c>
      <c r="AH571" s="105">
        <v>0</v>
      </c>
      <c r="AI571" s="46">
        <f t="shared" si="153"/>
        <v>0</v>
      </c>
      <c r="AJ571" s="105"/>
      <c r="AK571" s="105"/>
      <c r="AL571" s="105"/>
      <c r="AM571" s="105"/>
      <c r="AN571" s="46">
        <f t="shared" si="154"/>
        <v>0</v>
      </c>
      <c r="AO571" s="105">
        <v>0</v>
      </c>
      <c r="AP571" s="105">
        <f t="shared" si="155"/>
        <v>0</v>
      </c>
      <c r="AQ571" s="46">
        <f t="shared" si="156"/>
        <v>0</v>
      </c>
      <c r="AR571" s="46">
        <f t="shared" si="157"/>
        <v>0</v>
      </c>
      <c r="AS571" s="46">
        <f t="shared" si="158"/>
        <v>0</v>
      </c>
      <c r="AT571" s="46">
        <f t="shared" si="159"/>
        <v>0</v>
      </c>
      <c r="AU571" s="46">
        <f t="shared" si="160"/>
        <v>0</v>
      </c>
      <c r="AV571" s="105">
        <f t="shared" si="161"/>
        <v>0</v>
      </c>
      <c r="AW571" s="105">
        <f t="shared" si="162"/>
        <v>0</v>
      </c>
      <c r="AX571" s="108"/>
      <c r="AY571" s="294" t="b">
        <f t="shared" si="163"/>
        <v>1</v>
      </c>
      <c r="AZ571" s="5" t="s">
        <v>1899</v>
      </c>
    </row>
    <row r="572" spans="1:52" s="5" customFormat="1" ht="24.95" customHeight="1" x14ac:dyDescent="0.25">
      <c r="A572" s="281" t="s">
        <v>1880</v>
      </c>
      <c r="B572" s="19" t="s">
        <v>2476</v>
      </c>
      <c r="C572" s="108" t="s">
        <v>1900</v>
      </c>
      <c r="D572" s="66">
        <v>0</v>
      </c>
      <c r="E572" s="67">
        <v>69.599999999999994</v>
      </c>
      <c r="F572" s="101"/>
      <c r="G572" s="46">
        <v>0</v>
      </c>
      <c r="H572" s="46"/>
      <c r="I572" s="46"/>
      <c r="J572" s="46"/>
      <c r="K572" s="46"/>
      <c r="L572" s="46">
        <f t="shared" si="149"/>
        <v>0</v>
      </c>
      <c r="M572" s="46">
        <v>0</v>
      </c>
      <c r="N572" s="46">
        <f t="shared" si="150"/>
        <v>0</v>
      </c>
      <c r="O572" s="105"/>
      <c r="P572" s="105"/>
      <c r="Q572" s="105"/>
      <c r="R572" s="105"/>
      <c r="S572" s="46">
        <f t="shared" si="169"/>
        <v>0</v>
      </c>
      <c r="T572" s="46"/>
      <c r="U572" s="46">
        <f t="shared" si="170"/>
        <v>0</v>
      </c>
      <c r="V572" s="105"/>
      <c r="W572" s="105"/>
      <c r="X572" s="105"/>
      <c r="Y572" s="105"/>
      <c r="Z572" s="46">
        <f t="shared" si="151"/>
        <v>0</v>
      </c>
      <c r="AA572" s="105"/>
      <c r="AB572" s="46">
        <f t="shared" si="152"/>
        <v>0</v>
      </c>
      <c r="AC572" s="105"/>
      <c r="AD572" s="105"/>
      <c r="AE572" s="105"/>
      <c r="AF572" s="105"/>
      <c r="AG572" s="46">
        <f t="shared" si="168"/>
        <v>0</v>
      </c>
      <c r="AH572" s="105">
        <v>0</v>
      </c>
      <c r="AI572" s="46">
        <f t="shared" si="153"/>
        <v>0</v>
      </c>
      <c r="AJ572" s="105"/>
      <c r="AK572" s="105"/>
      <c r="AL572" s="105"/>
      <c r="AM572" s="105"/>
      <c r="AN572" s="46">
        <f t="shared" si="154"/>
        <v>0</v>
      </c>
      <c r="AO572" s="105">
        <v>0</v>
      </c>
      <c r="AP572" s="105">
        <f t="shared" si="155"/>
        <v>0</v>
      </c>
      <c r="AQ572" s="46">
        <f t="shared" si="156"/>
        <v>0</v>
      </c>
      <c r="AR572" s="46">
        <f t="shared" si="157"/>
        <v>0</v>
      </c>
      <c r="AS572" s="46">
        <f t="shared" si="158"/>
        <v>0</v>
      </c>
      <c r="AT572" s="46">
        <f t="shared" si="159"/>
        <v>0</v>
      </c>
      <c r="AU572" s="46">
        <f t="shared" si="160"/>
        <v>0</v>
      </c>
      <c r="AV572" s="105">
        <f t="shared" si="161"/>
        <v>0</v>
      </c>
      <c r="AW572" s="105">
        <f t="shared" si="162"/>
        <v>0</v>
      </c>
      <c r="AX572" s="108"/>
      <c r="AY572" s="294" t="b">
        <f t="shared" si="163"/>
        <v>1</v>
      </c>
      <c r="AZ572" s="5" t="s">
        <v>1900</v>
      </c>
    </row>
    <row r="573" spans="1:52" s="5" customFormat="1" ht="24.95" customHeight="1" x14ac:dyDescent="0.25">
      <c r="A573" s="281" t="s">
        <v>1880</v>
      </c>
      <c r="B573" s="19" t="s">
        <v>1901</v>
      </c>
      <c r="C573" s="65" t="s">
        <v>1902</v>
      </c>
      <c r="D573" s="66">
        <v>242.44</v>
      </c>
      <c r="E573" s="67">
        <v>242.44</v>
      </c>
      <c r="F573" s="101" t="s">
        <v>33</v>
      </c>
      <c r="G573" s="46">
        <v>0</v>
      </c>
      <c r="H573" s="46"/>
      <c r="I573" s="46"/>
      <c r="J573" s="46"/>
      <c r="K573" s="46"/>
      <c r="L573" s="46">
        <f t="shared" si="149"/>
        <v>0</v>
      </c>
      <c r="M573" s="46"/>
      <c r="N573" s="46">
        <f t="shared" si="150"/>
        <v>0</v>
      </c>
      <c r="O573" s="105"/>
      <c r="P573" s="105"/>
      <c r="Q573" s="105"/>
      <c r="R573" s="105"/>
      <c r="S573" s="46">
        <f t="shared" si="169"/>
        <v>0</v>
      </c>
      <c r="T573" s="46"/>
      <c r="U573" s="46">
        <f t="shared" si="170"/>
        <v>0</v>
      </c>
      <c r="V573" s="105"/>
      <c r="W573" s="105"/>
      <c r="X573" s="105"/>
      <c r="Y573" s="105"/>
      <c r="Z573" s="46">
        <f t="shared" si="151"/>
        <v>0</v>
      </c>
      <c r="AA573" s="105"/>
      <c r="AB573" s="46">
        <f t="shared" si="152"/>
        <v>0</v>
      </c>
      <c r="AC573" s="105"/>
      <c r="AD573" s="105"/>
      <c r="AE573" s="105"/>
      <c r="AF573" s="105"/>
      <c r="AG573" s="46">
        <f t="shared" si="168"/>
        <v>0</v>
      </c>
      <c r="AH573" s="105">
        <v>0</v>
      </c>
      <c r="AI573" s="46">
        <f t="shared" si="153"/>
        <v>0</v>
      </c>
      <c r="AJ573" s="105"/>
      <c r="AK573" s="105"/>
      <c r="AL573" s="105"/>
      <c r="AM573" s="105"/>
      <c r="AN573" s="46">
        <f t="shared" si="154"/>
        <v>0</v>
      </c>
      <c r="AO573" s="105">
        <v>0</v>
      </c>
      <c r="AP573" s="105">
        <f t="shared" si="155"/>
        <v>0</v>
      </c>
      <c r="AQ573" s="46">
        <f t="shared" si="156"/>
        <v>0</v>
      </c>
      <c r="AR573" s="46">
        <f t="shared" si="157"/>
        <v>0</v>
      </c>
      <c r="AS573" s="46">
        <f t="shared" si="158"/>
        <v>0</v>
      </c>
      <c r="AT573" s="46">
        <f t="shared" si="159"/>
        <v>0</v>
      </c>
      <c r="AU573" s="46">
        <f t="shared" si="160"/>
        <v>0</v>
      </c>
      <c r="AV573" s="105">
        <f t="shared" si="161"/>
        <v>0</v>
      </c>
      <c r="AW573" s="105">
        <f t="shared" si="162"/>
        <v>0</v>
      </c>
      <c r="AX573" s="108"/>
      <c r="AY573" s="294" t="b">
        <f t="shared" si="163"/>
        <v>1</v>
      </c>
      <c r="AZ573" s="5" t="s">
        <v>1902</v>
      </c>
    </row>
    <row r="574" spans="1:52" s="5" customFormat="1" ht="28.5" customHeight="1" x14ac:dyDescent="0.25">
      <c r="A574" s="281" t="s">
        <v>1880</v>
      </c>
      <c r="B574" s="19" t="s">
        <v>1903</v>
      </c>
      <c r="C574" s="65" t="s">
        <v>1904</v>
      </c>
      <c r="D574" s="66">
        <v>323.99</v>
      </c>
      <c r="E574" s="67">
        <v>323.99</v>
      </c>
      <c r="F574" s="101" t="s">
        <v>33</v>
      </c>
      <c r="G574" s="46">
        <v>0</v>
      </c>
      <c r="H574" s="46"/>
      <c r="I574" s="46"/>
      <c r="J574" s="46"/>
      <c r="K574" s="46"/>
      <c r="L574" s="46">
        <f t="shared" si="149"/>
        <v>0</v>
      </c>
      <c r="M574" s="46"/>
      <c r="N574" s="46">
        <f t="shared" si="150"/>
        <v>0</v>
      </c>
      <c r="O574" s="105"/>
      <c r="P574" s="105"/>
      <c r="Q574" s="105"/>
      <c r="R574" s="105"/>
      <c r="S574" s="46">
        <f t="shared" si="169"/>
        <v>0</v>
      </c>
      <c r="T574" s="46"/>
      <c r="U574" s="46">
        <f t="shared" si="170"/>
        <v>0</v>
      </c>
      <c r="V574" s="105"/>
      <c r="W574" s="105"/>
      <c r="X574" s="105"/>
      <c r="Y574" s="105"/>
      <c r="Z574" s="46">
        <f t="shared" si="151"/>
        <v>0</v>
      </c>
      <c r="AA574" s="105"/>
      <c r="AB574" s="46">
        <f t="shared" si="152"/>
        <v>0</v>
      </c>
      <c r="AC574" s="105"/>
      <c r="AD574" s="105"/>
      <c r="AE574" s="105"/>
      <c r="AF574" s="105"/>
      <c r="AG574" s="46">
        <f t="shared" si="168"/>
        <v>0</v>
      </c>
      <c r="AH574" s="105">
        <v>0</v>
      </c>
      <c r="AI574" s="46">
        <f t="shared" si="153"/>
        <v>0</v>
      </c>
      <c r="AJ574" s="105"/>
      <c r="AK574" s="105"/>
      <c r="AL574" s="105"/>
      <c r="AM574" s="105"/>
      <c r="AN574" s="46">
        <f t="shared" si="154"/>
        <v>0</v>
      </c>
      <c r="AO574" s="105">
        <v>0</v>
      </c>
      <c r="AP574" s="105">
        <f t="shared" si="155"/>
        <v>0</v>
      </c>
      <c r="AQ574" s="46">
        <f t="shared" si="156"/>
        <v>0</v>
      </c>
      <c r="AR574" s="46">
        <f t="shared" si="157"/>
        <v>0</v>
      </c>
      <c r="AS574" s="46">
        <f t="shared" si="158"/>
        <v>0</v>
      </c>
      <c r="AT574" s="46">
        <f t="shared" si="159"/>
        <v>0</v>
      </c>
      <c r="AU574" s="46">
        <f t="shared" si="160"/>
        <v>0</v>
      </c>
      <c r="AV574" s="105">
        <f t="shared" si="161"/>
        <v>0</v>
      </c>
      <c r="AW574" s="105">
        <f t="shared" si="162"/>
        <v>0</v>
      </c>
      <c r="AX574" s="108"/>
      <c r="AY574" s="294" t="b">
        <f t="shared" si="163"/>
        <v>1</v>
      </c>
      <c r="AZ574" s="5" t="s">
        <v>1904</v>
      </c>
    </row>
    <row r="575" spans="1:52" s="5" customFormat="1" ht="27.75" customHeight="1" x14ac:dyDescent="0.25">
      <c r="A575" s="281" t="s">
        <v>1880</v>
      </c>
      <c r="B575" s="19" t="s">
        <v>1905</v>
      </c>
      <c r="C575" s="65" t="s">
        <v>1906</v>
      </c>
      <c r="D575" s="66">
        <v>484.88</v>
      </c>
      <c r="E575" s="67">
        <v>484.88</v>
      </c>
      <c r="F575" s="101" t="s">
        <v>33</v>
      </c>
      <c r="G575" s="46">
        <v>0</v>
      </c>
      <c r="H575" s="46"/>
      <c r="I575" s="46"/>
      <c r="J575" s="46"/>
      <c r="K575" s="46"/>
      <c r="L575" s="46">
        <f t="shared" si="149"/>
        <v>0</v>
      </c>
      <c r="M575" s="46"/>
      <c r="N575" s="46">
        <f t="shared" si="150"/>
        <v>0</v>
      </c>
      <c r="O575" s="105"/>
      <c r="P575" s="105"/>
      <c r="Q575" s="105"/>
      <c r="R575" s="105"/>
      <c r="S575" s="46">
        <f t="shared" si="169"/>
        <v>0</v>
      </c>
      <c r="T575" s="46"/>
      <c r="U575" s="46">
        <f t="shared" si="170"/>
        <v>0</v>
      </c>
      <c r="V575" s="105"/>
      <c r="W575" s="105"/>
      <c r="X575" s="105"/>
      <c r="Y575" s="105"/>
      <c r="Z575" s="46">
        <f t="shared" si="151"/>
        <v>0</v>
      </c>
      <c r="AA575" s="105"/>
      <c r="AB575" s="46">
        <f t="shared" si="152"/>
        <v>0</v>
      </c>
      <c r="AC575" s="105"/>
      <c r="AD575" s="105"/>
      <c r="AE575" s="105"/>
      <c r="AF575" s="105"/>
      <c r="AG575" s="46">
        <f t="shared" si="168"/>
        <v>0</v>
      </c>
      <c r="AH575" s="105">
        <v>0</v>
      </c>
      <c r="AI575" s="46">
        <f t="shared" si="153"/>
        <v>0</v>
      </c>
      <c r="AJ575" s="105"/>
      <c r="AK575" s="105"/>
      <c r="AL575" s="105"/>
      <c r="AM575" s="105"/>
      <c r="AN575" s="46">
        <f t="shared" si="154"/>
        <v>0</v>
      </c>
      <c r="AO575" s="105">
        <v>0</v>
      </c>
      <c r="AP575" s="105">
        <f t="shared" si="155"/>
        <v>0</v>
      </c>
      <c r="AQ575" s="46">
        <f t="shared" si="156"/>
        <v>0</v>
      </c>
      <c r="AR575" s="46">
        <f t="shared" si="157"/>
        <v>0</v>
      </c>
      <c r="AS575" s="46">
        <f t="shared" si="158"/>
        <v>0</v>
      </c>
      <c r="AT575" s="46">
        <f t="shared" si="159"/>
        <v>0</v>
      </c>
      <c r="AU575" s="46">
        <f t="shared" si="160"/>
        <v>0</v>
      </c>
      <c r="AV575" s="105">
        <f t="shared" si="161"/>
        <v>0</v>
      </c>
      <c r="AW575" s="105">
        <f t="shared" si="162"/>
        <v>0</v>
      </c>
      <c r="AX575" s="108"/>
      <c r="AY575" s="294" t="b">
        <f t="shared" si="163"/>
        <v>1</v>
      </c>
      <c r="AZ575" s="5" t="s">
        <v>1906</v>
      </c>
    </row>
    <row r="576" spans="1:52" s="5" customFormat="1" ht="24.95" customHeight="1" x14ac:dyDescent="0.25">
      <c r="A576" s="281" t="s">
        <v>1880</v>
      </c>
      <c r="B576" s="19" t="s">
        <v>1907</v>
      </c>
      <c r="C576" s="65" t="s">
        <v>1908</v>
      </c>
      <c r="D576" s="66">
        <v>73</v>
      </c>
      <c r="E576" s="67">
        <v>73</v>
      </c>
      <c r="F576" s="101" t="s">
        <v>33</v>
      </c>
      <c r="G576" s="46">
        <v>0</v>
      </c>
      <c r="H576" s="46"/>
      <c r="I576" s="46"/>
      <c r="J576" s="46"/>
      <c r="K576" s="46"/>
      <c r="L576" s="46">
        <f t="shared" si="149"/>
        <v>0</v>
      </c>
      <c r="M576" s="46"/>
      <c r="N576" s="46">
        <f t="shared" si="150"/>
        <v>0</v>
      </c>
      <c r="O576" s="105"/>
      <c r="P576" s="105"/>
      <c r="Q576" s="105"/>
      <c r="R576" s="105"/>
      <c r="S576" s="46">
        <f t="shared" si="169"/>
        <v>0</v>
      </c>
      <c r="T576" s="46"/>
      <c r="U576" s="46">
        <f t="shared" si="170"/>
        <v>0</v>
      </c>
      <c r="V576" s="105"/>
      <c r="W576" s="105"/>
      <c r="X576" s="105"/>
      <c r="Y576" s="105"/>
      <c r="Z576" s="46">
        <f t="shared" si="151"/>
        <v>0</v>
      </c>
      <c r="AA576" s="105"/>
      <c r="AB576" s="46">
        <f t="shared" si="152"/>
        <v>0</v>
      </c>
      <c r="AC576" s="105"/>
      <c r="AD576" s="105"/>
      <c r="AE576" s="105"/>
      <c r="AF576" s="105"/>
      <c r="AG576" s="46">
        <f t="shared" si="168"/>
        <v>0</v>
      </c>
      <c r="AH576" s="105">
        <v>0</v>
      </c>
      <c r="AI576" s="46">
        <f t="shared" si="153"/>
        <v>0</v>
      </c>
      <c r="AJ576" s="105"/>
      <c r="AK576" s="105"/>
      <c r="AL576" s="105"/>
      <c r="AM576" s="105"/>
      <c r="AN576" s="46">
        <f t="shared" si="154"/>
        <v>0</v>
      </c>
      <c r="AO576" s="105">
        <v>0</v>
      </c>
      <c r="AP576" s="105">
        <f t="shared" si="155"/>
        <v>0</v>
      </c>
      <c r="AQ576" s="46">
        <f t="shared" si="156"/>
        <v>0</v>
      </c>
      <c r="AR576" s="46">
        <f t="shared" si="157"/>
        <v>0</v>
      </c>
      <c r="AS576" s="46">
        <f t="shared" si="158"/>
        <v>0</v>
      </c>
      <c r="AT576" s="46">
        <f t="shared" si="159"/>
        <v>0</v>
      </c>
      <c r="AU576" s="46">
        <f t="shared" si="160"/>
        <v>0</v>
      </c>
      <c r="AV576" s="105">
        <f t="shared" si="161"/>
        <v>0</v>
      </c>
      <c r="AW576" s="105">
        <f t="shared" si="162"/>
        <v>0</v>
      </c>
      <c r="AX576" s="107"/>
      <c r="AY576" s="294" t="b">
        <f t="shared" si="163"/>
        <v>1</v>
      </c>
      <c r="AZ576" s="5" t="s">
        <v>1908</v>
      </c>
    </row>
    <row r="577" spans="1:52" s="5" customFormat="1" ht="28.5" customHeight="1" x14ac:dyDescent="0.25">
      <c r="A577" s="281" t="s">
        <v>1271</v>
      </c>
      <c r="B577" s="19" t="s">
        <v>1705</v>
      </c>
      <c r="C577" s="65" t="s">
        <v>1706</v>
      </c>
      <c r="D577" s="66">
        <v>0</v>
      </c>
      <c r="E577" s="67">
        <v>0</v>
      </c>
      <c r="F577" s="101" t="s">
        <v>33</v>
      </c>
      <c r="G577" s="46">
        <v>0</v>
      </c>
      <c r="H577" s="46"/>
      <c r="I577" s="46"/>
      <c r="J577" s="46"/>
      <c r="K577" s="46"/>
      <c r="L577" s="46">
        <f t="shared" ref="L577:L636" si="171">G577+H577+I577-J577-K577</f>
        <v>0</v>
      </c>
      <c r="M577" s="46"/>
      <c r="N577" s="46">
        <f t="shared" ref="N577:N636" si="172">M577-L577</f>
        <v>0</v>
      </c>
      <c r="O577" s="105"/>
      <c r="P577" s="105"/>
      <c r="Q577" s="105"/>
      <c r="R577" s="105"/>
      <c r="S577" s="46">
        <f t="shared" si="169"/>
        <v>0</v>
      </c>
      <c r="T577" s="116"/>
      <c r="U577" s="46">
        <f t="shared" si="170"/>
        <v>0</v>
      </c>
      <c r="V577" s="105"/>
      <c r="W577" s="105"/>
      <c r="X577" s="105"/>
      <c r="Y577" s="105"/>
      <c r="Z577" s="46">
        <f t="shared" ref="Z577:Z636" si="173">S577+V577+W577-X577-Y577</f>
        <v>0</v>
      </c>
      <c r="AA577" s="105"/>
      <c r="AB577" s="46">
        <f t="shared" ref="AB577:AB636" si="174">AA577-Z577</f>
        <v>0</v>
      </c>
      <c r="AC577" s="105"/>
      <c r="AD577" s="105"/>
      <c r="AE577" s="105"/>
      <c r="AF577" s="105"/>
      <c r="AG577" s="46">
        <f t="shared" si="168"/>
        <v>0</v>
      </c>
      <c r="AH577" s="105">
        <v>0</v>
      </c>
      <c r="AI577" s="46">
        <f t="shared" ref="AI577:AI636" si="175">AH577-AG577</f>
        <v>0</v>
      </c>
      <c r="AJ577" s="105"/>
      <c r="AK577" s="105"/>
      <c r="AL577" s="105"/>
      <c r="AM577" s="105"/>
      <c r="AN577" s="46">
        <f t="shared" ref="AN577:AN636" si="176">AG577+AJ577+AK577-AL577-AM577</f>
        <v>0</v>
      </c>
      <c r="AO577" s="105">
        <v>0</v>
      </c>
      <c r="AP577" s="105">
        <f t="shared" ref="AP577:AP636" si="177">AO577-AN577</f>
        <v>0</v>
      </c>
      <c r="AQ577" s="46">
        <f t="shared" ref="AQ577:AQ636" si="178">H577+O577+V577+AC577+AJ577</f>
        <v>0</v>
      </c>
      <c r="AR577" s="46">
        <f t="shared" ref="AR577:AR636" si="179">I577+P577+W577+AD577+AK577</f>
        <v>0</v>
      </c>
      <c r="AS577" s="46">
        <f t="shared" ref="AS577:AS636" si="180">J577+Q577+X577+AE577+AL577</f>
        <v>0</v>
      </c>
      <c r="AT577" s="46">
        <f t="shared" ref="AT577:AT636" si="181">K577+R577+Y577+AF577+AM577</f>
        <v>0</v>
      </c>
      <c r="AU577" s="46">
        <f t="shared" ref="AU577:AU636" si="182">G577+AQ577+AR577-AS577-AT577</f>
        <v>0</v>
      </c>
      <c r="AV577" s="105">
        <f t="shared" ref="AV577:AV636" si="183">+AO577</f>
        <v>0</v>
      </c>
      <c r="AW577" s="105">
        <f t="shared" ref="AW577:AW636" si="184">AV577-AU577</f>
        <v>0</v>
      </c>
      <c r="AX577" s="108"/>
      <c r="AY577" s="294" t="b">
        <f t="shared" si="163"/>
        <v>1</v>
      </c>
      <c r="AZ577" s="5" t="s">
        <v>1706</v>
      </c>
    </row>
    <row r="578" spans="1:52" s="5" customFormat="1" ht="28.5" customHeight="1" x14ac:dyDescent="0.25">
      <c r="A578" s="281" t="s">
        <v>1271</v>
      </c>
      <c r="B578" s="19" t="s">
        <v>1707</v>
      </c>
      <c r="C578" s="65" t="s">
        <v>1708</v>
      </c>
      <c r="D578" s="66">
        <v>2165.25</v>
      </c>
      <c r="E578" s="67">
        <v>2165.25</v>
      </c>
      <c r="F578" s="101" t="s">
        <v>33</v>
      </c>
      <c r="G578" s="46">
        <v>0</v>
      </c>
      <c r="H578" s="46"/>
      <c r="I578" s="46"/>
      <c r="J578" s="46"/>
      <c r="K578" s="46"/>
      <c r="L578" s="46">
        <f t="shared" si="171"/>
        <v>0</v>
      </c>
      <c r="M578" s="46"/>
      <c r="N578" s="46">
        <f t="shared" si="172"/>
        <v>0</v>
      </c>
      <c r="O578" s="105"/>
      <c r="P578" s="105"/>
      <c r="Q578" s="105"/>
      <c r="R578" s="105"/>
      <c r="S578" s="46">
        <f t="shared" si="169"/>
        <v>0</v>
      </c>
      <c r="T578" s="46"/>
      <c r="U578" s="46">
        <f t="shared" si="170"/>
        <v>0</v>
      </c>
      <c r="V578" s="105"/>
      <c r="W578" s="105"/>
      <c r="X578" s="105"/>
      <c r="Y578" s="105"/>
      <c r="Z578" s="46">
        <f t="shared" si="173"/>
        <v>0</v>
      </c>
      <c r="AA578" s="105"/>
      <c r="AB578" s="46">
        <f t="shared" si="174"/>
        <v>0</v>
      </c>
      <c r="AC578" s="105"/>
      <c r="AD578" s="105"/>
      <c r="AE578" s="105"/>
      <c r="AF578" s="105"/>
      <c r="AG578" s="46">
        <f t="shared" si="168"/>
        <v>0</v>
      </c>
      <c r="AH578" s="105">
        <v>0</v>
      </c>
      <c r="AI578" s="46">
        <f t="shared" si="175"/>
        <v>0</v>
      </c>
      <c r="AJ578" s="105"/>
      <c r="AK578" s="105"/>
      <c r="AL578" s="105"/>
      <c r="AM578" s="105"/>
      <c r="AN578" s="46">
        <f t="shared" si="176"/>
        <v>0</v>
      </c>
      <c r="AO578" s="105">
        <v>0</v>
      </c>
      <c r="AP578" s="105">
        <f t="shared" si="177"/>
        <v>0</v>
      </c>
      <c r="AQ578" s="46">
        <f t="shared" si="178"/>
        <v>0</v>
      </c>
      <c r="AR578" s="46">
        <f t="shared" si="179"/>
        <v>0</v>
      </c>
      <c r="AS578" s="46">
        <f t="shared" si="180"/>
        <v>0</v>
      </c>
      <c r="AT578" s="46">
        <f t="shared" si="181"/>
        <v>0</v>
      </c>
      <c r="AU578" s="46">
        <f t="shared" si="182"/>
        <v>0</v>
      </c>
      <c r="AV578" s="105">
        <f t="shared" si="183"/>
        <v>0</v>
      </c>
      <c r="AW578" s="105">
        <f t="shared" si="184"/>
        <v>0</v>
      </c>
      <c r="AX578" s="107"/>
      <c r="AY578" s="294" t="b">
        <f t="shared" si="163"/>
        <v>1</v>
      </c>
      <c r="AZ578" s="5" t="s">
        <v>1708</v>
      </c>
    </row>
    <row r="579" spans="1:52" s="5" customFormat="1" ht="24.95" customHeight="1" x14ac:dyDescent="0.25">
      <c r="A579" s="281" t="s">
        <v>1271</v>
      </c>
      <c r="B579" s="19" t="s">
        <v>1709</v>
      </c>
      <c r="C579" s="65" t="s">
        <v>1710</v>
      </c>
      <c r="D579" s="66">
        <v>88.5</v>
      </c>
      <c r="E579" s="67">
        <v>88.5</v>
      </c>
      <c r="F579" s="101" t="s">
        <v>33</v>
      </c>
      <c r="G579" s="46">
        <v>0</v>
      </c>
      <c r="H579" s="46"/>
      <c r="I579" s="46"/>
      <c r="J579" s="46"/>
      <c r="K579" s="46"/>
      <c r="L579" s="46">
        <f t="shared" si="171"/>
        <v>0</v>
      </c>
      <c r="M579" s="46"/>
      <c r="N579" s="46">
        <f t="shared" si="172"/>
        <v>0</v>
      </c>
      <c r="O579" s="105"/>
      <c r="P579" s="105"/>
      <c r="Q579" s="105"/>
      <c r="R579" s="105"/>
      <c r="S579" s="46">
        <f t="shared" ref="S579:S609" si="185">L579+O579+P579-Q579-R579</f>
        <v>0</v>
      </c>
      <c r="T579" s="46"/>
      <c r="U579" s="46">
        <f t="shared" ref="U579:U609" si="186">T579-S579</f>
        <v>0</v>
      </c>
      <c r="V579" s="105"/>
      <c r="W579" s="105"/>
      <c r="X579" s="105"/>
      <c r="Y579" s="105"/>
      <c r="Z579" s="46">
        <f t="shared" si="173"/>
        <v>0</v>
      </c>
      <c r="AA579" s="105"/>
      <c r="AB579" s="46">
        <f t="shared" si="174"/>
        <v>0</v>
      </c>
      <c r="AC579" s="105"/>
      <c r="AD579" s="105"/>
      <c r="AE579" s="105"/>
      <c r="AF579" s="105"/>
      <c r="AG579" s="46">
        <f t="shared" si="168"/>
        <v>0</v>
      </c>
      <c r="AH579" s="105">
        <v>0</v>
      </c>
      <c r="AI579" s="46">
        <f t="shared" si="175"/>
        <v>0</v>
      </c>
      <c r="AJ579" s="105"/>
      <c r="AK579" s="105"/>
      <c r="AL579" s="105"/>
      <c r="AM579" s="105"/>
      <c r="AN579" s="46">
        <f t="shared" si="176"/>
        <v>0</v>
      </c>
      <c r="AO579" s="105">
        <v>0</v>
      </c>
      <c r="AP579" s="105">
        <f t="shared" si="177"/>
        <v>0</v>
      </c>
      <c r="AQ579" s="46">
        <f t="shared" si="178"/>
        <v>0</v>
      </c>
      <c r="AR579" s="46">
        <f t="shared" si="179"/>
        <v>0</v>
      </c>
      <c r="AS579" s="46">
        <f t="shared" si="180"/>
        <v>0</v>
      </c>
      <c r="AT579" s="46">
        <f t="shared" si="181"/>
        <v>0</v>
      </c>
      <c r="AU579" s="46">
        <f t="shared" si="182"/>
        <v>0</v>
      </c>
      <c r="AV579" s="105">
        <f t="shared" si="183"/>
        <v>0</v>
      </c>
      <c r="AW579" s="105">
        <f t="shared" si="184"/>
        <v>0</v>
      </c>
      <c r="AX579" s="107"/>
      <c r="AY579" s="294" t="b">
        <f t="shared" si="163"/>
        <v>1</v>
      </c>
      <c r="AZ579" s="5" t="s">
        <v>1710</v>
      </c>
    </row>
    <row r="580" spans="1:52" s="5" customFormat="1" ht="24.95" customHeight="1" x14ac:dyDescent="0.25">
      <c r="A580" s="281" t="s">
        <v>1271</v>
      </c>
      <c r="B580" s="19" t="s">
        <v>1711</v>
      </c>
      <c r="C580" s="65" t="s">
        <v>1712</v>
      </c>
      <c r="D580" s="66">
        <v>37.119999999999997</v>
      </c>
      <c r="E580" s="67">
        <v>37.119999999999997</v>
      </c>
      <c r="F580" s="101" t="s">
        <v>1368</v>
      </c>
      <c r="G580" s="46">
        <v>0</v>
      </c>
      <c r="H580" s="46"/>
      <c r="I580" s="46"/>
      <c r="J580" s="46"/>
      <c r="K580" s="46"/>
      <c r="L580" s="46">
        <f t="shared" si="171"/>
        <v>0</v>
      </c>
      <c r="M580" s="46"/>
      <c r="N580" s="46">
        <f t="shared" si="172"/>
        <v>0</v>
      </c>
      <c r="O580" s="105"/>
      <c r="P580" s="105"/>
      <c r="Q580" s="105"/>
      <c r="R580" s="105"/>
      <c r="S580" s="46">
        <f t="shared" si="185"/>
        <v>0</v>
      </c>
      <c r="T580" s="46"/>
      <c r="U580" s="46">
        <f t="shared" si="186"/>
        <v>0</v>
      </c>
      <c r="V580" s="105"/>
      <c r="W580" s="105"/>
      <c r="X580" s="105"/>
      <c r="Y580" s="105"/>
      <c r="Z580" s="46">
        <f t="shared" si="173"/>
        <v>0</v>
      </c>
      <c r="AA580" s="105"/>
      <c r="AB580" s="46">
        <f t="shared" si="174"/>
        <v>0</v>
      </c>
      <c r="AC580" s="105"/>
      <c r="AD580" s="105"/>
      <c r="AE580" s="105"/>
      <c r="AF580" s="105"/>
      <c r="AG580" s="46">
        <f t="shared" si="168"/>
        <v>0</v>
      </c>
      <c r="AH580" s="105">
        <v>0</v>
      </c>
      <c r="AI580" s="46">
        <f t="shared" si="175"/>
        <v>0</v>
      </c>
      <c r="AJ580" s="105"/>
      <c r="AK580" s="105"/>
      <c r="AL580" s="105"/>
      <c r="AM580" s="105"/>
      <c r="AN580" s="46">
        <f t="shared" si="176"/>
        <v>0</v>
      </c>
      <c r="AO580" s="105">
        <v>0</v>
      </c>
      <c r="AP580" s="105">
        <f t="shared" si="177"/>
        <v>0</v>
      </c>
      <c r="AQ580" s="46">
        <f t="shared" si="178"/>
        <v>0</v>
      </c>
      <c r="AR580" s="46">
        <f t="shared" si="179"/>
        <v>0</v>
      </c>
      <c r="AS580" s="46">
        <f t="shared" si="180"/>
        <v>0</v>
      </c>
      <c r="AT580" s="46">
        <f t="shared" si="181"/>
        <v>0</v>
      </c>
      <c r="AU580" s="46">
        <f t="shared" si="182"/>
        <v>0</v>
      </c>
      <c r="AV580" s="105">
        <f t="shared" si="183"/>
        <v>0</v>
      </c>
      <c r="AW580" s="105">
        <f t="shared" si="184"/>
        <v>0</v>
      </c>
      <c r="AX580" s="107"/>
      <c r="AY580" s="294" t="b">
        <f t="shared" si="163"/>
        <v>1</v>
      </c>
      <c r="AZ580" s="5" t="s">
        <v>1712</v>
      </c>
    </row>
    <row r="581" spans="1:52" s="5" customFormat="1" ht="24.95" customHeight="1" x14ac:dyDescent="0.25">
      <c r="A581" s="281" t="s">
        <v>1271</v>
      </c>
      <c r="B581" s="19" t="s">
        <v>1713</v>
      </c>
      <c r="C581" s="65" t="s">
        <v>1714</v>
      </c>
      <c r="D581" s="66">
        <v>1367.14</v>
      </c>
      <c r="E581" s="67">
        <v>1367.14</v>
      </c>
      <c r="F581" s="101" t="s">
        <v>1715</v>
      </c>
      <c r="G581" s="46">
        <v>0</v>
      </c>
      <c r="H581" s="46"/>
      <c r="I581" s="46"/>
      <c r="J581" s="46"/>
      <c r="K581" s="46"/>
      <c r="L581" s="46">
        <f t="shared" si="171"/>
        <v>0</v>
      </c>
      <c r="M581" s="46"/>
      <c r="N581" s="46">
        <f t="shared" si="172"/>
        <v>0</v>
      </c>
      <c r="O581" s="105"/>
      <c r="P581" s="105"/>
      <c r="Q581" s="105"/>
      <c r="R581" s="105"/>
      <c r="S581" s="46">
        <f t="shared" si="185"/>
        <v>0</v>
      </c>
      <c r="T581" s="46"/>
      <c r="U581" s="46">
        <f t="shared" si="186"/>
        <v>0</v>
      </c>
      <c r="V581" s="105"/>
      <c r="W581" s="105"/>
      <c r="X581" s="105"/>
      <c r="Y581" s="105"/>
      <c r="Z581" s="46">
        <f t="shared" si="173"/>
        <v>0</v>
      </c>
      <c r="AA581" s="105"/>
      <c r="AB581" s="46">
        <f t="shared" si="174"/>
        <v>0</v>
      </c>
      <c r="AC581" s="105"/>
      <c r="AD581" s="105"/>
      <c r="AE581" s="105"/>
      <c r="AF581" s="105"/>
      <c r="AG581" s="46">
        <f t="shared" si="168"/>
        <v>0</v>
      </c>
      <c r="AH581" s="105">
        <v>0</v>
      </c>
      <c r="AI581" s="46">
        <f t="shared" si="175"/>
        <v>0</v>
      </c>
      <c r="AJ581" s="105"/>
      <c r="AK581" s="105"/>
      <c r="AL581" s="105"/>
      <c r="AM581" s="105"/>
      <c r="AN581" s="46">
        <f t="shared" si="176"/>
        <v>0</v>
      </c>
      <c r="AO581" s="105">
        <v>0</v>
      </c>
      <c r="AP581" s="105">
        <f t="shared" si="177"/>
        <v>0</v>
      </c>
      <c r="AQ581" s="46">
        <f t="shared" si="178"/>
        <v>0</v>
      </c>
      <c r="AR581" s="46">
        <f t="shared" si="179"/>
        <v>0</v>
      </c>
      <c r="AS581" s="46">
        <f t="shared" si="180"/>
        <v>0</v>
      </c>
      <c r="AT581" s="46">
        <f t="shared" si="181"/>
        <v>0</v>
      </c>
      <c r="AU581" s="46">
        <f t="shared" si="182"/>
        <v>0</v>
      </c>
      <c r="AV581" s="105">
        <f t="shared" si="183"/>
        <v>0</v>
      </c>
      <c r="AW581" s="105">
        <f t="shared" si="184"/>
        <v>0</v>
      </c>
      <c r="AX581" s="107"/>
      <c r="AY581" s="294" t="b">
        <f t="shared" si="163"/>
        <v>1</v>
      </c>
      <c r="AZ581" s="5" t="s">
        <v>1714</v>
      </c>
    </row>
    <row r="582" spans="1:52" s="5" customFormat="1" ht="24.95" customHeight="1" x14ac:dyDescent="0.25">
      <c r="A582" s="281" t="s">
        <v>1271</v>
      </c>
      <c r="B582" s="19" t="s">
        <v>1716</v>
      </c>
      <c r="C582" s="65" t="s">
        <v>1717</v>
      </c>
      <c r="D582" s="66">
        <v>39</v>
      </c>
      <c r="E582" s="67">
        <v>39</v>
      </c>
      <c r="F582" s="101" t="s">
        <v>33</v>
      </c>
      <c r="G582" s="46">
        <v>0</v>
      </c>
      <c r="H582" s="46"/>
      <c r="I582" s="46"/>
      <c r="J582" s="46"/>
      <c r="K582" s="46"/>
      <c r="L582" s="46">
        <f t="shared" si="171"/>
        <v>0</v>
      </c>
      <c r="M582" s="46"/>
      <c r="N582" s="46">
        <f t="shared" si="172"/>
        <v>0</v>
      </c>
      <c r="O582" s="105"/>
      <c r="P582" s="105"/>
      <c r="Q582" s="105"/>
      <c r="R582" s="105"/>
      <c r="S582" s="46">
        <f t="shared" si="185"/>
        <v>0</v>
      </c>
      <c r="T582" s="46"/>
      <c r="U582" s="46">
        <f t="shared" si="186"/>
        <v>0</v>
      </c>
      <c r="V582" s="105"/>
      <c r="W582" s="105"/>
      <c r="X582" s="105"/>
      <c r="Y582" s="105"/>
      <c r="Z582" s="46">
        <f t="shared" si="173"/>
        <v>0</v>
      </c>
      <c r="AA582" s="105"/>
      <c r="AB582" s="46">
        <f t="shared" si="174"/>
        <v>0</v>
      </c>
      <c r="AC582" s="105"/>
      <c r="AD582" s="105"/>
      <c r="AE582" s="105"/>
      <c r="AF582" s="105"/>
      <c r="AG582" s="46">
        <f t="shared" si="168"/>
        <v>0</v>
      </c>
      <c r="AH582" s="105">
        <v>0</v>
      </c>
      <c r="AI582" s="46">
        <f t="shared" si="175"/>
        <v>0</v>
      </c>
      <c r="AJ582" s="105"/>
      <c r="AK582" s="105"/>
      <c r="AL582" s="105"/>
      <c r="AM582" s="105"/>
      <c r="AN582" s="46">
        <f t="shared" si="176"/>
        <v>0</v>
      </c>
      <c r="AO582" s="105">
        <v>0</v>
      </c>
      <c r="AP582" s="105">
        <f t="shared" si="177"/>
        <v>0</v>
      </c>
      <c r="AQ582" s="46">
        <f t="shared" si="178"/>
        <v>0</v>
      </c>
      <c r="AR582" s="46">
        <f t="shared" si="179"/>
        <v>0</v>
      </c>
      <c r="AS582" s="46">
        <f t="shared" si="180"/>
        <v>0</v>
      </c>
      <c r="AT582" s="46">
        <f t="shared" si="181"/>
        <v>0</v>
      </c>
      <c r="AU582" s="46">
        <f t="shared" si="182"/>
        <v>0</v>
      </c>
      <c r="AV582" s="105">
        <f t="shared" si="183"/>
        <v>0</v>
      </c>
      <c r="AW582" s="105">
        <f t="shared" si="184"/>
        <v>0</v>
      </c>
      <c r="AX582" s="107"/>
      <c r="AY582" s="294" t="b">
        <f t="shared" si="163"/>
        <v>1</v>
      </c>
      <c r="AZ582" s="5" t="s">
        <v>1717</v>
      </c>
    </row>
    <row r="583" spans="1:52" s="5" customFormat="1" ht="28.5" customHeight="1" x14ac:dyDescent="0.25">
      <c r="A583" s="281" t="s">
        <v>1271</v>
      </c>
      <c r="B583" s="19" t="s">
        <v>1718</v>
      </c>
      <c r="C583" s="65" t="s">
        <v>1719</v>
      </c>
      <c r="D583" s="66">
        <v>55.68</v>
      </c>
      <c r="E583" s="67">
        <v>55.68</v>
      </c>
      <c r="F583" s="101" t="s">
        <v>33</v>
      </c>
      <c r="G583" s="46">
        <v>0</v>
      </c>
      <c r="H583" s="46"/>
      <c r="I583" s="46"/>
      <c r="J583" s="46"/>
      <c r="K583" s="46"/>
      <c r="L583" s="46">
        <f t="shared" si="171"/>
        <v>0</v>
      </c>
      <c r="M583" s="46"/>
      <c r="N583" s="46">
        <f t="shared" si="172"/>
        <v>0</v>
      </c>
      <c r="O583" s="105"/>
      <c r="P583" s="105"/>
      <c r="Q583" s="105"/>
      <c r="R583" s="105"/>
      <c r="S583" s="46">
        <f t="shared" si="185"/>
        <v>0</v>
      </c>
      <c r="T583" s="46"/>
      <c r="U583" s="46">
        <f t="shared" si="186"/>
        <v>0</v>
      </c>
      <c r="V583" s="105"/>
      <c r="W583" s="105"/>
      <c r="X583" s="105"/>
      <c r="Y583" s="105"/>
      <c r="Z583" s="46">
        <f t="shared" si="173"/>
        <v>0</v>
      </c>
      <c r="AA583" s="105"/>
      <c r="AB583" s="46">
        <f t="shared" si="174"/>
        <v>0</v>
      </c>
      <c r="AC583" s="105"/>
      <c r="AD583" s="105"/>
      <c r="AE583" s="105"/>
      <c r="AF583" s="105"/>
      <c r="AG583" s="46">
        <f t="shared" si="168"/>
        <v>0</v>
      </c>
      <c r="AH583" s="105">
        <v>0</v>
      </c>
      <c r="AI583" s="46">
        <f t="shared" si="175"/>
        <v>0</v>
      </c>
      <c r="AJ583" s="105"/>
      <c r="AK583" s="105"/>
      <c r="AL583" s="105"/>
      <c r="AM583" s="105"/>
      <c r="AN583" s="46">
        <f t="shared" si="176"/>
        <v>0</v>
      </c>
      <c r="AO583" s="105">
        <v>0</v>
      </c>
      <c r="AP583" s="105">
        <f t="shared" si="177"/>
        <v>0</v>
      </c>
      <c r="AQ583" s="46">
        <f t="shared" si="178"/>
        <v>0</v>
      </c>
      <c r="AR583" s="46">
        <f t="shared" si="179"/>
        <v>0</v>
      </c>
      <c r="AS583" s="46">
        <f t="shared" si="180"/>
        <v>0</v>
      </c>
      <c r="AT583" s="46">
        <f t="shared" si="181"/>
        <v>0</v>
      </c>
      <c r="AU583" s="46">
        <f t="shared" si="182"/>
        <v>0</v>
      </c>
      <c r="AV583" s="105">
        <f t="shared" si="183"/>
        <v>0</v>
      </c>
      <c r="AW583" s="105">
        <f t="shared" si="184"/>
        <v>0</v>
      </c>
      <c r="AX583" s="107"/>
      <c r="AY583" s="294" t="b">
        <f t="shared" si="163"/>
        <v>1</v>
      </c>
      <c r="AZ583" s="5" t="s">
        <v>1719</v>
      </c>
    </row>
    <row r="584" spans="1:52" s="5" customFormat="1" ht="28.5" customHeight="1" x14ac:dyDescent="0.25">
      <c r="A584" s="281" t="s">
        <v>1540</v>
      </c>
      <c r="B584" s="19" t="s">
        <v>1573</v>
      </c>
      <c r="C584" s="65" t="s">
        <v>1574</v>
      </c>
      <c r="D584" s="66">
        <v>1408.24</v>
      </c>
      <c r="E584" s="67">
        <v>1408.24</v>
      </c>
      <c r="F584" s="101" t="s">
        <v>33</v>
      </c>
      <c r="G584" s="46">
        <v>0</v>
      </c>
      <c r="H584" s="46"/>
      <c r="I584" s="46"/>
      <c r="J584" s="46"/>
      <c r="K584" s="46"/>
      <c r="L584" s="46">
        <f t="shared" si="171"/>
        <v>0</v>
      </c>
      <c r="M584" s="46"/>
      <c r="N584" s="46">
        <f t="shared" si="172"/>
        <v>0</v>
      </c>
      <c r="O584" s="105"/>
      <c r="P584" s="105"/>
      <c r="Q584" s="105"/>
      <c r="R584" s="105"/>
      <c r="S584" s="46">
        <f t="shared" si="185"/>
        <v>0</v>
      </c>
      <c r="T584" s="46"/>
      <c r="U584" s="46">
        <f t="shared" si="186"/>
        <v>0</v>
      </c>
      <c r="V584" s="105"/>
      <c r="W584" s="105"/>
      <c r="X584" s="105"/>
      <c r="Y584" s="105"/>
      <c r="Z584" s="46">
        <f t="shared" si="173"/>
        <v>0</v>
      </c>
      <c r="AA584" s="105"/>
      <c r="AB584" s="46">
        <f t="shared" si="174"/>
        <v>0</v>
      </c>
      <c r="AC584" s="105"/>
      <c r="AD584" s="105"/>
      <c r="AE584" s="105"/>
      <c r="AF584" s="105"/>
      <c r="AG584" s="46">
        <f t="shared" si="168"/>
        <v>0</v>
      </c>
      <c r="AH584" s="105">
        <v>0</v>
      </c>
      <c r="AI584" s="46">
        <f t="shared" si="175"/>
        <v>0</v>
      </c>
      <c r="AJ584" s="105"/>
      <c r="AK584" s="105"/>
      <c r="AL584" s="105"/>
      <c r="AM584" s="105"/>
      <c r="AN584" s="46">
        <f t="shared" si="176"/>
        <v>0</v>
      </c>
      <c r="AO584" s="105">
        <v>0</v>
      </c>
      <c r="AP584" s="105">
        <f t="shared" si="177"/>
        <v>0</v>
      </c>
      <c r="AQ584" s="46">
        <f t="shared" si="178"/>
        <v>0</v>
      </c>
      <c r="AR584" s="46">
        <f t="shared" si="179"/>
        <v>0</v>
      </c>
      <c r="AS584" s="46">
        <f t="shared" si="180"/>
        <v>0</v>
      </c>
      <c r="AT584" s="46">
        <f t="shared" si="181"/>
        <v>0</v>
      </c>
      <c r="AU584" s="46">
        <f t="shared" si="182"/>
        <v>0</v>
      </c>
      <c r="AV584" s="105">
        <f t="shared" si="183"/>
        <v>0</v>
      </c>
      <c r="AW584" s="105">
        <f t="shared" si="184"/>
        <v>0</v>
      </c>
      <c r="AX584" s="108"/>
      <c r="AY584" s="294" t="b">
        <f t="shared" si="163"/>
        <v>1</v>
      </c>
      <c r="AZ584" s="5" t="s">
        <v>1574</v>
      </c>
    </row>
    <row r="585" spans="1:52" s="5" customFormat="1" ht="24.95" customHeight="1" x14ac:dyDescent="0.25">
      <c r="A585" s="281" t="s">
        <v>1423</v>
      </c>
      <c r="B585" s="19" t="s">
        <v>1971</v>
      </c>
      <c r="C585" s="65" t="s">
        <v>1972</v>
      </c>
      <c r="D585" s="66">
        <v>0</v>
      </c>
      <c r="E585" s="67">
        <v>0</v>
      </c>
      <c r="F585" s="101" t="s">
        <v>33</v>
      </c>
      <c r="G585" s="46">
        <v>0</v>
      </c>
      <c r="H585" s="46"/>
      <c r="I585" s="46"/>
      <c r="J585" s="46"/>
      <c r="K585" s="46"/>
      <c r="L585" s="46">
        <f t="shared" si="171"/>
        <v>0</v>
      </c>
      <c r="M585" s="46">
        <v>0</v>
      </c>
      <c r="N585" s="46">
        <f t="shared" si="172"/>
        <v>0</v>
      </c>
      <c r="O585" s="105"/>
      <c r="P585" s="105"/>
      <c r="Q585" s="105"/>
      <c r="R585" s="105"/>
      <c r="S585" s="46">
        <f t="shared" si="185"/>
        <v>0</v>
      </c>
      <c r="T585" s="46"/>
      <c r="U585" s="46">
        <f t="shared" si="186"/>
        <v>0</v>
      </c>
      <c r="V585" s="105"/>
      <c r="W585" s="105"/>
      <c r="X585" s="105"/>
      <c r="Y585" s="105"/>
      <c r="Z585" s="46">
        <f t="shared" si="173"/>
        <v>0</v>
      </c>
      <c r="AA585" s="105"/>
      <c r="AB585" s="46">
        <f t="shared" si="174"/>
        <v>0</v>
      </c>
      <c r="AC585" s="105"/>
      <c r="AD585" s="105"/>
      <c r="AE585" s="105"/>
      <c r="AF585" s="105"/>
      <c r="AG585" s="46">
        <f t="shared" si="168"/>
        <v>0</v>
      </c>
      <c r="AH585" s="105">
        <v>0</v>
      </c>
      <c r="AI585" s="46">
        <f t="shared" si="175"/>
        <v>0</v>
      </c>
      <c r="AJ585" s="105"/>
      <c r="AK585" s="105"/>
      <c r="AL585" s="105"/>
      <c r="AM585" s="105"/>
      <c r="AN585" s="46">
        <f t="shared" si="176"/>
        <v>0</v>
      </c>
      <c r="AO585" s="105">
        <v>0</v>
      </c>
      <c r="AP585" s="105">
        <f t="shared" si="177"/>
        <v>0</v>
      </c>
      <c r="AQ585" s="46">
        <f t="shared" si="178"/>
        <v>0</v>
      </c>
      <c r="AR585" s="46">
        <f t="shared" si="179"/>
        <v>0</v>
      </c>
      <c r="AS585" s="46">
        <f t="shared" si="180"/>
        <v>0</v>
      </c>
      <c r="AT585" s="46">
        <f t="shared" si="181"/>
        <v>0</v>
      </c>
      <c r="AU585" s="46">
        <f t="shared" si="182"/>
        <v>0</v>
      </c>
      <c r="AV585" s="105">
        <f t="shared" si="183"/>
        <v>0</v>
      </c>
      <c r="AW585" s="105">
        <f t="shared" si="184"/>
        <v>0</v>
      </c>
      <c r="AX585" s="107"/>
      <c r="AY585" s="294" t="b">
        <f t="shared" ref="AY585:AY648" si="187">C585=AZ585</f>
        <v>1</v>
      </c>
      <c r="AZ585" s="5" t="s">
        <v>1972</v>
      </c>
    </row>
    <row r="586" spans="1:52" s="5" customFormat="1" ht="28.5" customHeight="1" x14ac:dyDescent="0.25">
      <c r="A586" s="281" t="s">
        <v>1540</v>
      </c>
      <c r="B586" s="19" t="s">
        <v>1575</v>
      </c>
      <c r="C586" s="65" t="s">
        <v>1576</v>
      </c>
      <c r="D586" s="66">
        <v>644.4</v>
      </c>
      <c r="E586" s="67">
        <v>644.4</v>
      </c>
      <c r="F586" s="101" t="s">
        <v>33</v>
      </c>
      <c r="G586" s="46">
        <v>0</v>
      </c>
      <c r="H586" s="46"/>
      <c r="I586" s="46"/>
      <c r="J586" s="46"/>
      <c r="K586" s="46"/>
      <c r="L586" s="46">
        <f t="shared" si="171"/>
        <v>0</v>
      </c>
      <c r="M586" s="46"/>
      <c r="N586" s="46">
        <f t="shared" si="172"/>
        <v>0</v>
      </c>
      <c r="O586" s="105"/>
      <c r="P586" s="105"/>
      <c r="Q586" s="105"/>
      <c r="R586" s="105"/>
      <c r="S586" s="46">
        <f t="shared" si="185"/>
        <v>0</v>
      </c>
      <c r="T586" s="46"/>
      <c r="U586" s="46">
        <f t="shared" si="186"/>
        <v>0</v>
      </c>
      <c r="V586" s="105"/>
      <c r="W586" s="105"/>
      <c r="X586" s="105"/>
      <c r="Y586" s="105"/>
      <c r="Z586" s="46">
        <f t="shared" si="173"/>
        <v>0</v>
      </c>
      <c r="AA586" s="105"/>
      <c r="AB586" s="46">
        <f t="shared" si="174"/>
        <v>0</v>
      </c>
      <c r="AC586" s="105"/>
      <c r="AD586" s="105"/>
      <c r="AE586" s="105"/>
      <c r="AF586" s="105"/>
      <c r="AG586" s="46">
        <f t="shared" si="168"/>
        <v>0</v>
      </c>
      <c r="AH586" s="105">
        <v>0</v>
      </c>
      <c r="AI586" s="46">
        <f t="shared" si="175"/>
        <v>0</v>
      </c>
      <c r="AJ586" s="105"/>
      <c r="AK586" s="105"/>
      <c r="AL586" s="105"/>
      <c r="AM586" s="105"/>
      <c r="AN586" s="46">
        <f t="shared" si="176"/>
        <v>0</v>
      </c>
      <c r="AO586" s="105">
        <v>0</v>
      </c>
      <c r="AP586" s="105">
        <f t="shared" si="177"/>
        <v>0</v>
      </c>
      <c r="AQ586" s="46">
        <f t="shared" si="178"/>
        <v>0</v>
      </c>
      <c r="AR586" s="46">
        <f t="shared" si="179"/>
        <v>0</v>
      </c>
      <c r="AS586" s="46">
        <f t="shared" si="180"/>
        <v>0</v>
      </c>
      <c r="AT586" s="46">
        <f t="shared" si="181"/>
        <v>0</v>
      </c>
      <c r="AU586" s="46">
        <f t="shared" si="182"/>
        <v>0</v>
      </c>
      <c r="AV586" s="105">
        <f t="shared" si="183"/>
        <v>0</v>
      </c>
      <c r="AW586" s="105">
        <f t="shared" si="184"/>
        <v>0</v>
      </c>
      <c r="AX586" s="107"/>
      <c r="AY586" s="294" t="b">
        <f t="shared" si="187"/>
        <v>1</v>
      </c>
      <c r="AZ586" s="5" t="s">
        <v>1576</v>
      </c>
    </row>
    <row r="587" spans="1:52" s="5" customFormat="1" ht="28.5" customHeight="1" x14ac:dyDescent="0.25">
      <c r="A587" s="281" t="s">
        <v>674</v>
      </c>
      <c r="B587" s="19" t="s">
        <v>831</v>
      </c>
      <c r="C587" s="65" t="s">
        <v>832</v>
      </c>
      <c r="D587" s="66">
        <v>26</v>
      </c>
      <c r="E587" s="67">
        <v>26</v>
      </c>
      <c r="F587" s="101" t="s">
        <v>33</v>
      </c>
      <c r="G587" s="46">
        <v>0</v>
      </c>
      <c r="H587" s="46"/>
      <c r="I587" s="46"/>
      <c r="J587" s="46"/>
      <c r="K587" s="46"/>
      <c r="L587" s="46">
        <f t="shared" si="171"/>
        <v>0</v>
      </c>
      <c r="M587" s="46"/>
      <c r="N587" s="46">
        <f t="shared" si="172"/>
        <v>0</v>
      </c>
      <c r="O587" s="105"/>
      <c r="P587" s="105"/>
      <c r="Q587" s="105"/>
      <c r="R587" s="105"/>
      <c r="S587" s="46">
        <f t="shared" si="185"/>
        <v>0</v>
      </c>
      <c r="T587" s="46"/>
      <c r="U587" s="46">
        <f t="shared" si="186"/>
        <v>0</v>
      </c>
      <c r="V587" s="105"/>
      <c r="W587" s="105"/>
      <c r="X587" s="105"/>
      <c r="Y587" s="105"/>
      <c r="Z587" s="46">
        <f t="shared" si="173"/>
        <v>0</v>
      </c>
      <c r="AA587" s="105"/>
      <c r="AB587" s="46">
        <f t="shared" si="174"/>
        <v>0</v>
      </c>
      <c r="AC587" s="105"/>
      <c r="AD587" s="105"/>
      <c r="AE587" s="105"/>
      <c r="AF587" s="105"/>
      <c r="AG587" s="46">
        <f t="shared" si="168"/>
        <v>0</v>
      </c>
      <c r="AH587" s="105">
        <v>0</v>
      </c>
      <c r="AI587" s="46">
        <f t="shared" si="175"/>
        <v>0</v>
      </c>
      <c r="AJ587" s="105"/>
      <c r="AK587" s="105"/>
      <c r="AL587" s="105"/>
      <c r="AM587" s="105"/>
      <c r="AN587" s="46">
        <f t="shared" si="176"/>
        <v>0</v>
      </c>
      <c r="AO587" s="105">
        <v>0</v>
      </c>
      <c r="AP587" s="105">
        <f t="shared" si="177"/>
        <v>0</v>
      </c>
      <c r="AQ587" s="46">
        <f t="shared" si="178"/>
        <v>0</v>
      </c>
      <c r="AR587" s="46">
        <f t="shared" si="179"/>
        <v>0</v>
      </c>
      <c r="AS587" s="46">
        <f t="shared" si="180"/>
        <v>0</v>
      </c>
      <c r="AT587" s="46">
        <f t="shared" si="181"/>
        <v>0</v>
      </c>
      <c r="AU587" s="46">
        <f t="shared" si="182"/>
        <v>0</v>
      </c>
      <c r="AV587" s="105">
        <f t="shared" si="183"/>
        <v>0</v>
      </c>
      <c r="AW587" s="105">
        <f t="shared" si="184"/>
        <v>0</v>
      </c>
      <c r="AX587" s="107"/>
      <c r="AY587" s="294" t="b">
        <f t="shared" si="187"/>
        <v>1</v>
      </c>
      <c r="AZ587" s="5" t="s">
        <v>832</v>
      </c>
    </row>
    <row r="588" spans="1:52" s="5" customFormat="1" ht="24.95" customHeight="1" x14ac:dyDescent="0.25">
      <c r="A588" s="281" t="s">
        <v>1540</v>
      </c>
      <c r="B588" s="19" t="s">
        <v>1577</v>
      </c>
      <c r="C588" s="65" t="s">
        <v>1578</v>
      </c>
      <c r="D588" s="66">
        <v>655.04999999999995</v>
      </c>
      <c r="E588" s="67">
        <v>655.04999999999995</v>
      </c>
      <c r="F588" s="101" t="s">
        <v>33</v>
      </c>
      <c r="G588" s="46">
        <v>1</v>
      </c>
      <c r="H588" s="46"/>
      <c r="I588" s="46"/>
      <c r="J588" s="46"/>
      <c r="K588" s="46"/>
      <c r="L588" s="46">
        <f t="shared" si="171"/>
        <v>1</v>
      </c>
      <c r="M588" s="46">
        <v>1</v>
      </c>
      <c r="N588" s="46">
        <f t="shared" si="172"/>
        <v>0</v>
      </c>
      <c r="O588" s="105"/>
      <c r="P588" s="105"/>
      <c r="Q588" s="105"/>
      <c r="R588" s="105"/>
      <c r="S588" s="46">
        <f t="shared" si="185"/>
        <v>1</v>
      </c>
      <c r="T588" s="46">
        <v>1</v>
      </c>
      <c r="U588" s="46">
        <f t="shared" si="186"/>
        <v>0</v>
      </c>
      <c r="V588" s="105"/>
      <c r="W588" s="105"/>
      <c r="X588" s="105"/>
      <c r="Y588" s="105"/>
      <c r="Z588" s="46">
        <f t="shared" si="173"/>
        <v>1</v>
      </c>
      <c r="AA588" s="105">
        <v>1</v>
      </c>
      <c r="AB588" s="46">
        <f t="shared" si="174"/>
        <v>0</v>
      </c>
      <c r="AC588" s="105"/>
      <c r="AD588" s="105"/>
      <c r="AE588" s="105"/>
      <c r="AF588" s="105"/>
      <c r="AG588" s="46">
        <f t="shared" si="168"/>
        <v>1</v>
      </c>
      <c r="AH588" s="105">
        <v>1</v>
      </c>
      <c r="AI588" s="46">
        <f t="shared" si="175"/>
        <v>0</v>
      </c>
      <c r="AJ588" s="105"/>
      <c r="AK588" s="105"/>
      <c r="AL588" s="105"/>
      <c r="AM588" s="105"/>
      <c r="AN588" s="46">
        <f t="shared" si="176"/>
        <v>1</v>
      </c>
      <c r="AO588" s="105">
        <v>1</v>
      </c>
      <c r="AP588" s="105">
        <f t="shared" si="177"/>
        <v>0</v>
      </c>
      <c r="AQ588" s="46">
        <f t="shared" si="178"/>
        <v>0</v>
      </c>
      <c r="AR588" s="46">
        <f t="shared" si="179"/>
        <v>0</v>
      </c>
      <c r="AS588" s="46">
        <f t="shared" si="180"/>
        <v>0</v>
      </c>
      <c r="AT588" s="46">
        <f t="shared" si="181"/>
        <v>0</v>
      </c>
      <c r="AU588" s="46">
        <f t="shared" si="182"/>
        <v>1</v>
      </c>
      <c r="AV588" s="184">
        <f t="shared" si="183"/>
        <v>1</v>
      </c>
      <c r="AW588" s="105">
        <f t="shared" si="184"/>
        <v>0</v>
      </c>
      <c r="AX588" s="107"/>
      <c r="AY588" s="294" t="b">
        <f t="shared" si="187"/>
        <v>1</v>
      </c>
      <c r="AZ588" s="5" t="s">
        <v>1578</v>
      </c>
    </row>
    <row r="589" spans="1:52" s="5" customFormat="1" ht="24.95" customHeight="1" x14ac:dyDescent="0.25">
      <c r="A589" s="281" t="s">
        <v>228</v>
      </c>
      <c r="B589" s="19" t="s">
        <v>450</v>
      </c>
      <c r="C589" s="65" t="s">
        <v>451</v>
      </c>
      <c r="D589" s="66">
        <v>53</v>
      </c>
      <c r="E589" s="67">
        <v>53</v>
      </c>
      <c r="F589" s="101" t="s">
        <v>33</v>
      </c>
      <c r="G589" s="46">
        <v>0</v>
      </c>
      <c r="H589" s="46"/>
      <c r="I589" s="46"/>
      <c r="J589" s="46"/>
      <c r="K589" s="46"/>
      <c r="L589" s="46">
        <f t="shared" si="171"/>
        <v>0</v>
      </c>
      <c r="M589" s="46"/>
      <c r="N589" s="46">
        <f t="shared" si="172"/>
        <v>0</v>
      </c>
      <c r="O589" s="105"/>
      <c r="P589" s="105"/>
      <c r="Q589" s="105"/>
      <c r="R589" s="105"/>
      <c r="S589" s="46">
        <f t="shared" si="185"/>
        <v>0</v>
      </c>
      <c r="T589" s="46"/>
      <c r="U589" s="46">
        <f t="shared" si="186"/>
        <v>0</v>
      </c>
      <c r="V589" s="105"/>
      <c r="W589" s="105"/>
      <c r="X589" s="105"/>
      <c r="Y589" s="105"/>
      <c r="Z589" s="46">
        <f t="shared" si="173"/>
        <v>0</v>
      </c>
      <c r="AA589" s="105"/>
      <c r="AB589" s="46">
        <f t="shared" si="174"/>
        <v>0</v>
      </c>
      <c r="AC589" s="105"/>
      <c r="AD589" s="105"/>
      <c r="AE589" s="105"/>
      <c r="AF589" s="105"/>
      <c r="AG589" s="46">
        <f t="shared" si="168"/>
        <v>0</v>
      </c>
      <c r="AH589" s="105">
        <v>0</v>
      </c>
      <c r="AI589" s="46">
        <f t="shared" si="175"/>
        <v>0</v>
      </c>
      <c r="AJ589" s="105"/>
      <c r="AK589" s="105"/>
      <c r="AL589" s="105"/>
      <c r="AM589" s="105"/>
      <c r="AN589" s="46">
        <f t="shared" si="176"/>
        <v>0</v>
      </c>
      <c r="AO589" s="105">
        <v>0</v>
      </c>
      <c r="AP589" s="105">
        <f t="shared" si="177"/>
        <v>0</v>
      </c>
      <c r="AQ589" s="46">
        <f t="shared" si="178"/>
        <v>0</v>
      </c>
      <c r="AR589" s="46">
        <f t="shared" si="179"/>
        <v>0</v>
      </c>
      <c r="AS589" s="46">
        <f t="shared" si="180"/>
        <v>0</v>
      </c>
      <c r="AT589" s="46">
        <f t="shared" si="181"/>
        <v>0</v>
      </c>
      <c r="AU589" s="46">
        <f t="shared" si="182"/>
        <v>0</v>
      </c>
      <c r="AV589" s="105">
        <f t="shared" si="183"/>
        <v>0</v>
      </c>
      <c r="AW589" s="105">
        <f t="shared" si="184"/>
        <v>0</v>
      </c>
      <c r="AX589" s="108"/>
      <c r="AY589" s="294" t="b">
        <f t="shared" si="187"/>
        <v>1</v>
      </c>
      <c r="AZ589" s="5" t="s">
        <v>451</v>
      </c>
    </row>
    <row r="590" spans="1:52" s="5" customFormat="1" ht="24.95" customHeight="1" x14ac:dyDescent="0.25">
      <c r="A590" s="281" t="s">
        <v>228</v>
      </c>
      <c r="B590" s="19" t="s">
        <v>2481</v>
      </c>
      <c r="C590" s="108" t="s">
        <v>2117</v>
      </c>
      <c r="D590" s="66">
        <v>66</v>
      </c>
      <c r="E590" s="67">
        <v>66</v>
      </c>
      <c r="F590" s="101" t="s">
        <v>33</v>
      </c>
      <c r="G590" s="46">
        <v>0</v>
      </c>
      <c r="H590" s="46"/>
      <c r="I590" s="46"/>
      <c r="J590" s="46"/>
      <c r="K590" s="46"/>
      <c r="L590" s="46">
        <f t="shared" si="171"/>
        <v>0</v>
      </c>
      <c r="M590" s="46"/>
      <c r="N590" s="46">
        <f t="shared" si="172"/>
        <v>0</v>
      </c>
      <c r="O590" s="105"/>
      <c r="P590" s="105"/>
      <c r="Q590" s="105"/>
      <c r="R590" s="105"/>
      <c r="S590" s="46">
        <f t="shared" si="185"/>
        <v>0</v>
      </c>
      <c r="T590" s="46"/>
      <c r="U590" s="46">
        <f t="shared" si="186"/>
        <v>0</v>
      </c>
      <c r="V590" s="105"/>
      <c r="W590" s="105"/>
      <c r="X590" s="105"/>
      <c r="Y590" s="105"/>
      <c r="Z590" s="46">
        <f t="shared" si="173"/>
        <v>0</v>
      </c>
      <c r="AA590" s="105"/>
      <c r="AB590" s="46">
        <f t="shared" si="174"/>
        <v>0</v>
      </c>
      <c r="AC590" s="105"/>
      <c r="AD590" s="105"/>
      <c r="AE590" s="105"/>
      <c r="AF590" s="105"/>
      <c r="AG590" s="46">
        <f t="shared" si="168"/>
        <v>0</v>
      </c>
      <c r="AH590" s="105"/>
      <c r="AI590" s="46">
        <f t="shared" si="175"/>
        <v>0</v>
      </c>
      <c r="AJ590" s="105"/>
      <c r="AK590" s="105"/>
      <c r="AL590" s="105"/>
      <c r="AM590" s="105"/>
      <c r="AN590" s="46">
        <f t="shared" si="176"/>
        <v>0</v>
      </c>
      <c r="AO590" s="105">
        <v>0</v>
      </c>
      <c r="AP590" s="105">
        <f t="shared" si="177"/>
        <v>0</v>
      </c>
      <c r="AQ590" s="46">
        <f t="shared" si="178"/>
        <v>0</v>
      </c>
      <c r="AR590" s="46">
        <f t="shared" si="179"/>
        <v>0</v>
      </c>
      <c r="AS590" s="46">
        <f t="shared" si="180"/>
        <v>0</v>
      </c>
      <c r="AT590" s="46">
        <f t="shared" si="181"/>
        <v>0</v>
      </c>
      <c r="AU590" s="46">
        <f t="shared" si="182"/>
        <v>0</v>
      </c>
      <c r="AV590" s="105">
        <f t="shared" si="183"/>
        <v>0</v>
      </c>
      <c r="AW590" s="105">
        <f t="shared" si="184"/>
        <v>0</v>
      </c>
      <c r="AX590" s="108"/>
      <c r="AY590" s="294" t="b">
        <f t="shared" si="187"/>
        <v>1</v>
      </c>
      <c r="AZ590" s="5" t="s">
        <v>2117</v>
      </c>
    </row>
    <row r="591" spans="1:52" s="5" customFormat="1" ht="24.95" customHeight="1" x14ac:dyDescent="0.25">
      <c r="A591" s="281" t="s">
        <v>228</v>
      </c>
      <c r="B591" s="19" t="s">
        <v>452</v>
      </c>
      <c r="C591" s="65" t="s">
        <v>453</v>
      </c>
      <c r="D591" s="66">
        <v>103.91</v>
      </c>
      <c r="E591" s="67">
        <v>103.91</v>
      </c>
      <c r="F591" s="101" t="s">
        <v>33</v>
      </c>
      <c r="G591" s="46">
        <v>7</v>
      </c>
      <c r="H591" s="46"/>
      <c r="I591" s="46"/>
      <c r="J591" s="46"/>
      <c r="K591" s="46"/>
      <c r="L591" s="46">
        <f t="shared" si="171"/>
        <v>7</v>
      </c>
      <c r="M591" s="46">
        <v>7</v>
      </c>
      <c r="N591" s="46">
        <f t="shared" si="172"/>
        <v>0</v>
      </c>
      <c r="O591" s="105"/>
      <c r="P591" s="105"/>
      <c r="Q591" s="105"/>
      <c r="R591" s="105"/>
      <c r="S591" s="46">
        <f t="shared" si="185"/>
        <v>7</v>
      </c>
      <c r="T591" s="46">
        <v>7</v>
      </c>
      <c r="U591" s="46">
        <f t="shared" si="186"/>
        <v>0</v>
      </c>
      <c r="V591" s="105"/>
      <c r="W591" s="105"/>
      <c r="X591" s="105"/>
      <c r="Y591" s="105"/>
      <c r="Z591" s="46">
        <f t="shared" si="173"/>
        <v>7</v>
      </c>
      <c r="AA591" s="105">
        <v>7</v>
      </c>
      <c r="AB591" s="46">
        <f t="shared" si="174"/>
        <v>0</v>
      </c>
      <c r="AC591" s="105"/>
      <c r="AD591" s="105"/>
      <c r="AE591" s="105"/>
      <c r="AF591" s="105"/>
      <c r="AG591" s="46">
        <f t="shared" si="168"/>
        <v>7</v>
      </c>
      <c r="AH591" s="105">
        <v>7</v>
      </c>
      <c r="AI591" s="46">
        <f t="shared" si="175"/>
        <v>0</v>
      </c>
      <c r="AJ591" s="105"/>
      <c r="AK591" s="105"/>
      <c r="AL591" s="105"/>
      <c r="AM591" s="105"/>
      <c r="AN591" s="46">
        <f t="shared" si="176"/>
        <v>7</v>
      </c>
      <c r="AO591" s="105">
        <v>7</v>
      </c>
      <c r="AP591" s="105">
        <f t="shared" si="177"/>
        <v>0</v>
      </c>
      <c r="AQ591" s="46">
        <f t="shared" si="178"/>
        <v>0</v>
      </c>
      <c r="AR591" s="46">
        <f t="shared" si="179"/>
        <v>0</v>
      </c>
      <c r="AS591" s="46">
        <f t="shared" si="180"/>
        <v>0</v>
      </c>
      <c r="AT591" s="46">
        <f t="shared" si="181"/>
        <v>0</v>
      </c>
      <c r="AU591" s="46">
        <f t="shared" si="182"/>
        <v>7</v>
      </c>
      <c r="AV591" s="105">
        <f t="shared" si="183"/>
        <v>7</v>
      </c>
      <c r="AW591" s="105">
        <f t="shared" si="184"/>
        <v>0</v>
      </c>
      <c r="AX591" s="107"/>
      <c r="AY591" s="294" t="b">
        <f t="shared" si="187"/>
        <v>1</v>
      </c>
      <c r="AZ591" s="5" t="s">
        <v>453</v>
      </c>
    </row>
    <row r="592" spans="1:52" s="5" customFormat="1" ht="24.95" customHeight="1" x14ac:dyDescent="0.25">
      <c r="A592" s="281" t="s">
        <v>1540</v>
      </c>
      <c r="B592" s="19" t="s">
        <v>1579</v>
      </c>
      <c r="C592" s="65" t="s">
        <v>1580</v>
      </c>
      <c r="D592" s="66">
        <v>170.14</v>
      </c>
      <c r="E592" s="67">
        <v>170.14</v>
      </c>
      <c r="F592" s="101" t="s">
        <v>1368</v>
      </c>
      <c r="G592" s="46">
        <v>0</v>
      </c>
      <c r="H592" s="46"/>
      <c r="I592" s="46"/>
      <c r="J592" s="46"/>
      <c r="K592" s="46"/>
      <c r="L592" s="46">
        <f t="shared" si="171"/>
        <v>0</v>
      </c>
      <c r="M592" s="46"/>
      <c r="N592" s="46">
        <f t="shared" si="172"/>
        <v>0</v>
      </c>
      <c r="O592" s="105"/>
      <c r="P592" s="105"/>
      <c r="Q592" s="105"/>
      <c r="R592" s="105"/>
      <c r="S592" s="46">
        <f t="shared" si="185"/>
        <v>0</v>
      </c>
      <c r="T592" s="46"/>
      <c r="U592" s="46">
        <f t="shared" si="186"/>
        <v>0</v>
      </c>
      <c r="V592" s="105"/>
      <c r="W592" s="105"/>
      <c r="X592" s="105"/>
      <c r="Y592" s="105"/>
      <c r="Z592" s="46">
        <f t="shared" si="173"/>
        <v>0</v>
      </c>
      <c r="AA592" s="105"/>
      <c r="AB592" s="46">
        <f t="shared" si="174"/>
        <v>0</v>
      </c>
      <c r="AC592" s="105"/>
      <c r="AD592" s="105"/>
      <c r="AE592" s="105"/>
      <c r="AF592" s="105"/>
      <c r="AG592" s="46">
        <f t="shared" si="168"/>
        <v>0</v>
      </c>
      <c r="AH592" s="105">
        <v>0</v>
      </c>
      <c r="AI592" s="46">
        <f t="shared" si="175"/>
        <v>0</v>
      </c>
      <c r="AJ592" s="105"/>
      <c r="AK592" s="105"/>
      <c r="AL592" s="105"/>
      <c r="AM592" s="105"/>
      <c r="AN592" s="46">
        <f t="shared" si="176"/>
        <v>0</v>
      </c>
      <c r="AO592" s="105">
        <v>0</v>
      </c>
      <c r="AP592" s="105">
        <f t="shared" si="177"/>
        <v>0</v>
      </c>
      <c r="AQ592" s="46">
        <f t="shared" si="178"/>
        <v>0</v>
      </c>
      <c r="AR592" s="46">
        <f t="shared" si="179"/>
        <v>0</v>
      </c>
      <c r="AS592" s="46">
        <f t="shared" si="180"/>
        <v>0</v>
      </c>
      <c r="AT592" s="46">
        <f t="shared" si="181"/>
        <v>0</v>
      </c>
      <c r="AU592" s="46">
        <f t="shared" si="182"/>
        <v>0</v>
      </c>
      <c r="AV592" s="105">
        <f t="shared" si="183"/>
        <v>0</v>
      </c>
      <c r="AW592" s="105">
        <f t="shared" si="184"/>
        <v>0</v>
      </c>
      <c r="AX592" s="107"/>
      <c r="AY592" s="294" t="b">
        <f t="shared" si="187"/>
        <v>1</v>
      </c>
      <c r="AZ592" s="5" t="s">
        <v>1580</v>
      </c>
    </row>
    <row r="593" spans="1:52" s="5" customFormat="1" ht="24.95" customHeight="1" x14ac:dyDescent="0.25">
      <c r="A593" s="281" t="s">
        <v>228</v>
      </c>
      <c r="B593" s="19" t="s">
        <v>454</v>
      </c>
      <c r="C593" s="65" t="s">
        <v>455</v>
      </c>
      <c r="D593" s="66">
        <v>440.8</v>
      </c>
      <c r="E593" s="67">
        <v>440.8</v>
      </c>
      <c r="F593" s="101" t="s">
        <v>33</v>
      </c>
      <c r="G593" s="46">
        <v>0</v>
      </c>
      <c r="H593" s="46"/>
      <c r="I593" s="46"/>
      <c r="J593" s="46"/>
      <c r="K593" s="46"/>
      <c r="L593" s="46">
        <f t="shared" si="171"/>
        <v>0</v>
      </c>
      <c r="M593" s="46">
        <v>0</v>
      </c>
      <c r="N593" s="46">
        <f t="shared" si="172"/>
        <v>0</v>
      </c>
      <c r="O593" s="105"/>
      <c r="P593" s="105"/>
      <c r="Q593" s="105"/>
      <c r="R593" s="105"/>
      <c r="S593" s="46">
        <f t="shared" si="185"/>
        <v>0</v>
      </c>
      <c r="T593" s="46"/>
      <c r="U593" s="46">
        <f t="shared" si="186"/>
        <v>0</v>
      </c>
      <c r="V593" s="105"/>
      <c r="W593" s="105"/>
      <c r="X593" s="105"/>
      <c r="Y593" s="105"/>
      <c r="Z593" s="46">
        <f t="shared" si="173"/>
        <v>0</v>
      </c>
      <c r="AA593" s="105"/>
      <c r="AB593" s="46">
        <f t="shared" si="174"/>
        <v>0</v>
      </c>
      <c r="AC593" s="105"/>
      <c r="AD593" s="105"/>
      <c r="AE593" s="105"/>
      <c r="AF593" s="105"/>
      <c r="AG593" s="46">
        <f t="shared" si="168"/>
        <v>0</v>
      </c>
      <c r="AH593" s="105">
        <v>0</v>
      </c>
      <c r="AI593" s="46">
        <f t="shared" si="175"/>
        <v>0</v>
      </c>
      <c r="AJ593" s="105"/>
      <c r="AK593" s="105"/>
      <c r="AL593" s="105"/>
      <c r="AM593" s="105"/>
      <c r="AN593" s="46">
        <f t="shared" si="176"/>
        <v>0</v>
      </c>
      <c r="AO593" s="105">
        <v>0</v>
      </c>
      <c r="AP593" s="105">
        <f t="shared" si="177"/>
        <v>0</v>
      </c>
      <c r="AQ593" s="46">
        <f t="shared" si="178"/>
        <v>0</v>
      </c>
      <c r="AR593" s="46">
        <f t="shared" si="179"/>
        <v>0</v>
      </c>
      <c r="AS593" s="46">
        <f t="shared" si="180"/>
        <v>0</v>
      </c>
      <c r="AT593" s="46">
        <f t="shared" si="181"/>
        <v>0</v>
      </c>
      <c r="AU593" s="46">
        <f t="shared" si="182"/>
        <v>0</v>
      </c>
      <c r="AV593" s="105">
        <f t="shared" si="183"/>
        <v>0</v>
      </c>
      <c r="AW593" s="105">
        <f t="shared" si="184"/>
        <v>0</v>
      </c>
      <c r="AX593" s="107"/>
      <c r="AY593" s="294" t="b">
        <f t="shared" si="187"/>
        <v>1</v>
      </c>
      <c r="AZ593" s="5" t="s">
        <v>455</v>
      </c>
    </row>
    <row r="594" spans="1:52" s="5" customFormat="1" ht="36" customHeight="1" x14ac:dyDescent="0.25">
      <c r="A594" s="281" t="s">
        <v>228</v>
      </c>
      <c r="B594" s="19" t="s">
        <v>456</v>
      </c>
      <c r="C594" s="65" t="s">
        <v>457</v>
      </c>
      <c r="D594" s="66">
        <v>22.63</v>
      </c>
      <c r="E594" s="67">
        <v>22.63</v>
      </c>
      <c r="F594" s="101" t="s">
        <v>33</v>
      </c>
      <c r="G594" s="46">
        <v>0</v>
      </c>
      <c r="H594" s="46"/>
      <c r="I594" s="46"/>
      <c r="J594" s="46"/>
      <c r="K594" s="46"/>
      <c r="L594" s="46">
        <f t="shared" si="171"/>
        <v>0</v>
      </c>
      <c r="M594" s="46">
        <v>0</v>
      </c>
      <c r="N594" s="46">
        <f t="shared" si="172"/>
        <v>0</v>
      </c>
      <c r="O594" s="105"/>
      <c r="P594" s="105"/>
      <c r="Q594" s="105"/>
      <c r="R594" s="105"/>
      <c r="S594" s="46">
        <f t="shared" si="185"/>
        <v>0</v>
      </c>
      <c r="T594" s="46"/>
      <c r="U594" s="46">
        <f t="shared" si="186"/>
        <v>0</v>
      </c>
      <c r="V594" s="105"/>
      <c r="W594" s="105"/>
      <c r="X594" s="105"/>
      <c r="Y594" s="105"/>
      <c r="Z594" s="46">
        <f t="shared" si="173"/>
        <v>0</v>
      </c>
      <c r="AA594" s="105"/>
      <c r="AB594" s="46">
        <f t="shared" si="174"/>
        <v>0</v>
      </c>
      <c r="AC594" s="105"/>
      <c r="AD594" s="105"/>
      <c r="AE594" s="105"/>
      <c r="AF594" s="105"/>
      <c r="AG594" s="46">
        <f t="shared" si="168"/>
        <v>0</v>
      </c>
      <c r="AH594" s="105">
        <v>0</v>
      </c>
      <c r="AI594" s="46">
        <f t="shared" si="175"/>
        <v>0</v>
      </c>
      <c r="AJ594" s="105"/>
      <c r="AK594" s="105"/>
      <c r="AL594" s="105"/>
      <c r="AM594" s="105"/>
      <c r="AN594" s="46">
        <f t="shared" si="176"/>
        <v>0</v>
      </c>
      <c r="AO594" s="105">
        <v>0</v>
      </c>
      <c r="AP594" s="105">
        <f t="shared" si="177"/>
        <v>0</v>
      </c>
      <c r="AQ594" s="46">
        <f t="shared" si="178"/>
        <v>0</v>
      </c>
      <c r="AR594" s="46">
        <f t="shared" si="179"/>
        <v>0</v>
      </c>
      <c r="AS594" s="46">
        <f t="shared" si="180"/>
        <v>0</v>
      </c>
      <c r="AT594" s="46">
        <f t="shared" si="181"/>
        <v>0</v>
      </c>
      <c r="AU594" s="46">
        <f t="shared" si="182"/>
        <v>0</v>
      </c>
      <c r="AV594" s="105">
        <f t="shared" si="183"/>
        <v>0</v>
      </c>
      <c r="AW594" s="105">
        <f t="shared" si="184"/>
        <v>0</v>
      </c>
      <c r="AX594" s="107"/>
      <c r="AY594" s="294" t="b">
        <f t="shared" si="187"/>
        <v>1</v>
      </c>
      <c r="AZ594" s="5" t="s">
        <v>457</v>
      </c>
    </row>
    <row r="595" spans="1:52" s="5" customFormat="1" ht="33" customHeight="1" x14ac:dyDescent="0.25">
      <c r="A595" s="281" t="s">
        <v>1436</v>
      </c>
      <c r="B595" s="19" t="s">
        <v>1473</v>
      </c>
      <c r="C595" s="65" t="s">
        <v>1474</v>
      </c>
      <c r="D595" s="66">
        <v>29</v>
      </c>
      <c r="E595" s="67">
        <v>29</v>
      </c>
      <c r="F595" s="101" t="s">
        <v>1475</v>
      </c>
      <c r="G595" s="46">
        <v>0</v>
      </c>
      <c r="H595" s="46"/>
      <c r="I595" s="46"/>
      <c r="J595" s="46"/>
      <c r="K595" s="46"/>
      <c r="L595" s="46">
        <f t="shared" si="171"/>
        <v>0</v>
      </c>
      <c r="M595" s="46">
        <v>0</v>
      </c>
      <c r="N595" s="46">
        <f t="shared" si="172"/>
        <v>0</v>
      </c>
      <c r="O595" s="105"/>
      <c r="P595" s="105"/>
      <c r="Q595" s="105"/>
      <c r="R595" s="105"/>
      <c r="S595" s="46">
        <f t="shared" si="185"/>
        <v>0</v>
      </c>
      <c r="T595" s="46"/>
      <c r="U595" s="46">
        <f t="shared" si="186"/>
        <v>0</v>
      </c>
      <c r="V595" s="105"/>
      <c r="W595" s="105"/>
      <c r="X595" s="105"/>
      <c r="Y595" s="105"/>
      <c r="Z595" s="46">
        <f t="shared" si="173"/>
        <v>0</v>
      </c>
      <c r="AA595" s="105"/>
      <c r="AB595" s="46">
        <f t="shared" si="174"/>
        <v>0</v>
      </c>
      <c r="AC595" s="105"/>
      <c r="AD595" s="105"/>
      <c r="AE595" s="105"/>
      <c r="AF595" s="105"/>
      <c r="AG595" s="46">
        <f t="shared" si="168"/>
        <v>0</v>
      </c>
      <c r="AH595" s="105">
        <v>0</v>
      </c>
      <c r="AI595" s="46">
        <f t="shared" si="175"/>
        <v>0</v>
      </c>
      <c r="AJ595" s="105"/>
      <c r="AK595" s="105"/>
      <c r="AL595" s="105"/>
      <c r="AM595" s="105"/>
      <c r="AN595" s="46">
        <f t="shared" si="176"/>
        <v>0</v>
      </c>
      <c r="AO595" s="105">
        <v>0</v>
      </c>
      <c r="AP595" s="105">
        <f t="shared" si="177"/>
        <v>0</v>
      </c>
      <c r="AQ595" s="46">
        <f t="shared" si="178"/>
        <v>0</v>
      </c>
      <c r="AR595" s="46">
        <f t="shared" si="179"/>
        <v>0</v>
      </c>
      <c r="AS595" s="46">
        <f t="shared" si="180"/>
        <v>0</v>
      </c>
      <c r="AT595" s="46">
        <f t="shared" si="181"/>
        <v>0</v>
      </c>
      <c r="AU595" s="46">
        <f t="shared" si="182"/>
        <v>0</v>
      </c>
      <c r="AV595" s="105">
        <f t="shared" si="183"/>
        <v>0</v>
      </c>
      <c r="AW595" s="105">
        <f t="shared" si="184"/>
        <v>0</v>
      </c>
      <c r="AX595" s="107"/>
      <c r="AY595" s="294" t="b">
        <f t="shared" si="187"/>
        <v>1</v>
      </c>
      <c r="AZ595" s="5" t="s">
        <v>1474</v>
      </c>
    </row>
    <row r="596" spans="1:52" s="5" customFormat="1" ht="24.95" customHeight="1" x14ac:dyDescent="0.25">
      <c r="A596" s="281" t="s">
        <v>228</v>
      </c>
      <c r="B596" s="19" t="s">
        <v>458</v>
      </c>
      <c r="C596" s="65" t="s">
        <v>459</v>
      </c>
      <c r="D596" s="66">
        <v>33.520000000000003</v>
      </c>
      <c r="E596" s="67">
        <v>33.520000000000003</v>
      </c>
      <c r="F596" s="101" t="s">
        <v>33</v>
      </c>
      <c r="G596" s="46">
        <v>0</v>
      </c>
      <c r="H596" s="46"/>
      <c r="I596" s="46"/>
      <c r="J596" s="46"/>
      <c r="K596" s="46"/>
      <c r="L596" s="46">
        <f t="shared" si="171"/>
        <v>0</v>
      </c>
      <c r="M596" s="46">
        <v>0</v>
      </c>
      <c r="N596" s="46">
        <f t="shared" si="172"/>
        <v>0</v>
      </c>
      <c r="O596" s="105"/>
      <c r="P596" s="105"/>
      <c r="Q596" s="105"/>
      <c r="R596" s="105"/>
      <c r="S596" s="46">
        <f t="shared" si="185"/>
        <v>0</v>
      </c>
      <c r="T596" s="46"/>
      <c r="U596" s="46">
        <f t="shared" si="186"/>
        <v>0</v>
      </c>
      <c r="V596" s="105"/>
      <c r="W596" s="105"/>
      <c r="X596" s="105"/>
      <c r="Y596" s="105"/>
      <c r="Z596" s="46">
        <f t="shared" si="173"/>
        <v>0</v>
      </c>
      <c r="AA596" s="105"/>
      <c r="AB596" s="46">
        <f t="shared" si="174"/>
        <v>0</v>
      </c>
      <c r="AC596" s="105"/>
      <c r="AD596" s="105"/>
      <c r="AE596" s="105"/>
      <c r="AF596" s="105"/>
      <c r="AG596" s="46">
        <f t="shared" si="168"/>
        <v>0</v>
      </c>
      <c r="AH596" s="105">
        <v>0</v>
      </c>
      <c r="AI596" s="46">
        <f t="shared" si="175"/>
        <v>0</v>
      </c>
      <c r="AJ596" s="105"/>
      <c r="AK596" s="105"/>
      <c r="AL596" s="105"/>
      <c r="AM596" s="105"/>
      <c r="AN596" s="46">
        <f t="shared" si="176"/>
        <v>0</v>
      </c>
      <c r="AO596" s="105">
        <v>0</v>
      </c>
      <c r="AP596" s="105">
        <f t="shared" si="177"/>
        <v>0</v>
      </c>
      <c r="AQ596" s="46">
        <f t="shared" si="178"/>
        <v>0</v>
      </c>
      <c r="AR596" s="46">
        <f t="shared" si="179"/>
        <v>0</v>
      </c>
      <c r="AS596" s="46">
        <f t="shared" si="180"/>
        <v>0</v>
      </c>
      <c r="AT596" s="46">
        <f t="shared" si="181"/>
        <v>0</v>
      </c>
      <c r="AU596" s="46">
        <f t="shared" si="182"/>
        <v>0</v>
      </c>
      <c r="AV596" s="105">
        <f t="shared" si="183"/>
        <v>0</v>
      </c>
      <c r="AW596" s="105">
        <f t="shared" si="184"/>
        <v>0</v>
      </c>
      <c r="AX596" s="107"/>
      <c r="AY596" s="294" t="b">
        <f t="shared" si="187"/>
        <v>1</v>
      </c>
      <c r="AZ596" s="5" t="s">
        <v>459</v>
      </c>
    </row>
    <row r="597" spans="1:52" s="5" customFormat="1" ht="28.5" customHeight="1" x14ac:dyDescent="0.25">
      <c r="A597" s="281" t="s">
        <v>674</v>
      </c>
      <c r="B597" s="19" t="s">
        <v>833</v>
      </c>
      <c r="C597" s="65" t="s">
        <v>834</v>
      </c>
      <c r="D597" s="66">
        <v>189.6</v>
      </c>
      <c r="E597" s="67">
        <v>189.6</v>
      </c>
      <c r="F597" s="101" t="s">
        <v>33</v>
      </c>
      <c r="G597" s="46">
        <v>0</v>
      </c>
      <c r="H597" s="46"/>
      <c r="I597" s="46"/>
      <c r="J597" s="46"/>
      <c r="K597" s="46"/>
      <c r="L597" s="46">
        <f t="shared" si="171"/>
        <v>0</v>
      </c>
      <c r="M597" s="46"/>
      <c r="N597" s="46">
        <f t="shared" si="172"/>
        <v>0</v>
      </c>
      <c r="O597" s="105"/>
      <c r="P597" s="105"/>
      <c r="Q597" s="105"/>
      <c r="R597" s="105"/>
      <c r="S597" s="46">
        <f t="shared" si="185"/>
        <v>0</v>
      </c>
      <c r="T597" s="46"/>
      <c r="U597" s="46">
        <f t="shared" si="186"/>
        <v>0</v>
      </c>
      <c r="V597" s="105"/>
      <c r="W597" s="105"/>
      <c r="X597" s="105"/>
      <c r="Y597" s="105"/>
      <c r="Z597" s="46">
        <f t="shared" si="173"/>
        <v>0</v>
      </c>
      <c r="AA597" s="105"/>
      <c r="AB597" s="46">
        <f t="shared" si="174"/>
        <v>0</v>
      </c>
      <c r="AC597" s="105"/>
      <c r="AD597" s="105"/>
      <c r="AE597" s="105"/>
      <c r="AF597" s="105"/>
      <c r="AG597" s="46">
        <f t="shared" si="168"/>
        <v>0</v>
      </c>
      <c r="AH597" s="105">
        <v>0</v>
      </c>
      <c r="AI597" s="46">
        <f t="shared" si="175"/>
        <v>0</v>
      </c>
      <c r="AJ597" s="105"/>
      <c r="AK597" s="105"/>
      <c r="AL597" s="105"/>
      <c r="AM597" s="105"/>
      <c r="AN597" s="46">
        <f t="shared" si="176"/>
        <v>0</v>
      </c>
      <c r="AO597" s="105">
        <v>0</v>
      </c>
      <c r="AP597" s="105">
        <f t="shared" si="177"/>
        <v>0</v>
      </c>
      <c r="AQ597" s="46">
        <f t="shared" si="178"/>
        <v>0</v>
      </c>
      <c r="AR597" s="46">
        <f t="shared" si="179"/>
        <v>0</v>
      </c>
      <c r="AS597" s="46">
        <f t="shared" si="180"/>
        <v>0</v>
      </c>
      <c r="AT597" s="46">
        <f t="shared" si="181"/>
        <v>0</v>
      </c>
      <c r="AU597" s="46">
        <f t="shared" si="182"/>
        <v>0</v>
      </c>
      <c r="AV597" s="105">
        <f t="shared" si="183"/>
        <v>0</v>
      </c>
      <c r="AW597" s="105">
        <f t="shared" si="184"/>
        <v>0</v>
      </c>
      <c r="AX597" s="107"/>
      <c r="AY597" s="294" t="b">
        <f t="shared" si="187"/>
        <v>1</v>
      </c>
      <c r="AZ597" s="5" t="s">
        <v>834</v>
      </c>
    </row>
    <row r="598" spans="1:52" s="5" customFormat="1" ht="24.95" customHeight="1" x14ac:dyDescent="0.25">
      <c r="A598" s="281" t="s">
        <v>1436</v>
      </c>
      <c r="B598" s="19" t="s">
        <v>1476</v>
      </c>
      <c r="C598" s="65" t="s">
        <v>1477</v>
      </c>
      <c r="D598" s="66">
        <v>356.12</v>
      </c>
      <c r="E598" s="67">
        <v>356.12</v>
      </c>
      <c r="F598" s="101" t="s">
        <v>33</v>
      </c>
      <c r="G598" s="46">
        <v>0</v>
      </c>
      <c r="H598" s="46"/>
      <c r="I598" s="46"/>
      <c r="J598" s="46"/>
      <c r="K598" s="46"/>
      <c r="L598" s="46">
        <f t="shared" si="171"/>
        <v>0</v>
      </c>
      <c r="M598" s="46">
        <v>0</v>
      </c>
      <c r="N598" s="46">
        <f t="shared" si="172"/>
        <v>0</v>
      </c>
      <c r="O598" s="105"/>
      <c r="P598" s="105"/>
      <c r="Q598" s="105"/>
      <c r="R598" s="105"/>
      <c r="S598" s="46">
        <f t="shared" si="185"/>
        <v>0</v>
      </c>
      <c r="T598" s="46"/>
      <c r="U598" s="46">
        <f t="shared" si="186"/>
        <v>0</v>
      </c>
      <c r="V598" s="105"/>
      <c r="W598" s="105"/>
      <c r="X598" s="105"/>
      <c r="Y598" s="105"/>
      <c r="Z598" s="46">
        <f t="shared" si="173"/>
        <v>0</v>
      </c>
      <c r="AA598" s="105"/>
      <c r="AB598" s="46">
        <f t="shared" si="174"/>
        <v>0</v>
      </c>
      <c r="AC598" s="105"/>
      <c r="AD598" s="105"/>
      <c r="AE598" s="105"/>
      <c r="AF598" s="105"/>
      <c r="AG598" s="46">
        <f t="shared" si="168"/>
        <v>0</v>
      </c>
      <c r="AH598" s="105">
        <v>0</v>
      </c>
      <c r="AI598" s="46">
        <f t="shared" si="175"/>
        <v>0</v>
      </c>
      <c r="AJ598" s="105"/>
      <c r="AK598" s="105"/>
      <c r="AL598" s="105"/>
      <c r="AM598" s="105"/>
      <c r="AN598" s="46">
        <f t="shared" si="176"/>
        <v>0</v>
      </c>
      <c r="AO598" s="105">
        <v>0</v>
      </c>
      <c r="AP598" s="105">
        <f t="shared" si="177"/>
        <v>0</v>
      </c>
      <c r="AQ598" s="46">
        <f t="shared" si="178"/>
        <v>0</v>
      </c>
      <c r="AR598" s="46">
        <f t="shared" si="179"/>
        <v>0</v>
      </c>
      <c r="AS598" s="46">
        <f t="shared" si="180"/>
        <v>0</v>
      </c>
      <c r="AT598" s="46">
        <f t="shared" si="181"/>
        <v>0</v>
      </c>
      <c r="AU598" s="46">
        <f t="shared" si="182"/>
        <v>0</v>
      </c>
      <c r="AV598" s="105">
        <f t="shared" si="183"/>
        <v>0</v>
      </c>
      <c r="AW598" s="105">
        <f t="shared" si="184"/>
        <v>0</v>
      </c>
      <c r="AX598" s="107"/>
      <c r="AY598" s="294" t="b">
        <f t="shared" si="187"/>
        <v>1</v>
      </c>
      <c r="AZ598" s="5" t="s">
        <v>1477</v>
      </c>
    </row>
    <row r="599" spans="1:52" s="5" customFormat="1" ht="28.5" customHeight="1" x14ac:dyDescent="0.25">
      <c r="A599" s="281" t="s">
        <v>1436</v>
      </c>
      <c r="B599" s="19" t="s">
        <v>1478</v>
      </c>
      <c r="C599" s="65" t="s">
        <v>1479</v>
      </c>
      <c r="D599" s="66">
        <v>2986.92</v>
      </c>
      <c r="E599" s="67">
        <v>2986.92</v>
      </c>
      <c r="F599" s="101" t="s">
        <v>33</v>
      </c>
      <c r="G599" s="46">
        <v>0</v>
      </c>
      <c r="H599" s="46"/>
      <c r="I599" s="46"/>
      <c r="J599" s="46"/>
      <c r="K599" s="46"/>
      <c r="L599" s="46">
        <f t="shared" si="171"/>
        <v>0</v>
      </c>
      <c r="M599" s="46">
        <v>0</v>
      </c>
      <c r="N599" s="46">
        <f t="shared" si="172"/>
        <v>0</v>
      </c>
      <c r="O599" s="105"/>
      <c r="P599" s="105"/>
      <c r="Q599" s="105"/>
      <c r="R599" s="105"/>
      <c r="S599" s="46">
        <f t="shared" si="185"/>
        <v>0</v>
      </c>
      <c r="T599" s="46"/>
      <c r="U599" s="46">
        <f t="shared" si="186"/>
        <v>0</v>
      </c>
      <c r="V599" s="105"/>
      <c r="W599" s="105"/>
      <c r="X599" s="105"/>
      <c r="Y599" s="105"/>
      <c r="Z599" s="46">
        <f t="shared" si="173"/>
        <v>0</v>
      </c>
      <c r="AA599" s="105"/>
      <c r="AB599" s="46">
        <f t="shared" si="174"/>
        <v>0</v>
      </c>
      <c r="AC599" s="105"/>
      <c r="AD599" s="105"/>
      <c r="AE599" s="105"/>
      <c r="AF599" s="105"/>
      <c r="AG599" s="46">
        <f t="shared" si="168"/>
        <v>0</v>
      </c>
      <c r="AH599" s="105">
        <v>0</v>
      </c>
      <c r="AI599" s="46">
        <f t="shared" si="175"/>
        <v>0</v>
      </c>
      <c r="AJ599" s="105"/>
      <c r="AK599" s="105"/>
      <c r="AL599" s="105"/>
      <c r="AM599" s="105"/>
      <c r="AN599" s="46">
        <f t="shared" si="176"/>
        <v>0</v>
      </c>
      <c r="AO599" s="105">
        <v>0</v>
      </c>
      <c r="AP599" s="105">
        <f t="shared" si="177"/>
        <v>0</v>
      </c>
      <c r="AQ599" s="46">
        <f t="shared" si="178"/>
        <v>0</v>
      </c>
      <c r="AR599" s="46">
        <f t="shared" si="179"/>
        <v>0</v>
      </c>
      <c r="AS599" s="46">
        <f t="shared" si="180"/>
        <v>0</v>
      </c>
      <c r="AT599" s="46">
        <f t="shared" si="181"/>
        <v>0</v>
      </c>
      <c r="AU599" s="46">
        <f t="shared" si="182"/>
        <v>0</v>
      </c>
      <c r="AV599" s="105">
        <f t="shared" si="183"/>
        <v>0</v>
      </c>
      <c r="AW599" s="105">
        <f t="shared" si="184"/>
        <v>0</v>
      </c>
      <c r="AX599" s="107"/>
      <c r="AY599" s="294" t="b">
        <f t="shared" si="187"/>
        <v>1</v>
      </c>
      <c r="AZ599" s="5" t="s">
        <v>1479</v>
      </c>
    </row>
    <row r="600" spans="1:52" s="5" customFormat="1" ht="24.95" customHeight="1" x14ac:dyDescent="0.25">
      <c r="A600" s="281" t="s">
        <v>228</v>
      </c>
      <c r="B600" s="19" t="s">
        <v>460</v>
      </c>
      <c r="C600" s="65" t="s">
        <v>461</v>
      </c>
      <c r="D600" s="66">
        <v>663.07</v>
      </c>
      <c r="E600" s="67">
        <v>663.07</v>
      </c>
      <c r="F600" s="101" t="s">
        <v>33</v>
      </c>
      <c r="G600" s="46">
        <v>0</v>
      </c>
      <c r="H600" s="46"/>
      <c r="I600" s="46"/>
      <c r="J600" s="46"/>
      <c r="K600" s="46"/>
      <c r="L600" s="46">
        <f t="shared" si="171"/>
        <v>0</v>
      </c>
      <c r="M600" s="46">
        <v>0</v>
      </c>
      <c r="N600" s="46">
        <f t="shared" si="172"/>
        <v>0</v>
      </c>
      <c r="O600" s="105"/>
      <c r="P600" s="105"/>
      <c r="Q600" s="105"/>
      <c r="R600" s="105"/>
      <c r="S600" s="46">
        <f t="shared" si="185"/>
        <v>0</v>
      </c>
      <c r="T600" s="46"/>
      <c r="U600" s="46">
        <f t="shared" si="186"/>
        <v>0</v>
      </c>
      <c r="V600" s="105"/>
      <c r="W600" s="105"/>
      <c r="X600" s="105"/>
      <c r="Y600" s="105"/>
      <c r="Z600" s="46">
        <f t="shared" si="173"/>
        <v>0</v>
      </c>
      <c r="AA600" s="105"/>
      <c r="AB600" s="46">
        <f t="shared" si="174"/>
        <v>0</v>
      </c>
      <c r="AC600" s="105"/>
      <c r="AD600" s="105"/>
      <c r="AE600" s="105"/>
      <c r="AF600" s="105"/>
      <c r="AG600" s="46">
        <f t="shared" si="168"/>
        <v>0</v>
      </c>
      <c r="AH600" s="105">
        <v>0</v>
      </c>
      <c r="AI600" s="46">
        <f t="shared" si="175"/>
        <v>0</v>
      </c>
      <c r="AJ600" s="105"/>
      <c r="AK600" s="105"/>
      <c r="AL600" s="105"/>
      <c r="AM600" s="105"/>
      <c r="AN600" s="46">
        <f t="shared" si="176"/>
        <v>0</v>
      </c>
      <c r="AO600" s="105">
        <v>0</v>
      </c>
      <c r="AP600" s="105">
        <f t="shared" si="177"/>
        <v>0</v>
      </c>
      <c r="AQ600" s="46">
        <f t="shared" si="178"/>
        <v>0</v>
      </c>
      <c r="AR600" s="46">
        <f t="shared" si="179"/>
        <v>0</v>
      </c>
      <c r="AS600" s="46">
        <f t="shared" si="180"/>
        <v>0</v>
      </c>
      <c r="AT600" s="46">
        <f t="shared" si="181"/>
        <v>0</v>
      </c>
      <c r="AU600" s="46">
        <f t="shared" si="182"/>
        <v>0</v>
      </c>
      <c r="AV600" s="105">
        <f t="shared" si="183"/>
        <v>0</v>
      </c>
      <c r="AW600" s="105">
        <f t="shared" si="184"/>
        <v>0</v>
      </c>
      <c r="AX600" s="108"/>
      <c r="AY600" s="294" t="b">
        <f t="shared" si="187"/>
        <v>1</v>
      </c>
      <c r="AZ600" s="5" t="s">
        <v>461</v>
      </c>
    </row>
    <row r="601" spans="1:52" s="5" customFormat="1" ht="24.95" customHeight="1" x14ac:dyDescent="0.25">
      <c r="A601" s="281" t="s">
        <v>1601</v>
      </c>
      <c r="B601" s="19" t="s">
        <v>1626</v>
      </c>
      <c r="C601" s="65" t="s">
        <v>1627</v>
      </c>
      <c r="D601" s="66">
        <v>16</v>
      </c>
      <c r="E601" s="67">
        <v>16</v>
      </c>
      <c r="F601" s="101" t="s">
        <v>33</v>
      </c>
      <c r="G601" s="46">
        <v>25</v>
      </c>
      <c r="H601" s="46"/>
      <c r="I601" s="46"/>
      <c r="J601" s="46"/>
      <c r="K601" s="46"/>
      <c r="L601" s="46">
        <f t="shared" si="171"/>
        <v>25</v>
      </c>
      <c r="M601" s="46">
        <v>25</v>
      </c>
      <c r="N601" s="46">
        <f t="shared" si="172"/>
        <v>0</v>
      </c>
      <c r="O601" s="105"/>
      <c r="P601" s="105"/>
      <c r="Q601" s="105"/>
      <c r="R601" s="105"/>
      <c r="S601" s="46">
        <f t="shared" si="185"/>
        <v>25</v>
      </c>
      <c r="T601" s="46">
        <v>25</v>
      </c>
      <c r="U601" s="46">
        <f t="shared" si="186"/>
        <v>0</v>
      </c>
      <c r="V601" s="105"/>
      <c r="W601" s="105"/>
      <c r="X601" s="105"/>
      <c r="Y601" s="105"/>
      <c r="Z601" s="46">
        <f t="shared" si="173"/>
        <v>25</v>
      </c>
      <c r="AA601" s="105">
        <v>25</v>
      </c>
      <c r="AB601" s="46">
        <f t="shared" si="174"/>
        <v>0</v>
      </c>
      <c r="AC601" s="105"/>
      <c r="AD601" s="105"/>
      <c r="AE601" s="105"/>
      <c r="AF601" s="105"/>
      <c r="AG601" s="46">
        <f t="shared" si="168"/>
        <v>25</v>
      </c>
      <c r="AH601" s="105">
        <v>25</v>
      </c>
      <c r="AI601" s="46">
        <f t="shared" si="175"/>
        <v>0</v>
      </c>
      <c r="AJ601" s="105"/>
      <c r="AK601" s="105"/>
      <c r="AL601" s="105"/>
      <c r="AM601" s="105"/>
      <c r="AN601" s="46">
        <f t="shared" si="176"/>
        <v>25</v>
      </c>
      <c r="AO601" s="105">
        <v>25</v>
      </c>
      <c r="AP601" s="105">
        <f t="shared" si="177"/>
        <v>0</v>
      </c>
      <c r="AQ601" s="46">
        <f t="shared" si="178"/>
        <v>0</v>
      </c>
      <c r="AR601" s="46">
        <f t="shared" si="179"/>
        <v>0</v>
      </c>
      <c r="AS601" s="46">
        <f t="shared" si="180"/>
        <v>0</v>
      </c>
      <c r="AT601" s="46">
        <f t="shared" si="181"/>
        <v>0</v>
      </c>
      <c r="AU601" s="46">
        <f t="shared" si="182"/>
        <v>25</v>
      </c>
      <c r="AV601" s="184">
        <f t="shared" si="183"/>
        <v>25</v>
      </c>
      <c r="AW601" s="105">
        <f t="shared" si="184"/>
        <v>0</v>
      </c>
      <c r="AX601" s="107"/>
      <c r="AY601" s="294" t="b">
        <f t="shared" si="187"/>
        <v>1</v>
      </c>
      <c r="AZ601" s="5" t="s">
        <v>1627</v>
      </c>
    </row>
    <row r="602" spans="1:52" s="5" customFormat="1" ht="28.5" customHeight="1" x14ac:dyDescent="0.25">
      <c r="A602" s="281" t="s">
        <v>674</v>
      </c>
      <c r="B602" s="19" t="s">
        <v>835</v>
      </c>
      <c r="C602" s="65" t="s">
        <v>836</v>
      </c>
      <c r="D602" s="66">
        <v>493.7</v>
      </c>
      <c r="E602" s="67">
        <v>493.7</v>
      </c>
      <c r="F602" s="101" t="s">
        <v>53</v>
      </c>
      <c r="G602" s="46">
        <v>0</v>
      </c>
      <c r="H602" s="46"/>
      <c r="I602" s="46"/>
      <c r="J602" s="46"/>
      <c r="K602" s="46"/>
      <c r="L602" s="46">
        <f t="shared" si="171"/>
        <v>0</v>
      </c>
      <c r="M602" s="46"/>
      <c r="N602" s="46">
        <f t="shared" si="172"/>
        <v>0</v>
      </c>
      <c r="O602" s="105"/>
      <c r="P602" s="105"/>
      <c r="Q602" s="105"/>
      <c r="R602" s="105"/>
      <c r="S602" s="46">
        <f t="shared" si="185"/>
        <v>0</v>
      </c>
      <c r="T602" s="46"/>
      <c r="U602" s="46">
        <f t="shared" si="186"/>
        <v>0</v>
      </c>
      <c r="V602" s="105"/>
      <c r="W602" s="105"/>
      <c r="X602" s="105"/>
      <c r="Y602" s="105"/>
      <c r="Z602" s="46">
        <f t="shared" si="173"/>
        <v>0</v>
      </c>
      <c r="AA602" s="105"/>
      <c r="AB602" s="46">
        <f t="shared" si="174"/>
        <v>0</v>
      </c>
      <c r="AC602" s="105"/>
      <c r="AD602" s="105"/>
      <c r="AE602" s="105"/>
      <c r="AF602" s="105"/>
      <c r="AG602" s="46">
        <f t="shared" si="168"/>
        <v>0</v>
      </c>
      <c r="AH602" s="105">
        <v>0</v>
      </c>
      <c r="AI602" s="46">
        <f t="shared" si="175"/>
        <v>0</v>
      </c>
      <c r="AJ602" s="105"/>
      <c r="AK602" s="105"/>
      <c r="AL602" s="105"/>
      <c r="AM602" s="105"/>
      <c r="AN602" s="46">
        <f t="shared" si="176"/>
        <v>0</v>
      </c>
      <c r="AO602" s="105">
        <v>0</v>
      </c>
      <c r="AP602" s="105">
        <f t="shared" si="177"/>
        <v>0</v>
      </c>
      <c r="AQ602" s="46">
        <f t="shared" si="178"/>
        <v>0</v>
      </c>
      <c r="AR602" s="46">
        <f t="shared" si="179"/>
        <v>0</v>
      </c>
      <c r="AS602" s="46">
        <f t="shared" si="180"/>
        <v>0</v>
      </c>
      <c r="AT602" s="46">
        <f t="shared" si="181"/>
        <v>0</v>
      </c>
      <c r="AU602" s="46">
        <f t="shared" si="182"/>
        <v>0</v>
      </c>
      <c r="AV602" s="105">
        <f t="shared" si="183"/>
        <v>0</v>
      </c>
      <c r="AW602" s="105">
        <f t="shared" si="184"/>
        <v>0</v>
      </c>
      <c r="AX602" s="107"/>
      <c r="AY602" s="294" t="b">
        <f t="shared" si="187"/>
        <v>1</v>
      </c>
      <c r="AZ602" s="5" t="s">
        <v>836</v>
      </c>
    </row>
    <row r="603" spans="1:52" s="5" customFormat="1" ht="24.95" customHeight="1" x14ac:dyDescent="0.25">
      <c r="A603" s="281" t="s">
        <v>1298</v>
      </c>
      <c r="B603" s="19" t="s">
        <v>1391</v>
      </c>
      <c r="C603" s="65" t="s">
        <v>1392</v>
      </c>
      <c r="D603" s="66">
        <v>320</v>
      </c>
      <c r="E603" s="67">
        <v>320</v>
      </c>
      <c r="F603" s="101" t="s">
        <v>33</v>
      </c>
      <c r="G603" s="46">
        <v>0</v>
      </c>
      <c r="H603" s="46"/>
      <c r="I603" s="46"/>
      <c r="J603" s="46"/>
      <c r="K603" s="46"/>
      <c r="L603" s="46">
        <f t="shared" si="171"/>
        <v>0</v>
      </c>
      <c r="M603" s="46"/>
      <c r="N603" s="46">
        <f t="shared" si="172"/>
        <v>0</v>
      </c>
      <c r="O603" s="105"/>
      <c r="P603" s="105"/>
      <c r="Q603" s="105"/>
      <c r="R603" s="105"/>
      <c r="S603" s="46">
        <f t="shared" si="185"/>
        <v>0</v>
      </c>
      <c r="T603" s="46"/>
      <c r="U603" s="46">
        <f t="shared" si="186"/>
        <v>0</v>
      </c>
      <c r="V603" s="105"/>
      <c r="W603" s="105"/>
      <c r="X603" s="105"/>
      <c r="Y603" s="105"/>
      <c r="Z603" s="46">
        <f t="shared" si="173"/>
        <v>0</v>
      </c>
      <c r="AA603" s="105"/>
      <c r="AB603" s="46">
        <f t="shared" si="174"/>
        <v>0</v>
      </c>
      <c r="AC603" s="105"/>
      <c r="AD603" s="105"/>
      <c r="AE603" s="105"/>
      <c r="AF603" s="105"/>
      <c r="AG603" s="46">
        <f t="shared" si="168"/>
        <v>0</v>
      </c>
      <c r="AH603" s="105">
        <v>0</v>
      </c>
      <c r="AI603" s="46">
        <f t="shared" si="175"/>
        <v>0</v>
      </c>
      <c r="AJ603" s="105"/>
      <c r="AK603" s="105"/>
      <c r="AL603" s="105"/>
      <c r="AM603" s="105"/>
      <c r="AN603" s="46">
        <f t="shared" si="176"/>
        <v>0</v>
      </c>
      <c r="AO603" s="105">
        <v>0</v>
      </c>
      <c r="AP603" s="105">
        <f t="shared" si="177"/>
        <v>0</v>
      </c>
      <c r="AQ603" s="46">
        <f t="shared" si="178"/>
        <v>0</v>
      </c>
      <c r="AR603" s="46">
        <f t="shared" si="179"/>
        <v>0</v>
      </c>
      <c r="AS603" s="46">
        <f t="shared" si="180"/>
        <v>0</v>
      </c>
      <c r="AT603" s="46">
        <f t="shared" si="181"/>
        <v>0</v>
      </c>
      <c r="AU603" s="46">
        <f t="shared" si="182"/>
        <v>0</v>
      </c>
      <c r="AV603" s="105">
        <f t="shared" si="183"/>
        <v>0</v>
      </c>
      <c r="AW603" s="105">
        <f t="shared" si="184"/>
        <v>0</v>
      </c>
      <c r="AX603" s="107"/>
      <c r="AY603" s="294" t="b">
        <f t="shared" si="187"/>
        <v>1</v>
      </c>
      <c r="AZ603" s="5" t="s">
        <v>1392</v>
      </c>
    </row>
    <row r="604" spans="1:52" s="5" customFormat="1" ht="24.95" customHeight="1" x14ac:dyDescent="0.25">
      <c r="A604" s="281" t="s">
        <v>674</v>
      </c>
      <c r="B604" s="19" t="s">
        <v>837</v>
      </c>
      <c r="C604" s="65" t="s">
        <v>838</v>
      </c>
      <c r="D604" s="66">
        <v>88</v>
      </c>
      <c r="E604" s="67">
        <v>88</v>
      </c>
      <c r="F604" s="101" t="s">
        <v>33</v>
      </c>
      <c r="G604" s="46">
        <v>0</v>
      </c>
      <c r="H604" s="46"/>
      <c r="I604" s="46"/>
      <c r="J604" s="46"/>
      <c r="K604" s="46"/>
      <c r="L604" s="46">
        <f t="shared" si="171"/>
        <v>0</v>
      </c>
      <c r="M604" s="46"/>
      <c r="N604" s="46">
        <f t="shared" si="172"/>
        <v>0</v>
      </c>
      <c r="O604" s="105"/>
      <c r="P604" s="105"/>
      <c r="Q604" s="105"/>
      <c r="R604" s="105"/>
      <c r="S604" s="46">
        <f t="shared" si="185"/>
        <v>0</v>
      </c>
      <c r="T604" s="46"/>
      <c r="U604" s="46">
        <f t="shared" si="186"/>
        <v>0</v>
      </c>
      <c r="V604" s="105"/>
      <c r="W604" s="105"/>
      <c r="X604" s="105"/>
      <c r="Y604" s="105"/>
      <c r="Z604" s="46">
        <f t="shared" si="173"/>
        <v>0</v>
      </c>
      <c r="AA604" s="105"/>
      <c r="AB604" s="46">
        <f t="shared" si="174"/>
        <v>0</v>
      </c>
      <c r="AC604" s="105"/>
      <c r="AD604" s="105"/>
      <c r="AE604" s="105"/>
      <c r="AF604" s="105"/>
      <c r="AG604" s="46">
        <f t="shared" si="168"/>
        <v>0</v>
      </c>
      <c r="AH604" s="105">
        <v>0</v>
      </c>
      <c r="AI604" s="46">
        <f t="shared" si="175"/>
        <v>0</v>
      </c>
      <c r="AJ604" s="105"/>
      <c r="AK604" s="105"/>
      <c r="AL604" s="105"/>
      <c r="AM604" s="105"/>
      <c r="AN604" s="46">
        <f t="shared" si="176"/>
        <v>0</v>
      </c>
      <c r="AO604" s="105">
        <v>0</v>
      </c>
      <c r="AP604" s="105">
        <f t="shared" si="177"/>
        <v>0</v>
      </c>
      <c r="AQ604" s="46">
        <f t="shared" si="178"/>
        <v>0</v>
      </c>
      <c r="AR604" s="46">
        <f t="shared" si="179"/>
        <v>0</v>
      </c>
      <c r="AS604" s="46">
        <f t="shared" si="180"/>
        <v>0</v>
      </c>
      <c r="AT604" s="46">
        <f t="shared" si="181"/>
        <v>0</v>
      </c>
      <c r="AU604" s="46">
        <f t="shared" si="182"/>
        <v>0</v>
      </c>
      <c r="AV604" s="105">
        <f t="shared" si="183"/>
        <v>0</v>
      </c>
      <c r="AW604" s="105">
        <f t="shared" si="184"/>
        <v>0</v>
      </c>
      <c r="AX604" s="107"/>
      <c r="AY604" s="294" t="b">
        <f t="shared" si="187"/>
        <v>1</v>
      </c>
      <c r="AZ604" s="5" t="s">
        <v>838</v>
      </c>
    </row>
    <row r="605" spans="1:52" s="5" customFormat="1" ht="24.95" customHeight="1" x14ac:dyDescent="0.25">
      <c r="A605" s="281" t="s">
        <v>228</v>
      </c>
      <c r="B605" s="19" t="s">
        <v>462</v>
      </c>
      <c r="C605" s="65" t="s">
        <v>463</v>
      </c>
      <c r="D605" s="66">
        <v>299</v>
      </c>
      <c r="E605" s="67">
        <v>299</v>
      </c>
      <c r="F605" s="101" t="s">
        <v>33</v>
      </c>
      <c r="G605" s="46">
        <v>0</v>
      </c>
      <c r="H605" s="46"/>
      <c r="I605" s="46"/>
      <c r="J605" s="46"/>
      <c r="K605" s="46"/>
      <c r="L605" s="46">
        <f t="shared" si="171"/>
        <v>0</v>
      </c>
      <c r="M605" s="46">
        <v>0</v>
      </c>
      <c r="N605" s="46">
        <f t="shared" si="172"/>
        <v>0</v>
      </c>
      <c r="O605" s="105"/>
      <c r="P605" s="105"/>
      <c r="Q605" s="105"/>
      <c r="R605" s="105"/>
      <c r="S605" s="46">
        <f t="shared" si="185"/>
        <v>0</v>
      </c>
      <c r="T605" s="46"/>
      <c r="U605" s="46">
        <f t="shared" si="186"/>
        <v>0</v>
      </c>
      <c r="V605" s="105"/>
      <c r="W605" s="105"/>
      <c r="X605" s="105"/>
      <c r="Y605" s="105"/>
      <c r="Z605" s="46">
        <f t="shared" si="173"/>
        <v>0</v>
      </c>
      <c r="AA605" s="105"/>
      <c r="AB605" s="46">
        <f t="shared" si="174"/>
        <v>0</v>
      </c>
      <c r="AC605" s="105"/>
      <c r="AD605" s="105"/>
      <c r="AE605" s="105"/>
      <c r="AF605" s="105"/>
      <c r="AG605" s="46">
        <f t="shared" si="168"/>
        <v>0</v>
      </c>
      <c r="AH605" s="105">
        <v>0</v>
      </c>
      <c r="AI605" s="46">
        <f t="shared" si="175"/>
        <v>0</v>
      </c>
      <c r="AJ605" s="105"/>
      <c r="AK605" s="105"/>
      <c r="AL605" s="105"/>
      <c r="AM605" s="105"/>
      <c r="AN605" s="46">
        <f t="shared" si="176"/>
        <v>0</v>
      </c>
      <c r="AO605" s="105">
        <v>0</v>
      </c>
      <c r="AP605" s="105">
        <f t="shared" si="177"/>
        <v>0</v>
      </c>
      <c r="AQ605" s="46">
        <f t="shared" si="178"/>
        <v>0</v>
      </c>
      <c r="AR605" s="46">
        <f t="shared" si="179"/>
        <v>0</v>
      </c>
      <c r="AS605" s="46">
        <f t="shared" si="180"/>
        <v>0</v>
      </c>
      <c r="AT605" s="46">
        <f t="shared" si="181"/>
        <v>0</v>
      </c>
      <c r="AU605" s="46">
        <f t="shared" si="182"/>
        <v>0</v>
      </c>
      <c r="AV605" s="105">
        <f t="shared" si="183"/>
        <v>0</v>
      </c>
      <c r="AW605" s="105">
        <f t="shared" si="184"/>
        <v>0</v>
      </c>
      <c r="AX605" s="107"/>
      <c r="AY605" s="294" t="b">
        <f t="shared" si="187"/>
        <v>1</v>
      </c>
      <c r="AZ605" s="5" t="s">
        <v>463</v>
      </c>
    </row>
    <row r="606" spans="1:52" s="5" customFormat="1" ht="28.5" customHeight="1" x14ac:dyDescent="0.25">
      <c r="A606" s="281" t="s">
        <v>228</v>
      </c>
      <c r="B606" s="19" t="s">
        <v>464</v>
      </c>
      <c r="C606" s="65" t="s">
        <v>465</v>
      </c>
      <c r="D606" s="66">
        <v>225.04</v>
      </c>
      <c r="E606" s="67">
        <v>225.04</v>
      </c>
      <c r="F606" s="101" t="s">
        <v>33</v>
      </c>
      <c r="G606" s="46">
        <v>0</v>
      </c>
      <c r="H606" s="46"/>
      <c r="I606" s="46"/>
      <c r="J606" s="46"/>
      <c r="K606" s="46"/>
      <c r="L606" s="46">
        <f t="shared" si="171"/>
        <v>0</v>
      </c>
      <c r="M606" s="46">
        <v>0</v>
      </c>
      <c r="N606" s="46">
        <f t="shared" si="172"/>
        <v>0</v>
      </c>
      <c r="O606" s="105"/>
      <c r="P606" s="105"/>
      <c r="Q606" s="105"/>
      <c r="R606" s="105"/>
      <c r="S606" s="46">
        <f t="shared" si="185"/>
        <v>0</v>
      </c>
      <c r="T606" s="46"/>
      <c r="U606" s="46">
        <f t="shared" si="186"/>
        <v>0</v>
      </c>
      <c r="V606" s="105"/>
      <c r="W606" s="105"/>
      <c r="X606" s="105"/>
      <c r="Y606" s="105"/>
      <c r="Z606" s="46">
        <f t="shared" si="173"/>
        <v>0</v>
      </c>
      <c r="AA606" s="105"/>
      <c r="AB606" s="46">
        <f t="shared" si="174"/>
        <v>0</v>
      </c>
      <c r="AC606" s="105"/>
      <c r="AD606" s="105"/>
      <c r="AE606" s="105"/>
      <c r="AF606" s="105"/>
      <c r="AG606" s="46">
        <f t="shared" si="168"/>
        <v>0</v>
      </c>
      <c r="AH606" s="105">
        <v>0</v>
      </c>
      <c r="AI606" s="46">
        <f t="shared" si="175"/>
        <v>0</v>
      </c>
      <c r="AJ606" s="105"/>
      <c r="AK606" s="105"/>
      <c r="AL606" s="105"/>
      <c r="AM606" s="105"/>
      <c r="AN606" s="46">
        <f t="shared" si="176"/>
        <v>0</v>
      </c>
      <c r="AO606" s="105">
        <v>0</v>
      </c>
      <c r="AP606" s="105">
        <f t="shared" si="177"/>
        <v>0</v>
      </c>
      <c r="AQ606" s="46">
        <f t="shared" si="178"/>
        <v>0</v>
      </c>
      <c r="AR606" s="46">
        <f t="shared" si="179"/>
        <v>0</v>
      </c>
      <c r="AS606" s="46">
        <f t="shared" si="180"/>
        <v>0</v>
      </c>
      <c r="AT606" s="46">
        <f t="shared" si="181"/>
        <v>0</v>
      </c>
      <c r="AU606" s="46">
        <f t="shared" si="182"/>
        <v>0</v>
      </c>
      <c r="AV606" s="105">
        <f t="shared" si="183"/>
        <v>0</v>
      </c>
      <c r="AW606" s="105">
        <f t="shared" si="184"/>
        <v>0</v>
      </c>
      <c r="AX606" s="107"/>
      <c r="AY606" s="294" t="b">
        <f t="shared" si="187"/>
        <v>1</v>
      </c>
      <c r="AZ606" s="5" t="s">
        <v>465</v>
      </c>
    </row>
    <row r="607" spans="1:52" s="5" customFormat="1" ht="24.95" customHeight="1" x14ac:dyDescent="0.25">
      <c r="A607" s="281" t="s">
        <v>1053</v>
      </c>
      <c r="B607" s="19" t="s">
        <v>1210</v>
      </c>
      <c r="C607" s="65" t="s">
        <v>1211</v>
      </c>
      <c r="D607" s="66">
        <v>100</v>
      </c>
      <c r="E607" s="67">
        <v>100</v>
      </c>
      <c r="F607" s="101" t="s">
        <v>33</v>
      </c>
      <c r="G607" s="46">
        <v>0</v>
      </c>
      <c r="H607" s="46"/>
      <c r="I607" s="46"/>
      <c r="J607" s="46"/>
      <c r="K607" s="46"/>
      <c r="L607" s="46">
        <f t="shared" si="171"/>
        <v>0</v>
      </c>
      <c r="M607" s="46">
        <v>0</v>
      </c>
      <c r="N607" s="46">
        <f t="shared" si="172"/>
        <v>0</v>
      </c>
      <c r="O607" s="105"/>
      <c r="P607" s="105"/>
      <c r="Q607" s="105"/>
      <c r="R607" s="105"/>
      <c r="S607" s="46">
        <f t="shared" si="185"/>
        <v>0</v>
      </c>
      <c r="T607" s="46"/>
      <c r="U607" s="46">
        <f t="shared" si="186"/>
        <v>0</v>
      </c>
      <c r="V607" s="105"/>
      <c r="W607" s="105"/>
      <c r="X607" s="105"/>
      <c r="Y607" s="105"/>
      <c r="Z607" s="46">
        <f t="shared" si="173"/>
        <v>0</v>
      </c>
      <c r="AA607" s="105"/>
      <c r="AB607" s="46">
        <f t="shared" si="174"/>
        <v>0</v>
      </c>
      <c r="AC607" s="105"/>
      <c r="AD607" s="105"/>
      <c r="AE607" s="105"/>
      <c r="AF607" s="105"/>
      <c r="AG607" s="46">
        <f t="shared" si="168"/>
        <v>0</v>
      </c>
      <c r="AH607" s="105">
        <v>0</v>
      </c>
      <c r="AI607" s="46">
        <f t="shared" si="175"/>
        <v>0</v>
      </c>
      <c r="AJ607" s="105"/>
      <c r="AK607" s="105"/>
      <c r="AL607" s="105"/>
      <c r="AM607" s="105"/>
      <c r="AN607" s="46">
        <f t="shared" si="176"/>
        <v>0</v>
      </c>
      <c r="AO607" s="105">
        <v>0</v>
      </c>
      <c r="AP607" s="105">
        <f t="shared" si="177"/>
        <v>0</v>
      </c>
      <c r="AQ607" s="46">
        <f t="shared" si="178"/>
        <v>0</v>
      </c>
      <c r="AR607" s="46">
        <f t="shared" si="179"/>
        <v>0</v>
      </c>
      <c r="AS607" s="46">
        <f t="shared" si="180"/>
        <v>0</v>
      </c>
      <c r="AT607" s="46">
        <f t="shared" si="181"/>
        <v>0</v>
      </c>
      <c r="AU607" s="46">
        <f t="shared" si="182"/>
        <v>0</v>
      </c>
      <c r="AV607" s="105">
        <f t="shared" si="183"/>
        <v>0</v>
      </c>
      <c r="AW607" s="105">
        <f t="shared" si="184"/>
        <v>0</v>
      </c>
      <c r="AX607" s="107"/>
      <c r="AY607" s="294" t="b">
        <f t="shared" si="187"/>
        <v>1</v>
      </c>
      <c r="AZ607" s="5" t="s">
        <v>1211</v>
      </c>
    </row>
    <row r="608" spans="1:52" s="5" customFormat="1" ht="24.95" customHeight="1" x14ac:dyDescent="0.25">
      <c r="A608" s="281" t="s">
        <v>228</v>
      </c>
      <c r="B608" s="19" t="s">
        <v>466</v>
      </c>
      <c r="C608" s="65" t="s">
        <v>467</v>
      </c>
      <c r="D608" s="66">
        <v>1720</v>
      </c>
      <c r="E608" s="67">
        <v>1720</v>
      </c>
      <c r="F608" s="101" t="s">
        <v>33</v>
      </c>
      <c r="G608" s="46">
        <v>0</v>
      </c>
      <c r="H608" s="46"/>
      <c r="I608" s="46"/>
      <c r="J608" s="46"/>
      <c r="K608" s="46"/>
      <c r="L608" s="46">
        <f t="shared" si="171"/>
        <v>0</v>
      </c>
      <c r="M608" s="46">
        <v>0</v>
      </c>
      <c r="N608" s="46">
        <f t="shared" si="172"/>
        <v>0</v>
      </c>
      <c r="O608" s="105"/>
      <c r="P608" s="105"/>
      <c r="Q608" s="105"/>
      <c r="R608" s="105"/>
      <c r="S608" s="46">
        <f t="shared" si="185"/>
        <v>0</v>
      </c>
      <c r="T608" s="46"/>
      <c r="U608" s="46">
        <f t="shared" si="186"/>
        <v>0</v>
      </c>
      <c r="V608" s="105"/>
      <c r="W608" s="105"/>
      <c r="X608" s="105"/>
      <c r="Y608" s="105"/>
      <c r="Z608" s="46">
        <f t="shared" si="173"/>
        <v>0</v>
      </c>
      <c r="AA608" s="105"/>
      <c r="AB608" s="46">
        <f t="shared" si="174"/>
        <v>0</v>
      </c>
      <c r="AC608" s="105"/>
      <c r="AD608" s="105"/>
      <c r="AE608" s="105"/>
      <c r="AF608" s="105"/>
      <c r="AG608" s="46">
        <f t="shared" si="168"/>
        <v>0</v>
      </c>
      <c r="AH608" s="105">
        <v>0</v>
      </c>
      <c r="AI608" s="46">
        <f t="shared" si="175"/>
        <v>0</v>
      </c>
      <c r="AJ608" s="105"/>
      <c r="AK608" s="105"/>
      <c r="AL608" s="105"/>
      <c r="AM608" s="105"/>
      <c r="AN608" s="46">
        <f t="shared" si="176"/>
        <v>0</v>
      </c>
      <c r="AO608" s="105">
        <v>0</v>
      </c>
      <c r="AP608" s="105">
        <f t="shared" si="177"/>
        <v>0</v>
      </c>
      <c r="AQ608" s="46">
        <f t="shared" si="178"/>
        <v>0</v>
      </c>
      <c r="AR608" s="46">
        <f t="shared" si="179"/>
        <v>0</v>
      </c>
      <c r="AS608" s="46">
        <f t="shared" si="180"/>
        <v>0</v>
      </c>
      <c r="AT608" s="46">
        <f t="shared" si="181"/>
        <v>0</v>
      </c>
      <c r="AU608" s="46">
        <f t="shared" si="182"/>
        <v>0</v>
      </c>
      <c r="AV608" s="105">
        <f t="shared" si="183"/>
        <v>0</v>
      </c>
      <c r="AW608" s="105">
        <f t="shared" si="184"/>
        <v>0</v>
      </c>
      <c r="AX608" s="107"/>
      <c r="AY608" s="294" t="b">
        <f t="shared" si="187"/>
        <v>1</v>
      </c>
      <c r="AZ608" s="5" t="s">
        <v>467</v>
      </c>
    </row>
    <row r="609" spans="1:52" s="5" customFormat="1" ht="35.25" customHeight="1" x14ac:dyDescent="0.25">
      <c r="A609" s="281" t="s">
        <v>228</v>
      </c>
      <c r="B609" s="19" t="s">
        <v>468</v>
      </c>
      <c r="C609" s="65" t="s">
        <v>469</v>
      </c>
      <c r="D609" s="66">
        <v>3455.71</v>
      </c>
      <c r="E609" s="67">
        <v>3455.71</v>
      </c>
      <c r="F609" s="101" t="s">
        <v>33</v>
      </c>
      <c r="G609" s="46">
        <v>0</v>
      </c>
      <c r="H609" s="46"/>
      <c r="I609" s="46"/>
      <c r="J609" s="46"/>
      <c r="K609" s="46"/>
      <c r="L609" s="46">
        <f t="shared" si="171"/>
        <v>0</v>
      </c>
      <c r="M609" s="46">
        <v>0</v>
      </c>
      <c r="N609" s="46">
        <f t="shared" si="172"/>
        <v>0</v>
      </c>
      <c r="O609" s="105"/>
      <c r="P609" s="105"/>
      <c r="Q609" s="105"/>
      <c r="R609" s="105"/>
      <c r="S609" s="46">
        <f t="shared" si="185"/>
        <v>0</v>
      </c>
      <c r="T609" s="46"/>
      <c r="U609" s="46">
        <f t="shared" si="186"/>
        <v>0</v>
      </c>
      <c r="V609" s="105"/>
      <c r="W609" s="105"/>
      <c r="X609" s="105"/>
      <c r="Y609" s="105"/>
      <c r="Z609" s="46">
        <f t="shared" si="173"/>
        <v>0</v>
      </c>
      <c r="AA609" s="105"/>
      <c r="AB609" s="46">
        <f t="shared" si="174"/>
        <v>0</v>
      </c>
      <c r="AC609" s="105"/>
      <c r="AD609" s="105"/>
      <c r="AE609" s="105"/>
      <c r="AF609" s="105"/>
      <c r="AG609" s="46">
        <f t="shared" si="168"/>
        <v>0</v>
      </c>
      <c r="AH609" s="105">
        <v>0</v>
      </c>
      <c r="AI609" s="46">
        <f t="shared" si="175"/>
        <v>0</v>
      </c>
      <c r="AJ609" s="105"/>
      <c r="AK609" s="105"/>
      <c r="AL609" s="105"/>
      <c r="AM609" s="105"/>
      <c r="AN609" s="46">
        <f t="shared" si="176"/>
        <v>0</v>
      </c>
      <c r="AO609" s="105">
        <v>0</v>
      </c>
      <c r="AP609" s="105">
        <f t="shared" si="177"/>
        <v>0</v>
      </c>
      <c r="AQ609" s="46">
        <f t="shared" si="178"/>
        <v>0</v>
      </c>
      <c r="AR609" s="46">
        <f t="shared" si="179"/>
        <v>0</v>
      </c>
      <c r="AS609" s="46">
        <f t="shared" si="180"/>
        <v>0</v>
      </c>
      <c r="AT609" s="46">
        <f t="shared" si="181"/>
        <v>0</v>
      </c>
      <c r="AU609" s="46">
        <f t="shared" si="182"/>
        <v>0</v>
      </c>
      <c r="AV609" s="105">
        <f t="shared" si="183"/>
        <v>0</v>
      </c>
      <c r="AW609" s="105">
        <f t="shared" si="184"/>
        <v>0</v>
      </c>
      <c r="AX609" s="107"/>
      <c r="AY609" s="294" t="b">
        <f t="shared" si="187"/>
        <v>1</v>
      </c>
      <c r="AZ609" s="5" t="s">
        <v>469</v>
      </c>
    </row>
    <row r="610" spans="1:52" s="5" customFormat="1" ht="24.95" customHeight="1" x14ac:dyDescent="0.25">
      <c r="A610" s="281" t="s">
        <v>674</v>
      </c>
      <c r="B610" s="19" t="s">
        <v>839</v>
      </c>
      <c r="C610" s="65" t="s">
        <v>840</v>
      </c>
      <c r="D610" s="66">
        <v>150.80000000000001</v>
      </c>
      <c r="E610" s="67">
        <v>150.80000000000001</v>
      </c>
      <c r="F610" s="101" t="s">
        <v>33</v>
      </c>
      <c r="G610" s="46">
        <v>4</v>
      </c>
      <c r="H610" s="46"/>
      <c r="I610" s="46"/>
      <c r="J610" s="46"/>
      <c r="K610" s="46"/>
      <c r="L610" s="46">
        <f t="shared" si="171"/>
        <v>4</v>
      </c>
      <c r="M610" s="46">
        <v>4</v>
      </c>
      <c r="N610" s="46">
        <f t="shared" si="172"/>
        <v>0</v>
      </c>
      <c r="O610" s="105"/>
      <c r="P610" s="105"/>
      <c r="Q610" s="105"/>
      <c r="R610" s="105"/>
      <c r="S610" s="46">
        <f t="shared" ref="S610:S639" si="188">L610+O610+P610-Q610-R610</f>
        <v>4</v>
      </c>
      <c r="T610" s="46">
        <v>4</v>
      </c>
      <c r="U610" s="46">
        <f t="shared" ref="U610:U639" si="189">T610-S610</f>
        <v>0</v>
      </c>
      <c r="V610" s="105"/>
      <c r="W610" s="105"/>
      <c r="X610" s="105"/>
      <c r="Y610" s="105"/>
      <c r="Z610" s="46">
        <f t="shared" si="173"/>
        <v>4</v>
      </c>
      <c r="AA610" s="105">
        <v>4</v>
      </c>
      <c r="AB610" s="46">
        <f t="shared" si="174"/>
        <v>0</v>
      </c>
      <c r="AC610" s="105"/>
      <c r="AD610" s="105"/>
      <c r="AE610" s="105"/>
      <c r="AF610" s="105"/>
      <c r="AG610" s="46">
        <f t="shared" si="168"/>
        <v>4</v>
      </c>
      <c r="AH610" s="105">
        <v>4</v>
      </c>
      <c r="AI610" s="46">
        <f t="shared" si="175"/>
        <v>0</v>
      </c>
      <c r="AJ610" s="105"/>
      <c r="AK610" s="105"/>
      <c r="AL610" s="105"/>
      <c r="AM610" s="105"/>
      <c r="AN610" s="46">
        <f t="shared" si="176"/>
        <v>4</v>
      </c>
      <c r="AO610" s="105">
        <v>4</v>
      </c>
      <c r="AP610" s="105">
        <f t="shared" si="177"/>
        <v>0</v>
      </c>
      <c r="AQ610" s="46">
        <f t="shared" si="178"/>
        <v>0</v>
      </c>
      <c r="AR610" s="46">
        <f t="shared" si="179"/>
        <v>0</v>
      </c>
      <c r="AS610" s="46">
        <f t="shared" si="180"/>
        <v>0</v>
      </c>
      <c r="AT610" s="46">
        <f t="shared" si="181"/>
        <v>0</v>
      </c>
      <c r="AU610" s="46">
        <f t="shared" si="182"/>
        <v>4</v>
      </c>
      <c r="AV610" s="105">
        <f t="shared" si="183"/>
        <v>4</v>
      </c>
      <c r="AW610" s="105">
        <f t="shared" si="184"/>
        <v>0</v>
      </c>
      <c r="AX610" s="107"/>
      <c r="AY610" s="294" t="b">
        <f t="shared" si="187"/>
        <v>1</v>
      </c>
      <c r="AZ610" s="5" t="s">
        <v>840</v>
      </c>
    </row>
    <row r="611" spans="1:52" s="5" customFormat="1" ht="24.95" customHeight="1" x14ac:dyDescent="0.25">
      <c r="A611" s="281" t="s">
        <v>1540</v>
      </c>
      <c r="B611" s="19" t="s">
        <v>1581</v>
      </c>
      <c r="C611" s="65" t="s">
        <v>1582</v>
      </c>
      <c r="D611" s="66">
        <v>150.47999999999999</v>
      </c>
      <c r="E611" s="67">
        <v>150.47999999999999</v>
      </c>
      <c r="F611" s="101" t="s">
        <v>33</v>
      </c>
      <c r="G611" s="46">
        <v>0</v>
      </c>
      <c r="H611" s="46"/>
      <c r="I611" s="46"/>
      <c r="J611" s="46"/>
      <c r="K611" s="46"/>
      <c r="L611" s="46">
        <f t="shared" si="171"/>
        <v>0</v>
      </c>
      <c r="M611" s="46"/>
      <c r="N611" s="46">
        <f t="shared" si="172"/>
        <v>0</v>
      </c>
      <c r="O611" s="105"/>
      <c r="P611" s="105"/>
      <c r="Q611" s="105"/>
      <c r="R611" s="105"/>
      <c r="S611" s="46">
        <f t="shared" si="188"/>
        <v>0</v>
      </c>
      <c r="T611" s="46"/>
      <c r="U611" s="46">
        <f t="shared" si="189"/>
        <v>0</v>
      </c>
      <c r="V611" s="105"/>
      <c r="W611" s="105"/>
      <c r="X611" s="105"/>
      <c r="Y611" s="105"/>
      <c r="Z611" s="46">
        <f t="shared" si="173"/>
        <v>0</v>
      </c>
      <c r="AA611" s="105"/>
      <c r="AB611" s="46">
        <f t="shared" si="174"/>
        <v>0</v>
      </c>
      <c r="AC611" s="105"/>
      <c r="AD611" s="105"/>
      <c r="AE611" s="105"/>
      <c r="AF611" s="105"/>
      <c r="AG611" s="46">
        <f t="shared" si="168"/>
        <v>0</v>
      </c>
      <c r="AH611" s="105">
        <v>0</v>
      </c>
      <c r="AI611" s="46">
        <f t="shared" si="175"/>
        <v>0</v>
      </c>
      <c r="AJ611" s="105"/>
      <c r="AK611" s="105"/>
      <c r="AL611" s="105"/>
      <c r="AM611" s="105"/>
      <c r="AN611" s="46">
        <f t="shared" si="176"/>
        <v>0</v>
      </c>
      <c r="AO611" s="105">
        <v>0</v>
      </c>
      <c r="AP611" s="105">
        <f t="shared" si="177"/>
        <v>0</v>
      </c>
      <c r="AQ611" s="46">
        <f t="shared" si="178"/>
        <v>0</v>
      </c>
      <c r="AR611" s="46">
        <f t="shared" si="179"/>
        <v>0</v>
      </c>
      <c r="AS611" s="46">
        <f t="shared" si="180"/>
        <v>0</v>
      </c>
      <c r="AT611" s="46">
        <f t="shared" si="181"/>
        <v>0</v>
      </c>
      <c r="AU611" s="46">
        <f t="shared" si="182"/>
        <v>0</v>
      </c>
      <c r="AV611" s="105">
        <f t="shared" si="183"/>
        <v>0</v>
      </c>
      <c r="AW611" s="105">
        <f t="shared" si="184"/>
        <v>0</v>
      </c>
      <c r="AX611" s="108"/>
      <c r="AY611" s="294" t="b">
        <f t="shared" si="187"/>
        <v>1</v>
      </c>
      <c r="AZ611" s="5" t="s">
        <v>1582</v>
      </c>
    </row>
    <row r="612" spans="1:52" s="5" customFormat="1" ht="28.5" customHeight="1" x14ac:dyDescent="0.25">
      <c r="A612" s="281" t="s">
        <v>1053</v>
      </c>
      <c r="B612" s="69" t="s">
        <v>2490</v>
      </c>
      <c r="C612" s="65" t="s">
        <v>2119</v>
      </c>
      <c r="D612" s="66">
        <v>0</v>
      </c>
      <c r="E612" s="67">
        <v>2813</v>
      </c>
      <c r="F612" s="101" t="s">
        <v>33</v>
      </c>
      <c r="G612" s="46">
        <v>1</v>
      </c>
      <c r="H612" s="46"/>
      <c r="I612" s="46"/>
      <c r="J612" s="46">
        <v>1</v>
      </c>
      <c r="K612" s="46"/>
      <c r="L612" s="46">
        <f t="shared" si="171"/>
        <v>0</v>
      </c>
      <c r="M612" s="46">
        <v>0</v>
      </c>
      <c r="N612" s="46">
        <f t="shared" si="172"/>
        <v>0</v>
      </c>
      <c r="O612" s="105"/>
      <c r="P612" s="105"/>
      <c r="Q612" s="105"/>
      <c r="R612" s="105"/>
      <c r="S612" s="46">
        <f t="shared" si="188"/>
        <v>0</v>
      </c>
      <c r="T612" s="46"/>
      <c r="U612" s="46">
        <f t="shared" si="189"/>
        <v>0</v>
      </c>
      <c r="V612" s="105"/>
      <c r="W612" s="105"/>
      <c r="X612" s="105"/>
      <c r="Y612" s="105"/>
      <c r="Z612" s="46">
        <f t="shared" si="173"/>
        <v>0</v>
      </c>
      <c r="AA612" s="105"/>
      <c r="AB612" s="46">
        <f t="shared" si="174"/>
        <v>0</v>
      </c>
      <c r="AC612" s="105"/>
      <c r="AD612" s="105"/>
      <c r="AE612" s="105"/>
      <c r="AF612" s="105"/>
      <c r="AG612" s="46">
        <f t="shared" ref="AG612:AG671" si="190">Z612+AC612+AD612-AE612-AF612</f>
        <v>0</v>
      </c>
      <c r="AH612" s="105"/>
      <c r="AI612" s="46">
        <f t="shared" si="175"/>
        <v>0</v>
      </c>
      <c r="AJ612" s="105"/>
      <c r="AK612" s="105"/>
      <c r="AL612" s="105"/>
      <c r="AM612" s="105"/>
      <c r="AN612" s="46">
        <f t="shared" si="176"/>
        <v>0</v>
      </c>
      <c r="AO612" s="105">
        <v>0</v>
      </c>
      <c r="AP612" s="105">
        <f t="shared" si="177"/>
        <v>0</v>
      </c>
      <c r="AQ612" s="46">
        <f t="shared" si="178"/>
        <v>0</v>
      </c>
      <c r="AR612" s="46">
        <f t="shared" si="179"/>
        <v>0</v>
      </c>
      <c r="AS612" s="46">
        <f t="shared" si="180"/>
        <v>1</v>
      </c>
      <c r="AT612" s="46">
        <f t="shared" si="181"/>
        <v>0</v>
      </c>
      <c r="AU612" s="46">
        <f t="shared" si="182"/>
        <v>0</v>
      </c>
      <c r="AV612" s="105">
        <f t="shared" si="183"/>
        <v>0</v>
      </c>
      <c r="AW612" s="105">
        <f t="shared" si="184"/>
        <v>0</v>
      </c>
      <c r="AX612" s="108"/>
      <c r="AY612" s="294" t="b">
        <f t="shared" si="187"/>
        <v>1</v>
      </c>
      <c r="AZ612" s="5" t="s">
        <v>2119</v>
      </c>
    </row>
    <row r="613" spans="1:52" s="5" customFormat="1" ht="28.5" customHeight="1" x14ac:dyDescent="0.25">
      <c r="A613" s="281" t="s">
        <v>1271</v>
      </c>
      <c r="B613" s="19" t="s">
        <v>2473</v>
      </c>
      <c r="C613" s="110" t="s">
        <v>1720</v>
      </c>
      <c r="D613" s="66">
        <v>2350</v>
      </c>
      <c r="E613" s="67">
        <v>2350</v>
      </c>
      <c r="F613" s="101" t="s">
        <v>33</v>
      </c>
      <c r="G613" s="46">
        <v>2</v>
      </c>
      <c r="H613" s="46"/>
      <c r="I613" s="46"/>
      <c r="J613" s="46"/>
      <c r="K613" s="46"/>
      <c r="L613" s="46">
        <f t="shared" si="171"/>
        <v>2</v>
      </c>
      <c r="M613" s="46">
        <v>2</v>
      </c>
      <c r="N613" s="46">
        <f t="shared" si="172"/>
        <v>0</v>
      </c>
      <c r="O613" s="105"/>
      <c r="P613" s="105"/>
      <c r="Q613" s="105"/>
      <c r="R613" s="105"/>
      <c r="S613" s="46">
        <f t="shared" si="188"/>
        <v>2</v>
      </c>
      <c r="T613" s="46">
        <v>2</v>
      </c>
      <c r="U613" s="46">
        <f t="shared" si="189"/>
        <v>0</v>
      </c>
      <c r="V613" s="105"/>
      <c r="W613" s="105"/>
      <c r="X613" s="105"/>
      <c r="Y613" s="105"/>
      <c r="Z613" s="46">
        <f t="shared" si="173"/>
        <v>2</v>
      </c>
      <c r="AA613" s="105">
        <v>2</v>
      </c>
      <c r="AB613" s="46">
        <f t="shared" si="174"/>
        <v>0</v>
      </c>
      <c r="AC613" s="105"/>
      <c r="AD613" s="105"/>
      <c r="AE613" s="105"/>
      <c r="AF613" s="105"/>
      <c r="AG613" s="46">
        <f t="shared" si="190"/>
        <v>2</v>
      </c>
      <c r="AH613" s="105">
        <v>2</v>
      </c>
      <c r="AI613" s="46">
        <f t="shared" si="175"/>
        <v>0</v>
      </c>
      <c r="AJ613" s="105"/>
      <c r="AK613" s="105"/>
      <c r="AL613" s="105"/>
      <c r="AM613" s="105"/>
      <c r="AN613" s="46">
        <f t="shared" si="176"/>
        <v>2</v>
      </c>
      <c r="AO613" s="105">
        <v>2</v>
      </c>
      <c r="AP613" s="105">
        <f t="shared" si="177"/>
        <v>0</v>
      </c>
      <c r="AQ613" s="46">
        <f t="shared" si="178"/>
        <v>0</v>
      </c>
      <c r="AR613" s="46">
        <f t="shared" si="179"/>
        <v>0</v>
      </c>
      <c r="AS613" s="46">
        <f t="shared" si="180"/>
        <v>0</v>
      </c>
      <c r="AT613" s="46">
        <f t="shared" si="181"/>
        <v>0</v>
      </c>
      <c r="AU613" s="46">
        <f t="shared" si="182"/>
        <v>2</v>
      </c>
      <c r="AV613" s="184">
        <f t="shared" si="183"/>
        <v>2</v>
      </c>
      <c r="AW613" s="105">
        <f t="shared" si="184"/>
        <v>0</v>
      </c>
      <c r="AX613" s="108"/>
      <c r="AY613" s="294" t="b">
        <f t="shared" si="187"/>
        <v>1</v>
      </c>
      <c r="AZ613" s="5" t="s">
        <v>1720</v>
      </c>
    </row>
    <row r="614" spans="1:52" s="5" customFormat="1" ht="24.95" customHeight="1" x14ac:dyDescent="0.25">
      <c r="A614" s="281" t="s">
        <v>674</v>
      </c>
      <c r="B614" s="19" t="s">
        <v>841</v>
      </c>
      <c r="C614" s="65" t="s">
        <v>842</v>
      </c>
      <c r="D614" s="66">
        <v>8</v>
      </c>
      <c r="E614" s="67">
        <v>8</v>
      </c>
      <c r="F614" s="101" t="s">
        <v>33</v>
      </c>
      <c r="G614" s="46">
        <v>0</v>
      </c>
      <c r="H614" s="46"/>
      <c r="I614" s="46"/>
      <c r="J614" s="46"/>
      <c r="K614" s="46"/>
      <c r="L614" s="46">
        <f t="shared" si="171"/>
        <v>0</v>
      </c>
      <c r="M614" s="46"/>
      <c r="N614" s="46">
        <f t="shared" si="172"/>
        <v>0</v>
      </c>
      <c r="O614" s="105"/>
      <c r="P614" s="105"/>
      <c r="Q614" s="105"/>
      <c r="R614" s="105"/>
      <c r="S614" s="46">
        <f t="shared" si="188"/>
        <v>0</v>
      </c>
      <c r="T614" s="46"/>
      <c r="U614" s="46">
        <f t="shared" si="189"/>
        <v>0</v>
      </c>
      <c r="V614" s="105"/>
      <c r="W614" s="105"/>
      <c r="X614" s="105"/>
      <c r="Y614" s="105"/>
      <c r="Z614" s="46">
        <f t="shared" si="173"/>
        <v>0</v>
      </c>
      <c r="AA614" s="105"/>
      <c r="AB614" s="46">
        <f t="shared" si="174"/>
        <v>0</v>
      </c>
      <c r="AC614" s="105"/>
      <c r="AD614" s="105"/>
      <c r="AE614" s="105"/>
      <c r="AF614" s="105"/>
      <c r="AG614" s="46">
        <f t="shared" si="190"/>
        <v>0</v>
      </c>
      <c r="AH614" s="105">
        <v>0</v>
      </c>
      <c r="AI614" s="46">
        <f t="shared" si="175"/>
        <v>0</v>
      </c>
      <c r="AJ614" s="105"/>
      <c r="AK614" s="105"/>
      <c r="AL614" s="105"/>
      <c r="AM614" s="105"/>
      <c r="AN614" s="46">
        <f t="shared" si="176"/>
        <v>0</v>
      </c>
      <c r="AO614" s="105">
        <v>0</v>
      </c>
      <c r="AP614" s="105">
        <f t="shared" si="177"/>
        <v>0</v>
      </c>
      <c r="AQ614" s="46">
        <f t="shared" si="178"/>
        <v>0</v>
      </c>
      <c r="AR614" s="46">
        <f t="shared" si="179"/>
        <v>0</v>
      </c>
      <c r="AS614" s="46">
        <f t="shared" si="180"/>
        <v>0</v>
      </c>
      <c r="AT614" s="46">
        <f t="shared" si="181"/>
        <v>0</v>
      </c>
      <c r="AU614" s="46">
        <f t="shared" si="182"/>
        <v>0</v>
      </c>
      <c r="AV614" s="105">
        <f t="shared" si="183"/>
        <v>0</v>
      </c>
      <c r="AW614" s="105">
        <f t="shared" si="184"/>
        <v>0</v>
      </c>
      <c r="AX614" s="107"/>
      <c r="AY614" s="294" t="b">
        <f t="shared" si="187"/>
        <v>1</v>
      </c>
      <c r="AZ614" s="5" t="s">
        <v>842</v>
      </c>
    </row>
    <row r="615" spans="1:52" s="5" customFormat="1" ht="28.5" customHeight="1" x14ac:dyDescent="0.25">
      <c r="A615" s="281" t="s">
        <v>1298</v>
      </c>
      <c r="B615" s="19" t="s">
        <v>1393</v>
      </c>
      <c r="C615" s="65" t="s">
        <v>1394</v>
      </c>
      <c r="D615" s="66">
        <v>73.31</v>
      </c>
      <c r="E615" s="67">
        <v>73.31</v>
      </c>
      <c r="F615" s="101" t="s">
        <v>33</v>
      </c>
      <c r="G615" s="46">
        <v>0</v>
      </c>
      <c r="H615" s="46"/>
      <c r="I615" s="46"/>
      <c r="J615" s="46"/>
      <c r="K615" s="46"/>
      <c r="L615" s="46">
        <f t="shared" si="171"/>
        <v>0</v>
      </c>
      <c r="M615" s="46"/>
      <c r="N615" s="46">
        <f t="shared" si="172"/>
        <v>0</v>
      </c>
      <c r="O615" s="105"/>
      <c r="P615" s="105"/>
      <c r="Q615" s="105"/>
      <c r="R615" s="105"/>
      <c r="S615" s="46">
        <f t="shared" si="188"/>
        <v>0</v>
      </c>
      <c r="T615" s="46"/>
      <c r="U615" s="46">
        <f t="shared" si="189"/>
        <v>0</v>
      </c>
      <c r="V615" s="105"/>
      <c r="W615" s="105"/>
      <c r="X615" s="105"/>
      <c r="Y615" s="105"/>
      <c r="Z615" s="46">
        <f t="shared" si="173"/>
        <v>0</v>
      </c>
      <c r="AA615" s="105"/>
      <c r="AB615" s="46">
        <f t="shared" si="174"/>
        <v>0</v>
      </c>
      <c r="AC615" s="105"/>
      <c r="AD615" s="105"/>
      <c r="AE615" s="105"/>
      <c r="AF615" s="105"/>
      <c r="AG615" s="46">
        <f t="shared" si="190"/>
        <v>0</v>
      </c>
      <c r="AH615" s="105">
        <v>0</v>
      </c>
      <c r="AI615" s="46">
        <f t="shared" si="175"/>
        <v>0</v>
      </c>
      <c r="AJ615" s="105"/>
      <c r="AK615" s="105"/>
      <c r="AL615" s="105"/>
      <c r="AM615" s="105"/>
      <c r="AN615" s="46">
        <f t="shared" si="176"/>
        <v>0</v>
      </c>
      <c r="AO615" s="105">
        <v>0</v>
      </c>
      <c r="AP615" s="105">
        <f t="shared" si="177"/>
        <v>0</v>
      </c>
      <c r="AQ615" s="46">
        <f t="shared" si="178"/>
        <v>0</v>
      </c>
      <c r="AR615" s="46">
        <f t="shared" si="179"/>
        <v>0</v>
      </c>
      <c r="AS615" s="46">
        <f t="shared" si="180"/>
        <v>0</v>
      </c>
      <c r="AT615" s="46">
        <f t="shared" si="181"/>
        <v>0</v>
      </c>
      <c r="AU615" s="46">
        <f t="shared" si="182"/>
        <v>0</v>
      </c>
      <c r="AV615" s="105">
        <f t="shared" si="183"/>
        <v>0</v>
      </c>
      <c r="AW615" s="105">
        <f t="shared" si="184"/>
        <v>0</v>
      </c>
      <c r="AX615" s="107"/>
      <c r="AY615" s="294" t="b">
        <f t="shared" si="187"/>
        <v>1</v>
      </c>
      <c r="AZ615" s="5" t="s">
        <v>1394</v>
      </c>
    </row>
    <row r="616" spans="1:52" s="5" customFormat="1" ht="39" customHeight="1" x14ac:dyDescent="0.25">
      <c r="A616" s="281" t="s">
        <v>228</v>
      </c>
      <c r="B616" s="19" t="s">
        <v>470</v>
      </c>
      <c r="C616" s="65" t="s">
        <v>471</v>
      </c>
      <c r="D616" s="66">
        <v>8.1199999999999992</v>
      </c>
      <c r="E616" s="67">
        <v>8.1199999999999992</v>
      </c>
      <c r="F616" s="101" t="s">
        <v>33</v>
      </c>
      <c r="G616" s="46">
        <v>1</v>
      </c>
      <c r="H616" s="46"/>
      <c r="I616" s="46"/>
      <c r="J616" s="46"/>
      <c r="K616" s="46"/>
      <c r="L616" s="46">
        <f t="shared" si="171"/>
        <v>1</v>
      </c>
      <c r="M616" s="46">
        <v>1</v>
      </c>
      <c r="N616" s="46">
        <f t="shared" si="172"/>
        <v>0</v>
      </c>
      <c r="O616" s="105"/>
      <c r="P616" s="105"/>
      <c r="Q616" s="105"/>
      <c r="R616" s="105"/>
      <c r="S616" s="46">
        <f t="shared" si="188"/>
        <v>1</v>
      </c>
      <c r="T616" s="46">
        <v>1</v>
      </c>
      <c r="U616" s="46">
        <f t="shared" si="189"/>
        <v>0</v>
      </c>
      <c r="V616" s="105"/>
      <c r="W616" s="105"/>
      <c r="X616" s="105"/>
      <c r="Y616" s="105"/>
      <c r="Z616" s="46">
        <f t="shared" si="173"/>
        <v>1</v>
      </c>
      <c r="AA616" s="105">
        <v>1</v>
      </c>
      <c r="AB616" s="46">
        <f t="shared" si="174"/>
        <v>0</v>
      </c>
      <c r="AC616" s="105"/>
      <c r="AD616" s="105"/>
      <c r="AE616" s="105"/>
      <c r="AF616" s="105"/>
      <c r="AG616" s="46">
        <f t="shared" si="190"/>
        <v>1</v>
      </c>
      <c r="AH616" s="105">
        <v>1</v>
      </c>
      <c r="AI616" s="46">
        <f t="shared" si="175"/>
        <v>0</v>
      </c>
      <c r="AJ616" s="105"/>
      <c r="AK616" s="105"/>
      <c r="AL616" s="105"/>
      <c r="AM616" s="105"/>
      <c r="AN616" s="46">
        <f t="shared" si="176"/>
        <v>1</v>
      </c>
      <c r="AO616" s="105">
        <v>1</v>
      </c>
      <c r="AP616" s="105">
        <f t="shared" si="177"/>
        <v>0</v>
      </c>
      <c r="AQ616" s="46">
        <f t="shared" si="178"/>
        <v>0</v>
      </c>
      <c r="AR616" s="46">
        <f t="shared" si="179"/>
        <v>0</v>
      </c>
      <c r="AS616" s="46">
        <f t="shared" si="180"/>
        <v>0</v>
      </c>
      <c r="AT616" s="46">
        <f t="shared" si="181"/>
        <v>0</v>
      </c>
      <c r="AU616" s="46">
        <f t="shared" si="182"/>
        <v>1</v>
      </c>
      <c r="AV616" s="105">
        <f t="shared" si="183"/>
        <v>1</v>
      </c>
      <c r="AW616" s="105">
        <f t="shared" si="184"/>
        <v>0</v>
      </c>
      <c r="AX616" s="107"/>
      <c r="AY616" s="294" t="b">
        <f t="shared" si="187"/>
        <v>1</v>
      </c>
      <c r="AZ616" s="5" t="s">
        <v>471</v>
      </c>
    </row>
    <row r="617" spans="1:52" s="5" customFormat="1" ht="33.75" customHeight="1" x14ac:dyDescent="0.25">
      <c r="A617" s="281" t="s">
        <v>228</v>
      </c>
      <c r="B617" s="19" t="s">
        <v>472</v>
      </c>
      <c r="C617" s="65" t="s">
        <v>473</v>
      </c>
      <c r="D617" s="66">
        <v>52</v>
      </c>
      <c r="E617" s="67">
        <v>52</v>
      </c>
      <c r="F617" s="101" t="s">
        <v>33</v>
      </c>
      <c r="G617" s="46">
        <v>0</v>
      </c>
      <c r="H617" s="46"/>
      <c r="I617" s="46"/>
      <c r="J617" s="46"/>
      <c r="K617" s="46"/>
      <c r="L617" s="46">
        <f t="shared" si="171"/>
        <v>0</v>
      </c>
      <c r="M617" s="46">
        <v>0</v>
      </c>
      <c r="N617" s="46">
        <f t="shared" si="172"/>
        <v>0</v>
      </c>
      <c r="O617" s="105"/>
      <c r="P617" s="105"/>
      <c r="Q617" s="105"/>
      <c r="R617" s="105"/>
      <c r="S617" s="46">
        <f t="shared" si="188"/>
        <v>0</v>
      </c>
      <c r="T617" s="46"/>
      <c r="U617" s="46">
        <f t="shared" si="189"/>
        <v>0</v>
      </c>
      <c r="V617" s="105"/>
      <c r="W617" s="105"/>
      <c r="X617" s="105"/>
      <c r="Y617" s="105"/>
      <c r="Z617" s="46">
        <f t="shared" si="173"/>
        <v>0</v>
      </c>
      <c r="AA617" s="105"/>
      <c r="AB617" s="46">
        <f t="shared" si="174"/>
        <v>0</v>
      </c>
      <c r="AC617" s="105"/>
      <c r="AD617" s="105"/>
      <c r="AE617" s="105"/>
      <c r="AF617" s="105"/>
      <c r="AG617" s="46">
        <f t="shared" si="190"/>
        <v>0</v>
      </c>
      <c r="AH617" s="105">
        <v>0</v>
      </c>
      <c r="AI617" s="46">
        <f t="shared" si="175"/>
        <v>0</v>
      </c>
      <c r="AJ617" s="105"/>
      <c r="AK617" s="105"/>
      <c r="AL617" s="105"/>
      <c r="AM617" s="105"/>
      <c r="AN617" s="46">
        <f t="shared" si="176"/>
        <v>0</v>
      </c>
      <c r="AO617" s="105">
        <v>0</v>
      </c>
      <c r="AP617" s="105">
        <f t="shared" si="177"/>
        <v>0</v>
      </c>
      <c r="AQ617" s="46">
        <f t="shared" si="178"/>
        <v>0</v>
      </c>
      <c r="AR617" s="46">
        <f t="shared" si="179"/>
        <v>0</v>
      </c>
      <c r="AS617" s="46">
        <f t="shared" si="180"/>
        <v>0</v>
      </c>
      <c r="AT617" s="46">
        <f t="shared" si="181"/>
        <v>0</v>
      </c>
      <c r="AU617" s="46">
        <f t="shared" si="182"/>
        <v>0</v>
      </c>
      <c r="AV617" s="105">
        <f t="shared" si="183"/>
        <v>0</v>
      </c>
      <c r="AW617" s="105">
        <f t="shared" si="184"/>
        <v>0</v>
      </c>
      <c r="AX617" s="107"/>
      <c r="AY617" s="294" t="b">
        <f t="shared" si="187"/>
        <v>1</v>
      </c>
      <c r="AZ617" s="5" t="s">
        <v>473</v>
      </c>
    </row>
    <row r="618" spans="1:52" s="5" customFormat="1" ht="24.95" customHeight="1" x14ac:dyDescent="0.25">
      <c r="A618" s="281" t="s">
        <v>228</v>
      </c>
      <c r="B618" s="19" t="s">
        <v>474</v>
      </c>
      <c r="C618" s="65" t="s">
        <v>475</v>
      </c>
      <c r="D618" s="66">
        <v>90</v>
      </c>
      <c r="E618" s="67">
        <v>90</v>
      </c>
      <c r="F618" s="101" t="s">
        <v>33</v>
      </c>
      <c r="G618" s="46">
        <v>0</v>
      </c>
      <c r="H618" s="46"/>
      <c r="I618" s="46"/>
      <c r="J618" s="46"/>
      <c r="K618" s="46"/>
      <c r="L618" s="46">
        <f t="shared" si="171"/>
        <v>0</v>
      </c>
      <c r="M618" s="46">
        <v>0</v>
      </c>
      <c r="N618" s="46">
        <f t="shared" si="172"/>
        <v>0</v>
      </c>
      <c r="O618" s="105"/>
      <c r="P618" s="105"/>
      <c r="Q618" s="105"/>
      <c r="R618" s="105"/>
      <c r="S618" s="46">
        <f t="shared" si="188"/>
        <v>0</v>
      </c>
      <c r="T618" s="46"/>
      <c r="U618" s="46">
        <f t="shared" si="189"/>
        <v>0</v>
      </c>
      <c r="V618" s="105"/>
      <c r="W618" s="105"/>
      <c r="X618" s="105"/>
      <c r="Y618" s="105"/>
      <c r="Z618" s="46">
        <f t="shared" si="173"/>
        <v>0</v>
      </c>
      <c r="AA618" s="105"/>
      <c r="AB618" s="46">
        <f t="shared" si="174"/>
        <v>0</v>
      </c>
      <c r="AC618" s="105"/>
      <c r="AD618" s="105"/>
      <c r="AE618" s="105"/>
      <c r="AF618" s="105"/>
      <c r="AG618" s="46">
        <f t="shared" si="190"/>
        <v>0</v>
      </c>
      <c r="AH618" s="105">
        <v>0</v>
      </c>
      <c r="AI618" s="46">
        <f t="shared" si="175"/>
        <v>0</v>
      </c>
      <c r="AJ618" s="105"/>
      <c r="AK618" s="105"/>
      <c r="AL618" s="105"/>
      <c r="AM618" s="105"/>
      <c r="AN618" s="46">
        <f t="shared" si="176"/>
        <v>0</v>
      </c>
      <c r="AO618" s="105">
        <v>0</v>
      </c>
      <c r="AP618" s="105">
        <f t="shared" si="177"/>
        <v>0</v>
      </c>
      <c r="AQ618" s="46">
        <f t="shared" si="178"/>
        <v>0</v>
      </c>
      <c r="AR618" s="46">
        <f t="shared" si="179"/>
        <v>0</v>
      </c>
      <c r="AS618" s="46">
        <f t="shared" si="180"/>
        <v>0</v>
      </c>
      <c r="AT618" s="46">
        <f t="shared" si="181"/>
        <v>0</v>
      </c>
      <c r="AU618" s="46">
        <f t="shared" si="182"/>
        <v>0</v>
      </c>
      <c r="AV618" s="105">
        <f t="shared" si="183"/>
        <v>0</v>
      </c>
      <c r="AW618" s="105">
        <f t="shared" si="184"/>
        <v>0</v>
      </c>
      <c r="AX618" s="107"/>
      <c r="AY618" s="294" t="b">
        <f t="shared" si="187"/>
        <v>1</v>
      </c>
      <c r="AZ618" s="5" t="s">
        <v>475</v>
      </c>
    </row>
    <row r="619" spans="1:52" s="5" customFormat="1" ht="33.950000000000003" customHeight="1" x14ac:dyDescent="0.25">
      <c r="A619" s="281" t="s">
        <v>228</v>
      </c>
      <c r="B619" s="19" t="s">
        <v>476</v>
      </c>
      <c r="C619" s="65" t="s">
        <v>477</v>
      </c>
      <c r="D619" s="66">
        <v>11.92</v>
      </c>
      <c r="E619" s="67">
        <v>11.92</v>
      </c>
      <c r="F619" s="101" t="s">
        <v>33</v>
      </c>
      <c r="G619" s="46">
        <v>0</v>
      </c>
      <c r="H619" s="46"/>
      <c r="I619" s="46"/>
      <c r="J619" s="46"/>
      <c r="K619" s="46"/>
      <c r="L619" s="46">
        <f t="shared" si="171"/>
        <v>0</v>
      </c>
      <c r="M619" s="46">
        <v>0</v>
      </c>
      <c r="N619" s="46">
        <f t="shared" si="172"/>
        <v>0</v>
      </c>
      <c r="O619" s="105"/>
      <c r="P619" s="105"/>
      <c r="Q619" s="105"/>
      <c r="R619" s="105"/>
      <c r="S619" s="46">
        <f t="shared" si="188"/>
        <v>0</v>
      </c>
      <c r="T619" s="46"/>
      <c r="U619" s="46">
        <f t="shared" si="189"/>
        <v>0</v>
      </c>
      <c r="V619" s="105"/>
      <c r="W619" s="105"/>
      <c r="X619" s="105"/>
      <c r="Y619" s="105"/>
      <c r="Z619" s="46">
        <f t="shared" si="173"/>
        <v>0</v>
      </c>
      <c r="AA619" s="105"/>
      <c r="AB619" s="46">
        <f t="shared" si="174"/>
        <v>0</v>
      </c>
      <c r="AC619" s="105"/>
      <c r="AD619" s="105"/>
      <c r="AE619" s="105"/>
      <c r="AF619" s="105"/>
      <c r="AG619" s="46">
        <f t="shared" si="190"/>
        <v>0</v>
      </c>
      <c r="AH619" s="105">
        <v>0</v>
      </c>
      <c r="AI619" s="46">
        <f t="shared" si="175"/>
        <v>0</v>
      </c>
      <c r="AJ619" s="105"/>
      <c r="AK619" s="105"/>
      <c r="AL619" s="105"/>
      <c r="AM619" s="105"/>
      <c r="AN619" s="46">
        <f t="shared" si="176"/>
        <v>0</v>
      </c>
      <c r="AO619" s="105">
        <v>0</v>
      </c>
      <c r="AP619" s="105">
        <f t="shared" si="177"/>
        <v>0</v>
      </c>
      <c r="AQ619" s="46">
        <f t="shared" si="178"/>
        <v>0</v>
      </c>
      <c r="AR619" s="46">
        <f t="shared" si="179"/>
        <v>0</v>
      </c>
      <c r="AS619" s="46">
        <f t="shared" si="180"/>
        <v>0</v>
      </c>
      <c r="AT619" s="46">
        <f t="shared" si="181"/>
        <v>0</v>
      </c>
      <c r="AU619" s="46">
        <f t="shared" si="182"/>
        <v>0</v>
      </c>
      <c r="AV619" s="105">
        <f t="shared" si="183"/>
        <v>0</v>
      </c>
      <c r="AW619" s="105">
        <f t="shared" si="184"/>
        <v>0</v>
      </c>
      <c r="AX619" s="108"/>
      <c r="AY619" s="294" t="b">
        <f t="shared" si="187"/>
        <v>1</v>
      </c>
      <c r="AZ619" s="5" t="s">
        <v>477</v>
      </c>
    </row>
    <row r="620" spans="1:52" s="5" customFormat="1" ht="28.5" customHeight="1" x14ac:dyDescent="0.25">
      <c r="A620" s="281" t="s">
        <v>228</v>
      </c>
      <c r="B620" s="19" t="s">
        <v>478</v>
      </c>
      <c r="C620" s="65" t="s">
        <v>479</v>
      </c>
      <c r="D620" s="66">
        <v>48</v>
      </c>
      <c r="E620" s="67">
        <v>48</v>
      </c>
      <c r="F620" s="101" t="s">
        <v>33</v>
      </c>
      <c r="G620" s="46">
        <v>0</v>
      </c>
      <c r="H620" s="46"/>
      <c r="I620" s="46"/>
      <c r="J620" s="46"/>
      <c r="K620" s="46"/>
      <c r="L620" s="46">
        <f t="shared" si="171"/>
        <v>0</v>
      </c>
      <c r="M620" s="46">
        <v>0</v>
      </c>
      <c r="N620" s="46">
        <f t="shared" si="172"/>
        <v>0</v>
      </c>
      <c r="O620" s="105"/>
      <c r="P620" s="105"/>
      <c r="Q620" s="105"/>
      <c r="R620" s="105"/>
      <c r="S620" s="46">
        <f t="shared" si="188"/>
        <v>0</v>
      </c>
      <c r="T620" s="46"/>
      <c r="U620" s="46">
        <f t="shared" si="189"/>
        <v>0</v>
      </c>
      <c r="V620" s="105"/>
      <c r="W620" s="105"/>
      <c r="X620" s="105"/>
      <c r="Y620" s="105"/>
      <c r="Z620" s="46">
        <f t="shared" si="173"/>
        <v>0</v>
      </c>
      <c r="AA620" s="105"/>
      <c r="AB620" s="46">
        <f t="shared" si="174"/>
        <v>0</v>
      </c>
      <c r="AC620" s="105"/>
      <c r="AD620" s="105"/>
      <c r="AE620" s="105"/>
      <c r="AF620" s="105"/>
      <c r="AG620" s="46">
        <f t="shared" si="190"/>
        <v>0</v>
      </c>
      <c r="AH620" s="105">
        <v>0</v>
      </c>
      <c r="AI620" s="46">
        <f t="shared" si="175"/>
        <v>0</v>
      </c>
      <c r="AJ620" s="105"/>
      <c r="AK620" s="105"/>
      <c r="AL620" s="105"/>
      <c r="AM620" s="105"/>
      <c r="AN620" s="46">
        <f t="shared" si="176"/>
        <v>0</v>
      </c>
      <c r="AO620" s="105">
        <v>0</v>
      </c>
      <c r="AP620" s="105">
        <f t="shared" si="177"/>
        <v>0</v>
      </c>
      <c r="AQ620" s="46">
        <f t="shared" si="178"/>
        <v>0</v>
      </c>
      <c r="AR620" s="46">
        <f t="shared" si="179"/>
        <v>0</v>
      </c>
      <c r="AS620" s="46">
        <f t="shared" si="180"/>
        <v>0</v>
      </c>
      <c r="AT620" s="46">
        <f t="shared" si="181"/>
        <v>0</v>
      </c>
      <c r="AU620" s="46">
        <f t="shared" si="182"/>
        <v>0</v>
      </c>
      <c r="AV620" s="105">
        <f t="shared" si="183"/>
        <v>0</v>
      </c>
      <c r="AW620" s="105">
        <f t="shared" si="184"/>
        <v>0</v>
      </c>
      <c r="AX620" s="108"/>
      <c r="AY620" s="294" t="b">
        <f t="shared" si="187"/>
        <v>1</v>
      </c>
      <c r="AZ620" s="5" t="s">
        <v>479</v>
      </c>
    </row>
    <row r="621" spans="1:52" s="5" customFormat="1" ht="30" customHeight="1" x14ac:dyDescent="0.25">
      <c r="A621" s="281" t="s">
        <v>228</v>
      </c>
      <c r="B621" s="19" t="s">
        <v>480</v>
      </c>
      <c r="C621" s="65" t="s">
        <v>481</v>
      </c>
      <c r="D621" s="66">
        <v>11.99</v>
      </c>
      <c r="E621" s="67">
        <v>11.99</v>
      </c>
      <c r="F621" s="101" t="s">
        <v>33</v>
      </c>
      <c r="G621" s="46">
        <v>0</v>
      </c>
      <c r="H621" s="46"/>
      <c r="I621" s="46"/>
      <c r="J621" s="46"/>
      <c r="K621" s="46"/>
      <c r="L621" s="46">
        <f t="shared" si="171"/>
        <v>0</v>
      </c>
      <c r="M621" s="46">
        <v>0</v>
      </c>
      <c r="N621" s="46">
        <f t="shared" si="172"/>
        <v>0</v>
      </c>
      <c r="O621" s="105"/>
      <c r="P621" s="105"/>
      <c r="Q621" s="105"/>
      <c r="R621" s="105"/>
      <c r="S621" s="46">
        <f t="shared" si="188"/>
        <v>0</v>
      </c>
      <c r="T621" s="46"/>
      <c r="U621" s="46">
        <f t="shared" si="189"/>
        <v>0</v>
      </c>
      <c r="V621" s="105"/>
      <c r="W621" s="105"/>
      <c r="X621" s="105"/>
      <c r="Y621" s="105"/>
      <c r="Z621" s="46">
        <f t="shared" si="173"/>
        <v>0</v>
      </c>
      <c r="AA621" s="105"/>
      <c r="AB621" s="46">
        <f t="shared" si="174"/>
        <v>0</v>
      </c>
      <c r="AC621" s="105"/>
      <c r="AD621" s="105"/>
      <c r="AE621" s="105"/>
      <c r="AF621" s="105"/>
      <c r="AG621" s="46">
        <f t="shared" si="190"/>
        <v>0</v>
      </c>
      <c r="AH621" s="105">
        <v>0</v>
      </c>
      <c r="AI621" s="46">
        <f t="shared" si="175"/>
        <v>0</v>
      </c>
      <c r="AJ621" s="105"/>
      <c r="AK621" s="105"/>
      <c r="AL621" s="105"/>
      <c r="AM621" s="105"/>
      <c r="AN621" s="46">
        <f t="shared" si="176"/>
        <v>0</v>
      </c>
      <c r="AO621" s="105">
        <v>0</v>
      </c>
      <c r="AP621" s="105">
        <f t="shared" si="177"/>
        <v>0</v>
      </c>
      <c r="AQ621" s="46">
        <f t="shared" si="178"/>
        <v>0</v>
      </c>
      <c r="AR621" s="46">
        <f t="shared" si="179"/>
        <v>0</v>
      </c>
      <c r="AS621" s="46">
        <f t="shared" si="180"/>
        <v>0</v>
      </c>
      <c r="AT621" s="46">
        <f t="shared" si="181"/>
        <v>0</v>
      </c>
      <c r="AU621" s="46">
        <f t="shared" si="182"/>
        <v>0</v>
      </c>
      <c r="AV621" s="105">
        <f t="shared" si="183"/>
        <v>0</v>
      </c>
      <c r="AW621" s="105">
        <f t="shared" si="184"/>
        <v>0</v>
      </c>
      <c r="AX621" s="107"/>
      <c r="AY621" s="294" t="b">
        <f t="shared" si="187"/>
        <v>1</v>
      </c>
      <c r="AZ621" s="5" t="s">
        <v>481</v>
      </c>
    </row>
    <row r="622" spans="1:52" s="5" customFormat="1" ht="24.95" customHeight="1" x14ac:dyDescent="0.25">
      <c r="A622" s="281" t="s">
        <v>228</v>
      </c>
      <c r="B622" s="19" t="s">
        <v>482</v>
      </c>
      <c r="C622" s="65" t="s">
        <v>483</v>
      </c>
      <c r="D622" s="66">
        <v>24.36</v>
      </c>
      <c r="E622" s="67">
        <v>24.36</v>
      </c>
      <c r="F622" s="101" t="s">
        <v>33</v>
      </c>
      <c r="G622" s="46">
        <v>2</v>
      </c>
      <c r="H622" s="46"/>
      <c r="I622" s="46"/>
      <c r="J622" s="46"/>
      <c r="K622" s="46"/>
      <c r="L622" s="46">
        <f t="shared" si="171"/>
        <v>2</v>
      </c>
      <c r="M622" s="46">
        <v>2</v>
      </c>
      <c r="N622" s="46">
        <f t="shared" si="172"/>
        <v>0</v>
      </c>
      <c r="O622" s="105"/>
      <c r="P622" s="105"/>
      <c r="Q622" s="105"/>
      <c r="R622" s="105"/>
      <c r="S622" s="46">
        <f t="shared" si="188"/>
        <v>2</v>
      </c>
      <c r="T622" s="46">
        <v>2</v>
      </c>
      <c r="U622" s="46">
        <f t="shared" si="189"/>
        <v>0</v>
      </c>
      <c r="V622" s="105"/>
      <c r="W622" s="105"/>
      <c r="X622" s="105"/>
      <c r="Y622" s="105"/>
      <c r="Z622" s="46">
        <f t="shared" si="173"/>
        <v>2</v>
      </c>
      <c r="AA622" s="105">
        <v>2</v>
      </c>
      <c r="AB622" s="46">
        <f t="shared" si="174"/>
        <v>0</v>
      </c>
      <c r="AC622" s="105"/>
      <c r="AD622" s="105"/>
      <c r="AE622" s="105"/>
      <c r="AF622" s="105"/>
      <c r="AG622" s="46">
        <f t="shared" si="190"/>
        <v>2</v>
      </c>
      <c r="AH622" s="105">
        <v>2</v>
      </c>
      <c r="AI622" s="46">
        <f t="shared" si="175"/>
        <v>0</v>
      </c>
      <c r="AJ622" s="105"/>
      <c r="AK622" s="105"/>
      <c r="AL622" s="105"/>
      <c r="AM622" s="105"/>
      <c r="AN622" s="46">
        <f t="shared" si="176"/>
        <v>2</v>
      </c>
      <c r="AO622" s="105">
        <v>2</v>
      </c>
      <c r="AP622" s="105">
        <f t="shared" si="177"/>
        <v>0</v>
      </c>
      <c r="AQ622" s="46">
        <f t="shared" si="178"/>
        <v>0</v>
      </c>
      <c r="AR622" s="46">
        <f t="shared" si="179"/>
        <v>0</v>
      </c>
      <c r="AS622" s="46">
        <f t="shared" si="180"/>
        <v>0</v>
      </c>
      <c r="AT622" s="46">
        <f t="shared" si="181"/>
        <v>0</v>
      </c>
      <c r="AU622" s="46">
        <f t="shared" si="182"/>
        <v>2</v>
      </c>
      <c r="AV622" s="105">
        <f t="shared" si="183"/>
        <v>2</v>
      </c>
      <c r="AW622" s="105">
        <f t="shared" si="184"/>
        <v>0</v>
      </c>
      <c r="AX622" s="107"/>
      <c r="AY622" s="294" t="b">
        <f t="shared" si="187"/>
        <v>1</v>
      </c>
      <c r="AZ622" s="5" t="s">
        <v>483</v>
      </c>
    </row>
    <row r="623" spans="1:52" s="5" customFormat="1" ht="24.95" customHeight="1" x14ac:dyDescent="0.25">
      <c r="A623" s="281" t="s">
        <v>228</v>
      </c>
      <c r="B623" s="19" t="s">
        <v>484</v>
      </c>
      <c r="C623" s="65" t="s">
        <v>485</v>
      </c>
      <c r="D623" s="66">
        <v>47.56</v>
      </c>
      <c r="E623" s="67">
        <v>47.56</v>
      </c>
      <c r="F623" s="101" t="s">
        <v>33</v>
      </c>
      <c r="G623" s="46">
        <v>1</v>
      </c>
      <c r="H623" s="46"/>
      <c r="I623" s="46"/>
      <c r="J623" s="46"/>
      <c r="K623" s="46"/>
      <c r="L623" s="46">
        <f t="shared" si="171"/>
        <v>1</v>
      </c>
      <c r="M623" s="46">
        <v>1</v>
      </c>
      <c r="N623" s="46">
        <f t="shared" si="172"/>
        <v>0</v>
      </c>
      <c r="O623" s="105"/>
      <c r="P623" s="105"/>
      <c r="Q623" s="105"/>
      <c r="R623" s="105"/>
      <c r="S623" s="46">
        <f t="shared" si="188"/>
        <v>1</v>
      </c>
      <c r="T623" s="46">
        <v>1</v>
      </c>
      <c r="U623" s="46">
        <f t="shared" si="189"/>
        <v>0</v>
      </c>
      <c r="V623" s="105"/>
      <c r="W623" s="105"/>
      <c r="X623" s="105"/>
      <c r="Y623" s="105"/>
      <c r="Z623" s="46">
        <f t="shared" si="173"/>
        <v>1</v>
      </c>
      <c r="AA623" s="105">
        <v>1</v>
      </c>
      <c r="AB623" s="46">
        <f t="shared" si="174"/>
        <v>0</v>
      </c>
      <c r="AC623" s="105"/>
      <c r="AD623" s="105"/>
      <c r="AE623" s="105"/>
      <c r="AF623" s="105"/>
      <c r="AG623" s="46">
        <f t="shared" si="190"/>
        <v>1</v>
      </c>
      <c r="AH623" s="105">
        <v>1</v>
      </c>
      <c r="AI623" s="46">
        <f t="shared" si="175"/>
        <v>0</v>
      </c>
      <c r="AJ623" s="105"/>
      <c r="AK623" s="105"/>
      <c r="AL623" s="105"/>
      <c r="AM623" s="105"/>
      <c r="AN623" s="46">
        <f t="shared" si="176"/>
        <v>1</v>
      </c>
      <c r="AO623" s="105">
        <v>1</v>
      </c>
      <c r="AP623" s="105">
        <f t="shared" si="177"/>
        <v>0</v>
      </c>
      <c r="AQ623" s="46">
        <f t="shared" si="178"/>
        <v>0</v>
      </c>
      <c r="AR623" s="46">
        <f t="shared" si="179"/>
        <v>0</v>
      </c>
      <c r="AS623" s="46">
        <f t="shared" si="180"/>
        <v>0</v>
      </c>
      <c r="AT623" s="46">
        <f t="shared" si="181"/>
        <v>0</v>
      </c>
      <c r="AU623" s="46">
        <f t="shared" si="182"/>
        <v>1</v>
      </c>
      <c r="AV623" s="105">
        <f t="shared" si="183"/>
        <v>1</v>
      </c>
      <c r="AW623" s="105">
        <f t="shared" si="184"/>
        <v>0</v>
      </c>
      <c r="AX623" s="107"/>
      <c r="AY623" s="294" t="b">
        <f t="shared" si="187"/>
        <v>1</v>
      </c>
      <c r="AZ623" s="5" t="s">
        <v>485</v>
      </c>
    </row>
    <row r="624" spans="1:52" s="5" customFormat="1" ht="30" customHeight="1" x14ac:dyDescent="0.25">
      <c r="A624" s="281" t="s">
        <v>1739</v>
      </c>
      <c r="B624" s="19" t="s">
        <v>1818</v>
      </c>
      <c r="C624" s="65" t="s">
        <v>1819</v>
      </c>
      <c r="D624" s="66">
        <v>20</v>
      </c>
      <c r="E624" s="67">
        <v>20</v>
      </c>
      <c r="F624" s="101" t="s">
        <v>33</v>
      </c>
      <c r="G624" s="46">
        <v>0</v>
      </c>
      <c r="H624" s="46"/>
      <c r="I624" s="46"/>
      <c r="J624" s="46"/>
      <c r="K624" s="46"/>
      <c r="L624" s="46">
        <f t="shared" si="171"/>
        <v>0</v>
      </c>
      <c r="M624" s="46"/>
      <c r="N624" s="46">
        <f t="shared" si="172"/>
        <v>0</v>
      </c>
      <c r="O624" s="105"/>
      <c r="P624" s="105"/>
      <c r="Q624" s="105"/>
      <c r="R624" s="105"/>
      <c r="S624" s="46">
        <f t="shared" si="188"/>
        <v>0</v>
      </c>
      <c r="T624" s="46"/>
      <c r="U624" s="46">
        <f t="shared" si="189"/>
        <v>0</v>
      </c>
      <c r="V624" s="105"/>
      <c r="W624" s="105"/>
      <c r="X624" s="105"/>
      <c r="Y624" s="105"/>
      <c r="Z624" s="46">
        <f t="shared" si="173"/>
        <v>0</v>
      </c>
      <c r="AA624" s="105"/>
      <c r="AB624" s="46">
        <f t="shared" si="174"/>
        <v>0</v>
      </c>
      <c r="AC624" s="105"/>
      <c r="AD624" s="105"/>
      <c r="AE624" s="105"/>
      <c r="AF624" s="105"/>
      <c r="AG624" s="46">
        <f t="shared" si="190"/>
        <v>0</v>
      </c>
      <c r="AH624" s="105">
        <v>0</v>
      </c>
      <c r="AI624" s="46">
        <f t="shared" si="175"/>
        <v>0</v>
      </c>
      <c r="AJ624" s="105"/>
      <c r="AK624" s="105"/>
      <c r="AL624" s="105"/>
      <c r="AM624" s="105"/>
      <c r="AN624" s="46">
        <f t="shared" si="176"/>
        <v>0</v>
      </c>
      <c r="AO624" s="105">
        <v>0</v>
      </c>
      <c r="AP624" s="105">
        <f t="shared" si="177"/>
        <v>0</v>
      </c>
      <c r="AQ624" s="46">
        <f t="shared" si="178"/>
        <v>0</v>
      </c>
      <c r="AR624" s="46">
        <f t="shared" si="179"/>
        <v>0</v>
      </c>
      <c r="AS624" s="46">
        <f t="shared" si="180"/>
        <v>0</v>
      </c>
      <c r="AT624" s="46">
        <f t="shared" si="181"/>
        <v>0</v>
      </c>
      <c r="AU624" s="46">
        <f t="shared" si="182"/>
        <v>0</v>
      </c>
      <c r="AV624" s="105">
        <f t="shared" si="183"/>
        <v>0</v>
      </c>
      <c r="AW624" s="105">
        <f t="shared" si="184"/>
        <v>0</v>
      </c>
      <c r="AX624" s="107"/>
      <c r="AY624" s="294" t="b">
        <f t="shared" si="187"/>
        <v>1</v>
      </c>
      <c r="AZ624" s="5" t="s">
        <v>1819</v>
      </c>
    </row>
    <row r="625" spans="1:52" s="5" customFormat="1" ht="24.95" customHeight="1" x14ac:dyDescent="0.25">
      <c r="A625" s="281" t="s">
        <v>228</v>
      </c>
      <c r="B625" s="19" t="s">
        <v>486</v>
      </c>
      <c r="C625" s="65" t="s">
        <v>487</v>
      </c>
      <c r="D625" s="66">
        <v>18</v>
      </c>
      <c r="E625" s="67">
        <v>18</v>
      </c>
      <c r="F625" s="101" t="s">
        <v>33</v>
      </c>
      <c r="G625" s="46">
        <v>0</v>
      </c>
      <c r="H625" s="46"/>
      <c r="I625" s="46"/>
      <c r="J625" s="46"/>
      <c r="K625" s="46"/>
      <c r="L625" s="46">
        <f t="shared" si="171"/>
        <v>0</v>
      </c>
      <c r="M625" s="46">
        <v>0</v>
      </c>
      <c r="N625" s="46">
        <f t="shared" si="172"/>
        <v>0</v>
      </c>
      <c r="O625" s="105"/>
      <c r="P625" s="105"/>
      <c r="Q625" s="105"/>
      <c r="R625" s="105"/>
      <c r="S625" s="46">
        <f t="shared" si="188"/>
        <v>0</v>
      </c>
      <c r="T625" s="46"/>
      <c r="U625" s="46">
        <f t="shared" si="189"/>
        <v>0</v>
      </c>
      <c r="V625" s="105"/>
      <c r="W625" s="105"/>
      <c r="X625" s="105"/>
      <c r="Y625" s="105"/>
      <c r="Z625" s="46">
        <f t="shared" si="173"/>
        <v>0</v>
      </c>
      <c r="AA625" s="105"/>
      <c r="AB625" s="46">
        <f t="shared" si="174"/>
        <v>0</v>
      </c>
      <c r="AC625" s="105"/>
      <c r="AD625" s="105"/>
      <c r="AE625" s="105"/>
      <c r="AF625" s="105"/>
      <c r="AG625" s="46">
        <f t="shared" si="190"/>
        <v>0</v>
      </c>
      <c r="AH625" s="105">
        <v>0</v>
      </c>
      <c r="AI625" s="46">
        <f t="shared" si="175"/>
        <v>0</v>
      </c>
      <c r="AJ625" s="105"/>
      <c r="AK625" s="105"/>
      <c r="AL625" s="105"/>
      <c r="AM625" s="105"/>
      <c r="AN625" s="46">
        <f t="shared" si="176"/>
        <v>0</v>
      </c>
      <c r="AO625" s="105">
        <v>0</v>
      </c>
      <c r="AP625" s="105">
        <f t="shared" si="177"/>
        <v>0</v>
      </c>
      <c r="AQ625" s="46">
        <f t="shared" si="178"/>
        <v>0</v>
      </c>
      <c r="AR625" s="46">
        <f t="shared" si="179"/>
        <v>0</v>
      </c>
      <c r="AS625" s="46">
        <f t="shared" si="180"/>
        <v>0</v>
      </c>
      <c r="AT625" s="46">
        <f t="shared" si="181"/>
        <v>0</v>
      </c>
      <c r="AU625" s="46">
        <f t="shared" si="182"/>
        <v>0</v>
      </c>
      <c r="AV625" s="105">
        <f t="shared" si="183"/>
        <v>0</v>
      </c>
      <c r="AW625" s="105">
        <f t="shared" si="184"/>
        <v>0</v>
      </c>
      <c r="AX625" s="107"/>
      <c r="AY625" s="294" t="b">
        <f t="shared" si="187"/>
        <v>1</v>
      </c>
      <c r="AZ625" s="5" t="s">
        <v>487</v>
      </c>
    </row>
    <row r="626" spans="1:52" s="5" customFormat="1" ht="24.95" customHeight="1" x14ac:dyDescent="0.25">
      <c r="A626" s="281" t="s">
        <v>228</v>
      </c>
      <c r="B626" s="19" t="s">
        <v>488</v>
      </c>
      <c r="C626" s="65" t="s">
        <v>489</v>
      </c>
      <c r="D626" s="66">
        <v>0</v>
      </c>
      <c r="E626" s="67">
        <v>0</v>
      </c>
      <c r="F626" s="101" t="s">
        <v>33</v>
      </c>
      <c r="G626" s="46">
        <v>0</v>
      </c>
      <c r="H626" s="46"/>
      <c r="I626" s="46"/>
      <c r="J626" s="46"/>
      <c r="K626" s="46"/>
      <c r="L626" s="46">
        <f t="shared" si="171"/>
        <v>0</v>
      </c>
      <c r="M626" s="46">
        <v>0</v>
      </c>
      <c r="N626" s="46">
        <f t="shared" si="172"/>
        <v>0</v>
      </c>
      <c r="O626" s="105"/>
      <c r="P626" s="105"/>
      <c r="Q626" s="105"/>
      <c r="R626" s="105"/>
      <c r="S626" s="46">
        <f t="shared" si="188"/>
        <v>0</v>
      </c>
      <c r="T626" s="46"/>
      <c r="U626" s="46">
        <f t="shared" si="189"/>
        <v>0</v>
      </c>
      <c r="V626" s="105"/>
      <c r="W626" s="105"/>
      <c r="X626" s="105"/>
      <c r="Y626" s="105"/>
      <c r="Z626" s="46">
        <f t="shared" si="173"/>
        <v>0</v>
      </c>
      <c r="AA626" s="105"/>
      <c r="AB626" s="46">
        <f t="shared" si="174"/>
        <v>0</v>
      </c>
      <c r="AC626" s="105"/>
      <c r="AD626" s="105"/>
      <c r="AE626" s="105"/>
      <c r="AF626" s="105"/>
      <c r="AG626" s="46">
        <f t="shared" si="190"/>
        <v>0</v>
      </c>
      <c r="AH626" s="105">
        <v>0</v>
      </c>
      <c r="AI626" s="46">
        <f t="shared" si="175"/>
        <v>0</v>
      </c>
      <c r="AJ626" s="105"/>
      <c r="AK626" s="105"/>
      <c r="AL626" s="105"/>
      <c r="AM626" s="105"/>
      <c r="AN626" s="46">
        <f t="shared" si="176"/>
        <v>0</v>
      </c>
      <c r="AO626" s="105">
        <v>0</v>
      </c>
      <c r="AP626" s="105">
        <f t="shared" si="177"/>
        <v>0</v>
      </c>
      <c r="AQ626" s="46">
        <f t="shared" si="178"/>
        <v>0</v>
      </c>
      <c r="AR626" s="46">
        <f t="shared" si="179"/>
        <v>0</v>
      </c>
      <c r="AS626" s="46">
        <f t="shared" si="180"/>
        <v>0</v>
      </c>
      <c r="AT626" s="46">
        <f t="shared" si="181"/>
        <v>0</v>
      </c>
      <c r="AU626" s="46">
        <f t="shared" si="182"/>
        <v>0</v>
      </c>
      <c r="AV626" s="105">
        <f t="shared" si="183"/>
        <v>0</v>
      </c>
      <c r="AW626" s="105">
        <f t="shared" si="184"/>
        <v>0</v>
      </c>
      <c r="AX626" s="107"/>
      <c r="AY626" s="294" t="b">
        <f t="shared" si="187"/>
        <v>1</v>
      </c>
      <c r="AZ626" s="5" t="s">
        <v>489</v>
      </c>
    </row>
    <row r="627" spans="1:52" s="5" customFormat="1" ht="28.5" customHeight="1" x14ac:dyDescent="0.25">
      <c r="A627" s="281" t="s">
        <v>228</v>
      </c>
      <c r="B627" s="19" t="s">
        <v>490</v>
      </c>
      <c r="C627" s="65" t="s">
        <v>491</v>
      </c>
      <c r="D627" s="66">
        <v>0</v>
      </c>
      <c r="E627" s="67">
        <v>0</v>
      </c>
      <c r="F627" s="101" t="s">
        <v>33</v>
      </c>
      <c r="G627" s="46">
        <v>0</v>
      </c>
      <c r="H627" s="46"/>
      <c r="I627" s="46"/>
      <c r="J627" s="46"/>
      <c r="K627" s="46"/>
      <c r="L627" s="46">
        <f t="shared" si="171"/>
        <v>0</v>
      </c>
      <c r="M627" s="46">
        <v>0</v>
      </c>
      <c r="N627" s="46">
        <f t="shared" si="172"/>
        <v>0</v>
      </c>
      <c r="O627" s="105"/>
      <c r="P627" s="105"/>
      <c r="Q627" s="105"/>
      <c r="R627" s="105"/>
      <c r="S627" s="46">
        <f t="shared" si="188"/>
        <v>0</v>
      </c>
      <c r="T627" s="46"/>
      <c r="U627" s="46">
        <f t="shared" si="189"/>
        <v>0</v>
      </c>
      <c r="V627" s="105"/>
      <c r="W627" s="105"/>
      <c r="X627" s="105"/>
      <c r="Y627" s="105"/>
      <c r="Z627" s="46">
        <f t="shared" si="173"/>
        <v>0</v>
      </c>
      <c r="AA627" s="105"/>
      <c r="AB627" s="46">
        <f t="shared" si="174"/>
        <v>0</v>
      </c>
      <c r="AC627" s="105"/>
      <c r="AD627" s="105"/>
      <c r="AE627" s="105"/>
      <c r="AF627" s="105"/>
      <c r="AG627" s="46">
        <f t="shared" si="190"/>
        <v>0</v>
      </c>
      <c r="AH627" s="105">
        <v>0</v>
      </c>
      <c r="AI627" s="46">
        <f t="shared" si="175"/>
        <v>0</v>
      </c>
      <c r="AJ627" s="105"/>
      <c r="AK627" s="105"/>
      <c r="AL627" s="105"/>
      <c r="AM627" s="105"/>
      <c r="AN627" s="46">
        <f t="shared" si="176"/>
        <v>0</v>
      </c>
      <c r="AO627" s="105">
        <v>0</v>
      </c>
      <c r="AP627" s="105">
        <f t="shared" si="177"/>
        <v>0</v>
      </c>
      <c r="AQ627" s="46">
        <f t="shared" si="178"/>
        <v>0</v>
      </c>
      <c r="AR627" s="46">
        <f t="shared" si="179"/>
        <v>0</v>
      </c>
      <c r="AS627" s="46">
        <f t="shared" si="180"/>
        <v>0</v>
      </c>
      <c r="AT627" s="46">
        <f t="shared" si="181"/>
        <v>0</v>
      </c>
      <c r="AU627" s="46">
        <f t="shared" si="182"/>
        <v>0</v>
      </c>
      <c r="AV627" s="105">
        <f t="shared" si="183"/>
        <v>0</v>
      </c>
      <c r="AW627" s="105">
        <f t="shared" si="184"/>
        <v>0</v>
      </c>
      <c r="AX627" s="107"/>
      <c r="AY627" s="294" t="b">
        <f t="shared" si="187"/>
        <v>1</v>
      </c>
      <c r="AZ627" s="5" t="s">
        <v>491</v>
      </c>
    </row>
    <row r="628" spans="1:52" s="5" customFormat="1" ht="24.95" customHeight="1" x14ac:dyDescent="0.25">
      <c r="A628" s="281" t="s">
        <v>228</v>
      </c>
      <c r="B628" s="19" t="s">
        <v>492</v>
      </c>
      <c r="C628" s="65" t="s">
        <v>493</v>
      </c>
      <c r="D628" s="66">
        <v>13</v>
      </c>
      <c r="E628" s="67">
        <v>13</v>
      </c>
      <c r="F628" s="101" t="s">
        <v>33</v>
      </c>
      <c r="G628" s="46">
        <v>0</v>
      </c>
      <c r="H628" s="46"/>
      <c r="I628" s="46"/>
      <c r="J628" s="46"/>
      <c r="K628" s="46"/>
      <c r="L628" s="46">
        <f t="shared" si="171"/>
        <v>0</v>
      </c>
      <c r="M628" s="46">
        <v>0</v>
      </c>
      <c r="N628" s="46">
        <f t="shared" si="172"/>
        <v>0</v>
      </c>
      <c r="O628" s="105"/>
      <c r="P628" s="105"/>
      <c r="Q628" s="105"/>
      <c r="R628" s="105"/>
      <c r="S628" s="46">
        <f t="shared" si="188"/>
        <v>0</v>
      </c>
      <c r="T628" s="46"/>
      <c r="U628" s="46">
        <f t="shared" si="189"/>
        <v>0</v>
      </c>
      <c r="V628" s="105"/>
      <c r="W628" s="105"/>
      <c r="X628" s="105"/>
      <c r="Y628" s="105"/>
      <c r="Z628" s="46">
        <f t="shared" si="173"/>
        <v>0</v>
      </c>
      <c r="AA628" s="105"/>
      <c r="AB628" s="46">
        <f t="shared" si="174"/>
        <v>0</v>
      </c>
      <c r="AC628" s="105"/>
      <c r="AD628" s="105"/>
      <c r="AE628" s="105"/>
      <c r="AF628" s="105"/>
      <c r="AG628" s="46">
        <f t="shared" si="190"/>
        <v>0</v>
      </c>
      <c r="AH628" s="105">
        <v>0</v>
      </c>
      <c r="AI628" s="46">
        <f t="shared" si="175"/>
        <v>0</v>
      </c>
      <c r="AJ628" s="105"/>
      <c r="AK628" s="105"/>
      <c r="AL628" s="105"/>
      <c r="AM628" s="105"/>
      <c r="AN628" s="46">
        <f t="shared" si="176"/>
        <v>0</v>
      </c>
      <c r="AO628" s="105">
        <v>0</v>
      </c>
      <c r="AP628" s="105">
        <f t="shared" si="177"/>
        <v>0</v>
      </c>
      <c r="AQ628" s="46">
        <f t="shared" si="178"/>
        <v>0</v>
      </c>
      <c r="AR628" s="46">
        <f t="shared" si="179"/>
        <v>0</v>
      </c>
      <c r="AS628" s="46">
        <f t="shared" si="180"/>
        <v>0</v>
      </c>
      <c r="AT628" s="46">
        <f t="shared" si="181"/>
        <v>0</v>
      </c>
      <c r="AU628" s="46">
        <f t="shared" si="182"/>
        <v>0</v>
      </c>
      <c r="AV628" s="105">
        <f t="shared" si="183"/>
        <v>0</v>
      </c>
      <c r="AW628" s="105">
        <f t="shared" si="184"/>
        <v>0</v>
      </c>
      <c r="AX628" s="107"/>
      <c r="AY628" s="294" t="b">
        <f t="shared" si="187"/>
        <v>1</v>
      </c>
      <c r="AZ628" s="5" t="s">
        <v>493</v>
      </c>
    </row>
    <row r="629" spans="1:52" s="5" customFormat="1" ht="35.1" customHeight="1" x14ac:dyDescent="0.25">
      <c r="A629" s="281" t="s">
        <v>228</v>
      </c>
      <c r="B629" s="19" t="s">
        <v>494</v>
      </c>
      <c r="C629" s="65" t="s">
        <v>495</v>
      </c>
      <c r="D629" s="66">
        <v>24.99</v>
      </c>
      <c r="E629" s="67">
        <v>24.99</v>
      </c>
      <c r="F629" s="101" t="s">
        <v>33</v>
      </c>
      <c r="G629" s="46">
        <v>0</v>
      </c>
      <c r="H629" s="46"/>
      <c r="I629" s="46"/>
      <c r="J629" s="46"/>
      <c r="K629" s="46"/>
      <c r="L629" s="46">
        <f t="shared" si="171"/>
        <v>0</v>
      </c>
      <c r="M629" s="46">
        <v>0</v>
      </c>
      <c r="N629" s="46">
        <f t="shared" si="172"/>
        <v>0</v>
      </c>
      <c r="O629" s="105"/>
      <c r="P629" s="105"/>
      <c r="Q629" s="105"/>
      <c r="R629" s="105"/>
      <c r="S629" s="46">
        <f t="shared" si="188"/>
        <v>0</v>
      </c>
      <c r="T629" s="46"/>
      <c r="U629" s="46">
        <f t="shared" si="189"/>
        <v>0</v>
      </c>
      <c r="V629" s="105"/>
      <c r="W629" s="105"/>
      <c r="X629" s="105"/>
      <c r="Y629" s="105"/>
      <c r="Z629" s="46">
        <f t="shared" si="173"/>
        <v>0</v>
      </c>
      <c r="AA629" s="105"/>
      <c r="AB629" s="46">
        <f t="shared" si="174"/>
        <v>0</v>
      </c>
      <c r="AC629" s="105"/>
      <c r="AD629" s="105"/>
      <c r="AE629" s="105"/>
      <c r="AF629" s="105"/>
      <c r="AG629" s="46">
        <f t="shared" si="190"/>
        <v>0</v>
      </c>
      <c r="AH629" s="105">
        <v>0</v>
      </c>
      <c r="AI629" s="46">
        <f t="shared" si="175"/>
        <v>0</v>
      </c>
      <c r="AJ629" s="105"/>
      <c r="AK629" s="105"/>
      <c r="AL629" s="105"/>
      <c r="AM629" s="105"/>
      <c r="AN629" s="46">
        <f t="shared" si="176"/>
        <v>0</v>
      </c>
      <c r="AO629" s="105">
        <v>0</v>
      </c>
      <c r="AP629" s="105">
        <f t="shared" si="177"/>
        <v>0</v>
      </c>
      <c r="AQ629" s="46">
        <f t="shared" si="178"/>
        <v>0</v>
      </c>
      <c r="AR629" s="46">
        <f t="shared" si="179"/>
        <v>0</v>
      </c>
      <c r="AS629" s="46">
        <f t="shared" si="180"/>
        <v>0</v>
      </c>
      <c r="AT629" s="46">
        <f t="shared" si="181"/>
        <v>0</v>
      </c>
      <c r="AU629" s="46">
        <f t="shared" si="182"/>
        <v>0</v>
      </c>
      <c r="AV629" s="105">
        <f t="shared" si="183"/>
        <v>0</v>
      </c>
      <c r="AW629" s="105">
        <f t="shared" si="184"/>
        <v>0</v>
      </c>
      <c r="AX629" s="107"/>
      <c r="AY629" s="294" t="b">
        <f t="shared" si="187"/>
        <v>1</v>
      </c>
      <c r="AZ629" s="5" t="s">
        <v>495</v>
      </c>
    </row>
    <row r="630" spans="1:52" s="5" customFormat="1" ht="28.5" customHeight="1" x14ac:dyDescent="0.25">
      <c r="A630" s="281" t="s">
        <v>228</v>
      </c>
      <c r="B630" s="19" t="s">
        <v>496</v>
      </c>
      <c r="C630" s="65" t="s">
        <v>497</v>
      </c>
      <c r="D630" s="66">
        <v>22.26</v>
      </c>
      <c r="E630" s="67">
        <v>22.26</v>
      </c>
      <c r="F630" s="101" t="s">
        <v>33</v>
      </c>
      <c r="G630" s="46">
        <v>0</v>
      </c>
      <c r="H630" s="46"/>
      <c r="I630" s="46"/>
      <c r="J630" s="46"/>
      <c r="K630" s="46"/>
      <c r="L630" s="46">
        <f t="shared" si="171"/>
        <v>0</v>
      </c>
      <c r="M630" s="46">
        <v>0</v>
      </c>
      <c r="N630" s="46">
        <f t="shared" si="172"/>
        <v>0</v>
      </c>
      <c r="O630" s="105"/>
      <c r="P630" s="105"/>
      <c r="Q630" s="105"/>
      <c r="R630" s="105"/>
      <c r="S630" s="46">
        <f t="shared" si="188"/>
        <v>0</v>
      </c>
      <c r="T630" s="46"/>
      <c r="U630" s="46">
        <f t="shared" si="189"/>
        <v>0</v>
      </c>
      <c r="V630" s="105"/>
      <c r="W630" s="105"/>
      <c r="X630" s="105"/>
      <c r="Y630" s="105"/>
      <c r="Z630" s="46">
        <f t="shared" si="173"/>
        <v>0</v>
      </c>
      <c r="AA630" s="105"/>
      <c r="AB630" s="46">
        <f t="shared" si="174"/>
        <v>0</v>
      </c>
      <c r="AC630" s="105"/>
      <c r="AD630" s="105"/>
      <c r="AE630" s="105"/>
      <c r="AF630" s="105"/>
      <c r="AG630" s="46">
        <f t="shared" si="190"/>
        <v>0</v>
      </c>
      <c r="AH630" s="105">
        <v>0</v>
      </c>
      <c r="AI630" s="46">
        <f t="shared" si="175"/>
        <v>0</v>
      </c>
      <c r="AJ630" s="105"/>
      <c r="AK630" s="105"/>
      <c r="AL630" s="105"/>
      <c r="AM630" s="105"/>
      <c r="AN630" s="46">
        <f t="shared" si="176"/>
        <v>0</v>
      </c>
      <c r="AO630" s="105">
        <v>0</v>
      </c>
      <c r="AP630" s="105">
        <f t="shared" si="177"/>
        <v>0</v>
      </c>
      <c r="AQ630" s="46">
        <f t="shared" si="178"/>
        <v>0</v>
      </c>
      <c r="AR630" s="46">
        <f t="shared" si="179"/>
        <v>0</v>
      </c>
      <c r="AS630" s="46">
        <f t="shared" si="180"/>
        <v>0</v>
      </c>
      <c r="AT630" s="46">
        <f t="shared" si="181"/>
        <v>0</v>
      </c>
      <c r="AU630" s="46">
        <f t="shared" si="182"/>
        <v>0</v>
      </c>
      <c r="AV630" s="105">
        <f t="shared" si="183"/>
        <v>0</v>
      </c>
      <c r="AW630" s="105">
        <f t="shared" si="184"/>
        <v>0</v>
      </c>
      <c r="AX630" s="108"/>
      <c r="AY630" s="294" t="b">
        <f t="shared" si="187"/>
        <v>1</v>
      </c>
      <c r="AZ630" s="5" t="s">
        <v>497</v>
      </c>
    </row>
    <row r="631" spans="1:52" s="5" customFormat="1" ht="24.95" customHeight="1" x14ac:dyDescent="0.25">
      <c r="A631" s="281" t="s">
        <v>228</v>
      </c>
      <c r="B631" s="19" t="s">
        <v>498</v>
      </c>
      <c r="C631" s="65" t="s">
        <v>499</v>
      </c>
      <c r="D631" s="66">
        <v>35.549999999999997</v>
      </c>
      <c r="E631" s="67">
        <v>35.549999999999997</v>
      </c>
      <c r="F631" s="101" t="s">
        <v>33</v>
      </c>
      <c r="G631" s="46">
        <v>0</v>
      </c>
      <c r="H631" s="46"/>
      <c r="I631" s="46"/>
      <c r="J631" s="46"/>
      <c r="K631" s="46"/>
      <c r="L631" s="46">
        <f t="shared" si="171"/>
        <v>0</v>
      </c>
      <c r="M631" s="46">
        <v>0</v>
      </c>
      <c r="N631" s="46">
        <f t="shared" si="172"/>
        <v>0</v>
      </c>
      <c r="O631" s="105"/>
      <c r="P631" s="105"/>
      <c r="Q631" s="105"/>
      <c r="R631" s="105"/>
      <c r="S631" s="46">
        <f t="shared" si="188"/>
        <v>0</v>
      </c>
      <c r="T631" s="46"/>
      <c r="U631" s="46">
        <f t="shared" si="189"/>
        <v>0</v>
      </c>
      <c r="V631" s="105"/>
      <c r="W631" s="105"/>
      <c r="X631" s="105"/>
      <c r="Y631" s="105"/>
      <c r="Z631" s="46">
        <f t="shared" si="173"/>
        <v>0</v>
      </c>
      <c r="AA631" s="105"/>
      <c r="AB631" s="46">
        <f t="shared" si="174"/>
        <v>0</v>
      </c>
      <c r="AC631" s="105"/>
      <c r="AD631" s="105"/>
      <c r="AE631" s="105"/>
      <c r="AF631" s="105"/>
      <c r="AG631" s="46">
        <f t="shared" si="190"/>
        <v>0</v>
      </c>
      <c r="AH631" s="105">
        <v>0</v>
      </c>
      <c r="AI631" s="46">
        <f t="shared" si="175"/>
        <v>0</v>
      </c>
      <c r="AJ631" s="105"/>
      <c r="AK631" s="105"/>
      <c r="AL631" s="105"/>
      <c r="AM631" s="105"/>
      <c r="AN631" s="46">
        <f t="shared" si="176"/>
        <v>0</v>
      </c>
      <c r="AO631" s="105">
        <v>0</v>
      </c>
      <c r="AP631" s="105">
        <f t="shared" si="177"/>
        <v>0</v>
      </c>
      <c r="AQ631" s="46">
        <f t="shared" si="178"/>
        <v>0</v>
      </c>
      <c r="AR631" s="46">
        <f t="shared" si="179"/>
        <v>0</v>
      </c>
      <c r="AS631" s="46">
        <f t="shared" si="180"/>
        <v>0</v>
      </c>
      <c r="AT631" s="46">
        <f t="shared" si="181"/>
        <v>0</v>
      </c>
      <c r="AU631" s="46">
        <f t="shared" si="182"/>
        <v>0</v>
      </c>
      <c r="AV631" s="105">
        <f t="shared" si="183"/>
        <v>0</v>
      </c>
      <c r="AW631" s="105">
        <f t="shared" si="184"/>
        <v>0</v>
      </c>
      <c r="AX631" s="107"/>
      <c r="AY631" s="294" t="b">
        <f t="shared" si="187"/>
        <v>1</v>
      </c>
      <c r="AZ631" s="5" t="s">
        <v>499</v>
      </c>
    </row>
    <row r="632" spans="1:52" s="5" customFormat="1" ht="24.95" customHeight="1" x14ac:dyDescent="0.25">
      <c r="A632" s="281" t="s">
        <v>674</v>
      </c>
      <c r="B632" s="19" t="s">
        <v>843</v>
      </c>
      <c r="C632" s="65" t="s">
        <v>844</v>
      </c>
      <c r="D632" s="66">
        <v>27.61</v>
      </c>
      <c r="E632" s="67">
        <v>27.61</v>
      </c>
      <c r="F632" s="101" t="s">
        <v>33</v>
      </c>
      <c r="G632" s="46">
        <v>2</v>
      </c>
      <c r="H632" s="46"/>
      <c r="I632" s="46"/>
      <c r="J632" s="46"/>
      <c r="K632" s="46"/>
      <c r="L632" s="46">
        <f t="shared" si="171"/>
        <v>2</v>
      </c>
      <c r="M632" s="46">
        <v>2</v>
      </c>
      <c r="N632" s="46">
        <f t="shared" si="172"/>
        <v>0</v>
      </c>
      <c r="O632" s="105"/>
      <c r="P632" s="105"/>
      <c r="Q632" s="105"/>
      <c r="R632" s="105"/>
      <c r="S632" s="46">
        <f t="shared" si="188"/>
        <v>2</v>
      </c>
      <c r="T632" s="46">
        <v>2</v>
      </c>
      <c r="U632" s="46">
        <f t="shared" si="189"/>
        <v>0</v>
      </c>
      <c r="V632" s="105"/>
      <c r="W632" s="105"/>
      <c r="X632" s="105"/>
      <c r="Y632" s="105"/>
      <c r="Z632" s="46">
        <f t="shared" si="173"/>
        <v>2</v>
      </c>
      <c r="AA632" s="105">
        <v>2</v>
      </c>
      <c r="AB632" s="46">
        <f t="shared" si="174"/>
        <v>0</v>
      </c>
      <c r="AC632" s="105"/>
      <c r="AD632" s="105"/>
      <c r="AE632" s="105"/>
      <c r="AF632" s="105"/>
      <c r="AG632" s="46">
        <f t="shared" si="190"/>
        <v>2</v>
      </c>
      <c r="AH632" s="105">
        <v>2</v>
      </c>
      <c r="AI632" s="46">
        <f t="shared" si="175"/>
        <v>0</v>
      </c>
      <c r="AJ632" s="105"/>
      <c r="AK632" s="105"/>
      <c r="AL632" s="105"/>
      <c r="AM632" s="105"/>
      <c r="AN632" s="46">
        <f t="shared" si="176"/>
        <v>2</v>
      </c>
      <c r="AO632" s="105">
        <v>2</v>
      </c>
      <c r="AP632" s="105">
        <f t="shared" si="177"/>
        <v>0</v>
      </c>
      <c r="AQ632" s="46">
        <f t="shared" si="178"/>
        <v>0</v>
      </c>
      <c r="AR632" s="46">
        <f t="shared" si="179"/>
        <v>0</v>
      </c>
      <c r="AS632" s="46">
        <f t="shared" si="180"/>
        <v>0</v>
      </c>
      <c r="AT632" s="46">
        <f t="shared" si="181"/>
        <v>0</v>
      </c>
      <c r="AU632" s="46">
        <f t="shared" si="182"/>
        <v>2</v>
      </c>
      <c r="AV632" s="105">
        <f t="shared" si="183"/>
        <v>2</v>
      </c>
      <c r="AW632" s="105">
        <f t="shared" si="184"/>
        <v>0</v>
      </c>
      <c r="AX632" s="108"/>
      <c r="AY632" s="294" t="b">
        <f t="shared" si="187"/>
        <v>1</v>
      </c>
      <c r="AZ632" s="5" t="s">
        <v>844</v>
      </c>
    </row>
    <row r="633" spans="1:52" s="5" customFormat="1" ht="24.95" customHeight="1" x14ac:dyDescent="0.25">
      <c r="A633" s="281" t="s">
        <v>674</v>
      </c>
      <c r="B633" s="19" t="s">
        <v>845</v>
      </c>
      <c r="C633" s="65" t="s">
        <v>846</v>
      </c>
      <c r="D633" s="66">
        <v>43.38</v>
      </c>
      <c r="E633" s="67">
        <v>43.38</v>
      </c>
      <c r="F633" s="101" t="s">
        <v>847</v>
      </c>
      <c r="G633" s="46">
        <v>0</v>
      </c>
      <c r="H633" s="46"/>
      <c r="I633" s="46"/>
      <c r="J633" s="46"/>
      <c r="K633" s="46"/>
      <c r="L633" s="46">
        <f t="shared" si="171"/>
        <v>0</v>
      </c>
      <c r="M633" s="46"/>
      <c r="N633" s="46">
        <f t="shared" si="172"/>
        <v>0</v>
      </c>
      <c r="O633" s="105"/>
      <c r="P633" s="105"/>
      <c r="Q633" s="105"/>
      <c r="R633" s="105"/>
      <c r="S633" s="46">
        <f t="shared" si="188"/>
        <v>0</v>
      </c>
      <c r="T633" s="46"/>
      <c r="U633" s="46">
        <f t="shared" si="189"/>
        <v>0</v>
      </c>
      <c r="V633" s="105"/>
      <c r="W633" s="105"/>
      <c r="X633" s="105"/>
      <c r="Y633" s="105"/>
      <c r="Z633" s="46">
        <f t="shared" si="173"/>
        <v>0</v>
      </c>
      <c r="AA633" s="105"/>
      <c r="AB633" s="46">
        <f t="shared" si="174"/>
        <v>0</v>
      </c>
      <c r="AC633" s="105"/>
      <c r="AD633" s="105"/>
      <c r="AE633" s="105"/>
      <c r="AF633" s="105"/>
      <c r="AG633" s="46">
        <f t="shared" si="190"/>
        <v>0</v>
      </c>
      <c r="AH633" s="105">
        <v>0</v>
      </c>
      <c r="AI633" s="46">
        <f t="shared" si="175"/>
        <v>0</v>
      </c>
      <c r="AJ633" s="105"/>
      <c r="AK633" s="105"/>
      <c r="AL633" s="105"/>
      <c r="AM633" s="105"/>
      <c r="AN633" s="46">
        <f t="shared" si="176"/>
        <v>0</v>
      </c>
      <c r="AO633" s="105">
        <v>0</v>
      </c>
      <c r="AP633" s="105">
        <f t="shared" si="177"/>
        <v>0</v>
      </c>
      <c r="AQ633" s="46">
        <f t="shared" si="178"/>
        <v>0</v>
      </c>
      <c r="AR633" s="46">
        <f t="shared" si="179"/>
        <v>0</v>
      </c>
      <c r="AS633" s="46">
        <f t="shared" si="180"/>
        <v>0</v>
      </c>
      <c r="AT633" s="46">
        <f t="shared" si="181"/>
        <v>0</v>
      </c>
      <c r="AU633" s="46">
        <f t="shared" si="182"/>
        <v>0</v>
      </c>
      <c r="AV633" s="105">
        <f t="shared" si="183"/>
        <v>0</v>
      </c>
      <c r="AW633" s="105">
        <f t="shared" si="184"/>
        <v>0</v>
      </c>
      <c r="AX633" s="108"/>
      <c r="AY633" s="294" t="b">
        <f t="shared" si="187"/>
        <v>1</v>
      </c>
      <c r="AZ633" s="5" t="s">
        <v>846</v>
      </c>
    </row>
    <row r="634" spans="1:52" s="5" customFormat="1" ht="24.95" customHeight="1" x14ac:dyDescent="0.25">
      <c r="A634" s="281" t="s">
        <v>1739</v>
      </c>
      <c r="B634" s="19" t="s">
        <v>1820</v>
      </c>
      <c r="C634" s="65" t="s">
        <v>1821</v>
      </c>
      <c r="D634" s="66">
        <v>78.180000000000007</v>
      </c>
      <c r="E634" s="67">
        <v>78.180000000000007</v>
      </c>
      <c r="F634" s="101" t="s">
        <v>1822</v>
      </c>
      <c r="G634" s="46">
        <v>0</v>
      </c>
      <c r="H634" s="46"/>
      <c r="I634" s="46"/>
      <c r="J634" s="46"/>
      <c r="K634" s="46"/>
      <c r="L634" s="46">
        <f t="shared" si="171"/>
        <v>0</v>
      </c>
      <c r="M634" s="46"/>
      <c r="N634" s="46">
        <f t="shared" si="172"/>
        <v>0</v>
      </c>
      <c r="O634" s="105"/>
      <c r="P634" s="105"/>
      <c r="Q634" s="105"/>
      <c r="R634" s="105"/>
      <c r="S634" s="46">
        <f t="shared" si="188"/>
        <v>0</v>
      </c>
      <c r="T634" s="46"/>
      <c r="U634" s="46">
        <f t="shared" si="189"/>
        <v>0</v>
      </c>
      <c r="V634" s="105"/>
      <c r="W634" s="105"/>
      <c r="X634" s="105"/>
      <c r="Y634" s="105"/>
      <c r="Z634" s="46">
        <f t="shared" si="173"/>
        <v>0</v>
      </c>
      <c r="AA634" s="105"/>
      <c r="AB634" s="46">
        <f t="shared" si="174"/>
        <v>0</v>
      </c>
      <c r="AC634" s="105"/>
      <c r="AD634" s="105"/>
      <c r="AE634" s="105"/>
      <c r="AF634" s="105"/>
      <c r="AG634" s="46">
        <f t="shared" si="190"/>
        <v>0</v>
      </c>
      <c r="AH634" s="105">
        <v>0</v>
      </c>
      <c r="AI634" s="46">
        <f t="shared" si="175"/>
        <v>0</v>
      </c>
      <c r="AJ634" s="105"/>
      <c r="AK634" s="105"/>
      <c r="AL634" s="105"/>
      <c r="AM634" s="105"/>
      <c r="AN634" s="46">
        <f t="shared" si="176"/>
        <v>0</v>
      </c>
      <c r="AO634" s="105">
        <v>0</v>
      </c>
      <c r="AP634" s="105">
        <f t="shared" si="177"/>
        <v>0</v>
      </c>
      <c r="AQ634" s="46">
        <f t="shared" si="178"/>
        <v>0</v>
      </c>
      <c r="AR634" s="46">
        <f t="shared" si="179"/>
        <v>0</v>
      </c>
      <c r="AS634" s="46">
        <f t="shared" si="180"/>
        <v>0</v>
      </c>
      <c r="AT634" s="46">
        <f t="shared" si="181"/>
        <v>0</v>
      </c>
      <c r="AU634" s="46">
        <f t="shared" si="182"/>
        <v>0</v>
      </c>
      <c r="AV634" s="105">
        <f t="shared" si="183"/>
        <v>0</v>
      </c>
      <c r="AW634" s="105">
        <f t="shared" si="184"/>
        <v>0</v>
      </c>
      <c r="AX634" s="107"/>
      <c r="AY634" s="294" t="b">
        <f t="shared" si="187"/>
        <v>1</v>
      </c>
      <c r="AZ634" s="5" t="s">
        <v>1821</v>
      </c>
    </row>
    <row r="635" spans="1:52" s="5" customFormat="1" ht="24.95" customHeight="1" x14ac:dyDescent="0.25">
      <c r="A635" s="281" t="s">
        <v>27</v>
      </c>
      <c r="B635" s="19" t="s">
        <v>140</v>
      </c>
      <c r="C635" s="65" t="s">
        <v>141</v>
      </c>
      <c r="D635" s="66">
        <v>320.16000000000003</v>
      </c>
      <c r="E635" s="67">
        <v>320.16000000000003</v>
      </c>
      <c r="F635" s="101" t="s">
        <v>142</v>
      </c>
      <c r="G635" s="46">
        <v>0</v>
      </c>
      <c r="H635" s="46"/>
      <c r="I635" s="46"/>
      <c r="J635" s="46"/>
      <c r="K635" s="46"/>
      <c r="L635" s="46">
        <f t="shared" si="171"/>
        <v>0</v>
      </c>
      <c r="M635" s="46">
        <v>0</v>
      </c>
      <c r="N635" s="46">
        <f t="shared" si="172"/>
        <v>0</v>
      </c>
      <c r="O635" s="105"/>
      <c r="P635" s="105"/>
      <c r="Q635" s="105"/>
      <c r="R635" s="105"/>
      <c r="S635" s="46">
        <f t="shared" si="188"/>
        <v>0</v>
      </c>
      <c r="T635" s="46"/>
      <c r="U635" s="46">
        <f t="shared" si="189"/>
        <v>0</v>
      </c>
      <c r="V635" s="105"/>
      <c r="W635" s="105"/>
      <c r="X635" s="105"/>
      <c r="Y635" s="105"/>
      <c r="Z635" s="46">
        <f t="shared" si="173"/>
        <v>0</v>
      </c>
      <c r="AA635" s="105"/>
      <c r="AB635" s="46">
        <f t="shared" si="174"/>
        <v>0</v>
      </c>
      <c r="AC635" s="105"/>
      <c r="AD635" s="105"/>
      <c r="AE635" s="105"/>
      <c r="AF635" s="105"/>
      <c r="AG635" s="46">
        <f t="shared" si="190"/>
        <v>0</v>
      </c>
      <c r="AH635" s="105">
        <v>0</v>
      </c>
      <c r="AI635" s="46">
        <f t="shared" si="175"/>
        <v>0</v>
      </c>
      <c r="AJ635" s="105"/>
      <c r="AK635" s="105"/>
      <c r="AL635" s="105"/>
      <c r="AM635" s="105"/>
      <c r="AN635" s="46">
        <f t="shared" si="176"/>
        <v>0</v>
      </c>
      <c r="AO635" s="105">
        <v>0</v>
      </c>
      <c r="AP635" s="105">
        <f t="shared" si="177"/>
        <v>0</v>
      </c>
      <c r="AQ635" s="46">
        <f t="shared" si="178"/>
        <v>0</v>
      </c>
      <c r="AR635" s="46">
        <f t="shared" si="179"/>
        <v>0</v>
      </c>
      <c r="AS635" s="46">
        <f t="shared" si="180"/>
        <v>0</v>
      </c>
      <c r="AT635" s="46">
        <f t="shared" si="181"/>
        <v>0</v>
      </c>
      <c r="AU635" s="46">
        <f t="shared" si="182"/>
        <v>0</v>
      </c>
      <c r="AV635" s="105">
        <f t="shared" si="183"/>
        <v>0</v>
      </c>
      <c r="AW635" s="105">
        <f t="shared" si="184"/>
        <v>0</v>
      </c>
      <c r="AX635" s="106"/>
      <c r="AY635" s="294" t="b">
        <f t="shared" si="187"/>
        <v>1</v>
      </c>
      <c r="AZ635" s="5" t="s">
        <v>141</v>
      </c>
    </row>
    <row r="636" spans="1:52" s="5" customFormat="1" ht="24.95" customHeight="1" x14ac:dyDescent="0.25">
      <c r="A636" s="281" t="s">
        <v>1053</v>
      </c>
      <c r="B636" s="19" t="s">
        <v>1212</v>
      </c>
      <c r="C636" s="65" t="s">
        <v>1213</v>
      </c>
      <c r="D636" s="66">
        <v>422.24</v>
      </c>
      <c r="E636" s="67">
        <v>422.24</v>
      </c>
      <c r="F636" s="101" t="s">
        <v>33</v>
      </c>
      <c r="G636" s="46">
        <v>0</v>
      </c>
      <c r="H636" s="46"/>
      <c r="I636" s="46"/>
      <c r="J636" s="46"/>
      <c r="K636" s="46"/>
      <c r="L636" s="46">
        <f t="shared" si="171"/>
        <v>0</v>
      </c>
      <c r="M636" s="46">
        <v>0</v>
      </c>
      <c r="N636" s="46">
        <f t="shared" si="172"/>
        <v>0</v>
      </c>
      <c r="O636" s="105"/>
      <c r="P636" s="105"/>
      <c r="Q636" s="105"/>
      <c r="R636" s="105"/>
      <c r="S636" s="46">
        <f t="shared" si="188"/>
        <v>0</v>
      </c>
      <c r="T636" s="46"/>
      <c r="U636" s="46">
        <f t="shared" si="189"/>
        <v>0</v>
      </c>
      <c r="V636" s="105"/>
      <c r="W636" s="105"/>
      <c r="X636" s="105"/>
      <c r="Y636" s="105"/>
      <c r="Z636" s="46">
        <f t="shared" si="173"/>
        <v>0</v>
      </c>
      <c r="AA636" s="105"/>
      <c r="AB636" s="46">
        <f t="shared" si="174"/>
        <v>0</v>
      </c>
      <c r="AC636" s="105"/>
      <c r="AD636" s="105"/>
      <c r="AE636" s="105"/>
      <c r="AF636" s="105"/>
      <c r="AG636" s="46">
        <f t="shared" si="190"/>
        <v>0</v>
      </c>
      <c r="AH636" s="105">
        <v>0</v>
      </c>
      <c r="AI636" s="46">
        <f t="shared" si="175"/>
        <v>0</v>
      </c>
      <c r="AJ636" s="105"/>
      <c r="AK636" s="105"/>
      <c r="AL636" s="105"/>
      <c r="AM636" s="105"/>
      <c r="AN636" s="46">
        <f t="shared" si="176"/>
        <v>0</v>
      </c>
      <c r="AO636" s="105">
        <v>0</v>
      </c>
      <c r="AP636" s="105">
        <f t="shared" si="177"/>
        <v>0</v>
      </c>
      <c r="AQ636" s="46">
        <f t="shared" si="178"/>
        <v>0</v>
      </c>
      <c r="AR636" s="46">
        <f t="shared" si="179"/>
        <v>0</v>
      </c>
      <c r="AS636" s="46">
        <f t="shared" si="180"/>
        <v>0</v>
      </c>
      <c r="AT636" s="46">
        <f t="shared" si="181"/>
        <v>0</v>
      </c>
      <c r="AU636" s="46">
        <f t="shared" si="182"/>
        <v>0</v>
      </c>
      <c r="AV636" s="105">
        <f t="shared" si="183"/>
        <v>0</v>
      </c>
      <c r="AW636" s="105">
        <f t="shared" si="184"/>
        <v>0</v>
      </c>
      <c r="AX636" s="107"/>
      <c r="AY636" s="294" t="b">
        <f t="shared" si="187"/>
        <v>1</v>
      </c>
      <c r="AZ636" s="5" t="s">
        <v>1213</v>
      </c>
    </row>
    <row r="637" spans="1:52" s="5" customFormat="1" ht="28.5" customHeight="1" x14ac:dyDescent="0.25">
      <c r="A637" s="281" t="s">
        <v>674</v>
      </c>
      <c r="B637" s="19" t="s">
        <v>848</v>
      </c>
      <c r="C637" s="65" t="s">
        <v>849</v>
      </c>
      <c r="D637" s="66">
        <v>75.17</v>
      </c>
      <c r="E637" s="67">
        <v>75.17</v>
      </c>
      <c r="F637" s="101" t="s">
        <v>33</v>
      </c>
      <c r="G637" s="46">
        <v>0</v>
      </c>
      <c r="H637" s="46"/>
      <c r="I637" s="46"/>
      <c r="J637" s="46"/>
      <c r="K637" s="46"/>
      <c r="L637" s="46">
        <f t="shared" ref="L637:L691" si="191">G637+H637+I637-J637-K637</f>
        <v>0</v>
      </c>
      <c r="M637" s="46"/>
      <c r="N637" s="46">
        <f t="shared" ref="N637:N691" si="192">M637-L637</f>
        <v>0</v>
      </c>
      <c r="O637" s="105"/>
      <c r="P637" s="105"/>
      <c r="Q637" s="105"/>
      <c r="R637" s="105"/>
      <c r="S637" s="46">
        <f t="shared" si="188"/>
        <v>0</v>
      </c>
      <c r="T637" s="46"/>
      <c r="U637" s="46">
        <f t="shared" si="189"/>
        <v>0</v>
      </c>
      <c r="V637" s="105"/>
      <c r="W637" s="105"/>
      <c r="X637" s="105"/>
      <c r="Y637" s="105"/>
      <c r="Z637" s="46">
        <f t="shared" ref="Z637:Z691" si="193">S637+V637+W637-X637-Y637</f>
        <v>0</v>
      </c>
      <c r="AA637" s="105"/>
      <c r="AB637" s="46">
        <f t="shared" ref="AB637:AB691" si="194">AA637-Z637</f>
        <v>0</v>
      </c>
      <c r="AC637" s="105"/>
      <c r="AD637" s="105"/>
      <c r="AE637" s="105"/>
      <c r="AF637" s="105"/>
      <c r="AG637" s="46">
        <f t="shared" si="190"/>
        <v>0</v>
      </c>
      <c r="AH637" s="105">
        <v>0</v>
      </c>
      <c r="AI637" s="46">
        <f t="shared" ref="AI637:AI691" si="195">AH637-AG637</f>
        <v>0</v>
      </c>
      <c r="AJ637" s="105"/>
      <c r="AK637" s="105"/>
      <c r="AL637" s="105"/>
      <c r="AM637" s="105"/>
      <c r="AN637" s="46">
        <f t="shared" ref="AN637:AN691" si="196">AG637+AJ637+AK637-AL637-AM637</f>
        <v>0</v>
      </c>
      <c r="AO637" s="105">
        <v>0</v>
      </c>
      <c r="AP637" s="105">
        <f t="shared" ref="AP637:AP691" si="197">AO637-AN637</f>
        <v>0</v>
      </c>
      <c r="AQ637" s="46">
        <f t="shared" ref="AQ637:AQ691" si="198">H637+O637+V637+AC637+AJ637</f>
        <v>0</v>
      </c>
      <c r="AR637" s="46">
        <f t="shared" ref="AR637:AR691" si="199">I637+P637+W637+AD637+AK637</f>
        <v>0</v>
      </c>
      <c r="AS637" s="46">
        <f t="shared" ref="AS637:AS691" si="200">J637+Q637+X637+AE637+AL637</f>
        <v>0</v>
      </c>
      <c r="AT637" s="46">
        <f t="shared" ref="AT637:AT691" si="201">K637+R637+Y637+AF637+AM637</f>
        <v>0</v>
      </c>
      <c r="AU637" s="46">
        <f t="shared" ref="AU637:AU691" si="202">G637+AQ637+AR637-AS637-AT637</f>
        <v>0</v>
      </c>
      <c r="AV637" s="105">
        <f t="shared" ref="AV637:AV691" si="203">+AO637</f>
        <v>0</v>
      </c>
      <c r="AW637" s="105">
        <f t="shared" ref="AW637:AW691" si="204">AV637-AU637</f>
        <v>0</v>
      </c>
      <c r="AX637" s="107"/>
      <c r="AY637" s="294" t="b">
        <f t="shared" si="187"/>
        <v>1</v>
      </c>
      <c r="AZ637" s="5" t="s">
        <v>849</v>
      </c>
    </row>
    <row r="638" spans="1:52" s="5" customFormat="1" ht="34.5" customHeight="1" x14ac:dyDescent="0.25">
      <c r="A638" s="281" t="s">
        <v>674</v>
      </c>
      <c r="B638" s="19" t="s">
        <v>850</v>
      </c>
      <c r="C638" s="65" t="s">
        <v>851</v>
      </c>
      <c r="D638" s="66">
        <v>81.2</v>
      </c>
      <c r="E638" s="67">
        <v>81.2</v>
      </c>
      <c r="F638" s="101" t="s">
        <v>33</v>
      </c>
      <c r="G638" s="46">
        <v>0</v>
      </c>
      <c r="H638" s="46"/>
      <c r="I638" s="46"/>
      <c r="J638" s="46"/>
      <c r="K638" s="46"/>
      <c r="L638" s="46">
        <f t="shared" si="191"/>
        <v>0</v>
      </c>
      <c r="M638" s="46"/>
      <c r="N638" s="46">
        <f t="shared" si="192"/>
        <v>0</v>
      </c>
      <c r="O638" s="105"/>
      <c r="P638" s="105"/>
      <c r="Q638" s="105"/>
      <c r="R638" s="105"/>
      <c r="S638" s="46">
        <f t="shared" si="188"/>
        <v>0</v>
      </c>
      <c r="T638" s="46"/>
      <c r="U638" s="46">
        <f t="shared" si="189"/>
        <v>0</v>
      </c>
      <c r="V638" s="105"/>
      <c r="W638" s="105"/>
      <c r="X638" s="105"/>
      <c r="Y638" s="105"/>
      <c r="Z638" s="46">
        <f t="shared" si="193"/>
        <v>0</v>
      </c>
      <c r="AA638" s="105"/>
      <c r="AB638" s="46">
        <f t="shared" si="194"/>
        <v>0</v>
      </c>
      <c r="AC638" s="105"/>
      <c r="AD638" s="105"/>
      <c r="AE638" s="105"/>
      <c r="AF638" s="105"/>
      <c r="AG638" s="46">
        <f t="shared" si="190"/>
        <v>0</v>
      </c>
      <c r="AH638" s="105">
        <v>0</v>
      </c>
      <c r="AI638" s="46">
        <f t="shared" si="195"/>
        <v>0</v>
      </c>
      <c r="AJ638" s="105"/>
      <c r="AK638" s="105"/>
      <c r="AL638" s="105"/>
      <c r="AM638" s="105"/>
      <c r="AN638" s="46">
        <f t="shared" si="196"/>
        <v>0</v>
      </c>
      <c r="AO638" s="105">
        <v>0</v>
      </c>
      <c r="AP638" s="105">
        <f t="shared" si="197"/>
        <v>0</v>
      </c>
      <c r="AQ638" s="46">
        <f t="shared" si="198"/>
        <v>0</v>
      </c>
      <c r="AR638" s="46">
        <f t="shared" si="199"/>
        <v>0</v>
      </c>
      <c r="AS638" s="46">
        <f t="shared" si="200"/>
        <v>0</v>
      </c>
      <c r="AT638" s="46">
        <f t="shared" si="201"/>
        <v>0</v>
      </c>
      <c r="AU638" s="46">
        <f t="shared" si="202"/>
        <v>0</v>
      </c>
      <c r="AV638" s="105">
        <f t="shared" si="203"/>
        <v>0</v>
      </c>
      <c r="AW638" s="105">
        <f t="shared" si="204"/>
        <v>0</v>
      </c>
      <c r="AX638" s="108"/>
      <c r="AY638" s="294" t="b">
        <f t="shared" si="187"/>
        <v>1</v>
      </c>
      <c r="AZ638" s="5" t="s">
        <v>851</v>
      </c>
    </row>
    <row r="639" spans="1:52" s="5" customFormat="1" ht="24.95" customHeight="1" x14ac:dyDescent="0.25">
      <c r="A639" s="281" t="s">
        <v>674</v>
      </c>
      <c r="B639" s="19" t="s">
        <v>852</v>
      </c>
      <c r="C639" s="65" t="s">
        <v>853</v>
      </c>
      <c r="D639" s="66">
        <v>91.59</v>
      </c>
      <c r="E639" s="67">
        <v>91.59</v>
      </c>
      <c r="F639" s="101" t="s">
        <v>33</v>
      </c>
      <c r="G639" s="46">
        <v>0</v>
      </c>
      <c r="H639" s="46"/>
      <c r="I639" s="46"/>
      <c r="J639" s="46"/>
      <c r="K639" s="46"/>
      <c r="L639" s="46">
        <f t="shared" si="191"/>
        <v>0</v>
      </c>
      <c r="M639" s="46"/>
      <c r="N639" s="46">
        <f t="shared" si="192"/>
        <v>0</v>
      </c>
      <c r="O639" s="105"/>
      <c r="P639" s="105"/>
      <c r="Q639" s="105"/>
      <c r="R639" s="105"/>
      <c r="S639" s="46">
        <f t="shared" si="188"/>
        <v>0</v>
      </c>
      <c r="T639" s="46"/>
      <c r="U639" s="46">
        <f t="shared" si="189"/>
        <v>0</v>
      </c>
      <c r="V639" s="105"/>
      <c r="W639" s="105"/>
      <c r="X639" s="105"/>
      <c r="Y639" s="105"/>
      <c r="Z639" s="46">
        <f t="shared" si="193"/>
        <v>0</v>
      </c>
      <c r="AA639" s="105"/>
      <c r="AB639" s="46">
        <f t="shared" si="194"/>
        <v>0</v>
      </c>
      <c r="AC639" s="105"/>
      <c r="AD639" s="105"/>
      <c r="AE639" s="105"/>
      <c r="AF639" s="105"/>
      <c r="AG639" s="46">
        <f t="shared" si="190"/>
        <v>0</v>
      </c>
      <c r="AH639" s="105">
        <v>0</v>
      </c>
      <c r="AI639" s="46">
        <f t="shared" si="195"/>
        <v>0</v>
      </c>
      <c r="AJ639" s="105"/>
      <c r="AK639" s="105"/>
      <c r="AL639" s="105"/>
      <c r="AM639" s="105"/>
      <c r="AN639" s="46">
        <f t="shared" si="196"/>
        <v>0</v>
      </c>
      <c r="AO639" s="105">
        <v>0</v>
      </c>
      <c r="AP639" s="105">
        <f t="shared" si="197"/>
        <v>0</v>
      </c>
      <c r="AQ639" s="46">
        <f t="shared" si="198"/>
        <v>0</v>
      </c>
      <c r="AR639" s="46">
        <f t="shared" si="199"/>
        <v>0</v>
      </c>
      <c r="AS639" s="46">
        <f t="shared" si="200"/>
        <v>0</v>
      </c>
      <c r="AT639" s="46">
        <f t="shared" si="201"/>
        <v>0</v>
      </c>
      <c r="AU639" s="46">
        <f t="shared" si="202"/>
        <v>0</v>
      </c>
      <c r="AV639" s="105">
        <f t="shared" si="203"/>
        <v>0</v>
      </c>
      <c r="AW639" s="105">
        <f t="shared" si="204"/>
        <v>0</v>
      </c>
      <c r="AX639" s="107"/>
      <c r="AY639" s="294" t="b">
        <f t="shared" si="187"/>
        <v>1</v>
      </c>
      <c r="AZ639" s="5" t="s">
        <v>853</v>
      </c>
    </row>
    <row r="640" spans="1:52" s="5" customFormat="1" ht="28.5" customHeight="1" x14ac:dyDescent="0.25">
      <c r="A640" s="281" t="s">
        <v>674</v>
      </c>
      <c r="B640" s="19" t="s">
        <v>854</v>
      </c>
      <c r="C640" s="65" t="s">
        <v>855</v>
      </c>
      <c r="D640" s="66">
        <v>34</v>
      </c>
      <c r="E640" s="67">
        <v>34</v>
      </c>
      <c r="F640" s="101" t="s">
        <v>33</v>
      </c>
      <c r="G640" s="46">
        <v>0</v>
      </c>
      <c r="H640" s="46"/>
      <c r="I640" s="46"/>
      <c r="J640" s="46"/>
      <c r="K640" s="46"/>
      <c r="L640" s="46">
        <f t="shared" si="191"/>
        <v>0</v>
      </c>
      <c r="M640" s="46"/>
      <c r="N640" s="46">
        <f t="shared" si="192"/>
        <v>0</v>
      </c>
      <c r="O640" s="105"/>
      <c r="P640" s="105"/>
      <c r="Q640" s="105"/>
      <c r="R640" s="105"/>
      <c r="S640" s="46">
        <f t="shared" ref="S640:S653" si="205">L640+O640+P640-Q640-R640</f>
        <v>0</v>
      </c>
      <c r="T640" s="46"/>
      <c r="U640" s="46">
        <f t="shared" ref="U640:U653" si="206">T640-S640</f>
        <v>0</v>
      </c>
      <c r="V640" s="105"/>
      <c r="W640" s="105"/>
      <c r="X640" s="105"/>
      <c r="Y640" s="105"/>
      <c r="Z640" s="46">
        <f t="shared" si="193"/>
        <v>0</v>
      </c>
      <c r="AA640" s="105"/>
      <c r="AB640" s="46">
        <f t="shared" si="194"/>
        <v>0</v>
      </c>
      <c r="AC640" s="105"/>
      <c r="AD640" s="105"/>
      <c r="AE640" s="105"/>
      <c r="AF640" s="105"/>
      <c r="AG640" s="46">
        <f t="shared" si="190"/>
        <v>0</v>
      </c>
      <c r="AH640" s="105">
        <v>0</v>
      </c>
      <c r="AI640" s="46">
        <f t="shared" si="195"/>
        <v>0</v>
      </c>
      <c r="AJ640" s="105"/>
      <c r="AK640" s="105"/>
      <c r="AL640" s="105"/>
      <c r="AM640" s="105"/>
      <c r="AN640" s="46">
        <f t="shared" si="196"/>
        <v>0</v>
      </c>
      <c r="AO640" s="105">
        <v>0</v>
      </c>
      <c r="AP640" s="105">
        <f t="shared" si="197"/>
        <v>0</v>
      </c>
      <c r="AQ640" s="46">
        <f t="shared" si="198"/>
        <v>0</v>
      </c>
      <c r="AR640" s="46">
        <f t="shared" si="199"/>
        <v>0</v>
      </c>
      <c r="AS640" s="46">
        <f t="shared" si="200"/>
        <v>0</v>
      </c>
      <c r="AT640" s="46">
        <f t="shared" si="201"/>
        <v>0</v>
      </c>
      <c r="AU640" s="46">
        <f t="shared" si="202"/>
        <v>0</v>
      </c>
      <c r="AV640" s="105">
        <f t="shared" si="203"/>
        <v>0</v>
      </c>
      <c r="AW640" s="105">
        <f t="shared" si="204"/>
        <v>0</v>
      </c>
      <c r="AX640" s="107"/>
      <c r="AY640" s="294" t="b">
        <f t="shared" si="187"/>
        <v>1</v>
      </c>
      <c r="AZ640" s="5" t="s">
        <v>855</v>
      </c>
    </row>
    <row r="641" spans="1:52" s="5" customFormat="1" ht="24.95" customHeight="1" x14ac:dyDescent="0.25">
      <c r="A641" s="281" t="s">
        <v>1053</v>
      </c>
      <c r="B641" s="19" t="s">
        <v>1214</v>
      </c>
      <c r="C641" s="65" t="s">
        <v>1215</v>
      </c>
      <c r="D641" s="66">
        <v>98</v>
      </c>
      <c r="E641" s="67">
        <v>98</v>
      </c>
      <c r="F641" s="101" t="s">
        <v>33</v>
      </c>
      <c r="G641" s="46">
        <v>0</v>
      </c>
      <c r="H641" s="46"/>
      <c r="I641" s="46"/>
      <c r="J641" s="46"/>
      <c r="K641" s="46"/>
      <c r="L641" s="46">
        <f t="shared" si="191"/>
        <v>0</v>
      </c>
      <c r="M641" s="46">
        <v>0</v>
      </c>
      <c r="N641" s="46">
        <f t="shared" si="192"/>
        <v>0</v>
      </c>
      <c r="O641" s="105"/>
      <c r="P641" s="105"/>
      <c r="Q641" s="105"/>
      <c r="R641" s="105"/>
      <c r="S641" s="46">
        <f t="shared" si="205"/>
        <v>0</v>
      </c>
      <c r="T641" s="46"/>
      <c r="U641" s="46">
        <f t="shared" si="206"/>
        <v>0</v>
      </c>
      <c r="V641" s="105"/>
      <c r="W641" s="105"/>
      <c r="X641" s="105"/>
      <c r="Y641" s="105"/>
      <c r="Z641" s="46">
        <f t="shared" si="193"/>
        <v>0</v>
      </c>
      <c r="AA641" s="105"/>
      <c r="AB641" s="46">
        <f t="shared" si="194"/>
        <v>0</v>
      </c>
      <c r="AC641" s="105"/>
      <c r="AD641" s="105"/>
      <c r="AE641" s="105"/>
      <c r="AF641" s="105"/>
      <c r="AG641" s="46">
        <f t="shared" si="190"/>
        <v>0</v>
      </c>
      <c r="AH641" s="105">
        <v>0</v>
      </c>
      <c r="AI641" s="46">
        <f t="shared" si="195"/>
        <v>0</v>
      </c>
      <c r="AJ641" s="105"/>
      <c r="AK641" s="105"/>
      <c r="AL641" s="105"/>
      <c r="AM641" s="105"/>
      <c r="AN641" s="46">
        <f t="shared" si="196"/>
        <v>0</v>
      </c>
      <c r="AO641" s="105">
        <v>0</v>
      </c>
      <c r="AP641" s="105">
        <f t="shared" si="197"/>
        <v>0</v>
      </c>
      <c r="AQ641" s="46">
        <f t="shared" si="198"/>
        <v>0</v>
      </c>
      <c r="AR641" s="46">
        <f t="shared" si="199"/>
        <v>0</v>
      </c>
      <c r="AS641" s="46">
        <f t="shared" si="200"/>
        <v>0</v>
      </c>
      <c r="AT641" s="46">
        <f t="shared" si="201"/>
        <v>0</v>
      </c>
      <c r="AU641" s="46">
        <f t="shared" si="202"/>
        <v>0</v>
      </c>
      <c r="AV641" s="105">
        <f t="shared" si="203"/>
        <v>0</v>
      </c>
      <c r="AW641" s="105">
        <f t="shared" si="204"/>
        <v>0</v>
      </c>
      <c r="AX641" s="108"/>
      <c r="AY641" s="294" t="b">
        <f t="shared" si="187"/>
        <v>1</v>
      </c>
      <c r="AZ641" s="5" t="s">
        <v>1215</v>
      </c>
    </row>
    <row r="642" spans="1:52" s="5" customFormat="1" ht="24.95" customHeight="1" x14ac:dyDescent="0.25">
      <c r="A642" s="281" t="s">
        <v>27</v>
      </c>
      <c r="B642" s="19" t="s">
        <v>143</v>
      </c>
      <c r="C642" s="65" t="s">
        <v>144</v>
      </c>
      <c r="D642" s="66">
        <v>37.119999999999997</v>
      </c>
      <c r="E642" s="67">
        <v>37.119999999999997</v>
      </c>
      <c r="F642" s="101" t="s">
        <v>33</v>
      </c>
      <c r="G642" s="46">
        <v>10</v>
      </c>
      <c r="H642" s="46"/>
      <c r="I642" s="46"/>
      <c r="J642" s="46">
        <v>9</v>
      </c>
      <c r="K642" s="46"/>
      <c r="L642" s="46">
        <f t="shared" si="191"/>
        <v>1</v>
      </c>
      <c r="M642" s="46">
        <v>1</v>
      </c>
      <c r="N642" s="46">
        <f t="shared" si="192"/>
        <v>0</v>
      </c>
      <c r="O642" s="105"/>
      <c r="P642" s="105"/>
      <c r="Q642" s="105">
        <v>1</v>
      </c>
      <c r="R642" s="105"/>
      <c r="S642" s="46">
        <f t="shared" si="205"/>
        <v>0</v>
      </c>
      <c r="T642" s="46">
        <v>0</v>
      </c>
      <c r="U642" s="46">
        <f t="shared" si="206"/>
        <v>0</v>
      </c>
      <c r="V642" s="105">
        <v>6</v>
      </c>
      <c r="W642" s="105"/>
      <c r="X642" s="105">
        <v>6</v>
      </c>
      <c r="Y642" s="105"/>
      <c r="Z642" s="46">
        <f t="shared" si="193"/>
        <v>0</v>
      </c>
      <c r="AA642" s="105">
        <v>0</v>
      </c>
      <c r="AB642" s="46">
        <f t="shared" si="194"/>
        <v>0</v>
      </c>
      <c r="AC642" s="105"/>
      <c r="AD642" s="105"/>
      <c r="AE642" s="105"/>
      <c r="AF642" s="105"/>
      <c r="AG642" s="46">
        <f t="shared" si="190"/>
        <v>0</v>
      </c>
      <c r="AH642" s="105">
        <v>0</v>
      </c>
      <c r="AI642" s="46">
        <f t="shared" si="195"/>
        <v>0</v>
      </c>
      <c r="AJ642" s="105"/>
      <c r="AK642" s="105"/>
      <c r="AL642" s="105"/>
      <c r="AM642" s="105"/>
      <c r="AN642" s="46">
        <f t="shared" si="196"/>
        <v>0</v>
      </c>
      <c r="AO642" s="105">
        <v>0</v>
      </c>
      <c r="AP642" s="105">
        <f t="shared" si="197"/>
        <v>0</v>
      </c>
      <c r="AQ642" s="46">
        <f t="shared" si="198"/>
        <v>6</v>
      </c>
      <c r="AR642" s="46">
        <f t="shared" si="199"/>
        <v>0</v>
      </c>
      <c r="AS642" s="46">
        <f t="shared" si="200"/>
        <v>16</v>
      </c>
      <c r="AT642" s="46">
        <f t="shared" si="201"/>
        <v>0</v>
      </c>
      <c r="AU642" s="46">
        <f t="shared" si="202"/>
        <v>0</v>
      </c>
      <c r="AV642" s="105">
        <f t="shared" si="203"/>
        <v>0</v>
      </c>
      <c r="AW642" s="105">
        <f t="shared" si="204"/>
        <v>0</v>
      </c>
      <c r="AX642" s="106"/>
      <c r="AY642" s="294" t="b">
        <f t="shared" si="187"/>
        <v>1</v>
      </c>
      <c r="AZ642" s="5" t="s">
        <v>144</v>
      </c>
    </row>
    <row r="643" spans="1:52" s="5" customFormat="1" ht="24.95" customHeight="1" x14ac:dyDescent="0.25">
      <c r="A643" s="281" t="s">
        <v>1053</v>
      </c>
      <c r="B643" s="19" t="s">
        <v>1216</v>
      </c>
      <c r="C643" s="65" t="s">
        <v>1217</v>
      </c>
      <c r="D643" s="66">
        <v>95</v>
      </c>
      <c r="E643" s="67">
        <v>95</v>
      </c>
      <c r="F643" s="101" t="s">
        <v>33</v>
      </c>
      <c r="G643" s="46">
        <v>0</v>
      </c>
      <c r="H643" s="46"/>
      <c r="I643" s="46"/>
      <c r="J643" s="46"/>
      <c r="K643" s="46"/>
      <c r="L643" s="46">
        <f t="shared" si="191"/>
        <v>0</v>
      </c>
      <c r="M643" s="46">
        <v>0</v>
      </c>
      <c r="N643" s="46">
        <f t="shared" si="192"/>
        <v>0</v>
      </c>
      <c r="O643" s="105"/>
      <c r="P643" s="105"/>
      <c r="Q643" s="105"/>
      <c r="R643" s="105"/>
      <c r="S643" s="46">
        <f t="shared" si="205"/>
        <v>0</v>
      </c>
      <c r="T643" s="46"/>
      <c r="U643" s="46">
        <f t="shared" si="206"/>
        <v>0</v>
      </c>
      <c r="V643" s="105"/>
      <c r="W643" s="105"/>
      <c r="X643" s="105"/>
      <c r="Y643" s="105"/>
      <c r="Z643" s="46">
        <f t="shared" si="193"/>
        <v>0</v>
      </c>
      <c r="AA643" s="105"/>
      <c r="AB643" s="46">
        <f t="shared" si="194"/>
        <v>0</v>
      </c>
      <c r="AC643" s="105"/>
      <c r="AD643" s="105"/>
      <c r="AE643" s="105"/>
      <c r="AF643" s="105"/>
      <c r="AG643" s="46">
        <f t="shared" si="190"/>
        <v>0</v>
      </c>
      <c r="AH643" s="105">
        <v>0</v>
      </c>
      <c r="AI643" s="46">
        <f t="shared" si="195"/>
        <v>0</v>
      </c>
      <c r="AJ643" s="105"/>
      <c r="AK643" s="105"/>
      <c r="AL643" s="105"/>
      <c r="AM643" s="105"/>
      <c r="AN643" s="46">
        <f t="shared" si="196"/>
        <v>0</v>
      </c>
      <c r="AO643" s="105">
        <v>0</v>
      </c>
      <c r="AP643" s="105">
        <f t="shared" si="197"/>
        <v>0</v>
      </c>
      <c r="AQ643" s="46">
        <f t="shared" si="198"/>
        <v>0</v>
      </c>
      <c r="AR643" s="46">
        <f t="shared" si="199"/>
        <v>0</v>
      </c>
      <c r="AS643" s="46">
        <f t="shared" si="200"/>
        <v>0</v>
      </c>
      <c r="AT643" s="46">
        <f t="shared" si="201"/>
        <v>0</v>
      </c>
      <c r="AU643" s="46">
        <f t="shared" si="202"/>
        <v>0</v>
      </c>
      <c r="AV643" s="105">
        <f t="shared" si="203"/>
        <v>0</v>
      </c>
      <c r="AW643" s="105">
        <f t="shared" si="204"/>
        <v>0</v>
      </c>
      <c r="AX643" s="107"/>
      <c r="AY643" s="294" t="b">
        <f t="shared" si="187"/>
        <v>1</v>
      </c>
      <c r="AZ643" s="5" t="s">
        <v>1217</v>
      </c>
    </row>
    <row r="644" spans="1:52" s="5" customFormat="1" ht="24.95" customHeight="1" x14ac:dyDescent="0.25">
      <c r="A644" s="281" t="s">
        <v>27</v>
      </c>
      <c r="B644" s="19" t="s">
        <v>145</v>
      </c>
      <c r="C644" s="65" t="s">
        <v>146</v>
      </c>
      <c r="D644" s="66">
        <v>31.32</v>
      </c>
      <c r="E644" s="67">
        <v>31.32</v>
      </c>
      <c r="F644" s="101" t="s">
        <v>33</v>
      </c>
      <c r="G644" s="46">
        <v>0</v>
      </c>
      <c r="H644" s="46"/>
      <c r="I644" s="46"/>
      <c r="J644" s="46"/>
      <c r="K644" s="46"/>
      <c r="L644" s="46">
        <f t="shared" si="191"/>
        <v>0</v>
      </c>
      <c r="M644" s="46">
        <v>0</v>
      </c>
      <c r="N644" s="46">
        <f t="shared" si="192"/>
        <v>0</v>
      </c>
      <c r="O644" s="105"/>
      <c r="P644" s="105"/>
      <c r="Q644" s="105"/>
      <c r="R644" s="105"/>
      <c r="S644" s="46">
        <f t="shared" si="205"/>
        <v>0</v>
      </c>
      <c r="T644" s="46"/>
      <c r="U644" s="46">
        <f t="shared" si="206"/>
        <v>0</v>
      </c>
      <c r="V644" s="105"/>
      <c r="W644" s="105"/>
      <c r="X644" s="105"/>
      <c r="Y644" s="105"/>
      <c r="Z644" s="46">
        <f t="shared" si="193"/>
        <v>0</v>
      </c>
      <c r="AA644" s="105"/>
      <c r="AB644" s="46">
        <f t="shared" si="194"/>
        <v>0</v>
      </c>
      <c r="AC644" s="105"/>
      <c r="AD644" s="105"/>
      <c r="AE644" s="105"/>
      <c r="AF644" s="105"/>
      <c r="AG644" s="46">
        <f t="shared" si="190"/>
        <v>0</v>
      </c>
      <c r="AH644" s="105">
        <v>0</v>
      </c>
      <c r="AI644" s="46">
        <f t="shared" si="195"/>
        <v>0</v>
      </c>
      <c r="AJ644" s="105"/>
      <c r="AK644" s="105"/>
      <c r="AL644" s="105"/>
      <c r="AM644" s="105"/>
      <c r="AN644" s="46">
        <f t="shared" si="196"/>
        <v>0</v>
      </c>
      <c r="AO644" s="105">
        <v>0</v>
      </c>
      <c r="AP644" s="105">
        <f t="shared" si="197"/>
        <v>0</v>
      </c>
      <c r="AQ644" s="46">
        <f t="shared" si="198"/>
        <v>0</v>
      </c>
      <c r="AR644" s="46">
        <f t="shared" si="199"/>
        <v>0</v>
      </c>
      <c r="AS644" s="46">
        <f t="shared" si="200"/>
        <v>0</v>
      </c>
      <c r="AT644" s="46">
        <f t="shared" si="201"/>
        <v>0</v>
      </c>
      <c r="AU644" s="46">
        <f t="shared" si="202"/>
        <v>0</v>
      </c>
      <c r="AV644" s="105">
        <f t="shared" si="203"/>
        <v>0</v>
      </c>
      <c r="AW644" s="105">
        <f t="shared" si="204"/>
        <v>0</v>
      </c>
      <c r="AX644" s="107"/>
      <c r="AY644" s="294" t="b">
        <f t="shared" si="187"/>
        <v>1</v>
      </c>
      <c r="AZ644" s="5" t="s">
        <v>146</v>
      </c>
    </row>
    <row r="645" spans="1:52" s="36" customFormat="1" ht="24.95" customHeight="1" x14ac:dyDescent="0.25">
      <c r="A645" s="281" t="s">
        <v>1270</v>
      </c>
      <c r="B645" s="19" t="s">
        <v>1530</v>
      </c>
      <c r="C645" s="65" t="s">
        <v>1531</v>
      </c>
      <c r="D645" s="66">
        <v>2117.6999999999998</v>
      </c>
      <c r="E645" s="67">
        <v>2117.6999999999998</v>
      </c>
      <c r="F645" s="101" t="s">
        <v>33</v>
      </c>
      <c r="G645" s="46">
        <v>0</v>
      </c>
      <c r="H645" s="46"/>
      <c r="I645" s="46"/>
      <c r="J645" s="46"/>
      <c r="K645" s="46"/>
      <c r="L645" s="46">
        <f t="shared" si="191"/>
        <v>0</v>
      </c>
      <c r="M645" s="46"/>
      <c r="N645" s="46">
        <f t="shared" si="192"/>
        <v>0</v>
      </c>
      <c r="O645" s="105"/>
      <c r="P645" s="105"/>
      <c r="Q645" s="105"/>
      <c r="R645" s="105"/>
      <c r="S645" s="46">
        <f t="shared" si="205"/>
        <v>0</v>
      </c>
      <c r="T645" s="46"/>
      <c r="U645" s="46">
        <f t="shared" si="206"/>
        <v>0</v>
      </c>
      <c r="V645" s="105"/>
      <c r="W645" s="105"/>
      <c r="X645" s="105"/>
      <c r="Y645" s="105"/>
      <c r="Z645" s="46">
        <f t="shared" si="193"/>
        <v>0</v>
      </c>
      <c r="AA645" s="105"/>
      <c r="AB645" s="46">
        <f t="shared" si="194"/>
        <v>0</v>
      </c>
      <c r="AC645" s="105"/>
      <c r="AD645" s="105"/>
      <c r="AE645" s="105"/>
      <c r="AF645" s="105"/>
      <c r="AG645" s="46">
        <f t="shared" si="190"/>
        <v>0</v>
      </c>
      <c r="AH645" s="105">
        <v>0</v>
      </c>
      <c r="AI645" s="46">
        <f t="shared" si="195"/>
        <v>0</v>
      </c>
      <c r="AJ645" s="105"/>
      <c r="AK645" s="105"/>
      <c r="AL645" s="105"/>
      <c r="AM645" s="105"/>
      <c r="AN645" s="46">
        <f t="shared" si="196"/>
        <v>0</v>
      </c>
      <c r="AO645" s="105">
        <v>0</v>
      </c>
      <c r="AP645" s="105">
        <f t="shared" si="197"/>
        <v>0</v>
      </c>
      <c r="AQ645" s="46">
        <f t="shared" si="198"/>
        <v>0</v>
      </c>
      <c r="AR645" s="46">
        <f t="shared" si="199"/>
        <v>0</v>
      </c>
      <c r="AS645" s="46">
        <f t="shared" si="200"/>
        <v>0</v>
      </c>
      <c r="AT645" s="46">
        <f t="shared" si="201"/>
        <v>0</v>
      </c>
      <c r="AU645" s="46">
        <f t="shared" si="202"/>
        <v>0</v>
      </c>
      <c r="AV645" s="105">
        <f t="shared" si="203"/>
        <v>0</v>
      </c>
      <c r="AW645" s="105">
        <f t="shared" si="204"/>
        <v>0</v>
      </c>
      <c r="AX645" s="107"/>
      <c r="AY645" s="294" t="b">
        <f t="shared" si="187"/>
        <v>1</v>
      </c>
      <c r="AZ645" s="36" t="s">
        <v>1531</v>
      </c>
    </row>
    <row r="646" spans="1:52" s="5" customFormat="1" ht="28.5" customHeight="1" x14ac:dyDescent="0.25">
      <c r="A646" s="281" t="s">
        <v>674</v>
      </c>
      <c r="B646" s="19" t="s">
        <v>856</v>
      </c>
      <c r="C646" s="65" t="s">
        <v>857</v>
      </c>
      <c r="D646" s="66">
        <v>621.88</v>
      </c>
      <c r="E646" s="67">
        <v>621.88</v>
      </c>
      <c r="F646" s="101" t="s">
        <v>76</v>
      </c>
      <c r="G646" s="46">
        <v>1</v>
      </c>
      <c r="H646" s="46"/>
      <c r="I646" s="46"/>
      <c r="J646" s="46"/>
      <c r="K646" s="46"/>
      <c r="L646" s="46">
        <f t="shared" si="191"/>
        <v>1</v>
      </c>
      <c r="M646" s="46">
        <v>1</v>
      </c>
      <c r="N646" s="46">
        <f t="shared" si="192"/>
        <v>0</v>
      </c>
      <c r="O646" s="105"/>
      <c r="P646" s="105"/>
      <c r="Q646" s="105"/>
      <c r="R646" s="105"/>
      <c r="S646" s="46">
        <f t="shared" si="205"/>
        <v>1</v>
      </c>
      <c r="T646" s="46">
        <v>1</v>
      </c>
      <c r="U646" s="46">
        <f t="shared" si="206"/>
        <v>0</v>
      </c>
      <c r="V646" s="105"/>
      <c r="W646" s="105"/>
      <c r="X646" s="105"/>
      <c r="Y646" s="105"/>
      <c r="Z646" s="46">
        <f t="shared" si="193"/>
        <v>1</v>
      </c>
      <c r="AA646" s="105">
        <v>1</v>
      </c>
      <c r="AB646" s="46">
        <f t="shared" si="194"/>
        <v>0</v>
      </c>
      <c r="AC646" s="105"/>
      <c r="AD646" s="105"/>
      <c r="AE646" s="105"/>
      <c r="AF646" s="105"/>
      <c r="AG646" s="46">
        <f t="shared" si="190"/>
        <v>1</v>
      </c>
      <c r="AH646" s="105">
        <v>1</v>
      </c>
      <c r="AI646" s="46">
        <f t="shared" si="195"/>
        <v>0</v>
      </c>
      <c r="AJ646" s="105"/>
      <c r="AK646" s="105"/>
      <c r="AL646" s="105"/>
      <c r="AM646" s="105"/>
      <c r="AN646" s="46">
        <f t="shared" si="196"/>
        <v>1</v>
      </c>
      <c r="AO646" s="105">
        <v>1</v>
      </c>
      <c r="AP646" s="105">
        <f t="shared" si="197"/>
        <v>0</v>
      </c>
      <c r="AQ646" s="46">
        <f t="shared" si="198"/>
        <v>0</v>
      </c>
      <c r="AR646" s="46">
        <f t="shared" si="199"/>
        <v>0</v>
      </c>
      <c r="AS646" s="46">
        <f t="shared" si="200"/>
        <v>0</v>
      </c>
      <c r="AT646" s="46">
        <f t="shared" si="201"/>
        <v>0</v>
      </c>
      <c r="AU646" s="46">
        <f t="shared" si="202"/>
        <v>1</v>
      </c>
      <c r="AV646" s="105">
        <f t="shared" si="203"/>
        <v>1</v>
      </c>
      <c r="AW646" s="105">
        <f t="shared" si="204"/>
        <v>0</v>
      </c>
      <c r="AX646" s="107"/>
      <c r="AY646" s="294" t="b">
        <f t="shared" si="187"/>
        <v>1</v>
      </c>
      <c r="AZ646" s="5" t="s">
        <v>857</v>
      </c>
    </row>
    <row r="647" spans="1:52" s="5" customFormat="1" ht="24.95" customHeight="1" x14ac:dyDescent="0.25">
      <c r="A647" s="281" t="s">
        <v>674</v>
      </c>
      <c r="B647" s="19" t="s">
        <v>858</v>
      </c>
      <c r="C647" s="65" t="s">
        <v>859</v>
      </c>
      <c r="D647" s="66">
        <v>170</v>
      </c>
      <c r="E647" s="67">
        <v>170</v>
      </c>
      <c r="F647" s="101" t="s">
        <v>33</v>
      </c>
      <c r="G647" s="46">
        <v>0</v>
      </c>
      <c r="H647" s="46"/>
      <c r="I647" s="46"/>
      <c r="J647" s="46"/>
      <c r="K647" s="46"/>
      <c r="L647" s="46">
        <f t="shared" si="191"/>
        <v>0</v>
      </c>
      <c r="M647" s="46"/>
      <c r="N647" s="46">
        <f t="shared" si="192"/>
        <v>0</v>
      </c>
      <c r="O647" s="105"/>
      <c r="P647" s="105"/>
      <c r="Q647" s="105"/>
      <c r="R647" s="105"/>
      <c r="S647" s="46">
        <f t="shared" si="205"/>
        <v>0</v>
      </c>
      <c r="T647" s="46"/>
      <c r="U647" s="46">
        <f t="shared" si="206"/>
        <v>0</v>
      </c>
      <c r="V647" s="105"/>
      <c r="W647" s="105"/>
      <c r="X647" s="105"/>
      <c r="Y647" s="105"/>
      <c r="Z647" s="46">
        <f t="shared" si="193"/>
        <v>0</v>
      </c>
      <c r="AA647" s="105"/>
      <c r="AB647" s="46">
        <f t="shared" si="194"/>
        <v>0</v>
      </c>
      <c r="AC647" s="105"/>
      <c r="AD647" s="105"/>
      <c r="AE647" s="105"/>
      <c r="AF647" s="105"/>
      <c r="AG647" s="46">
        <f t="shared" si="190"/>
        <v>0</v>
      </c>
      <c r="AH647" s="105">
        <v>0</v>
      </c>
      <c r="AI647" s="46">
        <f t="shared" si="195"/>
        <v>0</v>
      </c>
      <c r="AJ647" s="105"/>
      <c r="AK647" s="105"/>
      <c r="AL647" s="105"/>
      <c r="AM647" s="105"/>
      <c r="AN647" s="46">
        <f t="shared" si="196"/>
        <v>0</v>
      </c>
      <c r="AO647" s="105">
        <v>0</v>
      </c>
      <c r="AP647" s="105">
        <f t="shared" si="197"/>
        <v>0</v>
      </c>
      <c r="AQ647" s="46">
        <f t="shared" si="198"/>
        <v>0</v>
      </c>
      <c r="AR647" s="46">
        <f t="shared" si="199"/>
        <v>0</v>
      </c>
      <c r="AS647" s="46">
        <f t="shared" si="200"/>
        <v>0</v>
      </c>
      <c r="AT647" s="46">
        <f t="shared" si="201"/>
        <v>0</v>
      </c>
      <c r="AU647" s="46">
        <f t="shared" si="202"/>
        <v>0</v>
      </c>
      <c r="AV647" s="105">
        <f t="shared" si="203"/>
        <v>0</v>
      </c>
      <c r="AW647" s="105">
        <f t="shared" si="204"/>
        <v>0</v>
      </c>
      <c r="AX647" s="107"/>
      <c r="AY647" s="294" t="b">
        <f t="shared" si="187"/>
        <v>1</v>
      </c>
      <c r="AZ647" s="5" t="s">
        <v>859</v>
      </c>
    </row>
    <row r="648" spans="1:52" s="5" customFormat="1" ht="24.95" customHeight="1" x14ac:dyDescent="0.25">
      <c r="A648" s="281" t="s">
        <v>228</v>
      </c>
      <c r="B648" s="19" t="s">
        <v>500</v>
      </c>
      <c r="C648" s="65" t="s">
        <v>501</v>
      </c>
      <c r="D648" s="66">
        <v>406</v>
      </c>
      <c r="E648" s="67">
        <v>406</v>
      </c>
      <c r="F648" s="101" t="s">
        <v>33</v>
      </c>
      <c r="G648" s="46">
        <v>0</v>
      </c>
      <c r="H648" s="46"/>
      <c r="I648" s="46"/>
      <c r="J648" s="46"/>
      <c r="K648" s="46"/>
      <c r="L648" s="46">
        <f t="shared" si="191"/>
        <v>0</v>
      </c>
      <c r="M648" s="46">
        <v>0</v>
      </c>
      <c r="N648" s="46">
        <f t="shared" si="192"/>
        <v>0</v>
      </c>
      <c r="O648" s="105"/>
      <c r="P648" s="105"/>
      <c r="Q648" s="105"/>
      <c r="R648" s="105"/>
      <c r="S648" s="46">
        <f t="shared" si="205"/>
        <v>0</v>
      </c>
      <c r="T648" s="46"/>
      <c r="U648" s="46">
        <f t="shared" si="206"/>
        <v>0</v>
      </c>
      <c r="V648" s="105">
        <v>4</v>
      </c>
      <c r="W648" s="105"/>
      <c r="X648" s="105"/>
      <c r="Y648" s="105"/>
      <c r="Z648" s="46">
        <f t="shared" si="193"/>
        <v>4</v>
      </c>
      <c r="AA648" s="105">
        <v>4</v>
      </c>
      <c r="AB648" s="46">
        <f t="shared" si="194"/>
        <v>0</v>
      </c>
      <c r="AC648" s="105"/>
      <c r="AD648" s="105"/>
      <c r="AE648" s="105"/>
      <c r="AF648" s="105"/>
      <c r="AG648" s="46">
        <f t="shared" si="190"/>
        <v>4</v>
      </c>
      <c r="AH648" s="105">
        <v>4</v>
      </c>
      <c r="AI648" s="46">
        <f t="shared" si="195"/>
        <v>0</v>
      </c>
      <c r="AJ648" s="105"/>
      <c r="AK648" s="105"/>
      <c r="AL648" s="105"/>
      <c r="AM648" s="105"/>
      <c r="AN648" s="46">
        <f t="shared" si="196"/>
        <v>4</v>
      </c>
      <c r="AO648" s="105">
        <v>4</v>
      </c>
      <c r="AP648" s="105">
        <f t="shared" si="197"/>
        <v>0</v>
      </c>
      <c r="AQ648" s="46">
        <f t="shared" si="198"/>
        <v>4</v>
      </c>
      <c r="AR648" s="46">
        <f t="shared" si="199"/>
        <v>0</v>
      </c>
      <c r="AS648" s="46">
        <f t="shared" si="200"/>
        <v>0</v>
      </c>
      <c r="AT648" s="46">
        <f t="shared" si="201"/>
        <v>0</v>
      </c>
      <c r="AU648" s="46">
        <f t="shared" si="202"/>
        <v>4</v>
      </c>
      <c r="AV648" s="105">
        <f t="shared" si="203"/>
        <v>4</v>
      </c>
      <c r="AW648" s="105">
        <f t="shared" si="204"/>
        <v>0</v>
      </c>
      <c r="AX648" s="107"/>
      <c r="AY648" s="294" t="b">
        <f t="shared" si="187"/>
        <v>1</v>
      </c>
      <c r="AZ648" s="5" t="s">
        <v>501</v>
      </c>
    </row>
    <row r="649" spans="1:52" s="5" customFormat="1" ht="24.95" customHeight="1" x14ac:dyDescent="0.25">
      <c r="A649" s="281" t="s">
        <v>1880</v>
      </c>
      <c r="B649" s="19" t="s">
        <v>1909</v>
      </c>
      <c r="C649" s="65" t="s">
        <v>1910</v>
      </c>
      <c r="D649" s="66">
        <v>186.76</v>
      </c>
      <c r="E649" s="67">
        <v>186.76</v>
      </c>
      <c r="F649" s="101" t="s">
        <v>76</v>
      </c>
      <c r="G649" s="46">
        <v>0</v>
      </c>
      <c r="H649" s="46"/>
      <c r="I649" s="46"/>
      <c r="J649" s="46"/>
      <c r="K649" s="46"/>
      <c r="L649" s="46">
        <f t="shared" si="191"/>
        <v>0</v>
      </c>
      <c r="M649" s="46"/>
      <c r="N649" s="46">
        <f t="shared" si="192"/>
        <v>0</v>
      </c>
      <c r="O649" s="105"/>
      <c r="P649" s="105"/>
      <c r="Q649" s="105"/>
      <c r="R649" s="105"/>
      <c r="S649" s="46">
        <f t="shared" si="205"/>
        <v>0</v>
      </c>
      <c r="T649" s="46"/>
      <c r="U649" s="46">
        <f t="shared" si="206"/>
        <v>0</v>
      </c>
      <c r="V649" s="105"/>
      <c r="W649" s="105"/>
      <c r="X649" s="105"/>
      <c r="Y649" s="105"/>
      <c r="Z649" s="46">
        <f t="shared" si="193"/>
        <v>0</v>
      </c>
      <c r="AA649" s="105"/>
      <c r="AB649" s="46">
        <f t="shared" si="194"/>
        <v>0</v>
      </c>
      <c r="AC649" s="105"/>
      <c r="AD649" s="105"/>
      <c r="AE649" s="105"/>
      <c r="AF649" s="105"/>
      <c r="AG649" s="46">
        <f t="shared" si="190"/>
        <v>0</v>
      </c>
      <c r="AH649" s="105">
        <v>0</v>
      </c>
      <c r="AI649" s="46">
        <f t="shared" si="195"/>
        <v>0</v>
      </c>
      <c r="AJ649" s="105"/>
      <c r="AK649" s="105"/>
      <c r="AL649" s="105"/>
      <c r="AM649" s="105"/>
      <c r="AN649" s="46">
        <f t="shared" si="196"/>
        <v>0</v>
      </c>
      <c r="AO649" s="105">
        <v>0</v>
      </c>
      <c r="AP649" s="105">
        <f t="shared" si="197"/>
        <v>0</v>
      </c>
      <c r="AQ649" s="46">
        <f t="shared" si="198"/>
        <v>0</v>
      </c>
      <c r="AR649" s="46">
        <f t="shared" si="199"/>
        <v>0</v>
      </c>
      <c r="AS649" s="46">
        <f t="shared" si="200"/>
        <v>0</v>
      </c>
      <c r="AT649" s="46">
        <f t="shared" si="201"/>
        <v>0</v>
      </c>
      <c r="AU649" s="46">
        <f t="shared" si="202"/>
        <v>0</v>
      </c>
      <c r="AV649" s="105">
        <f t="shared" si="203"/>
        <v>0</v>
      </c>
      <c r="AW649" s="105">
        <f t="shared" si="204"/>
        <v>0</v>
      </c>
      <c r="AX649" s="107"/>
      <c r="AY649" s="294" t="b">
        <f t="shared" ref="AY649:AY712" si="207">C649=AZ649</f>
        <v>1</v>
      </c>
      <c r="AZ649" s="5" t="s">
        <v>1910</v>
      </c>
    </row>
    <row r="650" spans="1:52" s="5" customFormat="1" ht="24.95" customHeight="1" x14ac:dyDescent="0.25">
      <c r="A650" s="281" t="s">
        <v>674</v>
      </c>
      <c r="B650" s="19" t="s">
        <v>860</v>
      </c>
      <c r="C650" s="65" t="s">
        <v>861</v>
      </c>
      <c r="D650" s="66">
        <v>188</v>
      </c>
      <c r="E650" s="67">
        <v>188</v>
      </c>
      <c r="F650" s="101" t="s">
        <v>76</v>
      </c>
      <c r="G650" s="46">
        <v>0</v>
      </c>
      <c r="H650" s="46"/>
      <c r="I650" s="46"/>
      <c r="J650" s="46"/>
      <c r="K650" s="46"/>
      <c r="L650" s="46">
        <f t="shared" si="191"/>
        <v>0</v>
      </c>
      <c r="M650" s="46"/>
      <c r="N650" s="46">
        <f t="shared" si="192"/>
        <v>0</v>
      </c>
      <c r="O650" s="105"/>
      <c r="P650" s="105"/>
      <c r="Q650" s="105"/>
      <c r="R650" s="105"/>
      <c r="S650" s="46">
        <f t="shared" si="205"/>
        <v>0</v>
      </c>
      <c r="T650" s="46"/>
      <c r="U650" s="46">
        <f t="shared" si="206"/>
        <v>0</v>
      </c>
      <c r="V650" s="105"/>
      <c r="W650" s="105"/>
      <c r="X650" s="105"/>
      <c r="Y650" s="105"/>
      <c r="Z650" s="46">
        <f t="shared" si="193"/>
        <v>0</v>
      </c>
      <c r="AA650" s="105"/>
      <c r="AB650" s="46">
        <f t="shared" si="194"/>
        <v>0</v>
      </c>
      <c r="AC650" s="105"/>
      <c r="AD650" s="105"/>
      <c r="AE650" s="105"/>
      <c r="AF650" s="105"/>
      <c r="AG650" s="46">
        <f t="shared" si="190"/>
        <v>0</v>
      </c>
      <c r="AH650" s="105">
        <v>0</v>
      </c>
      <c r="AI650" s="46">
        <f t="shared" si="195"/>
        <v>0</v>
      </c>
      <c r="AJ650" s="105"/>
      <c r="AK650" s="105"/>
      <c r="AL650" s="105"/>
      <c r="AM650" s="105"/>
      <c r="AN650" s="46">
        <f t="shared" si="196"/>
        <v>0</v>
      </c>
      <c r="AO650" s="105">
        <v>0</v>
      </c>
      <c r="AP650" s="105">
        <f t="shared" si="197"/>
        <v>0</v>
      </c>
      <c r="AQ650" s="46">
        <f t="shared" si="198"/>
        <v>0</v>
      </c>
      <c r="AR650" s="46">
        <f t="shared" si="199"/>
        <v>0</v>
      </c>
      <c r="AS650" s="46">
        <f t="shared" si="200"/>
        <v>0</v>
      </c>
      <c r="AT650" s="46">
        <f t="shared" si="201"/>
        <v>0</v>
      </c>
      <c r="AU650" s="46">
        <f t="shared" si="202"/>
        <v>0</v>
      </c>
      <c r="AV650" s="105">
        <f t="shared" si="203"/>
        <v>0</v>
      </c>
      <c r="AW650" s="105">
        <f t="shared" si="204"/>
        <v>0</v>
      </c>
      <c r="AX650" s="107"/>
      <c r="AY650" s="294" t="b">
        <f t="shared" si="207"/>
        <v>1</v>
      </c>
      <c r="AZ650" s="5" t="s">
        <v>861</v>
      </c>
    </row>
    <row r="651" spans="1:52" s="5" customFormat="1" ht="24.95" customHeight="1" x14ac:dyDescent="0.25">
      <c r="A651" s="281" t="s">
        <v>1739</v>
      </c>
      <c r="B651" s="19" t="s">
        <v>1823</v>
      </c>
      <c r="C651" s="65" t="s">
        <v>1824</v>
      </c>
      <c r="D651" s="66">
        <v>288</v>
      </c>
      <c r="E651" s="67">
        <v>288</v>
      </c>
      <c r="F651" s="101" t="s">
        <v>33</v>
      </c>
      <c r="G651" s="46">
        <v>0</v>
      </c>
      <c r="H651" s="46"/>
      <c r="I651" s="46"/>
      <c r="J651" s="46"/>
      <c r="K651" s="46"/>
      <c r="L651" s="46">
        <f t="shared" si="191"/>
        <v>0</v>
      </c>
      <c r="M651" s="46"/>
      <c r="N651" s="46">
        <f t="shared" si="192"/>
        <v>0</v>
      </c>
      <c r="O651" s="105"/>
      <c r="P651" s="105"/>
      <c r="Q651" s="105"/>
      <c r="R651" s="105"/>
      <c r="S651" s="46">
        <f t="shared" si="205"/>
        <v>0</v>
      </c>
      <c r="T651" s="46"/>
      <c r="U651" s="46">
        <f t="shared" si="206"/>
        <v>0</v>
      </c>
      <c r="V651" s="105"/>
      <c r="W651" s="105"/>
      <c r="X651" s="105"/>
      <c r="Y651" s="105"/>
      <c r="Z651" s="46">
        <f t="shared" si="193"/>
        <v>0</v>
      </c>
      <c r="AA651" s="105"/>
      <c r="AB651" s="46">
        <f t="shared" si="194"/>
        <v>0</v>
      </c>
      <c r="AC651" s="105"/>
      <c r="AD651" s="105"/>
      <c r="AE651" s="105"/>
      <c r="AF651" s="105"/>
      <c r="AG651" s="46">
        <f t="shared" si="190"/>
        <v>0</v>
      </c>
      <c r="AH651" s="105">
        <v>0</v>
      </c>
      <c r="AI651" s="46">
        <f t="shared" si="195"/>
        <v>0</v>
      </c>
      <c r="AJ651" s="105"/>
      <c r="AK651" s="105"/>
      <c r="AL651" s="105"/>
      <c r="AM651" s="105"/>
      <c r="AN651" s="46">
        <f t="shared" si="196"/>
        <v>0</v>
      </c>
      <c r="AO651" s="105">
        <v>0</v>
      </c>
      <c r="AP651" s="105">
        <f t="shared" si="197"/>
        <v>0</v>
      </c>
      <c r="AQ651" s="46">
        <f t="shared" si="198"/>
        <v>0</v>
      </c>
      <c r="AR651" s="46">
        <f t="shared" si="199"/>
        <v>0</v>
      </c>
      <c r="AS651" s="46">
        <f t="shared" si="200"/>
        <v>0</v>
      </c>
      <c r="AT651" s="46">
        <f t="shared" si="201"/>
        <v>0</v>
      </c>
      <c r="AU651" s="46">
        <f t="shared" si="202"/>
        <v>0</v>
      </c>
      <c r="AV651" s="105">
        <f t="shared" si="203"/>
        <v>0</v>
      </c>
      <c r="AW651" s="105">
        <f t="shared" si="204"/>
        <v>0</v>
      </c>
      <c r="AX651" s="107"/>
      <c r="AY651" s="294" t="b">
        <f t="shared" si="207"/>
        <v>1</v>
      </c>
      <c r="AZ651" s="5" t="s">
        <v>1824</v>
      </c>
    </row>
    <row r="652" spans="1:52" s="5" customFormat="1" ht="24.95" customHeight="1" x14ac:dyDescent="0.25">
      <c r="A652" s="281" t="s">
        <v>674</v>
      </c>
      <c r="B652" s="19" t="s">
        <v>862</v>
      </c>
      <c r="C652" s="65" t="s">
        <v>863</v>
      </c>
      <c r="D652" s="66">
        <v>0.3</v>
      </c>
      <c r="E652" s="67">
        <v>0.3</v>
      </c>
      <c r="F652" s="101" t="s">
        <v>33</v>
      </c>
      <c r="G652" s="46">
        <v>0</v>
      </c>
      <c r="H652" s="46"/>
      <c r="I652" s="46"/>
      <c r="J652" s="46"/>
      <c r="K652" s="46"/>
      <c r="L652" s="46">
        <f t="shared" si="191"/>
        <v>0</v>
      </c>
      <c r="M652" s="46"/>
      <c r="N652" s="46">
        <f t="shared" si="192"/>
        <v>0</v>
      </c>
      <c r="O652" s="105"/>
      <c r="P652" s="105"/>
      <c r="Q652" s="105"/>
      <c r="R652" s="105"/>
      <c r="S652" s="46">
        <f t="shared" si="205"/>
        <v>0</v>
      </c>
      <c r="T652" s="46"/>
      <c r="U652" s="46">
        <f t="shared" si="206"/>
        <v>0</v>
      </c>
      <c r="V652" s="105"/>
      <c r="W652" s="105"/>
      <c r="X652" s="105"/>
      <c r="Y652" s="105"/>
      <c r="Z652" s="46">
        <f t="shared" si="193"/>
        <v>0</v>
      </c>
      <c r="AA652" s="105"/>
      <c r="AB652" s="46">
        <f t="shared" si="194"/>
        <v>0</v>
      </c>
      <c r="AC652" s="105"/>
      <c r="AD652" s="105"/>
      <c r="AE652" s="105"/>
      <c r="AF652" s="105"/>
      <c r="AG652" s="46">
        <f t="shared" si="190"/>
        <v>0</v>
      </c>
      <c r="AH652" s="105">
        <v>0</v>
      </c>
      <c r="AI652" s="46">
        <f t="shared" si="195"/>
        <v>0</v>
      </c>
      <c r="AJ652" s="105"/>
      <c r="AK652" s="105"/>
      <c r="AL652" s="105"/>
      <c r="AM652" s="105"/>
      <c r="AN652" s="46">
        <f t="shared" si="196"/>
        <v>0</v>
      </c>
      <c r="AO652" s="105">
        <v>0</v>
      </c>
      <c r="AP652" s="105">
        <f t="shared" si="197"/>
        <v>0</v>
      </c>
      <c r="AQ652" s="46">
        <f t="shared" si="198"/>
        <v>0</v>
      </c>
      <c r="AR652" s="46">
        <f t="shared" si="199"/>
        <v>0</v>
      </c>
      <c r="AS652" s="46">
        <f t="shared" si="200"/>
        <v>0</v>
      </c>
      <c r="AT652" s="46">
        <f t="shared" si="201"/>
        <v>0</v>
      </c>
      <c r="AU652" s="46">
        <f t="shared" si="202"/>
        <v>0</v>
      </c>
      <c r="AV652" s="105">
        <f t="shared" si="203"/>
        <v>0</v>
      </c>
      <c r="AW652" s="105">
        <f t="shared" si="204"/>
        <v>0</v>
      </c>
      <c r="AX652" s="107"/>
      <c r="AY652" s="294" t="b">
        <f t="shared" si="207"/>
        <v>1</v>
      </c>
      <c r="AZ652" s="5" t="s">
        <v>863</v>
      </c>
    </row>
    <row r="653" spans="1:52" s="5" customFormat="1" ht="24.95" customHeight="1" x14ac:dyDescent="0.25">
      <c r="A653" s="281" t="s">
        <v>674</v>
      </c>
      <c r="B653" s="19" t="s">
        <v>864</v>
      </c>
      <c r="C653" s="65" t="s">
        <v>865</v>
      </c>
      <c r="D653" s="66">
        <v>0</v>
      </c>
      <c r="E653" s="67">
        <v>0</v>
      </c>
      <c r="F653" s="101" t="s">
        <v>33</v>
      </c>
      <c r="G653" s="46">
        <v>0</v>
      </c>
      <c r="H653" s="46"/>
      <c r="I653" s="46"/>
      <c r="J653" s="46"/>
      <c r="K653" s="46"/>
      <c r="L653" s="46">
        <f t="shared" si="191"/>
        <v>0</v>
      </c>
      <c r="M653" s="46"/>
      <c r="N653" s="46">
        <f t="shared" si="192"/>
        <v>0</v>
      </c>
      <c r="O653" s="105"/>
      <c r="P653" s="105"/>
      <c r="Q653" s="105"/>
      <c r="R653" s="105"/>
      <c r="S653" s="46">
        <f t="shared" si="205"/>
        <v>0</v>
      </c>
      <c r="T653" s="46"/>
      <c r="U653" s="46">
        <f t="shared" si="206"/>
        <v>0</v>
      </c>
      <c r="V653" s="105"/>
      <c r="W653" s="105"/>
      <c r="X653" s="105"/>
      <c r="Y653" s="105"/>
      <c r="Z653" s="46">
        <f t="shared" si="193"/>
        <v>0</v>
      </c>
      <c r="AA653" s="105"/>
      <c r="AB653" s="46">
        <f t="shared" si="194"/>
        <v>0</v>
      </c>
      <c r="AC653" s="105"/>
      <c r="AD653" s="105"/>
      <c r="AE653" s="105"/>
      <c r="AF653" s="105"/>
      <c r="AG653" s="46">
        <f t="shared" si="190"/>
        <v>0</v>
      </c>
      <c r="AH653" s="105">
        <v>0</v>
      </c>
      <c r="AI653" s="46">
        <f t="shared" si="195"/>
        <v>0</v>
      </c>
      <c r="AJ653" s="105"/>
      <c r="AK653" s="105"/>
      <c r="AL653" s="105"/>
      <c r="AM653" s="105"/>
      <c r="AN653" s="46">
        <f t="shared" si="196"/>
        <v>0</v>
      </c>
      <c r="AO653" s="105">
        <v>0</v>
      </c>
      <c r="AP653" s="105">
        <f t="shared" si="197"/>
        <v>0</v>
      </c>
      <c r="AQ653" s="46">
        <f t="shared" si="198"/>
        <v>0</v>
      </c>
      <c r="AR653" s="46">
        <f t="shared" si="199"/>
        <v>0</v>
      </c>
      <c r="AS653" s="46">
        <f t="shared" si="200"/>
        <v>0</v>
      </c>
      <c r="AT653" s="46">
        <f t="shared" si="201"/>
        <v>0</v>
      </c>
      <c r="AU653" s="46">
        <f t="shared" si="202"/>
        <v>0</v>
      </c>
      <c r="AV653" s="105">
        <f t="shared" si="203"/>
        <v>0</v>
      </c>
      <c r="AW653" s="105">
        <f t="shared" si="204"/>
        <v>0</v>
      </c>
      <c r="AX653" s="107"/>
      <c r="AY653" s="294" t="b">
        <f t="shared" si="207"/>
        <v>1</v>
      </c>
      <c r="AZ653" s="5" t="s">
        <v>865</v>
      </c>
    </row>
    <row r="654" spans="1:52" s="5" customFormat="1" ht="24.95" customHeight="1" x14ac:dyDescent="0.25">
      <c r="A654" s="281" t="s">
        <v>674</v>
      </c>
      <c r="B654" s="19" t="s">
        <v>866</v>
      </c>
      <c r="C654" s="65" t="s">
        <v>867</v>
      </c>
      <c r="D654" s="66">
        <v>0.36</v>
      </c>
      <c r="E654" s="67">
        <v>0.36</v>
      </c>
      <c r="F654" s="101" t="s">
        <v>33</v>
      </c>
      <c r="G654" s="46">
        <v>50</v>
      </c>
      <c r="H654" s="46"/>
      <c r="I654" s="46"/>
      <c r="J654" s="46"/>
      <c r="K654" s="46"/>
      <c r="L654" s="46">
        <f t="shared" si="191"/>
        <v>50</v>
      </c>
      <c r="M654" s="46">
        <v>50</v>
      </c>
      <c r="N654" s="46">
        <f t="shared" si="192"/>
        <v>0</v>
      </c>
      <c r="O654" s="105"/>
      <c r="P654" s="105"/>
      <c r="Q654" s="105"/>
      <c r="R654" s="105"/>
      <c r="S654" s="46">
        <f t="shared" ref="S654:S662" si="208">L654+O654+P654-Q654-R654</f>
        <v>50</v>
      </c>
      <c r="T654" s="46">
        <v>50</v>
      </c>
      <c r="U654" s="46">
        <f t="shared" ref="U654:U662" si="209">T654-S654</f>
        <v>0</v>
      </c>
      <c r="V654" s="105"/>
      <c r="W654" s="105"/>
      <c r="X654" s="105"/>
      <c r="Y654" s="105"/>
      <c r="Z654" s="46">
        <f t="shared" si="193"/>
        <v>50</v>
      </c>
      <c r="AA654" s="105">
        <v>50</v>
      </c>
      <c r="AB654" s="46">
        <f t="shared" si="194"/>
        <v>0</v>
      </c>
      <c r="AC654" s="105"/>
      <c r="AD654" s="105"/>
      <c r="AE654" s="105"/>
      <c r="AF654" s="105"/>
      <c r="AG654" s="46">
        <f t="shared" si="190"/>
        <v>50</v>
      </c>
      <c r="AH654" s="105">
        <v>50</v>
      </c>
      <c r="AI654" s="46">
        <f t="shared" si="195"/>
        <v>0</v>
      </c>
      <c r="AJ654" s="105"/>
      <c r="AK654" s="105"/>
      <c r="AL654" s="105"/>
      <c r="AM654" s="105"/>
      <c r="AN654" s="46">
        <f t="shared" si="196"/>
        <v>50</v>
      </c>
      <c r="AO654" s="105">
        <v>50</v>
      </c>
      <c r="AP654" s="105">
        <f t="shared" si="197"/>
        <v>0</v>
      </c>
      <c r="AQ654" s="46">
        <f t="shared" si="198"/>
        <v>0</v>
      </c>
      <c r="AR654" s="46">
        <f t="shared" si="199"/>
        <v>0</v>
      </c>
      <c r="AS654" s="46">
        <f t="shared" si="200"/>
        <v>0</v>
      </c>
      <c r="AT654" s="46">
        <f t="shared" si="201"/>
        <v>0</v>
      </c>
      <c r="AU654" s="46">
        <f t="shared" si="202"/>
        <v>50</v>
      </c>
      <c r="AV654" s="105">
        <f t="shared" si="203"/>
        <v>50</v>
      </c>
      <c r="AW654" s="105">
        <f t="shared" si="204"/>
        <v>0</v>
      </c>
      <c r="AX654" s="107"/>
      <c r="AY654" s="294" t="b">
        <f t="shared" si="207"/>
        <v>1</v>
      </c>
      <c r="AZ654" s="5" t="s">
        <v>867</v>
      </c>
    </row>
    <row r="655" spans="1:52" s="5" customFormat="1" ht="28.5" customHeight="1" x14ac:dyDescent="0.25">
      <c r="A655" s="281" t="s">
        <v>674</v>
      </c>
      <c r="B655" s="19" t="s">
        <v>868</v>
      </c>
      <c r="C655" s="65" t="s">
        <v>869</v>
      </c>
      <c r="D655" s="66">
        <v>0</v>
      </c>
      <c r="E655" s="67">
        <v>0</v>
      </c>
      <c r="F655" s="101" t="s">
        <v>33</v>
      </c>
      <c r="G655" s="46">
        <v>0</v>
      </c>
      <c r="H655" s="46"/>
      <c r="I655" s="46"/>
      <c r="J655" s="46"/>
      <c r="K655" s="46"/>
      <c r="L655" s="46">
        <f t="shared" si="191"/>
        <v>0</v>
      </c>
      <c r="M655" s="46"/>
      <c r="N655" s="46">
        <f t="shared" si="192"/>
        <v>0</v>
      </c>
      <c r="O655" s="105"/>
      <c r="P655" s="105"/>
      <c r="Q655" s="105"/>
      <c r="R655" s="105"/>
      <c r="S655" s="46">
        <f t="shared" si="208"/>
        <v>0</v>
      </c>
      <c r="T655" s="46"/>
      <c r="U655" s="46">
        <f t="shared" si="209"/>
        <v>0</v>
      </c>
      <c r="V655" s="105"/>
      <c r="W655" s="105"/>
      <c r="X655" s="105"/>
      <c r="Y655" s="105"/>
      <c r="Z655" s="46">
        <f t="shared" si="193"/>
        <v>0</v>
      </c>
      <c r="AA655" s="105"/>
      <c r="AB655" s="46">
        <f t="shared" si="194"/>
        <v>0</v>
      </c>
      <c r="AC655" s="105"/>
      <c r="AD655" s="105"/>
      <c r="AE655" s="105"/>
      <c r="AF655" s="105"/>
      <c r="AG655" s="46">
        <f t="shared" si="190"/>
        <v>0</v>
      </c>
      <c r="AH655" s="105">
        <v>0</v>
      </c>
      <c r="AI655" s="46">
        <f t="shared" si="195"/>
        <v>0</v>
      </c>
      <c r="AJ655" s="105"/>
      <c r="AK655" s="105"/>
      <c r="AL655" s="105"/>
      <c r="AM655" s="105"/>
      <c r="AN655" s="46">
        <f t="shared" si="196"/>
        <v>0</v>
      </c>
      <c r="AO655" s="105">
        <v>0</v>
      </c>
      <c r="AP655" s="105">
        <f t="shared" si="197"/>
        <v>0</v>
      </c>
      <c r="AQ655" s="46">
        <f t="shared" si="198"/>
        <v>0</v>
      </c>
      <c r="AR655" s="46">
        <f t="shared" si="199"/>
        <v>0</v>
      </c>
      <c r="AS655" s="46">
        <f t="shared" si="200"/>
        <v>0</v>
      </c>
      <c r="AT655" s="46">
        <f t="shared" si="201"/>
        <v>0</v>
      </c>
      <c r="AU655" s="46">
        <f t="shared" si="202"/>
        <v>0</v>
      </c>
      <c r="AV655" s="105">
        <f t="shared" si="203"/>
        <v>0</v>
      </c>
      <c r="AW655" s="105">
        <f t="shared" si="204"/>
        <v>0</v>
      </c>
      <c r="AX655" s="107"/>
      <c r="AY655" s="294" t="b">
        <f t="shared" si="207"/>
        <v>1</v>
      </c>
      <c r="AZ655" s="5" t="s">
        <v>869</v>
      </c>
    </row>
    <row r="656" spans="1:52" s="5" customFormat="1" ht="24.95" customHeight="1" x14ac:dyDescent="0.25">
      <c r="A656" s="281" t="s">
        <v>674</v>
      </c>
      <c r="B656" s="19" t="s">
        <v>870</v>
      </c>
      <c r="C656" s="65" t="s">
        <v>871</v>
      </c>
      <c r="D656" s="66">
        <v>0.93</v>
      </c>
      <c r="E656" s="67">
        <v>0.93</v>
      </c>
      <c r="F656" s="101" t="s">
        <v>33</v>
      </c>
      <c r="G656" s="46">
        <v>0</v>
      </c>
      <c r="H656" s="46"/>
      <c r="I656" s="46"/>
      <c r="J656" s="46"/>
      <c r="K656" s="46"/>
      <c r="L656" s="46">
        <f t="shared" si="191"/>
        <v>0</v>
      </c>
      <c r="M656" s="46"/>
      <c r="N656" s="46">
        <f t="shared" si="192"/>
        <v>0</v>
      </c>
      <c r="O656" s="105"/>
      <c r="P656" s="105"/>
      <c r="Q656" s="105"/>
      <c r="R656" s="105"/>
      <c r="S656" s="46">
        <f t="shared" si="208"/>
        <v>0</v>
      </c>
      <c r="T656" s="46"/>
      <c r="U656" s="46">
        <f t="shared" si="209"/>
        <v>0</v>
      </c>
      <c r="V656" s="105"/>
      <c r="W656" s="105"/>
      <c r="X656" s="105"/>
      <c r="Y656" s="105"/>
      <c r="Z656" s="46">
        <f t="shared" si="193"/>
        <v>0</v>
      </c>
      <c r="AA656" s="105"/>
      <c r="AB656" s="46">
        <f t="shared" si="194"/>
        <v>0</v>
      </c>
      <c r="AC656" s="105"/>
      <c r="AD656" s="105"/>
      <c r="AE656" s="105"/>
      <c r="AF656" s="105"/>
      <c r="AG656" s="46">
        <f t="shared" si="190"/>
        <v>0</v>
      </c>
      <c r="AH656" s="105">
        <v>0</v>
      </c>
      <c r="AI656" s="46">
        <f t="shared" si="195"/>
        <v>0</v>
      </c>
      <c r="AJ656" s="105"/>
      <c r="AK656" s="105"/>
      <c r="AL656" s="105"/>
      <c r="AM656" s="105"/>
      <c r="AN656" s="46">
        <f t="shared" si="196"/>
        <v>0</v>
      </c>
      <c r="AO656" s="105">
        <v>0</v>
      </c>
      <c r="AP656" s="105">
        <f t="shared" si="197"/>
        <v>0</v>
      </c>
      <c r="AQ656" s="46">
        <f t="shared" si="198"/>
        <v>0</v>
      </c>
      <c r="AR656" s="46">
        <f t="shared" si="199"/>
        <v>0</v>
      </c>
      <c r="AS656" s="46">
        <f t="shared" si="200"/>
        <v>0</v>
      </c>
      <c r="AT656" s="46">
        <f t="shared" si="201"/>
        <v>0</v>
      </c>
      <c r="AU656" s="46">
        <f t="shared" si="202"/>
        <v>0</v>
      </c>
      <c r="AV656" s="105">
        <f t="shared" si="203"/>
        <v>0</v>
      </c>
      <c r="AW656" s="105">
        <f t="shared" si="204"/>
        <v>0</v>
      </c>
      <c r="AX656" s="107"/>
      <c r="AY656" s="294" t="b">
        <f t="shared" si="207"/>
        <v>1</v>
      </c>
      <c r="AZ656" s="5" t="s">
        <v>871</v>
      </c>
    </row>
    <row r="657" spans="1:52" s="5" customFormat="1" ht="24.95" customHeight="1" x14ac:dyDescent="0.25">
      <c r="A657" s="281" t="s">
        <v>674</v>
      </c>
      <c r="B657" s="19" t="s">
        <v>872</v>
      </c>
      <c r="C657" s="65" t="s">
        <v>873</v>
      </c>
      <c r="D657" s="66">
        <v>0.3</v>
      </c>
      <c r="E657" s="67">
        <v>0.3</v>
      </c>
      <c r="F657" s="101" t="s">
        <v>33</v>
      </c>
      <c r="G657" s="46">
        <v>0</v>
      </c>
      <c r="H657" s="46"/>
      <c r="I657" s="46"/>
      <c r="J657" s="46"/>
      <c r="K657" s="46"/>
      <c r="L657" s="46">
        <f t="shared" si="191"/>
        <v>0</v>
      </c>
      <c r="M657" s="46"/>
      <c r="N657" s="46">
        <f t="shared" si="192"/>
        <v>0</v>
      </c>
      <c r="O657" s="105"/>
      <c r="P657" s="105"/>
      <c r="Q657" s="105"/>
      <c r="R657" s="105"/>
      <c r="S657" s="46">
        <f t="shared" si="208"/>
        <v>0</v>
      </c>
      <c r="T657" s="46"/>
      <c r="U657" s="46">
        <f t="shared" si="209"/>
        <v>0</v>
      </c>
      <c r="V657" s="105"/>
      <c r="W657" s="105"/>
      <c r="X657" s="105"/>
      <c r="Y657" s="105"/>
      <c r="Z657" s="46">
        <f t="shared" si="193"/>
        <v>0</v>
      </c>
      <c r="AA657" s="105"/>
      <c r="AB657" s="46">
        <f t="shared" si="194"/>
        <v>0</v>
      </c>
      <c r="AC657" s="105"/>
      <c r="AD657" s="105"/>
      <c r="AE657" s="105"/>
      <c r="AF657" s="105"/>
      <c r="AG657" s="46">
        <f t="shared" si="190"/>
        <v>0</v>
      </c>
      <c r="AH657" s="105">
        <v>0</v>
      </c>
      <c r="AI657" s="46">
        <f t="shared" si="195"/>
        <v>0</v>
      </c>
      <c r="AJ657" s="105"/>
      <c r="AK657" s="105"/>
      <c r="AL657" s="105"/>
      <c r="AM657" s="105"/>
      <c r="AN657" s="46">
        <f t="shared" si="196"/>
        <v>0</v>
      </c>
      <c r="AO657" s="105">
        <v>0</v>
      </c>
      <c r="AP657" s="105">
        <f t="shared" si="197"/>
        <v>0</v>
      </c>
      <c r="AQ657" s="46">
        <f t="shared" si="198"/>
        <v>0</v>
      </c>
      <c r="AR657" s="46">
        <f t="shared" si="199"/>
        <v>0</v>
      </c>
      <c r="AS657" s="46">
        <f t="shared" si="200"/>
        <v>0</v>
      </c>
      <c r="AT657" s="46">
        <f t="shared" si="201"/>
        <v>0</v>
      </c>
      <c r="AU657" s="46">
        <f t="shared" si="202"/>
        <v>0</v>
      </c>
      <c r="AV657" s="105">
        <f t="shared" si="203"/>
        <v>0</v>
      </c>
      <c r="AW657" s="105">
        <f t="shared" si="204"/>
        <v>0</v>
      </c>
      <c r="AX657" s="108"/>
      <c r="AY657" s="294" t="b">
        <f t="shared" si="207"/>
        <v>1</v>
      </c>
      <c r="AZ657" s="5" t="s">
        <v>873</v>
      </c>
    </row>
    <row r="658" spans="1:52" s="5" customFormat="1" ht="24.95" customHeight="1" x14ac:dyDescent="0.25">
      <c r="A658" s="281" t="s">
        <v>674</v>
      </c>
      <c r="B658" s="19" t="s">
        <v>874</v>
      </c>
      <c r="C658" s="65" t="s">
        <v>875</v>
      </c>
      <c r="D658" s="66">
        <v>0.45</v>
      </c>
      <c r="E658" s="67">
        <v>0.45</v>
      </c>
      <c r="F658" s="101" t="s">
        <v>33</v>
      </c>
      <c r="G658" s="46">
        <v>200</v>
      </c>
      <c r="H658" s="46"/>
      <c r="I658" s="46"/>
      <c r="J658" s="46"/>
      <c r="K658" s="46"/>
      <c r="L658" s="46">
        <f t="shared" si="191"/>
        <v>200</v>
      </c>
      <c r="M658" s="46">
        <v>200</v>
      </c>
      <c r="N658" s="46">
        <f t="shared" si="192"/>
        <v>0</v>
      </c>
      <c r="O658" s="105"/>
      <c r="P658" s="105"/>
      <c r="Q658" s="105"/>
      <c r="R658" s="105"/>
      <c r="S658" s="46">
        <f t="shared" si="208"/>
        <v>200</v>
      </c>
      <c r="T658" s="46">
        <v>200</v>
      </c>
      <c r="U658" s="46">
        <f t="shared" si="209"/>
        <v>0</v>
      </c>
      <c r="V658" s="105"/>
      <c r="W658" s="105"/>
      <c r="X658" s="105"/>
      <c r="Y658" s="105"/>
      <c r="Z658" s="46">
        <f t="shared" si="193"/>
        <v>200</v>
      </c>
      <c r="AA658" s="105">
        <v>200</v>
      </c>
      <c r="AB658" s="46">
        <f t="shared" si="194"/>
        <v>0</v>
      </c>
      <c r="AC658" s="105"/>
      <c r="AD658" s="105"/>
      <c r="AE658" s="105"/>
      <c r="AF658" s="105"/>
      <c r="AG658" s="46">
        <f t="shared" si="190"/>
        <v>200</v>
      </c>
      <c r="AH658" s="105">
        <v>200</v>
      </c>
      <c r="AI658" s="46">
        <f t="shared" si="195"/>
        <v>0</v>
      </c>
      <c r="AJ658" s="105"/>
      <c r="AK658" s="105"/>
      <c r="AL658" s="105"/>
      <c r="AM658" s="105"/>
      <c r="AN658" s="46">
        <f t="shared" si="196"/>
        <v>200</v>
      </c>
      <c r="AO658" s="105">
        <v>200</v>
      </c>
      <c r="AP658" s="105">
        <f t="shared" si="197"/>
        <v>0</v>
      </c>
      <c r="AQ658" s="46">
        <f t="shared" si="198"/>
        <v>0</v>
      </c>
      <c r="AR658" s="46">
        <f t="shared" si="199"/>
        <v>0</v>
      </c>
      <c r="AS658" s="46">
        <f t="shared" si="200"/>
        <v>0</v>
      </c>
      <c r="AT658" s="46">
        <f t="shared" si="201"/>
        <v>0</v>
      </c>
      <c r="AU658" s="46">
        <f t="shared" si="202"/>
        <v>200</v>
      </c>
      <c r="AV658" s="105">
        <f t="shared" si="203"/>
        <v>200</v>
      </c>
      <c r="AW658" s="105">
        <f t="shared" si="204"/>
        <v>0</v>
      </c>
      <c r="AX658" s="107"/>
      <c r="AY658" s="294" t="b">
        <f t="shared" si="207"/>
        <v>1</v>
      </c>
      <c r="AZ658" s="5" t="s">
        <v>875</v>
      </c>
    </row>
    <row r="659" spans="1:52" s="5" customFormat="1" ht="24.95" customHeight="1" x14ac:dyDescent="0.25">
      <c r="A659" s="281" t="s">
        <v>674</v>
      </c>
      <c r="B659" s="19" t="s">
        <v>876</v>
      </c>
      <c r="C659" s="65" t="s">
        <v>877</v>
      </c>
      <c r="D659" s="66">
        <v>0.2</v>
      </c>
      <c r="E659" s="67">
        <v>0.2</v>
      </c>
      <c r="F659" s="101" t="s">
        <v>33</v>
      </c>
      <c r="G659" s="46">
        <v>0</v>
      </c>
      <c r="H659" s="46"/>
      <c r="I659" s="46"/>
      <c r="J659" s="46"/>
      <c r="K659" s="46"/>
      <c r="L659" s="46">
        <f t="shared" si="191"/>
        <v>0</v>
      </c>
      <c r="M659" s="46"/>
      <c r="N659" s="46">
        <f t="shared" si="192"/>
        <v>0</v>
      </c>
      <c r="O659" s="105"/>
      <c r="P659" s="105"/>
      <c r="Q659" s="105"/>
      <c r="R659" s="105"/>
      <c r="S659" s="46">
        <f t="shared" si="208"/>
        <v>0</v>
      </c>
      <c r="T659" s="46"/>
      <c r="U659" s="46">
        <f t="shared" si="209"/>
        <v>0</v>
      </c>
      <c r="V659" s="105"/>
      <c r="W659" s="105"/>
      <c r="X659" s="105"/>
      <c r="Y659" s="105"/>
      <c r="Z659" s="46">
        <f t="shared" si="193"/>
        <v>0</v>
      </c>
      <c r="AA659" s="105"/>
      <c r="AB659" s="46">
        <f t="shared" si="194"/>
        <v>0</v>
      </c>
      <c r="AC659" s="105"/>
      <c r="AD659" s="105"/>
      <c r="AE659" s="105"/>
      <c r="AF659" s="105"/>
      <c r="AG659" s="46">
        <f t="shared" si="190"/>
        <v>0</v>
      </c>
      <c r="AH659" s="105"/>
      <c r="AI659" s="46">
        <f t="shared" si="195"/>
        <v>0</v>
      </c>
      <c r="AJ659" s="105"/>
      <c r="AK659" s="105"/>
      <c r="AL659" s="105"/>
      <c r="AM659" s="105"/>
      <c r="AN659" s="46">
        <f t="shared" si="196"/>
        <v>0</v>
      </c>
      <c r="AO659" s="105">
        <v>0</v>
      </c>
      <c r="AP659" s="105">
        <f t="shared" si="197"/>
        <v>0</v>
      </c>
      <c r="AQ659" s="46">
        <f t="shared" si="198"/>
        <v>0</v>
      </c>
      <c r="AR659" s="46">
        <f t="shared" si="199"/>
        <v>0</v>
      </c>
      <c r="AS659" s="46">
        <f t="shared" si="200"/>
        <v>0</v>
      </c>
      <c r="AT659" s="46">
        <f t="shared" si="201"/>
        <v>0</v>
      </c>
      <c r="AU659" s="46">
        <f t="shared" si="202"/>
        <v>0</v>
      </c>
      <c r="AV659" s="105">
        <f t="shared" si="203"/>
        <v>0</v>
      </c>
      <c r="AW659" s="105">
        <f t="shared" si="204"/>
        <v>0</v>
      </c>
      <c r="AX659" s="107"/>
      <c r="AY659" s="294" t="b">
        <f t="shared" si="207"/>
        <v>1</v>
      </c>
      <c r="AZ659" s="5" t="s">
        <v>877</v>
      </c>
    </row>
    <row r="660" spans="1:52" s="5" customFormat="1" ht="24.95" customHeight="1" x14ac:dyDescent="0.25">
      <c r="A660" s="281" t="s">
        <v>674</v>
      </c>
      <c r="B660" s="19" t="s">
        <v>878</v>
      </c>
      <c r="C660" s="65" t="s">
        <v>879</v>
      </c>
      <c r="D660" s="66">
        <v>0.39</v>
      </c>
      <c r="E660" s="67">
        <v>0.39</v>
      </c>
      <c r="F660" s="101" t="s">
        <v>33</v>
      </c>
      <c r="G660" s="46">
        <v>0</v>
      </c>
      <c r="H660" s="46"/>
      <c r="I660" s="46"/>
      <c r="J660" s="46"/>
      <c r="K660" s="46"/>
      <c r="L660" s="46">
        <f t="shared" si="191"/>
        <v>0</v>
      </c>
      <c r="M660" s="46"/>
      <c r="N660" s="46">
        <f t="shared" si="192"/>
        <v>0</v>
      </c>
      <c r="O660" s="105"/>
      <c r="P660" s="105"/>
      <c r="Q660" s="105"/>
      <c r="R660" s="105"/>
      <c r="S660" s="46">
        <f t="shared" si="208"/>
        <v>0</v>
      </c>
      <c r="T660" s="46"/>
      <c r="U660" s="46">
        <f t="shared" si="209"/>
        <v>0</v>
      </c>
      <c r="V660" s="105"/>
      <c r="W660" s="105"/>
      <c r="X660" s="105"/>
      <c r="Y660" s="105"/>
      <c r="Z660" s="46">
        <f t="shared" si="193"/>
        <v>0</v>
      </c>
      <c r="AA660" s="105"/>
      <c r="AB660" s="46">
        <f t="shared" si="194"/>
        <v>0</v>
      </c>
      <c r="AC660" s="105"/>
      <c r="AD660" s="105"/>
      <c r="AE660" s="105"/>
      <c r="AF660" s="105"/>
      <c r="AG660" s="46">
        <f t="shared" si="190"/>
        <v>0</v>
      </c>
      <c r="AH660" s="105"/>
      <c r="AI660" s="46">
        <f t="shared" si="195"/>
        <v>0</v>
      </c>
      <c r="AJ660" s="105"/>
      <c r="AK660" s="105"/>
      <c r="AL660" s="105"/>
      <c r="AM660" s="105"/>
      <c r="AN660" s="46">
        <f t="shared" si="196"/>
        <v>0</v>
      </c>
      <c r="AO660" s="105">
        <v>0</v>
      </c>
      <c r="AP660" s="105">
        <f t="shared" si="197"/>
        <v>0</v>
      </c>
      <c r="AQ660" s="46">
        <f t="shared" si="198"/>
        <v>0</v>
      </c>
      <c r="AR660" s="46">
        <f t="shared" si="199"/>
        <v>0</v>
      </c>
      <c r="AS660" s="46">
        <f t="shared" si="200"/>
        <v>0</v>
      </c>
      <c r="AT660" s="46">
        <f t="shared" si="201"/>
        <v>0</v>
      </c>
      <c r="AU660" s="46">
        <f t="shared" si="202"/>
        <v>0</v>
      </c>
      <c r="AV660" s="105">
        <f t="shared" si="203"/>
        <v>0</v>
      </c>
      <c r="AW660" s="105">
        <f t="shared" si="204"/>
        <v>0</v>
      </c>
      <c r="AX660" s="108"/>
      <c r="AY660" s="294" t="b">
        <f t="shared" si="207"/>
        <v>1</v>
      </c>
      <c r="AZ660" s="5" t="s">
        <v>879</v>
      </c>
    </row>
    <row r="661" spans="1:52" s="5" customFormat="1" ht="24.95" customHeight="1" x14ac:dyDescent="0.25">
      <c r="A661" s="281" t="s">
        <v>674</v>
      </c>
      <c r="B661" s="19" t="s">
        <v>880</v>
      </c>
      <c r="C661" s="65" t="s">
        <v>881</v>
      </c>
      <c r="D661" s="66">
        <v>0.45</v>
      </c>
      <c r="E661" s="67">
        <v>0.45</v>
      </c>
      <c r="F661" s="101" t="s">
        <v>33</v>
      </c>
      <c r="G661" s="46">
        <v>0</v>
      </c>
      <c r="H661" s="46"/>
      <c r="I661" s="46"/>
      <c r="J661" s="46"/>
      <c r="K661" s="46"/>
      <c r="L661" s="46">
        <f t="shared" si="191"/>
        <v>0</v>
      </c>
      <c r="M661" s="46"/>
      <c r="N661" s="46">
        <f t="shared" si="192"/>
        <v>0</v>
      </c>
      <c r="O661" s="105"/>
      <c r="P661" s="105"/>
      <c r="Q661" s="105"/>
      <c r="R661" s="105"/>
      <c r="S661" s="46">
        <f t="shared" si="208"/>
        <v>0</v>
      </c>
      <c r="T661" s="46"/>
      <c r="U661" s="46">
        <f t="shared" si="209"/>
        <v>0</v>
      </c>
      <c r="V661" s="105"/>
      <c r="W661" s="105"/>
      <c r="X661" s="105"/>
      <c r="Y661" s="105"/>
      <c r="Z661" s="46">
        <f t="shared" si="193"/>
        <v>0</v>
      </c>
      <c r="AA661" s="105"/>
      <c r="AB661" s="46">
        <f t="shared" si="194"/>
        <v>0</v>
      </c>
      <c r="AC661" s="105"/>
      <c r="AD661" s="105"/>
      <c r="AE661" s="105"/>
      <c r="AF661" s="105"/>
      <c r="AG661" s="46">
        <f t="shared" si="190"/>
        <v>0</v>
      </c>
      <c r="AH661" s="105"/>
      <c r="AI661" s="46">
        <f t="shared" si="195"/>
        <v>0</v>
      </c>
      <c r="AJ661" s="105"/>
      <c r="AK661" s="105"/>
      <c r="AL661" s="105"/>
      <c r="AM661" s="105"/>
      <c r="AN661" s="46">
        <f t="shared" si="196"/>
        <v>0</v>
      </c>
      <c r="AO661" s="105">
        <v>0</v>
      </c>
      <c r="AP661" s="105">
        <f t="shared" si="197"/>
        <v>0</v>
      </c>
      <c r="AQ661" s="46">
        <f t="shared" si="198"/>
        <v>0</v>
      </c>
      <c r="AR661" s="46">
        <f t="shared" si="199"/>
        <v>0</v>
      </c>
      <c r="AS661" s="46">
        <f t="shared" si="200"/>
        <v>0</v>
      </c>
      <c r="AT661" s="46">
        <f t="shared" si="201"/>
        <v>0</v>
      </c>
      <c r="AU661" s="46">
        <f t="shared" si="202"/>
        <v>0</v>
      </c>
      <c r="AV661" s="105">
        <f t="shared" si="203"/>
        <v>0</v>
      </c>
      <c r="AW661" s="105">
        <f t="shared" si="204"/>
        <v>0</v>
      </c>
      <c r="AX661" s="107"/>
      <c r="AY661" s="294" t="b">
        <f t="shared" si="207"/>
        <v>1</v>
      </c>
      <c r="AZ661" s="5" t="s">
        <v>881</v>
      </c>
    </row>
    <row r="662" spans="1:52" s="5" customFormat="1" ht="24.95" customHeight="1" x14ac:dyDescent="0.25">
      <c r="A662" s="281" t="s">
        <v>674</v>
      </c>
      <c r="B662" s="19" t="s">
        <v>882</v>
      </c>
      <c r="C662" s="65" t="s">
        <v>883</v>
      </c>
      <c r="D662" s="66">
        <v>0</v>
      </c>
      <c r="E662" s="67">
        <v>0</v>
      </c>
      <c r="F662" s="101" t="s">
        <v>33</v>
      </c>
      <c r="G662" s="46">
        <v>0</v>
      </c>
      <c r="H662" s="46"/>
      <c r="I662" s="46"/>
      <c r="J662" s="46"/>
      <c r="K662" s="46"/>
      <c r="L662" s="46">
        <f t="shared" si="191"/>
        <v>0</v>
      </c>
      <c r="M662" s="46"/>
      <c r="N662" s="46">
        <f t="shared" si="192"/>
        <v>0</v>
      </c>
      <c r="O662" s="105"/>
      <c r="P662" s="105"/>
      <c r="Q662" s="105"/>
      <c r="R662" s="105"/>
      <c r="S662" s="46">
        <f t="shared" si="208"/>
        <v>0</v>
      </c>
      <c r="T662" s="46"/>
      <c r="U662" s="46">
        <f t="shared" si="209"/>
        <v>0</v>
      </c>
      <c r="V662" s="105"/>
      <c r="W662" s="105"/>
      <c r="X662" s="105"/>
      <c r="Y662" s="105"/>
      <c r="Z662" s="46">
        <f t="shared" si="193"/>
        <v>0</v>
      </c>
      <c r="AA662" s="105"/>
      <c r="AB662" s="46">
        <f t="shared" si="194"/>
        <v>0</v>
      </c>
      <c r="AC662" s="105"/>
      <c r="AD662" s="105"/>
      <c r="AE662" s="105"/>
      <c r="AF662" s="105"/>
      <c r="AG662" s="46">
        <f t="shared" si="190"/>
        <v>0</v>
      </c>
      <c r="AH662" s="105"/>
      <c r="AI662" s="46">
        <f t="shared" si="195"/>
        <v>0</v>
      </c>
      <c r="AJ662" s="105"/>
      <c r="AK662" s="105"/>
      <c r="AL662" s="105"/>
      <c r="AM662" s="105"/>
      <c r="AN662" s="46">
        <f t="shared" si="196"/>
        <v>0</v>
      </c>
      <c r="AO662" s="105">
        <v>0</v>
      </c>
      <c r="AP662" s="105">
        <f t="shared" si="197"/>
        <v>0</v>
      </c>
      <c r="AQ662" s="46">
        <f t="shared" si="198"/>
        <v>0</v>
      </c>
      <c r="AR662" s="46">
        <f t="shared" si="199"/>
        <v>0</v>
      </c>
      <c r="AS662" s="46">
        <f t="shared" si="200"/>
        <v>0</v>
      </c>
      <c r="AT662" s="46">
        <f t="shared" si="201"/>
        <v>0</v>
      </c>
      <c r="AU662" s="46">
        <f t="shared" si="202"/>
        <v>0</v>
      </c>
      <c r="AV662" s="105">
        <f t="shared" si="203"/>
        <v>0</v>
      </c>
      <c r="AW662" s="105">
        <f t="shared" si="204"/>
        <v>0</v>
      </c>
      <c r="AX662" s="107"/>
      <c r="AY662" s="294" t="b">
        <f t="shared" si="207"/>
        <v>1</v>
      </c>
      <c r="AZ662" s="5" t="s">
        <v>883</v>
      </c>
    </row>
    <row r="663" spans="1:52" s="5" customFormat="1" ht="24.95" customHeight="1" x14ac:dyDescent="0.25">
      <c r="A663" s="281" t="s">
        <v>674</v>
      </c>
      <c r="B663" s="19" t="s">
        <v>884</v>
      </c>
      <c r="C663" s="65" t="s">
        <v>885</v>
      </c>
      <c r="D663" s="66">
        <v>0.35</v>
      </c>
      <c r="E663" s="67">
        <v>0.35</v>
      </c>
      <c r="F663" s="101" t="s">
        <v>33</v>
      </c>
      <c r="G663" s="46">
        <v>0</v>
      </c>
      <c r="H663" s="46"/>
      <c r="I663" s="46"/>
      <c r="J663" s="46"/>
      <c r="K663" s="46"/>
      <c r="L663" s="46">
        <f t="shared" si="191"/>
        <v>0</v>
      </c>
      <c r="M663" s="46"/>
      <c r="N663" s="46">
        <f t="shared" si="192"/>
        <v>0</v>
      </c>
      <c r="O663" s="105"/>
      <c r="P663" s="105"/>
      <c r="Q663" s="105"/>
      <c r="R663" s="105"/>
      <c r="S663" s="46">
        <f t="shared" ref="S663:S691" si="210">L663+O663+P663-Q663-R663</f>
        <v>0</v>
      </c>
      <c r="T663" s="46"/>
      <c r="U663" s="46">
        <f t="shared" ref="U663:U691" si="211">T663-S663</f>
        <v>0</v>
      </c>
      <c r="V663" s="105"/>
      <c r="W663" s="105"/>
      <c r="X663" s="105"/>
      <c r="Y663" s="105"/>
      <c r="Z663" s="46">
        <f t="shared" si="193"/>
        <v>0</v>
      </c>
      <c r="AA663" s="105"/>
      <c r="AB663" s="46">
        <f t="shared" si="194"/>
        <v>0</v>
      </c>
      <c r="AC663" s="105"/>
      <c r="AD663" s="105"/>
      <c r="AE663" s="105"/>
      <c r="AF663" s="105"/>
      <c r="AG663" s="46">
        <f t="shared" si="190"/>
        <v>0</v>
      </c>
      <c r="AH663" s="105"/>
      <c r="AI663" s="46">
        <f t="shared" si="195"/>
        <v>0</v>
      </c>
      <c r="AJ663" s="105"/>
      <c r="AK663" s="105"/>
      <c r="AL663" s="105"/>
      <c r="AM663" s="105"/>
      <c r="AN663" s="46">
        <f t="shared" si="196"/>
        <v>0</v>
      </c>
      <c r="AO663" s="105">
        <v>0</v>
      </c>
      <c r="AP663" s="105">
        <f t="shared" si="197"/>
        <v>0</v>
      </c>
      <c r="AQ663" s="46">
        <f t="shared" si="198"/>
        <v>0</v>
      </c>
      <c r="AR663" s="46">
        <f t="shared" si="199"/>
        <v>0</v>
      </c>
      <c r="AS663" s="46">
        <f t="shared" si="200"/>
        <v>0</v>
      </c>
      <c r="AT663" s="46">
        <f t="shared" si="201"/>
        <v>0</v>
      </c>
      <c r="AU663" s="46">
        <f t="shared" si="202"/>
        <v>0</v>
      </c>
      <c r="AV663" s="105">
        <f t="shared" si="203"/>
        <v>0</v>
      </c>
      <c r="AW663" s="105">
        <f t="shared" si="204"/>
        <v>0</v>
      </c>
      <c r="AX663" s="108"/>
      <c r="AY663" s="294" t="b">
        <f t="shared" si="207"/>
        <v>1</v>
      </c>
      <c r="AZ663" s="5" t="s">
        <v>885</v>
      </c>
    </row>
    <row r="664" spans="1:52" s="5" customFormat="1" ht="24.95" customHeight="1" x14ac:dyDescent="0.25">
      <c r="A664" s="281" t="s">
        <v>674</v>
      </c>
      <c r="B664" s="19" t="s">
        <v>886</v>
      </c>
      <c r="C664" s="65" t="s">
        <v>887</v>
      </c>
      <c r="D664" s="66">
        <v>0.59</v>
      </c>
      <c r="E664" s="67">
        <v>0.59</v>
      </c>
      <c r="F664" s="101" t="s">
        <v>33</v>
      </c>
      <c r="G664" s="46">
        <v>0</v>
      </c>
      <c r="H664" s="46"/>
      <c r="I664" s="46"/>
      <c r="J664" s="46"/>
      <c r="K664" s="46"/>
      <c r="L664" s="46">
        <f t="shared" si="191"/>
        <v>0</v>
      </c>
      <c r="M664" s="46"/>
      <c r="N664" s="46">
        <f t="shared" si="192"/>
        <v>0</v>
      </c>
      <c r="O664" s="105"/>
      <c r="P664" s="105"/>
      <c r="Q664" s="105"/>
      <c r="R664" s="105"/>
      <c r="S664" s="46">
        <f t="shared" si="210"/>
        <v>0</v>
      </c>
      <c r="T664" s="46"/>
      <c r="U664" s="46">
        <f t="shared" si="211"/>
        <v>0</v>
      </c>
      <c r="V664" s="105"/>
      <c r="W664" s="105"/>
      <c r="X664" s="105"/>
      <c r="Y664" s="105"/>
      <c r="Z664" s="46">
        <f t="shared" si="193"/>
        <v>0</v>
      </c>
      <c r="AA664" s="105"/>
      <c r="AB664" s="46">
        <f t="shared" si="194"/>
        <v>0</v>
      </c>
      <c r="AC664" s="105"/>
      <c r="AD664" s="105"/>
      <c r="AE664" s="105"/>
      <c r="AF664" s="105"/>
      <c r="AG664" s="46">
        <f t="shared" si="190"/>
        <v>0</v>
      </c>
      <c r="AH664" s="105"/>
      <c r="AI664" s="46">
        <f t="shared" si="195"/>
        <v>0</v>
      </c>
      <c r="AJ664" s="105"/>
      <c r="AK664" s="105"/>
      <c r="AL664" s="105"/>
      <c r="AM664" s="105"/>
      <c r="AN664" s="46">
        <f t="shared" si="196"/>
        <v>0</v>
      </c>
      <c r="AO664" s="105">
        <v>0</v>
      </c>
      <c r="AP664" s="105">
        <f t="shared" si="197"/>
        <v>0</v>
      </c>
      <c r="AQ664" s="46">
        <f t="shared" si="198"/>
        <v>0</v>
      </c>
      <c r="AR664" s="46">
        <f t="shared" si="199"/>
        <v>0</v>
      </c>
      <c r="AS664" s="46">
        <f t="shared" si="200"/>
        <v>0</v>
      </c>
      <c r="AT664" s="46">
        <f t="shared" si="201"/>
        <v>0</v>
      </c>
      <c r="AU664" s="46">
        <f t="shared" si="202"/>
        <v>0</v>
      </c>
      <c r="AV664" s="105">
        <f t="shared" si="203"/>
        <v>0</v>
      </c>
      <c r="AW664" s="105">
        <f t="shared" si="204"/>
        <v>0</v>
      </c>
      <c r="AX664" s="107"/>
      <c r="AY664" s="294" t="b">
        <f t="shared" si="207"/>
        <v>1</v>
      </c>
      <c r="AZ664" s="5" t="s">
        <v>887</v>
      </c>
    </row>
    <row r="665" spans="1:52" s="5" customFormat="1" ht="24.95" customHeight="1" x14ac:dyDescent="0.25">
      <c r="A665" s="281" t="s">
        <v>674</v>
      </c>
      <c r="B665" s="19" t="s">
        <v>888</v>
      </c>
      <c r="C665" s="65" t="s">
        <v>889</v>
      </c>
      <c r="D665" s="66">
        <v>127.83</v>
      </c>
      <c r="E665" s="67">
        <v>127.83</v>
      </c>
      <c r="F665" s="101" t="s">
        <v>33</v>
      </c>
      <c r="G665" s="46">
        <v>0</v>
      </c>
      <c r="H665" s="46"/>
      <c r="I665" s="46"/>
      <c r="J665" s="46"/>
      <c r="K665" s="46"/>
      <c r="L665" s="46">
        <f t="shared" si="191"/>
        <v>0</v>
      </c>
      <c r="M665" s="46"/>
      <c r="N665" s="46">
        <f t="shared" si="192"/>
        <v>0</v>
      </c>
      <c r="O665" s="105"/>
      <c r="P665" s="105"/>
      <c r="Q665" s="105"/>
      <c r="R665" s="105"/>
      <c r="S665" s="46">
        <f t="shared" si="210"/>
        <v>0</v>
      </c>
      <c r="T665" s="46"/>
      <c r="U665" s="46">
        <f t="shared" si="211"/>
        <v>0</v>
      </c>
      <c r="V665" s="105"/>
      <c r="W665" s="105"/>
      <c r="X665" s="105"/>
      <c r="Y665" s="105"/>
      <c r="Z665" s="46">
        <f t="shared" si="193"/>
        <v>0</v>
      </c>
      <c r="AA665" s="105"/>
      <c r="AB665" s="46">
        <f t="shared" si="194"/>
        <v>0</v>
      </c>
      <c r="AC665" s="105"/>
      <c r="AD665" s="105"/>
      <c r="AE665" s="105"/>
      <c r="AF665" s="105"/>
      <c r="AG665" s="46">
        <f t="shared" si="190"/>
        <v>0</v>
      </c>
      <c r="AH665" s="105"/>
      <c r="AI665" s="46">
        <f t="shared" si="195"/>
        <v>0</v>
      </c>
      <c r="AJ665" s="105"/>
      <c r="AK665" s="105"/>
      <c r="AL665" s="105"/>
      <c r="AM665" s="105"/>
      <c r="AN665" s="46">
        <f t="shared" si="196"/>
        <v>0</v>
      </c>
      <c r="AO665" s="105">
        <v>0</v>
      </c>
      <c r="AP665" s="105">
        <f t="shared" si="197"/>
        <v>0</v>
      </c>
      <c r="AQ665" s="46">
        <f t="shared" si="198"/>
        <v>0</v>
      </c>
      <c r="AR665" s="46">
        <f t="shared" si="199"/>
        <v>0</v>
      </c>
      <c r="AS665" s="46">
        <f t="shared" si="200"/>
        <v>0</v>
      </c>
      <c r="AT665" s="46">
        <f t="shared" si="201"/>
        <v>0</v>
      </c>
      <c r="AU665" s="46">
        <f t="shared" si="202"/>
        <v>0</v>
      </c>
      <c r="AV665" s="105">
        <f t="shared" si="203"/>
        <v>0</v>
      </c>
      <c r="AW665" s="105">
        <f t="shared" si="204"/>
        <v>0</v>
      </c>
      <c r="AX665" s="108"/>
      <c r="AY665" s="294" t="b">
        <f t="shared" si="207"/>
        <v>1</v>
      </c>
      <c r="AZ665" s="5" t="s">
        <v>889</v>
      </c>
    </row>
    <row r="666" spans="1:52" s="5" customFormat="1" ht="24.95" customHeight="1" x14ac:dyDescent="0.25">
      <c r="A666" s="281" t="s">
        <v>674</v>
      </c>
      <c r="B666" s="113" t="s">
        <v>890</v>
      </c>
      <c r="C666" s="65" t="s">
        <v>891</v>
      </c>
      <c r="D666" s="66">
        <v>0.57999999999999996</v>
      </c>
      <c r="E666" s="67">
        <v>0.57999999999999996</v>
      </c>
      <c r="F666" s="101" t="s">
        <v>33</v>
      </c>
      <c r="G666" s="46">
        <v>0</v>
      </c>
      <c r="H666" s="46"/>
      <c r="I666" s="46"/>
      <c r="J666" s="46"/>
      <c r="K666" s="46"/>
      <c r="L666" s="46">
        <f t="shared" si="191"/>
        <v>0</v>
      </c>
      <c r="M666" s="46"/>
      <c r="N666" s="46">
        <f t="shared" si="192"/>
        <v>0</v>
      </c>
      <c r="O666" s="105"/>
      <c r="P666" s="105"/>
      <c r="Q666" s="105"/>
      <c r="R666" s="105"/>
      <c r="S666" s="46">
        <f t="shared" si="210"/>
        <v>0</v>
      </c>
      <c r="T666" s="46"/>
      <c r="U666" s="46">
        <f t="shared" si="211"/>
        <v>0</v>
      </c>
      <c r="V666" s="105"/>
      <c r="W666" s="105"/>
      <c r="X666" s="105"/>
      <c r="Y666" s="105"/>
      <c r="Z666" s="46">
        <f t="shared" si="193"/>
        <v>0</v>
      </c>
      <c r="AA666" s="105"/>
      <c r="AB666" s="46">
        <f t="shared" si="194"/>
        <v>0</v>
      </c>
      <c r="AC666" s="105"/>
      <c r="AD666" s="105"/>
      <c r="AE666" s="105"/>
      <c r="AF666" s="105"/>
      <c r="AG666" s="46">
        <f t="shared" si="190"/>
        <v>0</v>
      </c>
      <c r="AH666" s="105"/>
      <c r="AI666" s="46">
        <f t="shared" si="195"/>
        <v>0</v>
      </c>
      <c r="AJ666" s="105"/>
      <c r="AK666" s="105"/>
      <c r="AL666" s="105"/>
      <c r="AM666" s="105"/>
      <c r="AN666" s="46">
        <f t="shared" si="196"/>
        <v>0</v>
      </c>
      <c r="AO666" s="105">
        <v>0</v>
      </c>
      <c r="AP666" s="105">
        <f t="shared" si="197"/>
        <v>0</v>
      </c>
      <c r="AQ666" s="46">
        <f t="shared" si="198"/>
        <v>0</v>
      </c>
      <c r="AR666" s="46">
        <f t="shared" si="199"/>
        <v>0</v>
      </c>
      <c r="AS666" s="46">
        <f t="shared" si="200"/>
        <v>0</v>
      </c>
      <c r="AT666" s="46">
        <f t="shared" si="201"/>
        <v>0</v>
      </c>
      <c r="AU666" s="46">
        <f t="shared" si="202"/>
        <v>0</v>
      </c>
      <c r="AV666" s="105">
        <f t="shared" si="203"/>
        <v>0</v>
      </c>
      <c r="AW666" s="105">
        <f t="shared" si="204"/>
        <v>0</v>
      </c>
      <c r="AX666" s="108"/>
      <c r="AY666" s="294" t="b">
        <f t="shared" si="207"/>
        <v>1</v>
      </c>
      <c r="AZ666" s="5" t="s">
        <v>891</v>
      </c>
    </row>
    <row r="667" spans="1:52" s="5" customFormat="1" ht="24.95" customHeight="1" x14ac:dyDescent="0.25">
      <c r="A667" s="281" t="s">
        <v>674</v>
      </c>
      <c r="B667" s="19" t="s">
        <v>892</v>
      </c>
      <c r="C667" s="65" t="s">
        <v>893</v>
      </c>
      <c r="D667" s="66">
        <v>0</v>
      </c>
      <c r="E667" s="67">
        <v>0</v>
      </c>
      <c r="F667" s="101" t="s">
        <v>33</v>
      </c>
      <c r="G667" s="46">
        <v>0</v>
      </c>
      <c r="H667" s="46"/>
      <c r="I667" s="46"/>
      <c r="J667" s="46"/>
      <c r="K667" s="46"/>
      <c r="L667" s="46">
        <f t="shared" si="191"/>
        <v>0</v>
      </c>
      <c r="M667" s="46"/>
      <c r="N667" s="46">
        <f t="shared" si="192"/>
        <v>0</v>
      </c>
      <c r="O667" s="105"/>
      <c r="P667" s="105"/>
      <c r="Q667" s="105"/>
      <c r="R667" s="105"/>
      <c r="S667" s="46">
        <f t="shared" si="210"/>
        <v>0</v>
      </c>
      <c r="T667" s="46"/>
      <c r="U667" s="46">
        <f t="shared" si="211"/>
        <v>0</v>
      </c>
      <c r="V667" s="105"/>
      <c r="W667" s="105"/>
      <c r="X667" s="105"/>
      <c r="Y667" s="105"/>
      <c r="Z667" s="46">
        <f t="shared" si="193"/>
        <v>0</v>
      </c>
      <c r="AA667" s="105"/>
      <c r="AB667" s="46">
        <f t="shared" si="194"/>
        <v>0</v>
      </c>
      <c r="AC667" s="105"/>
      <c r="AD667" s="105"/>
      <c r="AE667" s="105"/>
      <c r="AF667" s="105"/>
      <c r="AG667" s="46">
        <f t="shared" si="190"/>
        <v>0</v>
      </c>
      <c r="AH667" s="105"/>
      <c r="AI667" s="46">
        <f t="shared" si="195"/>
        <v>0</v>
      </c>
      <c r="AJ667" s="105"/>
      <c r="AK667" s="105"/>
      <c r="AL667" s="105"/>
      <c r="AM667" s="105"/>
      <c r="AN667" s="46">
        <f t="shared" si="196"/>
        <v>0</v>
      </c>
      <c r="AO667" s="105">
        <v>0</v>
      </c>
      <c r="AP667" s="105">
        <f t="shared" si="197"/>
        <v>0</v>
      </c>
      <c r="AQ667" s="46">
        <f t="shared" si="198"/>
        <v>0</v>
      </c>
      <c r="AR667" s="46">
        <f t="shared" si="199"/>
        <v>0</v>
      </c>
      <c r="AS667" s="46">
        <f t="shared" si="200"/>
        <v>0</v>
      </c>
      <c r="AT667" s="46">
        <f t="shared" si="201"/>
        <v>0</v>
      </c>
      <c r="AU667" s="46">
        <f t="shared" si="202"/>
        <v>0</v>
      </c>
      <c r="AV667" s="105">
        <f t="shared" si="203"/>
        <v>0</v>
      </c>
      <c r="AW667" s="105">
        <f t="shared" si="204"/>
        <v>0</v>
      </c>
      <c r="AX667" s="108"/>
      <c r="AY667" s="294" t="b">
        <f t="shared" si="207"/>
        <v>1</v>
      </c>
      <c r="AZ667" s="5" t="s">
        <v>893</v>
      </c>
    </row>
    <row r="668" spans="1:52" s="5" customFormat="1" ht="24.95" customHeight="1" x14ac:dyDescent="0.25">
      <c r="A668" s="281" t="s">
        <v>674</v>
      </c>
      <c r="B668" s="19" t="s">
        <v>894</v>
      </c>
      <c r="C668" s="65" t="s">
        <v>895</v>
      </c>
      <c r="D668" s="66">
        <v>0.7</v>
      </c>
      <c r="E668" s="67">
        <v>0.7</v>
      </c>
      <c r="F668" s="101" t="s">
        <v>33</v>
      </c>
      <c r="G668" s="46">
        <v>0</v>
      </c>
      <c r="H668" s="46"/>
      <c r="I668" s="46"/>
      <c r="J668" s="46"/>
      <c r="K668" s="46"/>
      <c r="L668" s="46">
        <f t="shared" si="191"/>
        <v>0</v>
      </c>
      <c r="M668" s="46"/>
      <c r="N668" s="46">
        <f t="shared" si="192"/>
        <v>0</v>
      </c>
      <c r="O668" s="105"/>
      <c r="P668" s="105"/>
      <c r="Q668" s="105"/>
      <c r="R668" s="105"/>
      <c r="S668" s="46">
        <f t="shared" si="210"/>
        <v>0</v>
      </c>
      <c r="T668" s="46"/>
      <c r="U668" s="46">
        <f t="shared" si="211"/>
        <v>0</v>
      </c>
      <c r="V668" s="105"/>
      <c r="W668" s="105"/>
      <c r="X668" s="105"/>
      <c r="Y668" s="105"/>
      <c r="Z668" s="46">
        <f t="shared" si="193"/>
        <v>0</v>
      </c>
      <c r="AA668" s="105"/>
      <c r="AB668" s="46">
        <f t="shared" si="194"/>
        <v>0</v>
      </c>
      <c r="AC668" s="105"/>
      <c r="AD668" s="105"/>
      <c r="AE668" s="105"/>
      <c r="AF668" s="105"/>
      <c r="AG668" s="46">
        <f t="shared" si="190"/>
        <v>0</v>
      </c>
      <c r="AH668" s="105"/>
      <c r="AI668" s="46">
        <f t="shared" si="195"/>
        <v>0</v>
      </c>
      <c r="AJ668" s="105"/>
      <c r="AK668" s="105"/>
      <c r="AL668" s="105"/>
      <c r="AM668" s="105"/>
      <c r="AN668" s="46">
        <f t="shared" si="196"/>
        <v>0</v>
      </c>
      <c r="AO668" s="105">
        <v>0</v>
      </c>
      <c r="AP668" s="105">
        <f t="shared" si="197"/>
        <v>0</v>
      </c>
      <c r="AQ668" s="46">
        <f t="shared" si="198"/>
        <v>0</v>
      </c>
      <c r="AR668" s="46">
        <f t="shared" si="199"/>
        <v>0</v>
      </c>
      <c r="AS668" s="46">
        <f t="shared" si="200"/>
        <v>0</v>
      </c>
      <c r="AT668" s="46">
        <f t="shared" si="201"/>
        <v>0</v>
      </c>
      <c r="AU668" s="46">
        <f t="shared" si="202"/>
        <v>0</v>
      </c>
      <c r="AV668" s="105">
        <f t="shared" si="203"/>
        <v>0</v>
      </c>
      <c r="AW668" s="105">
        <f t="shared" si="204"/>
        <v>0</v>
      </c>
      <c r="AX668" s="108"/>
      <c r="AY668" s="294" t="b">
        <f t="shared" si="207"/>
        <v>1</v>
      </c>
      <c r="AZ668" s="5" t="s">
        <v>895</v>
      </c>
    </row>
    <row r="669" spans="1:52" s="5" customFormat="1" ht="24.95" customHeight="1" x14ac:dyDescent="0.25">
      <c r="A669" s="281" t="s">
        <v>674</v>
      </c>
      <c r="B669" s="19" t="s">
        <v>896</v>
      </c>
      <c r="C669" s="65" t="s">
        <v>897</v>
      </c>
      <c r="D669" s="66">
        <v>1.77</v>
      </c>
      <c r="E669" s="67">
        <v>1.77</v>
      </c>
      <c r="F669" s="101" t="s">
        <v>33</v>
      </c>
      <c r="G669" s="46">
        <v>0</v>
      </c>
      <c r="H669" s="46"/>
      <c r="I669" s="46"/>
      <c r="J669" s="46"/>
      <c r="K669" s="46"/>
      <c r="L669" s="46">
        <f t="shared" si="191"/>
        <v>0</v>
      </c>
      <c r="M669" s="46"/>
      <c r="N669" s="46">
        <f t="shared" si="192"/>
        <v>0</v>
      </c>
      <c r="O669" s="105"/>
      <c r="P669" s="105"/>
      <c r="Q669" s="105"/>
      <c r="R669" s="105"/>
      <c r="S669" s="46">
        <f t="shared" si="210"/>
        <v>0</v>
      </c>
      <c r="T669" s="46"/>
      <c r="U669" s="46">
        <f t="shared" si="211"/>
        <v>0</v>
      </c>
      <c r="V669" s="105">
        <v>500</v>
      </c>
      <c r="W669" s="105"/>
      <c r="X669" s="105"/>
      <c r="Y669" s="105"/>
      <c r="Z669" s="46">
        <f t="shared" si="193"/>
        <v>500</v>
      </c>
      <c r="AA669" s="105">
        <v>500</v>
      </c>
      <c r="AB669" s="46">
        <f t="shared" si="194"/>
        <v>0</v>
      </c>
      <c r="AC669" s="105"/>
      <c r="AD669" s="105"/>
      <c r="AE669" s="105"/>
      <c r="AF669" s="105"/>
      <c r="AG669" s="46">
        <f t="shared" si="190"/>
        <v>500</v>
      </c>
      <c r="AH669" s="105">
        <v>500</v>
      </c>
      <c r="AI669" s="46">
        <f t="shared" si="195"/>
        <v>0</v>
      </c>
      <c r="AJ669" s="105"/>
      <c r="AK669" s="105"/>
      <c r="AL669" s="105">
        <v>500</v>
      </c>
      <c r="AM669" s="105"/>
      <c r="AN669" s="46">
        <f t="shared" si="196"/>
        <v>0</v>
      </c>
      <c r="AO669" s="105">
        <v>0</v>
      </c>
      <c r="AP669" s="105">
        <f t="shared" si="197"/>
        <v>0</v>
      </c>
      <c r="AQ669" s="46">
        <f t="shared" si="198"/>
        <v>500</v>
      </c>
      <c r="AR669" s="46">
        <f t="shared" si="199"/>
        <v>0</v>
      </c>
      <c r="AS669" s="46">
        <f t="shared" si="200"/>
        <v>500</v>
      </c>
      <c r="AT669" s="46">
        <f t="shared" si="201"/>
        <v>0</v>
      </c>
      <c r="AU669" s="46">
        <f t="shared" si="202"/>
        <v>0</v>
      </c>
      <c r="AV669" s="105">
        <f t="shared" si="203"/>
        <v>0</v>
      </c>
      <c r="AW669" s="105">
        <f t="shared" si="204"/>
        <v>0</v>
      </c>
      <c r="AX669" s="108"/>
      <c r="AY669" s="294" t="b">
        <f t="shared" si="207"/>
        <v>1</v>
      </c>
      <c r="AZ669" s="5" t="s">
        <v>897</v>
      </c>
    </row>
    <row r="670" spans="1:52" s="5" customFormat="1" ht="24.95" customHeight="1" x14ac:dyDescent="0.25">
      <c r="A670" s="281" t="s">
        <v>674</v>
      </c>
      <c r="B670" s="19" t="s">
        <v>898</v>
      </c>
      <c r="C670" s="65" t="s">
        <v>899</v>
      </c>
      <c r="D670" s="66">
        <v>1.1100000000000001</v>
      </c>
      <c r="E670" s="67">
        <v>1.1100000000000001</v>
      </c>
      <c r="F670" s="101" t="s">
        <v>33</v>
      </c>
      <c r="G670" s="46">
        <v>0</v>
      </c>
      <c r="H670" s="46"/>
      <c r="I670" s="46"/>
      <c r="J670" s="46"/>
      <c r="K670" s="46"/>
      <c r="L670" s="46">
        <f t="shared" si="191"/>
        <v>0</v>
      </c>
      <c r="M670" s="46"/>
      <c r="N670" s="46">
        <f t="shared" si="192"/>
        <v>0</v>
      </c>
      <c r="O670" s="105"/>
      <c r="P670" s="105"/>
      <c r="Q670" s="105"/>
      <c r="R670" s="105"/>
      <c r="S670" s="46">
        <f t="shared" si="210"/>
        <v>0</v>
      </c>
      <c r="T670" s="46"/>
      <c r="U670" s="46">
        <f t="shared" si="211"/>
        <v>0</v>
      </c>
      <c r="V670" s="105"/>
      <c r="W670" s="105"/>
      <c r="X670" s="105"/>
      <c r="Y670" s="105"/>
      <c r="Z670" s="46">
        <f t="shared" si="193"/>
        <v>0</v>
      </c>
      <c r="AA670" s="105"/>
      <c r="AB670" s="46">
        <f t="shared" si="194"/>
        <v>0</v>
      </c>
      <c r="AC670" s="105"/>
      <c r="AD670" s="105"/>
      <c r="AE670" s="105"/>
      <c r="AF670" s="105"/>
      <c r="AG670" s="46">
        <f t="shared" si="190"/>
        <v>0</v>
      </c>
      <c r="AH670" s="105"/>
      <c r="AI670" s="46">
        <f t="shared" si="195"/>
        <v>0</v>
      </c>
      <c r="AJ670" s="105"/>
      <c r="AK670" s="105"/>
      <c r="AL670" s="105"/>
      <c r="AM670" s="105"/>
      <c r="AN670" s="46">
        <f t="shared" si="196"/>
        <v>0</v>
      </c>
      <c r="AO670" s="105">
        <v>0</v>
      </c>
      <c r="AP670" s="105">
        <f t="shared" si="197"/>
        <v>0</v>
      </c>
      <c r="AQ670" s="46">
        <f t="shared" si="198"/>
        <v>0</v>
      </c>
      <c r="AR670" s="46">
        <f t="shared" si="199"/>
        <v>0</v>
      </c>
      <c r="AS670" s="46">
        <f t="shared" si="200"/>
        <v>0</v>
      </c>
      <c r="AT670" s="46">
        <f t="shared" si="201"/>
        <v>0</v>
      </c>
      <c r="AU670" s="46">
        <f t="shared" si="202"/>
        <v>0</v>
      </c>
      <c r="AV670" s="105">
        <f t="shared" si="203"/>
        <v>0</v>
      </c>
      <c r="AW670" s="105">
        <f t="shared" si="204"/>
        <v>0</v>
      </c>
      <c r="AX670" s="108"/>
      <c r="AY670" s="294" t="b">
        <f t="shared" si="207"/>
        <v>1</v>
      </c>
      <c r="AZ670" s="5" t="s">
        <v>899</v>
      </c>
    </row>
    <row r="671" spans="1:52" s="5" customFormat="1" ht="24.95" customHeight="1" x14ac:dyDescent="0.25">
      <c r="A671" s="281" t="s">
        <v>674</v>
      </c>
      <c r="B671" s="19" t="s">
        <v>900</v>
      </c>
      <c r="C671" s="65" t="s">
        <v>901</v>
      </c>
      <c r="D671" s="66">
        <v>0.7</v>
      </c>
      <c r="E671" s="67">
        <v>0.7</v>
      </c>
      <c r="F671" s="101" t="s">
        <v>33</v>
      </c>
      <c r="G671" s="46">
        <v>0</v>
      </c>
      <c r="H671" s="46"/>
      <c r="I671" s="46"/>
      <c r="J671" s="46"/>
      <c r="K671" s="46"/>
      <c r="L671" s="46">
        <f t="shared" si="191"/>
        <v>0</v>
      </c>
      <c r="M671" s="46"/>
      <c r="N671" s="46">
        <f t="shared" si="192"/>
        <v>0</v>
      </c>
      <c r="O671" s="105"/>
      <c r="P671" s="105"/>
      <c r="Q671" s="105"/>
      <c r="R671" s="105"/>
      <c r="S671" s="46">
        <f t="shared" si="210"/>
        <v>0</v>
      </c>
      <c r="T671" s="46"/>
      <c r="U671" s="46">
        <f t="shared" si="211"/>
        <v>0</v>
      </c>
      <c r="V671" s="105"/>
      <c r="W671" s="105"/>
      <c r="X671" s="105"/>
      <c r="Y671" s="105"/>
      <c r="Z671" s="46">
        <f t="shared" si="193"/>
        <v>0</v>
      </c>
      <c r="AA671" s="105"/>
      <c r="AB671" s="46">
        <f t="shared" si="194"/>
        <v>0</v>
      </c>
      <c r="AC671" s="105"/>
      <c r="AD671" s="105"/>
      <c r="AE671" s="105"/>
      <c r="AF671" s="105"/>
      <c r="AG671" s="46">
        <f t="shared" si="190"/>
        <v>0</v>
      </c>
      <c r="AH671" s="105"/>
      <c r="AI671" s="46">
        <f t="shared" si="195"/>
        <v>0</v>
      </c>
      <c r="AJ671" s="105"/>
      <c r="AK671" s="105"/>
      <c r="AL671" s="105"/>
      <c r="AM671" s="105"/>
      <c r="AN671" s="46">
        <f t="shared" si="196"/>
        <v>0</v>
      </c>
      <c r="AO671" s="105">
        <v>0</v>
      </c>
      <c r="AP671" s="105">
        <f t="shared" si="197"/>
        <v>0</v>
      </c>
      <c r="AQ671" s="46">
        <f t="shared" si="198"/>
        <v>0</v>
      </c>
      <c r="AR671" s="46">
        <f t="shared" si="199"/>
        <v>0</v>
      </c>
      <c r="AS671" s="46">
        <f t="shared" si="200"/>
        <v>0</v>
      </c>
      <c r="AT671" s="46">
        <f t="shared" si="201"/>
        <v>0</v>
      </c>
      <c r="AU671" s="46">
        <f t="shared" si="202"/>
        <v>0</v>
      </c>
      <c r="AV671" s="105">
        <f t="shared" si="203"/>
        <v>0</v>
      </c>
      <c r="AW671" s="105">
        <f t="shared" si="204"/>
        <v>0</v>
      </c>
      <c r="AX671" s="108"/>
      <c r="AY671" s="294" t="b">
        <f t="shared" si="207"/>
        <v>1</v>
      </c>
      <c r="AZ671" s="5" t="s">
        <v>901</v>
      </c>
    </row>
    <row r="672" spans="1:52" s="5" customFormat="1" ht="24.95" customHeight="1" x14ac:dyDescent="0.25">
      <c r="A672" s="281" t="s">
        <v>674</v>
      </c>
      <c r="B672" s="19" t="s">
        <v>902</v>
      </c>
      <c r="C672" s="65" t="s">
        <v>903</v>
      </c>
      <c r="D672" s="66">
        <v>0.32</v>
      </c>
      <c r="E672" s="67">
        <v>0.32</v>
      </c>
      <c r="F672" s="101" t="s">
        <v>33</v>
      </c>
      <c r="G672" s="46">
        <v>0</v>
      </c>
      <c r="H672" s="46"/>
      <c r="I672" s="46"/>
      <c r="J672" s="46"/>
      <c r="K672" s="46"/>
      <c r="L672" s="46">
        <f t="shared" si="191"/>
        <v>0</v>
      </c>
      <c r="M672" s="46"/>
      <c r="N672" s="46">
        <f t="shared" si="192"/>
        <v>0</v>
      </c>
      <c r="O672" s="105"/>
      <c r="P672" s="105"/>
      <c r="Q672" s="105"/>
      <c r="R672" s="105"/>
      <c r="S672" s="46">
        <f t="shared" si="210"/>
        <v>0</v>
      </c>
      <c r="T672" s="46"/>
      <c r="U672" s="46">
        <f t="shared" si="211"/>
        <v>0</v>
      </c>
      <c r="V672" s="105"/>
      <c r="W672" s="105"/>
      <c r="X672" s="105"/>
      <c r="Y672" s="105"/>
      <c r="Z672" s="46">
        <f t="shared" si="193"/>
        <v>0</v>
      </c>
      <c r="AA672" s="105"/>
      <c r="AB672" s="46">
        <f t="shared" si="194"/>
        <v>0</v>
      </c>
      <c r="AC672" s="105"/>
      <c r="AD672" s="105"/>
      <c r="AE672" s="105"/>
      <c r="AF672" s="105"/>
      <c r="AG672" s="46">
        <f t="shared" ref="AG672:AG728" si="212">Z672+AC672+AD672-AE672-AF672</f>
        <v>0</v>
      </c>
      <c r="AH672" s="105"/>
      <c r="AI672" s="46">
        <f t="shared" si="195"/>
        <v>0</v>
      </c>
      <c r="AJ672" s="105"/>
      <c r="AK672" s="105"/>
      <c r="AL672" s="105"/>
      <c r="AM672" s="105"/>
      <c r="AN672" s="46">
        <f t="shared" si="196"/>
        <v>0</v>
      </c>
      <c r="AO672" s="105">
        <v>0</v>
      </c>
      <c r="AP672" s="105">
        <f t="shared" si="197"/>
        <v>0</v>
      </c>
      <c r="AQ672" s="46">
        <f t="shared" si="198"/>
        <v>0</v>
      </c>
      <c r="AR672" s="46">
        <f t="shared" si="199"/>
        <v>0</v>
      </c>
      <c r="AS672" s="46">
        <f t="shared" si="200"/>
        <v>0</v>
      </c>
      <c r="AT672" s="46">
        <f t="shared" si="201"/>
        <v>0</v>
      </c>
      <c r="AU672" s="46">
        <f t="shared" si="202"/>
        <v>0</v>
      </c>
      <c r="AV672" s="105">
        <f t="shared" si="203"/>
        <v>0</v>
      </c>
      <c r="AW672" s="105">
        <f t="shared" si="204"/>
        <v>0</v>
      </c>
      <c r="AX672" s="108"/>
      <c r="AY672" s="294" t="b">
        <f t="shared" si="207"/>
        <v>1</v>
      </c>
      <c r="AZ672" s="5" t="s">
        <v>903</v>
      </c>
    </row>
    <row r="673" spans="1:52" s="5" customFormat="1" ht="24.95" customHeight="1" x14ac:dyDescent="0.25">
      <c r="A673" s="281" t="s">
        <v>674</v>
      </c>
      <c r="B673" s="19" t="s">
        <v>904</v>
      </c>
      <c r="C673" s="65" t="s">
        <v>905</v>
      </c>
      <c r="D673" s="66">
        <v>3.1</v>
      </c>
      <c r="E673" s="67">
        <v>3.1</v>
      </c>
      <c r="F673" s="101" t="s">
        <v>33</v>
      </c>
      <c r="G673" s="46">
        <v>0</v>
      </c>
      <c r="H673" s="46"/>
      <c r="I673" s="46"/>
      <c r="J673" s="46"/>
      <c r="K673" s="46"/>
      <c r="L673" s="46">
        <f t="shared" si="191"/>
        <v>0</v>
      </c>
      <c r="M673" s="46"/>
      <c r="N673" s="46">
        <f t="shared" si="192"/>
        <v>0</v>
      </c>
      <c r="O673" s="105"/>
      <c r="P673" s="105"/>
      <c r="Q673" s="105"/>
      <c r="R673" s="105"/>
      <c r="S673" s="46">
        <f t="shared" si="210"/>
        <v>0</v>
      </c>
      <c r="T673" s="46"/>
      <c r="U673" s="46">
        <f t="shared" si="211"/>
        <v>0</v>
      </c>
      <c r="V673" s="105"/>
      <c r="W673" s="105"/>
      <c r="X673" s="105"/>
      <c r="Y673" s="105"/>
      <c r="Z673" s="46">
        <f t="shared" si="193"/>
        <v>0</v>
      </c>
      <c r="AA673" s="105"/>
      <c r="AB673" s="46">
        <f t="shared" si="194"/>
        <v>0</v>
      </c>
      <c r="AC673" s="105"/>
      <c r="AD673" s="105"/>
      <c r="AE673" s="105"/>
      <c r="AF673" s="105"/>
      <c r="AG673" s="46">
        <f t="shared" si="212"/>
        <v>0</v>
      </c>
      <c r="AH673" s="105"/>
      <c r="AI673" s="46">
        <f t="shared" si="195"/>
        <v>0</v>
      </c>
      <c r="AJ673" s="105"/>
      <c r="AK673" s="105"/>
      <c r="AL673" s="105"/>
      <c r="AM673" s="105"/>
      <c r="AN673" s="46">
        <f t="shared" si="196"/>
        <v>0</v>
      </c>
      <c r="AO673" s="105">
        <v>0</v>
      </c>
      <c r="AP673" s="105">
        <f t="shared" si="197"/>
        <v>0</v>
      </c>
      <c r="AQ673" s="46">
        <f t="shared" si="198"/>
        <v>0</v>
      </c>
      <c r="AR673" s="46">
        <f t="shared" si="199"/>
        <v>0</v>
      </c>
      <c r="AS673" s="46">
        <f t="shared" si="200"/>
        <v>0</v>
      </c>
      <c r="AT673" s="46">
        <f t="shared" si="201"/>
        <v>0</v>
      </c>
      <c r="AU673" s="46">
        <f t="shared" si="202"/>
        <v>0</v>
      </c>
      <c r="AV673" s="105">
        <f t="shared" si="203"/>
        <v>0</v>
      </c>
      <c r="AW673" s="105">
        <f t="shared" si="204"/>
        <v>0</v>
      </c>
      <c r="AX673" s="108"/>
      <c r="AY673" s="294" t="b">
        <f t="shared" si="207"/>
        <v>1</v>
      </c>
      <c r="AZ673" s="5" t="s">
        <v>905</v>
      </c>
    </row>
    <row r="674" spans="1:52" s="5" customFormat="1" ht="24.95" customHeight="1" x14ac:dyDescent="0.25">
      <c r="A674" s="281" t="s">
        <v>674</v>
      </c>
      <c r="B674" s="19" t="s">
        <v>906</v>
      </c>
      <c r="C674" s="65" t="s">
        <v>907</v>
      </c>
      <c r="D674" s="66">
        <v>0.36</v>
      </c>
      <c r="E674" s="67">
        <v>0.36</v>
      </c>
      <c r="F674" s="101" t="s">
        <v>33</v>
      </c>
      <c r="G674" s="46">
        <v>0</v>
      </c>
      <c r="H674" s="46"/>
      <c r="I674" s="46"/>
      <c r="J674" s="46"/>
      <c r="K674" s="46"/>
      <c r="L674" s="46">
        <f t="shared" si="191"/>
        <v>0</v>
      </c>
      <c r="M674" s="46"/>
      <c r="N674" s="46">
        <f t="shared" si="192"/>
        <v>0</v>
      </c>
      <c r="O674" s="105"/>
      <c r="P674" s="105"/>
      <c r="Q674" s="105"/>
      <c r="R674" s="105"/>
      <c r="S674" s="46">
        <f t="shared" si="210"/>
        <v>0</v>
      </c>
      <c r="T674" s="46"/>
      <c r="U674" s="46">
        <f t="shared" si="211"/>
        <v>0</v>
      </c>
      <c r="V674" s="105"/>
      <c r="W674" s="105"/>
      <c r="X674" s="105"/>
      <c r="Y674" s="105"/>
      <c r="Z674" s="46">
        <f t="shared" si="193"/>
        <v>0</v>
      </c>
      <c r="AA674" s="105"/>
      <c r="AB674" s="46">
        <f t="shared" si="194"/>
        <v>0</v>
      </c>
      <c r="AC674" s="105"/>
      <c r="AD674" s="105"/>
      <c r="AE674" s="105"/>
      <c r="AF674" s="105"/>
      <c r="AG674" s="46">
        <f t="shared" si="212"/>
        <v>0</v>
      </c>
      <c r="AH674" s="105"/>
      <c r="AI674" s="46">
        <f t="shared" si="195"/>
        <v>0</v>
      </c>
      <c r="AJ674" s="105"/>
      <c r="AK674" s="105"/>
      <c r="AL674" s="105"/>
      <c r="AM674" s="105"/>
      <c r="AN674" s="46">
        <f t="shared" si="196"/>
        <v>0</v>
      </c>
      <c r="AO674" s="105">
        <v>0</v>
      </c>
      <c r="AP674" s="105">
        <f t="shared" si="197"/>
        <v>0</v>
      </c>
      <c r="AQ674" s="46">
        <f t="shared" si="198"/>
        <v>0</v>
      </c>
      <c r="AR674" s="46">
        <f t="shared" si="199"/>
        <v>0</v>
      </c>
      <c r="AS674" s="46">
        <f t="shared" si="200"/>
        <v>0</v>
      </c>
      <c r="AT674" s="46">
        <f t="shared" si="201"/>
        <v>0</v>
      </c>
      <c r="AU674" s="46">
        <f t="shared" si="202"/>
        <v>0</v>
      </c>
      <c r="AV674" s="105">
        <f t="shared" si="203"/>
        <v>0</v>
      </c>
      <c r="AW674" s="105">
        <f t="shared" si="204"/>
        <v>0</v>
      </c>
      <c r="AX674" s="108"/>
      <c r="AY674" s="294" t="b">
        <f t="shared" si="207"/>
        <v>1</v>
      </c>
      <c r="AZ674" s="5" t="s">
        <v>907</v>
      </c>
    </row>
    <row r="675" spans="1:52" s="5" customFormat="1" ht="24.95" customHeight="1" x14ac:dyDescent="0.25">
      <c r="A675" s="281" t="s">
        <v>1271</v>
      </c>
      <c r="B675" s="19" t="s">
        <v>1721</v>
      </c>
      <c r="C675" s="65" t="s">
        <v>1722</v>
      </c>
      <c r="D675" s="66">
        <v>1</v>
      </c>
      <c r="E675" s="67">
        <v>1</v>
      </c>
      <c r="F675" s="101" t="s">
        <v>33</v>
      </c>
      <c r="G675" s="46">
        <v>0</v>
      </c>
      <c r="H675" s="46"/>
      <c r="I675" s="46"/>
      <c r="J675" s="46"/>
      <c r="K675" s="46"/>
      <c r="L675" s="46">
        <f t="shared" si="191"/>
        <v>0</v>
      </c>
      <c r="M675" s="46"/>
      <c r="N675" s="46">
        <f t="shared" si="192"/>
        <v>0</v>
      </c>
      <c r="O675" s="105"/>
      <c r="P675" s="105"/>
      <c r="Q675" s="105"/>
      <c r="R675" s="105"/>
      <c r="S675" s="46">
        <f t="shared" si="210"/>
        <v>0</v>
      </c>
      <c r="T675" s="46"/>
      <c r="U675" s="46">
        <f t="shared" si="211"/>
        <v>0</v>
      </c>
      <c r="V675" s="105"/>
      <c r="W675" s="105"/>
      <c r="X675" s="105"/>
      <c r="Y675" s="105"/>
      <c r="Z675" s="46">
        <f t="shared" si="193"/>
        <v>0</v>
      </c>
      <c r="AA675" s="105"/>
      <c r="AB675" s="46">
        <f t="shared" si="194"/>
        <v>0</v>
      </c>
      <c r="AC675" s="105"/>
      <c r="AD675" s="105"/>
      <c r="AE675" s="105"/>
      <c r="AF675" s="105"/>
      <c r="AG675" s="46">
        <f t="shared" si="212"/>
        <v>0</v>
      </c>
      <c r="AH675" s="105">
        <v>0</v>
      </c>
      <c r="AI675" s="46">
        <f t="shared" si="195"/>
        <v>0</v>
      </c>
      <c r="AJ675" s="105"/>
      <c r="AK675" s="105"/>
      <c r="AL675" s="105"/>
      <c r="AM675" s="105"/>
      <c r="AN675" s="46">
        <f t="shared" si="196"/>
        <v>0</v>
      </c>
      <c r="AO675" s="105">
        <v>0</v>
      </c>
      <c r="AP675" s="105">
        <f t="shared" si="197"/>
        <v>0</v>
      </c>
      <c r="AQ675" s="46">
        <f t="shared" si="198"/>
        <v>0</v>
      </c>
      <c r="AR675" s="46">
        <f t="shared" si="199"/>
        <v>0</v>
      </c>
      <c r="AS675" s="46">
        <f t="shared" si="200"/>
        <v>0</v>
      </c>
      <c r="AT675" s="46">
        <f t="shared" si="201"/>
        <v>0</v>
      </c>
      <c r="AU675" s="46">
        <f t="shared" si="202"/>
        <v>0</v>
      </c>
      <c r="AV675" s="105">
        <f t="shared" si="203"/>
        <v>0</v>
      </c>
      <c r="AW675" s="105">
        <f t="shared" si="204"/>
        <v>0</v>
      </c>
      <c r="AX675" s="108"/>
      <c r="AY675" s="294" t="b">
        <f t="shared" si="207"/>
        <v>1</v>
      </c>
      <c r="AZ675" s="5" t="s">
        <v>1722</v>
      </c>
    </row>
    <row r="676" spans="1:52" s="5" customFormat="1" ht="38.1" customHeight="1" x14ac:dyDescent="0.25">
      <c r="A676" s="281" t="s">
        <v>674</v>
      </c>
      <c r="B676" s="19" t="s">
        <v>908</v>
      </c>
      <c r="C676" s="65" t="s">
        <v>909</v>
      </c>
      <c r="D676" s="66">
        <v>68.996799999999993</v>
      </c>
      <c r="E676" s="67">
        <v>68.996799999999993</v>
      </c>
      <c r="F676" s="101" t="s">
        <v>33</v>
      </c>
      <c r="G676" s="46">
        <v>0</v>
      </c>
      <c r="H676" s="46"/>
      <c r="I676" s="46"/>
      <c r="J676" s="46"/>
      <c r="K676" s="46"/>
      <c r="L676" s="46">
        <f t="shared" si="191"/>
        <v>0</v>
      </c>
      <c r="M676" s="46"/>
      <c r="N676" s="46">
        <f t="shared" si="192"/>
        <v>0</v>
      </c>
      <c r="O676" s="105"/>
      <c r="P676" s="105"/>
      <c r="Q676" s="105"/>
      <c r="R676" s="105"/>
      <c r="S676" s="46">
        <f t="shared" si="210"/>
        <v>0</v>
      </c>
      <c r="T676" s="46"/>
      <c r="U676" s="46">
        <f t="shared" si="211"/>
        <v>0</v>
      </c>
      <c r="V676" s="105">
        <v>1</v>
      </c>
      <c r="W676" s="105"/>
      <c r="X676" s="105">
        <v>1</v>
      </c>
      <c r="Y676" s="105"/>
      <c r="Z676" s="46">
        <f t="shared" si="193"/>
        <v>0</v>
      </c>
      <c r="AA676" s="105"/>
      <c r="AB676" s="46">
        <f t="shared" si="194"/>
        <v>0</v>
      </c>
      <c r="AC676" s="105"/>
      <c r="AD676" s="105"/>
      <c r="AE676" s="105"/>
      <c r="AF676" s="105"/>
      <c r="AG676" s="46">
        <f t="shared" si="212"/>
        <v>0</v>
      </c>
      <c r="AH676" s="105"/>
      <c r="AI676" s="46">
        <f t="shared" si="195"/>
        <v>0</v>
      </c>
      <c r="AJ676" s="105"/>
      <c r="AK676" s="105"/>
      <c r="AL676" s="105"/>
      <c r="AM676" s="105"/>
      <c r="AN676" s="46">
        <f t="shared" si="196"/>
        <v>0</v>
      </c>
      <c r="AO676" s="105">
        <v>0</v>
      </c>
      <c r="AP676" s="105">
        <f t="shared" si="197"/>
        <v>0</v>
      </c>
      <c r="AQ676" s="46">
        <f t="shared" si="198"/>
        <v>1</v>
      </c>
      <c r="AR676" s="46">
        <f t="shared" si="199"/>
        <v>0</v>
      </c>
      <c r="AS676" s="46">
        <f t="shared" si="200"/>
        <v>1</v>
      </c>
      <c r="AT676" s="46">
        <f t="shared" si="201"/>
        <v>0</v>
      </c>
      <c r="AU676" s="46">
        <f t="shared" si="202"/>
        <v>0</v>
      </c>
      <c r="AV676" s="105">
        <f t="shared" si="203"/>
        <v>0</v>
      </c>
      <c r="AW676" s="105">
        <f t="shared" si="204"/>
        <v>0</v>
      </c>
      <c r="AX676" s="108"/>
      <c r="AY676" s="294" t="b">
        <f t="shared" si="207"/>
        <v>1</v>
      </c>
      <c r="AZ676" s="5" t="s">
        <v>909</v>
      </c>
    </row>
    <row r="677" spans="1:52" s="5" customFormat="1" ht="24.95" customHeight="1" x14ac:dyDescent="0.25">
      <c r="A677" s="281" t="s">
        <v>674</v>
      </c>
      <c r="B677" s="19" t="s">
        <v>910</v>
      </c>
      <c r="C677" s="65" t="s">
        <v>911</v>
      </c>
      <c r="D677" s="66">
        <v>161</v>
      </c>
      <c r="E677" s="67">
        <v>161</v>
      </c>
      <c r="F677" s="101" t="s">
        <v>33</v>
      </c>
      <c r="G677" s="46">
        <v>0</v>
      </c>
      <c r="H677" s="46"/>
      <c r="I677" s="46"/>
      <c r="J677" s="46"/>
      <c r="K677" s="46"/>
      <c r="L677" s="46">
        <f t="shared" si="191"/>
        <v>0</v>
      </c>
      <c r="M677" s="46"/>
      <c r="N677" s="46">
        <f t="shared" si="192"/>
        <v>0</v>
      </c>
      <c r="O677" s="105"/>
      <c r="P677" s="105"/>
      <c r="Q677" s="105"/>
      <c r="R677" s="105"/>
      <c r="S677" s="46">
        <f t="shared" si="210"/>
        <v>0</v>
      </c>
      <c r="T677" s="46"/>
      <c r="U677" s="46">
        <f t="shared" si="211"/>
        <v>0</v>
      </c>
      <c r="V677" s="105"/>
      <c r="W677" s="105"/>
      <c r="X677" s="105"/>
      <c r="Y677" s="105"/>
      <c r="Z677" s="46">
        <f t="shared" si="193"/>
        <v>0</v>
      </c>
      <c r="AA677" s="105"/>
      <c r="AB677" s="46">
        <f t="shared" si="194"/>
        <v>0</v>
      </c>
      <c r="AC677" s="105"/>
      <c r="AD677" s="105"/>
      <c r="AE677" s="105"/>
      <c r="AF677" s="105"/>
      <c r="AG677" s="46">
        <f t="shared" si="212"/>
        <v>0</v>
      </c>
      <c r="AH677" s="105"/>
      <c r="AI677" s="46">
        <f t="shared" si="195"/>
        <v>0</v>
      </c>
      <c r="AJ677" s="105"/>
      <c r="AK677" s="105"/>
      <c r="AL677" s="105"/>
      <c r="AM677" s="105"/>
      <c r="AN677" s="46">
        <f t="shared" si="196"/>
        <v>0</v>
      </c>
      <c r="AO677" s="105">
        <v>0</v>
      </c>
      <c r="AP677" s="105">
        <f t="shared" si="197"/>
        <v>0</v>
      </c>
      <c r="AQ677" s="46">
        <f t="shared" si="198"/>
        <v>0</v>
      </c>
      <c r="AR677" s="46">
        <f t="shared" si="199"/>
        <v>0</v>
      </c>
      <c r="AS677" s="46">
        <f t="shared" si="200"/>
        <v>0</v>
      </c>
      <c r="AT677" s="46">
        <f t="shared" si="201"/>
        <v>0</v>
      </c>
      <c r="AU677" s="46">
        <f t="shared" si="202"/>
        <v>0</v>
      </c>
      <c r="AV677" s="105">
        <f t="shared" si="203"/>
        <v>0</v>
      </c>
      <c r="AW677" s="105">
        <f t="shared" si="204"/>
        <v>0</v>
      </c>
      <c r="AX677" s="108"/>
      <c r="AY677" s="294" t="b">
        <f t="shared" si="207"/>
        <v>1</v>
      </c>
      <c r="AZ677" s="5" t="s">
        <v>911</v>
      </c>
    </row>
    <row r="678" spans="1:52" s="5" customFormat="1" ht="24.95" customHeight="1" x14ac:dyDescent="0.25">
      <c r="A678" s="281" t="s">
        <v>1423</v>
      </c>
      <c r="B678" s="19" t="s">
        <v>1973</v>
      </c>
      <c r="C678" s="65" t="s">
        <v>1974</v>
      </c>
      <c r="D678" s="66">
        <v>3596</v>
      </c>
      <c r="E678" s="67">
        <v>3596</v>
      </c>
      <c r="F678" s="101" t="s">
        <v>1915</v>
      </c>
      <c r="G678" s="46">
        <v>29</v>
      </c>
      <c r="H678" s="46"/>
      <c r="I678" s="46"/>
      <c r="J678" s="46"/>
      <c r="K678" s="46"/>
      <c r="L678" s="46">
        <f t="shared" si="191"/>
        <v>29</v>
      </c>
      <c r="M678" s="46">
        <v>15</v>
      </c>
      <c r="N678" s="46">
        <f t="shared" si="192"/>
        <v>-14</v>
      </c>
      <c r="O678" s="105"/>
      <c r="P678" s="105"/>
      <c r="Q678" s="105"/>
      <c r="R678" s="105"/>
      <c r="S678" s="46">
        <f t="shared" si="210"/>
        <v>29</v>
      </c>
      <c r="T678" s="46">
        <v>29</v>
      </c>
      <c r="U678" s="46">
        <f t="shared" si="211"/>
        <v>0</v>
      </c>
      <c r="V678" s="105"/>
      <c r="W678" s="105"/>
      <c r="X678" s="105"/>
      <c r="Y678" s="105"/>
      <c r="Z678" s="46">
        <f t="shared" si="193"/>
        <v>29</v>
      </c>
      <c r="AA678" s="105">
        <v>29</v>
      </c>
      <c r="AB678" s="46">
        <f t="shared" si="194"/>
        <v>0</v>
      </c>
      <c r="AC678" s="105"/>
      <c r="AD678" s="105"/>
      <c r="AE678" s="105"/>
      <c r="AF678" s="105"/>
      <c r="AG678" s="46">
        <f t="shared" si="212"/>
        <v>29</v>
      </c>
      <c r="AH678" s="105">
        <v>29</v>
      </c>
      <c r="AI678" s="46">
        <f t="shared" si="195"/>
        <v>0</v>
      </c>
      <c r="AJ678" s="105"/>
      <c r="AK678" s="105"/>
      <c r="AL678" s="105">
        <v>1</v>
      </c>
      <c r="AM678" s="105"/>
      <c r="AN678" s="46">
        <f t="shared" si="196"/>
        <v>28</v>
      </c>
      <c r="AO678" s="105">
        <v>28</v>
      </c>
      <c r="AP678" s="105">
        <f t="shared" si="197"/>
        <v>0</v>
      </c>
      <c r="AQ678" s="46">
        <f t="shared" si="198"/>
        <v>0</v>
      </c>
      <c r="AR678" s="46">
        <f t="shared" si="199"/>
        <v>0</v>
      </c>
      <c r="AS678" s="46">
        <f t="shared" si="200"/>
        <v>1</v>
      </c>
      <c r="AT678" s="46">
        <f t="shared" si="201"/>
        <v>0</v>
      </c>
      <c r="AU678" s="46">
        <f t="shared" si="202"/>
        <v>28</v>
      </c>
      <c r="AV678" s="184">
        <f t="shared" si="203"/>
        <v>28</v>
      </c>
      <c r="AW678" s="105">
        <f t="shared" si="204"/>
        <v>0</v>
      </c>
      <c r="AX678" s="107"/>
      <c r="AY678" s="294" t="b">
        <f t="shared" si="207"/>
        <v>1</v>
      </c>
      <c r="AZ678" s="5" t="s">
        <v>1974</v>
      </c>
    </row>
    <row r="679" spans="1:52" s="5" customFormat="1" ht="24.95" customHeight="1" x14ac:dyDescent="0.25">
      <c r="A679" s="281" t="s">
        <v>1423</v>
      </c>
      <c r="B679" s="19" t="s">
        <v>1975</v>
      </c>
      <c r="C679" s="65" t="s">
        <v>1976</v>
      </c>
      <c r="D679" s="66">
        <v>87</v>
      </c>
      <c r="E679" s="67">
        <v>87</v>
      </c>
      <c r="F679" s="101" t="s">
        <v>33</v>
      </c>
      <c r="G679" s="46">
        <v>0</v>
      </c>
      <c r="H679" s="46"/>
      <c r="I679" s="46"/>
      <c r="J679" s="46"/>
      <c r="K679" s="46"/>
      <c r="L679" s="46">
        <f t="shared" si="191"/>
        <v>0</v>
      </c>
      <c r="M679" s="46">
        <v>0</v>
      </c>
      <c r="N679" s="46">
        <f t="shared" si="192"/>
        <v>0</v>
      </c>
      <c r="O679" s="105"/>
      <c r="P679" s="105"/>
      <c r="Q679" s="105"/>
      <c r="R679" s="105"/>
      <c r="S679" s="46">
        <f t="shared" si="210"/>
        <v>0</v>
      </c>
      <c r="T679" s="46"/>
      <c r="U679" s="46">
        <f t="shared" si="211"/>
        <v>0</v>
      </c>
      <c r="V679" s="105"/>
      <c r="W679" s="105"/>
      <c r="X679" s="105"/>
      <c r="Y679" s="105"/>
      <c r="Z679" s="46">
        <f t="shared" si="193"/>
        <v>0</v>
      </c>
      <c r="AA679" s="105"/>
      <c r="AB679" s="46">
        <f t="shared" si="194"/>
        <v>0</v>
      </c>
      <c r="AC679" s="105"/>
      <c r="AD679" s="105"/>
      <c r="AE679" s="105"/>
      <c r="AF679" s="105"/>
      <c r="AG679" s="46">
        <f t="shared" si="212"/>
        <v>0</v>
      </c>
      <c r="AH679" s="105">
        <v>0</v>
      </c>
      <c r="AI679" s="46">
        <f t="shared" si="195"/>
        <v>0</v>
      </c>
      <c r="AJ679" s="105"/>
      <c r="AK679" s="105"/>
      <c r="AL679" s="105"/>
      <c r="AM679" s="105"/>
      <c r="AN679" s="46">
        <f t="shared" si="196"/>
        <v>0</v>
      </c>
      <c r="AO679" s="105">
        <v>0</v>
      </c>
      <c r="AP679" s="105">
        <f t="shared" si="197"/>
        <v>0</v>
      </c>
      <c r="AQ679" s="46">
        <f t="shared" si="198"/>
        <v>0</v>
      </c>
      <c r="AR679" s="46">
        <f t="shared" si="199"/>
        <v>0</v>
      </c>
      <c r="AS679" s="46">
        <f t="shared" si="200"/>
        <v>0</v>
      </c>
      <c r="AT679" s="46">
        <f t="shared" si="201"/>
        <v>0</v>
      </c>
      <c r="AU679" s="46">
        <f t="shared" si="202"/>
        <v>0</v>
      </c>
      <c r="AV679" s="105">
        <f t="shared" si="203"/>
        <v>0</v>
      </c>
      <c r="AW679" s="105">
        <f t="shared" si="204"/>
        <v>0</v>
      </c>
      <c r="AX679" s="107"/>
      <c r="AY679" s="294" t="b">
        <f t="shared" si="207"/>
        <v>1</v>
      </c>
      <c r="AZ679" s="5" t="s">
        <v>1976</v>
      </c>
    </row>
    <row r="680" spans="1:52" s="5" customFormat="1" ht="24.95" customHeight="1" x14ac:dyDescent="0.25">
      <c r="A680" s="281" t="s">
        <v>1423</v>
      </c>
      <c r="B680" s="19" t="s">
        <v>1977</v>
      </c>
      <c r="C680" s="65" t="s">
        <v>1978</v>
      </c>
      <c r="D680" s="66">
        <v>87</v>
      </c>
      <c r="E680" s="67">
        <v>87</v>
      </c>
      <c r="F680" s="101" t="s">
        <v>33</v>
      </c>
      <c r="G680" s="46">
        <v>0</v>
      </c>
      <c r="H680" s="46"/>
      <c r="I680" s="46"/>
      <c r="J680" s="46"/>
      <c r="K680" s="46"/>
      <c r="L680" s="46">
        <f t="shared" si="191"/>
        <v>0</v>
      </c>
      <c r="M680" s="46">
        <v>0</v>
      </c>
      <c r="N680" s="46">
        <f t="shared" si="192"/>
        <v>0</v>
      </c>
      <c r="O680" s="105"/>
      <c r="P680" s="105"/>
      <c r="Q680" s="105"/>
      <c r="R680" s="105"/>
      <c r="S680" s="46">
        <f t="shared" si="210"/>
        <v>0</v>
      </c>
      <c r="T680" s="46"/>
      <c r="U680" s="46">
        <f t="shared" si="211"/>
        <v>0</v>
      </c>
      <c r="V680" s="105"/>
      <c r="W680" s="105"/>
      <c r="X680" s="105"/>
      <c r="Y680" s="105"/>
      <c r="Z680" s="46">
        <f t="shared" si="193"/>
        <v>0</v>
      </c>
      <c r="AA680" s="105"/>
      <c r="AB680" s="46">
        <f t="shared" si="194"/>
        <v>0</v>
      </c>
      <c r="AC680" s="105"/>
      <c r="AD680" s="105"/>
      <c r="AE680" s="105"/>
      <c r="AF680" s="105"/>
      <c r="AG680" s="46">
        <f t="shared" si="212"/>
        <v>0</v>
      </c>
      <c r="AH680" s="105">
        <v>0</v>
      </c>
      <c r="AI680" s="46">
        <f t="shared" si="195"/>
        <v>0</v>
      </c>
      <c r="AJ680" s="105"/>
      <c r="AK680" s="105"/>
      <c r="AL680" s="105"/>
      <c r="AM680" s="105"/>
      <c r="AN680" s="46">
        <f t="shared" si="196"/>
        <v>0</v>
      </c>
      <c r="AO680" s="105">
        <v>0</v>
      </c>
      <c r="AP680" s="105">
        <f t="shared" si="197"/>
        <v>0</v>
      </c>
      <c r="AQ680" s="46">
        <f t="shared" si="198"/>
        <v>0</v>
      </c>
      <c r="AR680" s="46">
        <f t="shared" si="199"/>
        <v>0</v>
      </c>
      <c r="AS680" s="46">
        <f t="shared" si="200"/>
        <v>0</v>
      </c>
      <c r="AT680" s="46">
        <f t="shared" si="201"/>
        <v>0</v>
      </c>
      <c r="AU680" s="46">
        <f t="shared" si="202"/>
        <v>0</v>
      </c>
      <c r="AV680" s="105">
        <f t="shared" si="203"/>
        <v>0</v>
      </c>
      <c r="AW680" s="105">
        <f t="shared" si="204"/>
        <v>0</v>
      </c>
      <c r="AX680" s="107"/>
      <c r="AY680" s="294" t="b">
        <f t="shared" si="207"/>
        <v>1</v>
      </c>
      <c r="AZ680" s="5" t="s">
        <v>1978</v>
      </c>
    </row>
    <row r="681" spans="1:52" s="5" customFormat="1" ht="24.95" customHeight="1" x14ac:dyDescent="0.25">
      <c r="A681" s="281" t="s">
        <v>1423</v>
      </c>
      <c r="B681" s="19" t="s">
        <v>1979</v>
      </c>
      <c r="C681" s="65" t="s">
        <v>1980</v>
      </c>
      <c r="D681" s="66">
        <v>87</v>
      </c>
      <c r="E681" s="67">
        <v>87</v>
      </c>
      <c r="F681" s="101" t="s">
        <v>33</v>
      </c>
      <c r="G681" s="46">
        <v>0</v>
      </c>
      <c r="H681" s="46"/>
      <c r="I681" s="46"/>
      <c r="J681" s="46"/>
      <c r="K681" s="46"/>
      <c r="L681" s="46">
        <f t="shared" si="191"/>
        <v>0</v>
      </c>
      <c r="M681" s="46">
        <v>0</v>
      </c>
      <c r="N681" s="46">
        <f t="shared" si="192"/>
        <v>0</v>
      </c>
      <c r="O681" s="105"/>
      <c r="P681" s="105"/>
      <c r="Q681" s="105"/>
      <c r="R681" s="105"/>
      <c r="S681" s="46">
        <f t="shared" si="210"/>
        <v>0</v>
      </c>
      <c r="T681" s="46"/>
      <c r="U681" s="46">
        <f t="shared" si="211"/>
        <v>0</v>
      </c>
      <c r="V681" s="105"/>
      <c r="W681" s="105"/>
      <c r="X681" s="105"/>
      <c r="Y681" s="105"/>
      <c r="Z681" s="46">
        <f t="shared" si="193"/>
        <v>0</v>
      </c>
      <c r="AA681" s="105"/>
      <c r="AB681" s="46">
        <f t="shared" si="194"/>
        <v>0</v>
      </c>
      <c r="AC681" s="105"/>
      <c r="AD681" s="105"/>
      <c r="AE681" s="105"/>
      <c r="AF681" s="105"/>
      <c r="AG681" s="46">
        <f t="shared" si="212"/>
        <v>0</v>
      </c>
      <c r="AH681" s="105">
        <v>0</v>
      </c>
      <c r="AI681" s="46">
        <f t="shared" si="195"/>
        <v>0</v>
      </c>
      <c r="AJ681" s="105"/>
      <c r="AK681" s="105"/>
      <c r="AL681" s="105"/>
      <c r="AM681" s="105"/>
      <c r="AN681" s="46">
        <f t="shared" si="196"/>
        <v>0</v>
      </c>
      <c r="AO681" s="105">
        <v>0</v>
      </c>
      <c r="AP681" s="105">
        <f t="shared" si="197"/>
        <v>0</v>
      </c>
      <c r="AQ681" s="46">
        <f t="shared" si="198"/>
        <v>0</v>
      </c>
      <c r="AR681" s="46">
        <f t="shared" si="199"/>
        <v>0</v>
      </c>
      <c r="AS681" s="46">
        <f t="shared" si="200"/>
        <v>0</v>
      </c>
      <c r="AT681" s="46">
        <f t="shared" si="201"/>
        <v>0</v>
      </c>
      <c r="AU681" s="46">
        <f t="shared" si="202"/>
        <v>0</v>
      </c>
      <c r="AV681" s="105">
        <f t="shared" si="203"/>
        <v>0</v>
      </c>
      <c r="AW681" s="105">
        <f t="shared" si="204"/>
        <v>0</v>
      </c>
      <c r="AX681" s="107"/>
      <c r="AY681" s="294" t="b">
        <f t="shared" si="207"/>
        <v>1</v>
      </c>
      <c r="AZ681" s="5" t="s">
        <v>1980</v>
      </c>
    </row>
    <row r="682" spans="1:52" s="5" customFormat="1" ht="24.95" customHeight="1" x14ac:dyDescent="0.25">
      <c r="A682" s="281" t="s">
        <v>1423</v>
      </c>
      <c r="B682" s="19" t="s">
        <v>1981</v>
      </c>
      <c r="C682" s="65" t="s">
        <v>1982</v>
      </c>
      <c r="D682" s="66">
        <v>87</v>
      </c>
      <c r="E682" s="67">
        <v>87</v>
      </c>
      <c r="F682" s="101" t="s">
        <v>33</v>
      </c>
      <c r="G682" s="46">
        <v>0</v>
      </c>
      <c r="H682" s="46"/>
      <c r="I682" s="46"/>
      <c r="J682" s="46"/>
      <c r="K682" s="46"/>
      <c r="L682" s="46">
        <f t="shared" si="191"/>
        <v>0</v>
      </c>
      <c r="M682" s="46">
        <v>0</v>
      </c>
      <c r="N682" s="46">
        <f t="shared" si="192"/>
        <v>0</v>
      </c>
      <c r="O682" s="105"/>
      <c r="P682" s="105"/>
      <c r="Q682" s="105"/>
      <c r="R682" s="105"/>
      <c r="S682" s="46">
        <f t="shared" si="210"/>
        <v>0</v>
      </c>
      <c r="T682" s="46"/>
      <c r="U682" s="46">
        <f t="shared" si="211"/>
        <v>0</v>
      </c>
      <c r="V682" s="105"/>
      <c r="W682" s="105"/>
      <c r="X682" s="105"/>
      <c r="Y682" s="105"/>
      <c r="Z682" s="46">
        <f t="shared" si="193"/>
        <v>0</v>
      </c>
      <c r="AA682" s="105"/>
      <c r="AB682" s="46">
        <f t="shared" si="194"/>
        <v>0</v>
      </c>
      <c r="AC682" s="105"/>
      <c r="AD682" s="105"/>
      <c r="AE682" s="105"/>
      <c r="AF682" s="105"/>
      <c r="AG682" s="46">
        <f t="shared" si="212"/>
        <v>0</v>
      </c>
      <c r="AH682" s="105">
        <v>0</v>
      </c>
      <c r="AI682" s="46">
        <f t="shared" si="195"/>
        <v>0</v>
      </c>
      <c r="AJ682" s="105"/>
      <c r="AK682" s="105"/>
      <c r="AL682" s="105"/>
      <c r="AM682" s="105"/>
      <c r="AN682" s="46">
        <f t="shared" si="196"/>
        <v>0</v>
      </c>
      <c r="AO682" s="105">
        <v>0</v>
      </c>
      <c r="AP682" s="105">
        <f t="shared" si="197"/>
        <v>0</v>
      </c>
      <c r="AQ682" s="46">
        <f t="shared" si="198"/>
        <v>0</v>
      </c>
      <c r="AR682" s="46">
        <f t="shared" si="199"/>
        <v>0</v>
      </c>
      <c r="AS682" s="46">
        <f t="shared" si="200"/>
        <v>0</v>
      </c>
      <c r="AT682" s="46">
        <f t="shared" si="201"/>
        <v>0</v>
      </c>
      <c r="AU682" s="46">
        <f t="shared" si="202"/>
        <v>0</v>
      </c>
      <c r="AV682" s="105">
        <f t="shared" si="203"/>
        <v>0</v>
      </c>
      <c r="AW682" s="105">
        <f t="shared" si="204"/>
        <v>0</v>
      </c>
      <c r="AX682" s="107"/>
      <c r="AY682" s="294" t="b">
        <f t="shared" si="207"/>
        <v>1</v>
      </c>
      <c r="AZ682" s="5" t="s">
        <v>1982</v>
      </c>
    </row>
    <row r="683" spans="1:52" s="5" customFormat="1" ht="24.95" customHeight="1" x14ac:dyDescent="0.25">
      <c r="A683" s="281" t="s">
        <v>1423</v>
      </c>
      <c r="B683" s="19" t="s">
        <v>1983</v>
      </c>
      <c r="C683" s="65" t="s">
        <v>1984</v>
      </c>
      <c r="D683" s="66">
        <v>765.6</v>
      </c>
      <c r="E683" s="67">
        <v>765.6</v>
      </c>
      <c r="F683" s="101" t="s">
        <v>159</v>
      </c>
      <c r="G683" s="46">
        <v>0</v>
      </c>
      <c r="H683" s="46"/>
      <c r="I683" s="46"/>
      <c r="J683" s="46"/>
      <c r="K683" s="46"/>
      <c r="L683" s="46">
        <f t="shared" si="191"/>
        <v>0</v>
      </c>
      <c r="M683" s="46">
        <v>0</v>
      </c>
      <c r="N683" s="46">
        <f t="shared" si="192"/>
        <v>0</v>
      </c>
      <c r="O683" s="105"/>
      <c r="P683" s="105"/>
      <c r="Q683" s="105"/>
      <c r="R683" s="105"/>
      <c r="S683" s="46">
        <f t="shared" si="210"/>
        <v>0</v>
      </c>
      <c r="T683" s="46"/>
      <c r="U683" s="46">
        <f t="shared" si="211"/>
        <v>0</v>
      </c>
      <c r="V683" s="105"/>
      <c r="W683" s="105"/>
      <c r="X683" s="105"/>
      <c r="Y683" s="105"/>
      <c r="Z683" s="46">
        <f t="shared" si="193"/>
        <v>0</v>
      </c>
      <c r="AA683" s="105"/>
      <c r="AB683" s="46">
        <f t="shared" si="194"/>
        <v>0</v>
      </c>
      <c r="AC683" s="105"/>
      <c r="AD683" s="105"/>
      <c r="AE683" s="105"/>
      <c r="AF683" s="105"/>
      <c r="AG683" s="46">
        <f t="shared" si="212"/>
        <v>0</v>
      </c>
      <c r="AH683" s="105">
        <v>0</v>
      </c>
      <c r="AI683" s="46">
        <f t="shared" si="195"/>
        <v>0</v>
      </c>
      <c r="AJ683" s="105"/>
      <c r="AK683" s="105"/>
      <c r="AL683" s="105"/>
      <c r="AM683" s="105"/>
      <c r="AN683" s="46">
        <f t="shared" si="196"/>
        <v>0</v>
      </c>
      <c r="AO683" s="105">
        <v>0</v>
      </c>
      <c r="AP683" s="105">
        <f t="shared" si="197"/>
        <v>0</v>
      </c>
      <c r="AQ683" s="46">
        <f t="shared" si="198"/>
        <v>0</v>
      </c>
      <c r="AR683" s="46">
        <f t="shared" si="199"/>
        <v>0</v>
      </c>
      <c r="AS683" s="46">
        <f t="shared" si="200"/>
        <v>0</v>
      </c>
      <c r="AT683" s="46">
        <f t="shared" si="201"/>
        <v>0</v>
      </c>
      <c r="AU683" s="46">
        <f t="shared" si="202"/>
        <v>0</v>
      </c>
      <c r="AV683" s="105">
        <f t="shared" si="203"/>
        <v>0</v>
      </c>
      <c r="AW683" s="105">
        <f t="shared" si="204"/>
        <v>0</v>
      </c>
      <c r="AX683" s="107"/>
      <c r="AY683" s="294" t="b">
        <f t="shared" si="207"/>
        <v>1</v>
      </c>
      <c r="AZ683" s="5" t="s">
        <v>1984</v>
      </c>
    </row>
    <row r="684" spans="1:52" s="5" customFormat="1" ht="24.95" customHeight="1" x14ac:dyDescent="0.25">
      <c r="A684" s="281" t="s">
        <v>1423</v>
      </c>
      <c r="B684" s="19" t="s">
        <v>1985</v>
      </c>
      <c r="C684" s="65" t="s">
        <v>1986</v>
      </c>
      <c r="D684" s="66">
        <v>4267.05</v>
      </c>
      <c r="E684" s="67">
        <v>4267.05</v>
      </c>
      <c r="F684" s="101" t="s">
        <v>1915</v>
      </c>
      <c r="G684" s="46">
        <v>1</v>
      </c>
      <c r="H684" s="46"/>
      <c r="I684" s="46"/>
      <c r="J684" s="46"/>
      <c r="K684" s="46"/>
      <c r="L684" s="46">
        <f t="shared" si="191"/>
        <v>1</v>
      </c>
      <c r="M684" s="46">
        <v>1</v>
      </c>
      <c r="N684" s="46">
        <f t="shared" si="192"/>
        <v>0</v>
      </c>
      <c r="O684" s="105"/>
      <c r="P684" s="105"/>
      <c r="Q684" s="105"/>
      <c r="R684" s="105"/>
      <c r="S684" s="46">
        <f t="shared" si="210"/>
        <v>1</v>
      </c>
      <c r="T684" s="46">
        <v>1</v>
      </c>
      <c r="U684" s="46">
        <f t="shared" si="211"/>
        <v>0</v>
      </c>
      <c r="V684" s="105"/>
      <c r="W684" s="105"/>
      <c r="X684" s="105"/>
      <c r="Y684" s="105"/>
      <c r="Z684" s="46">
        <f t="shared" si="193"/>
        <v>1</v>
      </c>
      <c r="AA684" s="105">
        <v>1</v>
      </c>
      <c r="AB684" s="46">
        <f t="shared" si="194"/>
        <v>0</v>
      </c>
      <c r="AC684" s="105"/>
      <c r="AD684" s="105"/>
      <c r="AE684" s="105"/>
      <c r="AF684" s="105"/>
      <c r="AG684" s="46">
        <f t="shared" si="212"/>
        <v>1</v>
      </c>
      <c r="AH684" s="105">
        <v>1</v>
      </c>
      <c r="AI684" s="46">
        <f t="shared" si="195"/>
        <v>0</v>
      </c>
      <c r="AJ684" s="105"/>
      <c r="AK684" s="105"/>
      <c r="AL684" s="105"/>
      <c r="AM684" s="105"/>
      <c r="AN684" s="46">
        <f t="shared" si="196"/>
        <v>1</v>
      </c>
      <c r="AO684" s="105">
        <v>1</v>
      </c>
      <c r="AP684" s="105">
        <f t="shared" si="197"/>
        <v>0</v>
      </c>
      <c r="AQ684" s="46">
        <f t="shared" si="198"/>
        <v>0</v>
      </c>
      <c r="AR684" s="46">
        <f t="shared" si="199"/>
        <v>0</v>
      </c>
      <c r="AS684" s="46">
        <f t="shared" si="200"/>
        <v>0</v>
      </c>
      <c r="AT684" s="46">
        <f t="shared" si="201"/>
        <v>0</v>
      </c>
      <c r="AU684" s="46">
        <f t="shared" si="202"/>
        <v>1</v>
      </c>
      <c r="AV684" s="184">
        <f t="shared" si="203"/>
        <v>1</v>
      </c>
      <c r="AW684" s="105">
        <f t="shared" si="204"/>
        <v>0</v>
      </c>
      <c r="AX684" s="107"/>
      <c r="AY684" s="294" t="b">
        <f t="shared" si="207"/>
        <v>1</v>
      </c>
      <c r="AZ684" s="5" t="s">
        <v>1986</v>
      </c>
    </row>
    <row r="685" spans="1:52" s="5" customFormat="1" ht="24.95" customHeight="1" x14ac:dyDescent="0.25">
      <c r="A685" s="281" t="s">
        <v>1423</v>
      </c>
      <c r="B685" s="19" t="s">
        <v>1987</v>
      </c>
      <c r="C685" s="65" t="s">
        <v>1988</v>
      </c>
      <c r="D685" s="66">
        <v>3596</v>
      </c>
      <c r="E685" s="67">
        <v>3596</v>
      </c>
      <c r="F685" s="101" t="s">
        <v>1915</v>
      </c>
      <c r="G685" s="46">
        <v>3</v>
      </c>
      <c r="H685" s="46"/>
      <c r="I685" s="46"/>
      <c r="J685" s="46">
        <v>2</v>
      </c>
      <c r="K685" s="46"/>
      <c r="L685" s="46">
        <f t="shared" si="191"/>
        <v>1</v>
      </c>
      <c r="M685" s="46">
        <v>1</v>
      </c>
      <c r="N685" s="46">
        <f t="shared" si="192"/>
        <v>0</v>
      </c>
      <c r="O685" s="105"/>
      <c r="P685" s="105"/>
      <c r="Q685" s="105"/>
      <c r="R685" s="105"/>
      <c r="S685" s="46">
        <f t="shared" si="210"/>
        <v>1</v>
      </c>
      <c r="T685" s="46">
        <v>1</v>
      </c>
      <c r="U685" s="46">
        <f t="shared" si="211"/>
        <v>0</v>
      </c>
      <c r="V685" s="105"/>
      <c r="W685" s="105"/>
      <c r="X685" s="105"/>
      <c r="Y685" s="105"/>
      <c r="Z685" s="46">
        <f t="shared" si="193"/>
        <v>1</v>
      </c>
      <c r="AA685" s="105">
        <v>1</v>
      </c>
      <c r="AB685" s="46">
        <f t="shared" si="194"/>
        <v>0</v>
      </c>
      <c r="AC685" s="105"/>
      <c r="AD685" s="105"/>
      <c r="AE685" s="105"/>
      <c r="AF685" s="105"/>
      <c r="AG685" s="46">
        <f t="shared" si="212"/>
        <v>1</v>
      </c>
      <c r="AH685" s="105">
        <v>1</v>
      </c>
      <c r="AI685" s="46">
        <f t="shared" si="195"/>
        <v>0</v>
      </c>
      <c r="AJ685" s="105"/>
      <c r="AK685" s="105"/>
      <c r="AL685" s="105"/>
      <c r="AM685" s="105"/>
      <c r="AN685" s="46">
        <f t="shared" si="196"/>
        <v>1</v>
      </c>
      <c r="AO685" s="105">
        <v>1</v>
      </c>
      <c r="AP685" s="105">
        <f t="shared" si="197"/>
        <v>0</v>
      </c>
      <c r="AQ685" s="46">
        <f t="shared" si="198"/>
        <v>0</v>
      </c>
      <c r="AR685" s="46">
        <f t="shared" si="199"/>
        <v>0</v>
      </c>
      <c r="AS685" s="46">
        <f t="shared" si="200"/>
        <v>2</v>
      </c>
      <c r="AT685" s="46">
        <f t="shared" si="201"/>
        <v>0</v>
      </c>
      <c r="AU685" s="46">
        <f t="shared" si="202"/>
        <v>1</v>
      </c>
      <c r="AV685" s="184">
        <f t="shared" si="203"/>
        <v>1</v>
      </c>
      <c r="AW685" s="105">
        <f t="shared" si="204"/>
        <v>0</v>
      </c>
      <c r="AX685" s="107"/>
      <c r="AY685" s="294" t="b">
        <f t="shared" si="207"/>
        <v>1</v>
      </c>
      <c r="AZ685" s="5" t="s">
        <v>1988</v>
      </c>
    </row>
    <row r="686" spans="1:52" s="5" customFormat="1" ht="24.95" customHeight="1" x14ac:dyDescent="0.25">
      <c r="A686" s="281" t="s">
        <v>1423</v>
      </c>
      <c r="B686" s="19" t="s">
        <v>1989</v>
      </c>
      <c r="C686" s="65" t="s">
        <v>1990</v>
      </c>
      <c r="D686" s="66">
        <v>2101.92</v>
      </c>
      <c r="E686" s="67">
        <v>2101.92</v>
      </c>
      <c r="F686" s="101" t="s">
        <v>1915</v>
      </c>
      <c r="G686" s="46">
        <v>0</v>
      </c>
      <c r="H686" s="46"/>
      <c r="I686" s="46"/>
      <c r="J686" s="46"/>
      <c r="K686" s="46"/>
      <c r="L686" s="46">
        <f t="shared" si="191"/>
        <v>0</v>
      </c>
      <c r="M686" s="46">
        <v>0</v>
      </c>
      <c r="N686" s="46">
        <f t="shared" si="192"/>
        <v>0</v>
      </c>
      <c r="O686" s="105"/>
      <c r="P686" s="105"/>
      <c r="Q686" s="105"/>
      <c r="R686" s="105"/>
      <c r="S686" s="46">
        <f t="shared" si="210"/>
        <v>0</v>
      </c>
      <c r="T686" s="46"/>
      <c r="U686" s="46">
        <f t="shared" si="211"/>
        <v>0</v>
      </c>
      <c r="V686" s="105"/>
      <c r="W686" s="105"/>
      <c r="X686" s="105"/>
      <c r="Y686" s="105"/>
      <c r="Z686" s="46">
        <f t="shared" si="193"/>
        <v>0</v>
      </c>
      <c r="AA686" s="105"/>
      <c r="AB686" s="46">
        <f t="shared" si="194"/>
        <v>0</v>
      </c>
      <c r="AC686" s="105"/>
      <c r="AD686" s="105"/>
      <c r="AE686" s="105"/>
      <c r="AF686" s="105"/>
      <c r="AG686" s="46">
        <f t="shared" si="212"/>
        <v>0</v>
      </c>
      <c r="AH686" s="105">
        <v>0</v>
      </c>
      <c r="AI686" s="46">
        <f t="shared" si="195"/>
        <v>0</v>
      </c>
      <c r="AJ686" s="105"/>
      <c r="AK686" s="105"/>
      <c r="AL686" s="105"/>
      <c r="AM686" s="105"/>
      <c r="AN686" s="46">
        <f t="shared" si="196"/>
        <v>0</v>
      </c>
      <c r="AO686" s="105">
        <v>0</v>
      </c>
      <c r="AP686" s="105">
        <f t="shared" si="197"/>
        <v>0</v>
      </c>
      <c r="AQ686" s="46">
        <f t="shared" si="198"/>
        <v>0</v>
      </c>
      <c r="AR686" s="46">
        <f t="shared" si="199"/>
        <v>0</v>
      </c>
      <c r="AS686" s="46">
        <f t="shared" si="200"/>
        <v>0</v>
      </c>
      <c r="AT686" s="46">
        <f t="shared" si="201"/>
        <v>0</v>
      </c>
      <c r="AU686" s="46">
        <f t="shared" si="202"/>
        <v>0</v>
      </c>
      <c r="AV686" s="105">
        <f t="shared" si="203"/>
        <v>0</v>
      </c>
      <c r="AW686" s="105">
        <f t="shared" si="204"/>
        <v>0</v>
      </c>
      <c r="AX686" s="107"/>
      <c r="AY686" s="294" t="b">
        <f t="shared" si="207"/>
        <v>1</v>
      </c>
      <c r="AZ686" s="5" t="s">
        <v>1990</v>
      </c>
    </row>
    <row r="687" spans="1:52" s="5" customFormat="1" ht="24.95" customHeight="1" x14ac:dyDescent="0.25">
      <c r="A687" s="281" t="s">
        <v>1423</v>
      </c>
      <c r="B687" s="19" t="s">
        <v>1991</v>
      </c>
      <c r="C687" s="65" t="s">
        <v>1992</v>
      </c>
      <c r="D687" s="66">
        <v>5506.66</v>
      </c>
      <c r="E687" s="67">
        <v>5506.66</v>
      </c>
      <c r="F687" s="101" t="s">
        <v>33</v>
      </c>
      <c r="G687" s="46">
        <v>0</v>
      </c>
      <c r="H687" s="46"/>
      <c r="I687" s="46"/>
      <c r="J687" s="46"/>
      <c r="K687" s="46"/>
      <c r="L687" s="46">
        <f t="shared" si="191"/>
        <v>0</v>
      </c>
      <c r="M687" s="46">
        <v>0</v>
      </c>
      <c r="N687" s="46">
        <f t="shared" si="192"/>
        <v>0</v>
      </c>
      <c r="O687" s="105"/>
      <c r="P687" s="105"/>
      <c r="Q687" s="105"/>
      <c r="R687" s="105"/>
      <c r="S687" s="46">
        <f t="shared" si="210"/>
        <v>0</v>
      </c>
      <c r="T687" s="46"/>
      <c r="U687" s="46">
        <f t="shared" si="211"/>
        <v>0</v>
      </c>
      <c r="V687" s="105"/>
      <c r="W687" s="105"/>
      <c r="X687" s="105"/>
      <c r="Y687" s="105"/>
      <c r="Z687" s="46">
        <f t="shared" si="193"/>
        <v>0</v>
      </c>
      <c r="AA687" s="105"/>
      <c r="AB687" s="46">
        <f t="shared" si="194"/>
        <v>0</v>
      </c>
      <c r="AC687" s="105"/>
      <c r="AD687" s="105"/>
      <c r="AE687" s="105"/>
      <c r="AF687" s="105"/>
      <c r="AG687" s="46">
        <f t="shared" si="212"/>
        <v>0</v>
      </c>
      <c r="AH687" s="105">
        <v>0</v>
      </c>
      <c r="AI687" s="46">
        <f t="shared" si="195"/>
        <v>0</v>
      </c>
      <c r="AJ687" s="105"/>
      <c r="AK687" s="105"/>
      <c r="AL687" s="105"/>
      <c r="AM687" s="105"/>
      <c r="AN687" s="46">
        <f t="shared" si="196"/>
        <v>0</v>
      </c>
      <c r="AO687" s="105">
        <v>0</v>
      </c>
      <c r="AP687" s="105">
        <f t="shared" si="197"/>
        <v>0</v>
      </c>
      <c r="AQ687" s="46">
        <f t="shared" si="198"/>
        <v>0</v>
      </c>
      <c r="AR687" s="46">
        <f t="shared" si="199"/>
        <v>0</v>
      </c>
      <c r="AS687" s="46">
        <f t="shared" si="200"/>
        <v>0</v>
      </c>
      <c r="AT687" s="46">
        <f t="shared" si="201"/>
        <v>0</v>
      </c>
      <c r="AU687" s="46">
        <f t="shared" si="202"/>
        <v>0</v>
      </c>
      <c r="AV687" s="105">
        <f t="shared" si="203"/>
        <v>0</v>
      </c>
      <c r="AW687" s="105">
        <f t="shared" si="204"/>
        <v>0</v>
      </c>
      <c r="AX687" s="107"/>
      <c r="AY687" s="294" t="b">
        <f t="shared" si="207"/>
        <v>1</v>
      </c>
      <c r="AZ687" s="5" t="s">
        <v>1992</v>
      </c>
    </row>
    <row r="688" spans="1:52" s="5" customFormat="1" ht="24.95" customHeight="1" x14ac:dyDescent="0.25">
      <c r="A688" s="281" t="s">
        <v>1423</v>
      </c>
      <c r="B688" s="19" t="s">
        <v>1993</v>
      </c>
      <c r="C688" s="65" t="s">
        <v>1994</v>
      </c>
      <c r="D688" s="66">
        <v>1425.64</v>
      </c>
      <c r="E688" s="67">
        <v>1464.76</v>
      </c>
      <c r="F688" s="101" t="s">
        <v>159</v>
      </c>
      <c r="G688" s="46">
        <v>0</v>
      </c>
      <c r="H688" s="46"/>
      <c r="I688" s="46"/>
      <c r="J688" s="46"/>
      <c r="K688" s="46"/>
      <c r="L688" s="46">
        <f t="shared" si="191"/>
        <v>0</v>
      </c>
      <c r="M688" s="46">
        <v>0</v>
      </c>
      <c r="N688" s="46">
        <f t="shared" si="192"/>
        <v>0</v>
      </c>
      <c r="O688" s="105"/>
      <c r="P688" s="105"/>
      <c r="Q688" s="105"/>
      <c r="R688" s="105"/>
      <c r="S688" s="46">
        <f t="shared" si="210"/>
        <v>0</v>
      </c>
      <c r="T688" s="46">
        <v>0</v>
      </c>
      <c r="U688" s="46">
        <f t="shared" si="211"/>
        <v>0</v>
      </c>
      <c r="V688" s="105"/>
      <c r="W688" s="105"/>
      <c r="X688" s="105"/>
      <c r="Y688" s="105"/>
      <c r="Z688" s="46">
        <f t="shared" si="193"/>
        <v>0</v>
      </c>
      <c r="AA688" s="105"/>
      <c r="AB688" s="46">
        <f t="shared" si="194"/>
        <v>0</v>
      </c>
      <c r="AC688" s="105"/>
      <c r="AD688" s="105"/>
      <c r="AE688" s="105"/>
      <c r="AF688" s="105"/>
      <c r="AG688" s="46">
        <f t="shared" si="212"/>
        <v>0</v>
      </c>
      <c r="AH688" s="105">
        <v>0</v>
      </c>
      <c r="AI688" s="46">
        <f t="shared" si="195"/>
        <v>0</v>
      </c>
      <c r="AJ688" s="105"/>
      <c r="AK688" s="105"/>
      <c r="AL688" s="105"/>
      <c r="AM688" s="105"/>
      <c r="AN688" s="46">
        <f t="shared" si="196"/>
        <v>0</v>
      </c>
      <c r="AO688" s="105">
        <v>0</v>
      </c>
      <c r="AP688" s="105">
        <f t="shared" si="197"/>
        <v>0</v>
      </c>
      <c r="AQ688" s="46">
        <f t="shared" si="198"/>
        <v>0</v>
      </c>
      <c r="AR688" s="46">
        <f t="shared" si="199"/>
        <v>0</v>
      </c>
      <c r="AS688" s="46">
        <f t="shared" si="200"/>
        <v>0</v>
      </c>
      <c r="AT688" s="46">
        <f t="shared" si="201"/>
        <v>0</v>
      </c>
      <c r="AU688" s="46">
        <f t="shared" si="202"/>
        <v>0</v>
      </c>
      <c r="AV688" s="105">
        <f t="shared" si="203"/>
        <v>0</v>
      </c>
      <c r="AW688" s="105">
        <f t="shared" si="204"/>
        <v>0</v>
      </c>
      <c r="AX688" s="107"/>
      <c r="AY688" s="294" t="b">
        <f t="shared" si="207"/>
        <v>1</v>
      </c>
      <c r="AZ688" s="5" t="s">
        <v>1994</v>
      </c>
    </row>
    <row r="689" spans="1:52" s="5" customFormat="1" ht="24.95" customHeight="1" x14ac:dyDescent="0.25">
      <c r="A689" s="281" t="s">
        <v>1423</v>
      </c>
      <c r="B689" s="19" t="s">
        <v>1995</v>
      </c>
      <c r="C689" s="65" t="s">
        <v>1996</v>
      </c>
      <c r="D689" s="66">
        <v>4297.8</v>
      </c>
      <c r="E689" s="67">
        <v>4297.8</v>
      </c>
      <c r="F689" s="101" t="s">
        <v>1915</v>
      </c>
      <c r="G689" s="46">
        <v>0</v>
      </c>
      <c r="H689" s="46"/>
      <c r="I689" s="46"/>
      <c r="J689" s="46"/>
      <c r="K689" s="46"/>
      <c r="L689" s="46">
        <f t="shared" si="191"/>
        <v>0</v>
      </c>
      <c r="M689" s="46">
        <v>0</v>
      </c>
      <c r="N689" s="46">
        <f t="shared" si="192"/>
        <v>0</v>
      </c>
      <c r="O689" s="105"/>
      <c r="P689" s="105"/>
      <c r="Q689" s="105"/>
      <c r="R689" s="105"/>
      <c r="S689" s="46">
        <f t="shared" si="210"/>
        <v>0</v>
      </c>
      <c r="T689" s="46"/>
      <c r="U689" s="46">
        <f t="shared" si="211"/>
        <v>0</v>
      </c>
      <c r="V689" s="105"/>
      <c r="W689" s="105"/>
      <c r="X689" s="105"/>
      <c r="Y689" s="105"/>
      <c r="Z689" s="46">
        <f t="shared" si="193"/>
        <v>0</v>
      </c>
      <c r="AA689" s="105"/>
      <c r="AB689" s="46">
        <f t="shared" si="194"/>
        <v>0</v>
      </c>
      <c r="AC689" s="105"/>
      <c r="AD689" s="105"/>
      <c r="AE689" s="105"/>
      <c r="AF689" s="105"/>
      <c r="AG689" s="46">
        <f t="shared" si="212"/>
        <v>0</v>
      </c>
      <c r="AH689" s="105">
        <v>0</v>
      </c>
      <c r="AI689" s="46">
        <f t="shared" si="195"/>
        <v>0</v>
      </c>
      <c r="AJ689" s="105"/>
      <c r="AK689" s="105"/>
      <c r="AL689" s="105"/>
      <c r="AM689" s="105"/>
      <c r="AN689" s="46">
        <f t="shared" si="196"/>
        <v>0</v>
      </c>
      <c r="AO689" s="105">
        <v>0</v>
      </c>
      <c r="AP689" s="105">
        <f t="shared" si="197"/>
        <v>0</v>
      </c>
      <c r="AQ689" s="46">
        <f t="shared" si="198"/>
        <v>0</v>
      </c>
      <c r="AR689" s="46">
        <f t="shared" si="199"/>
        <v>0</v>
      </c>
      <c r="AS689" s="46">
        <f t="shared" si="200"/>
        <v>0</v>
      </c>
      <c r="AT689" s="46">
        <f t="shared" si="201"/>
        <v>0</v>
      </c>
      <c r="AU689" s="46">
        <f t="shared" si="202"/>
        <v>0</v>
      </c>
      <c r="AV689" s="105">
        <f t="shared" si="203"/>
        <v>0</v>
      </c>
      <c r="AW689" s="105">
        <f t="shared" si="204"/>
        <v>0</v>
      </c>
      <c r="AX689" s="107"/>
      <c r="AY689" s="294" t="b">
        <f t="shared" si="207"/>
        <v>1</v>
      </c>
      <c r="AZ689" s="5" t="s">
        <v>1996</v>
      </c>
    </row>
    <row r="690" spans="1:52" s="5" customFormat="1" ht="24.95" customHeight="1" x14ac:dyDescent="0.25">
      <c r="A690" s="281" t="s">
        <v>1423</v>
      </c>
      <c r="B690" s="19" t="s">
        <v>1997</v>
      </c>
      <c r="C690" s="65" t="s">
        <v>1998</v>
      </c>
      <c r="D690" s="66">
        <v>370.17</v>
      </c>
      <c r="E690" s="67">
        <v>370.17</v>
      </c>
      <c r="F690" s="101" t="s">
        <v>76</v>
      </c>
      <c r="G690" s="46">
        <v>0</v>
      </c>
      <c r="H690" s="46"/>
      <c r="I690" s="46"/>
      <c r="J690" s="46"/>
      <c r="K690" s="46"/>
      <c r="L690" s="46">
        <f t="shared" si="191"/>
        <v>0</v>
      </c>
      <c r="M690" s="46">
        <v>0</v>
      </c>
      <c r="N690" s="46">
        <f t="shared" si="192"/>
        <v>0</v>
      </c>
      <c r="O690" s="105"/>
      <c r="P690" s="105"/>
      <c r="Q690" s="105"/>
      <c r="R690" s="105"/>
      <c r="S690" s="46">
        <f t="shared" si="210"/>
        <v>0</v>
      </c>
      <c r="T690" s="46"/>
      <c r="U690" s="46">
        <f t="shared" si="211"/>
        <v>0</v>
      </c>
      <c r="V690" s="105"/>
      <c r="W690" s="105"/>
      <c r="X690" s="105"/>
      <c r="Y690" s="105"/>
      <c r="Z690" s="46">
        <f t="shared" si="193"/>
        <v>0</v>
      </c>
      <c r="AA690" s="105"/>
      <c r="AB690" s="46">
        <f t="shared" si="194"/>
        <v>0</v>
      </c>
      <c r="AC690" s="105"/>
      <c r="AD690" s="105"/>
      <c r="AE690" s="105"/>
      <c r="AF690" s="105"/>
      <c r="AG690" s="46">
        <f t="shared" si="212"/>
        <v>0</v>
      </c>
      <c r="AH690" s="105">
        <v>0</v>
      </c>
      <c r="AI690" s="46">
        <f t="shared" si="195"/>
        <v>0</v>
      </c>
      <c r="AJ690" s="105"/>
      <c r="AK690" s="105"/>
      <c r="AL690" s="105"/>
      <c r="AM690" s="105"/>
      <c r="AN690" s="46">
        <f t="shared" si="196"/>
        <v>0</v>
      </c>
      <c r="AO690" s="105">
        <v>0</v>
      </c>
      <c r="AP690" s="105">
        <f t="shared" si="197"/>
        <v>0</v>
      </c>
      <c r="AQ690" s="46">
        <f t="shared" si="198"/>
        <v>0</v>
      </c>
      <c r="AR690" s="46">
        <f t="shared" si="199"/>
        <v>0</v>
      </c>
      <c r="AS690" s="46">
        <f t="shared" si="200"/>
        <v>0</v>
      </c>
      <c r="AT690" s="46">
        <f t="shared" si="201"/>
        <v>0</v>
      </c>
      <c r="AU690" s="46">
        <f t="shared" si="202"/>
        <v>0</v>
      </c>
      <c r="AV690" s="105">
        <f t="shared" si="203"/>
        <v>0</v>
      </c>
      <c r="AW690" s="105">
        <f t="shared" si="204"/>
        <v>0</v>
      </c>
      <c r="AX690" s="107"/>
      <c r="AY690" s="294" t="b">
        <f t="shared" si="207"/>
        <v>1</v>
      </c>
      <c r="AZ690" s="5" t="s">
        <v>1998</v>
      </c>
    </row>
    <row r="691" spans="1:52" s="5" customFormat="1" ht="24.95" customHeight="1" x14ac:dyDescent="0.25">
      <c r="A691" s="281" t="s">
        <v>1423</v>
      </c>
      <c r="B691" s="19" t="s">
        <v>1999</v>
      </c>
      <c r="C691" s="65" t="s">
        <v>2000</v>
      </c>
      <c r="D691" s="66">
        <v>1753.92</v>
      </c>
      <c r="E691" s="67">
        <v>1753.92</v>
      </c>
      <c r="F691" s="101" t="s">
        <v>159</v>
      </c>
      <c r="G691" s="46">
        <v>5</v>
      </c>
      <c r="H691" s="46"/>
      <c r="I691" s="46"/>
      <c r="J691" s="46"/>
      <c r="K691" s="46"/>
      <c r="L691" s="46">
        <f t="shared" si="191"/>
        <v>5</v>
      </c>
      <c r="M691" s="46">
        <v>5</v>
      </c>
      <c r="N691" s="46">
        <f t="shared" si="192"/>
        <v>0</v>
      </c>
      <c r="O691" s="105"/>
      <c r="P691" s="105"/>
      <c r="Q691" s="105"/>
      <c r="R691" s="105"/>
      <c r="S691" s="46">
        <f t="shared" si="210"/>
        <v>5</v>
      </c>
      <c r="T691" s="46">
        <v>5</v>
      </c>
      <c r="U691" s="46">
        <f t="shared" si="211"/>
        <v>0</v>
      </c>
      <c r="V691" s="105"/>
      <c r="W691" s="105"/>
      <c r="X691" s="105"/>
      <c r="Y691" s="105"/>
      <c r="Z691" s="46">
        <f t="shared" si="193"/>
        <v>5</v>
      </c>
      <c r="AA691" s="105">
        <v>5</v>
      </c>
      <c r="AB691" s="46">
        <f t="shared" si="194"/>
        <v>0</v>
      </c>
      <c r="AC691" s="105"/>
      <c r="AD691" s="105"/>
      <c r="AE691" s="105"/>
      <c r="AF691" s="105"/>
      <c r="AG691" s="46">
        <f t="shared" si="212"/>
        <v>5</v>
      </c>
      <c r="AH691" s="105">
        <v>5</v>
      </c>
      <c r="AI691" s="46">
        <f t="shared" si="195"/>
        <v>0</v>
      </c>
      <c r="AJ691" s="105"/>
      <c r="AK691" s="105"/>
      <c r="AL691" s="105"/>
      <c r="AM691" s="105"/>
      <c r="AN691" s="46">
        <f t="shared" si="196"/>
        <v>5</v>
      </c>
      <c r="AO691" s="105">
        <v>5</v>
      </c>
      <c r="AP691" s="105">
        <f t="shared" si="197"/>
        <v>0</v>
      </c>
      <c r="AQ691" s="46">
        <f t="shared" si="198"/>
        <v>0</v>
      </c>
      <c r="AR691" s="46">
        <f t="shared" si="199"/>
        <v>0</v>
      </c>
      <c r="AS691" s="46">
        <f t="shared" si="200"/>
        <v>0</v>
      </c>
      <c r="AT691" s="46">
        <f t="shared" si="201"/>
        <v>0</v>
      </c>
      <c r="AU691" s="46">
        <f t="shared" si="202"/>
        <v>5</v>
      </c>
      <c r="AV691" s="184">
        <f t="shared" si="203"/>
        <v>5</v>
      </c>
      <c r="AW691" s="105">
        <f t="shared" si="204"/>
        <v>0</v>
      </c>
      <c r="AX691" s="107"/>
      <c r="AY691" s="294" t="b">
        <f t="shared" si="207"/>
        <v>1</v>
      </c>
      <c r="AZ691" s="5" t="s">
        <v>2000</v>
      </c>
    </row>
    <row r="692" spans="1:52" s="5" customFormat="1" ht="24.95" customHeight="1" x14ac:dyDescent="0.25">
      <c r="A692" s="281" t="s">
        <v>1423</v>
      </c>
      <c r="B692" s="19" t="s">
        <v>2001</v>
      </c>
      <c r="C692" s="65" t="s">
        <v>2492</v>
      </c>
      <c r="D692" s="66">
        <v>5721.12</v>
      </c>
      <c r="E692" s="67">
        <v>5721.12</v>
      </c>
      <c r="F692" s="101" t="s">
        <v>1915</v>
      </c>
      <c r="G692" s="46">
        <v>9</v>
      </c>
      <c r="H692" s="46"/>
      <c r="I692" s="46"/>
      <c r="J692" s="46"/>
      <c r="K692" s="46"/>
      <c r="L692" s="46">
        <f t="shared" ref="L692:L755" si="213">G692+H692+I692-J692-K692</f>
        <v>9</v>
      </c>
      <c r="M692" s="46">
        <v>4</v>
      </c>
      <c r="N692" s="46">
        <f t="shared" ref="N692:N755" si="214">M692-L692</f>
        <v>-5</v>
      </c>
      <c r="O692" s="105"/>
      <c r="P692" s="105"/>
      <c r="Q692" s="105"/>
      <c r="R692" s="105"/>
      <c r="S692" s="46">
        <f t="shared" ref="S692:S723" si="215">L692+O692+P692-Q692-R692</f>
        <v>9</v>
      </c>
      <c r="T692" s="46">
        <v>4</v>
      </c>
      <c r="U692" s="46">
        <f t="shared" ref="U692:U723" si="216">T692-S692</f>
        <v>-5</v>
      </c>
      <c r="V692" s="105"/>
      <c r="W692" s="105"/>
      <c r="X692" s="105"/>
      <c r="Y692" s="105"/>
      <c r="Z692" s="46">
        <f t="shared" ref="Z692:Z755" si="217">S692+V692+W692-X692-Y692</f>
        <v>9</v>
      </c>
      <c r="AA692" s="105">
        <v>9</v>
      </c>
      <c r="AB692" s="46">
        <f t="shared" ref="AB692:AB755" si="218">AA692-Z692</f>
        <v>0</v>
      </c>
      <c r="AC692" s="105"/>
      <c r="AD692" s="105"/>
      <c r="AE692" s="105"/>
      <c r="AF692" s="105"/>
      <c r="AG692" s="46">
        <f t="shared" si="212"/>
        <v>9</v>
      </c>
      <c r="AH692" s="105">
        <v>9</v>
      </c>
      <c r="AI692" s="46">
        <f t="shared" ref="AI692:AI755" si="219">AH692-AG692</f>
        <v>0</v>
      </c>
      <c r="AJ692" s="105"/>
      <c r="AK692" s="105"/>
      <c r="AL692" s="105"/>
      <c r="AM692" s="105"/>
      <c r="AN692" s="46">
        <f t="shared" ref="AN692:AN755" si="220">AG692+AJ692+AK692-AL692-AM692</f>
        <v>9</v>
      </c>
      <c r="AO692" s="105">
        <v>9</v>
      </c>
      <c r="AP692" s="105">
        <f t="shared" ref="AP692:AP755" si="221">AO692-AN692</f>
        <v>0</v>
      </c>
      <c r="AQ692" s="46">
        <f t="shared" ref="AQ692:AQ755" si="222">H692+O692+V692+AC692+AJ692</f>
        <v>0</v>
      </c>
      <c r="AR692" s="46">
        <f t="shared" ref="AR692:AR755" si="223">I692+P692+W692+AD692+AK692</f>
        <v>0</v>
      </c>
      <c r="AS692" s="46">
        <f t="shared" ref="AS692:AS755" si="224">J692+Q692+X692+AE692+AL692</f>
        <v>0</v>
      </c>
      <c r="AT692" s="46">
        <f t="shared" ref="AT692:AT755" si="225">K692+R692+Y692+AF692+AM692</f>
        <v>0</v>
      </c>
      <c r="AU692" s="46">
        <f t="shared" ref="AU692:AU755" si="226">G692+AQ692+AR692-AS692-AT692</f>
        <v>9</v>
      </c>
      <c r="AV692" s="184">
        <f t="shared" ref="AV692:AV755" si="227">+AO692</f>
        <v>9</v>
      </c>
      <c r="AW692" s="105">
        <f t="shared" ref="AW692:AW755" si="228">AV692-AU692</f>
        <v>0</v>
      </c>
      <c r="AX692" s="107" t="s">
        <v>2015</v>
      </c>
      <c r="AY692" s="294" t="b">
        <f t="shared" si="207"/>
        <v>0</v>
      </c>
      <c r="AZ692" s="5" t="s">
        <v>2636</v>
      </c>
    </row>
    <row r="693" spans="1:52" s="5" customFormat="1" ht="24.95" customHeight="1" x14ac:dyDescent="0.25">
      <c r="A693" s="281" t="s">
        <v>1423</v>
      </c>
      <c r="B693" s="19" t="s">
        <v>2002</v>
      </c>
      <c r="C693" s="65" t="s">
        <v>2003</v>
      </c>
      <c r="D693" s="66">
        <v>2056.33</v>
      </c>
      <c r="E693" s="67">
        <v>2056.33</v>
      </c>
      <c r="F693" s="101" t="s">
        <v>33</v>
      </c>
      <c r="G693" s="46">
        <v>0</v>
      </c>
      <c r="H693" s="46"/>
      <c r="I693" s="46"/>
      <c r="J693" s="46"/>
      <c r="K693" s="46"/>
      <c r="L693" s="46">
        <f t="shared" si="213"/>
        <v>0</v>
      </c>
      <c r="M693" s="46">
        <v>0</v>
      </c>
      <c r="N693" s="46">
        <f t="shared" si="214"/>
        <v>0</v>
      </c>
      <c r="O693" s="105"/>
      <c r="P693" s="105"/>
      <c r="Q693" s="105"/>
      <c r="R693" s="105"/>
      <c r="S693" s="46">
        <f t="shared" si="215"/>
        <v>0</v>
      </c>
      <c r="T693" s="46"/>
      <c r="U693" s="46">
        <f t="shared" si="216"/>
        <v>0</v>
      </c>
      <c r="V693" s="105"/>
      <c r="W693" s="105"/>
      <c r="X693" s="105"/>
      <c r="Y693" s="105"/>
      <c r="Z693" s="46">
        <f t="shared" si="217"/>
        <v>0</v>
      </c>
      <c r="AA693" s="105"/>
      <c r="AB693" s="46">
        <f t="shared" si="218"/>
        <v>0</v>
      </c>
      <c r="AC693" s="105"/>
      <c r="AD693" s="105"/>
      <c r="AE693" s="105"/>
      <c r="AF693" s="105"/>
      <c r="AG693" s="46">
        <f t="shared" si="212"/>
        <v>0</v>
      </c>
      <c r="AH693" s="105"/>
      <c r="AI693" s="46">
        <f t="shared" si="219"/>
        <v>0</v>
      </c>
      <c r="AJ693" s="105"/>
      <c r="AK693" s="105"/>
      <c r="AL693" s="105"/>
      <c r="AM693" s="105"/>
      <c r="AN693" s="46">
        <f t="shared" si="220"/>
        <v>0</v>
      </c>
      <c r="AO693" s="105">
        <v>0</v>
      </c>
      <c r="AP693" s="105">
        <f t="shared" si="221"/>
        <v>0</v>
      </c>
      <c r="AQ693" s="46">
        <f t="shared" si="222"/>
        <v>0</v>
      </c>
      <c r="AR693" s="46">
        <f t="shared" si="223"/>
        <v>0</v>
      </c>
      <c r="AS693" s="46">
        <f t="shared" si="224"/>
        <v>0</v>
      </c>
      <c r="AT693" s="46">
        <f t="shared" si="225"/>
        <v>0</v>
      </c>
      <c r="AU693" s="46">
        <f t="shared" si="226"/>
        <v>0</v>
      </c>
      <c r="AV693" s="105">
        <f t="shared" si="227"/>
        <v>0</v>
      </c>
      <c r="AW693" s="105">
        <f t="shared" si="228"/>
        <v>0</v>
      </c>
      <c r="AX693" s="108"/>
      <c r="AY693" s="294" t="b">
        <f t="shared" si="207"/>
        <v>1</v>
      </c>
      <c r="AZ693" s="5" t="s">
        <v>2003</v>
      </c>
    </row>
    <row r="694" spans="1:52" s="5" customFormat="1" ht="24.95" customHeight="1" x14ac:dyDescent="0.25">
      <c r="A694" s="281" t="s">
        <v>1423</v>
      </c>
      <c r="B694" s="19" t="s">
        <v>2004</v>
      </c>
      <c r="C694" s="65" t="s">
        <v>2005</v>
      </c>
      <c r="D694" s="66">
        <v>765.6</v>
      </c>
      <c r="E694" s="67">
        <v>765.6</v>
      </c>
      <c r="F694" s="101" t="s">
        <v>159</v>
      </c>
      <c r="G694" s="46">
        <v>0</v>
      </c>
      <c r="H694" s="46"/>
      <c r="I694" s="46"/>
      <c r="J694" s="46"/>
      <c r="K694" s="46"/>
      <c r="L694" s="46">
        <f t="shared" si="213"/>
        <v>0</v>
      </c>
      <c r="M694" s="46">
        <v>0</v>
      </c>
      <c r="N694" s="46">
        <f t="shared" si="214"/>
        <v>0</v>
      </c>
      <c r="O694" s="105"/>
      <c r="P694" s="105"/>
      <c r="Q694" s="105"/>
      <c r="R694" s="105"/>
      <c r="S694" s="46">
        <f t="shared" si="215"/>
        <v>0</v>
      </c>
      <c r="T694" s="46"/>
      <c r="U694" s="46">
        <f t="shared" si="216"/>
        <v>0</v>
      </c>
      <c r="V694" s="105"/>
      <c r="W694" s="105"/>
      <c r="X694" s="105"/>
      <c r="Y694" s="105"/>
      <c r="Z694" s="46">
        <f t="shared" si="217"/>
        <v>0</v>
      </c>
      <c r="AA694" s="105"/>
      <c r="AB694" s="46">
        <f t="shared" si="218"/>
        <v>0</v>
      </c>
      <c r="AC694" s="105"/>
      <c r="AD694" s="105"/>
      <c r="AE694" s="105"/>
      <c r="AF694" s="105"/>
      <c r="AG694" s="46">
        <f t="shared" si="212"/>
        <v>0</v>
      </c>
      <c r="AH694" s="105"/>
      <c r="AI694" s="46">
        <f t="shared" si="219"/>
        <v>0</v>
      </c>
      <c r="AJ694" s="105"/>
      <c r="AK694" s="105"/>
      <c r="AL694" s="105"/>
      <c r="AM694" s="105"/>
      <c r="AN694" s="46">
        <f t="shared" si="220"/>
        <v>0</v>
      </c>
      <c r="AO694" s="105">
        <v>0</v>
      </c>
      <c r="AP694" s="105">
        <f t="shared" si="221"/>
        <v>0</v>
      </c>
      <c r="AQ694" s="46">
        <f t="shared" si="222"/>
        <v>0</v>
      </c>
      <c r="AR694" s="46">
        <f t="shared" si="223"/>
        <v>0</v>
      </c>
      <c r="AS694" s="46">
        <f t="shared" si="224"/>
        <v>0</v>
      </c>
      <c r="AT694" s="46">
        <f t="shared" si="225"/>
        <v>0</v>
      </c>
      <c r="AU694" s="46">
        <f t="shared" si="226"/>
        <v>0</v>
      </c>
      <c r="AV694" s="105">
        <f t="shared" si="227"/>
        <v>0</v>
      </c>
      <c r="AW694" s="105">
        <f t="shared" si="228"/>
        <v>0</v>
      </c>
      <c r="AX694" s="108"/>
      <c r="AY694" s="294" t="b">
        <f t="shared" si="207"/>
        <v>1</v>
      </c>
      <c r="AZ694" s="5" t="s">
        <v>2005</v>
      </c>
    </row>
    <row r="695" spans="1:52" s="5" customFormat="1" ht="28.5" customHeight="1" x14ac:dyDescent="0.25">
      <c r="A695" s="281" t="s">
        <v>1423</v>
      </c>
      <c r="B695" s="19" t="s">
        <v>2006</v>
      </c>
      <c r="C695" s="65" t="s">
        <v>2007</v>
      </c>
      <c r="D695" s="66">
        <v>574.4</v>
      </c>
      <c r="E695" s="67">
        <v>574.4</v>
      </c>
      <c r="F695" s="101" t="s">
        <v>1915</v>
      </c>
      <c r="G695" s="46">
        <v>0</v>
      </c>
      <c r="H695" s="46"/>
      <c r="I695" s="46"/>
      <c r="J695" s="46"/>
      <c r="K695" s="46"/>
      <c r="L695" s="46">
        <f t="shared" si="213"/>
        <v>0</v>
      </c>
      <c r="M695" s="46">
        <v>0</v>
      </c>
      <c r="N695" s="46">
        <f t="shared" si="214"/>
        <v>0</v>
      </c>
      <c r="O695" s="105"/>
      <c r="P695" s="105"/>
      <c r="Q695" s="105"/>
      <c r="R695" s="105"/>
      <c r="S695" s="46">
        <f t="shared" si="215"/>
        <v>0</v>
      </c>
      <c r="T695" s="46"/>
      <c r="U695" s="46">
        <f t="shared" si="216"/>
        <v>0</v>
      </c>
      <c r="V695" s="105"/>
      <c r="W695" s="105"/>
      <c r="X695" s="105"/>
      <c r="Y695" s="105"/>
      <c r="Z695" s="46">
        <f t="shared" si="217"/>
        <v>0</v>
      </c>
      <c r="AA695" s="105"/>
      <c r="AB695" s="46">
        <f t="shared" si="218"/>
        <v>0</v>
      </c>
      <c r="AC695" s="105"/>
      <c r="AD695" s="105"/>
      <c r="AE695" s="105"/>
      <c r="AF695" s="105"/>
      <c r="AG695" s="46">
        <f t="shared" si="212"/>
        <v>0</v>
      </c>
      <c r="AH695" s="105"/>
      <c r="AI695" s="46">
        <f t="shared" si="219"/>
        <v>0</v>
      </c>
      <c r="AJ695" s="105"/>
      <c r="AK695" s="105"/>
      <c r="AL695" s="105"/>
      <c r="AM695" s="105"/>
      <c r="AN695" s="46">
        <f t="shared" si="220"/>
        <v>0</v>
      </c>
      <c r="AO695" s="105">
        <v>0</v>
      </c>
      <c r="AP695" s="105">
        <f t="shared" si="221"/>
        <v>0</v>
      </c>
      <c r="AQ695" s="46">
        <f t="shared" si="222"/>
        <v>0</v>
      </c>
      <c r="AR695" s="46">
        <f t="shared" si="223"/>
        <v>0</v>
      </c>
      <c r="AS695" s="46">
        <f t="shared" si="224"/>
        <v>0</v>
      </c>
      <c r="AT695" s="46">
        <f t="shared" si="225"/>
        <v>0</v>
      </c>
      <c r="AU695" s="46">
        <f t="shared" si="226"/>
        <v>0</v>
      </c>
      <c r="AV695" s="105">
        <f t="shared" si="227"/>
        <v>0</v>
      </c>
      <c r="AW695" s="105">
        <f t="shared" si="228"/>
        <v>0</v>
      </c>
      <c r="AX695" s="108"/>
      <c r="AY695" s="294" t="b">
        <f t="shared" si="207"/>
        <v>1</v>
      </c>
      <c r="AZ695" s="5" t="s">
        <v>2007</v>
      </c>
    </row>
    <row r="696" spans="1:52" s="5" customFormat="1" ht="24.95" customHeight="1" x14ac:dyDescent="0.25">
      <c r="A696" s="281" t="s">
        <v>1423</v>
      </c>
      <c r="B696" s="19" t="s">
        <v>2009</v>
      </c>
      <c r="C696" s="65" t="s">
        <v>2010</v>
      </c>
      <c r="D696" s="66">
        <v>765.6</v>
      </c>
      <c r="E696" s="67">
        <v>765.6</v>
      </c>
      <c r="F696" s="101" t="s">
        <v>159</v>
      </c>
      <c r="G696" s="46">
        <v>0</v>
      </c>
      <c r="H696" s="46"/>
      <c r="I696" s="46"/>
      <c r="J696" s="46"/>
      <c r="K696" s="46"/>
      <c r="L696" s="46">
        <f t="shared" si="213"/>
        <v>0</v>
      </c>
      <c r="M696" s="46">
        <v>0</v>
      </c>
      <c r="N696" s="46">
        <f t="shared" si="214"/>
        <v>0</v>
      </c>
      <c r="O696" s="105"/>
      <c r="P696" s="105"/>
      <c r="Q696" s="105"/>
      <c r="R696" s="105"/>
      <c r="S696" s="46">
        <f t="shared" si="215"/>
        <v>0</v>
      </c>
      <c r="T696" s="46"/>
      <c r="U696" s="46">
        <f t="shared" si="216"/>
        <v>0</v>
      </c>
      <c r="V696" s="105"/>
      <c r="W696" s="105"/>
      <c r="X696" s="105"/>
      <c r="Y696" s="105"/>
      <c r="Z696" s="46">
        <f t="shared" si="217"/>
        <v>0</v>
      </c>
      <c r="AA696" s="105"/>
      <c r="AB696" s="46">
        <f t="shared" si="218"/>
        <v>0</v>
      </c>
      <c r="AC696" s="105"/>
      <c r="AD696" s="105"/>
      <c r="AE696" s="105"/>
      <c r="AF696" s="105"/>
      <c r="AG696" s="46">
        <f t="shared" si="212"/>
        <v>0</v>
      </c>
      <c r="AH696" s="105"/>
      <c r="AI696" s="46">
        <f t="shared" si="219"/>
        <v>0</v>
      </c>
      <c r="AJ696" s="105"/>
      <c r="AK696" s="105"/>
      <c r="AL696" s="105"/>
      <c r="AM696" s="105"/>
      <c r="AN696" s="46">
        <f t="shared" si="220"/>
        <v>0</v>
      </c>
      <c r="AO696" s="105">
        <v>0</v>
      </c>
      <c r="AP696" s="105">
        <f t="shared" si="221"/>
        <v>0</v>
      </c>
      <c r="AQ696" s="46">
        <f t="shared" si="222"/>
        <v>0</v>
      </c>
      <c r="AR696" s="46">
        <f t="shared" si="223"/>
        <v>0</v>
      </c>
      <c r="AS696" s="46">
        <f t="shared" si="224"/>
        <v>0</v>
      </c>
      <c r="AT696" s="46">
        <f t="shared" si="225"/>
        <v>0</v>
      </c>
      <c r="AU696" s="46">
        <f t="shared" si="226"/>
        <v>0</v>
      </c>
      <c r="AV696" s="105">
        <f t="shared" si="227"/>
        <v>0</v>
      </c>
      <c r="AW696" s="105">
        <f t="shared" si="228"/>
        <v>0</v>
      </c>
      <c r="AX696" s="108"/>
      <c r="AY696" s="294" t="b">
        <f t="shared" si="207"/>
        <v>1</v>
      </c>
      <c r="AZ696" s="5" t="s">
        <v>2010</v>
      </c>
    </row>
    <row r="697" spans="1:52" s="5" customFormat="1" ht="36" customHeight="1" x14ac:dyDescent="0.25">
      <c r="A697" s="281" t="s">
        <v>1423</v>
      </c>
      <c r="B697" s="19" t="s">
        <v>2011</v>
      </c>
      <c r="C697" s="65" t="s">
        <v>2012</v>
      </c>
      <c r="D697" s="66">
        <v>728.48</v>
      </c>
      <c r="E697" s="67">
        <v>728.48</v>
      </c>
      <c r="F697" s="101" t="s">
        <v>159</v>
      </c>
      <c r="G697" s="46">
        <v>2</v>
      </c>
      <c r="H697" s="46"/>
      <c r="I697" s="46"/>
      <c r="J697" s="46"/>
      <c r="K697" s="46"/>
      <c r="L697" s="46">
        <f t="shared" si="213"/>
        <v>2</v>
      </c>
      <c r="M697" s="46">
        <v>2</v>
      </c>
      <c r="N697" s="46">
        <f t="shared" si="214"/>
        <v>0</v>
      </c>
      <c r="O697" s="105"/>
      <c r="P697" s="105"/>
      <c r="Q697" s="105"/>
      <c r="R697" s="105"/>
      <c r="S697" s="46">
        <f t="shared" si="215"/>
        <v>2</v>
      </c>
      <c r="T697" s="46">
        <v>2</v>
      </c>
      <c r="U697" s="46">
        <f t="shared" si="216"/>
        <v>0</v>
      </c>
      <c r="V697" s="105"/>
      <c r="W697" s="105"/>
      <c r="X697" s="105"/>
      <c r="Y697" s="105"/>
      <c r="Z697" s="46">
        <f t="shared" si="217"/>
        <v>2</v>
      </c>
      <c r="AA697" s="105">
        <v>2</v>
      </c>
      <c r="AB697" s="46">
        <f t="shared" si="218"/>
        <v>0</v>
      </c>
      <c r="AC697" s="105"/>
      <c r="AD697" s="105"/>
      <c r="AE697" s="105"/>
      <c r="AF697" s="105"/>
      <c r="AG697" s="46">
        <f t="shared" si="212"/>
        <v>2</v>
      </c>
      <c r="AH697" s="105">
        <v>2</v>
      </c>
      <c r="AI697" s="46">
        <f t="shared" si="219"/>
        <v>0</v>
      </c>
      <c r="AJ697" s="105"/>
      <c r="AK697" s="105"/>
      <c r="AL697" s="105"/>
      <c r="AM697" s="105"/>
      <c r="AN697" s="46">
        <f t="shared" si="220"/>
        <v>2</v>
      </c>
      <c r="AO697" s="105">
        <v>2</v>
      </c>
      <c r="AP697" s="105">
        <f t="shared" si="221"/>
        <v>0</v>
      </c>
      <c r="AQ697" s="46">
        <f t="shared" si="222"/>
        <v>0</v>
      </c>
      <c r="AR697" s="46">
        <f t="shared" si="223"/>
        <v>0</v>
      </c>
      <c r="AS697" s="46">
        <f t="shared" si="224"/>
        <v>0</v>
      </c>
      <c r="AT697" s="46">
        <f t="shared" si="225"/>
        <v>0</v>
      </c>
      <c r="AU697" s="46">
        <f t="shared" si="226"/>
        <v>2</v>
      </c>
      <c r="AV697" s="184">
        <f t="shared" si="227"/>
        <v>2</v>
      </c>
      <c r="AW697" s="105">
        <f t="shared" si="228"/>
        <v>0</v>
      </c>
      <c r="AX697" s="108"/>
      <c r="AY697" s="294" t="b">
        <f t="shared" si="207"/>
        <v>1</v>
      </c>
      <c r="AZ697" s="5" t="s">
        <v>2012</v>
      </c>
    </row>
    <row r="698" spans="1:52" s="5" customFormat="1" ht="36" customHeight="1" x14ac:dyDescent="0.25">
      <c r="A698" s="281" t="s">
        <v>1423</v>
      </c>
      <c r="B698" s="19" t="s">
        <v>2013</v>
      </c>
      <c r="C698" s="65" t="s">
        <v>2014</v>
      </c>
      <c r="D698" s="66">
        <v>480</v>
      </c>
      <c r="E698" s="67">
        <v>480</v>
      </c>
      <c r="F698" s="101" t="s">
        <v>159</v>
      </c>
      <c r="G698" s="46">
        <v>0</v>
      </c>
      <c r="H698" s="46"/>
      <c r="I698" s="46"/>
      <c r="J698" s="46"/>
      <c r="K698" s="46"/>
      <c r="L698" s="46">
        <f t="shared" si="213"/>
        <v>0</v>
      </c>
      <c r="M698" s="46">
        <v>0</v>
      </c>
      <c r="N698" s="46">
        <f t="shared" si="214"/>
        <v>0</v>
      </c>
      <c r="O698" s="105"/>
      <c r="P698" s="105"/>
      <c r="Q698" s="105"/>
      <c r="R698" s="105"/>
      <c r="S698" s="46">
        <f t="shared" si="215"/>
        <v>0</v>
      </c>
      <c r="T698" s="46"/>
      <c r="U698" s="46">
        <f t="shared" si="216"/>
        <v>0</v>
      </c>
      <c r="V698" s="105"/>
      <c r="W698" s="105"/>
      <c r="X698" s="105"/>
      <c r="Y698" s="105"/>
      <c r="Z698" s="46">
        <f t="shared" si="217"/>
        <v>0</v>
      </c>
      <c r="AA698" s="105"/>
      <c r="AB698" s="46">
        <f t="shared" si="218"/>
        <v>0</v>
      </c>
      <c r="AC698" s="105"/>
      <c r="AD698" s="105"/>
      <c r="AE698" s="105"/>
      <c r="AF698" s="105"/>
      <c r="AG698" s="46">
        <f t="shared" si="212"/>
        <v>0</v>
      </c>
      <c r="AH698" s="105"/>
      <c r="AI698" s="46">
        <f t="shared" si="219"/>
        <v>0</v>
      </c>
      <c r="AJ698" s="105"/>
      <c r="AK698" s="105"/>
      <c r="AL698" s="105"/>
      <c r="AM698" s="105"/>
      <c r="AN698" s="46">
        <f t="shared" si="220"/>
        <v>0</v>
      </c>
      <c r="AO698" s="105">
        <v>0</v>
      </c>
      <c r="AP698" s="105">
        <f t="shared" si="221"/>
        <v>0</v>
      </c>
      <c r="AQ698" s="46">
        <f t="shared" si="222"/>
        <v>0</v>
      </c>
      <c r="AR698" s="46">
        <f t="shared" si="223"/>
        <v>0</v>
      </c>
      <c r="AS698" s="46">
        <f t="shared" si="224"/>
        <v>0</v>
      </c>
      <c r="AT698" s="46">
        <f t="shared" si="225"/>
        <v>0</v>
      </c>
      <c r="AU698" s="46">
        <f t="shared" si="226"/>
        <v>0</v>
      </c>
      <c r="AV698" s="105">
        <f t="shared" si="227"/>
        <v>0</v>
      </c>
      <c r="AW698" s="105">
        <f t="shared" si="228"/>
        <v>0</v>
      </c>
      <c r="AX698" s="108"/>
      <c r="AY698" s="294" t="b">
        <f t="shared" si="207"/>
        <v>1</v>
      </c>
      <c r="AZ698" s="5" t="s">
        <v>2014</v>
      </c>
    </row>
    <row r="699" spans="1:52" s="5" customFormat="1" ht="36" customHeight="1" x14ac:dyDescent="0.25">
      <c r="A699" s="281" t="s">
        <v>1423</v>
      </c>
      <c r="B699" s="19" t="s">
        <v>2016</v>
      </c>
      <c r="C699" s="65" t="s">
        <v>2017</v>
      </c>
      <c r="D699" s="66">
        <v>3596</v>
      </c>
      <c r="E699" s="67">
        <v>3596</v>
      </c>
      <c r="F699" s="101"/>
      <c r="G699" s="46">
        <v>33</v>
      </c>
      <c r="H699" s="46"/>
      <c r="I699" s="46"/>
      <c r="J699" s="46"/>
      <c r="K699" s="46"/>
      <c r="L699" s="46">
        <f t="shared" si="213"/>
        <v>33</v>
      </c>
      <c r="M699" s="46">
        <v>33</v>
      </c>
      <c r="N699" s="46">
        <f t="shared" si="214"/>
        <v>0</v>
      </c>
      <c r="O699" s="105"/>
      <c r="P699" s="105"/>
      <c r="Q699" s="105"/>
      <c r="R699" s="105"/>
      <c r="S699" s="46">
        <f t="shared" si="215"/>
        <v>33</v>
      </c>
      <c r="T699" s="46">
        <v>33</v>
      </c>
      <c r="U699" s="46">
        <f t="shared" si="216"/>
        <v>0</v>
      </c>
      <c r="V699" s="105"/>
      <c r="W699" s="105"/>
      <c r="X699" s="105"/>
      <c r="Y699" s="105"/>
      <c r="Z699" s="46">
        <f t="shared" si="217"/>
        <v>33</v>
      </c>
      <c r="AA699" s="105">
        <v>33</v>
      </c>
      <c r="AB699" s="46">
        <f t="shared" si="218"/>
        <v>0</v>
      </c>
      <c r="AC699" s="105"/>
      <c r="AD699" s="105"/>
      <c r="AE699" s="105"/>
      <c r="AF699" s="105"/>
      <c r="AG699" s="46">
        <f t="shared" si="212"/>
        <v>33</v>
      </c>
      <c r="AH699" s="105">
        <v>33</v>
      </c>
      <c r="AI699" s="46">
        <f t="shared" si="219"/>
        <v>0</v>
      </c>
      <c r="AJ699" s="105"/>
      <c r="AK699" s="105"/>
      <c r="AL699" s="105">
        <v>4</v>
      </c>
      <c r="AM699" s="105"/>
      <c r="AN699" s="46">
        <f t="shared" si="220"/>
        <v>29</v>
      </c>
      <c r="AO699" s="105">
        <v>29</v>
      </c>
      <c r="AP699" s="105">
        <f t="shared" si="221"/>
        <v>0</v>
      </c>
      <c r="AQ699" s="46">
        <f t="shared" si="222"/>
        <v>0</v>
      </c>
      <c r="AR699" s="46">
        <f t="shared" si="223"/>
        <v>0</v>
      </c>
      <c r="AS699" s="46">
        <f t="shared" si="224"/>
        <v>4</v>
      </c>
      <c r="AT699" s="46">
        <f t="shared" si="225"/>
        <v>0</v>
      </c>
      <c r="AU699" s="46">
        <f t="shared" si="226"/>
        <v>29</v>
      </c>
      <c r="AV699" s="184">
        <f t="shared" si="227"/>
        <v>29</v>
      </c>
      <c r="AW699" s="105">
        <f t="shared" si="228"/>
        <v>0</v>
      </c>
      <c r="AX699" s="108"/>
      <c r="AY699" s="294" t="b">
        <f t="shared" si="207"/>
        <v>1</v>
      </c>
      <c r="AZ699" s="5" t="s">
        <v>2017</v>
      </c>
    </row>
    <row r="700" spans="1:52" s="5" customFormat="1" ht="36" customHeight="1" x14ac:dyDescent="0.25">
      <c r="A700" s="281" t="s">
        <v>1423</v>
      </c>
      <c r="B700" s="19" t="s">
        <v>2018</v>
      </c>
      <c r="C700" s="65" t="s">
        <v>2019</v>
      </c>
      <c r="D700" s="66">
        <v>3526.4</v>
      </c>
      <c r="E700" s="67">
        <v>3526.4</v>
      </c>
      <c r="F700" s="101"/>
      <c r="G700" s="46">
        <v>0</v>
      </c>
      <c r="H700" s="46"/>
      <c r="I700" s="46"/>
      <c r="J700" s="46"/>
      <c r="K700" s="46"/>
      <c r="L700" s="46">
        <f t="shared" si="213"/>
        <v>0</v>
      </c>
      <c r="M700" s="46">
        <v>0</v>
      </c>
      <c r="N700" s="46">
        <f t="shared" si="214"/>
        <v>0</v>
      </c>
      <c r="O700" s="105"/>
      <c r="P700" s="105"/>
      <c r="Q700" s="105"/>
      <c r="R700" s="105"/>
      <c r="S700" s="46">
        <f t="shared" si="215"/>
        <v>0</v>
      </c>
      <c r="T700" s="46"/>
      <c r="U700" s="46">
        <f t="shared" si="216"/>
        <v>0</v>
      </c>
      <c r="V700" s="105"/>
      <c r="W700" s="105"/>
      <c r="X700" s="105"/>
      <c r="Y700" s="105"/>
      <c r="Z700" s="46">
        <f t="shared" si="217"/>
        <v>0</v>
      </c>
      <c r="AA700" s="105"/>
      <c r="AB700" s="46">
        <f t="shared" si="218"/>
        <v>0</v>
      </c>
      <c r="AC700" s="105"/>
      <c r="AD700" s="105"/>
      <c r="AE700" s="105"/>
      <c r="AF700" s="105"/>
      <c r="AG700" s="46">
        <f t="shared" si="212"/>
        <v>0</v>
      </c>
      <c r="AH700" s="105">
        <v>0</v>
      </c>
      <c r="AI700" s="46">
        <f t="shared" si="219"/>
        <v>0</v>
      </c>
      <c r="AJ700" s="105"/>
      <c r="AK700" s="105"/>
      <c r="AL700" s="105"/>
      <c r="AM700" s="105"/>
      <c r="AN700" s="46">
        <f t="shared" si="220"/>
        <v>0</v>
      </c>
      <c r="AO700" s="105">
        <v>0</v>
      </c>
      <c r="AP700" s="105">
        <f t="shared" si="221"/>
        <v>0</v>
      </c>
      <c r="AQ700" s="46">
        <f t="shared" si="222"/>
        <v>0</v>
      </c>
      <c r="AR700" s="46">
        <f t="shared" si="223"/>
        <v>0</v>
      </c>
      <c r="AS700" s="46">
        <f t="shared" si="224"/>
        <v>0</v>
      </c>
      <c r="AT700" s="46">
        <f t="shared" si="225"/>
        <v>0</v>
      </c>
      <c r="AU700" s="46">
        <f t="shared" si="226"/>
        <v>0</v>
      </c>
      <c r="AV700" s="105">
        <f t="shared" si="227"/>
        <v>0</v>
      </c>
      <c r="AW700" s="105">
        <f t="shared" si="228"/>
        <v>0</v>
      </c>
      <c r="AX700" s="108" t="s">
        <v>2008</v>
      </c>
      <c r="AY700" s="294" t="b">
        <f t="shared" si="207"/>
        <v>1</v>
      </c>
      <c r="AZ700" s="5" t="s">
        <v>2019</v>
      </c>
    </row>
    <row r="701" spans="1:52" s="5" customFormat="1" ht="38.1" customHeight="1" x14ac:dyDescent="0.25">
      <c r="A701" s="281" t="s">
        <v>1423</v>
      </c>
      <c r="B701" s="69" t="s">
        <v>2020</v>
      </c>
      <c r="C701" s="110" t="s">
        <v>2491</v>
      </c>
      <c r="D701" s="66">
        <v>3596</v>
      </c>
      <c r="E701" s="67">
        <v>3596</v>
      </c>
      <c r="F701" s="19"/>
      <c r="G701" s="46">
        <v>11</v>
      </c>
      <c r="H701" s="46"/>
      <c r="I701" s="46"/>
      <c r="J701" s="46"/>
      <c r="K701" s="46"/>
      <c r="L701" s="46">
        <f t="shared" si="213"/>
        <v>11</v>
      </c>
      <c r="M701" s="46">
        <v>11</v>
      </c>
      <c r="N701" s="46">
        <f t="shared" si="214"/>
        <v>0</v>
      </c>
      <c r="O701" s="105"/>
      <c r="P701" s="105"/>
      <c r="Q701" s="105"/>
      <c r="R701" s="105"/>
      <c r="S701" s="46">
        <f t="shared" si="215"/>
        <v>11</v>
      </c>
      <c r="T701" s="46">
        <v>11</v>
      </c>
      <c r="U701" s="46">
        <f t="shared" si="216"/>
        <v>0</v>
      </c>
      <c r="V701" s="105"/>
      <c r="W701" s="105"/>
      <c r="X701" s="105"/>
      <c r="Y701" s="105"/>
      <c r="Z701" s="46">
        <f t="shared" si="217"/>
        <v>11</v>
      </c>
      <c r="AA701" s="105">
        <v>11</v>
      </c>
      <c r="AB701" s="46">
        <f t="shared" si="218"/>
        <v>0</v>
      </c>
      <c r="AC701" s="105"/>
      <c r="AD701" s="105"/>
      <c r="AE701" s="105"/>
      <c r="AF701" s="105"/>
      <c r="AG701" s="46">
        <f t="shared" si="212"/>
        <v>11</v>
      </c>
      <c r="AH701" s="105">
        <v>11</v>
      </c>
      <c r="AI701" s="46">
        <f t="shared" si="219"/>
        <v>0</v>
      </c>
      <c r="AJ701" s="105"/>
      <c r="AK701" s="105"/>
      <c r="AL701" s="105"/>
      <c r="AM701" s="105"/>
      <c r="AN701" s="46">
        <f t="shared" si="220"/>
        <v>11</v>
      </c>
      <c r="AO701" s="105">
        <v>11</v>
      </c>
      <c r="AP701" s="105">
        <f t="shared" si="221"/>
        <v>0</v>
      </c>
      <c r="AQ701" s="46">
        <f t="shared" si="222"/>
        <v>0</v>
      </c>
      <c r="AR701" s="46">
        <f t="shared" si="223"/>
        <v>0</v>
      </c>
      <c r="AS701" s="46">
        <f t="shared" si="224"/>
        <v>0</v>
      </c>
      <c r="AT701" s="46">
        <f t="shared" si="225"/>
        <v>0</v>
      </c>
      <c r="AU701" s="46">
        <f t="shared" si="226"/>
        <v>11</v>
      </c>
      <c r="AV701" s="184">
        <f t="shared" si="227"/>
        <v>11</v>
      </c>
      <c r="AW701" s="105">
        <f t="shared" si="228"/>
        <v>0</v>
      </c>
      <c r="AX701" s="108"/>
      <c r="AY701" s="294" t="b">
        <f t="shared" si="207"/>
        <v>0</v>
      </c>
      <c r="AZ701" s="5" t="s">
        <v>2637</v>
      </c>
    </row>
    <row r="702" spans="1:52" s="5" customFormat="1" ht="33" customHeight="1" x14ac:dyDescent="0.25">
      <c r="A702" s="281" t="s">
        <v>1423</v>
      </c>
      <c r="B702" s="69" t="s">
        <v>2021</v>
      </c>
      <c r="C702" s="110" t="s">
        <v>2022</v>
      </c>
      <c r="D702" s="66">
        <v>3596</v>
      </c>
      <c r="E702" s="67">
        <v>3596</v>
      </c>
      <c r="F702" s="19"/>
      <c r="G702" s="46">
        <v>1</v>
      </c>
      <c r="H702" s="46"/>
      <c r="I702" s="46"/>
      <c r="J702" s="46"/>
      <c r="K702" s="46"/>
      <c r="L702" s="46">
        <f t="shared" si="213"/>
        <v>1</v>
      </c>
      <c r="M702" s="46">
        <v>1</v>
      </c>
      <c r="N702" s="46">
        <f t="shared" si="214"/>
        <v>0</v>
      </c>
      <c r="O702" s="105"/>
      <c r="P702" s="105"/>
      <c r="Q702" s="105"/>
      <c r="R702" s="105"/>
      <c r="S702" s="46">
        <f t="shared" si="215"/>
        <v>1</v>
      </c>
      <c r="T702" s="46">
        <v>1</v>
      </c>
      <c r="U702" s="46">
        <f t="shared" si="216"/>
        <v>0</v>
      </c>
      <c r="V702" s="105"/>
      <c r="W702" s="105"/>
      <c r="X702" s="105"/>
      <c r="Y702" s="105"/>
      <c r="Z702" s="46">
        <f t="shared" si="217"/>
        <v>1</v>
      </c>
      <c r="AA702" s="105">
        <v>1</v>
      </c>
      <c r="AB702" s="46">
        <f t="shared" si="218"/>
        <v>0</v>
      </c>
      <c r="AC702" s="105"/>
      <c r="AD702" s="105"/>
      <c r="AE702" s="105"/>
      <c r="AF702" s="105"/>
      <c r="AG702" s="46">
        <f t="shared" si="212"/>
        <v>1</v>
      </c>
      <c r="AH702" s="105">
        <v>1</v>
      </c>
      <c r="AI702" s="46">
        <f t="shared" si="219"/>
        <v>0</v>
      </c>
      <c r="AJ702" s="105"/>
      <c r="AK702" s="105"/>
      <c r="AL702" s="105">
        <v>1</v>
      </c>
      <c r="AM702" s="105"/>
      <c r="AN702" s="46">
        <f t="shared" si="220"/>
        <v>0</v>
      </c>
      <c r="AO702" s="105">
        <v>0</v>
      </c>
      <c r="AP702" s="105">
        <f t="shared" si="221"/>
        <v>0</v>
      </c>
      <c r="AQ702" s="46">
        <f t="shared" si="222"/>
        <v>0</v>
      </c>
      <c r="AR702" s="46">
        <f t="shared" si="223"/>
        <v>0</v>
      </c>
      <c r="AS702" s="46">
        <f t="shared" si="224"/>
        <v>1</v>
      </c>
      <c r="AT702" s="46">
        <f t="shared" si="225"/>
        <v>0</v>
      </c>
      <c r="AU702" s="46">
        <f t="shared" si="226"/>
        <v>0</v>
      </c>
      <c r="AV702" s="105">
        <f t="shared" si="227"/>
        <v>0</v>
      </c>
      <c r="AW702" s="105">
        <f t="shared" si="228"/>
        <v>0</v>
      </c>
      <c r="AX702" s="108"/>
      <c r="AY702" s="294" t="b">
        <f t="shared" si="207"/>
        <v>1</v>
      </c>
      <c r="AZ702" s="5" t="s">
        <v>2022</v>
      </c>
    </row>
    <row r="703" spans="1:52" s="5" customFormat="1" ht="24.95" customHeight="1" x14ac:dyDescent="0.25">
      <c r="A703" s="281" t="s">
        <v>1423</v>
      </c>
      <c r="B703" s="69" t="s">
        <v>2023</v>
      </c>
      <c r="C703" s="110" t="s">
        <v>2024</v>
      </c>
      <c r="D703" s="66">
        <v>3745.64</v>
      </c>
      <c r="E703" s="67">
        <v>3745.64</v>
      </c>
      <c r="F703" s="19"/>
      <c r="G703" s="46">
        <v>4</v>
      </c>
      <c r="H703" s="46"/>
      <c r="I703" s="46"/>
      <c r="J703" s="46"/>
      <c r="K703" s="46"/>
      <c r="L703" s="46">
        <f t="shared" si="213"/>
        <v>4</v>
      </c>
      <c r="M703" s="46">
        <v>4</v>
      </c>
      <c r="N703" s="46">
        <f t="shared" si="214"/>
        <v>0</v>
      </c>
      <c r="O703" s="105"/>
      <c r="P703" s="105"/>
      <c r="Q703" s="105"/>
      <c r="R703" s="105"/>
      <c r="S703" s="46">
        <f t="shared" si="215"/>
        <v>4</v>
      </c>
      <c r="T703" s="46">
        <v>4</v>
      </c>
      <c r="U703" s="46">
        <f t="shared" si="216"/>
        <v>0</v>
      </c>
      <c r="V703" s="105"/>
      <c r="W703" s="105"/>
      <c r="X703" s="105"/>
      <c r="Y703" s="105"/>
      <c r="Z703" s="46">
        <f t="shared" si="217"/>
        <v>4</v>
      </c>
      <c r="AA703" s="105">
        <v>4</v>
      </c>
      <c r="AB703" s="46">
        <f t="shared" si="218"/>
        <v>0</v>
      </c>
      <c r="AC703" s="105"/>
      <c r="AD703" s="105"/>
      <c r="AE703" s="105"/>
      <c r="AF703" s="105"/>
      <c r="AG703" s="46">
        <f t="shared" si="212"/>
        <v>4</v>
      </c>
      <c r="AH703" s="105">
        <v>4</v>
      </c>
      <c r="AI703" s="46">
        <f t="shared" si="219"/>
        <v>0</v>
      </c>
      <c r="AJ703" s="105"/>
      <c r="AK703" s="105"/>
      <c r="AL703" s="105"/>
      <c r="AM703" s="105"/>
      <c r="AN703" s="46">
        <f t="shared" si="220"/>
        <v>4</v>
      </c>
      <c r="AO703" s="105">
        <v>4</v>
      </c>
      <c r="AP703" s="105">
        <f t="shared" si="221"/>
        <v>0</v>
      </c>
      <c r="AQ703" s="46">
        <f t="shared" si="222"/>
        <v>0</v>
      </c>
      <c r="AR703" s="46">
        <f t="shared" si="223"/>
        <v>0</v>
      </c>
      <c r="AS703" s="46">
        <f t="shared" si="224"/>
        <v>0</v>
      </c>
      <c r="AT703" s="46">
        <f t="shared" si="225"/>
        <v>0</v>
      </c>
      <c r="AU703" s="46">
        <f t="shared" si="226"/>
        <v>4</v>
      </c>
      <c r="AV703" s="184">
        <f t="shared" si="227"/>
        <v>4</v>
      </c>
      <c r="AW703" s="105">
        <f t="shared" si="228"/>
        <v>0</v>
      </c>
      <c r="AX703" s="108"/>
      <c r="AY703" s="294" t="b">
        <f t="shared" si="207"/>
        <v>1</v>
      </c>
      <c r="AZ703" s="5" t="s">
        <v>2024</v>
      </c>
    </row>
    <row r="704" spans="1:52" s="5" customFormat="1" ht="28.5" customHeight="1" x14ac:dyDescent="0.25">
      <c r="A704" s="281" t="s">
        <v>1423</v>
      </c>
      <c r="B704" s="19" t="s">
        <v>2025</v>
      </c>
      <c r="C704" s="65" t="s">
        <v>2026</v>
      </c>
      <c r="D704" s="66">
        <v>1573.95</v>
      </c>
      <c r="E704" s="67">
        <v>1573.95</v>
      </c>
      <c r="F704" s="101" t="s">
        <v>1915</v>
      </c>
      <c r="G704" s="46">
        <v>1</v>
      </c>
      <c r="H704" s="46"/>
      <c r="I704" s="46"/>
      <c r="J704" s="46"/>
      <c r="K704" s="46"/>
      <c r="L704" s="46">
        <f t="shared" si="213"/>
        <v>1</v>
      </c>
      <c r="M704" s="46">
        <v>1</v>
      </c>
      <c r="N704" s="46">
        <f t="shared" si="214"/>
        <v>0</v>
      </c>
      <c r="O704" s="105"/>
      <c r="P704" s="105"/>
      <c r="Q704" s="105"/>
      <c r="R704" s="105"/>
      <c r="S704" s="46">
        <f t="shared" si="215"/>
        <v>1</v>
      </c>
      <c r="T704" s="46">
        <v>1</v>
      </c>
      <c r="U704" s="46">
        <f t="shared" si="216"/>
        <v>0</v>
      </c>
      <c r="V704" s="105"/>
      <c r="W704" s="105"/>
      <c r="X704" s="105"/>
      <c r="Y704" s="105"/>
      <c r="Z704" s="46">
        <f t="shared" si="217"/>
        <v>1</v>
      </c>
      <c r="AA704" s="105">
        <v>1</v>
      </c>
      <c r="AB704" s="46">
        <f t="shared" si="218"/>
        <v>0</v>
      </c>
      <c r="AC704" s="105"/>
      <c r="AD704" s="105"/>
      <c r="AE704" s="105"/>
      <c r="AF704" s="105"/>
      <c r="AG704" s="46">
        <f t="shared" si="212"/>
        <v>1</v>
      </c>
      <c r="AH704" s="105">
        <v>1</v>
      </c>
      <c r="AI704" s="46">
        <f t="shared" si="219"/>
        <v>0</v>
      </c>
      <c r="AJ704" s="105"/>
      <c r="AK704" s="105"/>
      <c r="AL704" s="105"/>
      <c r="AM704" s="105"/>
      <c r="AN704" s="46">
        <f t="shared" si="220"/>
        <v>1</v>
      </c>
      <c r="AO704" s="105">
        <v>1</v>
      </c>
      <c r="AP704" s="105">
        <f t="shared" si="221"/>
        <v>0</v>
      </c>
      <c r="AQ704" s="46">
        <f t="shared" si="222"/>
        <v>0</v>
      </c>
      <c r="AR704" s="46">
        <f t="shared" si="223"/>
        <v>0</v>
      </c>
      <c r="AS704" s="46">
        <f t="shared" si="224"/>
        <v>0</v>
      </c>
      <c r="AT704" s="46">
        <f t="shared" si="225"/>
        <v>0</v>
      </c>
      <c r="AU704" s="46">
        <f t="shared" si="226"/>
        <v>1</v>
      </c>
      <c r="AV704" s="184">
        <f t="shared" si="227"/>
        <v>1</v>
      </c>
      <c r="AW704" s="105">
        <f t="shared" si="228"/>
        <v>0</v>
      </c>
      <c r="AX704" s="108"/>
      <c r="AY704" s="294" t="b">
        <f t="shared" si="207"/>
        <v>1</v>
      </c>
      <c r="AZ704" s="5" t="s">
        <v>2026</v>
      </c>
    </row>
    <row r="705" spans="1:52" s="5" customFormat="1" ht="24.95" customHeight="1" x14ac:dyDescent="0.25">
      <c r="A705" s="281" t="s">
        <v>1423</v>
      </c>
      <c r="B705" s="19" t="s">
        <v>2027</v>
      </c>
      <c r="C705" s="65" t="s">
        <v>2028</v>
      </c>
      <c r="D705" s="66">
        <v>378</v>
      </c>
      <c r="E705" s="67">
        <v>378</v>
      </c>
      <c r="F705" s="101" t="s">
        <v>33</v>
      </c>
      <c r="G705" s="46">
        <v>0</v>
      </c>
      <c r="H705" s="46"/>
      <c r="I705" s="46"/>
      <c r="J705" s="46"/>
      <c r="K705" s="46"/>
      <c r="L705" s="46">
        <f t="shared" si="213"/>
        <v>0</v>
      </c>
      <c r="M705" s="46"/>
      <c r="N705" s="46">
        <f t="shared" si="214"/>
        <v>0</v>
      </c>
      <c r="O705" s="105"/>
      <c r="P705" s="105"/>
      <c r="Q705" s="105"/>
      <c r="R705" s="105"/>
      <c r="S705" s="46">
        <f t="shared" si="215"/>
        <v>0</v>
      </c>
      <c r="T705" s="46"/>
      <c r="U705" s="46">
        <f t="shared" si="216"/>
        <v>0</v>
      </c>
      <c r="V705" s="105"/>
      <c r="W705" s="105"/>
      <c r="X705" s="105"/>
      <c r="Y705" s="105"/>
      <c r="Z705" s="46">
        <f t="shared" si="217"/>
        <v>0</v>
      </c>
      <c r="AA705" s="105"/>
      <c r="AB705" s="46">
        <f t="shared" si="218"/>
        <v>0</v>
      </c>
      <c r="AC705" s="105"/>
      <c r="AD705" s="105"/>
      <c r="AE705" s="105"/>
      <c r="AF705" s="105"/>
      <c r="AG705" s="46">
        <f t="shared" si="212"/>
        <v>0</v>
      </c>
      <c r="AH705" s="105"/>
      <c r="AI705" s="46">
        <f t="shared" si="219"/>
        <v>0</v>
      </c>
      <c r="AJ705" s="105"/>
      <c r="AK705" s="105"/>
      <c r="AL705" s="105"/>
      <c r="AM705" s="105"/>
      <c r="AN705" s="46">
        <f t="shared" si="220"/>
        <v>0</v>
      </c>
      <c r="AO705" s="105">
        <v>0</v>
      </c>
      <c r="AP705" s="105">
        <f t="shared" si="221"/>
        <v>0</v>
      </c>
      <c r="AQ705" s="46">
        <f t="shared" si="222"/>
        <v>0</v>
      </c>
      <c r="AR705" s="46">
        <f t="shared" si="223"/>
        <v>0</v>
      </c>
      <c r="AS705" s="46">
        <f t="shared" si="224"/>
        <v>0</v>
      </c>
      <c r="AT705" s="46">
        <f t="shared" si="225"/>
        <v>0</v>
      </c>
      <c r="AU705" s="46">
        <f t="shared" si="226"/>
        <v>0</v>
      </c>
      <c r="AV705" s="105">
        <f t="shared" si="227"/>
        <v>0</v>
      </c>
      <c r="AW705" s="105">
        <f t="shared" si="228"/>
        <v>0</v>
      </c>
      <c r="AX705" s="108"/>
      <c r="AY705" s="294" t="b">
        <f t="shared" si="207"/>
        <v>1</v>
      </c>
      <c r="AZ705" s="5" t="s">
        <v>2028</v>
      </c>
    </row>
    <row r="706" spans="1:52" s="5" customFormat="1" ht="24.95" customHeight="1" x14ac:dyDescent="0.25">
      <c r="A706" s="281" t="s">
        <v>1423</v>
      </c>
      <c r="B706" s="19" t="s">
        <v>2029</v>
      </c>
      <c r="C706" s="65" t="s">
        <v>2030</v>
      </c>
      <c r="D706" s="66">
        <v>728.48</v>
      </c>
      <c r="E706" s="67">
        <v>728.48</v>
      </c>
      <c r="F706" s="101" t="s">
        <v>159</v>
      </c>
      <c r="G706" s="46">
        <v>0</v>
      </c>
      <c r="H706" s="46"/>
      <c r="I706" s="46"/>
      <c r="J706" s="46"/>
      <c r="K706" s="46"/>
      <c r="L706" s="46">
        <f t="shared" si="213"/>
        <v>0</v>
      </c>
      <c r="M706" s="46"/>
      <c r="N706" s="46">
        <f t="shared" si="214"/>
        <v>0</v>
      </c>
      <c r="O706" s="105"/>
      <c r="P706" s="105"/>
      <c r="Q706" s="105"/>
      <c r="R706" s="105"/>
      <c r="S706" s="46">
        <f t="shared" si="215"/>
        <v>0</v>
      </c>
      <c r="T706" s="46"/>
      <c r="U706" s="46">
        <f t="shared" si="216"/>
        <v>0</v>
      </c>
      <c r="V706" s="105"/>
      <c r="W706" s="105"/>
      <c r="X706" s="105"/>
      <c r="Y706" s="105"/>
      <c r="Z706" s="46">
        <f t="shared" si="217"/>
        <v>0</v>
      </c>
      <c r="AA706" s="105"/>
      <c r="AB706" s="46">
        <f t="shared" si="218"/>
        <v>0</v>
      </c>
      <c r="AC706" s="105"/>
      <c r="AD706" s="105"/>
      <c r="AE706" s="105"/>
      <c r="AF706" s="105"/>
      <c r="AG706" s="46">
        <f t="shared" si="212"/>
        <v>0</v>
      </c>
      <c r="AH706" s="105"/>
      <c r="AI706" s="46">
        <f t="shared" si="219"/>
        <v>0</v>
      </c>
      <c r="AJ706" s="105"/>
      <c r="AK706" s="105"/>
      <c r="AL706" s="105"/>
      <c r="AM706" s="105"/>
      <c r="AN706" s="46">
        <f t="shared" si="220"/>
        <v>0</v>
      </c>
      <c r="AO706" s="105">
        <v>0</v>
      </c>
      <c r="AP706" s="105">
        <f t="shared" si="221"/>
        <v>0</v>
      </c>
      <c r="AQ706" s="46">
        <f t="shared" si="222"/>
        <v>0</v>
      </c>
      <c r="AR706" s="46">
        <f t="shared" si="223"/>
        <v>0</v>
      </c>
      <c r="AS706" s="46">
        <f t="shared" si="224"/>
        <v>0</v>
      </c>
      <c r="AT706" s="46">
        <f t="shared" si="225"/>
        <v>0</v>
      </c>
      <c r="AU706" s="46">
        <f t="shared" si="226"/>
        <v>0</v>
      </c>
      <c r="AV706" s="105">
        <f t="shared" si="227"/>
        <v>0</v>
      </c>
      <c r="AW706" s="105">
        <f t="shared" si="228"/>
        <v>0</v>
      </c>
      <c r="AX706" s="108"/>
      <c r="AY706" s="294" t="b">
        <f t="shared" si="207"/>
        <v>1</v>
      </c>
      <c r="AZ706" s="5" t="s">
        <v>2030</v>
      </c>
    </row>
    <row r="707" spans="1:52" s="5" customFormat="1" ht="28.5" customHeight="1" x14ac:dyDescent="0.25">
      <c r="A707" s="281" t="s">
        <v>1423</v>
      </c>
      <c r="B707" s="19" t="s">
        <v>2031</v>
      </c>
      <c r="C707" s="65" t="s">
        <v>2032</v>
      </c>
      <c r="D707" s="66">
        <v>7663.46</v>
      </c>
      <c r="E707" s="67">
        <v>7663.46</v>
      </c>
      <c r="F707" s="101" t="s">
        <v>1915</v>
      </c>
      <c r="G707" s="46">
        <v>0</v>
      </c>
      <c r="H707" s="46"/>
      <c r="I707" s="46"/>
      <c r="J707" s="46"/>
      <c r="K707" s="46"/>
      <c r="L707" s="46">
        <f t="shared" si="213"/>
        <v>0</v>
      </c>
      <c r="M707" s="46"/>
      <c r="N707" s="46">
        <f t="shared" si="214"/>
        <v>0</v>
      </c>
      <c r="O707" s="105"/>
      <c r="P707" s="105"/>
      <c r="Q707" s="105"/>
      <c r="R707" s="105"/>
      <c r="S707" s="46">
        <f t="shared" si="215"/>
        <v>0</v>
      </c>
      <c r="T707" s="46"/>
      <c r="U707" s="46">
        <f t="shared" si="216"/>
        <v>0</v>
      </c>
      <c r="V707" s="105"/>
      <c r="W707" s="105"/>
      <c r="X707" s="105"/>
      <c r="Y707" s="105"/>
      <c r="Z707" s="46">
        <f t="shared" si="217"/>
        <v>0</v>
      </c>
      <c r="AA707" s="105"/>
      <c r="AB707" s="46">
        <f t="shared" si="218"/>
        <v>0</v>
      </c>
      <c r="AC707" s="105"/>
      <c r="AD707" s="105"/>
      <c r="AE707" s="105"/>
      <c r="AF707" s="105"/>
      <c r="AG707" s="46">
        <f t="shared" si="212"/>
        <v>0</v>
      </c>
      <c r="AH707" s="105"/>
      <c r="AI707" s="46">
        <f t="shared" si="219"/>
        <v>0</v>
      </c>
      <c r="AJ707" s="105"/>
      <c r="AK707" s="105"/>
      <c r="AL707" s="105"/>
      <c r="AM707" s="105"/>
      <c r="AN707" s="46">
        <f t="shared" si="220"/>
        <v>0</v>
      </c>
      <c r="AO707" s="105">
        <v>0</v>
      </c>
      <c r="AP707" s="105">
        <f t="shared" si="221"/>
        <v>0</v>
      </c>
      <c r="AQ707" s="46">
        <f t="shared" si="222"/>
        <v>0</v>
      </c>
      <c r="AR707" s="46">
        <f t="shared" si="223"/>
        <v>0</v>
      </c>
      <c r="AS707" s="46">
        <f t="shared" si="224"/>
        <v>0</v>
      </c>
      <c r="AT707" s="46">
        <f t="shared" si="225"/>
        <v>0</v>
      </c>
      <c r="AU707" s="46">
        <f t="shared" si="226"/>
        <v>0</v>
      </c>
      <c r="AV707" s="105">
        <f t="shared" si="227"/>
        <v>0</v>
      </c>
      <c r="AW707" s="105">
        <f t="shared" si="228"/>
        <v>0</v>
      </c>
      <c r="AX707" s="108"/>
      <c r="AY707" s="294" t="b">
        <f t="shared" si="207"/>
        <v>1</v>
      </c>
      <c r="AZ707" s="5" t="s">
        <v>2032</v>
      </c>
    </row>
    <row r="708" spans="1:52" s="5" customFormat="1" ht="24.95" customHeight="1" x14ac:dyDescent="0.25">
      <c r="A708" s="281" t="s">
        <v>1423</v>
      </c>
      <c r="B708" s="19" t="s">
        <v>2033</v>
      </c>
      <c r="C708" s="65" t="s">
        <v>2034</v>
      </c>
      <c r="D708" s="66">
        <v>1283.99</v>
      </c>
      <c r="E708" s="67">
        <v>1283.99</v>
      </c>
      <c r="F708" s="101" t="s">
        <v>1915</v>
      </c>
      <c r="G708" s="46">
        <v>0</v>
      </c>
      <c r="H708" s="46"/>
      <c r="I708" s="46"/>
      <c r="J708" s="46"/>
      <c r="K708" s="46"/>
      <c r="L708" s="46">
        <f t="shared" si="213"/>
        <v>0</v>
      </c>
      <c r="M708" s="46"/>
      <c r="N708" s="46">
        <f t="shared" si="214"/>
        <v>0</v>
      </c>
      <c r="O708" s="105"/>
      <c r="P708" s="105"/>
      <c r="Q708" s="105"/>
      <c r="R708" s="105"/>
      <c r="S708" s="46">
        <f t="shared" si="215"/>
        <v>0</v>
      </c>
      <c r="T708" s="46"/>
      <c r="U708" s="46">
        <f t="shared" si="216"/>
        <v>0</v>
      </c>
      <c r="V708" s="105"/>
      <c r="W708" s="105"/>
      <c r="X708" s="105"/>
      <c r="Y708" s="105"/>
      <c r="Z708" s="46">
        <f t="shared" si="217"/>
        <v>0</v>
      </c>
      <c r="AA708" s="105"/>
      <c r="AB708" s="46">
        <f t="shared" si="218"/>
        <v>0</v>
      </c>
      <c r="AC708" s="105"/>
      <c r="AD708" s="105"/>
      <c r="AE708" s="105"/>
      <c r="AF708" s="105"/>
      <c r="AG708" s="46">
        <f t="shared" si="212"/>
        <v>0</v>
      </c>
      <c r="AH708" s="105"/>
      <c r="AI708" s="46">
        <f t="shared" si="219"/>
        <v>0</v>
      </c>
      <c r="AJ708" s="105"/>
      <c r="AK708" s="105"/>
      <c r="AL708" s="105"/>
      <c r="AM708" s="105"/>
      <c r="AN708" s="46">
        <f t="shared" si="220"/>
        <v>0</v>
      </c>
      <c r="AO708" s="105">
        <v>0</v>
      </c>
      <c r="AP708" s="105">
        <f t="shared" si="221"/>
        <v>0</v>
      </c>
      <c r="AQ708" s="46">
        <f t="shared" si="222"/>
        <v>0</v>
      </c>
      <c r="AR708" s="46">
        <f t="shared" si="223"/>
        <v>0</v>
      </c>
      <c r="AS708" s="46">
        <f t="shared" si="224"/>
        <v>0</v>
      </c>
      <c r="AT708" s="46">
        <f t="shared" si="225"/>
        <v>0</v>
      </c>
      <c r="AU708" s="46">
        <f t="shared" si="226"/>
        <v>0</v>
      </c>
      <c r="AV708" s="105">
        <f t="shared" si="227"/>
        <v>0</v>
      </c>
      <c r="AW708" s="105">
        <f t="shared" si="228"/>
        <v>0</v>
      </c>
      <c r="AX708" s="108"/>
      <c r="AY708" s="294" t="b">
        <f t="shared" si="207"/>
        <v>1</v>
      </c>
      <c r="AZ708" s="5" t="s">
        <v>2034</v>
      </c>
    </row>
    <row r="709" spans="1:52" s="5" customFormat="1" ht="24.95" customHeight="1" x14ac:dyDescent="0.25">
      <c r="A709" s="281" t="s">
        <v>1423</v>
      </c>
      <c r="B709" s="19" t="s">
        <v>2035</v>
      </c>
      <c r="C709" s="65" t="s">
        <v>2036</v>
      </c>
      <c r="D709" s="66">
        <v>716.88</v>
      </c>
      <c r="E709" s="67">
        <v>716.88</v>
      </c>
      <c r="F709" s="101" t="s">
        <v>159</v>
      </c>
      <c r="G709" s="46">
        <v>0</v>
      </c>
      <c r="H709" s="46"/>
      <c r="I709" s="46"/>
      <c r="J709" s="46"/>
      <c r="K709" s="46"/>
      <c r="L709" s="46">
        <f t="shared" si="213"/>
        <v>0</v>
      </c>
      <c r="M709" s="46"/>
      <c r="N709" s="46">
        <f t="shared" si="214"/>
        <v>0</v>
      </c>
      <c r="O709" s="105"/>
      <c r="P709" s="105"/>
      <c r="Q709" s="105"/>
      <c r="R709" s="105"/>
      <c r="S709" s="46">
        <f t="shared" si="215"/>
        <v>0</v>
      </c>
      <c r="T709" s="46"/>
      <c r="U709" s="46">
        <f t="shared" si="216"/>
        <v>0</v>
      </c>
      <c r="V709" s="105"/>
      <c r="W709" s="105"/>
      <c r="X709" s="105"/>
      <c r="Y709" s="105"/>
      <c r="Z709" s="46">
        <f t="shared" si="217"/>
        <v>0</v>
      </c>
      <c r="AA709" s="105"/>
      <c r="AB709" s="46">
        <f t="shared" si="218"/>
        <v>0</v>
      </c>
      <c r="AC709" s="105"/>
      <c r="AD709" s="105"/>
      <c r="AE709" s="105"/>
      <c r="AF709" s="105"/>
      <c r="AG709" s="46">
        <f t="shared" si="212"/>
        <v>0</v>
      </c>
      <c r="AH709" s="105"/>
      <c r="AI709" s="46">
        <f t="shared" si="219"/>
        <v>0</v>
      </c>
      <c r="AJ709" s="105"/>
      <c r="AK709" s="105"/>
      <c r="AL709" s="105"/>
      <c r="AM709" s="105"/>
      <c r="AN709" s="46">
        <f t="shared" si="220"/>
        <v>0</v>
      </c>
      <c r="AO709" s="105">
        <v>0</v>
      </c>
      <c r="AP709" s="105">
        <f t="shared" si="221"/>
        <v>0</v>
      </c>
      <c r="AQ709" s="46">
        <f t="shared" si="222"/>
        <v>0</v>
      </c>
      <c r="AR709" s="46">
        <f t="shared" si="223"/>
        <v>0</v>
      </c>
      <c r="AS709" s="46">
        <f t="shared" si="224"/>
        <v>0</v>
      </c>
      <c r="AT709" s="46">
        <f t="shared" si="225"/>
        <v>0</v>
      </c>
      <c r="AU709" s="46">
        <f t="shared" si="226"/>
        <v>0</v>
      </c>
      <c r="AV709" s="105">
        <f t="shared" si="227"/>
        <v>0</v>
      </c>
      <c r="AW709" s="105">
        <f t="shared" si="228"/>
        <v>0</v>
      </c>
      <c r="AX709" s="108"/>
      <c r="AY709" s="294" t="b">
        <f t="shared" si="207"/>
        <v>1</v>
      </c>
      <c r="AZ709" s="5" t="s">
        <v>2036</v>
      </c>
    </row>
    <row r="710" spans="1:52" s="5" customFormat="1" ht="24.95" customHeight="1" x14ac:dyDescent="0.25">
      <c r="A710" s="281" t="s">
        <v>1423</v>
      </c>
      <c r="B710" s="19" t="s">
        <v>2037</v>
      </c>
      <c r="C710" s="65" t="s">
        <v>2038</v>
      </c>
      <c r="D710" s="66">
        <v>716.88</v>
      </c>
      <c r="E710" s="67">
        <v>716.88</v>
      </c>
      <c r="F710" s="101" t="s">
        <v>159</v>
      </c>
      <c r="G710" s="46">
        <v>0</v>
      </c>
      <c r="H710" s="46"/>
      <c r="I710" s="46"/>
      <c r="J710" s="46"/>
      <c r="K710" s="46"/>
      <c r="L710" s="46">
        <f t="shared" si="213"/>
        <v>0</v>
      </c>
      <c r="M710" s="46"/>
      <c r="N710" s="46">
        <f t="shared" si="214"/>
        <v>0</v>
      </c>
      <c r="O710" s="105"/>
      <c r="P710" s="105"/>
      <c r="Q710" s="105"/>
      <c r="R710" s="105"/>
      <c r="S710" s="46">
        <f t="shared" si="215"/>
        <v>0</v>
      </c>
      <c r="T710" s="46"/>
      <c r="U710" s="46">
        <f t="shared" si="216"/>
        <v>0</v>
      </c>
      <c r="V710" s="105"/>
      <c r="W710" s="105"/>
      <c r="X710" s="105"/>
      <c r="Y710" s="105"/>
      <c r="Z710" s="46">
        <f t="shared" si="217"/>
        <v>0</v>
      </c>
      <c r="AA710" s="105"/>
      <c r="AB710" s="46">
        <f t="shared" si="218"/>
        <v>0</v>
      </c>
      <c r="AC710" s="105"/>
      <c r="AD710" s="105"/>
      <c r="AE710" s="105"/>
      <c r="AF710" s="105"/>
      <c r="AG710" s="46">
        <f t="shared" si="212"/>
        <v>0</v>
      </c>
      <c r="AH710" s="105"/>
      <c r="AI710" s="46">
        <f t="shared" si="219"/>
        <v>0</v>
      </c>
      <c r="AJ710" s="105"/>
      <c r="AK710" s="105"/>
      <c r="AL710" s="105"/>
      <c r="AM710" s="105"/>
      <c r="AN710" s="46">
        <f t="shared" si="220"/>
        <v>0</v>
      </c>
      <c r="AO710" s="105">
        <v>0</v>
      </c>
      <c r="AP710" s="105">
        <f t="shared" si="221"/>
        <v>0</v>
      </c>
      <c r="AQ710" s="46">
        <f t="shared" si="222"/>
        <v>0</v>
      </c>
      <c r="AR710" s="46">
        <f t="shared" si="223"/>
        <v>0</v>
      </c>
      <c r="AS710" s="46">
        <f t="shared" si="224"/>
        <v>0</v>
      </c>
      <c r="AT710" s="46">
        <f t="shared" si="225"/>
        <v>0</v>
      </c>
      <c r="AU710" s="46">
        <f t="shared" si="226"/>
        <v>0</v>
      </c>
      <c r="AV710" s="105">
        <f t="shared" si="227"/>
        <v>0</v>
      </c>
      <c r="AW710" s="105">
        <f t="shared" si="228"/>
        <v>0</v>
      </c>
      <c r="AX710" s="108"/>
      <c r="AY710" s="294" t="b">
        <f t="shared" si="207"/>
        <v>1</v>
      </c>
      <c r="AZ710" s="5" t="s">
        <v>2038</v>
      </c>
    </row>
    <row r="711" spans="1:52" s="5" customFormat="1" ht="24.95" customHeight="1" x14ac:dyDescent="0.25">
      <c r="A711" s="281" t="s">
        <v>1423</v>
      </c>
      <c r="B711" s="19" t="s">
        <v>2039</v>
      </c>
      <c r="C711" s="65" t="s">
        <v>2040</v>
      </c>
      <c r="D711" s="66">
        <v>1779.08</v>
      </c>
      <c r="E711" s="67">
        <v>1779.08</v>
      </c>
      <c r="F711" s="101" t="s">
        <v>1915</v>
      </c>
      <c r="G711" s="46">
        <v>0</v>
      </c>
      <c r="H711" s="46"/>
      <c r="I711" s="46"/>
      <c r="J711" s="46"/>
      <c r="K711" s="46"/>
      <c r="L711" s="46">
        <f t="shared" si="213"/>
        <v>0</v>
      </c>
      <c r="M711" s="46"/>
      <c r="N711" s="46">
        <f t="shared" si="214"/>
        <v>0</v>
      </c>
      <c r="O711" s="105"/>
      <c r="P711" s="105"/>
      <c r="Q711" s="105"/>
      <c r="R711" s="105"/>
      <c r="S711" s="46">
        <f t="shared" si="215"/>
        <v>0</v>
      </c>
      <c r="T711" s="46"/>
      <c r="U711" s="46">
        <f t="shared" si="216"/>
        <v>0</v>
      </c>
      <c r="V711" s="105"/>
      <c r="W711" s="105"/>
      <c r="X711" s="105"/>
      <c r="Y711" s="105"/>
      <c r="Z711" s="46">
        <f t="shared" si="217"/>
        <v>0</v>
      </c>
      <c r="AA711" s="105"/>
      <c r="AB711" s="46">
        <f t="shared" si="218"/>
        <v>0</v>
      </c>
      <c r="AC711" s="105"/>
      <c r="AD711" s="105"/>
      <c r="AE711" s="105"/>
      <c r="AF711" s="105"/>
      <c r="AG711" s="46">
        <f t="shared" si="212"/>
        <v>0</v>
      </c>
      <c r="AH711" s="105"/>
      <c r="AI711" s="46">
        <f t="shared" si="219"/>
        <v>0</v>
      </c>
      <c r="AJ711" s="105"/>
      <c r="AK711" s="105"/>
      <c r="AL711" s="105"/>
      <c r="AM711" s="105"/>
      <c r="AN711" s="46">
        <f t="shared" si="220"/>
        <v>0</v>
      </c>
      <c r="AO711" s="105">
        <v>0</v>
      </c>
      <c r="AP711" s="105">
        <f t="shared" si="221"/>
        <v>0</v>
      </c>
      <c r="AQ711" s="46">
        <f t="shared" si="222"/>
        <v>0</v>
      </c>
      <c r="AR711" s="46">
        <f t="shared" si="223"/>
        <v>0</v>
      </c>
      <c r="AS711" s="46">
        <f t="shared" si="224"/>
        <v>0</v>
      </c>
      <c r="AT711" s="46">
        <f t="shared" si="225"/>
        <v>0</v>
      </c>
      <c r="AU711" s="46">
        <f t="shared" si="226"/>
        <v>0</v>
      </c>
      <c r="AV711" s="105">
        <f t="shared" si="227"/>
        <v>0</v>
      </c>
      <c r="AW711" s="105">
        <f t="shared" si="228"/>
        <v>0</v>
      </c>
      <c r="AX711" s="108"/>
      <c r="AY711" s="294" t="b">
        <f t="shared" si="207"/>
        <v>1</v>
      </c>
      <c r="AZ711" s="5" t="s">
        <v>2040</v>
      </c>
    </row>
    <row r="712" spans="1:52" s="5" customFormat="1" ht="24.95" customHeight="1" x14ac:dyDescent="0.25">
      <c r="A712" s="281" t="s">
        <v>1423</v>
      </c>
      <c r="B712" s="19" t="s">
        <v>2041</v>
      </c>
      <c r="C712" s="65" t="s">
        <v>2042</v>
      </c>
      <c r="D712" s="66">
        <v>2855.66</v>
      </c>
      <c r="E712" s="67">
        <v>2855.66</v>
      </c>
      <c r="F712" s="101" t="s">
        <v>1915</v>
      </c>
      <c r="G712" s="46">
        <v>0</v>
      </c>
      <c r="H712" s="46"/>
      <c r="I712" s="46"/>
      <c r="J712" s="46"/>
      <c r="K712" s="46"/>
      <c r="L712" s="46">
        <f t="shared" si="213"/>
        <v>0</v>
      </c>
      <c r="M712" s="46"/>
      <c r="N712" s="46">
        <f t="shared" si="214"/>
        <v>0</v>
      </c>
      <c r="O712" s="105"/>
      <c r="P712" s="105"/>
      <c r="Q712" s="105"/>
      <c r="R712" s="105"/>
      <c r="S712" s="46">
        <f t="shared" si="215"/>
        <v>0</v>
      </c>
      <c r="T712" s="46"/>
      <c r="U712" s="46">
        <f t="shared" si="216"/>
        <v>0</v>
      </c>
      <c r="V712" s="105"/>
      <c r="W712" s="105"/>
      <c r="X712" s="105"/>
      <c r="Y712" s="105"/>
      <c r="Z712" s="46">
        <f t="shared" si="217"/>
        <v>0</v>
      </c>
      <c r="AA712" s="105"/>
      <c r="AB712" s="46">
        <f t="shared" si="218"/>
        <v>0</v>
      </c>
      <c r="AC712" s="105"/>
      <c r="AD712" s="105"/>
      <c r="AE712" s="105"/>
      <c r="AF712" s="105"/>
      <c r="AG712" s="46">
        <f t="shared" si="212"/>
        <v>0</v>
      </c>
      <c r="AH712" s="105"/>
      <c r="AI712" s="46">
        <f t="shared" si="219"/>
        <v>0</v>
      </c>
      <c r="AJ712" s="105"/>
      <c r="AK712" s="105"/>
      <c r="AL712" s="105"/>
      <c r="AM712" s="105"/>
      <c r="AN712" s="46">
        <f t="shared" si="220"/>
        <v>0</v>
      </c>
      <c r="AO712" s="105">
        <v>0</v>
      </c>
      <c r="AP712" s="105">
        <f t="shared" si="221"/>
        <v>0</v>
      </c>
      <c r="AQ712" s="46">
        <f t="shared" si="222"/>
        <v>0</v>
      </c>
      <c r="AR712" s="46">
        <f t="shared" si="223"/>
        <v>0</v>
      </c>
      <c r="AS712" s="46">
        <f t="shared" si="224"/>
        <v>0</v>
      </c>
      <c r="AT712" s="46">
        <f t="shared" si="225"/>
        <v>0</v>
      </c>
      <c r="AU712" s="46">
        <f t="shared" si="226"/>
        <v>0</v>
      </c>
      <c r="AV712" s="105">
        <f t="shared" si="227"/>
        <v>0</v>
      </c>
      <c r="AW712" s="105">
        <f t="shared" si="228"/>
        <v>0</v>
      </c>
      <c r="AX712" s="108"/>
      <c r="AY712" s="294" t="b">
        <f t="shared" si="207"/>
        <v>1</v>
      </c>
      <c r="AZ712" s="5" t="s">
        <v>2042</v>
      </c>
    </row>
    <row r="713" spans="1:52" s="5" customFormat="1" ht="24.95" customHeight="1" x14ac:dyDescent="0.25">
      <c r="A713" s="281" t="s">
        <v>1423</v>
      </c>
      <c r="B713" s="19" t="s">
        <v>2043</v>
      </c>
      <c r="C713" s="65" t="s">
        <v>2044</v>
      </c>
      <c r="D713" s="66">
        <v>2056</v>
      </c>
      <c r="E713" s="67">
        <v>2056</v>
      </c>
      <c r="F713" s="101" t="s">
        <v>159</v>
      </c>
      <c r="G713" s="46">
        <v>0</v>
      </c>
      <c r="H713" s="46"/>
      <c r="I713" s="46"/>
      <c r="J713" s="46"/>
      <c r="K713" s="46"/>
      <c r="L713" s="46">
        <f t="shared" si="213"/>
        <v>0</v>
      </c>
      <c r="M713" s="46"/>
      <c r="N713" s="46">
        <f t="shared" si="214"/>
        <v>0</v>
      </c>
      <c r="O713" s="105"/>
      <c r="P713" s="105"/>
      <c r="Q713" s="105"/>
      <c r="R713" s="105"/>
      <c r="S713" s="46">
        <f t="shared" si="215"/>
        <v>0</v>
      </c>
      <c r="T713" s="46"/>
      <c r="U713" s="46">
        <f t="shared" si="216"/>
        <v>0</v>
      </c>
      <c r="V713" s="105"/>
      <c r="W713" s="105"/>
      <c r="X713" s="105"/>
      <c r="Y713" s="105"/>
      <c r="Z713" s="46">
        <f t="shared" si="217"/>
        <v>0</v>
      </c>
      <c r="AA713" s="105"/>
      <c r="AB713" s="46">
        <f t="shared" si="218"/>
        <v>0</v>
      </c>
      <c r="AC713" s="105"/>
      <c r="AD713" s="105"/>
      <c r="AE713" s="105"/>
      <c r="AF713" s="105"/>
      <c r="AG713" s="46">
        <f t="shared" si="212"/>
        <v>0</v>
      </c>
      <c r="AH713" s="105"/>
      <c r="AI713" s="46">
        <f t="shared" si="219"/>
        <v>0</v>
      </c>
      <c r="AJ713" s="105"/>
      <c r="AK713" s="105"/>
      <c r="AL713" s="105"/>
      <c r="AM713" s="105"/>
      <c r="AN713" s="46">
        <f t="shared" si="220"/>
        <v>0</v>
      </c>
      <c r="AO713" s="105">
        <v>0</v>
      </c>
      <c r="AP713" s="105">
        <f t="shared" si="221"/>
        <v>0</v>
      </c>
      <c r="AQ713" s="46">
        <f t="shared" si="222"/>
        <v>0</v>
      </c>
      <c r="AR713" s="46">
        <f t="shared" si="223"/>
        <v>0</v>
      </c>
      <c r="AS713" s="46">
        <f t="shared" si="224"/>
        <v>0</v>
      </c>
      <c r="AT713" s="46">
        <f t="shared" si="225"/>
        <v>0</v>
      </c>
      <c r="AU713" s="46">
        <f t="shared" si="226"/>
        <v>0</v>
      </c>
      <c r="AV713" s="105">
        <f t="shared" si="227"/>
        <v>0</v>
      </c>
      <c r="AW713" s="105">
        <f t="shared" si="228"/>
        <v>0</v>
      </c>
      <c r="AX713" s="108"/>
      <c r="AY713" s="294" t="b">
        <f t="shared" ref="AY713:AY776" si="229">C713=AZ713</f>
        <v>1</v>
      </c>
      <c r="AZ713" s="5" t="s">
        <v>2044</v>
      </c>
    </row>
    <row r="714" spans="1:52" s="5" customFormat="1" ht="24.95" customHeight="1" x14ac:dyDescent="0.25">
      <c r="A714" s="281" t="s">
        <v>1423</v>
      </c>
      <c r="B714" s="19" t="s">
        <v>2045</v>
      </c>
      <c r="C714" s="65" t="s">
        <v>2046</v>
      </c>
      <c r="D714" s="66">
        <v>212.5</v>
      </c>
      <c r="E714" s="67">
        <v>212.5</v>
      </c>
      <c r="F714" s="101" t="s">
        <v>76</v>
      </c>
      <c r="G714" s="46">
        <v>0</v>
      </c>
      <c r="H714" s="46"/>
      <c r="I714" s="46"/>
      <c r="J714" s="46"/>
      <c r="K714" s="46"/>
      <c r="L714" s="46">
        <f t="shared" si="213"/>
        <v>0</v>
      </c>
      <c r="M714" s="46"/>
      <c r="N714" s="46">
        <f t="shared" si="214"/>
        <v>0</v>
      </c>
      <c r="O714" s="105"/>
      <c r="P714" s="105"/>
      <c r="Q714" s="105"/>
      <c r="R714" s="105"/>
      <c r="S714" s="46">
        <f t="shared" si="215"/>
        <v>0</v>
      </c>
      <c r="T714" s="46"/>
      <c r="U714" s="46">
        <f t="shared" si="216"/>
        <v>0</v>
      </c>
      <c r="V714" s="105"/>
      <c r="W714" s="105"/>
      <c r="X714" s="105"/>
      <c r="Y714" s="105"/>
      <c r="Z714" s="46">
        <f t="shared" si="217"/>
        <v>0</v>
      </c>
      <c r="AA714" s="105"/>
      <c r="AB714" s="46">
        <f t="shared" si="218"/>
        <v>0</v>
      </c>
      <c r="AC714" s="105"/>
      <c r="AD714" s="105"/>
      <c r="AE714" s="105"/>
      <c r="AF714" s="105"/>
      <c r="AG714" s="46">
        <f t="shared" si="212"/>
        <v>0</v>
      </c>
      <c r="AH714" s="105"/>
      <c r="AI714" s="46">
        <f t="shared" si="219"/>
        <v>0</v>
      </c>
      <c r="AJ714" s="105"/>
      <c r="AK714" s="105"/>
      <c r="AL714" s="105"/>
      <c r="AM714" s="105"/>
      <c r="AN714" s="46">
        <f t="shared" si="220"/>
        <v>0</v>
      </c>
      <c r="AO714" s="105">
        <v>0</v>
      </c>
      <c r="AP714" s="105">
        <f t="shared" si="221"/>
        <v>0</v>
      </c>
      <c r="AQ714" s="46">
        <f t="shared" si="222"/>
        <v>0</v>
      </c>
      <c r="AR714" s="46">
        <f t="shared" si="223"/>
        <v>0</v>
      </c>
      <c r="AS714" s="46">
        <f t="shared" si="224"/>
        <v>0</v>
      </c>
      <c r="AT714" s="46">
        <f t="shared" si="225"/>
        <v>0</v>
      </c>
      <c r="AU714" s="46">
        <f t="shared" si="226"/>
        <v>0</v>
      </c>
      <c r="AV714" s="105">
        <f t="shared" si="227"/>
        <v>0</v>
      </c>
      <c r="AW714" s="105">
        <f t="shared" si="228"/>
        <v>0</v>
      </c>
      <c r="AX714" s="107"/>
      <c r="AY714" s="294" t="b">
        <f t="shared" si="229"/>
        <v>1</v>
      </c>
      <c r="AZ714" s="5" t="s">
        <v>2046</v>
      </c>
    </row>
    <row r="715" spans="1:52" s="5" customFormat="1" ht="24.95" customHeight="1" x14ac:dyDescent="0.25">
      <c r="A715" s="281" t="s">
        <v>1423</v>
      </c>
      <c r="B715" s="19" t="s">
        <v>2047</v>
      </c>
      <c r="C715" s="65" t="s">
        <v>2048</v>
      </c>
      <c r="D715" s="66">
        <v>2101.92</v>
      </c>
      <c r="E715" s="67">
        <v>2101.92</v>
      </c>
      <c r="F715" s="101" t="s">
        <v>1915</v>
      </c>
      <c r="G715" s="46">
        <v>0</v>
      </c>
      <c r="H715" s="46"/>
      <c r="I715" s="46"/>
      <c r="J715" s="46"/>
      <c r="K715" s="46"/>
      <c r="L715" s="46">
        <f t="shared" si="213"/>
        <v>0</v>
      </c>
      <c r="M715" s="46"/>
      <c r="N715" s="46">
        <f t="shared" si="214"/>
        <v>0</v>
      </c>
      <c r="O715" s="105"/>
      <c r="P715" s="105"/>
      <c r="Q715" s="105"/>
      <c r="R715" s="105"/>
      <c r="S715" s="46">
        <f t="shared" si="215"/>
        <v>0</v>
      </c>
      <c r="T715" s="46"/>
      <c r="U715" s="46">
        <f t="shared" si="216"/>
        <v>0</v>
      </c>
      <c r="V715" s="105"/>
      <c r="W715" s="105"/>
      <c r="X715" s="105"/>
      <c r="Y715" s="105"/>
      <c r="Z715" s="46">
        <f t="shared" si="217"/>
        <v>0</v>
      </c>
      <c r="AA715" s="105"/>
      <c r="AB715" s="46">
        <f t="shared" si="218"/>
        <v>0</v>
      </c>
      <c r="AC715" s="105"/>
      <c r="AD715" s="105"/>
      <c r="AE715" s="105"/>
      <c r="AF715" s="105"/>
      <c r="AG715" s="46">
        <f t="shared" si="212"/>
        <v>0</v>
      </c>
      <c r="AH715" s="105"/>
      <c r="AI715" s="46">
        <f t="shared" si="219"/>
        <v>0</v>
      </c>
      <c r="AJ715" s="105"/>
      <c r="AK715" s="105"/>
      <c r="AL715" s="105"/>
      <c r="AM715" s="105"/>
      <c r="AN715" s="46">
        <f t="shared" si="220"/>
        <v>0</v>
      </c>
      <c r="AO715" s="105">
        <v>0</v>
      </c>
      <c r="AP715" s="105">
        <f t="shared" si="221"/>
        <v>0</v>
      </c>
      <c r="AQ715" s="46">
        <f t="shared" si="222"/>
        <v>0</v>
      </c>
      <c r="AR715" s="46">
        <f t="shared" si="223"/>
        <v>0</v>
      </c>
      <c r="AS715" s="46">
        <f t="shared" si="224"/>
        <v>0</v>
      </c>
      <c r="AT715" s="46">
        <f t="shared" si="225"/>
        <v>0</v>
      </c>
      <c r="AU715" s="46">
        <f t="shared" si="226"/>
        <v>0</v>
      </c>
      <c r="AV715" s="105">
        <f t="shared" si="227"/>
        <v>0</v>
      </c>
      <c r="AW715" s="105">
        <f t="shared" si="228"/>
        <v>0</v>
      </c>
      <c r="AX715" s="107"/>
      <c r="AY715" s="294" t="b">
        <f t="shared" si="229"/>
        <v>1</v>
      </c>
      <c r="AZ715" s="5" t="s">
        <v>2048</v>
      </c>
    </row>
    <row r="716" spans="1:52" s="5" customFormat="1" ht="28.5" customHeight="1" x14ac:dyDescent="0.25">
      <c r="A716" s="281" t="s">
        <v>1423</v>
      </c>
      <c r="B716" s="19" t="s">
        <v>2049</v>
      </c>
      <c r="C716" s="65" t="s">
        <v>2050</v>
      </c>
      <c r="D716" s="66">
        <v>825.44</v>
      </c>
      <c r="E716" s="67">
        <v>825.44</v>
      </c>
      <c r="F716" s="101" t="s">
        <v>1915</v>
      </c>
      <c r="G716" s="46">
        <v>0</v>
      </c>
      <c r="H716" s="46"/>
      <c r="I716" s="46"/>
      <c r="J716" s="46"/>
      <c r="K716" s="46"/>
      <c r="L716" s="46">
        <f t="shared" si="213"/>
        <v>0</v>
      </c>
      <c r="M716" s="46"/>
      <c r="N716" s="46">
        <f t="shared" si="214"/>
        <v>0</v>
      </c>
      <c r="O716" s="105"/>
      <c r="P716" s="105"/>
      <c r="Q716" s="105"/>
      <c r="R716" s="105"/>
      <c r="S716" s="46">
        <f t="shared" si="215"/>
        <v>0</v>
      </c>
      <c r="T716" s="46"/>
      <c r="U716" s="46">
        <f t="shared" si="216"/>
        <v>0</v>
      </c>
      <c r="V716" s="105"/>
      <c r="W716" s="105"/>
      <c r="X716" s="105"/>
      <c r="Y716" s="105"/>
      <c r="Z716" s="46">
        <f t="shared" si="217"/>
        <v>0</v>
      </c>
      <c r="AA716" s="105"/>
      <c r="AB716" s="46">
        <f t="shared" si="218"/>
        <v>0</v>
      </c>
      <c r="AC716" s="105"/>
      <c r="AD716" s="105"/>
      <c r="AE716" s="105"/>
      <c r="AF716" s="105"/>
      <c r="AG716" s="46">
        <f t="shared" si="212"/>
        <v>0</v>
      </c>
      <c r="AH716" s="105"/>
      <c r="AI716" s="46">
        <f t="shared" si="219"/>
        <v>0</v>
      </c>
      <c r="AJ716" s="105"/>
      <c r="AK716" s="105"/>
      <c r="AL716" s="105"/>
      <c r="AM716" s="105"/>
      <c r="AN716" s="46">
        <f t="shared" si="220"/>
        <v>0</v>
      </c>
      <c r="AO716" s="105">
        <v>0</v>
      </c>
      <c r="AP716" s="105">
        <f t="shared" si="221"/>
        <v>0</v>
      </c>
      <c r="AQ716" s="46">
        <f t="shared" si="222"/>
        <v>0</v>
      </c>
      <c r="AR716" s="46">
        <f t="shared" si="223"/>
        <v>0</v>
      </c>
      <c r="AS716" s="46">
        <f t="shared" si="224"/>
        <v>0</v>
      </c>
      <c r="AT716" s="46">
        <f t="shared" si="225"/>
        <v>0</v>
      </c>
      <c r="AU716" s="46">
        <f t="shared" si="226"/>
        <v>0</v>
      </c>
      <c r="AV716" s="105">
        <f t="shared" si="227"/>
        <v>0</v>
      </c>
      <c r="AW716" s="105">
        <f t="shared" si="228"/>
        <v>0</v>
      </c>
      <c r="AX716" s="108"/>
      <c r="AY716" s="294" t="b">
        <f t="shared" si="229"/>
        <v>1</v>
      </c>
      <c r="AZ716" s="5" t="s">
        <v>2050</v>
      </c>
    </row>
    <row r="717" spans="1:52" s="5" customFormat="1" ht="28.5" customHeight="1" x14ac:dyDescent="0.25">
      <c r="A717" s="281" t="s">
        <v>1423</v>
      </c>
      <c r="B717" s="19" t="s">
        <v>2051</v>
      </c>
      <c r="C717" s="65" t="s">
        <v>2052</v>
      </c>
      <c r="D717" s="66">
        <v>728.48</v>
      </c>
      <c r="E717" s="67">
        <v>728.48</v>
      </c>
      <c r="F717" s="101" t="s">
        <v>159</v>
      </c>
      <c r="G717" s="46">
        <v>0</v>
      </c>
      <c r="H717" s="46"/>
      <c r="I717" s="46"/>
      <c r="J717" s="46"/>
      <c r="K717" s="46"/>
      <c r="L717" s="46">
        <f t="shared" si="213"/>
        <v>0</v>
      </c>
      <c r="M717" s="46"/>
      <c r="N717" s="46">
        <f t="shared" si="214"/>
        <v>0</v>
      </c>
      <c r="O717" s="105"/>
      <c r="P717" s="105"/>
      <c r="Q717" s="105"/>
      <c r="R717" s="105"/>
      <c r="S717" s="46">
        <f t="shared" si="215"/>
        <v>0</v>
      </c>
      <c r="T717" s="46"/>
      <c r="U717" s="46">
        <f t="shared" si="216"/>
        <v>0</v>
      </c>
      <c r="V717" s="105"/>
      <c r="W717" s="105"/>
      <c r="X717" s="105"/>
      <c r="Y717" s="105"/>
      <c r="Z717" s="46">
        <f t="shared" si="217"/>
        <v>0</v>
      </c>
      <c r="AA717" s="105"/>
      <c r="AB717" s="46">
        <f t="shared" si="218"/>
        <v>0</v>
      </c>
      <c r="AC717" s="105"/>
      <c r="AD717" s="105"/>
      <c r="AE717" s="105"/>
      <c r="AF717" s="105"/>
      <c r="AG717" s="46">
        <f t="shared" si="212"/>
        <v>0</v>
      </c>
      <c r="AH717" s="105"/>
      <c r="AI717" s="46">
        <f t="shared" si="219"/>
        <v>0</v>
      </c>
      <c r="AJ717" s="105"/>
      <c r="AK717" s="105"/>
      <c r="AL717" s="105"/>
      <c r="AM717" s="105"/>
      <c r="AN717" s="46">
        <f t="shared" si="220"/>
        <v>0</v>
      </c>
      <c r="AO717" s="105">
        <v>0</v>
      </c>
      <c r="AP717" s="105">
        <f t="shared" si="221"/>
        <v>0</v>
      </c>
      <c r="AQ717" s="46">
        <f t="shared" si="222"/>
        <v>0</v>
      </c>
      <c r="AR717" s="46">
        <f t="shared" si="223"/>
        <v>0</v>
      </c>
      <c r="AS717" s="46">
        <f t="shared" si="224"/>
        <v>0</v>
      </c>
      <c r="AT717" s="46">
        <f t="shared" si="225"/>
        <v>0</v>
      </c>
      <c r="AU717" s="46">
        <f t="shared" si="226"/>
        <v>0</v>
      </c>
      <c r="AV717" s="105">
        <f t="shared" si="227"/>
        <v>0</v>
      </c>
      <c r="AW717" s="105">
        <f t="shared" si="228"/>
        <v>0</v>
      </c>
      <c r="AX717" s="108"/>
      <c r="AY717" s="294" t="b">
        <f t="shared" si="229"/>
        <v>1</v>
      </c>
      <c r="AZ717" s="5" t="s">
        <v>2052</v>
      </c>
    </row>
    <row r="718" spans="1:52" s="5" customFormat="1" ht="24.95" customHeight="1" x14ac:dyDescent="0.25">
      <c r="A718" s="281" t="s">
        <v>1423</v>
      </c>
      <c r="B718" s="19" t="s">
        <v>2053</v>
      </c>
      <c r="C718" s="65" t="s">
        <v>2054</v>
      </c>
      <c r="D718" s="66">
        <v>3596</v>
      </c>
      <c r="E718" s="67">
        <v>3596</v>
      </c>
      <c r="F718" s="101" t="s">
        <v>1915</v>
      </c>
      <c r="G718" s="46">
        <v>3</v>
      </c>
      <c r="H718" s="46"/>
      <c r="I718" s="46"/>
      <c r="J718" s="46">
        <v>3</v>
      </c>
      <c r="K718" s="46"/>
      <c r="L718" s="46">
        <f t="shared" si="213"/>
        <v>0</v>
      </c>
      <c r="M718" s="46">
        <v>0</v>
      </c>
      <c r="N718" s="46">
        <f t="shared" si="214"/>
        <v>0</v>
      </c>
      <c r="O718" s="105"/>
      <c r="P718" s="105"/>
      <c r="Q718" s="105"/>
      <c r="R718" s="105"/>
      <c r="S718" s="46">
        <f t="shared" si="215"/>
        <v>0</v>
      </c>
      <c r="T718" s="46"/>
      <c r="U718" s="46">
        <f t="shared" si="216"/>
        <v>0</v>
      </c>
      <c r="V718" s="105"/>
      <c r="W718" s="105"/>
      <c r="X718" s="105"/>
      <c r="Y718" s="105"/>
      <c r="Z718" s="46">
        <f t="shared" si="217"/>
        <v>0</v>
      </c>
      <c r="AA718" s="105"/>
      <c r="AB718" s="46">
        <f t="shared" si="218"/>
        <v>0</v>
      </c>
      <c r="AC718" s="105"/>
      <c r="AD718" s="105"/>
      <c r="AE718" s="105"/>
      <c r="AF718" s="105"/>
      <c r="AG718" s="46">
        <f t="shared" si="212"/>
        <v>0</v>
      </c>
      <c r="AH718" s="105"/>
      <c r="AI718" s="46">
        <f t="shared" si="219"/>
        <v>0</v>
      </c>
      <c r="AJ718" s="105"/>
      <c r="AK718" s="105"/>
      <c r="AL718" s="105"/>
      <c r="AM718" s="105"/>
      <c r="AN718" s="46">
        <f t="shared" si="220"/>
        <v>0</v>
      </c>
      <c r="AO718" s="105">
        <v>0</v>
      </c>
      <c r="AP718" s="105">
        <f t="shared" si="221"/>
        <v>0</v>
      </c>
      <c r="AQ718" s="46">
        <f t="shared" si="222"/>
        <v>0</v>
      </c>
      <c r="AR718" s="46">
        <f t="shared" si="223"/>
        <v>0</v>
      </c>
      <c r="AS718" s="46">
        <f t="shared" si="224"/>
        <v>3</v>
      </c>
      <c r="AT718" s="46">
        <f t="shared" si="225"/>
        <v>0</v>
      </c>
      <c r="AU718" s="46">
        <f t="shared" si="226"/>
        <v>0</v>
      </c>
      <c r="AV718" s="105">
        <f t="shared" si="227"/>
        <v>0</v>
      </c>
      <c r="AW718" s="105">
        <f t="shared" si="228"/>
        <v>0</v>
      </c>
      <c r="AX718" s="106"/>
      <c r="AY718" s="294" t="b">
        <f t="shared" si="229"/>
        <v>1</v>
      </c>
      <c r="AZ718" s="5" t="s">
        <v>2054</v>
      </c>
    </row>
    <row r="719" spans="1:52" s="5" customFormat="1" ht="28.5" customHeight="1" x14ac:dyDescent="0.25">
      <c r="A719" s="281" t="s">
        <v>1423</v>
      </c>
      <c r="B719" s="19" t="s">
        <v>2055</v>
      </c>
      <c r="C719" s="65" t="s">
        <v>2056</v>
      </c>
      <c r="D719" s="66">
        <v>728.48</v>
      </c>
      <c r="E719" s="67">
        <v>728.48</v>
      </c>
      <c r="F719" s="101" t="s">
        <v>159</v>
      </c>
      <c r="G719" s="46">
        <v>0</v>
      </c>
      <c r="H719" s="46"/>
      <c r="I719" s="46"/>
      <c r="J719" s="46"/>
      <c r="K719" s="46"/>
      <c r="L719" s="46">
        <f t="shared" si="213"/>
        <v>0</v>
      </c>
      <c r="M719" s="46"/>
      <c r="N719" s="46">
        <f t="shared" si="214"/>
        <v>0</v>
      </c>
      <c r="O719" s="105"/>
      <c r="P719" s="105"/>
      <c r="Q719" s="105"/>
      <c r="R719" s="105"/>
      <c r="S719" s="46">
        <f t="shared" si="215"/>
        <v>0</v>
      </c>
      <c r="T719" s="46"/>
      <c r="U719" s="46">
        <f t="shared" si="216"/>
        <v>0</v>
      </c>
      <c r="V719" s="105"/>
      <c r="W719" s="105"/>
      <c r="X719" s="105"/>
      <c r="Y719" s="105"/>
      <c r="Z719" s="46">
        <f t="shared" si="217"/>
        <v>0</v>
      </c>
      <c r="AA719" s="105"/>
      <c r="AB719" s="46">
        <f t="shared" si="218"/>
        <v>0</v>
      </c>
      <c r="AC719" s="105"/>
      <c r="AD719" s="105"/>
      <c r="AE719" s="105"/>
      <c r="AF719" s="105"/>
      <c r="AG719" s="46">
        <f t="shared" si="212"/>
        <v>0</v>
      </c>
      <c r="AH719" s="105"/>
      <c r="AI719" s="46">
        <f t="shared" si="219"/>
        <v>0</v>
      </c>
      <c r="AJ719" s="105"/>
      <c r="AK719" s="105"/>
      <c r="AL719" s="105"/>
      <c r="AM719" s="105"/>
      <c r="AN719" s="46">
        <f t="shared" si="220"/>
        <v>0</v>
      </c>
      <c r="AO719" s="105">
        <v>0</v>
      </c>
      <c r="AP719" s="105">
        <f t="shared" si="221"/>
        <v>0</v>
      </c>
      <c r="AQ719" s="46">
        <f t="shared" si="222"/>
        <v>0</v>
      </c>
      <c r="AR719" s="46">
        <f t="shared" si="223"/>
        <v>0</v>
      </c>
      <c r="AS719" s="46">
        <f t="shared" si="224"/>
        <v>0</v>
      </c>
      <c r="AT719" s="46">
        <f t="shared" si="225"/>
        <v>0</v>
      </c>
      <c r="AU719" s="46">
        <f t="shared" si="226"/>
        <v>0</v>
      </c>
      <c r="AV719" s="105">
        <f t="shared" si="227"/>
        <v>0</v>
      </c>
      <c r="AW719" s="105">
        <f t="shared" si="228"/>
        <v>0</v>
      </c>
      <c r="AX719" s="107"/>
      <c r="AY719" s="294" t="b">
        <f t="shared" si="229"/>
        <v>1</v>
      </c>
      <c r="AZ719" s="5" t="s">
        <v>2056</v>
      </c>
    </row>
    <row r="720" spans="1:52" s="5" customFormat="1" ht="24.95" customHeight="1" x14ac:dyDescent="0.25">
      <c r="A720" s="281" t="s">
        <v>1423</v>
      </c>
      <c r="B720" s="19" t="s">
        <v>2057</v>
      </c>
      <c r="C720" s="65" t="s">
        <v>2058</v>
      </c>
      <c r="D720" s="66">
        <v>1948.8</v>
      </c>
      <c r="E720" s="67">
        <v>1948.8</v>
      </c>
      <c r="F720" s="101" t="s">
        <v>1915</v>
      </c>
      <c r="G720" s="46">
        <v>0</v>
      </c>
      <c r="H720" s="46"/>
      <c r="I720" s="46"/>
      <c r="J720" s="46"/>
      <c r="K720" s="46"/>
      <c r="L720" s="46">
        <f t="shared" si="213"/>
        <v>0</v>
      </c>
      <c r="M720" s="46"/>
      <c r="N720" s="46">
        <f t="shared" si="214"/>
        <v>0</v>
      </c>
      <c r="O720" s="105"/>
      <c r="P720" s="105"/>
      <c r="Q720" s="105"/>
      <c r="R720" s="105"/>
      <c r="S720" s="46">
        <f t="shared" si="215"/>
        <v>0</v>
      </c>
      <c r="T720" s="46"/>
      <c r="U720" s="46">
        <f t="shared" si="216"/>
        <v>0</v>
      </c>
      <c r="V720" s="105"/>
      <c r="W720" s="105"/>
      <c r="X720" s="105"/>
      <c r="Y720" s="105"/>
      <c r="Z720" s="46">
        <f t="shared" si="217"/>
        <v>0</v>
      </c>
      <c r="AA720" s="105"/>
      <c r="AB720" s="46">
        <f t="shared" si="218"/>
        <v>0</v>
      </c>
      <c r="AC720" s="105"/>
      <c r="AD720" s="105"/>
      <c r="AE720" s="105"/>
      <c r="AF720" s="105"/>
      <c r="AG720" s="46">
        <f t="shared" si="212"/>
        <v>0</v>
      </c>
      <c r="AH720" s="105"/>
      <c r="AI720" s="46">
        <f t="shared" si="219"/>
        <v>0</v>
      </c>
      <c r="AJ720" s="105"/>
      <c r="AK720" s="105"/>
      <c r="AL720" s="105"/>
      <c r="AM720" s="105"/>
      <c r="AN720" s="46">
        <f t="shared" si="220"/>
        <v>0</v>
      </c>
      <c r="AO720" s="105">
        <v>0</v>
      </c>
      <c r="AP720" s="105">
        <f t="shared" si="221"/>
        <v>0</v>
      </c>
      <c r="AQ720" s="46">
        <f t="shared" si="222"/>
        <v>0</v>
      </c>
      <c r="AR720" s="46">
        <f t="shared" si="223"/>
        <v>0</v>
      </c>
      <c r="AS720" s="46">
        <f t="shared" si="224"/>
        <v>0</v>
      </c>
      <c r="AT720" s="46">
        <f t="shared" si="225"/>
        <v>0</v>
      </c>
      <c r="AU720" s="46">
        <f t="shared" si="226"/>
        <v>0</v>
      </c>
      <c r="AV720" s="105">
        <f t="shared" si="227"/>
        <v>0</v>
      </c>
      <c r="AW720" s="105">
        <f t="shared" si="228"/>
        <v>0</v>
      </c>
      <c r="AX720" s="107"/>
      <c r="AY720" s="294" t="b">
        <f t="shared" si="229"/>
        <v>1</v>
      </c>
      <c r="AZ720" s="5" t="s">
        <v>2058</v>
      </c>
    </row>
    <row r="721" spans="1:52" s="5" customFormat="1" ht="24.95" customHeight="1" x14ac:dyDescent="0.25">
      <c r="A721" s="281" t="s">
        <v>1423</v>
      </c>
      <c r="B721" s="19" t="s">
        <v>2059</v>
      </c>
      <c r="C721" s="108" t="s">
        <v>2060</v>
      </c>
      <c r="D721" s="66">
        <v>1427.96</v>
      </c>
      <c r="E721" s="67">
        <v>1427.96</v>
      </c>
      <c r="F721" s="101"/>
      <c r="G721" s="46">
        <v>0</v>
      </c>
      <c r="H721" s="46"/>
      <c r="I721" s="46"/>
      <c r="J721" s="46"/>
      <c r="K721" s="46"/>
      <c r="L721" s="46">
        <f t="shared" si="213"/>
        <v>0</v>
      </c>
      <c r="M721" s="46"/>
      <c r="N721" s="46">
        <f t="shared" si="214"/>
        <v>0</v>
      </c>
      <c r="O721" s="105"/>
      <c r="P721" s="105"/>
      <c r="Q721" s="105"/>
      <c r="R721" s="105"/>
      <c r="S721" s="46">
        <f t="shared" si="215"/>
        <v>0</v>
      </c>
      <c r="T721" s="46"/>
      <c r="U721" s="46">
        <f t="shared" si="216"/>
        <v>0</v>
      </c>
      <c r="V721" s="105"/>
      <c r="W721" s="105"/>
      <c r="X721" s="105"/>
      <c r="Y721" s="105"/>
      <c r="Z721" s="46">
        <f t="shared" si="217"/>
        <v>0</v>
      </c>
      <c r="AA721" s="105"/>
      <c r="AB721" s="46">
        <f t="shared" si="218"/>
        <v>0</v>
      </c>
      <c r="AC721" s="105"/>
      <c r="AD721" s="105"/>
      <c r="AE721" s="105"/>
      <c r="AF721" s="105"/>
      <c r="AG721" s="46">
        <f t="shared" si="212"/>
        <v>0</v>
      </c>
      <c r="AH721" s="105"/>
      <c r="AI721" s="46">
        <f t="shared" si="219"/>
        <v>0</v>
      </c>
      <c r="AJ721" s="105"/>
      <c r="AK721" s="105"/>
      <c r="AL721" s="105"/>
      <c r="AM721" s="105"/>
      <c r="AN721" s="46">
        <f t="shared" si="220"/>
        <v>0</v>
      </c>
      <c r="AO721" s="105">
        <v>0</v>
      </c>
      <c r="AP721" s="105">
        <f t="shared" si="221"/>
        <v>0</v>
      </c>
      <c r="AQ721" s="46">
        <f t="shared" si="222"/>
        <v>0</v>
      </c>
      <c r="AR721" s="46">
        <f t="shared" si="223"/>
        <v>0</v>
      </c>
      <c r="AS721" s="46">
        <f t="shared" si="224"/>
        <v>0</v>
      </c>
      <c r="AT721" s="46">
        <f t="shared" si="225"/>
        <v>0</v>
      </c>
      <c r="AU721" s="46">
        <f t="shared" si="226"/>
        <v>0</v>
      </c>
      <c r="AV721" s="105">
        <f t="shared" si="227"/>
        <v>0</v>
      </c>
      <c r="AW721" s="105">
        <f t="shared" si="228"/>
        <v>0</v>
      </c>
      <c r="AX721" s="107"/>
      <c r="AY721" s="294" t="b">
        <f t="shared" si="229"/>
        <v>1</v>
      </c>
      <c r="AZ721" s="5" t="s">
        <v>2060</v>
      </c>
    </row>
    <row r="722" spans="1:52" s="5" customFormat="1" ht="24.95" customHeight="1" x14ac:dyDescent="0.25">
      <c r="A722" s="281" t="s">
        <v>1423</v>
      </c>
      <c r="B722" s="19" t="s">
        <v>2061</v>
      </c>
      <c r="C722" s="65" t="s">
        <v>2062</v>
      </c>
      <c r="D722" s="66">
        <v>3596</v>
      </c>
      <c r="E722" s="67">
        <v>3596</v>
      </c>
      <c r="F722" s="101" t="s">
        <v>1915</v>
      </c>
      <c r="G722" s="46">
        <v>13</v>
      </c>
      <c r="H722" s="46"/>
      <c r="I722" s="46"/>
      <c r="J722" s="46"/>
      <c r="K722" s="46"/>
      <c r="L722" s="46">
        <f t="shared" si="213"/>
        <v>13</v>
      </c>
      <c r="M722" s="46">
        <v>13</v>
      </c>
      <c r="N722" s="46">
        <f t="shared" si="214"/>
        <v>0</v>
      </c>
      <c r="O722" s="105"/>
      <c r="P722" s="105"/>
      <c r="Q722" s="105"/>
      <c r="R722" s="105"/>
      <c r="S722" s="46">
        <f t="shared" si="215"/>
        <v>13</v>
      </c>
      <c r="T722" s="46">
        <v>13</v>
      </c>
      <c r="U722" s="46">
        <f t="shared" si="216"/>
        <v>0</v>
      </c>
      <c r="V722" s="105"/>
      <c r="W722" s="105"/>
      <c r="X722" s="105"/>
      <c r="Y722" s="105"/>
      <c r="Z722" s="46">
        <f t="shared" si="217"/>
        <v>13</v>
      </c>
      <c r="AA722" s="105">
        <v>13</v>
      </c>
      <c r="AB722" s="46">
        <f t="shared" si="218"/>
        <v>0</v>
      </c>
      <c r="AC722" s="105"/>
      <c r="AD722" s="105"/>
      <c r="AE722" s="105"/>
      <c r="AF722" s="105"/>
      <c r="AG722" s="46">
        <f t="shared" si="212"/>
        <v>13</v>
      </c>
      <c r="AH722" s="105">
        <v>13</v>
      </c>
      <c r="AI722" s="46">
        <f t="shared" si="219"/>
        <v>0</v>
      </c>
      <c r="AJ722" s="105"/>
      <c r="AK722" s="105"/>
      <c r="AL722" s="105"/>
      <c r="AM722" s="105"/>
      <c r="AN722" s="46">
        <f t="shared" si="220"/>
        <v>13</v>
      </c>
      <c r="AO722" s="105">
        <v>13</v>
      </c>
      <c r="AP722" s="105">
        <f t="shared" si="221"/>
        <v>0</v>
      </c>
      <c r="AQ722" s="46">
        <f t="shared" si="222"/>
        <v>0</v>
      </c>
      <c r="AR722" s="46">
        <f t="shared" si="223"/>
        <v>0</v>
      </c>
      <c r="AS722" s="46">
        <f t="shared" si="224"/>
        <v>0</v>
      </c>
      <c r="AT722" s="46">
        <f t="shared" si="225"/>
        <v>0</v>
      </c>
      <c r="AU722" s="46">
        <f t="shared" si="226"/>
        <v>13</v>
      </c>
      <c r="AV722" s="184">
        <f t="shared" si="227"/>
        <v>13</v>
      </c>
      <c r="AW722" s="105">
        <f t="shared" si="228"/>
        <v>0</v>
      </c>
      <c r="AX722" s="107"/>
      <c r="AY722" s="294" t="b">
        <f t="shared" si="229"/>
        <v>1</v>
      </c>
      <c r="AZ722" s="5" t="s">
        <v>2062</v>
      </c>
    </row>
    <row r="723" spans="1:52" s="5" customFormat="1" ht="24.95" customHeight="1" x14ac:dyDescent="0.25">
      <c r="A723" s="281" t="s">
        <v>1423</v>
      </c>
      <c r="B723" s="19" t="s">
        <v>2063</v>
      </c>
      <c r="C723" s="108" t="s">
        <v>2064</v>
      </c>
      <c r="D723" s="66">
        <v>728.48</v>
      </c>
      <c r="E723" s="67">
        <v>728.48</v>
      </c>
      <c r="F723" s="101" t="s">
        <v>1915</v>
      </c>
      <c r="G723" s="46">
        <v>0</v>
      </c>
      <c r="H723" s="46"/>
      <c r="I723" s="46"/>
      <c r="J723" s="46"/>
      <c r="K723" s="46"/>
      <c r="L723" s="46">
        <f t="shared" si="213"/>
        <v>0</v>
      </c>
      <c r="M723" s="46"/>
      <c r="N723" s="46">
        <f t="shared" si="214"/>
        <v>0</v>
      </c>
      <c r="O723" s="105"/>
      <c r="P723" s="105"/>
      <c r="Q723" s="105"/>
      <c r="R723" s="105"/>
      <c r="S723" s="46">
        <f t="shared" si="215"/>
        <v>0</v>
      </c>
      <c r="T723" s="46"/>
      <c r="U723" s="46">
        <f t="shared" si="216"/>
        <v>0</v>
      </c>
      <c r="V723" s="105"/>
      <c r="W723" s="105"/>
      <c r="X723" s="105"/>
      <c r="Y723" s="105"/>
      <c r="Z723" s="46">
        <f t="shared" si="217"/>
        <v>0</v>
      </c>
      <c r="AA723" s="105"/>
      <c r="AB723" s="46">
        <f t="shared" si="218"/>
        <v>0</v>
      </c>
      <c r="AC723" s="105"/>
      <c r="AD723" s="105"/>
      <c r="AE723" s="105"/>
      <c r="AF723" s="105"/>
      <c r="AG723" s="46">
        <f t="shared" si="212"/>
        <v>0</v>
      </c>
      <c r="AH723" s="105"/>
      <c r="AI723" s="46">
        <f t="shared" si="219"/>
        <v>0</v>
      </c>
      <c r="AJ723" s="105"/>
      <c r="AK723" s="105"/>
      <c r="AL723" s="105"/>
      <c r="AM723" s="105"/>
      <c r="AN723" s="46">
        <f t="shared" si="220"/>
        <v>0</v>
      </c>
      <c r="AO723" s="105">
        <v>0</v>
      </c>
      <c r="AP723" s="105">
        <f t="shared" si="221"/>
        <v>0</v>
      </c>
      <c r="AQ723" s="46">
        <f t="shared" si="222"/>
        <v>0</v>
      </c>
      <c r="AR723" s="46">
        <f t="shared" si="223"/>
        <v>0</v>
      </c>
      <c r="AS723" s="46">
        <f t="shared" si="224"/>
        <v>0</v>
      </c>
      <c r="AT723" s="46">
        <f t="shared" si="225"/>
        <v>0</v>
      </c>
      <c r="AU723" s="46">
        <f t="shared" si="226"/>
        <v>0</v>
      </c>
      <c r="AV723" s="105">
        <f t="shared" si="227"/>
        <v>0</v>
      </c>
      <c r="AW723" s="105">
        <f t="shared" si="228"/>
        <v>0</v>
      </c>
      <c r="AX723" s="107"/>
      <c r="AY723" s="294" t="b">
        <f t="shared" si="229"/>
        <v>1</v>
      </c>
      <c r="AZ723" s="5" t="s">
        <v>2064</v>
      </c>
    </row>
    <row r="724" spans="1:52" s="5" customFormat="1" ht="28.5" customHeight="1" x14ac:dyDescent="0.25">
      <c r="A724" s="281" t="s">
        <v>1423</v>
      </c>
      <c r="B724" s="19" t="s">
        <v>2065</v>
      </c>
      <c r="C724" s="65" t="s">
        <v>2066</v>
      </c>
      <c r="D724" s="66">
        <v>825.33</v>
      </c>
      <c r="E724" s="67">
        <v>825.33</v>
      </c>
      <c r="F724" s="101" t="s">
        <v>1915</v>
      </c>
      <c r="G724" s="46">
        <v>0</v>
      </c>
      <c r="H724" s="46"/>
      <c r="I724" s="46"/>
      <c r="J724" s="46"/>
      <c r="K724" s="46"/>
      <c r="L724" s="46">
        <f t="shared" si="213"/>
        <v>0</v>
      </c>
      <c r="M724" s="46"/>
      <c r="N724" s="46">
        <f t="shared" si="214"/>
        <v>0</v>
      </c>
      <c r="O724" s="105"/>
      <c r="P724" s="105"/>
      <c r="Q724" s="105"/>
      <c r="R724" s="105"/>
      <c r="S724" s="46">
        <f t="shared" ref="S724:S755" si="230">L724+O724+P724-Q724-R724</f>
        <v>0</v>
      </c>
      <c r="T724" s="46"/>
      <c r="U724" s="46">
        <f t="shared" ref="U724:U755" si="231">T724-S724</f>
        <v>0</v>
      </c>
      <c r="V724" s="105"/>
      <c r="W724" s="105"/>
      <c r="X724" s="105"/>
      <c r="Y724" s="105"/>
      <c r="Z724" s="46">
        <f t="shared" si="217"/>
        <v>0</v>
      </c>
      <c r="AA724" s="105"/>
      <c r="AB724" s="46">
        <f t="shared" si="218"/>
        <v>0</v>
      </c>
      <c r="AC724" s="105"/>
      <c r="AD724" s="105"/>
      <c r="AE724" s="105"/>
      <c r="AF724" s="105"/>
      <c r="AG724" s="46">
        <f t="shared" si="212"/>
        <v>0</v>
      </c>
      <c r="AH724" s="105"/>
      <c r="AI724" s="46">
        <f t="shared" si="219"/>
        <v>0</v>
      </c>
      <c r="AJ724" s="105"/>
      <c r="AK724" s="105"/>
      <c r="AL724" s="105"/>
      <c r="AM724" s="105"/>
      <c r="AN724" s="46">
        <f t="shared" si="220"/>
        <v>0</v>
      </c>
      <c r="AO724" s="105">
        <v>0</v>
      </c>
      <c r="AP724" s="105">
        <f t="shared" si="221"/>
        <v>0</v>
      </c>
      <c r="AQ724" s="46">
        <f t="shared" si="222"/>
        <v>0</v>
      </c>
      <c r="AR724" s="46">
        <f t="shared" si="223"/>
        <v>0</v>
      </c>
      <c r="AS724" s="46">
        <f t="shared" si="224"/>
        <v>0</v>
      </c>
      <c r="AT724" s="46">
        <f t="shared" si="225"/>
        <v>0</v>
      </c>
      <c r="AU724" s="46">
        <f t="shared" si="226"/>
        <v>0</v>
      </c>
      <c r="AV724" s="105">
        <f t="shared" si="227"/>
        <v>0</v>
      </c>
      <c r="AW724" s="105">
        <f t="shared" si="228"/>
        <v>0</v>
      </c>
      <c r="AX724" s="107"/>
      <c r="AY724" s="294" t="b">
        <f t="shared" si="229"/>
        <v>1</v>
      </c>
      <c r="AZ724" s="5" t="s">
        <v>2066</v>
      </c>
    </row>
    <row r="725" spans="1:52" s="5" customFormat="1" ht="15" x14ac:dyDescent="0.25">
      <c r="A725" s="281" t="s">
        <v>1423</v>
      </c>
      <c r="B725" s="19" t="s">
        <v>2067</v>
      </c>
      <c r="C725" s="65" t="s">
        <v>2068</v>
      </c>
      <c r="D725" s="66">
        <v>2933.64</v>
      </c>
      <c r="E725" s="67">
        <v>2933.64</v>
      </c>
      <c r="F725" s="101" t="s">
        <v>1915</v>
      </c>
      <c r="G725" s="46">
        <v>3</v>
      </c>
      <c r="H725" s="46"/>
      <c r="I725" s="46"/>
      <c r="J725" s="46"/>
      <c r="K725" s="46"/>
      <c r="L725" s="46">
        <f t="shared" si="213"/>
        <v>3</v>
      </c>
      <c r="M725" s="46">
        <v>3</v>
      </c>
      <c r="N725" s="46">
        <f t="shared" si="214"/>
        <v>0</v>
      </c>
      <c r="O725" s="105"/>
      <c r="P725" s="105"/>
      <c r="Q725" s="105"/>
      <c r="R725" s="105"/>
      <c r="S725" s="46">
        <f t="shared" si="230"/>
        <v>3</v>
      </c>
      <c r="T725" s="121">
        <v>3</v>
      </c>
      <c r="U725" s="46">
        <f t="shared" si="231"/>
        <v>0</v>
      </c>
      <c r="V725" s="105"/>
      <c r="W725" s="105"/>
      <c r="X725" s="105"/>
      <c r="Y725" s="105"/>
      <c r="Z725" s="46">
        <f t="shared" si="217"/>
        <v>3</v>
      </c>
      <c r="AA725" s="105">
        <v>3</v>
      </c>
      <c r="AB725" s="46">
        <f t="shared" si="218"/>
        <v>0</v>
      </c>
      <c r="AC725" s="105"/>
      <c r="AD725" s="105"/>
      <c r="AE725" s="105"/>
      <c r="AF725" s="105"/>
      <c r="AG725" s="46">
        <f t="shared" si="212"/>
        <v>3</v>
      </c>
      <c r="AH725" s="105">
        <v>3</v>
      </c>
      <c r="AI725" s="46">
        <f t="shared" si="219"/>
        <v>0</v>
      </c>
      <c r="AJ725" s="105"/>
      <c r="AK725" s="105"/>
      <c r="AL725" s="105"/>
      <c r="AM725" s="105"/>
      <c r="AN725" s="46">
        <f t="shared" si="220"/>
        <v>3</v>
      </c>
      <c r="AO725" s="105">
        <v>3</v>
      </c>
      <c r="AP725" s="105">
        <f t="shared" si="221"/>
        <v>0</v>
      </c>
      <c r="AQ725" s="46">
        <f t="shared" si="222"/>
        <v>0</v>
      </c>
      <c r="AR725" s="46">
        <f t="shared" si="223"/>
        <v>0</v>
      </c>
      <c r="AS725" s="46">
        <f t="shared" si="224"/>
        <v>0</v>
      </c>
      <c r="AT725" s="46">
        <f t="shared" si="225"/>
        <v>0</v>
      </c>
      <c r="AU725" s="46">
        <f t="shared" si="226"/>
        <v>3</v>
      </c>
      <c r="AV725" s="184">
        <f t="shared" si="227"/>
        <v>3</v>
      </c>
      <c r="AW725" s="105">
        <f t="shared" si="228"/>
        <v>0</v>
      </c>
      <c r="AX725" s="107"/>
      <c r="AY725" s="294" t="b">
        <f t="shared" si="229"/>
        <v>1</v>
      </c>
      <c r="AZ725" s="5" t="s">
        <v>2068</v>
      </c>
    </row>
    <row r="726" spans="1:52" s="5" customFormat="1" ht="15" x14ac:dyDescent="0.25">
      <c r="A726" s="281" t="s">
        <v>1423</v>
      </c>
      <c r="B726" s="19" t="s">
        <v>2069</v>
      </c>
      <c r="C726" s="65" t="s">
        <v>2070</v>
      </c>
      <c r="D726" s="66">
        <v>650.66</v>
      </c>
      <c r="E726" s="67">
        <v>650.66</v>
      </c>
      <c r="F726" s="101" t="s">
        <v>1915</v>
      </c>
      <c r="G726" s="46">
        <v>0</v>
      </c>
      <c r="H726" s="46"/>
      <c r="I726" s="46"/>
      <c r="J726" s="46"/>
      <c r="K726" s="46"/>
      <c r="L726" s="46">
        <f t="shared" si="213"/>
        <v>0</v>
      </c>
      <c r="M726" s="46"/>
      <c r="N726" s="46">
        <f t="shared" si="214"/>
        <v>0</v>
      </c>
      <c r="O726" s="105"/>
      <c r="P726" s="105"/>
      <c r="Q726" s="105"/>
      <c r="R726" s="105"/>
      <c r="S726" s="46">
        <f t="shared" si="230"/>
        <v>0</v>
      </c>
      <c r="T726" s="46"/>
      <c r="U726" s="46">
        <f t="shared" si="231"/>
        <v>0</v>
      </c>
      <c r="V726" s="105"/>
      <c r="W726" s="105"/>
      <c r="X726" s="105"/>
      <c r="Y726" s="105"/>
      <c r="Z726" s="46">
        <f t="shared" si="217"/>
        <v>0</v>
      </c>
      <c r="AA726" s="105"/>
      <c r="AB726" s="46">
        <f t="shared" si="218"/>
        <v>0</v>
      </c>
      <c r="AC726" s="105"/>
      <c r="AD726" s="105"/>
      <c r="AE726" s="105"/>
      <c r="AF726" s="105"/>
      <c r="AG726" s="46">
        <f t="shared" si="212"/>
        <v>0</v>
      </c>
      <c r="AH726" s="105"/>
      <c r="AI726" s="46">
        <f t="shared" si="219"/>
        <v>0</v>
      </c>
      <c r="AJ726" s="105"/>
      <c r="AK726" s="105"/>
      <c r="AL726" s="105"/>
      <c r="AM726" s="105"/>
      <c r="AN726" s="46">
        <f t="shared" si="220"/>
        <v>0</v>
      </c>
      <c r="AO726" s="105">
        <v>0</v>
      </c>
      <c r="AP726" s="105">
        <f t="shared" si="221"/>
        <v>0</v>
      </c>
      <c r="AQ726" s="46">
        <f t="shared" si="222"/>
        <v>0</v>
      </c>
      <c r="AR726" s="46">
        <f t="shared" si="223"/>
        <v>0</v>
      </c>
      <c r="AS726" s="46">
        <f t="shared" si="224"/>
        <v>0</v>
      </c>
      <c r="AT726" s="46">
        <f t="shared" si="225"/>
        <v>0</v>
      </c>
      <c r="AU726" s="46">
        <f t="shared" si="226"/>
        <v>0</v>
      </c>
      <c r="AV726" s="105">
        <f t="shared" si="227"/>
        <v>0</v>
      </c>
      <c r="AW726" s="105">
        <f t="shared" si="228"/>
        <v>0</v>
      </c>
      <c r="AX726" s="108"/>
      <c r="AY726" s="294" t="b">
        <f t="shared" si="229"/>
        <v>1</v>
      </c>
      <c r="AZ726" s="5" t="s">
        <v>2070</v>
      </c>
    </row>
    <row r="727" spans="1:52" s="5" customFormat="1" ht="24.95" customHeight="1" x14ac:dyDescent="0.25">
      <c r="A727" s="281" t="s">
        <v>1423</v>
      </c>
      <c r="B727" s="19" t="s">
        <v>2071</v>
      </c>
      <c r="C727" s="65" t="s">
        <v>2072</v>
      </c>
      <c r="D727" s="66">
        <v>3509.29</v>
      </c>
      <c r="E727" s="67">
        <v>3509.29</v>
      </c>
      <c r="F727" s="101" t="s">
        <v>159</v>
      </c>
      <c r="G727" s="46">
        <v>0</v>
      </c>
      <c r="H727" s="46"/>
      <c r="I727" s="46"/>
      <c r="J727" s="46"/>
      <c r="K727" s="46"/>
      <c r="L727" s="46">
        <f t="shared" si="213"/>
        <v>0</v>
      </c>
      <c r="M727" s="46"/>
      <c r="N727" s="46">
        <f t="shared" si="214"/>
        <v>0</v>
      </c>
      <c r="O727" s="105"/>
      <c r="P727" s="105"/>
      <c r="Q727" s="105"/>
      <c r="R727" s="105"/>
      <c r="S727" s="46">
        <f t="shared" si="230"/>
        <v>0</v>
      </c>
      <c r="T727" s="46"/>
      <c r="U727" s="46">
        <f t="shared" si="231"/>
        <v>0</v>
      </c>
      <c r="V727" s="105"/>
      <c r="W727" s="105"/>
      <c r="X727" s="105"/>
      <c r="Y727" s="105"/>
      <c r="Z727" s="46">
        <f t="shared" si="217"/>
        <v>0</v>
      </c>
      <c r="AA727" s="105"/>
      <c r="AB727" s="46">
        <f t="shared" si="218"/>
        <v>0</v>
      </c>
      <c r="AC727" s="105"/>
      <c r="AD727" s="105"/>
      <c r="AE727" s="105"/>
      <c r="AF727" s="105"/>
      <c r="AG727" s="46">
        <f t="shared" si="212"/>
        <v>0</v>
      </c>
      <c r="AH727" s="105"/>
      <c r="AI727" s="46">
        <f t="shared" si="219"/>
        <v>0</v>
      </c>
      <c r="AJ727" s="105"/>
      <c r="AK727" s="105"/>
      <c r="AL727" s="105"/>
      <c r="AM727" s="105"/>
      <c r="AN727" s="46">
        <f t="shared" si="220"/>
        <v>0</v>
      </c>
      <c r="AO727" s="105">
        <v>0</v>
      </c>
      <c r="AP727" s="105">
        <f t="shared" si="221"/>
        <v>0</v>
      </c>
      <c r="AQ727" s="46">
        <f t="shared" si="222"/>
        <v>0</v>
      </c>
      <c r="AR727" s="46">
        <f t="shared" si="223"/>
        <v>0</v>
      </c>
      <c r="AS727" s="46">
        <f t="shared" si="224"/>
        <v>0</v>
      </c>
      <c r="AT727" s="46">
        <f t="shared" si="225"/>
        <v>0</v>
      </c>
      <c r="AU727" s="46">
        <f t="shared" si="226"/>
        <v>0</v>
      </c>
      <c r="AV727" s="105">
        <f t="shared" si="227"/>
        <v>0</v>
      </c>
      <c r="AW727" s="105">
        <f t="shared" si="228"/>
        <v>0</v>
      </c>
      <c r="AX727" s="107"/>
      <c r="AY727" s="294" t="b">
        <f t="shared" si="229"/>
        <v>1</v>
      </c>
      <c r="AZ727" s="5" t="s">
        <v>2072</v>
      </c>
    </row>
    <row r="728" spans="1:52" s="5" customFormat="1" ht="24.95" customHeight="1" x14ac:dyDescent="0.25">
      <c r="A728" s="281" t="s">
        <v>1423</v>
      </c>
      <c r="B728" s="19" t="s">
        <v>2073</v>
      </c>
      <c r="C728" s="65" t="s">
        <v>2074</v>
      </c>
      <c r="D728" s="66">
        <v>728.48</v>
      </c>
      <c r="E728" s="67">
        <v>728.48</v>
      </c>
      <c r="F728" s="101" t="s">
        <v>159</v>
      </c>
      <c r="G728" s="46">
        <v>0</v>
      </c>
      <c r="H728" s="46"/>
      <c r="I728" s="46"/>
      <c r="J728" s="46"/>
      <c r="K728" s="46"/>
      <c r="L728" s="46">
        <f t="shared" si="213"/>
        <v>0</v>
      </c>
      <c r="M728" s="46"/>
      <c r="N728" s="46">
        <f t="shared" si="214"/>
        <v>0</v>
      </c>
      <c r="O728" s="105"/>
      <c r="P728" s="105"/>
      <c r="Q728" s="105"/>
      <c r="R728" s="105"/>
      <c r="S728" s="46">
        <f t="shared" si="230"/>
        <v>0</v>
      </c>
      <c r="T728" s="46"/>
      <c r="U728" s="46">
        <f t="shared" si="231"/>
        <v>0</v>
      </c>
      <c r="V728" s="105"/>
      <c r="W728" s="105"/>
      <c r="X728" s="105"/>
      <c r="Y728" s="105"/>
      <c r="Z728" s="46">
        <f t="shared" si="217"/>
        <v>0</v>
      </c>
      <c r="AA728" s="105"/>
      <c r="AB728" s="46">
        <f t="shared" si="218"/>
        <v>0</v>
      </c>
      <c r="AC728" s="105"/>
      <c r="AD728" s="105"/>
      <c r="AE728" s="105"/>
      <c r="AF728" s="105"/>
      <c r="AG728" s="46">
        <f t="shared" si="212"/>
        <v>0</v>
      </c>
      <c r="AH728" s="105"/>
      <c r="AI728" s="46">
        <f t="shared" si="219"/>
        <v>0</v>
      </c>
      <c r="AJ728" s="105"/>
      <c r="AK728" s="105"/>
      <c r="AL728" s="105"/>
      <c r="AM728" s="105"/>
      <c r="AN728" s="46">
        <f t="shared" si="220"/>
        <v>0</v>
      </c>
      <c r="AO728" s="105">
        <v>0</v>
      </c>
      <c r="AP728" s="105">
        <f t="shared" si="221"/>
        <v>0</v>
      </c>
      <c r="AQ728" s="46">
        <f t="shared" si="222"/>
        <v>0</v>
      </c>
      <c r="AR728" s="46">
        <f t="shared" si="223"/>
        <v>0</v>
      </c>
      <c r="AS728" s="46">
        <f t="shared" si="224"/>
        <v>0</v>
      </c>
      <c r="AT728" s="46">
        <f t="shared" si="225"/>
        <v>0</v>
      </c>
      <c r="AU728" s="46">
        <f t="shared" si="226"/>
        <v>0</v>
      </c>
      <c r="AV728" s="105">
        <f t="shared" si="227"/>
        <v>0</v>
      </c>
      <c r="AW728" s="105">
        <f t="shared" si="228"/>
        <v>0</v>
      </c>
      <c r="AX728" s="107"/>
      <c r="AY728" s="294" t="b">
        <f t="shared" si="229"/>
        <v>1</v>
      </c>
      <c r="AZ728" s="5" t="s">
        <v>2074</v>
      </c>
    </row>
    <row r="729" spans="1:52" s="5" customFormat="1" ht="28.5" customHeight="1" x14ac:dyDescent="0.25">
      <c r="A729" s="281" t="s">
        <v>1423</v>
      </c>
      <c r="B729" s="19" t="s">
        <v>2075</v>
      </c>
      <c r="C729" s="65" t="s">
        <v>2076</v>
      </c>
      <c r="D729" s="66">
        <v>728.48</v>
      </c>
      <c r="E729" s="67">
        <v>728.48</v>
      </c>
      <c r="F729" s="101" t="s">
        <v>159</v>
      </c>
      <c r="G729" s="46">
        <v>0</v>
      </c>
      <c r="H729" s="46"/>
      <c r="I729" s="46"/>
      <c r="J729" s="46"/>
      <c r="K729" s="46"/>
      <c r="L729" s="46">
        <f t="shared" si="213"/>
        <v>0</v>
      </c>
      <c r="M729" s="46"/>
      <c r="N729" s="46">
        <f t="shared" si="214"/>
        <v>0</v>
      </c>
      <c r="O729" s="105"/>
      <c r="P729" s="105"/>
      <c r="Q729" s="105"/>
      <c r="R729" s="105"/>
      <c r="S729" s="46">
        <f t="shared" si="230"/>
        <v>0</v>
      </c>
      <c r="T729" s="46"/>
      <c r="U729" s="46">
        <f t="shared" si="231"/>
        <v>0</v>
      </c>
      <c r="V729" s="105"/>
      <c r="W729" s="105"/>
      <c r="X729" s="105"/>
      <c r="Y729" s="105"/>
      <c r="Z729" s="46">
        <f t="shared" si="217"/>
        <v>0</v>
      </c>
      <c r="AA729" s="105"/>
      <c r="AB729" s="46">
        <f t="shared" si="218"/>
        <v>0</v>
      </c>
      <c r="AC729" s="105"/>
      <c r="AD729" s="105"/>
      <c r="AE729" s="105"/>
      <c r="AF729" s="105"/>
      <c r="AG729" s="46">
        <f t="shared" ref="AG729:AG791" si="232">Z729+AC729+AD729-AE729-AF729</f>
        <v>0</v>
      </c>
      <c r="AH729" s="105"/>
      <c r="AI729" s="46">
        <f t="shared" si="219"/>
        <v>0</v>
      </c>
      <c r="AJ729" s="105"/>
      <c r="AK729" s="105"/>
      <c r="AL729" s="105"/>
      <c r="AM729" s="105"/>
      <c r="AN729" s="46">
        <f t="shared" si="220"/>
        <v>0</v>
      </c>
      <c r="AO729" s="105">
        <v>0</v>
      </c>
      <c r="AP729" s="105">
        <f t="shared" si="221"/>
        <v>0</v>
      </c>
      <c r="AQ729" s="46">
        <f t="shared" si="222"/>
        <v>0</v>
      </c>
      <c r="AR729" s="46">
        <f t="shared" si="223"/>
        <v>0</v>
      </c>
      <c r="AS729" s="46">
        <f t="shared" si="224"/>
        <v>0</v>
      </c>
      <c r="AT729" s="46">
        <f t="shared" si="225"/>
        <v>0</v>
      </c>
      <c r="AU729" s="46">
        <f t="shared" si="226"/>
        <v>0</v>
      </c>
      <c r="AV729" s="105">
        <f t="shared" si="227"/>
        <v>0</v>
      </c>
      <c r="AW729" s="105">
        <f t="shared" si="228"/>
        <v>0</v>
      </c>
      <c r="AX729" s="107"/>
      <c r="AY729" s="294" t="b">
        <f t="shared" si="229"/>
        <v>1</v>
      </c>
      <c r="AZ729" s="5" t="s">
        <v>2076</v>
      </c>
    </row>
    <row r="730" spans="1:52" s="5" customFormat="1" ht="24.95" customHeight="1" x14ac:dyDescent="0.25">
      <c r="A730" s="281" t="s">
        <v>1423</v>
      </c>
      <c r="B730" s="19" t="s">
        <v>2077</v>
      </c>
      <c r="C730" s="65" t="s">
        <v>2078</v>
      </c>
      <c r="D730" s="66">
        <v>835.99</v>
      </c>
      <c r="E730" s="67">
        <v>835.99</v>
      </c>
      <c r="F730" s="101" t="s">
        <v>33</v>
      </c>
      <c r="G730" s="46">
        <v>0</v>
      </c>
      <c r="H730" s="46"/>
      <c r="I730" s="46"/>
      <c r="J730" s="46"/>
      <c r="K730" s="46"/>
      <c r="L730" s="46">
        <f t="shared" si="213"/>
        <v>0</v>
      </c>
      <c r="M730" s="46"/>
      <c r="N730" s="46">
        <f t="shared" si="214"/>
        <v>0</v>
      </c>
      <c r="O730" s="105"/>
      <c r="P730" s="105"/>
      <c r="Q730" s="105"/>
      <c r="R730" s="105"/>
      <c r="S730" s="46">
        <f t="shared" si="230"/>
        <v>0</v>
      </c>
      <c r="T730" s="46"/>
      <c r="U730" s="46">
        <f t="shared" si="231"/>
        <v>0</v>
      </c>
      <c r="V730" s="105"/>
      <c r="W730" s="105"/>
      <c r="X730" s="105"/>
      <c r="Y730" s="105"/>
      <c r="Z730" s="46">
        <f t="shared" si="217"/>
        <v>0</v>
      </c>
      <c r="AA730" s="105"/>
      <c r="AB730" s="46">
        <f t="shared" si="218"/>
        <v>0</v>
      </c>
      <c r="AC730" s="105"/>
      <c r="AD730" s="105"/>
      <c r="AE730" s="105"/>
      <c r="AF730" s="105"/>
      <c r="AG730" s="46">
        <f t="shared" si="232"/>
        <v>0</v>
      </c>
      <c r="AH730" s="105"/>
      <c r="AI730" s="46">
        <f t="shared" si="219"/>
        <v>0</v>
      </c>
      <c r="AJ730" s="105"/>
      <c r="AK730" s="105"/>
      <c r="AL730" s="105"/>
      <c r="AM730" s="105"/>
      <c r="AN730" s="46">
        <f t="shared" si="220"/>
        <v>0</v>
      </c>
      <c r="AO730" s="105">
        <v>0</v>
      </c>
      <c r="AP730" s="105">
        <f t="shared" si="221"/>
        <v>0</v>
      </c>
      <c r="AQ730" s="46">
        <f t="shared" si="222"/>
        <v>0</v>
      </c>
      <c r="AR730" s="46">
        <f t="shared" si="223"/>
        <v>0</v>
      </c>
      <c r="AS730" s="46">
        <f t="shared" si="224"/>
        <v>0</v>
      </c>
      <c r="AT730" s="46">
        <f t="shared" si="225"/>
        <v>0</v>
      </c>
      <c r="AU730" s="46">
        <f t="shared" si="226"/>
        <v>0</v>
      </c>
      <c r="AV730" s="105">
        <f t="shared" si="227"/>
        <v>0</v>
      </c>
      <c r="AW730" s="105">
        <f t="shared" si="228"/>
        <v>0</v>
      </c>
      <c r="AX730" s="108"/>
      <c r="AY730" s="294" t="b">
        <f t="shared" si="229"/>
        <v>1</v>
      </c>
      <c r="AZ730" s="5" t="s">
        <v>2078</v>
      </c>
    </row>
    <row r="731" spans="1:52" s="5" customFormat="1" ht="28.5" customHeight="1" x14ac:dyDescent="0.25">
      <c r="A731" s="281" t="s">
        <v>1423</v>
      </c>
      <c r="B731" s="19" t="s">
        <v>2079</v>
      </c>
      <c r="C731" s="108" t="s">
        <v>2080</v>
      </c>
      <c r="D731" s="66">
        <v>3596</v>
      </c>
      <c r="E731" s="67">
        <v>3596</v>
      </c>
      <c r="F731" s="19"/>
      <c r="G731" s="46">
        <v>7</v>
      </c>
      <c r="H731" s="46"/>
      <c r="I731" s="46"/>
      <c r="J731" s="46"/>
      <c r="K731" s="46"/>
      <c r="L731" s="46">
        <f t="shared" si="213"/>
        <v>7</v>
      </c>
      <c r="M731" s="46">
        <v>7</v>
      </c>
      <c r="N731" s="46">
        <f t="shared" si="214"/>
        <v>0</v>
      </c>
      <c r="O731" s="105"/>
      <c r="P731" s="105"/>
      <c r="Q731" s="105"/>
      <c r="R731" s="105"/>
      <c r="S731" s="46">
        <f t="shared" si="230"/>
        <v>7</v>
      </c>
      <c r="T731" s="46">
        <v>7</v>
      </c>
      <c r="U731" s="46">
        <f t="shared" si="231"/>
        <v>0</v>
      </c>
      <c r="V731" s="105"/>
      <c r="W731" s="105"/>
      <c r="X731" s="105"/>
      <c r="Y731" s="105"/>
      <c r="Z731" s="46">
        <f t="shared" si="217"/>
        <v>7</v>
      </c>
      <c r="AA731" s="105">
        <v>7</v>
      </c>
      <c r="AB731" s="46">
        <f t="shared" si="218"/>
        <v>0</v>
      </c>
      <c r="AC731" s="105"/>
      <c r="AD731" s="105"/>
      <c r="AE731" s="105"/>
      <c r="AF731" s="105"/>
      <c r="AG731" s="46">
        <f t="shared" si="232"/>
        <v>7</v>
      </c>
      <c r="AH731" s="105">
        <v>7</v>
      </c>
      <c r="AI731" s="46">
        <f t="shared" si="219"/>
        <v>0</v>
      </c>
      <c r="AJ731" s="105"/>
      <c r="AK731" s="105"/>
      <c r="AL731" s="105"/>
      <c r="AM731" s="105"/>
      <c r="AN731" s="46">
        <f t="shared" si="220"/>
        <v>7</v>
      </c>
      <c r="AO731" s="105">
        <v>7</v>
      </c>
      <c r="AP731" s="105">
        <f t="shared" si="221"/>
        <v>0</v>
      </c>
      <c r="AQ731" s="46">
        <f t="shared" si="222"/>
        <v>0</v>
      </c>
      <c r="AR731" s="46">
        <f t="shared" si="223"/>
        <v>0</v>
      </c>
      <c r="AS731" s="46">
        <f t="shared" si="224"/>
        <v>0</v>
      </c>
      <c r="AT731" s="46">
        <f t="shared" si="225"/>
        <v>0</v>
      </c>
      <c r="AU731" s="46">
        <f t="shared" si="226"/>
        <v>7</v>
      </c>
      <c r="AV731" s="184">
        <f t="shared" si="227"/>
        <v>7</v>
      </c>
      <c r="AW731" s="105">
        <f t="shared" si="228"/>
        <v>0</v>
      </c>
      <c r="AX731" s="107"/>
      <c r="AY731" s="294" t="b">
        <f t="shared" si="229"/>
        <v>1</v>
      </c>
      <c r="AZ731" s="5" t="s">
        <v>2080</v>
      </c>
    </row>
    <row r="732" spans="1:52" s="5" customFormat="1" ht="28.5" customHeight="1" x14ac:dyDescent="0.25">
      <c r="A732" s="281" t="s">
        <v>1053</v>
      </c>
      <c r="B732" s="19" t="s">
        <v>1218</v>
      </c>
      <c r="C732" s="65" t="s">
        <v>1219</v>
      </c>
      <c r="D732" s="66">
        <v>527.44000000000005</v>
      </c>
      <c r="E732" s="67">
        <v>527.44000000000005</v>
      </c>
      <c r="F732" s="101" t="s">
        <v>33</v>
      </c>
      <c r="G732" s="46">
        <v>0</v>
      </c>
      <c r="H732" s="46"/>
      <c r="I732" s="46"/>
      <c r="J732" s="46"/>
      <c r="K732" s="46"/>
      <c r="L732" s="46">
        <f t="shared" si="213"/>
        <v>0</v>
      </c>
      <c r="M732" s="46">
        <v>0</v>
      </c>
      <c r="N732" s="46">
        <f t="shared" si="214"/>
        <v>0</v>
      </c>
      <c r="O732" s="105"/>
      <c r="P732" s="105"/>
      <c r="Q732" s="105"/>
      <c r="R732" s="105"/>
      <c r="S732" s="46">
        <f t="shared" si="230"/>
        <v>0</v>
      </c>
      <c r="T732" s="46"/>
      <c r="U732" s="46">
        <f t="shared" si="231"/>
        <v>0</v>
      </c>
      <c r="V732" s="105"/>
      <c r="W732" s="105"/>
      <c r="X732" s="105"/>
      <c r="Y732" s="105"/>
      <c r="Z732" s="46">
        <f t="shared" si="217"/>
        <v>0</v>
      </c>
      <c r="AA732" s="105"/>
      <c r="AB732" s="46">
        <f t="shared" si="218"/>
        <v>0</v>
      </c>
      <c r="AC732" s="105"/>
      <c r="AD732" s="105"/>
      <c r="AE732" s="105"/>
      <c r="AF732" s="105"/>
      <c r="AG732" s="46">
        <f t="shared" si="232"/>
        <v>0</v>
      </c>
      <c r="AH732" s="105">
        <v>0</v>
      </c>
      <c r="AI732" s="46">
        <f t="shared" si="219"/>
        <v>0</v>
      </c>
      <c r="AJ732" s="105"/>
      <c r="AK732" s="105"/>
      <c r="AL732" s="105"/>
      <c r="AM732" s="105"/>
      <c r="AN732" s="46">
        <f t="shared" si="220"/>
        <v>0</v>
      </c>
      <c r="AO732" s="105">
        <v>0</v>
      </c>
      <c r="AP732" s="105">
        <f t="shared" si="221"/>
        <v>0</v>
      </c>
      <c r="AQ732" s="46">
        <f t="shared" si="222"/>
        <v>0</v>
      </c>
      <c r="AR732" s="46">
        <f t="shared" si="223"/>
        <v>0</v>
      </c>
      <c r="AS732" s="46">
        <f t="shared" si="224"/>
        <v>0</v>
      </c>
      <c r="AT732" s="46">
        <f t="shared" si="225"/>
        <v>0</v>
      </c>
      <c r="AU732" s="46">
        <f t="shared" si="226"/>
        <v>0</v>
      </c>
      <c r="AV732" s="105">
        <f t="shared" si="227"/>
        <v>0</v>
      </c>
      <c r="AW732" s="105">
        <f t="shared" si="228"/>
        <v>0</v>
      </c>
      <c r="AX732" s="107"/>
      <c r="AY732" s="294" t="b">
        <f t="shared" si="229"/>
        <v>1</v>
      </c>
      <c r="AZ732" s="5" t="s">
        <v>1219</v>
      </c>
    </row>
    <row r="733" spans="1:52" s="5" customFormat="1" ht="24.95" customHeight="1" x14ac:dyDescent="0.25">
      <c r="A733" s="281" t="s">
        <v>1436</v>
      </c>
      <c r="B733" s="19" t="s">
        <v>1480</v>
      </c>
      <c r="C733" s="65" t="s">
        <v>1481</v>
      </c>
      <c r="D733" s="66">
        <v>24</v>
      </c>
      <c r="E733" s="67">
        <v>24</v>
      </c>
      <c r="F733" s="101" t="s">
        <v>33</v>
      </c>
      <c r="G733" s="46">
        <v>0</v>
      </c>
      <c r="H733" s="46"/>
      <c r="I733" s="46"/>
      <c r="J733" s="46"/>
      <c r="K733" s="46"/>
      <c r="L733" s="46">
        <f t="shared" si="213"/>
        <v>0</v>
      </c>
      <c r="M733" s="46">
        <v>0</v>
      </c>
      <c r="N733" s="46">
        <f t="shared" si="214"/>
        <v>0</v>
      </c>
      <c r="O733" s="105"/>
      <c r="P733" s="105"/>
      <c r="Q733" s="105"/>
      <c r="R733" s="105"/>
      <c r="S733" s="46">
        <f t="shared" si="230"/>
        <v>0</v>
      </c>
      <c r="T733" s="46"/>
      <c r="U733" s="46">
        <f t="shared" si="231"/>
        <v>0</v>
      </c>
      <c r="V733" s="105"/>
      <c r="W733" s="105"/>
      <c r="X733" s="105"/>
      <c r="Y733" s="105"/>
      <c r="Z733" s="46">
        <f t="shared" si="217"/>
        <v>0</v>
      </c>
      <c r="AA733" s="105"/>
      <c r="AB733" s="46">
        <f t="shared" si="218"/>
        <v>0</v>
      </c>
      <c r="AC733" s="105"/>
      <c r="AD733" s="105"/>
      <c r="AE733" s="105"/>
      <c r="AF733" s="105"/>
      <c r="AG733" s="46">
        <f t="shared" si="232"/>
        <v>0</v>
      </c>
      <c r="AH733" s="105">
        <v>0</v>
      </c>
      <c r="AI733" s="46">
        <f t="shared" si="219"/>
        <v>0</v>
      </c>
      <c r="AJ733" s="105"/>
      <c r="AK733" s="105"/>
      <c r="AL733" s="105"/>
      <c r="AM733" s="105"/>
      <c r="AN733" s="46">
        <f t="shared" si="220"/>
        <v>0</v>
      </c>
      <c r="AO733" s="105">
        <v>0</v>
      </c>
      <c r="AP733" s="105">
        <f t="shared" si="221"/>
        <v>0</v>
      </c>
      <c r="AQ733" s="46">
        <f t="shared" si="222"/>
        <v>0</v>
      </c>
      <c r="AR733" s="46">
        <f t="shared" si="223"/>
        <v>0</v>
      </c>
      <c r="AS733" s="46">
        <f t="shared" si="224"/>
        <v>0</v>
      </c>
      <c r="AT733" s="46">
        <f t="shared" si="225"/>
        <v>0</v>
      </c>
      <c r="AU733" s="46">
        <f t="shared" si="226"/>
        <v>0</v>
      </c>
      <c r="AV733" s="105">
        <f t="shared" si="227"/>
        <v>0</v>
      </c>
      <c r="AW733" s="105">
        <f t="shared" si="228"/>
        <v>0</v>
      </c>
      <c r="AX733" s="107"/>
      <c r="AY733" s="294" t="b">
        <f t="shared" si="229"/>
        <v>1</v>
      </c>
      <c r="AZ733" s="5" t="s">
        <v>1481</v>
      </c>
    </row>
    <row r="734" spans="1:52" s="5" customFormat="1" ht="28.5" customHeight="1" x14ac:dyDescent="0.25">
      <c r="A734" s="281" t="s">
        <v>1271</v>
      </c>
      <c r="B734" s="19" t="s">
        <v>1723</v>
      </c>
      <c r="C734" s="65" t="s">
        <v>1724</v>
      </c>
      <c r="D734" s="66">
        <v>121.88</v>
      </c>
      <c r="E734" s="67">
        <v>121.88</v>
      </c>
      <c r="F734" s="101" t="s">
        <v>33</v>
      </c>
      <c r="G734" s="46">
        <v>7</v>
      </c>
      <c r="H734" s="46"/>
      <c r="I734" s="46"/>
      <c r="J734" s="46"/>
      <c r="K734" s="46"/>
      <c r="L734" s="46">
        <f t="shared" si="213"/>
        <v>7</v>
      </c>
      <c r="M734" s="46">
        <v>7</v>
      </c>
      <c r="N734" s="46">
        <f t="shared" si="214"/>
        <v>0</v>
      </c>
      <c r="O734" s="105"/>
      <c r="P734" s="105"/>
      <c r="Q734" s="105"/>
      <c r="R734" s="105"/>
      <c r="S734" s="46">
        <f t="shared" si="230"/>
        <v>7</v>
      </c>
      <c r="T734" s="46">
        <v>7</v>
      </c>
      <c r="U734" s="46">
        <f t="shared" si="231"/>
        <v>0</v>
      </c>
      <c r="V734" s="105"/>
      <c r="W734" s="105"/>
      <c r="X734" s="105"/>
      <c r="Y734" s="105"/>
      <c r="Z734" s="46">
        <f t="shared" si="217"/>
        <v>7</v>
      </c>
      <c r="AA734" s="105">
        <v>7</v>
      </c>
      <c r="AB734" s="46">
        <f t="shared" si="218"/>
        <v>0</v>
      </c>
      <c r="AC734" s="105"/>
      <c r="AD734" s="105"/>
      <c r="AE734" s="105"/>
      <c r="AF734" s="105"/>
      <c r="AG734" s="46">
        <f t="shared" si="232"/>
        <v>7</v>
      </c>
      <c r="AH734" s="105">
        <v>7</v>
      </c>
      <c r="AI734" s="46">
        <f t="shared" si="219"/>
        <v>0</v>
      </c>
      <c r="AJ734" s="105"/>
      <c r="AK734" s="105"/>
      <c r="AL734" s="105"/>
      <c r="AM734" s="105"/>
      <c r="AN734" s="46">
        <f t="shared" si="220"/>
        <v>7</v>
      </c>
      <c r="AO734" s="105">
        <v>7</v>
      </c>
      <c r="AP734" s="105">
        <f t="shared" si="221"/>
        <v>0</v>
      </c>
      <c r="AQ734" s="46">
        <f t="shared" si="222"/>
        <v>0</v>
      </c>
      <c r="AR734" s="46">
        <f t="shared" si="223"/>
        <v>0</v>
      </c>
      <c r="AS734" s="46">
        <f t="shared" si="224"/>
        <v>0</v>
      </c>
      <c r="AT734" s="46">
        <f t="shared" si="225"/>
        <v>0</v>
      </c>
      <c r="AU734" s="46">
        <f t="shared" si="226"/>
        <v>7</v>
      </c>
      <c r="AV734" s="184">
        <f t="shared" si="227"/>
        <v>7</v>
      </c>
      <c r="AW734" s="105">
        <f t="shared" si="228"/>
        <v>0</v>
      </c>
      <c r="AX734" s="107"/>
      <c r="AY734" s="294" t="b">
        <f t="shared" si="229"/>
        <v>1</v>
      </c>
      <c r="AZ734" s="5" t="s">
        <v>1724</v>
      </c>
    </row>
    <row r="735" spans="1:52" s="5" customFormat="1" ht="24.95" customHeight="1" x14ac:dyDescent="0.25">
      <c r="A735" s="281" t="s">
        <v>1423</v>
      </c>
      <c r="B735" s="19" t="s">
        <v>2081</v>
      </c>
      <c r="C735" s="65" t="s">
        <v>2082</v>
      </c>
      <c r="D735" s="66">
        <v>149</v>
      </c>
      <c r="E735" s="67">
        <v>149</v>
      </c>
      <c r="F735" s="101" t="s">
        <v>33</v>
      </c>
      <c r="G735" s="46">
        <v>8</v>
      </c>
      <c r="H735" s="46"/>
      <c r="I735" s="46"/>
      <c r="J735" s="46"/>
      <c r="K735" s="46"/>
      <c r="L735" s="46">
        <f t="shared" si="213"/>
        <v>8</v>
      </c>
      <c r="M735" s="46">
        <v>8</v>
      </c>
      <c r="N735" s="46">
        <f t="shared" si="214"/>
        <v>0</v>
      </c>
      <c r="O735" s="105"/>
      <c r="P735" s="105"/>
      <c r="Q735" s="105"/>
      <c r="R735" s="105"/>
      <c r="S735" s="46">
        <f t="shared" si="230"/>
        <v>8</v>
      </c>
      <c r="T735" s="46">
        <v>8</v>
      </c>
      <c r="U735" s="46">
        <f t="shared" si="231"/>
        <v>0</v>
      </c>
      <c r="V735" s="105"/>
      <c r="W735" s="105"/>
      <c r="X735" s="105"/>
      <c r="Y735" s="105"/>
      <c r="Z735" s="46">
        <f t="shared" si="217"/>
        <v>8</v>
      </c>
      <c r="AA735" s="105">
        <v>8</v>
      </c>
      <c r="AB735" s="46">
        <f t="shared" si="218"/>
        <v>0</v>
      </c>
      <c r="AC735" s="105"/>
      <c r="AD735" s="105"/>
      <c r="AE735" s="105"/>
      <c r="AF735" s="105"/>
      <c r="AG735" s="46">
        <f t="shared" si="232"/>
        <v>8</v>
      </c>
      <c r="AH735" s="105">
        <v>8</v>
      </c>
      <c r="AI735" s="46">
        <f t="shared" si="219"/>
        <v>0</v>
      </c>
      <c r="AJ735" s="105"/>
      <c r="AK735" s="105"/>
      <c r="AL735" s="105"/>
      <c r="AM735" s="105"/>
      <c r="AN735" s="46">
        <f t="shared" si="220"/>
        <v>8</v>
      </c>
      <c r="AO735" s="105">
        <v>8</v>
      </c>
      <c r="AP735" s="105">
        <f t="shared" si="221"/>
        <v>0</v>
      </c>
      <c r="AQ735" s="46">
        <f t="shared" si="222"/>
        <v>0</v>
      </c>
      <c r="AR735" s="46">
        <f t="shared" si="223"/>
        <v>0</v>
      </c>
      <c r="AS735" s="46">
        <f t="shared" si="224"/>
        <v>0</v>
      </c>
      <c r="AT735" s="46">
        <f t="shared" si="225"/>
        <v>0</v>
      </c>
      <c r="AU735" s="46">
        <f t="shared" si="226"/>
        <v>8</v>
      </c>
      <c r="AV735" s="185">
        <f t="shared" si="227"/>
        <v>8</v>
      </c>
      <c r="AW735" s="105">
        <f t="shared" si="228"/>
        <v>0</v>
      </c>
      <c r="AX735" s="107"/>
      <c r="AY735" s="294" t="b">
        <f t="shared" si="229"/>
        <v>1</v>
      </c>
      <c r="AZ735" s="5" t="s">
        <v>2082</v>
      </c>
    </row>
    <row r="736" spans="1:52" s="5" customFormat="1" ht="24.95" customHeight="1" x14ac:dyDescent="0.25">
      <c r="A736" s="281" t="s">
        <v>674</v>
      </c>
      <c r="B736" s="19" t="s">
        <v>912</v>
      </c>
      <c r="C736" s="65" t="s">
        <v>913</v>
      </c>
      <c r="D736" s="66">
        <v>195.21</v>
      </c>
      <c r="E736" s="67">
        <v>195.21</v>
      </c>
      <c r="F736" s="101" t="s">
        <v>33</v>
      </c>
      <c r="G736" s="46">
        <v>0</v>
      </c>
      <c r="H736" s="46"/>
      <c r="I736" s="46"/>
      <c r="J736" s="46"/>
      <c r="K736" s="46"/>
      <c r="L736" s="46">
        <f t="shared" si="213"/>
        <v>0</v>
      </c>
      <c r="M736" s="46"/>
      <c r="N736" s="46">
        <f t="shared" si="214"/>
        <v>0</v>
      </c>
      <c r="O736" s="105"/>
      <c r="P736" s="105"/>
      <c r="Q736" s="105"/>
      <c r="R736" s="105"/>
      <c r="S736" s="46">
        <f t="shared" si="230"/>
        <v>0</v>
      </c>
      <c r="T736" s="46"/>
      <c r="U736" s="46">
        <f t="shared" si="231"/>
        <v>0</v>
      </c>
      <c r="V736" s="105"/>
      <c r="W736" s="105"/>
      <c r="X736" s="105"/>
      <c r="Y736" s="105"/>
      <c r="Z736" s="46">
        <f t="shared" si="217"/>
        <v>0</v>
      </c>
      <c r="AA736" s="105"/>
      <c r="AB736" s="46">
        <f t="shared" si="218"/>
        <v>0</v>
      </c>
      <c r="AC736" s="105"/>
      <c r="AD736" s="105"/>
      <c r="AE736" s="105"/>
      <c r="AF736" s="105"/>
      <c r="AG736" s="46">
        <f t="shared" si="232"/>
        <v>0</v>
      </c>
      <c r="AH736" s="105"/>
      <c r="AI736" s="46">
        <f t="shared" si="219"/>
        <v>0</v>
      </c>
      <c r="AJ736" s="105"/>
      <c r="AK736" s="105"/>
      <c r="AL736" s="105"/>
      <c r="AM736" s="105"/>
      <c r="AN736" s="46">
        <f t="shared" si="220"/>
        <v>0</v>
      </c>
      <c r="AO736" s="105">
        <v>0</v>
      </c>
      <c r="AP736" s="105">
        <f t="shared" si="221"/>
        <v>0</v>
      </c>
      <c r="AQ736" s="46">
        <f t="shared" si="222"/>
        <v>0</v>
      </c>
      <c r="AR736" s="46">
        <f t="shared" si="223"/>
        <v>0</v>
      </c>
      <c r="AS736" s="46">
        <f t="shared" si="224"/>
        <v>0</v>
      </c>
      <c r="AT736" s="46">
        <f t="shared" si="225"/>
        <v>0</v>
      </c>
      <c r="AU736" s="46">
        <f t="shared" si="226"/>
        <v>0</v>
      </c>
      <c r="AV736" s="105">
        <f t="shared" si="227"/>
        <v>0</v>
      </c>
      <c r="AW736" s="105">
        <f t="shared" si="228"/>
        <v>0</v>
      </c>
      <c r="AX736" s="108"/>
      <c r="AY736" s="294" t="b">
        <f t="shared" si="229"/>
        <v>1</v>
      </c>
      <c r="AZ736" s="5" t="s">
        <v>913</v>
      </c>
    </row>
    <row r="737" spans="1:52" s="5" customFormat="1" ht="24.95" customHeight="1" x14ac:dyDescent="0.25">
      <c r="A737" s="281" t="s">
        <v>1053</v>
      </c>
      <c r="B737" s="19" t="s">
        <v>1220</v>
      </c>
      <c r="C737" s="65" t="s">
        <v>1221</v>
      </c>
      <c r="D737" s="66">
        <v>51.37</v>
      </c>
      <c r="E737" s="67">
        <v>51.37</v>
      </c>
      <c r="F737" s="101" t="s">
        <v>33</v>
      </c>
      <c r="G737" s="46">
        <v>3</v>
      </c>
      <c r="H737" s="46"/>
      <c r="I737" s="46"/>
      <c r="J737" s="46"/>
      <c r="K737" s="46"/>
      <c r="L737" s="46">
        <f t="shared" si="213"/>
        <v>3</v>
      </c>
      <c r="M737" s="46">
        <v>3</v>
      </c>
      <c r="N737" s="46">
        <f t="shared" si="214"/>
        <v>0</v>
      </c>
      <c r="O737" s="105"/>
      <c r="P737" s="105"/>
      <c r="Q737" s="105"/>
      <c r="R737" s="105"/>
      <c r="S737" s="46">
        <f t="shared" si="230"/>
        <v>3</v>
      </c>
      <c r="T737" s="46">
        <v>3</v>
      </c>
      <c r="U737" s="46">
        <f t="shared" si="231"/>
        <v>0</v>
      </c>
      <c r="V737" s="105"/>
      <c r="W737" s="105"/>
      <c r="X737" s="105"/>
      <c r="Y737" s="105"/>
      <c r="Z737" s="46">
        <f t="shared" si="217"/>
        <v>3</v>
      </c>
      <c r="AA737" s="105">
        <v>3</v>
      </c>
      <c r="AB737" s="46">
        <f t="shared" si="218"/>
        <v>0</v>
      </c>
      <c r="AC737" s="105"/>
      <c r="AD737" s="105"/>
      <c r="AE737" s="105"/>
      <c r="AF737" s="105"/>
      <c r="AG737" s="46">
        <f t="shared" si="232"/>
        <v>3</v>
      </c>
      <c r="AH737" s="105">
        <v>3</v>
      </c>
      <c r="AI737" s="46">
        <f t="shared" si="219"/>
        <v>0</v>
      </c>
      <c r="AJ737" s="105"/>
      <c r="AK737" s="105"/>
      <c r="AL737" s="105"/>
      <c r="AM737" s="105"/>
      <c r="AN737" s="46">
        <f t="shared" si="220"/>
        <v>3</v>
      </c>
      <c r="AO737" s="105">
        <v>3</v>
      </c>
      <c r="AP737" s="105">
        <f t="shared" si="221"/>
        <v>0</v>
      </c>
      <c r="AQ737" s="46">
        <f t="shared" si="222"/>
        <v>0</v>
      </c>
      <c r="AR737" s="46">
        <f t="shared" si="223"/>
        <v>0</v>
      </c>
      <c r="AS737" s="46">
        <f t="shared" si="224"/>
        <v>0</v>
      </c>
      <c r="AT737" s="46">
        <f t="shared" si="225"/>
        <v>0</v>
      </c>
      <c r="AU737" s="46">
        <f t="shared" si="226"/>
        <v>3</v>
      </c>
      <c r="AV737" s="105">
        <f t="shared" si="227"/>
        <v>3</v>
      </c>
      <c r="AW737" s="105">
        <f t="shared" si="228"/>
        <v>0</v>
      </c>
      <c r="AX737" s="107"/>
      <c r="AY737" s="294" t="b">
        <f t="shared" si="229"/>
        <v>1</v>
      </c>
      <c r="AZ737" s="5" t="s">
        <v>1221</v>
      </c>
    </row>
    <row r="738" spans="1:52" s="5" customFormat="1" ht="24.95" customHeight="1" x14ac:dyDescent="0.25">
      <c r="A738" s="281" t="s">
        <v>1053</v>
      </c>
      <c r="B738" s="19" t="s">
        <v>1222</v>
      </c>
      <c r="C738" s="65" t="s">
        <v>1223</v>
      </c>
      <c r="D738" s="66">
        <v>12.93</v>
      </c>
      <c r="E738" s="67">
        <v>12.93</v>
      </c>
      <c r="F738" s="101" t="s">
        <v>33</v>
      </c>
      <c r="G738" s="46">
        <v>7</v>
      </c>
      <c r="H738" s="46"/>
      <c r="I738" s="46"/>
      <c r="J738" s="46"/>
      <c r="K738" s="46"/>
      <c r="L738" s="46">
        <f t="shared" si="213"/>
        <v>7</v>
      </c>
      <c r="M738" s="46">
        <v>7</v>
      </c>
      <c r="N738" s="46">
        <f t="shared" si="214"/>
        <v>0</v>
      </c>
      <c r="O738" s="105"/>
      <c r="P738" s="105"/>
      <c r="Q738" s="105"/>
      <c r="R738" s="105"/>
      <c r="S738" s="46">
        <f t="shared" si="230"/>
        <v>7</v>
      </c>
      <c r="T738" s="46">
        <v>7</v>
      </c>
      <c r="U738" s="46">
        <f t="shared" si="231"/>
        <v>0</v>
      </c>
      <c r="V738" s="105"/>
      <c r="W738" s="105"/>
      <c r="X738" s="105"/>
      <c r="Y738" s="105"/>
      <c r="Z738" s="46">
        <f t="shared" si="217"/>
        <v>7</v>
      </c>
      <c r="AA738" s="105">
        <v>7</v>
      </c>
      <c r="AB738" s="46">
        <f t="shared" si="218"/>
        <v>0</v>
      </c>
      <c r="AC738" s="105"/>
      <c r="AD738" s="105"/>
      <c r="AE738" s="105"/>
      <c r="AF738" s="105"/>
      <c r="AG738" s="46">
        <f t="shared" si="232"/>
        <v>7</v>
      </c>
      <c r="AH738" s="105">
        <v>7</v>
      </c>
      <c r="AI738" s="46">
        <f t="shared" si="219"/>
        <v>0</v>
      </c>
      <c r="AJ738" s="105"/>
      <c r="AK738" s="105"/>
      <c r="AL738" s="105"/>
      <c r="AM738" s="105"/>
      <c r="AN738" s="46">
        <f t="shared" si="220"/>
        <v>7</v>
      </c>
      <c r="AO738" s="105">
        <v>7</v>
      </c>
      <c r="AP738" s="105">
        <f t="shared" si="221"/>
        <v>0</v>
      </c>
      <c r="AQ738" s="46">
        <f t="shared" si="222"/>
        <v>0</v>
      </c>
      <c r="AR738" s="46">
        <f t="shared" si="223"/>
        <v>0</v>
      </c>
      <c r="AS738" s="46">
        <f t="shared" si="224"/>
        <v>0</v>
      </c>
      <c r="AT738" s="46">
        <f t="shared" si="225"/>
        <v>0</v>
      </c>
      <c r="AU738" s="46">
        <f t="shared" si="226"/>
        <v>7</v>
      </c>
      <c r="AV738" s="105">
        <f t="shared" si="227"/>
        <v>7</v>
      </c>
      <c r="AW738" s="105">
        <f t="shared" si="228"/>
        <v>0</v>
      </c>
      <c r="AX738" s="107"/>
      <c r="AY738" s="294" t="b">
        <f t="shared" si="229"/>
        <v>1</v>
      </c>
      <c r="AZ738" s="5" t="s">
        <v>1223</v>
      </c>
    </row>
    <row r="739" spans="1:52" s="5" customFormat="1" ht="24.95" customHeight="1" x14ac:dyDescent="0.25">
      <c r="A739" s="281" t="s">
        <v>1053</v>
      </c>
      <c r="B739" s="19" t="s">
        <v>1224</v>
      </c>
      <c r="C739" s="65" t="s">
        <v>1225</v>
      </c>
      <c r="D739" s="66">
        <v>21.12</v>
      </c>
      <c r="E739" s="67">
        <v>21.12</v>
      </c>
      <c r="F739" s="101" t="s">
        <v>33</v>
      </c>
      <c r="G739" s="46">
        <v>10</v>
      </c>
      <c r="H739" s="46"/>
      <c r="I739" s="46"/>
      <c r="J739" s="46"/>
      <c r="K739" s="46"/>
      <c r="L739" s="46">
        <f t="shared" si="213"/>
        <v>10</v>
      </c>
      <c r="M739" s="46">
        <v>10</v>
      </c>
      <c r="N739" s="46">
        <f t="shared" si="214"/>
        <v>0</v>
      </c>
      <c r="O739" s="105"/>
      <c r="P739" s="105"/>
      <c r="Q739" s="105"/>
      <c r="R739" s="105"/>
      <c r="S739" s="46">
        <f t="shared" si="230"/>
        <v>10</v>
      </c>
      <c r="T739" s="46">
        <v>10</v>
      </c>
      <c r="U739" s="46">
        <f t="shared" si="231"/>
        <v>0</v>
      </c>
      <c r="V739" s="105"/>
      <c r="W739" s="105"/>
      <c r="X739" s="105"/>
      <c r="Y739" s="105"/>
      <c r="Z739" s="46">
        <f t="shared" si="217"/>
        <v>10</v>
      </c>
      <c r="AA739" s="105">
        <v>10</v>
      </c>
      <c r="AB739" s="46">
        <f t="shared" si="218"/>
        <v>0</v>
      </c>
      <c r="AC739" s="105"/>
      <c r="AD739" s="105"/>
      <c r="AE739" s="105"/>
      <c r="AF739" s="105"/>
      <c r="AG739" s="46">
        <f t="shared" si="232"/>
        <v>10</v>
      </c>
      <c r="AH739" s="105">
        <v>10</v>
      </c>
      <c r="AI739" s="46">
        <f t="shared" si="219"/>
        <v>0</v>
      </c>
      <c r="AJ739" s="105"/>
      <c r="AK739" s="105"/>
      <c r="AL739" s="105"/>
      <c r="AM739" s="105"/>
      <c r="AN739" s="46">
        <f t="shared" si="220"/>
        <v>10</v>
      </c>
      <c r="AO739" s="105">
        <v>10</v>
      </c>
      <c r="AP739" s="105">
        <f t="shared" si="221"/>
        <v>0</v>
      </c>
      <c r="AQ739" s="46">
        <f t="shared" si="222"/>
        <v>0</v>
      </c>
      <c r="AR739" s="46">
        <f t="shared" si="223"/>
        <v>0</v>
      </c>
      <c r="AS739" s="46">
        <f t="shared" si="224"/>
        <v>0</v>
      </c>
      <c r="AT739" s="46">
        <f t="shared" si="225"/>
        <v>0</v>
      </c>
      <c r="AU739" s="46">
        <f t="shared" si="226"/>
        <v>10</v>
      </c>
      <c r="AV739" s="105">
        <f t="shared" si="227"/>
        <v>10</v>
      </c>
      <c r="AW739" s="105">
        <f t="shared" si="228"/>
        <v>0</v>
      </c>
      <c r="AX739" s="108"/>
      <c r="AY739" s="294" t="b">
        <f t="shared" si="229"/>
        <v>1</v>
      </c>
      <c r="AZ739" s="5" t="s">
        <v>1225</v>
      </c>
    </row>
    <row r="740" spans="1:52" s="5" customFormat="1" ht="24.95" customHeight="1" x14ac:dyDescent="0.25">
      <c r="A740" s="281" t="s">
        <v>1053</v>
      </c>
      <c r="B740" s="19" t="s">
        <v>1226</v>
      </c>
      <c r="C740" s="65" t="s">
        <v>1227</v>
      </c>
      <c r="D740" s="66">
        <v>36.53</v>
      </c>
      <c r="E740" s="67">
        <v>36.53</v>
      </c>
      <c r="F740" s="101" t="s">
        <v>33</v>
      </c>
      <c r="G740" s="46">
        <v>0</v>
      </c>
      <c r="H740" s="46"/>
      <c r="I740" s="46"/>
      <c r="J740" s="46"/>
      <c r="K740" s="46"/>
      <c r="L740" s="46">
        <f t="shared" si="213"/>
        <v>0</v>
      </c>
      <c r="M740" s="46"/>
      <c r="N740" s="46">
        <f t="shared" si="214"/>
        <v>0</v>
      </c>
      <c r="O740" s="105"/>
      <c r="P740" s="105"/>
      <c r="Q740" s="105"/>
      <c r="R740" s="105"/>
      <c r="S740" s="46">
        <f t="shared" si="230"/>
        <v>0</v>
      </c>
      <c r="T740" s="46"/>
      <c r="U740" s="46">
        <f t="shared" si="231"/>
        <v>0</v>
      </c>
      <c r="V740" s="105"/>
      <c r="W740" s="105"/>
      <c r="X740" s="105"/>
      <c r="Y740" s="105"/>
      <c r="Z740" s="46">
        <f t="shared" si="217"/>
        <v>0</v>
      </c>
      <c r="AA740" s="105"/>
      <c r="AB740" s="46">
        <f t="shared" si="218"/>
        <v>0</v>
      </c>
      <c r="AC740" s="105"/>
      <c r="AD740" s="105"/>
      <c r="AE740" s="105"/>
      <c r="AF740" s="105"/>
      <c r="AG740" s="46">
        <f t="shared" si="232"/>
        <v>0</v>
      </c>
      <c r="AH740" s="105">
        <v>0</v>
      </c>
      <c r="AI740" s="46">
        <f t="shared" si="219"/>
        <v>0</v>
      </c>
      <c r="AJ740" s="105"/>
      <c r="AK740" s="105"/>
      <c r="AL740" s="105"/>
      <c r="AM740" s="105"/>
      <c r="AN740" s="46">
        <f t="shared" si="220"/>
        <v>0</v>
      </c>
      <c r="AO740" s="105">
        <v>0</v>
      </c>
      <c r="AP740" s="105">
        <f t="shared" si="221"/>
        <v>0</v>
      </c>
      <c r="AQ740" s="46">
        <f t="shared" si="222"/>
        <v>0</v>
      </c>
      <c r="AR740" s="46">
        <f t="shared" si="223"/>
        <v>0</v>
      </c>
      <c r="AS740" s="46">
        <f t="shared" si="224"/>
        <v>0</v>
      </c>
      <c r="AT740" s="46">
        <f t="shared" si="225"/>
        <v>0</v>
      </c>
      <c r="AU740" s="46">
        <f t="shared" si="226"/>
        <v>0</v>
      </c>
      <c r="AV740" s="105">
        <f t="shared" si="227"/>
        <v>0</v>
      </c>
      <c r="AW740" s="105">
        <f t="shared" si="228"/>
        <v>0</v>
      </c>
      <c r="AX740" s="108"/>
      <c r="AY740" s="294" t="b">
        <f t="shared" si="229"/>
        <v>1</v>
      </c>
      <c r="AZ740" s="5" t="s">
        <v>1227</v>
      </c>
    </row>
    <row r="741" spans="1:52" s="5" customFormat="1" ht="24.95" customHeight="1" x14ac:dyDescent="0.25">
      <c r="A741" s="281" t="s">
        <v>674</v>
      </c>
      <c r="B741" s="19" t="s">
        <v>914</v>
      </c>
      <c r="C741" s="65" t="s">
        <v>915</v>
      </c>
      <c r="D741" s="66">
        <v>701.8</v>
      </c>
      <c r="E741" s="67">
        <v>701.8</v>
      </c>
      <c r="F741" s="101" t="s">
        <v>33</v>
      </c>
      <c r="G741" s="46">
        <v>0</v>
      </c>
      <c r="H741" s="46"/>
      <c r="I741" s="46"/>
      <c r="J741" s="46"/>
      <c r="K741" s="46"/>
      <c r="L741" s="46">
        <f t="shared" si="213"/>
        <v>0</v>
      </c>
      <c r="M741" s="46"/>
      <c r="N741" s="46">
        <f t="shared" si="214"/>
        <v>0</v>
      </c>
      <c r="O741" s="105"/>
      <c r="P741" s="105"/>
      <c r="Q741" s="105"/>
      <c r="R741" s="105"/>
      <c r="S741" s="46">
        <f t="shared" si="230"/>
        <v>0</v>
      </c>
      <c r="T741" s="46"/>
      <c r="U741" s="46">
        <f t="shared" si="231"/>
        <v>0</v>
      </c>
      <c r="V741" s="105"/>
      <c r="W741" s="105"/>
      <c r="X741" s="105"/>
      <c r="Y741" s="105"/>
      <c r="Z741" s="46">
        <f t="shared" si="217"/>
        <v>0</v>
      </c>
      <c r="AA741" s="105"/>
      <c r="AB741" s="46">
        <f t="shared" si="218"/>
        <v>0</v>
      </c>
      <c r="AC741" s="105"/>
      <c r="AD741" s="105"/>
      <c r="AE741" s="105"/>
      <c r="AF741" s="105"/>
      <c r="AG741" s="46">
        <f t="shared" si="232"/>
        <v>0</v>
      </c>
      <c r="AH741" s="105"/>
      <c r="AI741" s="46">
        <f t="shared" si="219"/>
        <v>0</v>
      </c>
      <c r="AJ741" s="105"/>
      <c r="AK741" s="105"/>
      <c r="AL741" s="105"/>
      <c r="AM741" s="105"/>
      <c r="AN741" s="46">
        <f t="shared" si="220"/>
        <v>0</v>
      </c>
      <c r="AO741" s="105">
        <v>0</v>
      </c>
      <c r="AP741" s="105">
        <f t="shared" si="221"/>
        <v>0</v>
      </c>
      <c r="AQ741" s="46">
        <f t="shared" si="222"/>
        <v>0</v>
      </c>
      <c r="AR741" s="46">
        <f t="shared" si="223"/>
        <v>0</v>
      </c>
      <c r="AS741" s="46">
        <f t="shared" si="224"/>
        <v>0</v>
      </c>
      <c r="AT741" s="46">
        <f t="shared" si="225"/>
        <v>0</v>
      </c>
      <c r="AU741" s="46">
        <f t="shared" si="226"/>
        <v>0</v>
      </c>
      <c r="AV741" s="105">
        <f t="shared" si="227"/>
        <v>0</v>
      </c>
      <c r="AW741" s="105">
        <f t="shared" si="228"/>
        <v>0</v>
      </c>
      <c r="AX741" s="108"/>
      <c r="AY741" s="294" t="b">
        <f t="shared" si="229"/>
        <v>1</v>
      </c>
      <c r="AZ741" s="5" t="s">
        <v>915</v>
      </c>
    </row>
    <row r="742" spans="1:52" s="5" customFormat="1" ht="24.95" customHeight="1" x14ac:dyDescent="0.25">
      <c r="A742" s="281" t="s">
        <v>674</v>
      </c>
      <c r="B742" s="19" t="s">
        <v>916</v>
      </c>
      <c r="C742" s="65" t="s">
        <v>917</v>
      </c>
      <c r="D742" s="66">
        <v>350.32</v>
      </c>
      <c r="E742" s="67">
        <v>350.32</v>
      </c>
      <c r="F742" s="101" t="s">
        <v>33</v>
      </c>
      <c r="G742" s="46">
        <v>0</v>
      </c>
      <c r="H742" s="46"/>
      <c r="I742" s="46"/>
      <c r="J742" s="46"/>
      <c r="K742" s="46"/>
      <c r="L742" s="46">
        <f t="shared" si="213"/>
        <v>0</v>
      </c>
      <c r="M742" s="46"/>
      <c r="N742" s="46">
        <f t="shared" si="214"/>
        <v>0</v>
      </c>
      <c r="O742" s="105"/>
      <c r="P742" s="105"/>
      <c r="Q742" s="105"/>
      <c r="R742" s="105"/>
      <c r="S742" s="46">
        <f t="shared" si="230"/>
        <v>0</v>
      </c>
      <c r="T742" s="46"/>
      <c r="U742" s="46">
        <f t="shared" si="231"/>
        <v>0</v>
      </c>
      <c r="V742" s="105"/>
      <c r="W742" s="105"/>
      <c r="X742" s="105"/>
      <c r="Y742" s="105"/>
      <c r="Z742" s="46">
        <f t="shared" si="217"/>
        <v>0</v>
      </c>
      <c r="AA742" s="105"/>
      <c r="AB742" s="46">
        <f t="shared" si="218"/>
        <v>0</v>
      </c>
      <c r="AC742" s="105"/>
      <c r="AD742" s="105"/>
      <c r="AE742" s="105"/>
      <c r="AF742" s="105"/>
      <c r="AG742" s="46">
        <f t="shared" si="232"/>
        <v>0</v>
      </c>
      <c r="AH742" s="105"/>
      <c r="AI742" s="46">
        <f t="shared" si="219"/>
        <v>0</v>
      </c>
      <c r="AJ742" s="105"/>
      <c r="AK742" s="105"/>
      <c r="AL742" s="105"/>
      <c r="AM742" s="105"/>
      <c r="AN742" s="46">
        <f t="shared" si="220"/>
        <v>0</v>
      </c>
      <c r="AO742" s="105">
        <v>0</v>
      </c>
      <c r="AP742" s="105">
        <f t="shared" si="221"/>
        <v>0</v>
      </c>
      <c r="AQ742" s="46">
        <f t="shared" si="222"/>
        <v>0</v>
      </c>
      <c r="AR742" s="46">
        <f t="shared" si="223"/>
        <v>0</v>
      </c>
      <c r="AS742" s="46">
        <f t="shared" si="224"/>
        <v>0</v>
      </c>
      <c r="AT742" s="46">
        <f t="shared" si="225"/>
        <v>0</v>
      </c>
      <c r="AU742" s="46">
        <f t="shared" si="226"/>
        <v>0</v>
      </c>
      <c r="AV742" s="105">
        <f t="shared" si="227"/>
        <v>0</v>
      </c>
      <c r="AW742" s="105">
        <f t="shared" si="228"/>
        <v>0</v>
      </c>
      <c r="AX742" s="108"/>
      <c r="AY742" s="294" t="b">
        <f t="shared" si="229"/>
        <v>1</v>
      </c>
      <c r="AZ742" s="5" t="s">
        <v>917</v>
      </c>
    </row>
    <row r="743" spans="1:52" s="5" customFormat="1" ht="24.95" customHeight="1" x14ac:dyDescent="0.25">
      <c r="A743" s="281" t="s">
        <v>674</v>
      </c>
      <c r="B743" s="19" t="s">
        <v>918</v>
      </c>
      <c r="C743" s="65" t="s">
        <v>919</v>
      </c>
      <c r="D743" s="66">
        <v>671.64</v>
      </c>
      <c r="E743" s="67">
        <v>671.64</v>
      </c>
      <c r="F743" s="101" t="s">
        <v>33</v>
      </c>
      <c r="G743" s="46">
        <v>0</v>
      </c>
      <c r="H743" s="46"/>
      <c r="I743" s="46"/>
      <c r="J743" s="46"/>
      <c r="K743" s="46"/>
      <c r="L743" s="46">
        <f t="shared" si="213"/>
        <v>0</v>
      </c>
      <c r="M743" s="46"/>
      <c r="N743" s="46">
        <f t="shared" si="214"/>
        <v>0</v>
      </c>
      <c r="O743" s="105"/>
      <c r="P743" s="105"/>
      <c r="Q743" s="105"/>
      <c r="R743" s="105"/>
      <c r="S743" s="46">
        <f t="shared" si="230"/>
        <v>0</v>
      </c>
      <c r="T743" s="46"/>
      <c r="U743" s="46">
        <f t="shared" si="231"/>
        <v>0</v>
      </c>
      <c r="V743" s="105"/>
      <c r="W743" s="105"/>
      <c r="X743" s="105"/>
      <c r="Y743" s="105"/>
      <c r="Z743" s="46">
        <f t="shared" si="217"/>
        <v>0</v>
      </c>
      <c r="AA743" s="105"/>
      <c r="AB743" s="46">
        <f t="shared" si="218"/>
        <v>0</v>
      </c>
      <c r="AC743" s="105"/>
      <c r="AD743" s="105"/>
      <c r="AE743" s="105"/>
      <c r="AF743" s="105"/>
      <c r="AG743" s="46">
        <f t="shared" si="232"/>
        <v>0</v>
      </c>
      <c r="AH743" s="105"/>
      <c r="AI743" s="46">
        <f t="shared" si="219"/>
        <v>0</v>
      </c>
      <c r="AJ743" s="105"/>
      <c r="AK743" s="105"/>
      <c r="AL743" s="105"/>
      <c r="AM743" s="105"/>
      <c r="AN743" s="46">
        <f t="shared" si="220"/>
        <v>0</v>
      </c>
      <c r="AO743" s="105">
        <v>0</v>
      </c>
      <c r="AP743" s="105">
        <f t="shared" si="221"/>
        <v>0</v>
      </c>
      <c r="AQ743" s="46">
        <f t="shared" si="222"/>
        <v>0</v>
      </c>
      <c r="AR743" s="46">
        <f t="shared" si="223"/>
        <v>0</v>
      </c>
      <c r="AS743" s="46">
        <f t="shared" si="224"/>
        <v>0</v>
      </c>
      <c r="AT743" s="46">
        <f t="shared" si="225"/>
        <v>0</v>
      </c>
      <c r="AU743" s="46">
        <f t="shared" si="226"/>
        <v>0</v>
      </c>
      <c r="AV743" s="105">
        <f t="shared" si="227"/>
        <v>0</v>
      </c>
      <c r="AW743" s="105">
        <f t="shared" si="228"/>
        <v>0</v>
      </c>
      <c r="AX743" s="108"/>
      <c r="AY743" s="294" t="b">
        <f t="shared" si="229"/>
        <v>1</v>
      </c>
      <c r="AZ743" s="5" t="s">
        <v>919</v>
      </c>
    </row>
    <row r="744" spans="1:52" s="5" customFormat="1" ht="24.95" customHeight="1" x14ac:dyDescent="0.25">
      <c r="A744" s="296" t="s">
        <v>1271</v>
      </c>
      <c r="B744" s="19" t="s">
        <v>1725</v>
      </c>
      <c r="C744" s="64" t="s">
        <v>1726</v>
      </c>
      <c r="D744" s="282">
        <v>40.89</v>
      </c>
      <c r="E744" s="283">
        <v>40.89</v>
      </c>
      <c r="F744" s="101" t="s">
        <v>33</v>
      </c>
      <c r="G744" s="46">
        <v>0</v>
      </c>
      <c r="H744" s="105"/>
      <c r="I744" s="105"/>
      <c r="J744" s="46"/>
      <c r="K744" s="105"/>
      <c r="L744" s="46">
        <f t="shared" si="213"/>
        <v>0</v>
      </c>
      <c r="M744" s="105"/>
      <c r="N744" s="105">
        <f t="shared" si="214"/>
        <v>0</v>
      </c>
      <c r="O744" s="105"/>
      <c r="P744" s="105"/>
      <c r="Q744" s="46"/>
      <c r="R744" s="105"/>
      <c r="S744" s="46">
        <f t="shared" si="230"/>
        <v>0</v>
      </c>
      <c r="T744" s="105"/>
      <c r="U744" s="37">
        <f t="shared" si="231"/>
        <v>0</v>
      </c>
      <c r="V744" s="46"/>
      <c r="W744" s="46"/>
      <c r="X744" s="46"/>
      <c r="Y744" s="46"/>
      <c r="Z744" s="46">
        <f t="shared" si="217"/>
        <v>0</v>
      </c>
      <c r="AA744" s="46"/>
      <c r="AB744" s="46">
        <f t="shared" si="218"/>
        <v>0</v>
      </c>
      <c r="AC744" s="46"/>
      <c r="AD744" s="46"/>
      <c r="AE744" s="46"/>
      <c r="AF744" s="46"/>
      <c r="AG744" s="46">
        <f t="shared" si="232"/>
        <v>0</v>
      </c>
      <c r="AH744" s="46">
        <v>0</v>
      </c>
      <c r="AI744" s="46">
        <f t="shared" si="219"/>
        <v>0</v>
      </c>
      <c r="AJ744" s="46"/>
      <c r="AK744" s="46"/>
      <c r="AL744" s="46"/>
      <c r="AM744" s="46"/>
      <c r="AN744" s="46">
        <f t="shared" si="220"/>
        <v>0</v>
      </c>
      <c r="AO744" s="46">
        <v>0</v>
      </c>
      <c r="AP744" s="46">
        <f t="shared" si="221"/>
        <v>0</v>
      </c>
      <c r="AQ744" s="46">
        <f t="shared" si="222"/>
        <v>0</v>
      </c>
      <c r="AR744" s="46">
        <f t="shared" si="223"/>
        <v>0</v>
      </c>
      <c r="AS744" s="46">
        <f t="shared" si="224"/>
        <v>0</v>
      </c>
      <c r="AT744" s="46">
        <f t="shared" si="225"/>
        <v>0</v>
      </c>
      <c r="AU744" s="46">
        <f t="shared" si="226"/>
        <v>0</v>
      </c>
      <c r="AV744" s="46">
        <f t="shared" si="227"/>
        <v>0</v>
      </c>
      <c r="AW744" s="46">
        <f t="shared" si="228"/>
        <v>0</v>
      </c>
      <c r="AX744" s="19"/>
      <c r="AY744" s="294" t="b">
        <f t="shared" si="229"/>
        <v>1</v>
      </c>
      <c r="AZ744" s="5" t="s">
        <v>1726</v>
      </c>
    </row>
    <row r="745" spans="1:52" s="5" customFormat="1" ht="24.95" customHeight="1" x14ac:dyDescent="0.25">
      <c r="A745" s="281" t="s">
        <v>1053</v>
      </c>
      <c r="B745" s="19" t="s">
        <v>1228</v>
      </c>
      <c r="C745" s="65" t="s">
        <v>1229</v>
      </c>
      <c r="D745" s="66">
        <v>95</v>
      </c>
      <c r="E745" s="67">
        <v>95</v>
      </c>
      <c r="F745" s="101" t="s">
        <v>33</v>
      </c>
      <c r="G745" s="46">
        <v>0</v>
      </c>
      <c r="H745" s="46"/>
      <c r="I745" s="46"/>
      <c r="J745" s="46"/>
      <c r="K745" s="46"/>
      <c r="L745" s="46">
        <f t="shared" si="213"/>
        <v>0</v>
      </c>
      <c r="M745" s="46"/>
      <c r="N745" s="46">
        <f t="shared" si="214"/>
        <v>0</v>
      </c>
      <c r="O745" s="105"/>
      <c r="P745" s="105"/>
      <c r="Q745" s="105"/>
      <c r="R745" s="105"/>
      <c r="S745" s="46">
        <f t="shared" si="230"/>
        <v>0</v>
      </c>
      <c r="T745" s="46"/>
      <c r="U745" s="46">
        <f t="shared" si="231"/>
        <v>0</v>
      </c>
      <c r="V745" s="105"/>
      <c r="W745" s="105"/>
      <c r="X745" s="105"/>
      <c r="Y745" s="105"/>
      <c r="Z745" s="46">
        <f t="shared" si="217"/>
        <v>0</v>
      </c>
      <c r="AA745" s="105"/>
      <c r="AB745" s="46">
        <f t="shared" si="218"/>
        <v>0</v>
      </c>
      <c r="AC745" s="105"/>
      <c r="AD745" s="105"/>
      <c r="AE745" s="105"/>
      <c r="AF745" s="105"/>
      <c r="AG745" s="46">
        <f t="shared" si="232"/>
        <v>0</v>
      </c>
      <c r="AH745" s="105">
        <v>0</v>
      </c>
      <c r="AI745" s="46">
        <f t="shared" si="219"/>
        <v>0</v>
      </c>
      <c r="AJ745" s="105"/>
      <c r="AK745" s="105"/>
      <c r="AL745" s="105"/>
      <c r="AM745" s="105"/>
      <c r="AN745" s="46">
        <f t="shared" si="220"/>
        <v>0</v>
      </c>
      <c r="AO745" s="105">
        <v>0</v>
      </c>
      <c r="AP745" s="105">
        <f t="shared" si="221"/>
        <v>0</v>
      </c>
      <c r="AQ745" s="46">
        <f t="shared" si="222"/>
        <v>0</v>
      </c>
      <c r="AR745" s="46">
        <f t="shared" si="223"/>
        <v>0</v>
      </c>
      <c r="AS745" s="46">
        <f t="shared" si="224"/>
        <v>0</v>
      </c>
      <c r="AT745" s="46">
        <f t="shared" si="225"/>
        <v>0</v>
      </c>
      <c r="AU745" s="46">
        <f t="shared" si="226"/>
        <v>0</v>
      </c>
      <c r="AV745" s="105">
        <f t="shared" si="227"/>
        <v>0</v>
      </c>
      <c r="AW745" s="105">
        <f t="shared" si="228"/>
        <v>0</v>
      </c>
      <c r="AX745" s="108"/>
      <c r="AY745" s="294" t="b">
        <f t="shared" si="229"/>
        <v>1</v>
      </c>
      <c r="AZ745" s="5" t="s">
        <v>1229</v>
      </c>
    </row>
    <row r="746" spans="1:52" s="5" customFormat="1" ht="24.95" customHeight="1" x14ac:dyDescent="0.25">
      <c r="A746" s="281" t="s">
        <v>1053</v>
      </c>
      <c r="B746" s="19" t="s">
        <v>1230</v>
      </c>
      <c r="C746" s="65" t="s">
        <v>1231</v>
      </c>
      <c r="D746" s="66">
        <v>60</v>
      </c>
      <c r="E746" s="67">
        <v>60</v>
      </c>
      <c r="F746" s="101" t="s">
        <v>33</v>
      </c>
      <c r="G746" s="46">
        <v>0</v>
      </c>
      <c r="H746" s="46"/>
      <c r="I746" s="46"/>
      <c r="J746" s="46"/>
      <c r="K746" s="46"/>
      <c r="L746" s="46">
        <f t="shared" si="213"/>
        <v>0</v>
      </c>
      <c r="M746" s="46"/>
      <c r="N746" s="46">
        <f t="shared" si="214"/>
        <v>0</v>
      </c>
      <c r="O746" s="105"/>
      <c r="P746" s="105"/>
      <c r="Q746" s="105"/>
      <c r="R746" s="105"/>
      <c r="S746" s="46">
        <f t="shared" si="230"/>
        <v>0</v>
      </c>
      <c r="T746" s="46"/>
      <c r="U746" s="46">
        <f t="shared" si="231"/>
        <v>0</v>
      </c>
      <c r="V746" s="105"/>
      <c r="W746" s="105"/>
      <c r="X746" s="105"/>
      <c r="Y746" s="105"/>
      <c r="Z746" s="46">
        <f t="shared" si="217"/>
        <v>0</v>
      </c>
      <c r="AA746" s="105"/>
      <c r="AB746" s="46">
        <f t="shared" si="218"/>
        <v>0</v>
      </c>
      <c r="AC746" s="105"/>
      <c r="AD746" s="105"/>
      <c r="AE746" s="105"/>
      <c r="AF746" s="105"/>
      <c r="AG746" s="46">
        <f t="shared" si="232"/>
        <v>0</v>
      </c>
      <c r="AH746" s="105">
        <v>0</v>
      </c>
      <c r="AI746" s="46">
        <f t="shared" si="219"/>
        <v>0</v>
      </c>
      <c r="AJ746" s="105"/>
      <c r="AK746" s="105"/>
      <c r="AL746" s="105"/>
      <c r="AM746" s="105"/>
      <c r="AN746" s="46">
        <f t="shared" si="220"/>
        <v>0</v>
      </c>
      <c r="AO746" s="105">
        <v>0</v>
      </c>
      <c r="AP746" s="105">
        <f t="shared" si="221"/>
        <v>0</v>
      </c>
      <c r="AQ746" s="46">
        <f t="shared" si="222"/>
        <v>0</v>
      </c>
      <c r="AR746" s="46">
        <f t="shared" si="223"/>
        <v>0</v>
      </c>
      <c r="AS746" s="46">
        <f t="shared" si="224"/>
        <v>0</v>
      </c>
      <c r="AT746" s="46">
        <f t="shared" si="225"/>
        <v>0</v>
      </c>
      <c r="AU746" s="46">
        <f t="shared" si="226"/>
        <v>0</v>
      </c>
      <c r="AV746" s="105">
        <f t="shared" si="227"/>
        <v>0</v>
      </c>
      <c r="AW746" s="105">
        <f t="shared" si="228"/>
        <v>0</v>
      </c>
      <c r="AX746" s="107"/>
      <c r="AY746" s="294" t="b">
        <f t="shared" si="229"/>
        <v>1</v>
      </c>
      <c r="AZ746" s="5" t="s">
        <v>1231</v>
      </c>
    </row>
    <row r="747" spans="1:52" s="5" customFormat="1" ht="28.5" customHeight="1" x14ac:dyDescent="0.25">
      <c r="A747" s="281" t="s">
        <v>27</v>
      </c>
      <c r="B747" s="19" t="s">
        <v>147</v>
      </c>
      <c r="C747" s="65" t="s">
        <v>148</v>
      </c>
      <c r="D747" s="66">
        <v>0</v>
      </c>
      <c r="E747" s="67">
        <v>0</v>
      </c>
      <c r="F747" s="101" t="s">
        <v>33</v>
      </c>
      <c r="G747" s="46">
        <v>0</v>
      </c>
      <c r="H747" s="46"/>
      <c r="I747" s="46"/>
      <c r="J747" s="46"/>
      <c r="K747" s="46"/>
      <c r="L747" s="46">
        <f t="shared" si="213"/>
        <v>0</v>
      </c>
      <c r="M747" s="46">
        <v>0</v>
      </c>
      <c r="N747" s="46">
        <f t="shared" si="214"/>
        <v>0</v>
      </c>
      <c r="O747" s="105"/>
      <c r="P747" s="105"/>
      <c r="Q747" s="105"/>
      <c r="R747" s="105"/>
      <c r="S747" s="46">
        <f t="shared" si="230"/>
        <v>0</v>
      </c>
      <c r="T747" s="46"/>
      <c r="U747" s="46">
        <f t="shared" si="231"/>
        <v>0</v>
      </c>
      <c r="V747" s="105"/>
      <c r="W747" s="105"/>
      <c r="X747" s="105"/>
      <c r="Y747" s="105"/>
      <c r="Z747" s="46">
        <f t="shared" si="217"/>
        <v>0</v>
      </c>
      <c r="AA747" s="105"/>
      <c r="AB747" s="46">
        <f t="shared" si="218"/>
        <v>0</v>
      </c>
      <c r="AC747" s="105"/>
      <c r="AD747" s="105"/>
      <c r="AE747" s="105"/>
      <c r="AF747" s="105"/>
      <c r="AG747" s="46">
        <f t="shared" si="232"/>
        <v>0</v>
      </c>
      <c r="AH747" s="105">
        <v>0</v>
      </c>
      <c r="AI747" s="46">
        <f t="shared" si="219"/>
        <v>0</v>
      </c>
      <c r="AJ747" s="105"/>
      <c r="AK747" s="105"/>
      <c r="AL747" s="105"/>
      <c r="AM747" s="105"/>
      <c r="AN747" s="46">
        <f t="shared" si="220"/>
        <v>0</v>
      </c>
      <c r="AO747" s="105">
        <v>0</v>
      </c>
      <c r="AP747" s="105">
        <f t="shared" si="221"/>
        <v>0</v>
      </c>
      <c r="AQ747" s="46">
        <f t="shared" si="222"/>
        <v>0</v>
      </c>
      <c r="AR747" s="46">
        <f t="shared" si="223"/>
        <v>0</v>
      </c>
      <c r="AS747" s="46">
        <f t="shared" si="224"/>
        <v>0</v>
      </c>
      <c r="AT747" s="46">
        <f t="shared" si="225"/>
        <v>0</v>
      </c>
      <c r="AU747" s="46">
        <f t="shared" si="226"/>
        <v>0</v>
      </c>
      <c r="AV747" s="105">
        <f t="shared" si="227"/>
        <v>0</v>
      </c>
      <c r="AW747" s="105">
        <f t="shared" si="228"/>
        <v>0</v>
      </c>
      <c r="AX747" s="107"/>
      <c r="AY747" s="294" t="b">
        <f t="shared" si="229"/>
        <v>1</v>
      </c>
      <c r="AZ747" s="5" t="s">
        <v>148</v>
      </c>
    </row>
    <row r="748" spans="1:52" s="5" customFormat="1" ht="28.5" customHeight="1" x14ac:dyDescent="0.25">
      <c r="A748" s="281" t="s">
        <v>27</v>
      </c>
      <c r="B748" s="19" t="s">
        <v>149</v>
      </c>
      <c r="C748" s="65" t="s">
        <v>150</v>
      </c>
      <c r="D748" s="66">
        <v>0</v>
      </c>
      <c r="E748" s="67">
        <v>0</v>
      </c>
      <c r="F748" s="101" t="s">
        <v>33</v>
      </c>
      <c r="G748" s="46">
        <v>0</v>
      </c>
      <c r="H748" s="46"/>
      <c r="I748" s="46"/>
      <c r="J748" s="46"/>
      <c r="K748" s="46"/>
      <c r="L748" s="46">
        <f t="shared" si="213"/>
        <v>0</v>
      </c>
      <c r="M748" s="46">
        <v>0</v>
      </c>
      <c r="N748" s="46">
        <f t="shared" si="214"/>
        <v>0</v>
      </c>
      <c r="O748" s="105"/>
      <c r="P748" s="105"/>
      <c r="Q748" s="105"/>
      <c r="R748" s="105"/>
      <c r="S748" s="46">
        <f t="shared" si="230"/>
        <v>0</v>
      </c>
      <c r="T748" s="46"/>
      <c r="U748" s="46">
        <f t="shared" si="231"/>
        <v>0</v>
      </c>
      <c r="V748" s="105"/>
      <c r="W748" s="105"/>
      <c r="X748" s="105"/>
      <c r="Y748" s="105"/>
      <c r="Z748" s="46">
        <f t="shared" si="217"/>
        <v>0</v>
      </c>
      <c r="AA748" s="105"/>
      <c r="AB748" s="46">
        <f t="shared" si="218"/>
        <v>0</v>
      </c>
      <c r="AC748" s="105"/>
      <c r="AD748" s="105"/>
      <c r="AE748" s="105"/>
      <c r="AF748" s="105"/>
      <c r="AG748" s="46">
        <f t="shared" si="232"/>
        <v>0</v>
      </c>
      <c r="AH748" s="105">
        <v>0</v>
      </c>
      <c r="AI748" s="46">
        <f t="shared" si="219"/>
        <v>0</v>
      </c>
      <c r="AJ748" s="105"/>
      <c r="AK748" s="105"/>
      <c r="AL748" s="105"/>
      <c r="AM748" s="105"/>
      <c r="AN748" s="46">
        <f t="shared" si="220"/>
        <v>0</v>
      </c>
      <c r="AO748" s="105">
        <v>0</v>
      </c>
      <c r="AP748" s="105">
        <f t="shared" si="221"/>
        <v>0</v>
      </c>
      <c r="AQ748" s="46">
        <f t="shared" si="222"/>
        <v>0</v>
      </c>
      <c r="AR748" s="46">
        <f t="shared" si="223"/>
        <v>0</v>
      </c>
      <c r="AS748" s="46">
        <f t="shared" si="224"/>
        <v>0</v>
      </c>
      <c r="AT748" s="46">
        <f t="shared" si="225"/>
        <v>0</v>
      </c>
      <c r="AU748" s="46">
        <f t="shared" si="226"/>
        <v>0</v>
      </c>
      <c r="AV748" s="105">
        <f t="shared" si="227"/>
        <v>0</v>
      </c>
      <c r="AW748" s="105">
        <f t="shared" si="228"/>
        <v>0</v>
      </c>
      <c r="AX748" s="107"/>
      <c r="AY748" s="294" t="b">
        <f t="shared" si="229"/>
        <v>1</v>
      </c>
      <c r="AZ748" s="5" t="s">
        <v>150</v>
      </c>
    </row>
    <row r="749" spans="1:52" s="5" customFormat="1" ht="24.95" customHeight="1" x14ac:dyDescent="0.25">
      <c r="A749" s="281" t="s">
        <v>1739</v>
      </c>
      <c r="B749" s="19" t="s">
        <v>1825</v>
      </c>
      <c r="C749" s="65" t="s">
        <v>1826</v>
      </c>
      <c r="D749" s="66">
        <v>560.35</v>
      </c>
      <c r="E749" s="67">
        <v>560.35</v>
      </c>
      <c r="F749" s="101" t="s">
        <v>33</v>
      </c>
      <c r="G749" s="46">
        <v>0</v>
      </c>
      <c r="H749" s="46"/>
      <c r="I749" s="46"/>
      <c r="J749" s="46"/>
      <c r="K749" s="46"/>
      <c r="L749" s="46">
        <f t="shared" si="213"/>
        <v>0</v>
      </c>
      <c r="M749" s="46"/>
      <c r="N749" s="46">
        <f t="shared" si="214"/>
        <v>0</v>
      </c>
      <c r="O749" s="105"/>
      <c r="P749" s="105"/>
      <c r="Q749" s="105"/>
      <c r="R749" s="105"/>
      <c r="S749" s="46">
        <f t="shared" si="230"/>
        <v>0</v>
      </c>
      <c r="T749" s="46"/>
      <c r="U749" s="46">
        <f t="shared" si="231"/>
        <v>0</v>
      </c>
      <c r="V749" s="105"/>
      <c r="W749" s="105"/>
      <c r="X749" s="105"/>
      <c r="Y749" s="105"/>
      <c r="Z749" s="46">
        <f t="shared" si="217"/>
        <v>0</v>
      </c>
      <c r="AA749" s="105"/>
      <c r="AB749" s="46">
        <f t="shared" si="218"/>
        <v>0</v>
      </c>
      <c r="AC749" s="105"/>
      <c r="AD749" s="105"/>
      <c r="AE749" s="105"/>
      <c r="AF749" s="105"/>
      <c r="AG749" s="46">
        <f t="shared" si="232"/>
        <v>0</v>
      </c>
      <c r="AH749" s="105">
        <v>0</v>
      </c>
      <c r="AI749" s="46">
        <f t="shared" si="219"/>
        <v>0</v>
      </c>
      <c r="AJ749" s="105"/>
      <c r="AK749" s="105"/>
      <c r="AL749" s="105"/>
      <c r="AM749" s="105"/>
      <c r="AN749" s="46">
        <f t="shared" si="220"/>
        <v>0</v>
      </c>
      <c r="AO749" s="105">
        <v>0</v>
      </c>
      <c r="AP749" s="105">
        <f t="shared" si="221"/>
        <v>0</v>
      </c>
      <c r="AQ749" s="46">
        <f t="shared" si="222"/>
        <v>0</v>
      </c>
      <c r="AR749" s="46">
        <f t="shared" si="223"/>
        <v>0</v>
      </c>
      <c r="AS749" s="46">
        <f t="shared" si="224"/>
        <v>0</v>
      </c>
      <c r="AT749" s="46">
        <f t="shared" si="225"/>
        <v>0</v>
      </c>
      <c r="AU749" s="46">
        <f t="shared" si="226"/>
        <v>0</v>
      </c>
      <c r="AV749" s="105">
        <f t="shared" si="227"/>
        <v>0</v>
      </c>
      <c r="AW749" s="105">
        <f t="shared" si="228"/>
        <v>0</v>
      </c>
      <c r="AX749" s="107"/>
      <c r="AY749" s="294" t="b">
        <f t="shared" si="229"/>
        <v>1</v>
      </c>
      <c r="AZ749" s="5" t="s">
        <v>1826</v>
      </c>
    </row>
    <row r="750" spans="1:52" s="5" customFormat="1" ht="24.95" customHeight="1" x14ac:dyDescent="0.25">
      <c r="A750" s="281" t="s">
        <v>1739</v>
      </c>
      <c r="B750" s="19" t="s">
        <v>1827</v>
      </c>
      <c r="C750" s="65" t="s">
        <v>1828</v>
      </c>
      <c r="D750" s="66">
        <v>702.37</v>
      </c>
      <c r="E750" s="67">
        <v>702.37</v>
      </c>
      <c r="F750" s="101" t="s">
        <v>33</v>
      </c>
      <c r="G750" s="46">
        <v>0</v>
      </c>
      <c r="H750" s="46"/>
      <c r="I750" s="46"/>
      <c r="J750" s="46"/>
      <c r="K750" s="46"/>
      <c r="L750" s="46">
        <f t="shared" si="213"/>
        <v>0</v>
      </c>
      <c r="M750" s="46"/>
      <c r="N750" s="46">
        <f t="shared" si="214"/>
        <v>0</v>
      </c>
      <c r="O750" s="105"/>
      <c r="P750" s="105"/>
      <c r="Q750" s="105"/>
      <c r="R750" s="105"/>
      <c r="S750" s="46">
        <f t="shared" si="230"/>
        <v>0</v>
      </c>
      <c r="T750" s="46"/>
      <c r="U750" s="46">
        <f t="shared" si="231"/>
        <v>0</v>
      </c>
      <c r="V750" s="105"/>
      <c r="W750" s="105"/>
      <c r="X750" s="105"/>
      <c r="Y750" s="105"/>
      <c r="Z750" s="46">
        <f t="shared" si="217"/>
        <v>0</v>
      </c>
      <c r="AA750" s="105"/>
      <c r="AB750" s="46">
        <f t="shared" si="218"/>
        <v>0</v>
      </c>
      <c r="AC750" s="105"/>
      <c r="AD750" s="105"/>
      <c r="AE750" s="105"/>
      <c r="AF750" s="105"/>
      <c r="AG750" s="46">
        <f t="shared" si="232"/>
        <v>0</v>
      </c>
      <c r="AH750" s="105">
        <v>0</v>
      </c>
      <c r="AI750" s="46">
        <f t="shared" si="219"/>
        <v>0</v>
      </c>
      <c r="AJ750" s="105"/>
      <c r="AK750" s="105"/>
      <c r="AL750" s="105"/>
      <c r="AM750" s="105"/>
      <c r="AN750" s="46">
        <f t="shared" si="220"/>
        <v>0</v>
      </c>
      <c r="AO750" s="105">
        <v>0</v>
      </c>
      <c r="AP750" s="105">
        <f t="shared" si="221"/>
        <v>0</v>
      </c>
      <c r="AQ750" s="46">
        <f t="shared" si="222"/>
        <v>0</v>
      </c>
      <c r="AR750" s="46">
        <f t="shared" si="223"/>
        <v>0</v>
      </c>
      <c r="AS750" s="46">
        <f t="shared" si="224"/>
        <v>0</v>
      </c>
      <c r="AT750" s="46">
        <f t="shared" si="225"/>
        <v>0</v>
      </c>
      <c r="AU750" s="46">
        <f t="shared" si="226"/>
        <v>0</v>
      </c>
      <c r="AV750" s="105">
        <f t="shared" si="227"/>
        <v>0</v>
      </c>
      <c r="AW750" s="105">
        <f t="shared" si="228"/>
        <v>0</v>
      </c>
      <c r="AX750" s="107"/>
      <c r="AY750" s="294" t="b">
        <f t="shared" si="229"/>
        <v>1</v>
      </c>
      <c r="AZ750" s="5" t="s">
        <v>1828</v>
      </c>
    </row>
    <row r="751" spans="1:52" s="5" customFormat="1" ht="24.95" customHeight="1" x14ac:dyDescent="0.25">
      <c r="A751" s="281" t="s">
        <v>674</v>
      </c>
      <c r="B751" s="19" t="s">
        <v>920</v>
      </c>
      <c r="C751" s="65" t="s">
        <v>921</v>
      </c>
      <c r="D751" s="66">
        <v>242</v>
      </c>
      <c r="E751" s="67">
        <v>242</v>
      </c>
      <c r="F751" s="101" t="s">
        <v>33</v>
      </c>
      <c r="G751" s="46">
        <v>0</v>
      </c>
      <c r="H751" s="46"/>
      <c r="I751" s="46"/>
      <c r="J751" s="46"/>
      <c r="K751" s="46"/>
      <c r="L751" s="46">
        <f t="shared" si="213"/>
        <v>0</v>
      </c>
      <c r="M751" s="46"/>
      <c r="N751" s="46">
        <f t="shared" si="214"/>
        <v>0</v>
      </c>
      <c r="O751" s="105"/>
      <c r="P751" s="105"/>
      <c r="Q751" s="105"/>
      <c r="R751" s="105"/>
      <c r="S751" s="46">
        <f t="shared" si="230"/>
        <v>0</v>
      </c>
      <c r="T751" s="46"/>
      <c r="U751" s="46">
        <f t="shared" si="231"/>
        <v>0</v>
      </c>
      <c r="V751" s="105"/>
      <c r="W751" s="105"/>
      <c r="X751" s="105"/>
      <c r="Y751" s="105"/>
      <c r="Z751" s="46">
        <f t="shared" si="217"/>
        <v>0</v>
      </c>
      <c r="AA751" s="105"/>
      <c r="AB751" s="46">
        <f t="shared" si="218"/>
        <v>0</v>
      </c>
      <c r="AC751" s="105"/>
      <c r="AD751" s="105"/>
      <c r="AE751" s="105"/>
      <c r="AF751" s="105"/>
      <c r="AG751" s="46">
        <f t="shared" si="232"/>
        <v>0</v>
      </c>
      <c r="AH751" s="105"/>
      <c r="AI751" s="46">
        <f t="shared" si="219"/>
        <v>0</v>
      </c>
      <c r="AJ751" s="105"/>
      <c r="AK751" s="105"/>
      <c r="AL751" s="105"/>
      <c r="AM751" s="105"/>
      <c r="AN751" s="46">
        <f t="shared" si="220"/>
        <v>0</v>
      </c>
      <c r="AO751" s="105">
        <v>0</v>
      </c>
      <c r="AP751" s="105">
        <f t="shared" si="221"/>
        <v>0</v>
      </c>
      <c r="AQ751" s="46">
        <f t="shared" si="222"/>
        <v>0</v>
      </c>
      <c r="AR751" s="46">
        <f t="shared" si="223"/>
        <v>0</v>
      </c>
      <c r="AS751" s="46">
        <f t="shared" si="224"/>
        <v>0</v>
      </c>
      <c r="AT751" s="46">
        <f t="shared" si="225"/>
        <v>0</v>
      </c>
      <c r="AU751" s="46">
        <f t="shared" si="226"/>
        <v>0</v>
      </c>
      <c r="AV751" s="105">
        <f t="shared" si="227"/>
        <v>0</v>
      </c>
      <c r="AW751" s="105">
        <f t="shared" si="228"/>
        <v>0</v>
      </c>
      <c r="AX751" s="107"/>
      <c r="AY751" s="294" t="b">
        <f t="shared" si="229"/>
        <v>1</v>
      </c>
      <c r="AZ751" s="5" t="s">
        <v>921</v>
      </c>
    </row>
    <row r="752" spans="1:52" s="5" customFormat="1" ht="24.95" customHeight="1" x14ac:dyDescent="0.25">
      <c r="A752" s="281" t="s">
        <v>674</v>
      </c>
      <c r="B752" s="19" t="s">
        <v>922</v>
      </c>
      <c r="C752" s="65" t="s">
        <v>923</v>
      </c>
      <c r="D752" s="66">
        <v>258</v>
      </c>
      <c r="E752" s="67">
        <v>258</v>
      </c>
      <c r="F752" s="101" t="s">
        <v>33</v>
      </c>
      <c r="G752" s="46">
        <v>0</v>
      </c>
      <c r="H752" s="46"/>
      <c r="I752" s="46"/>
      <c r="J752" s="46"/>
      <c r="K752" s="46"/>
      <c r="L752" s="46">
        <f t="shared" si="213"/>
        <v>0</v>
      </c>
      <c r="M752" s="46"/>
      <c r="N752" s="46">
        <f t="shared" si="214"/>
        <v>0</v>
      </c>
      <c r="O752" s="105"/>
      <c r="P752" s="105"/>
      <c r="Q752" s="105"/>
      <c r="R752" s="105"/>
      <c r="S752" s="46">
        <f t="shared" si="230"/>
        <v>0</v>
      </c>
      <c r="T752" s="46"/>
      <c r="U752" s="46">
        <f t="shared" si="231"/>
        <v>0</v>
      </c>
      <c r="V752" s="105"/>
      <c r="W752" s="105"/>
      <c r="X752" s="105"/>
      <c r="Y752" s="105"/>
      <c r="Z752" s="46">
        <f t="shared" si="217"/>
        <v>0</v>
      </c>
      <c r="AA752" s="105"/>
      <c r="AB752" s="46">
        <f t="shared" si="218"/>
        <v>0</v>
      </c>
      <c r="AC752" s="105"/>
      <c r="AD752" s="105"/>
      <c r="AE752" s="105"/>
      <c r="AF752" s="105"/>
      <c r="AG752" s="46">
        <f t="shared" si="232"/>
        <v>0</v>
      </c>
      <c r="AH752" s="105"/>
      <c r="AI752" s="46">
        <f t="shared" si="219"/>
        <v>0</v>
      </c>
      <c r="AJ752" s="105"/>
      <c r="AK752" s="105"/>
      <c r="AL752" s="105"/>
      <c r="AM752" s="105"/>
      <c r="AN752" s="46">
        <f t="shared" si="220"/>
        <v>0</v>
      </c>
      <c r="AO752" s="105">
        <v>0</v>
      </c>
      <c r="AP752" s="105">
        <f t="shared" si="221"/>
        <v>0</v>
      </c>
      <c r="AQ752" s="46">
        <f t="shared" si="222"/>
        <v>0</v>
      </c>
      <c r="AR752" s="46">
        <f t="shared" si="223"/>
        <v>0</v>
      </c>
      <c r="AS752" s="46">
        <f t="shared" si="224"/>
        <v>0</v>
      </c>
      <c r="AT752" s="46">
        <f t="shared" si="225"/>
        <v>0</v>
      </c>
      <c r="AU752" s="46">
        <f t="shared" si="226"/>
        <v>0</v>
      </c>
      <c r="AV752" s="105">
        <f t="shared" si="227"/>
        <v>0</v>
      </c>
      <c r="AW752" s="105">
        <f t="shared" si="228"/>
        <v>0</v>
      </c>
      <c r="AX752" s="108"/>
      <c r="AY752" s="294" t="b">
        <f t="shared" si="229"/>
        <v>1</v>
      </c>
      <c r="AZ752" s="5" t="s">
        <v>923</v>
      </c>
    </row>
    <row r="753" spans="1:52" s="5" customFormat="1" ht="28.5" customHeight="1" x14ac:dyDescent="0.25">
      <c r="A753" s="281" t="s">
        <v>674</v>
      </c>
      <c r="B753" s="19" t="s">
        <v>924</v>
      </c>
      <c r="C753" s="65" t="s">
        <v>925</v>
      </c>
      <c r="D753" s="66">
        <v>198</v>
      </c>
      <c r="E753" s="67">
        <v>198</v>
      </c>
      <c r="F753" s="101" t="s">
        <v>33</v>
      </c>
      <c r="G753" s="46">
        <v>0</v>
      </c>
      <c r="H753" s="46"/>
      <c r="I753" s="46"/>
      <c r="J753" s="46"/>
      <c r="K753" s="46"/>
      <c r="L753" s="46">
        <f t="shared" si="213"/>
        <v>0</v>
      </c>
      <c r="M753" s="46"/>
      <c r="N753" s="46">
        <f t="shared" si="214"/>
        <v>0</v>
      </c>
      <c r="O753" s="105"/>
      <c r="P753" s="105"/>
      <c r="Q753" s="105"/>
      <c r="R753" s="105"/>
      <c r="S753" s="46">
        <f t="shared" si="230"/>
        <v>0</v>
      </c>
      <c r="T753" s="46"/>
      <c r="U753" s="46">
        <f t="shared" si="231"/>
        <v>0</v>
      </c>
      <c r="V753" s="105"/>
      <c r="W753" s="105"/>
      <c r="X753" s="105"/>
      <c r="Y753" s="105"/>
      <c r="Z753" s="46">
        <f t="shared" si="217"/>
        <v>0</v>
      </c>
      <c r="AA753" s="105"/>
      <c r="AB753" s="46">
        <f t="shared" si="218"/>
        <v>0</v>
      </c>
      <c r="AC753" s="105"/>
      <c r="AD753" s="105"/>
      <c r="AE753" s="105"/>
      <c r="AF753" s="105"/>
      <c r="AG753" s="46">
        <f t="shared" si="232"/>
        <v>0</v>
      </c>
      <c r="AH753" s="105"/>
      <c r="AI753" s="46">
        <f t="shared" si="219"/>
        <v>0</v>
      </c>
      <c r="AJ753" s="105"/>
      <c r="AK753" s="105"/>
      <c r="AL753" s="105"/>
      <c r="AM753" s="105"/>
      <c r="AN753" s="46">
        <f t="shared" si="220"/>
        <v>0</v>
      </c>
      <c r="AO753" s="105">
        <v>0</v>
      </c>
      <c r="AP753" s="105">
        <f t="shared" si="221"/>
        <v>0</v>
      </c>
      <c r="AQ753" s="46">
        <f t="shared" si="222"/>
        <v>0</v>
      </c>
      <c r="AR753" s="46">
        <f t="shared" si="223"/>
        <v>0</v>
      </c>
      <c r="AS753" s="46">
        <f t="shared" si="224"/>
        <v>0</v>
      </c>
      <c r="AT753" s="46">
        <f t="shared" si="225"/>
        <v>0</v>
      </c>
      <c r="AU753" s="46">
        <f t="shared" si="226"/>
        <v>0</v>
      </c>
      <c r="AV753" s="105">
        <f t="shared" si="227"/>
        <v>0</v>
      </c>
      <c r="AW753" s="105">
        <f t="shared" si="228"/>
        <v>0</v>
      </c>
      <c r="AX753" s="108"/>
      <c r="AY753" s="294" t="b">
        <f t="shared" si="229"/>
        <v>1</v>
      </c>
      <c r="AZ753" s="5" t="s">
        <v>925</v>
      </c>
    </row>
    <row r="754" spans="1:52" s="5" customFormat="1" ht="24.95" customHeight="1" x14ac:dyDescent="0.25">
      <c r="A754" s="281" t="s">
        <v>674</v>
      </c>
      <c r="B754" s="19" t="s">
        <v>926</v>
      </c>
      <c r="C754" s="65" t="s">
        <v>927</v>
      </c>
      <c r="D754" s="66">
        <v>113.68</v>
      </c>
      <c r="E754" s="67">
        <v>113.68</v>
      </c>
      <c r="F754" s="101" t="s">
        <v>33</v>
      </c>
      <c r="G754" s="46">
        <v>0</v>
      </c>
      <c r="H754" s="46"/>
      <c r="I754" s="46"/>
      <c r="J754" s="46"/>
      <c r="K754" s="46"/>
      <c r="L754" s="46">
        <f t="shared" si="213"/>
        <v>0</v>
      </c>
      <c r="M754" s="46"/>
      <c r="N754" s="46">
        <f t="shared" si="214"/>
        <v>0</v>
      </c>
      <c r="O754" s="105"/>
      <c r="P754" s="105"/>
      <c r="Q754" s="105"/>
      <c r="R754" s="105"/>
      <c r="S754" s="46">
        <f t="shared" si="230"/>
        <v>0</v>
      </c>
      <c r="T754" s="46"/>
      <c r="U754" s="46">
        <f t="shared" si="231"/>
        <v>0</v>
      </c>
      <c r="V754" s="105"/>
      <c r="W754" s="105"/>
      <c r="X754" s="105"/>
      <c r="Y754" s="105"/>
      <c r="Z754" s="46">
        <f t="shared" si="217"/>
        <v>0</v>
      </c>
      <c r="AA754" s="105"/>
      <c r="AB754" s="46">
        <f t="shared" si="218"/>
        <v>0</v>
      </c>
      <c r="AC754" s="105"/>
      <c r="AD754" s="105"/>
      <c r="AE754" s="105"/>
      <c r="AF754" s="105"/>
      <c r="AG754" s="46">
        <f t="shared" si="232"/>
        <v>0</v>
      </c>
      <c r="AH754" s="105"/>
      <c r="AI754" s="46">
        <f t="shared" si="219"/>
        <v>0</v>
      </c>
      <c r="AJ754" s="105"/>
      <c r="AK754" s="105"/>
      <c r="AL754" s="105"/>
      <c r="AM754" s="105"/>
      <c r="AN754" s="46">
        <f t="shared" si="220"/>
        <v>0</v>
      </c>
      <c r="AO754" s="105">
        <v>0</v>
      </c>
      <c r="AP754" s="105">
        <f t="shared" si="221"/>
        <v>0</v>
      </c>
      <c r="AQ754" s="46">
        <f t="shared" si="222"/>
        <v>0</v>
      </c>
      <c r="AR754" s="46">
        <f t="shared" si="223"/>
        <v>0</v>
      </c>
      <c r="AS754" s="46">
        <f t="shared" si="224"/>
        <v>0</v>
      </c>
      <c r="AT754" s="46">
        <f t="shared" si="225"/>
        <v>0</v>
      </c>
      <c r="AU754" s="46">
        <f t="shared" si="226"/>
        <v>0</v>
      </c>
      <c r="AV754" s="105">
        <f t="shared" si="227"/>
        <v>0</v>
      </c>
      <c r="AW754" s="105">
        <f t="shared" si="228"/>
        <v>0</v>
      </c>
      <c r="AX754" s="107"/>
      <c r="AY754" s="294" t="b">
        <f t="shared" si="229"/>
        <v>1</v>
      </c>
      <c r="AZ754" s="5" t="s">
        <v>927</v>
      </c>
    </row>
    <row r="755" spans="1:52" s="5" customFormat="1" ht="24.95" customHeight="1" x14ac:dyDescent="0.25">
      <c r="A755" s="281" t="s">
        <v>1053</v>
      </c>
      <c r="B755" s="19" t="s">
        <v>1232</v>
      </c>
      <c r="C755" s="114" t="s">
        <v>1233</v>
      </c>
      <c r="D755" s="66">
        <v>24.13</v>
      </c>
      <c r="E755" s="67">
        <v>24.13</v>
      </c>
      <c r="F755" s="101" t="s">
        <v>33</v>
      </c>
      <c r="G755" s="46">
        <v>6</v>
      </c>
      <c r="H755" s="46"/>
      <c r="I755" s="46"/>
      <c r="J755" s="46"/>
      <c r="K755" s="46"/>
      <c r="L755" s="46">
        <f t="shared" si="213"/>
        <v>6</v>
      </c>
      <c r="M755" s="46">
        <v>6</v>
      </c>
      <c r="N755" s="46">
        <f t="shared" si="214"/>
        <v>0</v>
      </c>
      <c r="O755" s="105"/>
      <c r="P755" s="105"/>
      <c r="Q755" s="105"/>
      <c r="R755" s="105"/>
      <c r="S755" s="46">
        <f t="shared" si="230"/>
        <v>6</v>
      </c>
      <c r="T755" s="46">
        <v>6</v>
      </c>
      <c r="U755" s="46">
        <f t="shared" si="231"/>
        <v>0</v>
      </c>
      <c r="V755" s="105"/>
      <c r="W755" s="105"/>
      <c r="X755" s="105">
        <v>4</v>
      </c>
      <c r="Y755" s="105"/>
      <c r="Z755" s="46">
        <f t="shared" si="217"/>
        <v>2</v>
      </c>
      <c r="AA755" s="105">
        <v>2</v>
      </c>
      <c r="AB755" s="46">
        <f t="shared" si="218"/>
        <v>0</v>
      </c>
      <c r="AC755" s="105"/>
      <c r="AD755" s="105"/>
      <c r="AE755" s="105"/>
      <c r="AF755" s="105"/>
      <c r="AG755" s="46">
        <f t="shared" si="232"/>
        <v>2</v>
      </c>
      <c r="AH755" s="105">
        <v>2</v>
      </c>
      <c r="AI755" s="46">
        <f t="shared" si="219"/>
        <v>0</v>
      </c>
      <c r="AJ755" s="105"/>
      <c r="AK755" s="105"/>
      <c r="AL755" s="105"/>
      <c r="AM755" s="105"/>
      <c r="AN755" s="46">
        <f t="shared" si="220"/>
        <v>2</v>
      </c>
      <c r="AO755" s="105">
        <v>2</v>
      </c>
      <c r="AP755" s="105">
        <f t="shared" si="221"/>
        <v>0</v>
      </c>
      <c r="AQ755" s="46">
        <f t="shared" si="222"/>
        <v>0</v>
      </c>
      <c r="AR755" s="46">
        <f t="shared" si="223"/>
        <v>0</v>
      </c>
      <c r="AS755" s="46">
        <f t="shared" si="224"/>
        <v>4</v>
      </c>
      <c r="AT755" s="46">
        <f t="shared" si="225"/>
        <v>0</v>
      </c>
      <c r="AU755" s="46">
        <f t="shared" si="226"/>
        <v>2</v>
      </c>
      <c r="AV755" s="105">
        <f t="shared" si="227"/>
        <v>2</v>
      </c>
      <c r="AW755" s="105">
        <f t="shared" si="228"/>
        <v>0</v>
      </c>
      <c r="AX755" s="107"/>
      <c r="AY755" s="294" t="b">
        <f t="shared" si="229"/>
        <v>1</v>
      </c>
      <c r="AZ755" s="5" t="s">
        <v>1233</v>
      </c>
    </row>
    <row r="756" spans="1:52" s="5" customFormat="1" ht="24.95" customHeight="1" x14ac:dyDescent="0.25">
      <c r="A756" s="281" t="s">
        <v>1272</v>
      </c>
      <c r="B756" s="19" t="s">
        <v>1292</v>
      </c>
      <c r="C756" s="110" t="s">
        <v>1293</v>
      </c>
      <c r="D756" s="66">
        <v>12.18</v>
      </c>
      <c r="E756" s="67">
        <v>12.18</v>
      </c>
      <c r="F756" s="101" t="s">
        <v>33</v>
      </c>
      <c r="G756" s="46">
        <v>0</v>
      </c>
      <c r="H756" s="46"/>
      <c r="I756" s="46"/>
      <c r="J756" s="46"/>
      <c r="K756" s="46"/>
      <c r="L756" s="46">
        <f t="shared" ref="L756:L818" si="233">G756+H756+I756-J756-K756</f>
        <v>0</v>
      </c>
      <c r="M756" s="46"/>
      <c r="N756" s="46">
        <f t="shared" ref="N756:N818" si="234">M756-L756</f>
        <v>0</v>
      </c>
      <c r="O756" s="105"/>
      <c r="P756" s="105"/>
      <c r="Q756" s="105"/>
      <c r="R756" s="105"/>
      <c r="S756" s="46">
        <f t="shared" ref="S756" si="235">L756+O756+P756-Q756-R756</f>
        <v>0</v>
      </c>
      <c r="T756" s="46"/>
      <c r="U756" s="46">
        <f t="shared" ref="U756" si="236">T756-S756</f>
        <v>0</v>
      </c>
      <c r="V756" s="105"/>
      <c r="W756" s="105"/>
      <c r="X756" s="105"/>
      <c r="Y756" s="105"/>
      <c r="Z756" s="46">
        <f t="shared" ref="Z756:Z818" si="237">S756+V756+W756-X756-Y756</f>
        <v>0</v>
      </c>
      <c r="AA756" s="105"/>
      <c r="AB756" s="46">
        <f t="shared" ref="AB756:AB818" si="238">AA756-Z756</f>
        <v>0</v>
      </c>
      <c r="AC756" s="105"/>
      <c r="AD756" s="105"/>
      <c r="AE756" s="105"/>
      <c r="AF756" s="105"/>
      <c r="AG756" s="46">
        <f t="shared" si="232"/>
        <v>0</v>
      </c>
      <c r="AH756" s="105">
        <v>0</v>
      </c>
      <c r="AI756" s="46">
        <f t="shared" ref="AI756:AI818" si="239">AH756-AG756</f>
        <v>0</v>
      </c>
      <c r="AJ756" s="105"/>
      <c r="AK756" s="105"/>
      <c r="AL756" s="105"/>
      <c r="AM756" s="105"/>
      <c r="AN756" s="46">
        <f t="shared" ref="AN756:AN818" si="240">AG756+AJ756+AK756-AL756-AM756</f>
        <v>0</v>
      </c>
      <c r="AO756" s="105">
        <v>0</v>
      </c>
      <c r="AP756" s="105">
        <f t="shared" ref="AP756:AP818" si="241">AO756-AN756</f>
        <v>0</v>
      </c>
      <c r="AQ756" s="46">
        <f t="shared" ref="AQ756:AQ818" si="242">H756+O756+V756+AC756+AJ756</f>
        <v>0</v>
      </c>
      <c r="AR756" s="46">
        <f t="shared" ref="AR756:AR818" si="243">I756+P756+W756+AD756+AK756</f>
        <v>0</v>
      </c>
      <c r="AS756" s="46">
        <f t="shared" ref="AS756:AS818" si="244">J756+Q756+X756+AE756+AL756</f>
        <v>0</v>
      </c>
      <c r="AT756" s="46">
        <f t="shared" ref="AT756:AT818" si="245">K756+R756+Y756+AF756+AM756</f>
        <v>0</v>
      </c>
      <c r="AU756" s="46">
        <f t="shared" ref="AU756:AU818" si="246">G756+AQ756+AR756-AS756-AT756</f>
        <v>0</v>
      </c>
      <c r="AV756" s="105">
        <f t="shared" ref="AV756:AV818" si="247">+AO756</f>
        <v>0</v>
      </c>
      <c r="AW756" s="105">
        <f t="shared" ref="AW756:AW818" si="248">AV756-AU756</f>
        <v>0</v>
      </c>
      <c r="AX756" s="107"/>
      <c r="AY756" s="294" t="b">
        <f t="shared" si="229"/>
        <v>1</v>
      </c>
      <c r="AZ756" s="5" t="s">
        <v>1293</v>
      </c>
    </row>
    <row r="757" spans="1:52" s="5" customFormat="1" ht="28.5" customHeight="1" x14ac:dyDescent="0.25">
      <c r="A757" s="281" t="s">
        <v>674</v>
      </c>
      <c r="B757" s="19" t="s">
        <v>928</v>
      </c>
      <c r="C757" s="65" t="s">
        <v>929</v>
      </c>
      <c r="D757" s="66">
        <v>194.88</v>
      </c>
      <c r="E757" s="67">
        <v>194.88</v>
      </c>
      <c r="F757" s="101" t="s">
        <v>76</v>
      </c>
      <c r="G757" s="46">
        <v>8</v>
      </c>
      <c r="H757" s="46"/>
      <c r="I757" s="46"/>
      <c r="J757" s="46"/>
      <c r="K757" s="46"/>
      <c r="L757" s="46">
        <f t="shared" si="233"/>
        <v>8</v>
      </c>
      <c r="M757" s="46">
        <v>8</v>
      </c>
      <c r="N757" s="46">
        <f t="shared" si="234"/>
        <v>0</v>
      </c>
      <c r="O757" s="105"/>
      <c r="P757" s="105"/>
      <c r="Q757" s="105"/>
      <c r="R757" s="105"/>
      <c r="S757" s="46">
        <f t="shared" ref="S757:S788" si="249">L757+O757+P757-Q757-R757</f>
        <v>8</v>
      </c>
      <c r="T757" s="46">
        <v>8</v>
      </c>
      <c r="U757" s="46">
        <f t="shared" ref="U757:U788" si="250">T757-S757</f>
        <v>0</v>
      </c>
      <c r="V757" s="105"/>
      <c r="W757" s="105"/>
      <c r="X757" s="105"/>
      <c r="Y757" s="105"/>
      <c r="Z757" s="46">
        <f t="shared" si="237"/>
        <v>8</v>
      </c>
      <c r="AA757" s="105">
        <v>8</v>
      </c>
      <c r="AB757" s="46">
        <f t="shared" si="238"/>
        <v>0</v>
      </c>
      <c r="AC757" s="105"/>
      <c r="AD757" s="105"/>
      <c r="AE757" s="105"/>
      <c r="AF757" s="105"/>
      <c r="AG757" s="46">
        <f t="shared" si="232"/>
        <v>8</v>
      </c>
      <c r="AH757" s="105">
        <v>8</v>
      </c>
      <c r="AI757" s="46">
        <f t="shared" si="239"/>
        <v>0</v>
      </c>
      <c r="AJ757" s="105"/>
      <c r="AK757" s="105"/>
      <c r="AL757" s="105"/>
      <c r="AM757" s="105"/>
      <c r="AN757" s="46">
        <f t="shared" si="240"/>
        <v>8</v>
      </c>
      <c r="AO757" s="105">
        <v>8</v>
      </c>
      <c r="AP757" s="105">
        <f t="shared" si="241"/>
        <v>0</v>
      </c>
      <c r="AQ757" s="46">
        <f t="shared" si="242"/>
        <v>0</v>
      </c>
      <c r="AR757" s="46">
        <f t="shared" si="243"/>
        <v>0</v>
      </c>
      <c r="AS757" s="46">
        <f t="shared" si="244"/>
        <v>0</v>
      </c>
      <c r="AT757" s="46">
        <f t="shared" si="245"/>
        <v>0</v>
      </c>
      <c r="AU757" s="46">
        <f t="shared" si="246"/>
        <v>8</v>
      </c>
      <c r="AV757" s="105">
        <f t="shared" si="247"/>
        <v>8</v>
      </c>
      <c r="AW757" s="105">
        <f t="shared" si="248"/>
        <v>0</v>
      </c>
      <c r="AX757" s="108"/>
      <c r="AY757" s="294" t="b">
        <f t="shared" si="229"/>
        <v>1</v>
      </c>
      <c r="AZ757" s="5" t="s">
        <v>929</v>
      </c>
    </row>
    <row r="758" spans="1:52" s="5" customFormat="1" ht="28.5" customHeight="1" x14ac:dyDescent="0.25">
      <c r="A758" s="281" t="s">
        <v>1053</v>
      </c>
      <c r="B758" s="19" t="s">
        <v>1234</v>
      </c>
      <c r="C758" s="65" t="s">
        <v>1235</v>
      </c>
      <c r="D758" s="66">
        <v>51.73</v>
      </c>
      <c r="E758" s="67">
        <v>51.73</v>
      </c>
      <c r="F758" s="101" t="s">
        <v>33</v>
      </c>
      <c r="G758" s="46">
        <v>2</v>
      </c>
      <c r="H758" s="46"/>
      <c r="I758" s="46"/>
      <c r="J758" s="46"/>
      <c r="K758" s="46"/>
      <c r="L758" s="46">
        <f t="shared" si="233"/>
        <v>2</v>
      </c>
      <c r="M758" s="46">
        <v>2</v>
      </c>
      <c r="N758" s="46">
        <f t="shared" si="234"/>
        <v>0</v>
      </c>
      <c r="O758" s="105"/>
      <c r="P758" s="105"/>
      <c r="Q758" s="105"/>
      <c r="R758" s="105"/>
      <c r="S758" s="46">
        <f t="shared" si="249"/>
        <v>2</v>
      </c>
      <c r="T758" s="46">
        <v>2</v>
      </c>
      <c r="U758" s="46">
        <f t="shared" si="250"/>
        <v>0</v>
      </c>
      <c r="V758" s="105"/>
      <c r="W758" s="105"/>
      <c r="X758" s="105"/>
      <c r="Y758" s="105"/>
      <c r="Z758" s="46">
        <f t="shared" si="237"/>
        <v>2</v>
      </c>
      <c r="AA758" s="105">
        <v>2</v>
      </c>
      <c r="AB758" s="46">
        <f t="shared" si="238"/>
        <v>0</v>
      </c>
      <c r="AC758" s="105"/>
      <c r="AD758" s="105"/>
      <c r="AE758" s="105"/>
      <c r="AF758" s="105"/>
      <c r="AG758" s="46">
        <f t="shared" si="232"/>
        <v>2</v>
      </c>
      <c r="AH758" s="105">
        <v>2</v>
      </c>
      <c r="AI758" s="46">
        <f t="shared" si="239"/>
        <v>0</v>
      </c>
      <c r="AJ758" s="105"/>
      <c r="AK758" s="105"/>
      <c r="AL758" s="105"/>
      <c r="AM758" s="105"/>
      <c r="AN758" s="46">
        <f t="shared" si="240"/>
        <v>2</v>
      </c>
      <c r="AO758" s="105">
        <v>2</v>
      </c>
      <c r="AP758" s="105">
        <f t="shared" si="241"/>
        <v>0</v>
      </c>
      <c r="AQ758" s="46">
        <f t="shared" si="242"/>
        <v>0</v>
      </c>
      <c r="AR758" s="46">
        <f t="shared" si="243"/>
        <v>0</v>
      </c>
      <c r="AS758" s="46">
        <f t="shared" si="244"/>
        <v>0</v>
      </c>
      <c r="AT758" s="46">
        <f t="shared" si="245"/>
        <v>0</v>
      </c>
      <c r="AU758" s="46">
        <f t="shared" si="246"/>
        <v>2</v>
      </c>
      <c r="AV758" s="105">
        <f t="shared" si="247"/>
        <v>2</v>
      </c>
      <c r="AW758" s="105">
        <f t="shared" si="248"/>
        <v>0</v>
      </c>
      <c r="AX758" s="107"/>
      <c r="AY758" s="294" t="b">
        <f t="shared" si="229"/>
        <v>1</v>
      </c>
      <c r="AZ758" s="5" t="s">
        <v>1235</v>
      </c>
    </row>
    <row r="759" spans="1:52" s="5" customFormat="1" ht="24.95" customHeight="1" x14ac:dyDescent="0.25">
      <c r="A759" s="281" t="s">
        <v>1739</v>
      </c>
      <c r="B759" s="19" t="s">
        <v>1829</v>
      </c>
      <c r="C759" s="65" t="s">
        <v>1830</v>
      </c>
      <c r="D759" s="66">
        <v>279.26</v>
      </c>
      <c r="E759" s="67">
        <v>279.26</v>
      </c>
      <c r="F759" s="101" t="s">
        <v>33</v>
      </c>
      <c r="G759" s="46">
        <v>0</v>
      </c>
      <c r="H759" s="46"/>
      <c r="I759" s="46"/>
      <c r="J759" s="46"/>
      <c r="K759" s="46"/>
      <c r="L759" s="46">
        <f t="shared" si="233"/>
        <v>0</v>
      </c>
      <c r="M759" s="46"/>
      <c r="N759" s="46">
        <f t="shared" si="234"/>
        <v>0</v>
      </c>
      <c r="O759" s="105"/>
      <c r="P759" s="105"/>
      <c r="Q759" s="105"/>
      <c r="R759" s="105"/>
      <c r="S759" s="46">
        <f t="shared" si="249"/>
        <v>0</v>
      </c>
      <c r="T759" s="46"/>
      <c r="U759" s="46">
        <f t="shared" si="250"/>
        <v>0</v>
      </c>
      <c r="V759" s="105"/>
      <c r="W759" s="105"/>
      <c r="X759" s="105"/>
      <c r="Y759" s="105"/>
      <c r="Z759" s="46">
        <f t="shared" si="237"/>
        <v>0</v>
      </c>
      <c r="AA759" s="105"/>
      <c r="AB759" s="46">
        <f t="shared" si="238"/>
        <v>0</v>
      </c>
      <c r="AC759" s="105"/>
      <c r="AD759" s="105"/>
      <c r="AE759" s="105"/>
      <c r="AF759" s="105"/>
      <c r="AG759" s="46">
        <f t="shared" si="232"/>
        <v>0</v>
      </c>
      <c r="AH759" s="105">
        <v>0</v>
      </c>
      <c r="AI759" s="46">
        <f t="shared" si="239"/>
        <v>0</v>
      </c>
      <c r="AJ759" s="105"/>
      <c r="AK759" s="105"/>
      <c r="AL759" s="105"/>
      <c r="AM759" s="105"/>
      <c r="AN759" s="46">
        <f t="shared" si="240"/>
        <v>0</v>
      </c>
      <c r="AO759" s="105">
        <v>0</v>
      </c>
      <c r="AP759" s="105">
        <f t="shared" si="241"/>
        <v>0</v>
      </c>
      <c r="AQ759" s="46">
        <f t="shared" si="242"/>
        <v>0</v>
      </c>
      <c r="AR759" s="46">
        <f t="shared" si="243"/>
        <v>0</v>
      </c>
      <c r="AS759" s="46">
        <f t="shared" si="244"/>
        <v>0</v>
      </c>
      <c r="AT759" s="46">
        <f t="shared" si="245"/>
        <v>0</v>
      </c>
      <c r="AU759" s="46">
        <f t="shared" si="246"/>
        <v>0</v>
      </c>
      <c r="AV759" s="105">
        <f t="shared" si="247"/>
        <v>0</v>
      </c>
      <c r="AW759" s="105">
        <f t="shared" si="248"/>
        <v>0</v>
      </c>
      <c r="AX759" s="107"/>
      <c r="AY759" s="294" t="b">
        <f t="shared" si="229"/>
        <v>1</v>
      </c>
      <c r="AZ759" s="5" t="s">
        <v>1830</v>
      </c>
    </row>
    <row r="760" spans="1:52" s="5" customFormat="1" ht="24.95" customHeight="1" x14ac:dyDescent="0.25">
      <c r="A760" s="281" t="s">
        <v>1739</v>
      </c>
      <c r="B760" s="19" t="s">
        <v>1831</v>
      </c>
      <c r="C760" s="65" t="s">
        <v>1832</v>
      </c>
      <c r="D760" s="66">
        <v>765.6</v>
      </c>
      <c r="E760" s="67">
        <v>765.6</v>
      </c>
      <c r="F760" s="101" t="s">
        <v>33</v>
      </c>
      <c r="G760" s="46">
        <v>0</v>
      </c>
      <c r="H760" s="46"/>
      <c r="I760" s="46"/>
      <c r="J760" s="46"/>
      <c r="K760" s="46"/>
      <c r="L760" s="46">
        <f t="shared" si="233"/>
        <v>0</v>
      </c>
      <c r="M760" s="46"/>
      <c r="N760" s="46">
        <f t="shared" si="234"/>
        <v>0</v>
      </c>
      <c r="O760" s="105"/>
      <c r="P760" s="105"/>
      <c r="Q760" s="105"/>
      <c r="R760" s="105"/>
      <c r="S760" s="46">
        <f t="shared" si="249"/>
        <v>0</v>
      </c>
      <c r="T760" s="46"/>
      <c r="U760" s="46">
        <f t="shared" si="250"/>
        <v>0</v>
      </c>
      <c r="V760" s="105"/>
      <c r="W760" s="105"/>
      <c r="X760" s="105"/>
      <c r="Y760" s="105"/>
      <c r="Z760" s="46">
        <f t="shared" si="237"/>
        <v>0</v>
      </c>
      <c r="AA760" s="105"/>
      <c r="AB760" s="46">
        <f t="shared" si="238"/>
        <v>0</v>
      </c>
      <c r="AC760" s="105"/>
      <c r="AD760" s="105"/>
      <c r="AE760" s="105"/>
      <c r="AF760" s="105"/>
      <c r="AG760" s="46">
        <f t="shared" si="232"/>
        <v>0</v>
      </c>
      <c r="AH760" s="105">
        <v>0</v>
      </c>
      <c r="AI760" s="46">
        <f t="shared" si="239"/>
        <v>0</v>
      </c>
      <c r="AJ760" s="105"/>
      <c r="AK760" s="105"/>
      <c r="AL760" s="105"/>
      <c r="AM760" s="105"/>
      <c r="AN760" s="46">
        <f t="shared" si="240"/>
        <v>0</v>
      </c>
      <c r="AO760" s="105">
        <v>0</v>
      </c>
      <c r="AP760" s="105">
        <f t="shared" si="241"/>
        <v>0</v>
      </c>
      <c r="AQ760" s="46">
        <f t="shared" si="242"/>
        <v>0</v>
      </c>
      <c r="AR760" s="46">
        <f t="shared" si="243"/>
        <v>0</v>
      </c>
      <c r="AS760" s="46">
        <f t="shared" si="244"/>
        <v>0</v>
      </c>
      <c r="AT760" s="46">
        <f t="shared" si="245"/>
        <v>0</v>
      </c>
      <c r="AU760" s="46">
        <f t="shared" si="246"/>
        <v>0</v>
      </c>
      <c r="AV760" s="105">
        <f t="shared" si="247"/>
        <v>0</v>
      </c>
      <c r="AW760" s="105">
        <f t="shared" si="248"/>
        <v>0</v>
      </c>
      <c r="AX760" s="107"/>
      <c r="AY760" s="294" t="b">
        <f t="shared" si="229"/>
        <v>1</v>
      </c>
      <c r="AZ760" s="5" t="s">
        <v>1832</v>
      </c>
    </row>
    <row r="761" spans="1:52" s="5" customFormat="1" ht="28.5" customHeight="1" x14ac:dyDescent="0.25">
      <c r="A761" s="281" t="s">
        <v>1739</v>
      </c>
      <c r="B761" s="19" t="s">
        <v>1833</v>
      </c>
      <c r="C761" s="65" t="s">
        <v>1834</v>
      </c>
      <c r="D761" s="66">
        <v>1174.5</v>
      </c>
      <c r="E761" s="67">
        <v>1174.5</v>
      </c>
      <c r="F761" s="101" t="s">
        <v>33</v>
      </c>
      <c r="G761" s="46">
        <v>0</v>
      </c>
      <c r="H761" s="46"/>
      <c r="I761" s="46"/>
      <c r="J761" s="46"/>
      <c r="K761" s="46"/>
      <c r="L761" s="46">
        <f t="shared" si="233"/>
        <v>0</v>
      </c>
      <c r="M761" s="46"/>
      <c r="N761" s="46">
        <f t="shared" si="234"/>
        <v>0</v>
      </c>
      <c r="O761" s="105"/>
      <c r="P761" s="105"/>
      <c r="Q761" s="105"/>
      <c r="R761" s="105"/>
      <c r="S761" s="46">
        <f t="shared" si="249"/>
        <v>0</v>
      </c>
      <c r="T761" s="46"/>
      <c r="U761" s="46">
        <f t="shared" si="250"/>
        <v>0</v>
      </c>
      <c r="V761" s="105"/>
      <c r="W761" s="105"/>
      <c r="X761" s="105"/>
      <c r="Y761" s="105"/>
      <c r="Z761" s="46">
        <f t="shared" si="237"/>
        <v>0</v>
      </c>
      <c r="AA761" s="105"/>
      <c r="AB761" s="46">
        <f t="shared" si="238"/>
        <v>0</v>
      </c>
      <c r="AC761" s="105"/>
      <c r="AD761" s="105"/>
      <c r="AE761" s="105"/>
      <c r="AF761" s="105"/>
      <c r="AG761" s="46">
        <f t="shared" si="232"/>
        <v>0</v>
      </c>
      <c r="AH761" s="105">
        <v>0</v>
      </c>
      <c r="AI761" s="46">
        <f t="shared" si="239"/>
        <v>0</v>
      </c>
      <c r="AJ761" s="105"/>
      <c r="AK761" s="105"/>
      <c r="AL761" s="105"/>
      <c r="AM761" s="105"/>
      <c r="AN761" s="46">
        <f t="shared" si="240"/>
        <v>0</v>
      </c>
      <c r="AO761" s="105">
        <v>0</v>
      </c>
      <c r="AP761" s="105">
        <f t="shared" si="241"/>
        <v>0</v>
      </c>
      <c r="AQ761" s="46">
        <f t="shared" si="242"/>
        <v>0</v>
      </c>
      <c r="AR761" s="46">
        <f t="shared" si="243"/>
        <v>0</v>
      </c>
      <c r="AS761" s="46">
        <f t="shared" si="244"/>
        <v>0</v>
      </c>
      <c r="AT761" s="46">
        <f t="shared" si="245"/>
        <v>0</v>
      </c>
      <c r="AU761" s="46">
        <f t="shared" si="246"/>
        <v>0</v>
      </c>
      <c r="AV761" s="105">
        <f t="shared" si="247"/>
        <v>0</v>
      </c>
      <c r="AW761" s="105">
        <f t="shared" si="248"/>
        <v>0</v>
      </c>
      <c r="AX761" s="107"/>
      <c r="AY761" s="294" t="b">
        <f t="shared" si="229"/>
        <v>1</v>
      </c>
      <c r="AZ761" s="5" t="s">
        <v>1834</v>
      </c>
    </row>
    <row r="762" spans="1:52" s="5" customFormat="1" ht="28.5" customHeight="1" x14ac:dyDescent="0.25">
      <c r="A762" s="281" t="s">
        <v>1739</v>
      </c>
      <c r="B762" s="19" t="s">
        <v>1835</v>
      </c>
      <c r="C762" s="65" t="s">
        <v>1836</v>
      </c>
      <c r="D762" s="66">
        <v>324.73</v>
      </c>
      <c r="E762" s="67">
        <v>324.73</v>
      </c>
      <c r="F762" s="101" t="s">
        <v>33</v>
      </c>
      <c r="G762" s="46">
        <v>0</v>
      </c>
      <c r="H762" s="46"/>
      <c r="I762" s="46"/>
      <c r="J762" s="46"/>
      <c r="K762" s="46"/>
      <c r="L762" s="46">
        <f t="shared" si="233"/>
        <v>0</v>
      </c>
      <c r="M762" s="46"/>
      <c r="N762" s="46">
        <f t="shared" si="234"/>
        <v>0</v>
      </c>
      <c r="O762" s="105"/>
      <c r="P762" s="105"/>
      <c r="Q762" s="105"/>
      <c r="R762" s="105"/>
      <c r="S762" s="46">
        <f t="shared" si="249"/>
        <v>0</v>
      </c>
      <c r="T762" s="46"/>
      <c r="U762" s="46">
        <f t="shared" si="250"/>
        <v>0</v>
      </c>
      <c r="V762" s="105"/>
      <c r="W762" s="105"/>
      <c r="X762" s="105"/>
      <c r="Y762" s="105"/>
      <c r="Z762" s="46">
        <f t="shared" si="237"/>
        <v>0</v>
      </c>
      <c r="AA762" s="105"/>
      <c r="AB762" s="46">
        <f t="shared" si="238"/>
        <v>0</v>
      </c>
      <c r="AC762" s="105"/>
      <c r="AD762" s="105"/>
      <c r="AE762" s="105"/>
      <c r="AF762" s="105"/>
      <c r="AG762" s="46">
        <f t="shared" si="232"/>
        <v>0</v>
      </c>
      <c r="AH762" s="105">
        <v>0</v>
      </c>
      <c r="AI762" s="46">
        <f t="shared" si="239"/>
        <v>0</v>
      </c>
      <c r="AJ762" s="105"/>
      <c r="AK762" s="105"/>
      <c r="AL762" s="105"/>
      <c r="AM762" s="105"/>
      <c r="AN762" s="46">
        <f t="shared" si="240"/>
        <v>0</v>
      </c>
      <c r="AO762" s="105">
        <v>0</v>
      </c>
      <c r="AP762" s="105">
        <f t="shared" si="241"/>
        <v>0</v>
      </c>
      <c r="AQ762" s="46">
        <f t="shared" si="242"/>
        <v>0</v>
      </c>
      <c r="AR762" s="46">
        <f t="shared" si="243"/>
        <v>0</v>
      </c>
      <c r="AS762" s="46">
        <f t="shared" si="244"/>
        <v>0</v>
      </c>
      <c r="AT762" s="46">
        <f t="shared" si="245"/>
        <v>0</v>
      </c>
      <c r="AU762" s="46">
        <f t="shared" si="246"/>
        <v>0</v>
      </c>
      <c r="AV762" s="105">
        <f t="shared" si="247"/>
        <v>0</v>
      </c>
      <c r="AW762" s="105">
        <f t="shared" si="248"/>
        <v>0</v>
      </c>
      <c r="AX762" s="107"/>
      <c r="AY762" s="294" t="b">
        <f t="shared" si="229"/>
        <v>1</v>
      </c>
      <c r="AZ762" s="5" t="s">
        <v>1836</v>
      </c>
    </row>
    <row r="763" spans="1:52" s="5" customFormat="1" ht="28.5" customHeight="1" x14ac:dyDescent="0.25">
      <c r="A763" s="281" t="s">
        <v>1739</v>
      </c>
      <c r="B763" s="19" t="s">
        <v>1837</v>
      </c>
      <c r="C763" s="65" t="s">
        <v>1838</v>
      </c>
      <c r="D763" s="66">
        <v>282.02999999999997</v>
      </c>
      <c r="E763" s="67">
        <v>580</v>
      </c>
      <c r="F763" s="101" t="s">
        <v>33</v>
      </c>
      <c r="G763" s="46">
        <v>0</v>
      </c>
      <c r="H763" s="46"/>
      <c r="I763" s="46"/>
      <c r="J763" s="46"/>
      <c r="K763" s="46"/>
      <c r="L763" s="46">
        <f t="shared" si="233"/>
        <v>0</v>
      </c>
      <c r="M763" s="46"/>
      <c r="N763" s="46">
        <f t="shared" si="234"/>
        <v>0</v>
      </c>
      <c r="O763" s="105"/>
      <c r="P763" s="105"/>
      <c r="Q763" s="105"/>
      <c r="R763" s="105"/>
      <c r="S763" s="46">
        <f t="shared" si="249"/>
        <v>0</v>
      </c>
      <c r="T763" s="46"/>
      <c r="U763" s="46">
        <f t="shared" si="250"/>
        <v>0</v>
      </c>
      <c r="V763" s="105"/>
      <c r="W763" s="105"/>
      <c r="X763" s="105"/>
      <c r="Y763" s="105"/>
      <c r="Z763" s="46">
        <f t="shared" si="237"/>
        <v>0</v>
      </c>
      <c r="AA763" s="105"/>
      <c r="AB763" s="46">
        <f t="shared" si="238"/>
        <v>0</v>
      </c>
      <c r="AC763" s="105"/>
      <c r="AD763" s="105"/>
      <c r="AE763" s="105"/>
      <c r="AF763" s="105"/>
      <c r="AG763" s="46">
        <f t="shared" si="232"/>
        <v>0</v>
      </c>
      <c r="AH763" s="105">
        <v>0</v>
      </c>
      <c r="AI763" s="46">
        <f t="shared" si="239"/>
        <v>0</v>
      </c>
      <c r="AJ763" s="105"/>
      <c r="AK763" s="105"/>
      <c r="AL763" s="105"/>
      <c r="AM763" s="105"/>
      <c r="AN763" s="46">
        <f t="shared" si="240"/>
        <v>0</v>
      </c>
      <c r="AO763" s="105">
        <v>0</v>
      </c>
      <c r="AP763" s="105">
        <f t="shared" si="241"/>
        <v>0</v>
      </c>
      <c r="AQ763" s="46">
        <f t="shared" si="242"/>
        <v>0</v>
      </c>
      <c r="AR763" s="46">
        <f t="shared" si="243"/>
        <v>0</v>
      </c>
      <c r="AS763" s="46">
        <f t="shared" si="244"/>
        <v>0</v>
      </c>
      <c r="AT763" s="46">
        <f t="shared" si="245"/>
        <v>0</v>
      </c>
      <c r="AU763" s="46">
        <f t="shared" si="246"/>
        <v>0</v>
      </c>
      <c r="AV763" s="105">
        <f t="shared" si="247"/>
        <v>0</v>
      </c>
      <c r="AW763" s="105">
        <f t="shared" si="248"/>
        <v>0</v>
      </c>
      <c r="AX763" s="107"/>
      <c r="AY763" s="294" t="b">
        <f t="shared" si="229"/>
        <v>1</v>
      </c>
      <c r="AZ763" s="5" t="s">
        <v>1838</v>
      </c>
    </row>
    <row r="764" spans="1:52" s="5" customFormat="1" ht="28.5" customHeight="1" x14ac:dyDescent="0.25">
      <c r="A764" s="281" t="s">
        <v>1739</v>
      </c>
      <c r="B764" s="19" t="s">
        <v>1839</v>
      </c>
      <c r="C764" s="65" t="s">
        <v>1840</v>
      </c>
      <c r="D764" s="66">
        <v>0</v>
      </c>
      <c r="E764" s="67">
        <v>0</v>
      </c>
      <c r="F764" s="101" t="s">
        <v>33</v>
      </c>
      <c r="G764" s="46">
        <v>0</v>
      </c>
      <c r="H764" s="46"/>
      <c r="I764" s="46"/>
      <c r="J764" s="46"/>
      <c r="K764" s="46"/>
      <c r="L764" s="46">
        <f t="shared" si="233"/>
        <v>0</v>
      </c>
      <c r="M764" s="46"/>
      <c r="N764" s="46">
        <f t="shared" si="234"/>
        <v>0</v>
      </c>
      <c r="O764" s="105"/>
      <c r="P764" s="105"/>
      <c r="Q764" s="105"/>
      <c r="R764" s="105"/>
      <c r="S764" s="46">
        <f t="shared" si="249"/>
        <v>0</v>
      </c>
      <c r="T764" s="46"/>
      <c r="U764" s="46">
        <f t="shared" si="250"/>
        <v>0</v>
      </c>
      <c r="V764" s="105"/>
      <c r="W764" s="105"/>
      <c r="X764" s="105"/>
      <c r="Y764" s="105"/>
      <c r="Z764" s="46">
        <f t="shared" si="237"/>
        <v>0</v>
      </c>
      <c r="AA764" s="105"/>
      <c r="AB764" s="46">
        <f t="shared" si="238"/>
        <v>0</v>
      </c>
      <c r="AC764" s="105"/>
      <c r="AD764" s="105"/>
      <c r="AE764" s="105"/>
      <c r="AF764" s="105"/>
      <c r="AG764" s="46">
        <f t="shared" si="232"/>
        <v>0</v>
      </c>
      <c r="AH764" s="105">
        <v>0</v>
      </c>
      <c r="AI764" s="46">
        <f t="shared" si="239"/>
        <v>0</v>
      </c>
      <c r="AJ764" s="105"/>
      <c r="AK764" s="105"/>
      <c r="AL764" s="105"/>
      <c r="AM764" s="105"/>
      <c r="AN764" s="46">
        <f t="shared" si="240"/>
        <v>0</v>
      </c>
      <c r="AO764" s="105">
        <v>0</v>
      </c>
      <c r="AP764" s="105">
        <f t="shared" si="241"/>
        <v>0</v>
      </c>
      <c r="AQ764" s="46">
        <f t="shared" si="242"/>
        <v>0</v>
      </c>
      <c r="AR764" s="46">
        <f t="shared" si="243"/>
        <v>0</v>
      </c>
      <c r="AS764" s="46">
        <f t="shared" si="244"/>
        <v>0</v>
      </c>
      <c r="AT764" s="46">
        <f t="shared" si="245"/>
        <v>0</v>
      </c>
      <c r="AU764" s="46">
        <f t="shared" si="246"/>
        <v>0</v>
      </c>
      <c r="AV764" s="105">
        <f t="shared" si="247"/>
        <v>0</v>
      </c>
      <c r="AW764" s="105">
        <f t="shared" si="248"/>
        <v>0</v>
      </c>
      <c r="AX764" s="107"/>
      <c r="AY764" s="294" t="b">
        <f t="shared" si="229"/>
        <v>1</v>
      </c>
      <c r="AZ764" s="5" t="s">
        <v>1840</v>
      </c>
    </row>
    <row r="765" spans="1:52" s="5" customFormat="1" ht="28.5" customHeight="1" x14ac:dyDescent="0.25">
      <c r="A765" s="281" t="s">
        <v>1739</v>
      </c>
      <c r="B765" s="19" t="s">
        <v>1841</v>
      </c>
      <c r="C765" s="65" t="s">
        <v>1842</v>
      </c>
      <c r="D765" s="66">
        <v>1173.92</v>
      </c>
      <c r="E765" s="67">
        <v>1173.92</v>
      </c>
      <c r="F765" s="101" t="s">
        <v>33</v>
      </c>
      <c r="G765" s="46">
        <v>27</v>
      </c>
      <c r="H765" s="46"/>
      <c r="I765" s="46"/>
      <c r="J765" s="46"/>
      <c r="K765" s="46"/>
      <c r="L765" s="46">
        <f t="shared" si="233"/>
        <v>27</v>
      </c>
      <c r="M765" s="46">
        <v>27</v>
      </c>
      <c r="N765" s="46">
        <f t="shared" si="234"/>
        <v>0</v>
      </c>
      <c r="O765" s="105"/>
      <c r="P765" s="105"/>
      <c r="Q765" s="105"/>
      <c r="R765" s="105"/>
      <c r="S765" s="46">
        <f t="shared" si="249"/>
        <v>27</v>
      </c>
      <c r="T765" s="46">
        <v>27</v>
      </c>
      <c r="U765" s="46">
        <f t="shared" si="250"/>
        <v>0</v>
      </c>
      <c r="V765" s="105"/>
      <c r="W765" s="105"/>
      <c r="X765" s="105"/>
      <c r="Y765" s="105"/>
      <c r="Z765" s="46">
        <f t="shared" si="237"/>
        <v>27</v>
      </c>
      <c r="AA765" s="105">
        <v>27</v>
      </c>
      <c r="AB765" s="46">
        <f t="shared" si="238"/>
        <v>0</v>
      </c>
      <c r="AC765" s="105"/>
      <c r="AD765" s="105"/>
      <c r="AE765" s="105"/>
      <c r="AF765" s="105"/>
      <c r="AG765" s="46">
        <f t="shared" si="232"/>
        <v>27</v>
      </c>
      <c r="AH765" s="105">
        <v>27</v>
      </c>
      <c r="AI765" s="46">
        <f t="shared" si="239"/>
        <v>0</v>
      </c>
      <c r="AJ765" s="105"/>
      <c r="AK765" s="105"/>
      <c r="AL765" s="105"/>
      <c r="AM765" s="105"/>
      <c r="AN765" s="46">
        <f t="shared" si="240"/>
        <v>27</v>
      </c>
      <c r="AO765" s="105">
        <v>27</v>
      </c>
      <c r="AP765" s="105">
        <f t="shared" si="241"/>
        <v>0</v>
      </c>
      <c r="AQ765" s="46">
        <f t="shared" si="242"/>
        <v>0</v>
      </c>
      <c r="AR765" s="46">
        <f t="shared" si="243"/>
        <v>0</v>
      </c>
      <c r="AS765" s="46">
        <f t="shared" si="244"/>
        <v>0</v>
      </c>
      <c r="AT765" s="46">
        <f t="shared" si="245"/>
        <v>0</v>
      </c>
      <c r="AU765" s="46">
        <f t="shared" si="246"/>
        <v>27</v>
      </c>
      <c r="AV765" s="184">
        <f t="shared" si="247"/>
        <v>27</v>
      </c>
      <c r="AW765" s="105">
        <f t="shared" si="248"/>
        <v>0</v>
      </c>
      <c r="AX765" s="107"/>
      <c r="AY765" s="294" t="b">
        <f t="shared" si="229"/>
        <v>1</v>
      </c>
      <c r="AZ765" s="5" t="s">
        <v>1842</v>
      </c>
    </row>
    <row r="766" spans="1:52" s="5" customFormat="1" ht="28.5" customHeight="1" x14ac:dyDescent="0.25">
      <c r="A766" s="281" t="s">
        <v>1271</v>
      </c>
      <c r="B766" s="19" t="s">
        <v>1727</v>
      </c>
      <c r="C766" s="65" t="s">
        <v>1728</v>
      </c>
      <c r="D766" s="66">
        <v>1540</v>
      </c>
      <c r="E766" s="67">
        <v>1540</v>
      </c>
      <c r="F766" s="101" t="s">
        <v>33</v>
      </c>
      <c r="G766" s="46">
        <v>1</v>
      </c>
      <c r="H766" s="46"/>
      <c r="I766" s="46"/>
      <c r="J766" s="46"/>
      <c r="K766" s="46"/>
      <c r="L766" s="46">
        <f t="shared" si="233"/>
        <v>1</v>
      </c>
      <c r="M766" s="46">
        <v>1</v>
      </c>
      <c r="N766" s="46">
        <f t="shared" si="234"/>
        <v>0</v>
      </c>
      <c r="O766" s="105"/>
      <c r="P766" s="105"/>
      <c r="Q766" s="105"/>
      <c r="R766" s="105"/>
      <c r="S766" s="46">
        <f t="shared" si="249"/>
        <v>1</v>
      </c>
      <c r="T766" s="46">
        <v>1</v>
      </c>
      <c r="U766" s="46">
        <f t="shared" si="250"/>
        <v>0</v>
      </c>
      <c r="V766" s="105"/>
      <c r="W766" s="105"/>
      <c r="X766" s="105"/>
      <c r="Y766" s="105"/>
      <c r="Z766" s="46">
        <f t="shared" si="237"/>
        <v>1</v>
      </c>
      <c r="AA766" s="105">
        <v>1</v>
      </c>
      <c r="AB766" s="46">
        <f t="shared" si="238"/>
        <v>0</v>
      </c>
      <c r="AC766" s="105"/>
      <c r="AD766" s="105"/>
      <c r="AE766" s="105"/>
      <c r="AF766" s="105"/>
      <c r="AG766" s="46">
        <f t="shared" si="232"/>
        <v>1</v>
      </c>
      <c r="AH766" s="105">
        <v>1</v>
      </c>
      <c r="AI766" s="46">
        <f t="shared" si="239"/>
        <v>0</v>
      </c>
      <c r="AJ766" s="105"/>
      <c r="AK766" s="105"/>
      <c r="AL766" s="105"/>
      <c r="AM766" s="105"/>
      <c r="AN766" s="46">
        <f t="shared" si="240"/>
        <v>1</v>
      </c>
      <c r="AO766" s="105">
        <v>1</v>
      </c>
      <c r="AP766" s="105">
        <f t="shared" si="241"/>
        <v>0</v>
      </c>
      <c r="AQ766" s="46">
        <f t="shared" si="242"/>
        <v>0</v>
      </c>
      <c r="AR766" s="46">
        <f t="shared" si="243"/>
        <v>0</v>
      </c>
      <c r="AS766" s="46">
        <f t="shared" si="244"/>
        <v>0</v>
      </c>
      <c r="AT766" s="46">
        <f t="shared" si="245"/>
        <v>0</v>
      </c>
      <c r="AU766" s="46">
        <f t="shared" si="246"/>
        <v>1</v>
      </c>
      <c r="AV766" s="184">
        <f t="shared" si="247"/>
        <v>1</v>
      </c>
      <c r="AW766" s="105">
        <f t="shared" si="248"/>
        <v>0</v>
      </c>
      <c r="AX766" s="107"/>
      <c r="AY766" s="294" t="b">
        <f t="shared" si="229"/>
        <v>1</v>
      </c>
      <c r="AZ766" s="5" t="s">
        <v>1728</v>
      </c>
    </row>
    <row r="767" spans="1:52" s="5" customFormat="1" ht="24.95" customHeight="1" x14ac:dyDescent="0.25">
      <c r="A767" s="281" t="s">
        <v>674</v>
      </c>
      <c r="B767" s="19" t="s">
        <v>930</v>
      </c>
      <c r="C767" s="65" t="s">
        <v>931</v>
      </c>
      <c r="D767" s="66">
        <v>16.03</v>
      </c>
      <c r="E767" s="67">
        <v>16.03</v>
      </c>
      <c r="F767" s="101" t="s">
        <v>33</v>
      </c>
      <c r="G767" s="46">
        <v>0</v>
      </c>
      <c r="H767" s="46"/>
      <c r="I767" s="46"/>
      <c r="J767" s="46"/>
      <c r="K767" s="46"/>
      <c r="L767" s="46">
        <f t="shared" si="233"/>
        <v>0</v>
      </c>
      <c r="M767" s="46"/>
      <c r="N767" s="46">
        <f t="shared" si="234"/>
        <v>0</v>
      </c>
      <c r="O767" s="105"/>
      <c r="P767" s="105"/>
      <c r="Q767" s="105"/>
      <c r="R767" s="105"/>
      <c r="S767" s="46">
        <f t="shared" si="249"/>
        <v>0</v>
      </c>
      <c r="T767" s="46"/>
      <c r="U767" s="46">
        <f t="shared" si="250"/>
        <v>0</v>
      </c>
      <c r="V767" s="105"/>
      <c r="W767" s="105"/>
      <c r="X767" s="105"/>
      <c r="Y767" s="105"/>
      <c r="Z767" s="46">
        <f t="shared" si="237"/>
        <v>0</v>
      </c>
      <c r="AA767" s="105"/>
      <c r="AB767" s="46">
        <f t="shared" si="238"/>
        <v>0</v>
      </c>
      <c r="AC767" s="105"/>
      <c r="AD767" s="105"/>
      <c r="AE767" s="105"/>
      <c r="AF767" s="105"/>
      <c r="AG767" s="46">
        <f t="shared" si="232"/>
        <v>0</v>
      </c>
      <c r="AH767" s="105"/>
      <c r="AI767" s="46">
        <f t="shared" si="239"/>
        <v>0</v>
      </c>
      <c r="AJ767" s="105"/>
      <c r="AK767" s="105"/>
      <c r="AL767" s="105"/>
      <c r="AM767" s="105"/>
      <c r="AN767" s="46">
        <f t="shared" si="240"/>
        <v>0</v>
      </c>
      <c r="AO767" s="105">
        <v>0</v>
      </c>
      <c r="AP767" s="105">
        <f t="shared" si="241"/>
        <v>0</v>
      </c>
      <c r="AQ767" s="46">
        <f t="shared" si="242"/>
        <v>0</v>
      </c>
      <c r="AR767" s="46">
        <f t="shared" si="243"/>
        <v>0</v>
      </c>
      <c r="AS767" s="46">
        <f t="shared" si="244"/>
        <v>0</v>
      </c>
      <c r="AT767" s="46">
        <f t="shared" si="245"/>
        <v>0</v>
      </c>
      <c r="AU767" s="46">
        <f t="shared" si="246"/>
        <v>0</v>
      </c>
      <c r="AV767" s="105">
        <f t="shared" si="247"/>
        <v>0</v>
      </c>
      <c r="AW767" s="105">
        <f t="shared" si="248"/>
        <v>0</v>
      </c>
      <c r="AX767" s="107"/>
      <c r="AY767" s="294" t="b">
        <f t="shared" si="229"/>
        <v>1</v>
      </c>
      <c r="AZ767" s="5" t="s">
        <v>931</v>
      </c>
    </row>
    <row r="768" spans="1:52" s="5" customFormat="1" ht="24.95" customHeight="1" x14ac:dyDescent="0.25">
      <c r="A768" s="281" t="s">
        <v>674</v>
      </c>
      <c r="B768" s="19" t="s">
        <v>932</v>
      </c>
      <c r="C768" s="65" t="s">
        <v>933</v>
      </c>
      <c r="D768" s="66">
        <v>45</v>
      </c>
      <c r="E768" s="67">
        <v>45</v>
      </c>
      <c r="F768" s="101" t="s">
        <v>33</v>
      </c>
      <c r="G768" s="46">
        <v>0</v>
      </c>
      <c r="H768" s="46"/>
      <c r="I768" s="46"/>
      <c r="J768" s="46"/>
      <c r="K768" s="46"/>
      <c r="L768" s="46">
        <f t="shared" si="233"/>
        <v>0</v>
      </c>
      <c r="M768" s="46"/>
      <c r="N768" s="46">
        <f t="shared" si="234"/>
        <v>0</v>
      </c>
      <c r="O768" s="105"/>
      <c r="P768" s="105"/>
      <c r="Q768" s="105"/>
      <c r="R768" s="105"/>
      <c r="S768" s="46">
        <f t="shared" si="249"/>
        <v>0</v>
      </c>
      <c r="T768" s="46"/>
      <c r="U768" s="46">
        <f t="shared" si="250"/>
        <v>0</v>
      </c>
      <c r="V768" s="105"/>
      <c r="W768" s="105"/>
      <c r="X768" s="105"/>
      <c r="Y768" s="105"/>
      <c r="Z768" s="46">
        <f t="shared" si="237"/>
        <v>0</v>
      </c>
      <c r="AA768" s="105"/>
      <c r="AB768" s="46">
        <f t="shared" si="238"/>
        <v>0</v>
      </c>
      <c r="AC768" s="105"/>
      <c r="AD768" s="105"/>
      <c r="AE768" s="105"/>
      <c r="AF768" s="105"/>
      <c r="AG768" s="46">
        <f t="shared" si="232"/>
        <v>0</v>
      </c>
      <c r="AH768" s="105"/>
      <c r="AI768" s="46">
        <f t="shared" si="239"/>
        <v>0</v>
      </c>
      <c r="AJ768" s="105"/>
      <c r="AK768" s="105"/>
      <c r="AL768" s="105"/>
      <c r="AM768" s="105"/>
      <c r="AN768" s="46">
        <f t="shared" si="240"/>
        <v>0</v>
      </c>
      <c r="AO768" s="105">
        <v>0</v>
      </c>
      <c r="AP768" s="105">
        <f t="shared" si="241"/>
        <v>0</v>
      </c>
      <c r="AQ768" s="46">
        <f t="shared" si="242"/>
        <v>0</v>
      </c>
      <c r="AR768" s="46">
        <f t="shared" si="243"/>
        <v>0</v>
      </c>
      <c r="AS768" s="46">
        <f t="shared" si="244"/>
        <v>0</v>
      </c>
      <c r="AT768" s="46">
        <f t="shared" si="245"/>
        <v>0</v>
      </c>
      <c r="AU768" s="46">
        <f t="shared" si="246"/>
        <v>0</v>
      </c>
      <c r="AV768" s="105">
        <f t="shared" si="247"/>
        <v>0</v>
      </c>
      <c r="AW768" s="105">
        <f t="shared" si="248"/>
        <v>0</v>
      </c>
      <c r="AX768" s="107"/>
      <c r="AY768" s="294" t="b">
        <f t="shared" si="229"/>
        <v>1</v>
      </c>
      <c r="AZ768" s="5" t="s">
        <v>933</v>
      </c>
    </row>
    <row r="769" spans="1:52" s="5" customFormat="1" ht="24.95" customHeight="1" x14ac:dyDescent="0.25">
      <c r="A769" s="281" t="s">
        <v>189</v>
      </c>
      <c r="B769" s="19" t="s">
        <v>212</v>
      </c>
      <c r="C769" s="65" t="s">
        <v>213</v>
      </c>
      <c r="D769" s="66">
        <v>80.040000000000006</v>
      </c>
      <c r="E769" s="67">
        <v>80.040000000000006</v>
      </c>
      <c r="F769" s="101" t="s">
        <v>33</v>
      </c>
      <c r="G769" s="46">
        <v>92</v>
      </c>
      <c r="H769" s="46"/>
      <c r="I769" s="46"/>
      <c r="J769" s="46">
        <v>1</v>
      </c>
      <c r="K769" s="46"/>
      <c r="L769" s="46">
        <f t="shared" si="233"/>
        <v>91</v>
      </c>
      <c r="M769" s="46">
        <v>91</v>
      </c>
      <c r="N769" s="46">
        <f t="shared" si="234"/>
        <v>0</v>
      </c>
      <c r="O769" s="105"/>
      <c r="P769" s="105"/>
      <c r="Q769" s="105"/>
      <c r="R769" s="105"/>
      <c r="S769" s="46">
        <f t="shared" si="249"/>
        <v>91</v>
      </c>
      <c r="T769" s="46">
        <v>91</v>
      </c>
      <c r="U769" s="46">
        <f t="shared" si="250"/>
        <v>0</v>
      </c>
      <c r="V769" s="105">
        <v>2</v>
      </c>
      <c r="W769" s="105"/>
      <c r="X769" s="105"/>
      <c r="Y769" s="105"/>
      <c r="Z769" s="46">
        <f t="shared" si="237"/>
        <v>93</v>
      </c>
      <c r="AA769" s="105">
        <v>93</v>
      </c>
      <c r="AB769" s="46">
        <f t="shared" si="238"/>
        <v>0</v>
      </c>
      <c r="AC769" s="105"/>
      <c r="AD769" s="105"/>
      <c r="AE769" s="105"/>
      <c r="AF769" s="105"/>
      <c r="AG769" s="46">
        <f t="shared" si="232"/>
        <v>93</v>
      </c>
      <c r="AH769" s="105">
        <v>93</v>
      </c>
      <c r="AI769" s="46">
        <f t="shared" si="239"/>
        <v>0</v>
      </c>
      <c r="AJ769" s="105"/>
      <c r="AK769" s="105"/>
      <c r="AL769" s="105"/>
      <c r="AM769" s="105"/>
      <c r="AN769" s="46">
        <f t="shared" si="240"/>
        <v>93</v>
      </c>
      <c r="AO769" s="105">
        <v>93</v>
      </c>
      <c r="AP769" s="105">
        <f t="shared" si="241"/>
        <v>0</v>
      </c>
      <c r="AQ769" s="46">
        <f t="shared" si="242"/>
        <v>2</v>
      </c>
      <c r="AR769" s="46">
        <f t="shared" si="243"/>
        <v>0</v>
      </c>
      <c r="AS769" s="46">
        <f t="shared" si="244"/>
        <v>1</v>
      </c>
      <c r="AT769" s="46">
        <f t="shared" si="245"/>
        <v>0</v>
      </c>
      <c r="AU769" s="46">
        <f t="shared" si="246"/>
        <v>93</v>
      </c>
      <c r="AV769" s="105">
        <f t="shared" si="247"/>
        <v>93</v>
      </c>
      <c r="AW769" s="105">
        <f t="shared" si="248"/>
        <v>0</v>
      </c>
      <c r="AX769" s="107"/>
      <c r="AY769" s="294" t="b">
        <f t="shared" si="229"/>
        <v>1</v>
      </c>
      <c r="AZ769" s="5" t="s">
        <v>213</v>
      </c>
    </row>
    <row r="770" spans="1:52" s="5" customFormat="1" ht="24.95" customHeight="1" x14ac:dyDescent="0.25">
      <c r="A770" s="281" t="s">
        <v>674</v>
      </c>
      <c r="B770" s="19" t="s">
        <v>934</v>
      </c>
      <c r="C770" s="65" t="s">
        <v>935</v>
      </c>
      <c r="D770" s="66">
        <v>103.75</v>
      </c>
      <c r="E770" s="67">
        <v>103.75</v>
      </c>
      <c r="F770" s="101" t="s">
        <v>33</v>
      </c>
      <c r="G770" s="46">
        <v>0</v>
      </c>
      <c r="H770" s="46"/>
      <c r="I770" s="46"/>
      <c r="J770" s="46"/>
      <c r="K770" s="46"/>
      <c r="L770" s="46">
        <f t="shared" si="233"/>
        <v>0</v>
      </c>
      <c r="M770" s="46"/>
      <c r="N770" s="46">
        <f t="shared" si="234"/>
        <v>0</v>
      </c>
      <c r="O770" s="105"/>
      <c r="P770" s="105"/>
      <c r="Q770" s="105"/>
      <c r="R770" s="105"/>
      <c r="S770" s="46">
        <f t="shared" si="249"/>
        <v>0</v>
      </c>
      <c r="T770" s="46"/>
      <c r="U770" s="46">
        <f t="shared" si="250"/>
        <v>0</v>
      </c>
      <c r="V770" s="105"/>
      <c r="W770" s="105"/>
      <c r="X770" s="105"/>
      <c r="Y770" s="105"/>
      <c r="Z770" s="46">
        <f t="shared" si="237"/>
        <v>0</v>
      </c>
      <c r="AA770" s="105"/>
      <c r="AB770" s="46">
        <f t="shared" si="238"/>
        <v>0</v>
      </c>
      <c r="AC770" s="105"/>
      <c r="AD770" s="105"/>
      <c r="AE770" s="105"/>
      <c r="AF770" s="105"/>
      <c r="AG770" s="46">
        <f t="shared" si="232"/>
        <v>0</v>
      </c>
      <c r="AH770" s="105"/>
      <c r="AI770" s="46">
        <f t="shared" si="239"/>
        <v>0</v>
      </c>
      <c r="AJ770" s="105"/>
      <c r="AK770" s="105"/>
      <c r="AL770" s="105"/>
      <c r="AM770" s="105"/>
      <c r="AN770" s="46">
        <f t="shared" si="240"/>
        <v>0</v>
      </c>
      <c r="AO770" s="105">
        <v>0</v>
      </c>
      <c r="AP770" s="105">
        <f t="shared" si="241"/>
        <v>0</v>
      </c>
      <c r="AQ770" s="46">
        <f t="shared" si="242"/>
        <v>0</v>
      </c>
      <c r="AR770" s="46">
        <f t="shared" si="243"/>
        <v>0</v>
      </c>
      <c r="AS770" s="46">
        <f t="shared" si="244"/>
        <v>0</v>
      </c>
      <c r="AT770" s="46">
        <f t="shared" si="245"/>
        <v>0</v>
      </c>
      <c r="AU770" s="46">
        <f t="shared" si="246"/>
        <v>0</v>
      </c>
      <c r="AV770" s="105">
        <f t="shared" si="247"/>
        <v>0</v>
      </c>
      <c r="AW770" s="105">
        <f t="shared" si="248"/>
        <v>0</v>
      </c>
      <c r="AX770" s="107"/>
      <c r="AY770" s="294" t="b">
        <f t="shared" si="229"/>
        <v>1</v>
      </c>
      <c r="AZ770" s="5" t="s">
        <v>935</v>
      </c>
    </row>
    <row r="771" spans="1:52" s="5" customFormat="1" ht="24.95" customHeight="1" x14ac:dyDescent="0.25">
      <c r="A771" s="281" t="s">
        <v>1436</v>
      </c>
      <c r="B771" s="19" t="s">
        <v>1482</v>
      </c>
      <c r="C771" s="65" t="s">
        <v>1483</v>
      </c>
      <c r="D771" s="66">
        <v>261.93</v>
      </c>
      <c r="E771" s="67">
        <v>261.93</v>
      </c>
      <c r="F771" s="101" t="s">
        <v>33</v>
      </c>
      <c r="G771" s="46">
        <v>10</v>
      </c>
      <c r="H771" s="46"/>
      <c r="I771" s="46"/>
      <c r="J771" s="46"/>
      <c r="K771" s="46"/>
      <c r="L771" s="46">
        <f t="shared" si="233"/>
        <v>10</v>
      </c>
      <c r="M771" s="46">
        <v>10</v>
      </c>
      <c r="N771" s="46">
        <f t="shared" si="234"/>
        <v>0</v>
      </c>
      <c r="O771" s="105"/>
      <c r="P771" s="105"/>
      <c r="Q771" s="105"/>
      <c r="R771" s="105"/>
      <c r="S771" s="46">
        <f t="shared" si="249"/>
        <v>10</v>
      </c>
      <c r="T771" s="46">
        <v>10</v>
      </c>
      <c r="U771" s="46">
        <f t="shared" si="250"/>
        <v>0</v>
      </c>
      <c r="V771" s="105"/>
      <c r="W771" s="105"/>
      <c r="X771" s="105"/>
      <c r="Y771" s="105"/>
      <c r="Z771" s="46">
        <f t="shared" si="237"/>
        <v>10</v>
      </c>
      <c r="AA771" s="105">
        <v>10</v>
      </c>
      <c r="AB771" s="46">
        <f t="shared" si="238"/>
        <v>0</v>
      </c>
      <c r="AC771" s="105"/>
      <c r="AD771" s="105"/>
      <c r="AE771" s="105"/>
      <c r="AF771" s="105"/>
      <c r="AG771" s="46">
        <f t="shared" si="232"/>
        <v>10</v>
      </c>
      <c r="AH771" s="105">
        <v>10</v>
      </c>
      <c r="AI771" s="46">
        <f t="shared" si="239"/>
        <v>0</v>
      </c>
      <c r="AJ771" s="105"/>
      <c r="AK771" s="105"/>
      <c r="AL771" s="105"/>
      <c r="AM771" s="105"/>
      <c r="AN771" s="46">
        <f t="shared" si="240"/>
        <v>10</v>
      </c>
      <c r="AO771" s="105">
        <v>10</v>
      </c>
      <c r="AP771" s="105">
        <f t="shared" si="241"/>
        <v>0</v>
      </c>
      <c r="AQ771" s="46">
        <f t="shared" si="242"/>
        <v>0</v>
      </c>
      <c r="AR771" s="46">
        <f t="shared" si="243"/>
        <v>0</v>
      </c>
      <c r="AS771" s="46">
        <f t="shared" si="244"/>
        <v>0</v>
      </c>
      <c r="AT771" s="46">
        <f t="shared" si="245"/>
        <v>0</v>
      </c>
      <c r="AU771" s="46">
        <f t="shared" si="246"/>
        <v>10</v>
      </c>
      <c r="AV771" s="184">
        <f t="shared" si="247"/>
        <v>10</v>
      </c>
      <c r="AW771" s="105">
        <f t="shared" si="248"/>
        <v>0</v>
      </c>
      <c r="AX771" s="108"/>
      <c r="AY771" s="294" t="b">
        <f t="shared" si="229"/>
        <v>1</v>
      </c>
      <c r="AZ771" s="5" t="s">
        <v>1483</v>
      </c>
    </row>
    <row r="772" spans="1:52" s="5" customFormat="1" ht="30" x14ac:dyDescent="0.25">
      <c r="A772" s="281" t="s">
        <v>1436</v>
      </c>
      <c r="B772" s="19" t="s">
        <v>1484</v>
      </c>
      <c r="C772" s="65" t="s">
        <v>1485</v>
      </c>
      <c r="D772" s="66">
        <v>245.92</v>
      </c>
      <c r="E772" s="67">
        <v>245.92</v>
      </c>
      <c r="F772" s="101" t="s">
        <v>33</v>
      </c>
      <c r="G772" s="46">
        <v>35</v>
      </c>
      <c r="H772" s="46"/>
      <c r="I772" s="46"/>
      <c r="J772" s="46"/>
      <c r="K772" s="46"/>
      <c r="L772" s="46">
        <f t="shared" si="233"/>
        <v>35</v>
      </c>
      <c r="M772" s="46">
        <v>10</v>
      </c>
      <c r="N772" s="46">
        <f t="shared" si="234"/>
        <v>-25</v>
      </c>
      <c r="O772" s="105"/>
      <c r="P772" s="105"/>
      <c r="Q772" s="105"/>
      <c r="R772" s="105"/>
      <c r="S772" s="46">
        <f t="shared" si="249"/>
        <v>35</v>
      </c>
      <c r="T772" s="46">
        <v>10</v>
      </c>
      <c r="U772" s="46">
        <f t="shared" si="250"/>
        <v>-25</v>
      </c>
      <c r="V772" s="105"/>
      <c r="W772" s="105"/>
      <c r="X772" s="105"/>
      <c r="Y772" s="105"/>
      <c r="Z772" s="46">
        <f t="shared" si="237"/>
        <v>35</v>
      </c>
      <c r="AA772" s="105">
        <v>10</v>
      </c>
      <c r="AB772" s="46">
        <f t="shared" si="238"/>
        <v>-25</v>
      </c>
      <c r="AC772" s="105"/>
      <c r="AD772" s="105"/>
      <c r="AE772" s="105"/>
      <c r="AF772" s="105"/>
      <c r="AG772" s="46">
        <f t="shared" si="232"/>
        <v>35</v>
      </c>
      <c r="AH772" s="105">
        <v>10</v>
      </c>
      <c r="AI772" s="46">
        <f t="shared" si="239"/>
        <v>-25</v>
      </c>
      <c r="AJ772" s="105"/>
      <c r="AK772" s="105"/>
      <c r="AL772" s="105"/>
      <c r="AM772" s="105"/>
      <c r="AN772" s="46">
        <f t="shared" si="240"/>
        <v>35</v>
      </c>
      <c r="AO772" s="105">
        <v>10</v>
      </c>
      <c r="AP772" s="105">
        <f t="shared" si="241"/>
        <v>-25</v>
      </c>
      <c r="AQ772" s="46">
        <f t="shared" si="242"/>
        <v>0</v>
      </c>
      <c r="AR772" s="46">
        <f t="shared" si="243"/>
        <v>0</v>
      </c>
      <c r="AS772" s="46">
        <f t="shared" si="244"/>
        <v>0</v>
      </c>
      <c r="AT772" s="46">
        <f t="shared" si="245"/>
        <v>0</v>
      </c>
      <c r="AU772" s="46">
        <f t="shared" si="246"/>
        <v>35</v>
      </c>
      <c r="AV772" s="184">
        <f t="shared" si="247"/>
        <v>10</v>
      </c>
      <c r="AW772" s="105">
        <f t="shared" si="248"/>
        <v>-25</v>
      </c>
      <c r="AX772" s="107" t="s">
        <v>1486</v>
      </c>
      <c r="AY772" s="294" t="b">
        <f t="shared" si="229"/>
        <v>1</v>
      </c>
      <c r="AZ772" s="5" t="s">
        <v>1485</v>
      </c>
    </row>
    <row r="773" spans="1:52" s="5" customFormat="1" ht="28.5" customHeight="1" x14ac:dyDescent="0.25">
      <c r="A773" s="281" t="s">
        <v>189</v>
      </c>
      <c r="B773" s="19" t="s">
        <v>214</v>
      </c>
      <c r="C773" s="65" t="s">
        <v>215</v>
      </c>
      <c r="D773" s="66">
        <v>85.42</v>
      </c>
      <c r="E773" s="67">
        <v>85.42</v>
      </c>
      <c r="F773" s="101" t="s">
        <v>33</v>
      </c>
      <c r="G773" s="46">
        <v>0</v>
      </c>
      <c r="H773" s="46"/>
      <c r="I773" s="46"/>
      <c r="J773" s="46"/>
      <c r="K773" s="46"/>
      <c r="L773" s="46">
        <f t="shared" si="233"/>
        <v>0</v>
      </c>
      <c r="M773" s="46"/>
      <c r="N773" s="46">
        <f t="shared" si="234"/>
        <v>0</v>
      </c>
      <c r="O773" s="105"/>
      <c r="P773" s="105"/>
      <c r="Q773" s="105"/>
      <c r="R773" s="105"/>
      <c r="S773" s="46">
        <f t="shared" si="249"/>
        <v>0</v>
      </c>
      <c r="T773" s="46"/>
      <c r="U773" s="46">
        <f t="shared" si="250"/>
        <v>0</v>
      </c>
      <c r="V773" s="105"/>
      <c r="W773" s="105"/>
      <c r="X773" s="105"/>
      <c r="Y773" s="105"/>
      <c r="Z773" s="46">
        <f t="shared" si="237"/>
        <v>0</v>
      </c>
      <c r="AA773" s="105"/>
      <c r="AB773" s="46">
        <f t="shared" si="238"/>
        <v>0</v>
      </c>
      <c r="AC773" s="105"/>
      <c r="AD773" s="105"/>
      <c r="AE773" s="105"/>
      <c r="AF773" s="105"/>
      <c r="AG773" s="46">
        <f t="shared" si="232"/>
        <v>0</v>
      </c>
      <c r="AH773" s="105">
        <v>0</v>
      </c>
      <c r="AI773" s="46">
        <f t="shared" si="239"/>
        <v>0</v>
      </c>
      <c r="AJ773" s="105"/>
      <c r="AK773" s="105"/>
      <c r="AL773" s="105"/>
      <c r="AM773" s="105"/>
      <c r="AN773" s="46">
        <f t="shared" si="240"/>
        <v>0</v>
      </c>
      <c r="AO773" s="105">
        <v>0</v>
      </c>
      <c r="AP773" s="105">
        <f t="shared" si="241"/>
        <v>0</v>
      </c>
      <c r="AQ773" s="46">
        <f t="shared" si="242"/>
        <v>0</v>
      </c>
      <c r="AR773" s="46">
        <f t="shared" si="243"/>
        <v>0</v>
      </c>
      <c r="AS773" s="46">
        <f t="shared" si="244"/>
        <v>0</v>
      </c>
      <c r="AT773" s="46">
        <f t="shared" si="245"/>
        <v>0</v>
      </c>
      <c r="AU773" s="46">
        <f t="shared" si="246"/>
        <v>0</v>
      </c>
      <c r="AV773" s="105">
        <f t="shared" si="247"/>
        <v>0</v>
      </c>
      <c r="AW773" s="105">
        <f t="shared" si="248"/>
        <v>0</v>
      </c>
      <c r="AX773" s="107"/>
      <c r="AY773" s="294" t="b">
        <f t="shared" si="229"/>
        <v>1</v>
      </c>
      <c r="AZ773" s="5" t="s">
        <v>215</v>
      </c>
    </row>
    <row r="774" spans="1:52" s="5" customFormat="1" ht="24.95" customHeight="1" x14ac:dyDescent="0.25">
      <c r="A774" s="281" t="s">
        <v>27</v>
      </c>
      <c r="B774" s="19" t="s">
        <v>151</v>
      </c>
      <c r="C774" s="65" t="s">
        <v>152</v>
      </c>
      <c r="D774" s="66">
        <v>75.400000000000006</v>
      </c>
      <c r="E774" s="67">
        <v>75.400000000000006</v>
      </c>
      <c r="F774" s="101" t="s">
        <v>33</v>
      </c>
      <c r="G774" s="46">
        <v>7</v>
      </c>
      <c r="H774" s="46"/>
      <c r="I774" s="46"/>
      <c r="J774" s="46"/>
      <c r="K774" s="46"/>
      <c r="L774" s="46">
        <f t="shared" si="233"/>
        <v>7</v>
      </c>
      <c r="M774" s="46">
        <v>7</v>
      </c>
      <c r="N774" s="46">
        <f t="shared" si="234"/>
        <v>0</v>
      </c>
      <c r="O774" s="105"/>
      <c r="P774" s="105"/>
      <c r="Q774" s="105"/>
      <c r="R774" s="105"/>
      <c r="S774" s="46">
        <f t="shared" si="249"/>
        <v>7</v>
      </c>
      <c r="T774" s="46">
        <v>7</v>
      </c>
      <c r="U774" s="46">
        <f t="shared" si="250"/>
        <v>0</v>
      </c>
      <c r="V774" s="105">
        <v>3</v>
      </c>
      <c r="W774" s="105"/>
      <c r="X774" s="105"/>
      <c r="Y774" s="105"/>
      <c r="Z774" s="46">
        <f t="shared" si="237"/>
        <v>10</v>
      </c>
      <c r="AA774" s="105">
        <v>10</v>
      </c>
      <c r="AB774" s="46">
        <f t="shared" si="238"/>
        <v>0</v>
      </c>
      <c r="AC774" s="105"/>
      <c r="AD774" s="105"/>
      <c r="AE774" s="105">
        <v>3</v>
      </c>
      <c r="AF774" s="105"/>
      <c r="AG774" s="46">
        <f t="shared" si="232"/>
        <v>7</v>
      </c>
      <c r="AH774" s="105">
        <v>7</v>
      </c>
      <c r="AI774" s="46">
        <f t="shared" si="239"/>
        <v>0</v>
      </c>
      <c r="AJ774" s="105"/>
      <c r="AK774" s="105"/>
      <c r="AL774" s="105"/>
      <c r="AM774" s="105"/>
      <c r="AN774" s="46">
        <f t="shared" si="240"/>
        <v>7</v>
      </c>
      <c r="AO774" s="105">
        <v>7</v>
      </c>
      <c r="AP774" s="105">
        <f t="shared" si="241"/>
        <v>0</v>
      </c>
      <c r="AQ774" s="46">
        <f t="shared" si="242"/>
        <v>3</v>
      </c>
      <c r="AR774" s="46">
        <f t="shared" si="243"/>
        <v>0</v>
      </c>
      <c r="AS774" s="46">
        <f t="shared" si="244"/>
        <v>3</v>
      </c>
      <c r="AT774" s="46">
        <f t="shared" si="245"/>
        <v>0</v>
      </c>
      <c r="AU774" s="46">
        <f t="shared" si="246"/>
        <v>7</v>
      </c>
      <c r="AV774" s="105">
        <f t="shared" si="247"/>
        <v>7</v>
      </c>
      <c r="AW774" s="105">
        <f t="shared" si="248"/>
        <v>0</v>
      </c>
      <c r="AX774" s="106"/>
      <c r="AY774" s="294" t="b">
        <f t="shared" si="229"/>
        <v>1</v>
      </c>
      <c r="AZ774" s="5" t="s">
        <v>152</v>
      </c>
    </row>
    <row r="775" spans="1:52" s="5" customFormat="1" ht="28.5" customHeight="1" x14ac:dyDescent="0.25">
      <c r="A775" s="281" t="s">
        <v>27</v>
      </c>
      <c r="B775" s="19" t="s">
        <v>153</v>
      </c>
      <c r="C775" s="65" t="s">
        <v>154</v>
      </c>
      <c r="D775" s="66">
        <v>127.6</v>
      </c>
      <c r="E775" s="67">
        <v>127.6</v>
      </c>
      <c r="F775" s="101" t="s">
        <v>33</v>
      </c>
      <c r="G775" s="46">
        <v>22</v>
      </c>
      <c r="H775" s="46"/>
      <c r="I775" s="46"/>
      <c r="J775" s="46"/>
      <c r="K775" s="46"/>
      <c r="L775" s="46">
        <f t="shared" si="233"/>
        <v>22</v>
      </c>
      <c r="M775" s="46">
        <v>22</v>
      </c>
      <c r="N775" s="46">
        <f t="shared" si="234"/>
        <v>0</v>
      </c>
      <c r="O775" s="105"/>
      <c r="P775" s="105"/>
      <c r="Q775" s="105"/>
      <c r="R775" s="105"/>
      <c r="S775" s="46">
        <f t="shared" si="249"/>
        <v>22</v>
      </c>
      <c r="T775" s="46">
        <v>22</v>
      </c>
      <c r="U775" s="46">
        <f t="shared" si="250"/>
        <v>0</v>
      </c>
      <c r="V775" s="105"/>
      <c r="W775" s="105"/>
      <c r="X775" s="105"/>
      <c r="Y775" s="105"/>
      <c r="Z775" s="46">
        <f t="shared" si="237"/>
        <v>22</v>
      </c>
      <c r="AA775" s="105">
        <v>22</v>
      </c>
      <c r="AB775" s="46">
        <f t="shared" si="238"/>
        <v>0</v>
      </c>
      <c r="AC775" s="105"/>
      <c r="AD775" s="105"/>
      <c r="AE775" s="105"/>
      <c r="AF775" s="105"/>
      <c r="AG775" s="46">
        <f t="shared" si="232"/>
        <v>22</v>
      </c>
      <c r="AH775" s="105">
        <v>22</v>
      </c>
      <c r="AI775" s="46">
        <f t="shared" si="239"/>
        <v>0</v>
      </c>
      <c r="AJ775" s="105"/>
      <c r="AK775" s="105"/>
      <c r="AL775" s="105"/>
      <c r="AM775" s="105"/>
      <c r="AN775" s="46">
        <f t="shared" si="240"/>
        <v>22</v>
      </c>
      <c r="AO775" s="105">
        <v>22</v>
      </c>
      <c r="AP775" s="105">
        <f t="shared" si="241"/>
        <v>0</v>
      </c>
      <c r="AQ775" s="46">
        <f t="shared" si="242"/>
        <v>0</v>
      </c>
      <c r="AR775" s="46">
        <f t="shared" si="243"/>
        <v>0</v>
      </c>
      <c r="AS775" s="46">
        <f t="shared" si="244"/>
        <v>0</v>
      </c>
      <c r="AT775" s="46">
        <f t="shared" si="245"/>
        <v>0</v>
      </c>
      <c r="AU775" s="46">
        <f t="shared" si="246"/>
        <v>22</v>
      </c>
      <c r="AV775" s="105">
        <f t="shared" si="247"/>
        <v>22</v>
      </c>
      <c r="AW775" s="105">
        <f t="shared" si="248"/>
        <v>0</v>
      </c>
      <c r="AX775" s="108"/>
      <c r="AY775" s="294" t="b">
        <f t="shared" si="229"/>
        <v>1</v>
      </c>
      <c r="AZ775" s="5" t="s">
        <v>154</v>
      </c>
    </row>
    <row r="776" spans="1:52" s="5" customFormat="1" ht="34.5" x14ac:dyDescent="0.25">
      <c r="A776" s="281" t="s">
        <v>674</v>
      </c>
      <c r="B776" s="19" t="s">
        <v>936</v>
      </c>
      <c r="C776" s="65" t="s">
        <v>937</v>
      </c>
      <c r="D776" s="66">
        <v>23.97</v>
      </c>
      <c r="E776" s="67">
        <v>23.97</v>
      </c>
      <c r="F776" s="101" t="s">
        <v>33</v>
      </c>
      <c r="G776" s="46">
        <v>0</v>
      </c>
      <c r="H776" s="46"/>
      <c r="I776" s="46"/>
      <c r="J776" s="46"/>
      <c r="K776" s="46"/>
      <c r="L776" s="46">
        <f t="shared" si="233"/>
        <v>0</v>
      </c>
      <c r="M776" s="46"/>
      <c r="N776" s="46">
        <f t="shared" si="234"/>
        <v>0</v>
      </c>
      <c r="O776" s="105"/>
      <c r="P776" s="105"/>
      <c r="Q776" s="105"/>
      <c r="R776" s="105"/>
      <c r="S776" s="46">
        <f t="shared" si="249"/>
        <v>0</v>
      </c>
      <c r="T776" s="46"/>
      <c r="U776" s="46">
        <f t="shared" si="250"/>
        <v>0</v>
      </c>
      <c r="V776" s="105"/>
      <c r="W776" s="105"/>
      <c r="X776" s="105"/>
      <c r="Y776" s="105"/>
      <c r="Z776" s="46">
        <f t="shared" si="237"/>
        <v>0</v>
      </c>
      <c r="AA776" s="105"/>
      <c r="AB776" s="46">
        <f t="shared" si="238"/>
        <v>0</v>
      </c>
      <c r="AC776" s="105"/>
      <c r="AD776" s="105"/>
      <c r="AE776" s="105"/>
      <c r="AF776" s="105"/>
      <c r="AG776" s="46">
        <f t="shared" si="232"/>
        <v>0</v>
      </c>
      <c r="AH776" s="105"/>
      <c r="AI776" s="46">
        <f t="shared" si="239"/>
        <v>0</v>
      </c>
      <c r="AJ776" s="105"/>
      <c r="AK776" s="105"/>
      <c r="AL776" s="105"/>
      <c r="AM776" s="105"/>
      <c r="AN776" s="46">
        <f t="shared" si="240"/>
        <v>0</v>
      </c>
      <c r="AO776" s="105">
        <v>0</v>
      </c>
      <c r="AP776" s="105">
        <f t="shared" si="241"/>
        <v>0</v>
      </c>
      <c r="AQ776" s="46">
        <f t="shared" si="242"/>
        <v>0</v>
      </c>
      <c r="AR776" s="46">
        <f t="shared" si="243"/>
        <v>0</v>
      </c>
      <c r="AS776" s="46">
        <f t="shared" si="244"/>
        <v>0</v>
      </c>
      <c r="AT776" s="46">
        <f t="shared" si="245"/>
        <v>0</v>
      </c>
      <c r="AU776" s="46">
        <f t="shared" si="246"/>
        <v>0</v>
      </c>
      <c r="AV776" s="105">
        <f t="shared" si="247"/>
        <v>0</v>
      </c>
      <c r="AW776" s="105">
        <f t="shared" si="248"/>
        <v>0</v>
      </c>
      <c r="AX776" s="108"/>
      <c r="AY776" s="294" t="b">
        <f t="shared" si="229"/>
        <v>1</v>
      </c>
      <c r="AZ776" s="5" t="s">
        <v>937</v>
      </c>
    </row>
    <row r="777" spans="1:52" s="5" customFormat="1" ht="28.5" customHeight="1" x14ac:dyDescent="0.25">
      <c r="A777" s="281" t="s">
        <v>1298</v>
      </c>
      <c r="B777" s="19" t="s">
        <v>1395</v>
      </c>
      <c r="C777" s="65" t="s">
        <v>1396</v>
      </c>
      <c r="D777" s="67">
        <v>124.47</v>
      </c>
      <c r="E777" s="67">
        <v>124.47</v>
      </c>
      <c r="F777" s="101" t="s">
        <v>33</v>
      </c>
      <c r="G777" s="46">
        <v>0</v>
      </c>
      <c r="H777" s="46"/>
      <c r="I777" s="46"/>
      <c r="J777" s="46"/>
      <c r="K777" s="46"/>
      <c r="L777" s="46">
        <f t="shared" si="233"/>
        <v>0</v>
      </c>
      <c r="M777" s="46"/>
      <c r="N777" s="46">
        <f t="shared" si="234"/>
        <v>0</v>
      </c>
      <c r="O777" s="105"/>
      <c r="P777" s="105"/>
      <c r="Q777" s="105"/>
      <c r="R777" s="105"/>
      <c r="S777" s="46">
        <f t="shared" si="249"/>
        <v>0</v>
      </c>
      <c r="T777" s="46"/>
      <c r="U777" s="46">
        <f t="shared" si="250"/>
        <v>0</v>
      </c>
      <c r="V777" s="105"/>
      <c r="W777" s="105"/>
      <c r="X777" s="105"/>
      <c r="Y777" s="105"/>
      <c r="Z777" s="46">
        <f t="shared" si="237"/>
        <v>0</v>
      </c>
      <c r="AA777" s="105"/>
      <c r="AB777" s="46">
        <f t="shared" si="238"/>
        <v>0</v>
      </c>
      <c r="AC777" s="105"/>
      <c r="AD777" s="105"/>
      <c r="AE777" s="105"/>
      <c r="AF777" s="105"/>
      <c r="AG777" s="46">
        <f t="shared" si="232"/>
        <v>0</v>
      </c>
      <c r="AH777" s="105">
        <v>0</v>
      </c>
      <c r="AI777" s="46">
        <f t="shared" si="239"/>
        <v>0</v>
      </c>
      <c r="AJ777" s="105"/>
      <c r="AK777" s="105"/>
      <c r="AL777" s="105"/>
      <c r="AM777" s="105"/>
      <c r="AN777" s="46">
        <f t="shared" si="240"/>
        <v>0</v>
      </c>
      <c r="AO777" s="105">
        <v>0</v>
      </c>
      <c r="AP777" s="105">
        <f t="shared" si="241"/>
        <v>0</v>
      </c>
      <c r="AQ777" s="46">
        <f t="shared" si="242"/>
        <v>0</v>
      </c>
      <c r="AR777" s="46">
        <f t="shared" si="243"/>
        <v>0</v>
      </c>
      <c r="AS777" s="46">
        <f t="shared" si="244"/>
        <v>0</v>
      </c>
      <c r="AT777" s="46">
        <f t="shared" si="245"/>
        <v>0</v>
      </c>
      <c r="AU777" s="46">
        <f t="shared" si="246"/>
        <v>0</v>
      </c>
      <c r="AV777" s="105">
        <f t="shared" si="247"/>
        <v>0</v>
      </c>
      <c r="AW777" s="105">
        <f t="shared" si="248"/>
        <v>0</v>
      </c>
      <c r="AX777" s="107"/>
      <c r="AY777" s="294" t="b">
        <f t="shared" ref="AY777:AY840" si="251">C777=AZ777</f>
        <v>1</v>
      </c>
      <c r="AZ777" s="5" t="s">
        <v>1396</v>
      </c>
    </row>
    <row r="778" spans="1:52" s="5" customFormat="1" ht="28.5" customHeight="1" x14ac:dyDescent="0.25">
      <c r="A778" s="281" t="s">
        <v>228</v>
      </c>
      <c r="B778" s="19" t="s">
        <v>502</v>
      </c>
      <c r="C778" s="65" t="s">
        <v>503</v>
      </c>
      <c r="D778" s="67">
        <v>16</v>
      </c>
      <c r="E778" s="67">
        <v>16</v>
      </c>
      <c r="F778" s="101" t="s">
        <v>33</v>
      </c>
      <c r="G778" s="46">
        <v>0</v>
      </c>
      <c r="H778" s="46"/>
      <c r="I778" s="46"/>
      <c r="J778" s="46"/>
      <c r="K778" s="46"/>
      <c r="L778" s="46">
        <f t="shared" si="233"/>
        <v>0</v>
      </c>
      <c r="M778" s="46">
        <v>0</v>
      </c>
      <c r="N778" s="46">
        <f t="shared" si="234"/>
        <v>0</v>
      </c>
      <c r="O778" s="105"/>
      <c r="P778" s="105"/>
      <c r="Q778" s="105"/>
      <c r="R778" s="105"/>
      <c r="S778" s="46">
        <f t="shared" si="249"/>
        <v>0</v>
      </c>
      <c r="T778" s="46"/>
      <c r="U778" s="46">
        <f t="shared" si="250"/>
        <v>0</v>
      </c>
      <c r="V778" s="105"/>
      <c r="W778" s="105"/>
      <c r="X778" s="105"/>
      <c r="Y778" s="105"/>
      <c r="Z778" s="46">
        <f t="shared" si="237"/>
        <v>0</v>
      </c>
      <c r="AA778" s="105"/>
      <c r="AB778" s="46">
        <f t="shared" si="238"/>
        <v>0</v>
      </c>
      <c r="AC778" s="105"/>
      <c r="AD778" s="105"/>
      <c r="AE778" s="105"/>
      <c r="AF778" s="105"/>
      <c r="AG778" s="46">
        <f t="shared" si="232"/>
        <v>0</v>
      </c>
      <c r="AH778" s="105">
        <v>0</v>
      </c>
      <c r="AI778" s="46">
        <f t="shared" si="239"/>
        <v>0</v>
      </c>
      <c r="AJ778" s="105"/>
      <c r="AK778" s="105"/>
      <c r="AL778" s="105"/>
      <c r="AM778" s="105"/>
      <c r="AN778" s="46">
        <f t="shared" si="240"/>
        <v>0</v>
      </c>
      <c r="AO778" s="105">
        <v>0</v>
      </c>
      <c r="AP778" s="105">
        <f t="shared" si="241"/>
        <v>0</v>
      </c>
      <c r="AQ778" s="46">
        <f t="shared" si="242"/>
        <v>0</v>
      </c>
      <c r="AR778" s="46">
        <f t="shared" si="243"/>
        <v>0</v>
      </c>
      <c r="AS778" s="46">
        <f t="shared" si="244"/>
        <v>0</v>
      </c>
      <c r="AT778" s="46">
        <f t="shared" si="245"/>
        <v>0</v>
      </c>
      <c r="AU778" s="46">
        <f t="shared" si="246"/>
        <v>0</v>
      </c>
      <c r="AV778" s="105">
        <f t="shared" si="247"/>
        <v>0</v>
      </c>
      <c r="AW778" s="105">
        <f t="shared" si="248"/>
        <v>0</v>
      </c>
      <c r="AX778" s="107"/>
      <c r="AY778" s="294" t="b">
        <f t="shared" si="251"/>
        <v>1</v>
      </c>
      <c r="AZ778" s="5" t="s">
        <v>503</v>
      </c>
    </row>
    <row r="779" spans="1:52" s="5" customFormat="1" ht="24.95" customHeight="1" x14ac:dyDescent="0.25">
      <c r="A779" s="281" t="s">
        <v>1540</v>
      </c>
      <c r="B779" s="19" t="s">
        <v>1583</v>
      </c>
      <c r="C779" s="65" t="s">
        <v>1584</v>
      </c>
      <c r="D779" s="66">
        <v>132.06</v>
      </c>
      <c r="E779" s="67">
        <v>132.06</v>
      </c>
      <c r="F779" s="101" t="s">
        <v>33</v>
      </c>
      <c r="G779" s="46">
        <v>0</v>
      </c>
      <c r="H779" s="46"/>
      <c r="I779" s="46"/>
      <c r="J779" s="46"/>
      <c r="K779" s="46"/>
      <c r="L779" s="46">
        <f t="shared" si="233"/>
        <v>0</v>
      </c>
      <c r="M779" s="46"/>
      <c r="N779" s="46">
        <f t="shared" si="234"/>
        <v>0</v>
      </c>
      <c r="O779" s="105"/>
      <c r="P779" s="105"/>
      <c r="Q779" s="105"/>
      <c r="R779" s="105"/>
      <c r="S779" s="46">
        <f t="shared" si="249"/>
        <v>0</v>
      </c>
      <c r="T779" s="46"/>
      <c r="U779" s="46">
        <f t="shared" si="250"/>
        <v>0</v>
      </c>
      <c r="V779" s="105"/>
      <c r="W779" s="105"/>
      <c r="X779" s="105"/>
      <c r="Y779" s="105"/>
      <c r="Z779" s="46">
        <f t="shared" si="237"/>
        <v>0</v>
      </c>
      <c r="AA779" s="105"/>
      <c r="AB779" s="46">
        <f t="shared" si="238"/>
        <v>0</v>
      </c>
      <c r="AC779" s="105"/>
      <c r="AD779" s="105"/>
      <c r="AE779" s="105"/>
      <c r="AF779" s="105"/>
      <c r="AG779" s="46">
        <f t="shared" si="232"/>
        <v>0</v>
      </c>
      <c r="AH779" s="105">
        <v>0</v>
      </c>
      <c r="AI779" s="46">
        <f t="shared" si="239"/>
        <v>0</v>
      </c>
      <c r="AJ779" s="105"/>
      <c r="AK779" s="105"/>
      <c r="AL779" s="105"/>
      <c r="AM779" s="105"/>
      <c r="AN779" s="46">
        <f t="shared" si="240"/>
        <v>0</v>
      </c>
      <c r="AO779" s="105">
        <v>0</v>
      </c>
      <c r="AP779" s="105">
        <f t="shared" si="241"/>
        <v>0</v>
      </c>
      <c r="AQ779" s="46">
        <f t="shared" si="242"/>
        <v>0</v>
      </c>
      <c r="AR779" s="46">
        <f t="shared" si="243"/>
        <v>0</v>
      </c>
      <c r="AS779" s="46">
        <f t="shared" si="244"/>
        <v>0</v>
      </c>
      <c r="AT779" s="46">
        <f t="shared" si="245"/>
        <v>0</v>
      </c>
      <c r="AU779" s="46">
        <f t="shared" si="246"/>
        <v>0</v>
      </c>
      <c r="AV779" s="105">
        <f t="shared" si="247"/>
        <v>0</v>
      </c>
      <c r="AW779" s="105">
        <f t="shared" si="248"/>
        <v>0</v>
      </c>
      <c r="AX779" s="108"/>
      <c r="AY779" s="294" t="b">
        <f t="shared" si="251"/>
        <v>1</v>
      </c>
      <c r="AZ779" s="5" t="s">
        <v>1584</v>
      </c>
    </row>
    <row r="780" spans="1:52" s="5" customFormat="1" ht="24.95" customHeight="1" x14ac:dyDescent="0.25">
      <c r="A780" s="281" t="s">
        <v>228</v>
      </c>
      <c r="B780" s="69" t="s">
        <v>504</v>
      </c>
      <c r="C780" s="65" t="s">
        <v>505</v>
      </c>
      <c r="D780" s="66">
        <v>12.79</v>
      </c>
      <c r="E780" s="67">
        <v>12.79</v>
      </c>
      <c r="F780" s="101" t="s">
        <v>33</v>
      </c>
      <c r="G780" s="46">
        <v>0</v>
      </c>
      <c r="H780" s="46"/>
      <c r="I780" s="46"/>
      <c r="J780" s="46"/>
      <c r="K780" s="46"/>
      <c r="L780" s="46">
        <f t="shared" si="233"/>
        <v>0</v>
      </c>
      <c r="M780" s="46">
        <v>0</v>
      </c>
      <c r="N780" s="46">
        <f t="shared" si="234"/>
        <v>0</v>
      </c>
      <c r="O780" s="105"/>
      <c r="P780" s="105"/>
      <c r="Q780" s="105"/>
      <c r="R780" s="105"/>
      <c r="S780" s="46">
        <f t="shared" si="249"/>
        <v>0</v>
      </c>
      <c r="T780" s="46"/>
      <c r="U780" s="46">
        <f t="shared" si="250"/>
        <v>0</v>
      </c>
      <c r="V780" s="105"/>
      <c r="W780" s="105"/>
      <c r="X780" s="105"/>
      <c r="Y780" s="105"/>
      <c r="Z780" s="46">
        <f t="shared" si="237"/>
        <v>0</v>
      </c>
      <c r="AA780" s="105"/>
      <c r="AB780" s="46">
        <f t="shared" si="238"/>
        <v>0</v>
      </c>
      <c r="AC780" s="105"/>
      <c r="AD780" s="105"/>
      <c r="AE780" s="105"/>
      <c r="AF780" s="105"/>
      <c r="AG780" s="46">
        <f t="shared" si="232"/>
        <v>0</v>
      </c>
      <c r="AH780" s="105">
        <v>0</v>
      </c>
      <c r="AI780" s="46">
        <f t="shared" si="239"/>
        <v>0</v>
      </c>
      <c r="AJ780" s="105"/>
      <c r="AK780" s="105"/>
      <c r="AL780" s="105"/>
      <c r="AM780" s="105"/>
      <c r="AN780" s="46">
        <f t="shared" si="240"/>
        <v>0</v>
      </c>
      <c r="AO780" s="105">
        <v>0</v>
      </c>
      <c r="AP780" s="105">
        <f t="shared" si="241"/>
        <v>0</v>
      </c>
      <c r="AQ780" s="46">
        <f t="shared" si="242"/>
        <v>0</v>
      </c>
      <c r="AR780" s="46">
        <f t="shared" si="243"/>
        <v>0</v>
      </c>
      <c r="AS780" s="46">
        <f t="shared" si="244"/>
        <v>0</v>
      </c>
      <c r="AT780" s="46">
        <f t="shared" si="245"/>
        <v>0</v>
      </c>
      <c r="AU780" s="46">
        <f t="shared" si="246"/>
        <v>0</v>
      </c>
      <c r="AV780" s="105">
        <f t="shared" si="247"/>
        <v>0</v>
      </c>
      <c r="AW780" s="105">
        <f t="shared" si="248"/>
        <v>0</v>
      </c>
      <c r="AX780" s="107"/>
      <c r="AY780" s="294" t="b">
        <f t="shared" si="251"/>
        <v>1</v>
      </c>
      <c r="AZ780" s="5" t="s">
        <v>505</v>
      </c>
    </row>
    <row r="781" spans="1:52" s="5" customFormat="1" ht="24.95" customHeight="1" x14ac:dyDescent="0.25">
      <c r="A781" s="281" t="s">
        <v>659</v>
      </c>
      <c r="B781" s="19" t="s">
        <v>675</v>
      </c>
      <c r="C781" s="65" t="s">
        <v>676</v>
      </c>
      <c r="D781" s="66">
        <v>8</v>
      </c>
      <c r="E781" s="67">
        <v>8</v>
      </c>
      <c r="F781" s="101" t="s">
        <v>33</v>
      </c>
      <c r="G781" s="46">
        <v>0</v>
      </c>
      <c r="H781" s="46"/>
      <c r="I781" s="46"/>
      <c r="J781" s="46"/>
      <c r="K781" s="46"/>
      <c r="L781" s="46">
        <f t="shared" si="233"/>
        <v>0</v>
      </c>
      <c r="M781" s="46"/>
      <c r="N781" s="46">
        <f t="shared" si="234"/>
        <v>0</v>
      </c>
      <c r="O781" s="105"/>
      <c r="P781" s="105"/>
      <c r="Q781" s="105"/>
      <c r="R781" s="105"/>
      <c r="S781" s="46">
        <f t="shared" si="249"/>
        <v>0</v>
      </c>
      <c r="T781" s="46"/>
      <c r="U781" s="46">
        <f t="shared" si="250"/>
        <v>0</v>
      </c>
      <c r="V781" s="105"/>
      <c r="W781" s="105"/>
      <c r="X781" s="105"/>
      <c r="Y781" s="105"/>
      <c r="Z781" s="46">
        <f t="shared" si="237"/>
        <v>0</v>
      </c>
      <c r="AA781" s="105"/>
      <c r="AB781" s="46">
        <f t="shared" si="238"/>
        <v>0</v>
      </c>
      <c r="AC781" s="105"/>
      <c r="AD781" s="105"/>
      <c r="AE781" s="105"/>
      <c r="AF781" s="105"/>
      <c r="AG781" s="46">
        <f t="shared" si="232"/>
        <v>0</v>
      </c>
      <c r="AH781" s="105">
        <v>0</v>
      </c>
      <c r="AI781" s="46">
        <f t="shared" si="239"/>
        <v>0</v>
      </c>
      <c r="AJ781" s="105"/>
      <c r="AK781" s="105"/>
      <c r="AL781" s="105"/>
      <c r="AM781" s="105"/>
      <c r="AN781" s="46">
        <f t="shared" si="240"/>
        <v>0</v>
      </c>
      <c r="AO781" s="105">
        <v>0</v>
      </c>
      <c r="AP781" s="105">
        <f t="shared" si="241"/>
        <v>0</v>
      </c>
      <c r="AQ781" s="46">
        <f t="shared" si="242"/>
        <v>0</v>
      </c>
      <c r="AR781" s="46">
        <f t="shared" si="243"/>
        <v>0</v>
      </c>
      <c r="AS781" s="46">
        <f t="shared" si="244"/>
        <v>0</v>
      </c>
      <c r="AT781" s="46">
        <f t="shared" si="245"/>
        <v>0</v>
      </c>
      <c r="AU781" s="46">
        <f t="shared" si="246"/>
        <v>0</v>
      </c>
      <c r="AV781" s="105">
        <f t="shared" si="247"/>
        <v>0</v>
      </c>
      <c r="AW781" s="105">
        <f t="shared" si="248"/>
        <v>0</v>
      </c>
      <c r="AX781" s="107"/>
      <c r="AY781" s="294" t="b">
        <f t="shared" si="251"/>
        <v>1</v>
      </c>
      <c r="AZ781" s="5" t="s">
        <v>676</v>
      </c>
    </row>
    <row r="782" spans="1:52" s="5" customFormat="1" ht="24.95" customHeight="1" x14ac:dyDescent="0.25">
      <c r="A782" s="281" t="s">
        <v>228</v>
      </c>
      <c r="B782" s="69" t="s">
        <v>506</v>
      </c>
      <c r="C782" s="108" t="s">
        <v>507</v>
      </c>
      <c r="D782" s="66">
        <v>120.81</v>
      </c>
      <c r="E782" s="67">
        <v>120.81</v>
      </c>
      <c r="F782" s="101" t="s">
        <v>33</v>
      </c>
      <c r="G782" s="46">
        <v>0</v>
      </c>
      <c r="H782" s="46"/>
      <c r="I782" s="46"/>
      <c r="J782" s="46"/>
      <c r="K782" s="46"/>
      <c r="L782" s="46">
        <f t="shared" si="233"/>
        <v>0</v>
      </c>
      <c r="M782" s="46">
        <v>0</v>
      </c>
      <c r="N782" s="46">
        <f t="shared" si="234"/>
        <v>0</v>
      </c>
      <c r="O782" s="105"/>
      <c r="P782" s="105"/>
      <c r="Q782" s="105"/>
      <c r="R782" s="105"/>
      <c r="S782" s="46">
        <f t="shared" si="249"/>
        <v>0</v>
      </c>
      <c r="T782" s="46"/>
      <c r="U782" s="46">
        <f t="shared" si="250"/>
        <v>0</v>
      </c>
      <c r="V782" s="105"/>
      <c r="W782" s="105"/>
      <c r="X782" s="105"/>
      <c r="Y782" s="105"/>
      <c r="Z782" s="46">
        <f t="shared" si="237"/>
        <v>0</v>
      </c>
      <c r="AA782" s="105"/>
      <c r="AB782" s="46">
        <f t="shared" si="238"/>
        <v>0</v>
      </c>
      <c r="AC782" s="105"/>
      <c r="AD782" s="105"/>
      <c r="AE782" s="105"/>
      <c r="AF782" s="105"/>
      <c r="AG782" s="46">
        <f t="shared" si="232"/>
        <v>0</v>
      </c>
      <c r="AH782" s="105">
        <v>0</v>
      </c>
      <c r="AI782" s="46">
        <f t="shared" si="239"/>
        <v>0</v>
      </c>
      <c r="AJ782" s="105"/>
      <c r="AK782" s="105"/>
      <c r="AL782" s="105"/>
      <c r="AM782" s="105"/>
      <c r="AN782" s="46">
        <f t="shared" si="240"/>
        <v>0</v>
      </c>
      <c r="AO782" s="105">
        <v>0</v>
      </c>
      <c r="AP782" s="105">
        <f t="shared" si="241"/>
        <v>0</v>
      </c>
      <c r="AQ782" s="46">
        <f t="shared" si="242"/>
        <v>0</v>
      </c>
      <c r="AR782" s="46">
        <f t="shared" si="243"/>
        <v>0</v>
      </c>
      <c r="AS782" s="46">
        <f t="shared" si="244"/>
        <v>0</v>
      </c>
      <c r="AT782" s="46">
        <f t="shared" si="245"/>
        <v>0</v>
      </c>
      <c r="AU782" s="46">
        <f t="shared" si="246"/>
        <v>0</v>
      </c>
      <c r="AV782" s="105">
        <f t="shared" si="247"/>
        <v>0</v>
      </c>
      <c r="AW782" s="105">
        <f t="shared" si="248"/>
        <v>0</v>
      </c>
      <c r="AX782" s="107"/>
      <c r="AY782" s="294" t="b">
        <f t="shared" si="251"/>
        <v>1</v>
      </c>
      <c r="AZ782" s="5" t="s">
        <v>507</v>
      </c>
    </row>
    <row r="783" spans="1:52" s="5" customFormat="1" ht="24.95" customHeight="1" x14ac:dyDescent="0.25">
      <c r="A783" s="281" t="s">
        <v>228</v>
      </c>
      <c r="B783" s="19" t="s">
        <v>508</v>
      </c>
      <c r="C783" s="65" t="s">
        <v>509</v>
      </c>
      <c r="D783" s="66">
        <v>61.02</v>
      </c>
      <c r="E783" s="67">
        <v>61.02</v>
      </c>
      <c r="F783" s="101" t="s">
        <v>33</v>
      </c>
      <c r="G783" s="46">
        <v>2</v>
      </c>
      <c r="H783" s="46"/>
      <c r="I783" s="46"/>
      <c r="J783" s="46"/>
      <c r="K783" s="46"/>
      <c r="L783" s="46">
        <f t="shared" si="233"/>
        <v>2</v>
      </c>
      <c r="M783" s="46">
        <v>2</v>
      </c>
      <c r="N783" s="46">
        <f t="shared" si="234"/>
        <v>0</v>
      </c>
      <c r="O783" s="105"/>
      <c r="P783" s="105"/>
      <c r="Q783" s="105"/>
      <c r="R783" s="105"/>
      <c r="S783" s="46">
        <f t="shared" si="249"/>
        <v>2</v>
      </c>
      <c r="T783" s="46">
        <v>2</v>
      </c>
      <c r="U783" s="46">
        <f t="shared" si="250"/>
        <v>0</v>
      </c>
      <c r="V783" s="105"/>
      <c r="W783" s="105"/>
      <c r="X783" s="105"/>
      <c r="Y783" s="105"/>
      <c r="Z783" s="46">
        <f t="shared" si="237"/>
        <v>2</v>
      </c>
      <c r="AA783" s="105">
        <v>2</v>
      </c>
      <c r="AB783" s="46">
        <f t="shared" si="238"/>
        <v>0</v>
      </c>
      <c r="AC783" s="105"/>
      <c r="AD783" s="105"/>
      <c r="AE783" s="105"/>
      <c r="AF783" s="105"/>
      <c r="AG783" s="46">
        <f t="shared" si="232"/>
        <v>2</v>
      </c>
      <c r="AH783" s="105">
        <v>2</v>
      </c>
      <c r="AI783" s="46">
        <f t="shared" si="239"/>
        <v>0</v>
      </c>
      <c r="AJ783" s="105"/>
      <c r="AK783" s="105"/>
      <c r="AL783" s="105"/>
      <c r="AM783" s="105"/>
      <c r="AN783" s="46">
        <f t="shared" si="240"/>
        <v>2</v>
      </c>
      <c r="AO783" s="105">
        <v>2</v>
      </c>
      <c r="AP783" s="105">
        <f t="shared" si="241"/>
        <v>0</v>
      </c>
      <c r="AQ783" s="46">
        <f t="shared" si="242"/>
        <v>0</v>
      </c>
      <c r="AR783" s="46">
        <f t="shared" si="243"/>
        <v>0</v>
      </c>
      <c r="AS783" s="46">
        <f t="shared" si="244"/>
        <v>0</v>
      </c>
      <c r="AT783" s="46">
        <f t="shared" si="245"/>
        <v>0</v>
      </c>
      <c r="AU783" s="46">
        <f t="shared" si="246"/>
        <v>2</v>
      </c>
      <c r="AV783" s="105">
        <f t="shared" si="247"/>
        <v>2</v>
      </c>
      <c r="AW783" s="105">
        <f t="shared" si="248"/>
        <v>0</v>
      </c>
      <c r="AX783" s="107"/>
      <c r="AY783" s="294" t="b">
        <f t="shared" si="251"/>
        <v>1</v>
      </c>
      <c r="AZ783" s="5" t="s">
        <v>509</v>
      </c>
    </row>
    <row r="784" spans="1:52" s="5" customFormat="1" ht="28.5" customHeight="1" x14ac:dyDescent="0.25">
      <c r="A784" s="281" t="s">
        <v>228</v>
      </c>
      <c r="B784" s="19" t="s">
        <v>510</v>
      </c>
      <c r="C784" s="65" t="s">
        <v>511</v>
      </c>
      <c r="D784" s="66">
        <v>25.52</v>
      </c>
      <c r="E784" s="67">
        <v>25.52</v>
      </c>
      <c r="F784" s="101" t="s">
        <v>33</v>
      </c>
      <c r="G784" s="46">
        <v>2</v>
      </c>
      <c r="H784" s="46"/>
      <c r="I784" s="46"/>
      <c r="J784" s="46"/>
      <c r="K784" s="46"/>
      <c r="L784" s="46">
        <f t="shared" si="233"/>
        <v>2</v>
      </c>
      <c r="M784" s="46">
        <v>2</v>
      </c>
      <c r="N784" s="46">
        <f t="shared" si="234"/>
        <v>0</v>
      </c>
      <c r="O784" s="105"/>
      <c r="P784" s="105"/>
      <c r="Q784" s="105"/>
      <c r="R784" s="105"/>
      <c r="S784" s="46">
        <f t="shared" si="249"/>
        <v>2</v>
      </c>
      <c r="T784" s="46">
        <v>2</v>
      </c>
      <c r="U784" s="46">
        <f t="shared" si="250"/>
        <v>0</v>
      </c>
      <c r="V784" s="105"/>
      <c r="W784" s="105"/>
      <c r="X784" s="105"/>
      <c r="Y784" s="105"/>
      <c r="Z784" s="46">
        <f t="shared" si="237"/>
        <v>2</v>
      </c>
      <c r="AA784" s="105">
        <v>2</v>
      </c>
      <c r="AB784" s="46">
        <f t="shared" si="238"/>
        <v>0</v>
      </c>
      <c r="AC784" s="105"/>
      <c r="AD784" s="105"/>
      <c r="AE784" s="105"/>
      <c r="AF784" s="105"/>
      <c r="AG784" s="46">
        <f t="shared" si="232"/>
        <v>2</v>
      </c>
      <c r="AH784" s="105">
        <v>2</v>
      </c>
      <c r="AI784" s="46">
        <f t="shared" si="239"/>
        <v>0</v>
      </c>
      <c r="AJ784" s="105"/>
      <c r="AK784" s="105"/>
      <c r="AL784" s="105"/>
      <c r="AM784" s="105"/>
      <c r="AN784" s="46">
        <f t="shared" si="240"/>
        <v>2</v>
      </c>
      <c r="AO784" s="105">
        <v>2</v>
      </c>
      <c r="AP784" s="105">
        <f t="shared" si="241"/>
        <v>0</v>
      </c>
      <c r="AQ784" s="46">
        <f t="shared" si="242"/>
        <v>0</v>
      </c>
      <c r="AR784" s="46">
        <f t="shared" si="243"/>
        <v>0</v>
      </c>
      <c r="AS784" s="46">
        <f t="shared" si="244"/>
        <v>0</v>
      </c>
      <c r="AT784" s="46">
        <f t="shared" si="245"/>
        <v>0</v>
      </c>
      <c r="AU784" s="46">
        <f t="shared" si="246"/>
        <v>2</v>
      </c>
      <c r="AV784" s="105">
        <f t="shared" si="247"/>
        <v>2</v>
      </c>
      <c r="AW784" s="105">
        <f t="shared" si="248"/>
        <v>0</v>
      </c>
      <c r="AX784" s="108"/>
      <c r="AY784" s="294" t="b">
        <f t="shared" si="251"/>
        <v>1</v>
      </c>
      <c r="AZ784" s="5" t="s">
        <v>511</v>
      </c>
    </row>
    <row r="785" spans="1:52 16311:16315" s="5" customFormat="1" ht="24.95" customHeight="1" x14ac:dyDescent="0.25">
      <c r="A785" s="281" t="s">
        <v>228</v>
      </c>
      <c r="B785" s="19" t="s">
        <v>512</v>
      </c>
      <c r="C785" s="65" t="s">
        <v>513</v>
      </c>
      <c r="D785" s="66">
        <v>17.11</v>
      </c>
      <c r="E785" s="67">
        <v>17.11</v>
      </c>
      <c r="F785" s="101" t="s">
        <v>33</v>
      </c>
      <c r="G785" s="46">
        <v>0</v>
      </c>
      <c r="H785" s="46"/>
      <c r="I785" s="46"/>
      <c r="J785" s="46"/>
      <c r="K785" s="46"/>
      <c r="L785" s="46">
        <f t="shared" si="233"/>
        <v>0</v>
      </c>
      <c r="M785" s="46">
        <v>0</v>
      </c>
      <c r="N785" s="46">
        <f t="shared" si="234"/>
        <v>0</v>
      </c>
      <c r="O785" s="105"/>
      <c r="P785" s="105"/>
      <c r="Q785" s="105"/>
      <c r="R785" s="105"/>
      <c r="S785" s="46">
        <f t="shared" si="249"/>
        <v>0</v>
      </c>
      <c r="T785" s="46"/>
      <c r="U785" s="46">
        <f t="shared" si="250"/>
        <v>0</v>
      </c>
      <c r="V785" s="105"/>
      <c r="W785" s="105"/>
      <c r="X785" s="105"/>
      <c r="Y785" s="105"/>
      <c r="Z785" s="46">
        <f t="shared" si="237"/>
        <v>0</v>
      </c>
      <c r="AA785" s="105"/>
      <c r="AB785" s="46">
        <f t="shared" si="238"/>
        <v>0</v>
      </c>
      <c r="AC785" s="105"/>
      <c r="AD785" s="105"/>
      <c r="AE785" s="105"/>
      <c r="AF785" s="105"/>
      <c r="AG785" s="46">
        <f t="shared" si="232"/>
        <v>0</v>
      </c>
      <c r="AH785" s="105">
        <v>0</v>
      </c>
      <c r="AI785" s="46">
        <f t="shared" si="239"/>
        <v>0</v>
      </c>
      <c r="AJ785" s="105"/>
      <c r="AK785" s="105"/>
      <c r="AL785" s="105"/>
      <c r="AM785" s="105"/>
      <c r="AN785" s="46">
        <f t="shared" si="240"/>
        <v>0</v>
      </c>
      <c r="AO785" s="105">
        <v>0</v>
      </c>
      <c r="AP785" s="105">
        <f t="shared" si="241"/>
        <v>0</v>
      </c>
      <c r="AQ785" s="46">
        <f t="shared" si="242"/>
        <v>0</v>
      </c>
      <c r="AR785" s="46">
        <f t="shared" si="243"/>
        <v>0</v>
      </c>
      <c r="AS785" s="46">
        <f t="shared" si="244"/>
        <v>0</v>
      </c>
      <c r="AT785" s="46">
        <f t="shared" si="245"/>
        <v>0</v>
      </c>
      <c r="AU785" s="46">
        <f t="shared" si="246"/>
        <v>0</v>
      </c>
      <c r="AV785" s="105">
        <f t="shared" si="247"/>
        <v>0</v>
      </c>
      <c r="AW785" s="105">
        <f t="shared" si="248"/>
        <v>0</v>
      </c>
      <c r="AX785" s="108"/>
      <c r="AY785" s="294" t="b">
        <f t="shared" si="251"/>
        <v>1</v>
      </c>
      <c r="AZ785" s="5" t="s">
        <v>513</v>
      </c>
      <c r="XCI785" s="100"/>
      <c r="XCJ785" s="19"/>
      <c r="XCK785" s="65"/>
      <c r="XCL785" s="101"/>
      <c r="XCM785" s="46"/>
    </row>
    <row r="786" spans="1:52 16311:16315" s="5" customFormat="1" ht="24.95" customHeight="1" x14ac:dyDescent="0.25">
      <c r="A786" s="281" t="s">
        <v>228</v>
      </c>
      <c r="B786" s="19" t="s">
        <v>514</v>
      </c>
      <c r="C786" s="65" t="s">
        <v>515</v>
      </c>
      <c r="D786" s="66">
        <v>63.99</v>
      </c>
      <c r="E786" s="67">
        <v>63.99</v>
      </c>
      <c r="F786" s="101" t="s">
        <v>33</v>
      </c>
      <c r="G786" s="46">
        <v>0</v>
      </c>
      <c r="H786" s="46"/>
      <c r="I786" s="46"/>
      <c r="J786" s="46"/>
      <c r="K786" s="46"/>
      <c r="L786" s="46">
        <f t="shared" si="233"/>
        <v>0</v>
      </c>
      <c r="M786" s="46">
        <v>0</v>
      </c>
      <c r="N786" s="46">
        <f t="shared" si="234"/>
        <v>0</v>
      </c>
      <c r="O786" s="105"/>
      <c r="P786" s="105"/>
      <c r="Q786" s="105"/>
      <c r="R786" s="105"/>
      <c r="S786" s="46">
        <f t="shared" si="249"/>
        <v>0</v>
      </c>
      <c r="T786" s="46"/>
      <c r="U786" s="46">
        <f t="shared" si="250"/>
        <v>0</v>
      </c>
      <c r="V786" s="105"/>
      <c r="W786" s="105"/>
      <c r="X786" s="105"/>
      <c r="Y786" s="105"/>
      <c r="Z786" s="46">
        <f t="shared" si="237"/>
        <v>0</v>
      </c>
      <c r="AA786" s="105"/>
      <c r="AB786" s="46">
        <f t="shared" si="238"/>
        <v>0</v>
      </c>
      <c r="AC786" s="105"/>
      <c r="AD786" s="105"/>
      <c r="AE786" s="105"/>
      <c r="AF786" s="105"/>
      <c r="AG786" s="46">
        <f t="shared" si="232"/>
        <v>0</v>
      </c>
      <c r="AH786" s="105">
        <v>0</v>
      </c>
      <c r="AI786" s="46">
        <f t="shared" si="239"/>
        <v>0</v>
      </c>
      <c r="AJ786" s="105"/>
      <c r="AK786" s="105"/>
      <c r="AL786" s="105"/>
      <c r="AM786" s="105"/>
      <c r="AN786" s="46">
        <f t="shared" si="240"/>
        <v>0</v>
      </c>
      <c r="AO786" s="105">
        <v>0</v>
      </c>
      <c r="AP786" s="105">
        <f t="shared" si="241"/>
        <v>0</v>
      </c>
      <c r="AQ786" s="46">
        <f t="shared" si="242"/>
        <v>0</v>
      </c>
      <c r="AR786" s="46">
        <f t="shared" si="243"/>
        <v>0</v>
      </c>
      <c r="AS786" s="46">
        <f t="shared" si="244"/>
        <v>0</v>
      </c>
      <c r="AT786" s="46">
        <f t="shared" si="245"/>
        <v>0</v>
      </c>
      <c r="AU786" s="46">
        <f t="shared" si="246"/>
        <v>0</v>
      </c>
      <c r="AV786" s="105">
        <f t="shared" si="247"/>
        <v>0</v>
      </c>
      <c r="AW786" s="105">
        <f t="shared" si="248"/>
        <v>0</v>
      </c>
      <c r="AX786" s="107"/>
      <c r="AY786" s="294" t="b">
        <f t="shared" si="251"/>
        <v>1</v>
      </c>
      <c r="AZ786" s="5" t="s">
        <v>515</v>
      </c>
    </row>
    <row r="787" spans="1:52 16311:16315" s="5" customFormat="1" ht="24.95" customHeight="1" x14ac:dyDescent="0.25">
      <c r="A787" s="281" t="s">
        <v>228</v>
      </c>
      <c r="B787" s="19" t="s">
        <v>516</v>
      </c>
      <c r="C787" s="65" t="s">
        <v>517</v>
      </c>
      <c r="D787" s="67">
        <v>2.5099999999999998</v>
      </c>
      <c r="E787" s="67">
        <v>2.5099999999999998</v>
      </c>
      <c r="F787" s="101" t="s">
        <v>33</v>
      </c>
      <c r="G787" s="46">
        <v>0</v>
      </c>
      <c r="H787" s="46"/>
      <c r="I787" s="46"/>
      <c r="J787" s="46"/>
      <c r="K787" s="46"/>
      <c r="L787" s="46">
        <f t="shared" si="233"/>
        <v>0</v>
      </c>
      <c r="M787" s="46">
        <v>0</v>
      </c>
      <c r="N787" s="46">
        <f t="shared" si="234"/>
        <v>0</v>
      </c>
      <c r="O787" s="105"/>
      <c r="P787" s="105"/>
      <c r="Q787" s="105"/>
      <c r="R787" s="105"/>
      <c r="S787" s="46">
        <f t="shared" si="249"/>
        <v>0</v>
      </c>
      <c r="T787" s="46"/>
      <c r="U787" s="46">
        <f t="shared" si="250"/>
        <v>0</v>
      </c>
      <c r="V787" s="105"/>
      <c r="W787" s="105"/>
      <c r="X787" s="105"/>
      <c r="Y787" s="105"/>
      <c r="Z787" s="46">
        <f t="shared" si="237"/>
        <v>0</v>
      </c>
      <c r="AA787" s="105"/>
      <c r="AB787" s="46">
        <f t="shared" si="238"/>
        <v>0</v>
      </c>
      <c r="AC787" s="105"/>
      <c r="AD787" s="105"/>
      <c r="AE787" s="105"/>
      <c r="AF787" s="105"/>
      <c r="AG787" s="46">
        <f t="shared" si="232"/>
        <v>0</v>
      </c>
      <c r="AH787" s="105">
        <v>0</v>
      </c>
      <c r="AI787" s="46">
        <f t="shared" si="239"/>
        <v>0</v>
      </c>
      <c r="AJ787" s="105"/>
      <c r="AK787" s="105"/>
      <c r="AL787" s="105"/>
      <c r="AM787" s="105"/>
      <c r="AN787" s="46">
        <f t="shared" si="240"/>
        <v>0</v>
      </c>
      <c r="AO787" s="105">
        <v>0</v>
      </c>
      <c r="AP787" s="105">
        <f t="shared" si="241"/>
        <v>0</v>
      </c>
      <c r="AQ787" s="46">
        <f t="shared" si="242"/>
        <v>0</v>
      </c>
      <c r="AR787" s="46">
        <f t="shared" si="243"/>
        <v>0</v>
      </c>
      <c r="AS787" s="46">
        <f t="shared" si="244"/>
        <v>0</v>
      </c>
      <c r="AT787" s="46">
        <f t="shared" si="245"/>
        <v>0</v>
      </c>
      <c r="AU787" s="46">
        <f t="shared" si="246"/>
        <v>0</v>
      </c>
      <c r="AV787" s="105">
        <f t="shared" si="247"/>
        <v>0</v>
      </c>
      <c r="AW787" s="105">
        <f t="shared" si="248"/>
        <v>0</v>
      </c>
      <c r="AX787" s="107"/>
      <c r="AY787" s="294" t="b">
        <f t="shared" si="251"/>
        <v>1</v>
      </c>
      <c r="AZ787" s="5" t="s">
        <v>517</v>
      </c>
    </row>
    <row r="788" spans="1:52 16311:16315" s="5" customFormat="1" ht="24.95" customHeight="1" x14ac:dyDescent="0.25">
      <c r="A788" s="281" t="s">
        <v>228</v>
      </c>
      <c r="B788" s="19" t="s">
        <v>518</v>
      </c>
      <c r="C788" s="65" t="s">
        <v>519</v>
      </c>
      <c r="D788" s="66">
        <v>21.11</v>
      </c>
      <c r="E788" s="67">
        <v>21.11</v>
      </c>
      <c r="F788" s="101" t="s">
        <v>33</v>
      </c>
      <c r="G788" s="46">
        <v>0</v>
      </c>
      <c r="H788" s="46"/>
      <c r="I788" s="46"/>
      <c r="J788" s="46"/>
      <c r="K788" s="46"/>
      <c r="L788" s="46">
        <f t="shared" si="233"/>
        <v>0</v>
      </c>
      <c r="M788" s="46">
        <v>0</v>
      </c>
      <c r="N788" s="46">
        <f t="shared" si="234"/>
        <v>0</v>
      </c>
      <c r="O788" s="105"/>
      <c r="P788" s="105"/>
      <c r="Q788" s="105"/>
      <c r="R788" s="105"/>
      <c r="S788" s="46">
        <f t="shared" si="249"/>
        <v>0</v>
      </c>
      <c r="T788" s="46"/>
      <c r="U788" s="46">
        <f t="shared" si="250"/>
        <v>0</v>
      </c>
      <c r="V788" s="105"/>
      <c r="W788" s="105"/>
      <c r="X788" s="105"/>
      <c r="Y788" s="105"/>
      <c r="Z788" s="46">
        <f t="shared" si="237"/>
        <v>0</v>
      </c>
      <c r="AA788" s="105"/>
      <c r="AB788" s="46">
        <f t="shared" si="238"/>
        <v>0</v>
      </c>
      <c r="AC788" s="105"/>
      <c r="AD788" s="105"/>
      <c r="AE788" s="105"/>
      <c r="AF788" s="105"/>
      <c r="AG788" s="46">
        <f t="shared" si="232"/>
        <v>0</v>
      </c>
      <c r="AH788" s="105">
        <v>0</v>
      </c>
      <c r="AI788" s="46">
        <f t="shared" si="239"/>
        <v>0</v>
      </c>
      <c r="AJ788" s="105"/>
      <c r="AK788" s="105"/>
      <c r="AL788" s="105"/>
      <c r="AM788" s="105"/>
      <c r="AN788" s="46">
        <f t="shared" si="240"/>
        <v>0</v>
      </c>
      <c r="AO788" s="105">
        <v>0</v>
      </c>
      <c r="AP788" s="105">
        <f t="shared" si="241"/>
        <v>0</v>
      </c>
      <c r="AQ788" s="46">
        <f t="shared" si="242"/>
        <v>0</v>
      </c>
      <c r="AR788" s="46">
        <f t="shared" si="243"/>
        <v>0</v>
      </c>
      <c r="AS788" s="46">
        <f t="shared" si="244"/>
        <v>0</v>
      </c>
      <c r="AT788" s="46">
        <f t="shared" si="245"/>
        <v>0</v>
      </c>
      <c r="AU788" s="46">
        <f t="shared" si="246"/>
        <v>0</v>
      </c>
      <c r="AV788" s="105">
        <f t="shared" si="247"/>
        <v>0</v>
      </c>
      <c r="AW788" s="105">
        <f t="shared" si="248"/>
        <v>0</v>
      </c>
      <c r="AX788" s="107"/>
      <c r="AY788" s="294" t="b">
        <f t="shared" si="251"/>
        <v>1</v>
      </c>
      <c r="AZ788" s="5" t="s">
        <v>519</v>
      </c>
    </row>
    <row r="789" spans="1:52 16311:16315" s="5" customFormat="1" ht="24.95" customHeight="1" x14ac:dyDescent="0.25">
      <c r="A789" s="281" t="s">
        <v>228</v>
      </c>
      <c r="B789" s="19" t="s">
        <v>520</v>
      </c>
      <c r="C789" s="65" t="s">
        <v>521</v>
      </c>
      <c r="D789" s="66">
        <v>10</v>
      </c>
      <c r="E789" s="67">
        <v>10</v>
      </c>
      <c r="F789" s="101" t="s">
        <v>33</v>
      </c>
      <c r="G789" s="46">
        <v>2</v>
      </c>
      <c r="H789" s="46"/>
      <c r="I789" s="46"/>
      <c r="J789" s="46"/>
      <c r="K789" s="46"/>
      <c r="L789" s="46">
        <f t="shared" si="233"/>
        <v>2</v>
      </c>
      <c r="M789" s="46">
        <v>2</v>
      </c>
      <c r="N789" s="46">
        <f t="shared" si="234"/>
        <v>0</v>
      </c>
      <c r="O789" s="105"/>
      <c r="P789" s="105"/>
      <c r="Q789" s="105"/>
      <c r="R789" s="105"/>
      <c r="S789" s="46">
        <f t="shared" ref="S789:S820" si="252">L789+O789+P789-Q789-R789</f>
        <v>2</v>
      </c>
      <c r="T789" s="46">
        <v>2</v>
      </c>
      <c r="U789" s="46">
        <f t="shared" ref="U789:U820" si="253">T789-S789</f>
        <v>0</v>
      </c>
      <c r="V789" s="105"/>
      <c r="W789" s="105"/>
      <c r="X789" s="105"/>
      <c r="Y789" s="105"/>
      <c r="Z789" s="46">
        <f t="shared" si="237"/>
        <v>2</v>
      </c>
      <c r="AA789" s="105">
        <v>2</v>
      </c>
      <c r="AB789" s="46">
        <f t="shared" si="238"/>
        <v>0</v>
      </c>
      <c r="AC789" s="105"/>
      <c r="AD789" s="105"/>
      <c r="AE789" s="105"/>
      <c r="AF789" s="105"/>
      <c r="AG789" s="46">
        <f t="shared" si="232"/>
        <v>2</v>
      </c>
      <c r="AH789" s="105">
        <v>2</v>
      </c>
      <c r="AI789" s="46">
        <f t="shared" si="239"/>
        <v>0</v>
      </c>
      <c r="AJ789" s="105"/>
      <c r="AK789" s="105"/>
      <c r="AL789" s="105"/>
      <c r="AM789" s="105"/>
      <c r="AN789" s="46">
        <f t="shared" si="240"/>
        <v>2</v>
      </c>
      <c r="AO789" s="105">
        <v>2</v>
      </c>
      <c r="AP789" s="105">
        <f t="shared" si="241"/>
        <v>0</v>
      </c>
      <c r="AQ789" s="46">
        <f t="shared" si="242"/>
        <v>0</v>
      </c>
      <c r="AR789" s="46">
        <f t="shared" si="243"/>
        <v>0</v>
      </c>
      <c r="AS789" s="46">
        <f t="shared" si="244"/>
        <v>0</v>
      </c>
      <c r="AT789" s="46">
        <f t="shared" si="245"/>
        <v>0</v>
      </c>
      <c r="AU789" s="46">
        <f t="shared" si="246"/>
        <v>2</v>
      </c>
      <c r="AV789" s="105">
        <f t="shared" si="247"/>
        <v>2</v>
      </c>
      <c r="AW789" s="105">
        <f t="shared" si="248"/>
        <v>0</v>
      </c>
      <c r="AX789" s="107"/>
      <c r="AY789" s="294" t="b">
        <f t="shared" si="251"/>
        <v>1</v>
      </c>
      <c r="AZ789" s="5" t="s">
        <v>521</v>
      </c>
    </row>
    <row r="790" spans="1:52 16311:16315" s="5" customFormat="1" ht="28.5" customHeight="1" x14ac:dyDescent="0.25">
      <c r="A790" s="281" t="s">
        <v>228</v>
      </c>
      <c r="B790" s="19" t="s">
        <v>522</v>
      </c>
      <c r="C790" s="65" t="s">
        <v>523</v>
      </c>
      <c r="D790" s="66">
        <v>916.4</v>
      </c>
      <c r="E790" s="67">
        <v>916.4</v>
      </c>
      <c r="F790" s="101" t="s">
        <v>33</v>
      </c>
      <c r="G790" s="46">
        <v>1</v>
      </c>
      <c r="H790" s="46"/>
      <c r="I790" s="46"/>
      <c r="J790" s="46"/>
      <c r="K790" s="46"/>
      <c r="L790" s="46">
        <f t="shared" si="233"/>
        <v>1</v>
      </c>
      <c r="M790" s="46">
        <v>1</v>
      </c>
      <c r="N790" s="46">
        <f t="shared" si="234"/>
        <v>0</v>
      </c>
      <c r="O790" s="105"/>
      <c r="P790" s="105"/>
      <c r="Q790" s="105"/>
      <c r="R790" s="105"/>
      <c r="S790" s="46">
        <f t="shared" si="252"/>
        <v>1</v>
      </c>
      <c r="T790" s="46">
        <v>1</v>
      </c>
      <c r="U790" s="46">
        <f t="shared" si="253"/>
        <v>0</v>
      </c>
      <c r="V790" s="105"/>
      <c r="W790" s="105"/>
      <c r="X790" s="105"/>
      <c r="Y790" s="105"/>
      <c r="Z790" s="46">
        <f t="shared" si="237"/>
        <v>1</v>
      </c>
      <c r="AA790" s="105">
        <v>1</v>
      </c>
      <c r="AB790" s="46">
        <f t="shared" si="238"/>
        <v>0</v>
      </c>
      <c r="AC790" s="105"/>
      <c r="AD790" s="105"/>
      <c r="AE790" s="105"/>
      <c r="AF790" s="105"/>
      <c r="AG790" s="46">
        <f t="shared" si="232"/>
        <v>1</v>
      </c>
      <c r="AH790" s="105">
        <v>1</v>
      </c>
      <c r="AI790" s="46">
        <f t="shared" si="239"/>
        <v>0</v>
      </c>
      <c r="AJ790" s="105"/>
      <c r="AK790" s="105"/>
      <c r="AL790" s="105"/>
      <c r="AM790" s="105"/>
      <c r="AN790" s="46">
        <f t="shared" si="240"/>
        <v>1</v>
      </c>
      <c r="AO790" s="105">
        <v>1</v>
      </c>
      <c r="AP790" s="105">
        <f t="shared" si="241"/>
        <v>0</v>
      </c>
      <c r="AQ790" s="46">
        <f t="shared" si="242"/>
        <v>0</v>
      </c>
      <c r="AR790" s="46">
        <f t="shared" si="243"/>
        <v>0</v>
      </c>
      <c r="AS790" s="46">
        <f t="shared" si="244"/>
        <v>0</v>
      </c>
      <c r="AT790" s="46">
        <f t="shared" si="245"/>
        <v>0</v>
      </c>
      <c r="AU790" s="46">
        <f t="shared" si="246"/>
        <v>1</v>
      </c>
      <c r="AV790" s="105">
        <f t="shared" si="247"/>
        <v>1</v>
      </c>
      <c r="AW790" s="105">
        <f t="shared" si="248"/>
        <v>0</v>
      </c>
      <c r="AX790" s="107"/>
      <c r="AY790" s="294" t="b">
        <f t="shared" si="251"/>
        <v>1</v>
      </c>
      <c r="AZ790" s="5" t="s">
        <v>523</v>
      </c>
    </row>
    <row r="791" spans="1:52 16311:16315" s="5" customFormat="1" ht="24.95" customHeight="1" x14ac:dyDescent="0.25">
      <c r="A791" s="281" t="s">
        <v>228</v>
      </c>
      <c r="B791" s="19" t="s">
        <v>524</v>
      </c>
      <c r="C791" s="65" t="s">
        <v>525</v>
      </c>
      <c r="D791" s="66">
        <v>6.08</v>
      </c>
      <c r="E791" s="67">
        <v>6.08</v>
      </c>
      <c r="F791" s="101" t="s">
        <v>33</v>
      </c>
      <c r="G791" s="46">
        <v>1</v>
      </c>
      <c r="H791" s="46"/>
      <c r="I791" s="46"/>
      <c r="J791" s="46"/>
      <c r="K791" s="46"/>
      <c r="L791" s="46">
        <f t="shared" si="233"/>
        <v>1</v>
      </c>
      <c r="M791" s="46">
        <v>1</v>
      </c>
      <c r="N791" s="46">
        <f t="shared" si="234"/>
        <v>0</v>
      </c>
      <c r="O791" s="105"/>
      <c r="P791" s="105"/>
      <c r="Q791" s="105"/>
      <c r="R791" s="105"/>
      <c r="S791" s="46">
        <f t="shared" si="252"/>
        <v>1</v>
      </c>
      <c r="T791" s="46">
        <v>1</v>
      </c>
      <c r="U791" s="46">
        <f t="shared" si="253"/>
        <v>0</v>
      </c>
      <c r="V791" s="105"/>
      <c r="W791" s="105"/>
      <c r="X791" s="105"/>
      <c r="Y791" s="105"/>
      <c r="Z791" s="46">
        <f t="shared" si="237"/>
        <v>1</v>
      </c>
      <c r="AA791" s="105">
        <v>1</v>
      </c>
      <c r="AB791" s="46">
        <f t="shared" si="238"/>
        <v>0</v>
      </c>
      <c r="AC791" s="105"/>
      <c r="AD791" s="105"/>
      <c r="AE791" s="105"/>
      <c r="AF791" s="105"/>
      <c r="AG791" s="46">
        <f t="shared" si="232"/>
        <v>1</v>
      </c>
      <c r="AH791" s="105">
        <v>1</v>
      </c>
      <c r="AI791" s="46">
        <f t="shared" si="239"/>
        <v>0</v>
      </c>
      <c r="AJ791" s="105"/>
      <c r="AK791" s="105"/>
      <c r="AL791" s="105"/>
      <c r="AM791" s="105"/>
      <c r="AN791" s="46">
        <f t="shared" si="240"/>
        <v>1</v>
      </c>
      <c r="AO791" s="105">
        <v>1</v>
      </c>
      <c r="AP791" s="105">
        <f t="shared" si="241"/>
        <v>0</v>
      </c>
      <c r="AQ791" s="46">
        <f t="shared" si="242"/>
        <v>0</v>
      </c>
      <c r="AR791" s="46">
        <f t="shared" si="243"/>
        <v>0</v>
      </c>
      <c r="AS791" s="46">
        <f t="shared" si="244"/>
        <v>0</v>
      </c>
      <c r="AT791" s="46">
        <f t="shared" si="245"/>
        <v>0</v>
      </c>
      <c r="AU791" s="46">
        <f t="shared" si="246"/>
        <v>1</v>
      </c>
      <c r="AV791" s="105">
        <f t="shared" si="247"/>
        <v>1</v>
      </c>
      <c r="AW791" s="105">
        <f t="shared" si="248"/>
        <v>0</v>
      </c>
      <c r="AX791" s="107"/>
      <c r="AY791" s="294" t="b">
        <f t="shared" si="251"/>
        <v>1</v>
      </c>
      <c r="AZ791" s="5" t="s">
        <v>525</v>
      </c>
    </row>
    <row r="792" spans="1:52 16311:16315" s="5" customFormat="1" ht="24.95" customHeight="1" x14ac:dyDescent="0.25">
      <c r="A792" s="281" t="s">
        <v>228</v>
      </c>
      <c r="B792" s="19" t="s">
        <v>526</v>
      </c>
      <c r="C792" s="65" t="s">
        <v>527</v>
      </c>
      <c r="D792" s="66">
        <v>0</v>
      </c>
      <c r="E792" s="67">
        <v>0</v>
      </c>
      <c r="F792" s="101" t="s">
        <v>33</v>
      </c>
      <c r="G792" s="46">
        <v>1</v>
      </c>
      <c r="H792" s="46"/>
      <c r="I792" s="46"/>
      <c r="J792" s="46"/>
      <c r="K792" s="46"/>
      <c r="L792" s="46">
        <f t="shared" si="233"/>
        <v>1</v>
      </c>
      <c r="M792" s="46">
        <v>1</v>
      </c>
      <c r="N792" s="46">
        <f t="shared" si="234"/>
        <v>0</v>
      </c>
      <c r="O792" s="105"/>
      <c r="P792" s="105"/>
      <c r="Q792" s="105"/>
      <c r="R792" s="105"/>
      <c r="S792" s="46">
        <f t="shared" si="252"/>
        <v>1</v>
      </c>
      <c r="T792" s="46">
        <v>1</v>
      </c>
      <c r="U792" s="46">
        <f t="shared" si="253"/>
        <v>0</v>
      </c>
      <c r="V792" s="105"/>
      <c r="W792" s="105"/>
      <c r="X792" s="105"/>
      <c r="Y792" s="105"/>
      <c r="Z792" s="46">
        <f t="shared" si="237"/>
        <v>1</v>
      </c>
      <c r="AA792" s="105">
        <v>1</v>
      </c>
      <c r="AB792" s="46">
        <f t="shared" si="238"/>
        <v>0</v>
      </c>
      <c r="AC792" s="105"/>
      <c r="AD792" s="105"/>
      <c r="AE792" s="105"/>
      <c r="AF792" s="105"/>
      <c r="AG792" s="46">
        <f t="shared" ref="AG792:AG851" si="254">Z792+AC792+AD792-AE792-AF792</f>
        <v>1</v>
      </c>
      <c r="AH792" s="105">
        <v>1</v>
      </c>
      <c r="AI792" s="46">
        <f t="shared" si="239"/>
        <v>0</v>
      </c>
      <c r="AJ792" s="105"/>
      <c r="AK792" s="105"/>
      <c r="AL792" s="105"/>
      <c r="AM792" s="105"/>
      <c r="AN792" s="46">
        <f t="shared" si="240"/>
        <v>1</v>
      </c>
      <c r="AO792" s="105">
        <v>1</v>
      </c>
      <c r="AP792" s="105">
        <f t="shared" si="241"/>
        <v>0</v>
      </c>
      <c r="AQ792" s="46">
        <f t="shared" si="242"/>
        <v>0</v>
      </c>
      <c r="AR792" s="46">
        <f t="shared" si="243"/>
        <v>0</v>
      </c>
      <c r="AS792" s="46">
        <f t="shared" si="244"/>
        <v>0</v>
      </c>
      <c r="AT792" s="46">
        <f t="shared" si="245"/>
        <v>0</v>
      </c>
      <c r="AU792" s="46">
        <f t="shared" si="246"/>
        <v>1</v>
      </c>
      <c r="AV792" s="105">
        <f t="shared" si="247"/>
        <v>1</v>
      </c>
      <c r="AW792" s="105">
        <f t="shared" si="248"/>
        <v>0</v>
      </c>
      <c r="AX792" s="108"/>
      <c r="AY792" s="294" t="b">
        <f t="shared" si="251"/>
        <v>1</v>
      </c>
      <c r="AZ792" s="5" t="s">
        <v>527</v>
      </c>
    </row>
    <row r="793" spans="1:52 16311:16315" s="5" customFormat="1" ht="24.95" customHeight="1" x14ac:dyDescent="0.25">
      <c r="A793" s="281" t="s">
        <v>228</v>
      </c>
      <c r="B793" s="19" t="s">
        <v>528</v>
      </c>
      <c r="C793" s="65" t="s">
        <v>529</v>
      </c>
      <c r="D793" s="66">
        <v>8.6199999999999992</v>
      </c>
      <c r="E793" s="67">
        <v>8.6199999999999992</v>
      </c>
      <c r="F793" s="101" t="s">
        <v>33</v>
      </c>
      <c r="G793" s="46">
        <v>1</v>
      </c>
      <c r="H793" s="46"/>
      <c r="I793" s="46"/>
      <c r="J793" s="46"/>
      <c r="K793" s="46"/>
      <c r="L793" s="46">
        <f t="shared" si="233"/>
        <v>1</v>
      </c>
      <c r="M793" s="46">
        <v>1</v>
      </c>
      <c r="N793" s="46">
        <f t="shared" si="234"/>
        <v>0</v>
      </c>
      <c r="O793" s="105"/>
      <c r="P793" s="105"/>
      <c r="Q793" s="105"/>
      <c r="R793" s="105"/>
      <c r="S793" s="46">
        <f t="shared" si="252"/>
        <v>1</v>
      </c>
      <c r="T793" s="46">
        <v>1</v>
      </c>
      <c r="U793" s="46">
        <f t="shared" si="253"/>
        <v>0</v>
      </c>
      <c r="V793" s="105"/>
      <c r="W793" s="105"/>
      <c r="X793" s="105"/>
      <c r="Y793" s="105"/>
      <c r="Z793" s="46">
        <f t="shared" si="237"/>
        <v>1</v>
      </c>
      <c r="AA793" s="105">
        <v>1</v>
      </c>
      <c r="AB793" s="46">
        <f t="shared" si="238"/>
        <v>0</v>
      </c>
      <c r="AC793" s="105"/>
      <c r="AD793" s="105"/>
      <c r="AE793" s="105"/>
      <c r="AF793" s="105"/>
      <c r="AG793" s="46">
        <f t="shared" si="254"/>
        <v>1</v>
      </c>
      <c r="AH793" s="105">
        <v>1</v>
      </c>
      <c r="AI793" s="46">
        <f t="shared" si="239"/>
        <v>0</v>
      </c>
      <c r="AJ793" s="105"/>
      <c r="AK793" s="105"/>
      <c r="AL793" s="105"/>
      <c r="AM793" s="105"/>
      <c r="AN793" s="46">
        <f t="shared" si="240"/>
        <v>1</v>
      </c>
      <c r="AO793" s="105">
        <v>1</v>
      </c>
      <c r="AP793" s="105">
        <f t="shared" si="241"/>
        <v>0</v>
      </c>
      <c r="AQ793" s="46">
        <f t="shared" si="242"/>
        <v>0</v>
      </c>
      <c r="AR793" s="46">
        <f t="shared" si="243"/>
        <v>0</v>
      </c>
      <c r="AS793" s="46">
        <f t="shared" si="244"/>
        <v>0</v>
      </c>
      <c r="AT793" s="46">
        <f t="shared" si="245"/>
        <v>0</v>
      </c>
      <c r="AU793" s="46">
        <f t="shared" si="246"/>
        <v>1</v>
      </c>
      <c r="AV793" s="105">
        <f t="shared" si="247"/>
        <v>1</v>
      </c>
      <c r="AW793" s="105">
        <f t="shared" si="248"/>
        <v>0</v>
      </c>
      <c r="AX793" s="107"/>
      <c r="AY793" s="294" t="b">
        <f t="shared" si="251"/>
        <v>1</v>
      </c>
      <c r="AZ793" s="5" t="s">
        <v>529</v>
      </c>
    </row>
    <row r="794" spans="1:52 16311:16315" s="5" customFormat="1" ht="24.95" customHeight="1" x14ac:dyDescent="0.25">
      <c r="A794" s="281" t="s">
        <v>228</v>
      </c>
      <c r="B794" s="19" t="s">
        <v>530</v>
      </c>
      <c r="C794" s="65" t="s">
        <v>531</v>
      </c>
      <c r="D794" s="66">
        <v>22.58</v>
      </c>
      <c r="E794" s="67">
        <v>22.58</v>
      </c>
      <c r="F794" s="101" t="s">
        <v>33</v>
      </c>
      <c r="G794" s="46">
        <v>1</v>
      </c>
      <c r="H794" s="46"/>
      <c r="I794" s="46"/>
      <c r="J794" s="46"/>
      <c r="K794" s="46"/>
      <c r="L794" s="46">
        <f t="shared" si="233"/>
        <v>1</v>
      </c>
      <c r="M794" s="46">
        <v>1</v>
      </c>
      <c r="N794" s="46">
        <f t="shared" si="234"/>
        <v>0</v>
      </c>
      <c r="O794" s="105"/>
      <c r="P794" s="105"/>
      <c r="Q794" s="105"/>
      <c r="R794" s="105"/>
      <c r="S794" s="46">
        <f t="shared" si="252"/>
        <v>1</v>
      </c>
      <c r="T794" s="46">
        <v>1</v>
      </c>
      <c r="U794" s="46">
        <f t="shared" si="253"/>
        <v>0</v>
      </c>
      <c r="V794" s="105"/>
      <c r="W794" s="105"/>
      <c r="X794" s="105"/>
      <c r="Y794" s="105"/>
      <c r="Z794" s="46">
        <f t="shared" si="237"/>
        <v>1</v>
      </c>
      <c r="AA794" s="105">
        <v>1</v>
      </c>
      <c r="AB794" s="46">
        <f t="shared" si="238"/>
        <v>0</v>
      </c>
      <c r="AC794" s="105"/>
      <c r="AD794" s="105"/>
      <c r="AE794" s="105"/>
      <c r="AF794" s="105"/>
      <c r="AG794" s="46">
        <f t="shared" si="254"/>
        <v>1</v>
      </c>
      <c r="AH794" s="105">
        <v>1</v>
      </c>
      <c r="AI794" s="46">
        <f t="shared" si="239"/>
        <v>0</v>
      </c>
      <c r="AJ794" s="105"/>
      <c r="AK794" s="105"/>
      <c r="AL794" s="105"/>
      <c r="AM794" s="105"/>
      <c r="AN794" s="46">
        <f t="shared" si="240"/>
        <v>1</v>
      </c>
      <c r="AO794" s="105">
        <v>1</v>
      </c>
      <c r="AP794" s="105">
        <f t="shared" si="241"/>
        <v>0</v>
      </c>
      <c r="AQ794" s="46">
        <f t="shared" si="242"/>
        <v>0</v>
      </c>
      <c r="AR794" s="46">
        <f t="shared" si="243"/>
        <v>0</v>
      </c>
      <c r="AS794" s="46">
        <f t="shared" si="244"/>
        <v>0</v>
      </c>
      <c r="AT794" s="46">
        <f t="shared" si="245"/>
        <v>0</v>
      </c>
      <c r="AU794" s="46">
        <f t="shared" si="246"/>
        <v>1</v>
      </c>
      <c r="AV794" s="105">
        <f t="shared" si="247"/>
        <v>1</v>
      </c>
      <c r="AW794" s="105">
        <f t="shared" si="248"/>
        <v>0</v>
      </c>
      <c r="AX794" s="107"/>
      <c r="AY794" s="294" t="b">
        <f t="shared" si="251"/>
        <v>1</v>
      </c>
      <c r="AZ794" s="5" t="s">
        <v>531</v>
      </c>
    </row>
    <row r="795" spans="1:52 16311:16315" s="5" customFormat="1" ht="24.95" customHeight="1" x14ac:dyDescent="0.25">
      <c r="A795" s="281" t="s">
        <v>228</v>
      </c>
      <c r="B795" s="19" t="s">
        <v>532</v>
      </c>
      <c r="C795" s="65" t="s">
        <v>533</v>
      </c>
      <c r="D795" s="66">
        <v>3.92</v>
      </c>
      <c r="E795" s="67">
        <v>3.92</v>
      </c>
      <c r="F795" s="101" t="s">
        <v>33</v>
      </c>
      <c r="G795" s="46">
        <v>4</v>
      </c>
      <c r="H795" s="46"/>
      <c r="I795" s="46"/>
      <c r="J795" s="46"/>
      <c r="K795" s="46"/>
      <c r="L795" s="46">
        <f t="shared" si="233"/>
        <v>4</v>
      </c>
      <c r="M795" s="46">
        <v>4</v>
      </c>
      <c r="N795" s="46">
        <f t="shared" si="234"/>
        <v>0</v>
      </c>
      <c r="O795" s="105"/>
      <c r="P795" s="105"/>
      <c r="Q795" s="105"/>
      <c r="R795" s="105"/>
      <c r="S795" s="46">
        <f t="shared" si="252"/>
        <v>4</v>
      </c>
      <c r="T795" s="46">
        <v>4</v>
      </c>
      <c r="U795" s="46">
        <f t="shared" si="253"/>
        <v>0</v>
      </c>
      <c r="V795" s="105"/>
      <c r="W795" s="105"/>
      <c r="X795" s="105"/>
      <c r="Y795" s="105"/>
      <c r="Z795" s="46">
        <f t="shared" si="237"/>
        <v>4</v>
      </c>
      <c r="AA795" s="105">
        <v>4</v>
      </c>
      <c r="AB795" s="46">
        <f t="shared" si="238"/>
        <v>0</v>
      </c>
      <c r="AC795" s="105"/>
      <c r="AD795" s="105"/>
      <c r="AE795" s="105"/>
      <c r="AF795" s="105"/>
      <c r="AG795" s="46">
        <f t="shared" si="254"/>
        <v>4</v>
      </c>
      <c r="AH795" s="105">
        <v>4</v>
      </c>
      <c r="AI795" s="46">
        <f t="shared" si="239"/>
        <v>0</v>
      </c>
      <c r="AJ795" s="105"/>
      <c r="AK795" s="105"/>
      <c r="AL795" s="105"/>
      <c r="AM795" s="105"/>
      <c r="AN795" s="46">
        <f t="shared" si="240"/>
        <v>4</v>
      </c>
      <c r="AO795" s="105">
        <v>4</v>
      </c>
      <c r="AP795" s="105">
        <f t="shared" si="241"/>
        <v>0</v>
      </c>
      <c r="AQ795" s="46">
        <f t="shared" si="242"/>
        <v>0</v>
      </c>
      <c r="AR795" s="46">
        <f t="shared" si="243"/>
        <v>0</v>
      </c>
      <c r="AS795" s="46">
        <f t="shared" si="244"/>
        <v>0</v>
      </c>
      <c r="AT795" s="46">
        <f t="shared" si="245"/>
        <v>0</v>
      </c>
      <c r="AU795" s="46">
        <f t="shared" si="246"/>
        <v>4</v>
      </c>
      <c r="AV795" s="105">
        <f t="shared" si="247"/>
        <v>4</v>
      </c>
      <c r="AW795" s="105">
        <f t="shared" si="248"/>
        <v>0</v>
      </c>
      <c r="AX795" s="108"/>
      <c r="AY795" s="294" t="b">
        <f t="shared" si="251"/>
        <v>1</v>
      </c>
      <c r="AZ795" s="5" t="s">
        <v>533</v>
      </c>
    </row>
    <row r="796" spans="1:52 16311:16315" s="36" customFormat="1" ht="24.95" customHeight="1" x14ac:dyDescent="0.25">
      <c r="A796" s="281" t="s">
        <v>1423</v>
      </c>
      <c r="B796" s="19" t="s">
        <v>2083</v>
      </c>
      <c r="C796" s="65" t="s">
        <v>2084</v>
      </c>
      <c r="D796" s="66">
        <v>840</v>
      </c>
      <c r="E796" s="67">
        <v>840</v>
      </c>
      <c r="F796" s="101" t="s">
        <v>33</v>
      </c>
      <c r="G796" s="46">
        <v>0</v>
      </c>
      <c r="H796" s="46"/>
      <c r="I796" s="46"/>
      <c r="J796" s="46"/>
      <c r="K796" s="46"/>
      <c r="L796" s="46">
        <f t="shared" si="233"/>
        <v>0</v>
      </c>
      <c r="M796" s="46"/>
      <c r="N796" s="46">
        <f t="shared" si="234"/>
        <v>0</v>
      </c>
      <c r="O796" s="105"/>
      <c r="P796" s="105"/>
      <c r="Q796" s="105"/>
      <c r="R796" s="105"/>
      <c r="S796" s="46">
        <f t="shared" si="252"/>
        <v>0</v>
      </c>
      <c r="T796" s="46"/>
      <c r="U796" s="46">
        <f t="shared" si="253"/>
        <v>0</v>
      </c>
      <c r="V796" s="105"/>
      <c r="W796" s="105"/>
      <c r="X796" s="105"/>
      <c r="Y796" s="105"/>
      <c r="Z796" s="46">
        <f t="shared" si="237"/>
        <v>0</v>
      </c>
      <c r="AA796" s="105"/>
      <c r="AB796" s="46">
        <f t="shared" si="238"/>
        <v>0</v>
      </c>
      <c r="AC796" s="105"/>
      <c r="AD796" s="105"/>
      <c r="AE796" s="105"/>
      <c r="AF796" s="105"/>
      <c r="AG796" s="46">
        <f t="shared" si="254"/>
        <v>0</v>
      </c>
      <c r="AH796" s="105"/>
      <c r="AI796" s="46">
        <f t="shared" si="239"/>
        <v>0</v>
      </c>
      <c r="AJ796" s="105"/>
      <c r="AK796" s="105"/>
      <c r="AL796" s="105"/>
      <c r="AM796" s="105"/>
      <c r="AN796" s="46">
        <f t="shared" si="240"/>
        <v>0</v>
      </c>
      <c r="AO796" s="105">
        <v>0</v>
      </c>
      <c r="AP796" s="105">
        <f t="shared" si="241"/>
        <v>0</v>
      </c>
      <c r="AQ796" s="46">
        <f t="shared" si="242"/>
        <v>0</v>
      </c>
      <c r="AR796" s="46">
        <f t="shared" si="243"/>
        <v>0</v>
      </c>
      <c r="AS796" s="46">
        <f t="shared" si="244"/>
        <v>0</v>
      </c>
      <c r="AT796" s="46">
        <f t="shared" si="245"/>
        <v>0</v>
      </c>
      <c r="AU796" s="46">
        <f t="shared" si="246"/>
        <v>0</v>
      </c>
      <c r="AV796" s="105">
        <f t="shared" si="247"/>
        <v>0</v>
      </c>
      <c r="AW796" s="105">
        <f t="shared" si="248"/>
        <v>0</v>
      </c>
      <c r="AX796" s="108"/>
      <c r="AY796" s="294" t="b">
        <f t="shared" si="251"/>
        <v>1</v>
      </c>
      <c r="AZ796" s="36" t="s">
        <v>2084</v>
      </c>
    </row>
    <row r="797" spans="1:52 16311:16315" s="36" customFormat="1" ht="24.95" customHeight="1" x14ac:dyDescent="0.25">
      <c r="A797" s="281" t="s">
        <v>1423</v>
      </c>
      <c r="B797" s="19" t="s">
        <v>2085</v>
      </c>
      <c r="C797" s="65" t="s">
        <v>2086</v>
      </c>
      <c r="D797" s="66">
        <v>0</v>
      </c>
      <c r="E797" s="67">
        <v>330.75</v>
      </c>
      <c r="F797" s="101" t="s">
        <v>76</v>
      </c>
      <c r="G797" s="46">
        <v>5</v>
      </c>
      <c r="H797" s="46"/>
      <c r="I797" s="46"/>
      <c r="J797" s="46"/>
      <c r="K797" s="46"/>
      <c r="L797" s="46">
        <f t="shared" si="233"/>
        <v>5</v>
      </c>
      <c r="M797" s="46">
        <v>5</v>
      </c>
      <c r="N797" s="46">
        <f t="shared" si="234"/>
        <v>0</v>
      </c>
      <c r="O797" s="105"/>
      <c r="P797" s="105"/>
      <c r="Q797" s="105"/>
      <c r="R797" s="105"/>
      <c r="S797" s="46">
        <f t="shared" si="252"/>
        <v>5</v>
      </c>
      <c r="T797" s="46">
        <v>5</v>
      </c>
      <c r="U797" s="46">
        <f t="shared" si="253"/>
        <v>0</v>
      </c>
      <c r="V797" s="105"/>
      <c r="W797" s="105"/>
      <c r="X797" s="105"/>
      <c r="Y797" s="105"/>
      <c r="Z797" s="46">
        <f t="shared" si="237"/>
        <v>5</v>
      </c>
      <c r="AA797" s="105">
        <v>5</v>
      </c>
      <c r="AB797" s="46">
        <f t="shared" si="238"/>
        <v>0</v>
      </c>
      <c r="AC797" s="105"/>
      <c r="AD797" s="105"/>
      <c r="AE797" s="105">
        <v>1</v>
      </c>
      <c r="AF797" s="105"/>
      <c r="AG797" s="46">
        <f t="shared" si="254"/>
        <v>4</v>
      </c>
      <c r="AH797" s="105">
        <v>4</v>
      </c>
      <c r="AI797" s="46">
        <f t="shared" si="239"/>
        <v>0</v>
      </c>
      <c r="AJ797" s="105"/>
      <c r="AK797" s="105"/>
      <c r="AL797" s="105">
        <v>1</v>
      </c>
      <c r="AM797" s="105"/>
      <c r="AN797" s="46">
        <f t="shared" si="240"/>
        <v>3</v>
      </c>
      <c r="AO797" s="105">
        <v>3</v>
      </c>
      <c r="AP797" s="105">
        <f t="shared" si="241"/>
        <v>0</v>
      </c>
      <c r="AQ797" s="46">
        <f t="shared" si="242"/>
        <v>0</v>
      </c>
      <c r="AR797" s="46">
        <f t="shared" si="243"/>
        <v>0</v>
      </c>
      <c r="AS797" s="46">
        <f t="shared" si="244"/>
        <v>2</v>
      </c>
      <c r="AT797" s="46">
        <f t="shared" si="245"/>
        <v>0</v>
      </c>
      <c r="AU797" s="46">
        <f t="shared" si="246"/>
        <v>3</v>
      </c>
      <c r="AV797" s="184">
        <f t="shared" si="247"/>
        <v>3</v>
      </c>
      <c r="AW797" s="105">
        <f t="shared" si="248"/>
        <v>0</v>
      </c>
      <c r="AX797" s="108"/>
      <c r="AY797" s="294" t="b">
        <f t="shared" si="251"/>
        <v>1</v>
      </c>
      <c r="AZ797" s="36" t="s">
        <v>2086</v>
      </c>
    </row>
    <row r="798" spans="1:52 16311:16315" s="5" customFormat="1" ht="24.95" customHeight="1" x14ac:dyDescent="0.25">
      <c r="A798" s="281" t="s">
        <v>1053</v>
      </c>
      <c r="B798" s="19" t="s">
        <v>1236</v>
      </c>
      <c r="C798" s="65" t="s">
        <v>1237</v>
      </c>
      <c r="D798" s="66">
        <v>0</v>
      </c>
      <c r="E798" s="67">
        <v>0</v>
      </c>
      <c r="F798" s="101" t="s">
        <v>33</v>
      </c>
      <c r="G798" s="46">
        <v>0</v>
      </c>
      <c r="H798" s="46"/>
      <c r="I798" s="46"/>
      <c r="J798" s="46"/>
      <c r="K798" s="46"/>
      <c r="L798" s="46">
        <f t="shared" si="233"/>
        <v>0</v>
      </c>
      <c r="M798" s="46"/>
      <c r="N798" s="46">
        <f t="shared" si="234"/>
        <v>0</v>
      </c>
      <c r="O798" s="105"/>
      <c r="P798" s="105"/>
      <c r="Q798" s="105"/>
      <c r="R798" s="105"/>
      <c r="S798" s="46">
        <f t="shared" si="252"/>
        <v>0</v>
      </c>
      <c r="T798" s="46"/>
      <c r="U798" s="46">
        <f t="shared" si="253"/>
        <v>0</v>
      </c>
      <c r="V798" s="105"/>
      <c r="W798" s="105"/>
      <c r="X798" s="105"/>
      <c r="Y798" s="105"/>
      <c r="Z798" s="46">
        <f t="shared" si="237"/>
        <v>0</v>
      </c>
      <c r="AA798" s="105"/>
      <c r="AB798" s="46">
        <f t="shared" si="238"/>
        <v>0</v>
      </c>
      <c r="AC798" s="105"/>
      <c r="AD798" s="105"/>
      <c r="AE798" s="105"/>
      <c r="AF798" s="105"/>
      <c r="AG798" s="46">
        <f t="shared" si="254"/>
        <v>0</v>
      </c>
      <c r="AH798" s="105">
        <v>0</v>
      </c>
      <c r="AI798" s="46">
        <f t="shared" si="239"/>
        <v>0</v>
      </c>
      <c r="AJ798" s="105"/>
      <c r="AK798" s="105"/>
      <c r="AL798" s="105"/>
      <c r="AM798" s="105"/>
      <c r="AN798" s="46">
        <f t="shared" si="240"/>
        <v>0</v>
      </c>
      <c r="AO798" s="105">
        <v>0</v>
      </c>
      <c r="AP798" s="105">
        <f t="shared" si="241"/>
        <v>0</v>
      </c>
      <c r="AQ798" s="46">
        <f t="shared" si="242"/>
        <v>0</v>
      </c>
      <c r="AR798" s="46">
        <f t="shared" si="243"/>
        <v>0</v>
      </c>
      <c r="AS798" s="46">
        <f t="shared" si="244"/>
        <v>0</v>
      </c>
      <c r="AT798" s="46">
        <f t="shared" si="245"/>
        <v>0</v>
      </c>
      <c r="AU798" s="46">
        <f t="shared" si="246"/>
        <v>0</v>
      </c>
      <c r="AV798" s="105">
        <f t="shared" si="247"/>
        <v>0</v>
      </c>
      <c r="AW798" s="105">
        <f t="shared" si="248"/>
        <v>0</v>
      </c>
      <c r="AX798" s="107"/>
      <c r="AY798" s="294" t="b">
        <f t="shared" si="251"/>
        <v>1</v>
      </c>
      <c r="AZ798" s="5" t="s">
        <v>1237</v>
      </c>
    </row>
    <row r="799" spans="1:52 16311:16315" s="5" customFormat="1" ht="24.95" customHeight="1" x14ac:dyDescent="0.25">
      <c r="A799" s="281" t="s">
        <v>1053</v>
      </c>
      <c r="B799" s="19" t="s">
        <v>1238</v>
      </c>
      <c r="C799" s="65" t="s">
        <v>1239</v>
      </c>
      <c r="D799" s="66">
        <v>140.27000000000001</v>
      </c>
      <c r="E799" s="67">
        <v>140.27000000000001</v>
      </c>
      <c r="F799" s="101" t="s">
        <v>33</v>
      </c>
      <c r="G799" s="46">
        <v>0</v>
      </c>
      <c r="H799" s="46"/>
      <c r="I799" s="46"/>
      <c r="J799" s="46"/>
      <c r="K799" s="46"/>
      <c r="L799" s="46">
        <f t="shared" si="233"/>
        <v>0</v>
      </c>
      <c r="M799" s="46"/>
      <c r="N799" s="46">
        <f t="shared" si="234"/>
        <v>0</v>
      </c>
      <c r="O799" s="105"/>
      <c r="P799" s="105"/>
      <c r="Q799" s="105"/>
      <c r="R799" s="105"/>
      <c r="S799" s="46">
        <f t="shared" si="252"/>
        <v>0</v>
      </c>
      <c r="T799" s="46"/>
      <c r="U799" s="46">
        <f t="shared" si="253"/>
        <v>0</v>
      </c>
      <c r="V799" s="105"/>
      <c r="W799" s="105"/>
      <c r="X799" s="105"/>
      <c r="Y799" s="105"/>
      <c r="Z799" s="46">
        <f t="shared" si="237"/>
        <v>0</v>
      </c>
      <c r="AA799" s="105"/>
      <c r="AB799" s="46">
        <f t="shared" si="238"/>
        <v>0</v>
      </c>
      <c r="AC799" s="105"/>
      <c r="AD799" s="105"/>
      <c r="AE799" s="105"/>
      <c r="AF799" s="105"/>
      <c r="AG799" s="46">
        <f t="shared" si="254"/>
        <v>0</v>
      </c>
      <c r="AH799" s="105">
        <v>0</v>
      </c>
      <c r="AI799" s="46">
        <f t="shared" si="239"/>
        <v>0</v>
      </c>
      <c r="AJ799" s="105"/>
      <c r="AK799" s="105"/>
      <c r="AL799" s="105"/>
      <c r="AM799" s="105"/>
      <c r="AN799" s="46">
        <f t="shared" si="240"/>
        <v>0</v>
      </c>
      <c r="AO799" s="105">
        <v>0</v>
      </c>
      <c r="AP799" s="105">
        <f t="shared" si="241"/>
        <v>0</v>
      </c>
      <c r="AQ799" s="46">
        <f t="shared" si="242"/>
        <v>0</v>
      </c>
      <c r="AR799" s="46">
        <f t="shared" si="243"/>
        <v>0</v>
      </c>
      <c r="AS799" s="46">
        <f t="shared" si="244"/>
        <v>0</v>
      </c>
      <c r="AT799" s="46">
        <f t="shared" si="245"/>
        <v>0</v>
      </c>
      <c r="AU799" s="46">
        <f t="shared" si="246"/>
        <v>0</v>
      </c>
      <c r="AV799" s="105">
        <f t="shared" si="247"/>
        <v>0</v>
      </c>
      <c r="AW799" s="105">
        <f t="shared" si="248"/>
        <v>0</v>
      </c>
      <c r="AX799" s="108"/>
      <c r="AY799" s="294" t="b">
        <f t="shared" si="251"/>
        <v>1</v>
      </c>
      <c r="AZ799" s="5" t="s">
        <v>1239</v>
      </c>
    </row>
    <row r="800" spans="1:52 16311:16315" s="5" customFormat="1" ht="24.95" customHeight="1" x14ac:dyDescent="0.25">
      <c r="A800" s="281" t="s">
        <v>1601</v>
      </c>
      <c r="B800" s="19" t="s">
        <v>1628</v>
      </c>
      <c r="C800" s="65" t="s">
        <v>1629</v>
      </c>
      <c r="D800" s="66">
        <v>215.52</v>
      </c>
      <c r="E800" s="67">
        <v>215.52</v>
      </c>
      <c r="F800" s="101" t="s">
        <v>33</v>
      </c>
      <c r="G800" s="46">
        <v>1</v>
      </c>
      <c r="H800" s="46"/>
      <c r="I800" s="46"/>
      <c r="J800" s="46"/>
      <c r="K800" s="46"/>
      <c r="L800" s="46">
        <f t="shared" si="233"/>
        <v>1</v>
      </c>
      <c r="M800" s="46">
        <v>1</v>
      </c>
      <c r="N800" s="46">
        <f t="shared" si="234"/>
        <v>0</v>
      </c>
      <c r="O800" s="105"/>
      <c r="P800" s="105"/>
      <c r="Q800" s="105"/>
      <c r="R800" s="105"/>
      <c r="S800" s="46">
        <f t="shared" si="252"/>
        <v>1</v>
      </c>
      <c r="T800" s="46">
        <v>1</v>
      </c>
      <c r="U800" s="46">
        <f t="shared" si="253"/>
        <v>0</v>
      </c>
      <c r="V800" s="105"/>
      <c r="W800" s="105"/>
      <c r="X800" s="105"/>
      <c r="Y800" s="105"/>
      <c r="Z800" s="46">
        <f t="shared" si="237"/>
        <v>1</v>
      </c>
      <c r="AA800" s="105">
        <v>1</v>
      </c>
      <c r="AB800" s="46">
        <f t="shared" si="238"/>
        <v>0</v>
      </c>
      <c r="AC800" s="105"/>
      <c r="AD800" s="105"/>
      <c r="AE800" s="105"/>
      <c r="AF800" s="105"/>
      <c r="AG800" s="46">
        <f t="shared" si="254"/>
        <v>1</v>
      </c>
      <c r="AH800" s="105">
        <v>1</v>
      </c>
      <c r="AI800" s="46">
        <f t="shared" si="239"/>
        <v>0</v>
      </c>
      <c r="AJ800" s="105"/>
      <c r="AK800" s="105"/>
      <c r="AL800" s="105"/>
      <c r="AM800" s="105"/>
      <c r="AN800" s="46">
        <f t="shared" si="240"/>
        <v>1</v>
      </c>
      <c r="AO800" s="105">
        <v>1</v>
      </c>
      <c r="AP800" s="105">
        <f t="shared" si="241"/>
        <v>0</v>
      </c>
      <c r="AQ800" s="46">
        <f t="shared" si="242"/>
        <v>0</v>
      </c>
      <c r="AR800" s="46">
        <f t="shared" si="243"/>
        <v>0</v>
      </c>
      <c r="AS800" s="46">
        <f t="shared" si="244"/>
        <v>0</v>
      </c>
      <c r="AT800" s="46">
        <f t="shared" si="245"/>
        <v>0</v>
      </c>
      <c r="AU800" s="46">
        <f t="shared" si="246"/>
        <v>1</v>
      </c>
      <c r="AV800" s="184">
        <f t="shared" si="247"/>
        <v>1</v>
      </c>
      <c r="AW800" s="105">
        <f t="shared" si="248"/>
        <v>0</v>
      </c>
      <c r="AX800" s="108"/>
      <c r="AY800" s="294" t="b">
        <f t="shared" si="251"/>
        <v>1</v>
      </c>
      <c r="AZ800" s="5" t="s">
        <v>1629</v>
      </c>
    </row>
    <row r="801" spans="1:52" s="5" customFormat="1" ht="24.95" customHeight="1" x14ac:dyDescent="0.25">
      <c r="A801" s="281" t="s">
        <v>1601</v>
      </c>
      <c r="B801" s="19" t="s">
        <v>1630</v>
      </c>
      <c r="C801" s="65" t="s">
        <v>1631</v>
      </c>
      <c r="D801" s="66">
        <v>435</v>
      </c>
      <c r="E801" s="67">
        <v>435</v>
      </c>
      <c r="F801" s="101" t="s">
        <v>33</v>
      </c>
      <c r="G801" s="46">
        <v>2</v>
      </c>
      <c r="H801" s="46"/>
      <c r="I801" s="46"/>
      <c r="J801" s="46"/>
      <c r="K801" s="46"/>
      <c r="L801" s="46">
        <f t="shared" si="233"/>
        <v>2</v>
      </c>
      <c r="M801" s="46">
        <v>2</v>
      </c>
      <c r="N801" s="46">
        <f t="shared" si="234"/>
        <v>0</v>
      </c>
      <c r="O801" s="105"/>
      <c r="P801" s="105"/>
      <c r="Q801" s="105"/>
      <c r="R801" s="105"/>
      <c r="S801" s="46">
        <f t="shared" si="252"/>
        <v>2</v>
      </c>
      <c r="T801" s="46">
        <v>2</v>
      </c>
      <c r="U801" s="46">
        <f t="shared" si="253"/>
        <v>0</v>
      </c>
      <c r="V801" s="105"/>
      <c r="W801" s="105"/>
      <c r="X801" s="105"/>
      <c r="Y801" s="105"/>
      <c r="Z801" s="46">
        <f t="shared" si="237"/>
        <v>2</v>
      </c>
      <c r="AA801" s="105">
        <v>2</v>
      </c>
      <c r="AB801" s="46">
        <f t="shared" si="238"/>
        <v>0</v>
      </c>
      <c r="AC801" s="105"/>
      <c r="AD801" s="105"/>
      <c r="AE801" s="105"/>
      <c r="AF801" s="105"/>
      <c r="AG801" s="46">
        <f t="shared" si="254"/>
        <v>2</v>
      </c>
      <c r="AH801" s="105">
        <v>2</v>
      </c>
      <c r="AI801" s="46">
        <f t="shared" si="239"/>
        <v>0</v>
      </c>
      <c r="AJ801" s="105"/>
      <c r="AK801" s="105"/>
      <c r="AL801" s="105"/>
      <c r="AM801" s="105"/>
      <c r="AN801" s="46">
        <f t="shared" si="240"/>
        <v>2</v>
      </c>
      <c r="AO801" s="105">
        <v>2</v>
      </c>
      <c r="AP801" s="105">
        <f t="shared" si="241"/>
        <v>0</v>
      </c>
      <c r="AQ801" s="46">
        <f t="shared" si="242"/>
        <v>0</v>
      </c>
      <c r="AR801" s="46">
        <f t="shared" si="243"/>
        <v>0</v>
      </c>
      <c r="AS801" s="46">
        <f t="shared" si="244"/>
        <v>0</v>
      </c>
      <c r="AT801" s="46">
        <f t="shared" si="245"/>
        <v>0</v>
      </c>
      <c r="AU801" s="46">
        <f t="shared" si="246"/>
        <v>2</v>
      </c>
      <c r="AV801" s="184">
        <f t="shared" si="247"/>
        <v>2</v>
      </c>
      <c r="AW801" s="105">
        <f t="shared" si="248"/>
        <v>0</v>
      </c>
      <c r="AX801" s="107"/>
      <c r="AY801" s="294" t="b">
        <f t="shared" si="251"/>
        <v>1</v>
      </c>
      <c r="AZ801" s="5" t="s">
        <v>1631</v>
      </c>
    </row>
    <row r="802" spans="1:52" s="5" customFormat="1" ht="24.95" customHeight="1" x14ac:dyDescent="0.25">
      <c r="A802" s="281" t="s">
        <v>674</v>
      </c>
      <c r="B802" s="19" t="s">
        <v>938</v>
      </c>
      <c r="C802" s="65" t="s">
        <v>939</v>
      </c>
      <c r="D802" s="66">
        <v>195</v>
      </c>
      <c r="E802" s="67">
        <v>195</v>
      </c>
      <c r="F802" s="101" t="s">
        <v>33</v>
      </c>
      <c r="G802" s="46">
        <v>0</v>
      </c>
      <c r="H802" s="46"/>
      <c r="I802" s="46"/>
      <c r="J802" s="46"/>
      <c r="K802" s="46"/>
      <c r="L802" s="46">
        <f t="shared" si="233"/>
        <v>0</v>
      </c>
      <c r="M802" s="46"/>
      <c r="N802" s="46">
        <f t="shared" si="234"/>
        <v>0</v>
      </c>
      <c r="O802" s="105"/>
      <c r="P802" s="105"/>
      <c r="Q802" s="105"/>
      <c r="R802" s="105"/>
      <c r="S802" s="46">
        <f t="shared" si="252"/>
        <v>0</v>
      </c>
      <c r="T802" s="46"/>
      <c r="U802" s="46">
        <f t="shared" si="253"/>
        <v>0</v>
      </c>
      <c r="V802" s="105"/>
      <c r="W802" s="105"/>
      <c r="X802" s="105"/>
      <c r="Y802" s="105"/>
      <c r="Z802" s="46">
        <f t="shared" si="237"/>
        <v>0</v>
      </c>
      <c r="AA802" s="105"/>
      <c r="AB802" s="46">
        <f t="shared" si="238"/>
        <v>0</v>
      </c>
      <c r="AC802" s="105"/>
      <c r="AD802" s="105"/>
      <c r="AE802" s="105"/>
      <c r="AF802" s="105"/>
      <c r="AG802" s="46">
        <f t="shared" si="254"/>
        <v>0</v>
      </c>
      <c r="AH802" s="105"/>
      <c r="AI802" s="46">
        <f t="shared" si="239"/>
        <v>0</v>
      </c>
      <c r="AJ802" s="105"/>
      <c r="AK802" s="105"/>
      <c r="AL802" s="105"/>
      <c r="AM802" s="105"/>
      <c r="AN802" s="46">
        <f t="shared" si="240"/>
        <v>0</v>
      </c>
      <c r="AO802" s="105">
        <v>0</v>
      </c>
      <c r="AP802" s="105">
        <f t="shared" si="241"/>
        <v>0</v>
      </c>
      <c r="AQ802" s="46">
        <f t="shared" si="242"/>
        <v>0</v>
      </c>
      <c r="AR802" s="46">
        <f t="shared" si="243"/>
        <v>0</v>
      </c>
      <c r="AS802" s="46">
        <f t="shared" si="244"/>
        <v>0</v>
      </c>
      <c r="AT802" s="46">
        <f t="shared" si="245"/>
        <v>0</v>
      </c>
      <c r="AU802" s="46">
        <f t="shared" si="246"/>
        <v>0</v>
      </c>
      <c r="AV802" s="105">
        <f t="shared" si="247"/>
        <v>0</v>
      </c>
      <c r="AW802" s="105">
        <f t="shared" si="248"/>
        <v>0</v>
      </c>
      <c r="AX802" s="108"/>
      <c r="AY802" s="294" t="b">
        <f t="shared" si="251"/>
        <v>1</v>
      </c>
      <c r="AZ802" s="5" t="s">
        <v>939</v>
      </c>
    </row>
    <row r="803" spans="1:52" s="5" customFormat="1" ht="24.95" customHeight="1" x14ac:dyDescent="0.25">
      <c r="A803" s="281" t="s">
        <v>1739</v>
      </c>
      <c r="B803" s="19" t="s">
        <v>1843</v>
      </c>
      <c r="C803" s="65" t="s">
        <v>1844</v>
      </c>
      <c r="D803" s="66">
        <v>1594.57</v>
      </c>
      <c r="E803" s="67">
        <v>1594.57</v>
      </c>
      <c r="F803" s="120" t="s">
        <v>33</v>
      </c>
      <c r="G803" s="46">
        <v>1</v>
      </c>
      <c r="H803" s="46"/>
      <c r="I803" s="46"/>
      <c r="J803" s="46"/>
      <c r="K803" s="46"/>
      <c r="L803" s="46">
        <f t="shared" si="233"/>
        <v>1</v>
      </c>
      <c r="M803" s="46">
        <v>1</v>
      </c>
      <c r="N803" s="46">
        <f t="shared" si="234"/>
        <v>0</v>
      </c>
      <c r="O803" s="105"/>
      <c r="P803" s="105"/>
      <c r="Q803" s="105"/>
      <c r="R803" s="105"/>
      <c r="S803" s="46">
        <f t="shared" si="252"/>
        <v>1</v>
      </c>
      <c r="T803" s="46">
        <v>1</v>
      </c>
      <c r="U803" s="46">
        <f t="shared" si="253"/>
        <v>0</v>
      </c>
      <c r="V803" s="105"/>
      <c r="W803" s="105"/>
      <c r="X803" s="105"/>
      <c r="Y803" s="105"/>
      <c r="Z803" s="46">
        <f t="shared" si="237"/>
        <v>1</v>
      </c>
      <c r="AA803" s="105">
        <v>1</v>
      </c>
      <c r="AB803" s="46">
        <f t="shared" si="238"/>
        <v>0</v>
      </c>
      <c r="AC803" s="105"/>
      <c r="AD803" s="105"/>
      <c r="AE803" s="105"/>
      <c r="AF803" s="105"/>
      <c r="AG803" s="46">
        <f t="shared" si="254"/>
        <v>1</v>
      </c>
      <c r="AH803" s="105">
        <v>1</v>
      </c>
      <c r="AI803" s="46">
        <f t="shared" si="239"/>
        <v>0</v>
      </c>
      <c r="AJ803" s="105"/>
      <c r="AK803" s="105"/>
      <c r="AL803" s="105"/>
      <c r="AM803" s="105"/>
      <c r="AN803" s="46">
        <f t="shared" si="240"/>
        <v>1</v>
      </c>
      <c r="AO803" s="105">
        <v>1</v>
      </c>
      <c r="AP803" s="105">
        <f t="shared" si="241"/>
        <v>0</v>
      </c>
      <c r="AQ803" s="46">
        <f t="shared" si="242"/>
        <v>0</v>
      </c>
      <c r="AR803" s="46">
        <f t="shared" si="243"/>
        <v>0</v>
      </c>
      <c r="AS803" s="46">
        <f t="shared" si="244"/>
        <v>0</v>
      </c>
      <c r="AT803" s="46">
        <f t="shared" si="245"/>
        <v>0</v>
      </c>
      <c r="AU803" s="46">
        <f t="shared" si="246"/>
        <v>1</v>
      </c>
      <c r="AV803" s="184">
        <f t="shared" si="247"/>
        <v>1</v>
      </c>
      <c r="AW803" s="105">
        <f t="shared" si="248"/>
        <v>0</v>
      </c>
      <c r="AX803" s="107"/>
      <c r="AY803" s="294" t="b">
        <f t="shared" si="251"/>
        <v>1</v>
      </c>
      <c r="AZ803" s="5" t="s">
        <v>1844</v>
      </c>
    </row>
    <row r="804" spans="1:52" s="5" customFormat="1" ht="24.95" customHeight="1" x14ac:dyDescent="0.25">
      <c r="A804" s="281" t="s">
        <v>674</v>
      </c>
      <c r="B804" s="19" t="s">
        <v>940</v>
      </c>
      <c r="C804" s="65" t="s">
        <v>941</v>
      </c>
      <c r="D804" s="66">
        <v>0.64</v>
      </c>
      <c r="E804" s="67">
        <v>0.64</v>
      </c>
      <c r="F804" s="101" t="s">
        <v>33</v>
      </c>
      <c r="G804" s="46">
        <v>0</v>
      </c>
      <c r="H804" s="46"/>
      <c r="I804" s="46"/>
      <c r="J804" s="46"/>
      <c r="K804" s="46"/>
      <c r="L804" s="46">
        <f t="shared" si="233"/>
        <v>0</v>
      </c>
      <c r="M804" s="46"/>
      <c r="N804" s="46">
        <f t="shared" si="234"/>
        <v>0</v>
      </c>
      <c r="O804" s="105"/>
      <c r="P804" s="105"/>
      <c r="Q804" s="105"/>
      <c r="R804" s="105"/>
      <c r="S804" s="46">
        <f t="shared" si="252"/>
        <v>0</v>
      </c>
      <c r="T804" s="46"/>
      <c r="U804" s="46">
        <f t="shared" si="253"/>
        <v>0</v>
      </c>
      <c r="V804" s="105"/>
      <c r="W804" s="105"/>
      <c r="X804" s="105"/>
      <c r="Y804" s="105"/>
      <c r="Z804" s="46">
        <f t="shared" si="237"/>
        <v>0</v>
      </c>
      <c r="AA804" s="105"/>
      <c r="AB804" s="46">
        <f t="shared" si="238"/>
        <v>0</v>
      </c>
      <c r="AC804" s="105"/>
      <c r="AD804" s="105"/>
      <c r="AE804" s="105"/>
      <c r="AF804" s="105"/>
      <c r="AG804" s="46">
        <f t="shared" si="254"/>
        <v>0</v>
      </c>
      <c r="AH804" s="105"/>
      <c r="AI804" s="46">
        <f t="shared" si="239"/>
        <v>0</v>
      </c>
      <c r="AJ804" s="105"/>
      <c r="AK804" s="105"/>
      <c r="AL804" s="105"/>
      <c r="AM804" s="105"/>
      <c r="AN804" s="46">
        <f t="shared" si="240"/>
        <v>0</v>
      </c>
      <c r="AO804" s="105">
        <v>0</v>
      </c>
      <c r="AP804" s="105">
        <f t="shared" si="241"/>
        <v>0</v>
      </c>
      <c r="AQ804" s="46">
        <f t="shared" si="242"/>
        <v>0</v>
      </c>
      <c r="AR804" s="46">
        <f t="shared" si="243"/>
        <v>0</v>
      </c>
      <c r="AS804" s="46">
        <f t="shared" si="244"/>
        <v>0</v>
      </c>
      <c r="AT804" s="46">
        <f t="shared" si="245"/>
        <v>0</v>
      </c>
      <c r="AU804" s="46">
        <f t="shared" si="246"/>
        <v>0</v>
      </c>
      <c r="AV804" s="105">
        <f t="shared" si="247"/>
        <v>0</v>
      </c>
      <c r="AW804" s="105">
        <f t="shared" si="248"/>
        <v>0</v>
      </c>
      <c r="AX804" s="107"/>
      <c r="AY804" s="294" t="b">
        <f t="shared" si="251"/>
        <v>1</v>
      </c>
      <c r="AZ804" s="5" t="s">
        <v>941</v>
      </c>
    </row>
    <row r="805" spans="1:52" s="5" customFormat="1" ht="24.95" customHeight="1" x14ac:dyDescent="0.25">
      <c r="A805" s="281" t="s">
        <v>674</v>
      </c>
      <c r="B805" s="19" t="s">
        <v>942</v>
      </c>
      <c r="C805" s="65" t="s">
        <v>943</v>
      </c>
      <c r="D805" s="66">
        <v>0.3</v>
      </c>
      <c r="E805" s="67">
        <v>0.3</v>
      </c>
      <c r="F805" s="101" t="s">
        <v>33</v>
      </c>
      <c r="G805" s="46">
        <v>0</v>
      </c>
      <c r="H805" s="46"/>
      <c r="I805" s="46"/>
      <c r="J805" s="46"/>
      <c r="K805" s="46"/>
      <c r="L805" s="46">
        <f t="shared" si="233"/>
        <v>0</v>
      </c>
      <c r="M805" s="46"/>
      <c r="N805" s="46">
        <f t="shared" si="234"/>
        <v>0</v>
      </c>
      <c r="O805" s="105"/>
      <c r="P805" s="105"/>
      <c r="Q805" s="105"/>
      <c r="R805" s="105"/>
      <c r="S805" s="46">
        <f t="shared" si="252"/>
        <v>0</v>
      </c>
      <c r="T805" s="46"/>
      <c r="U805" s="46">
        <f t="shared" si="253"/>
        <v>0</v>
      </c>
      <c r="V805" s="105"/>
      <c r="W805" s="105"/>
      <c r="X805" s="105"/>
      <c r="Y805" s="105"/>
      <c r="Z805" s="46">
        <f t="shared" si="237"/>
        <v>0</v>
      </c>
      <c r="AA805" s="105"/>
      <c r="AB805" s="46">
        <f t="shared" si="238"/>
        <v>0</v>
      </c>
      <c r="AC805" s="105"/>
      <c r="AD805" s="105"/>
      <c r="AE805" s="105"/>
      <c r="AF805" s="105"/>
      <c r="AG805" s="46">
        <f t="shared" si="254"/>
        <v>0</v>
      </c>
      <c r="AH805" s="105"/>
      <c r="AI805" s="46">
        <f t="shared" si="239"/>
        <v>0</v>
      </c>
      <c r="AJ805" s="105"/>
      <c r="AK805" s="105"/>
      <c r="AL805" s="105"/>
      <c r="AM805" s="105"/>
      <c r="AN805" s="46">
        <f t="shared" si="240"/>
        <v>0</v>
      </c>
      <c r="AO805" s="105">
        <v>0</v>
      </c>
      <c r="AP805" s="105">
        <f t="shared" si="241"/>
        <v>0</v>
      </c>
      <c r="AQ805" s="46">
        <f t="shared" si="242"/>
        <v>0</v>
      </c>
      <c r="AR805" s="46">
        <f t="shared" si="243"/>
        <v>0</v>
      </c>
      <c r="AS805" s="46">
        <f t="shared" si="244"/>
        <v>0</v>
      </c>
      <c r="AT805" s="46">
        <f t="shared" si="245"/>
        <v>0</v>
      </c>
      <c r="AU805" s="46">
        <f t="shared" si="246"/>
        <v>0</v>
      </c>
      <c r="AV805" s="105">
        <f t="shared" si="247"/>
        <v>0</v>
      </c>
      <c r="AW805" s="105">
        <f t="shared" si="248"/>
        <v>0</v>
      </c>
      <c r="AX805" s="107"/>
      <c r="AY805" s="294" t="b">
        <f t="shared" si="251"/>
        <v>1</v>
      </c>
      <c r="AZ805" s="5" t="s">
        <v>943</v>
      </c>
    </row>
    <row r="806" spans="1:52" s="5" customFormat="1" ht="28.5" customHeight="1" x14ac:dyDescent="0.25">
      <c r="A806" s="281" t="s">
        <v>27</v>
      </c>
      <c r="B806" s="19" t="s">
        <v>155</v>
      </c>
      <c r="C806" s="65" t="s">
        <v>156</v>
      </c>
      <c r="D806" s="66">
        <v>95.2</v>
      </c>
      <c r="E806" s="67">
        <v>95.2</v>
      </c>
      <c r="F806" s="101" t="s">
        <v>33</v>
      </c>
      <c r="G806" s="46">
        <v>0</v>
      </c>
      <c r="H806" s="46"/>
      <c r="I806" s="46"/>
      <c r="J806" s="46"/>
      <c r="K806" s="46"/>
      <c r="L806" s="46">
        <f t="shared" si="233"/>
        <v>0</v>
      </c>
      <c r="M806" s="46">
        <v>0</v>
      </c>
      <c r="N806" s="46">
        <f t="shared" si="234"/>
        <v>0</v>
      </c>
      <c r="O806" s="105"/>
      <c r="P806" s="105"/>
      <c r="Q806" s="105"/>
      <c r="R806" s="105"/>
      <c r="S806" s="46">
        <f t="shared" si="252"/>
        <v>0</v>
      </c>
      <c r="T806" s="46"/>
      <c r="U806" s="46">
        <f t="shared" si="253"/>
        <v>0</v>
      </c>
      <c r="V806" s="105"/>
      <c r="W806" s="105"/>
      <c r="X806" s="105"/>
      <c r="Y806" s="105"/>
      <c r="Z806" s="46">
        <f t="shared" si="237"/>
        <v>0</v>
      </c>
      <c r="AA806" s="105"/>
      <c r="AB806" s="46">
        <f t="shared" si="238"/>
        <v>0</v>
      </c>
      <c r="AC806" s="105"/>
      <c r="AD806" s="105"/>
      <c r="AE806" s="105"/>
      <c r="AF806" s="105"/>
      <c r="AG806" s="46">
        <f t="shared" si="254"/>
        <v>0</v>
      </c>
      <c r="AH806" s="105">
        <v>0</v>
      </c>
      <c r="AI806" s="46">
        <f t="shared" si="239"/>
        <v>0</v>
      </c>
      <c r="AJ806" s="105"/>
      <c r="AK806" s="105"/>
      <c r="AL806" s="105"/>
      <c r="AM806" s="105"/>
      <c r="AN806" s="46">
        <f t="shared" si="240"/>
        <v>0</v>
      </c>
      <c r="AO806" s="105">
        <v>0</v>
      </c>
      <c r="AP806" s="105">
        <f t="shared" si="241"/>
        <v>0</v>
      </c>
      <c r="AQ806" s="46">
        <f t="shared" si="242"/>
        <v>0</v>
      </c>
      <c r="AR806" s="46">
        <f t="shared" si="243"/>
        <v>0</v>
      </c>
      <c r="AS806" s="46">
        <f t="shared" si="244"/>
        <v>0</v>
      </c>
      <c r="AT806" s="46">
        <f t="shared" si="245"/>
        <v>0</v>
      </c>
      <c r="AU806" s="46">
        <f t="shared" si="246"/>
        <v>0</v>
      </c>
      <c r="AV806" s="105">
        <f t="shared" si="247"/>
        <v>0</v>
      </c>
      <c r="AW806" s="105">
        <f t="shared" si="248"/>
        <v>0</v>
      </c>
      <c r="AX806" s="107"/>
      <c r="AY806" s="294" t="b">
        <f t="shared" si="251"/>
        <v>1</v>
      </c>
      <c r="AZ806" s="5" t="s">
        <v>156</v>
      </c>
    </row>
    <row r="807" spans="1:52" s="5" customFormat="1" ht="28.5" customHeight="1" x14ac:dyDescent="0.25">
      <c r="A807" s="281" t="s">
        <v>1423</v>
      </c>
      <c r="B807" s="69" t="s">
        <v>2482</v>
      </c>
      <c r="C807" s="123" t="s">
        <v>2087</v>
      </c>
      <c r="D807" s="66">
        <v>54.64</v>
      </c>
      <c r="E807" s="67">
        <v>54.64</v>
      </c>
      <c r="F807" s="101" t="s">
        <v>33</v>
      </c>
      <c r="G807" s="46">
        <v>25</v>
      </c>
      <c r="H807" s="46"/>
      <c r="I807" s="46"/>
      <c r="J807" s="46"/>
      <c r="K807" s="46"/>
      <c r="L807" s="46">
        <f t="shared" si="233"/>
        <v>25</v>
      </c>
      <c r="M807" s="46">
        <v>25</v>
      </c>
      <c r="N807" s="46">
        <f t="shared" si="234"/>
        <v>0</v>
      </c>
      <c r="O807" s="105"/>
      <c r="P807" s="105"/>
      <c r="Q807" s="105"/>
      <c r="R807" s="105"/>
      <c r="S807" s="46">
        <f t="shared" si="252"/>
        <v>25</v>
      </c>
      <c r="T807" s="46">
        <v>25</v>
      </c>
      <c r="U807" s="46">
        <f t="shared" si="253"/>
        <v>0</v>
      </c>
      <c r="V807" s="105"/>
      <c r="W807" s="105"/>
      <c r="X807" s="105">
        <v>3</v>
      </c>
      <c r="Y807" s="105"/>
      <c r="Z807" s="46">
        <f t="shared" si="237"/>
        <v>22</v>
      </c>
      <c r="AA807" s="105">
        <v>22</v>
      </c>
      <c r="AB807" s="46">
        <f t="shared" si="238"/>
        <v>0</v>
      </c>
      <c r="AC807" s="105"/>
      <c r="AD807" s="105"/>
      <c r="AE807" s="105">
        <v>2</v>
      </c>
      <c r="AF807" s="105"/>
      <c r="AG807" s="46">
        <f t="shared" si="254"/>
        <v>20</v>
      </c>
      <c r="AH807" s="105">
        <v>20</v>
      </c>
      <c r="AI807" s="46">
        <f t="shared" si="239"/>
        <v>0</v>
      </c>
      <c r="AJ807" s="105"/>
      <c r="AK807" s="105"/>
      <c r="AL807" s="105">
        <v>5</v>
      </c>
      <c r="AM807" s="105"/>
      <c r="AN807" s="46">
        <f t="shared" si="240"/>
        <v>15</v>
      </c>
      <c r="AO807" s="105">
        <v>15</v>
      </c>
      <c r="AP807" s="105">
        <f t="shared" si="241"/>
        <v>0</v>
      </c>
      <c r="AQ807" s="46">
        <f t="shared" si="242"/>
        <v>0</v>
      </c>
      <c r="AR807" s="46">
        <f t="shared" si="243"/>
        <v>0</v>
      </c>
      <c r="AS807" s="46">
        <f t="shared" si="244"/>
        <v>10</v>
      </c>
      <c r="AT807" s="46">
        <f t="shared" si="245"/>
        <v>0</v>
      </c>
      <c r="AU807" s="46">
        <f t="shared" si="246"/>
        <v>15</v>
      </c>
      <c r="AV807" s="184">
        <f t="shared" si="247"/>
        <v>15</v>
      </c>
      <c r="AW807" s="105">
        <f t="shared" si="248"/>
        <v>0</v>
      </c>
      <c r="AX807" s="107"/>
      <c r="AY807" s="294" t="b">
        <f t="shared" si="251"/>
        <v>0</v>
      </c>
      <c r="AZ807" s="5" t="s">
        <v>2638</v>
      </c>
    </row>
    <row r="808" spans="1:52" s="5" customFormat="1" ht="28.5" customHeight="1" x14ac:dyDescent="0.25">
      <c r="A808" s="281" t="s">
        <v>228</v>
      </c>
      <c r="B808" s="19" t="s">
        <v>534</v>
      </c>
      <c r="C808" s="65" t="s">
        <v>535</v>
      </c>
      <c r="D808" s="66">
        <v>346.03</v>
      </c>
      <c r="E808" s="67">
        <v>346.03</v>
      </c>
      <c r="F808" s="101" t="s">
        <v>33</v>
      </c>
      <c r="G808" s="46">
        <v>3</v>
      </c>
      <c r="H808" s="46"/>
      <c r="I808" s="46"/>
      <c r="J808" s="46"/>
      <c r="K808" s="46"/>
      <c r="L808" s="46">
        <f t="shared" si="233"/>
        <v>3</v>
      </c>
      <c r="M808" s="46">
        <v>3</v>
      </c>
      <c r="N808" s="46">
        <f t="shared" si="234"/>
        <v>0</v>
      </c>
      <c r="O808" s="105"/>
      <c r="P808" s="105"/>
      <c r="Q808" s="105"/>
      <c r="R808" s="105"/>
      <c r="S808" s="46">
        <f t="shared" si="252"/>
        <v>3</v>
      </c>
      <c r="T808" s="46">
        <v>3</v>
      </c>
      <c r="U808" s="46">
        <f t="shared" si="253"/>
        <v>0</v>
      </c>
      <c r="V808" s="105"/>
      <c r="W808" s="105"/>
      <c r="X808" s="105"/>
      <c r="Y808" s="105"/>
      <c r="Z808" s="46">
        <f t="shared" si="237"/>
        <v>3</v>
      </c>
      <c r="AA808" s="105">
        <v>3</v>
      </c>
      <c r="AB808" s="46">
        <f t="shared" si="238"/>
        <v>0</v>
      </c>
      <c r="AC808" s="105"/>
      <c r="AD808" s="105"/>
      <c r="AE808" s="105"/>
      <c r="AF808" s="105"/>
      <c r="AG808" s="46">
        <f t="shared" si="254"/>
        <v>3</v>
      </c>
      <c r="AH808" s="105">
        <v>3</v>
      </c>
      <c r="AI808" s="46">
        <f t="shared" si="239"/>
        <v>0</v>
      </c>
      <c r="AJ808" s="105"/>
      <c r="AK808" s="105"/>
      <c r="AL808" s="105"/>
      <c r="AM808" s="105"/>
      <c r="AN808" s="46">
        <f t="shared" si="240"/>
        <v>3</v>
      </c>
      <c r="AO808" s="105">
        <v>3</v>
      </c>
      <c r="AP808" s="105">
        <f t="shared" si="241"/>
        <v>0</v>
      </c>
      <c r="AQ808" s="46">
        <f t="shared" si="242"/>
        <v>0</v>
      </c>
      <c r="AR808" s="46">
        <f t="shared" si="243"/>
        <v>0</v>
      </c>
      <c r="AS808" s="46">
        <f t="shared" si="244"/>
        <v>0</v>
      </c>
      <c r="AT808" s="46">
        <f t="shared" si="245"/>
        <v>0</v>
      </c>
      <c r="AU808" s="46">
        <f t="shared" si="246"/>
        <v>3</v>
      </c>
      <c r="AV808" s="105">
        <f t="shared" si="247"/>
        <v>3</v>
      </c>
      <c r="AW808" s="105">
        <f t="shared" si="248"/>
        <v>0</v>
      </c>
      <c r="AX808" s="107"/>
      <c r="AY808" s="294" t="b">
        <f t="shared" si="251"/>
        <v>1</v>
      </c>
      <c r="AZ808" s="5" t="s">
        <v>535</v>
      </c>
    </row>
    <row r="809" spans="1:52" s="5" customFormat="1" ht="24.95" customHeight="1" x14ac:dyDescent="0.25">
      <c r="A809" s="281" t="s">
        <v>228</v>
      </c>
      <c r="B809" s="19" t="s">
        <v>536</v>
      </c>
      <c r="C809" s="65" t="s">
        <v>537</v>
      </c>
      <c r="D809" s="66">
        <v>0</v>
      </c>
      <c r="E809" s="67">
        <v>0</v>
      </c>
      <c r="F809" s="101" t="s">
        <v>33</v>
      </c>
      <c r="G809" s="46">
        <v>0</v>
      </c>
      <c r="H809" s="46"/>
      <c r="I809" s="46"/>
      <c r="J809" s="46"/>
      <c r="K809" s="46"/>
      <c r="L809" s="46">
        <f t="shared" si="233"/>
        <v>0</v>
      </c>
      <c r="M809" s="46"/>
      <c r="N809" s="46">
        <f t="shared" si="234"/>
        <v>0</v>
      </c>
      <c r="O809" s="105"/>
      <c r="P809" s="105"/>
      <c r="Q809" s="105"/>
      <c r="R809" s="105"/>
      <c r="S809" s="46">
        <f t="shared" si="252"/>
        <v>0</v>
      </c>
      <c r="T809" s="46"/>
      <c r="U809" s="46">
        <f t="shared" si="253"/>
        <v>0</v>
      </c>
      <c r="V809" s="105"/>
      <c r="W809" s="105"/>
      <c r="X809" s="105"/>
      <c r="Y809" s="105"/>
      <c r="Z809" s="46">
        <f t="shared" si="237"/>
        <v>0</v>
      </c>
      <c r="AA809" s="105"/>
      <c r="AB809" s="46">
        <f t="shared" si="238"/>
        <v>0</v>
      </c>
      <c r="AC809" s="105"/>
      <c r="AD809" s="105"/>
      <c r="AE809" s="105"/>
      <c r="AF809" s="105"/>
      <c r="AG809" s="46">
        <f t="shared" si="254"/>
        <v>0</v>
      </c>
      <c r="AH809" s="105">
        <v>0</v>
      </c>
      <c r="AI809" s="46">
        <f t="shared" si="239"/>
        <v>0</v>
      </c>
      <c r="AJ809" s="105"/>
      <c r="AK809" s="105"/>
      <c r="AL809" s="105"/>
      <c r="AM809" s="105"/>
      <c r="AN809" s="46">
        <f t="shared" si="240"/>
        <v>0</v>
      </c>
      <c r="AO809" s="105">
        <v>0</v>
      </c>
      <c r="AP809" s="105">
        <f t="shared" si="241"/>
        <v>0</v>
      </c>
      <c r="AQ809" s="46">
        <f t="shared" si="242"/>
        <v>0</v>
      </c>
      <c r="AR809" s="46">
        <f t="shared" si="243"/>
        <v>0</v>
      </c>
      <c r="AS809" s="46">
        <f t="shared" si="244"/>
        <v>0</v>
      </c>
      <c r="AT809" s="46">
        <f t="shared" si="245"/>
        <v>0</v>
      </c>
      <c r="AU809" s="46">
        <f t="shared" si="246"/>
        <v>0</v>
      </c>
      <c r="AV809" s="105">
        <f t="shared" si="247"/>
        <v>0</v>
      </c>
      <c r="AW809" s="105">
        <f t="shared" si="248"/>
        <v>0</v>
      </c>
      <c r="AX809" s="107"/>
      <c r="AY809" s="294" t="b">
        <f t="shared" si="251"/>
        <v>1</v>
      </c>
      <c r="AZ809" s="5" t="s">
        <v>537</v>
      </c>
    </row>
    <row r="810" spans="1:52" s="5" customFormat="1" ht="24.95" customHeight="1" x14ac:dyDescent="0.25">
      <c r="A810" s="281" t="s">
        <v>27</v>
      </c>
      <c r="B810" s="19" t="s">
        <v>157</v>
      </c>
      <c r="C810" s="65" t="s">
        <v>158</v>
      </c>
      <c r="D810" s="66">
        <v>60.32</v>
      </c>
      <c r="E810" s="67">
        <v>60.32</v>
      </c>
      <c r="F810" s="101" t="s">
        <v>159</v>
      </c>
      <c r="G810" s="46">
        <v>5</v>
      </c>
      <c r="H810" s="46"/>
      <c r="I810" s="46"/>
      <c r="J810" s="46"/>
      <c r="K810" s="46"/>
      <c r="L810" s="46">
        <f t="shared" si="233"/>
        <v>5</v>
      </c>
      <c r="M810" s="46">
        <v>5</v>
      </c>
      <c r="N810" s="46">
        <f t="shared" si="234"/>
        <v>0</v>
      </c>
      <c r="O810" s="105"/>
      <c r="P810" s="105"/>
      <c r="Q810" s="105"/>
      <c r="R810" s="105"/>
      <c r="S810" s="46">
        <f t="shared" si="252"/>
        <v>5</v>
      </c>
      <c r="T810" s="46">
        <v>5</v>
      </c>
      <c r="U810" s="46">
        <f t="shared" si="253"/>
        <v>0</v>
      </c>
      <c r="V810" s="105"/>
      <c r="W810" s="105"/>
      <c r="X810" s="105"/>
      <c r="Y810" s="105"/>
      <c r="Z810" s="46">
        <f t="shared" si="237"/>
        <v>5</v>
      </c>
      <c r="AA810" s="105">
        <v>5</v>
      </c>
      <c r="AB810" s="46">
        <f t="shared" si="238"/>
        <v>0</v>
      </c>
      <c r="AC810" s="105"/>
      <c r="AD810" s="105"/>
      <c r="AE810" s="105"/>
      <c r="AF810" s="105"/>
      <c r="AG810" s="46">
        <f t="shared" si="254"/>
        <v>5</v>
      </c>
      <c r="AH810" s="105">
        <v>5</v>
      </c>
      <c r="AI810" s="46">
        <f t="shared" si="239"/>
        <v>0</v>
      </c>
      <c r="AJ810" s="105"/>
      <c r="AK810" s="105"/>
      <c r="AL810" s="105"/>
      <c r="AM810" s="105"/>
      <c r="AN810" s="46">
        <f t="shared" si="240"/>
        <v>5</v>
      </c>
      <c r="AO810" s="105">
        <v>5</v>
      </c>
      <c r="AP810" s="105">
        <f t="shared" si="241"/>
        <v>0</v>
      </c>
      <c r="AQ810" s="46">
        <f t="shared" si="242"/>
        <v>0</v>
      </c>
      <c r="AR810" s="46">
        <f t="shared" si="243"/>
        <v>0</v>
      </c>
      <c r="AS810" s="46">
        <f t="shared" si="244"/>
        <v>0</v>
      </c>
      <c r="AT810" s="46">
        <f t="shared" si="245"/>
        <v>0</v>
      </c>
      <c r="AU810" s="46">
        <f t="shared" si="246"/>
        <v>5</v>
      </c>
      <c r="AV810" s="105">
        <f t="shared" si="247"/>
        <v>5</v>
      </c>
      <c r="AW810" s="105">
        <f t="shared" si="248"/>
        <v>0</v>
      </c>
      <c r="AX810" s="108"/>
      <c r="AY810" s="294" t="b">
        <f t="shared" si="251"/>
        <v>1</v>
      </c>
      <c r="AZ810" s="5" t="s">
        <v>158</v>
      </c>
    </row>
    <row r="811" spans="1:52" s="5" customFormat="1" ht="24.95" customHeight="1" x14ac:dyDescent="0.25">
      <c r="A811" s="281" t="s">
        <v>1423</v>
      </c>
      <c r="B811" s="19" t="s">
        <v>2088</v>
      </c>
      <c r="C811" s="65" t="s">
        <v>2089</v>
      </c>
      <c r="D811" s="66">
        <v>585.01</v>
      </c>
      <c r="E811" s="67">
        <v>585.01</v>
      </c>
      <c r="F811" s="101" t="s">
        <v>76</v>
      </c>
      <c r="G811" s="46">
        <v>0</v>
      </c>
      <c r="H811" s="46"/>
      <c r="I811" s="46"/>
      <c r="J811" s="46"/>
      <c r="K811" s="46"/>
      <c r="L811" s="46">
        <f t="shared" si="233"/>
        <v>0</v>
      </c>
      <c r="M811" s="46"/>
      <c r="N811" s="46">
        <f t="shared" si="234"/>
        <v>0</v>
      </c>
      <c r="O811" s="105"/>
      <c r="P811" s="105"/>
      <c r="Q811" s="105"/>
      <c r="R811" s="105"/>
      <c r="S811" s="46">
        <f t="shared" si="252"/>
        <v>0</v>
      </c>
      <c r="T811" s="46"/>
      <c r="U811" s="46">
        <f t="shared" si="253"/>
        <v>0</v>
      </c>
      <c r="V811" s="105">
        <v>1</v>
      </c>
      <c r="W811" s="105"/>
      <c r="X811" s="105"/>
      <c r="Y811" s="105"/>
      <c r="Z811" s="46">
        <f t="shared" si="237"/>
        <v>1</v>
      </c>
      <c r="AA811" s="105">
        <v>1</v>
      </c>
      <c r="AB811" s="46">
        <f t="shared" si="238"/>
        <v>0</v>
      </c>
      <c r="AC811" s="105"/>
      <c r="AD811" s="105"/>
      <c r="AE811" s="105"/>
      <c r="AF811" s="105"/>
      <c r="AG811" s="46">
        <f t="shared" si="254"/>
        <v>1</v>
      </c>
      <c r="AH811" s="105">
        <v>1</v>
      </c>
      <c r="AI811" s="46">
        <f t="shared" si="239"/>
        <v>0</v>
      </c>
      <c r="AJ811" s="105"/>
      <c r="AK811" s="105"/>
      <c r="AL811" s="105">
        <v>1</v>
      </c>
      <c r="AM811" s="105"/>
      <c r="AN811" s="46">
        <f t="shared" si="240"/>
        <v>0</v>
      </c>
      <c r="AO811" s="105">
        <v>0</v>
      </c>
      <c r="AP811" s="105">
        <f t="shared" si="241"/>
        <v>0</v>
      </c>
      <c r="AQ811" s="46">
        <f t="shared" si="242"/>
        <v>1</v>
      </c>
      <c r="AR811" s="46">
        <f t="shared" si="243"/>
        <v>0</v>
      </c>
      <c r="AS811" s="46">
        <f t="shared" si="244"/>
        <v>1</v>
      </c>
      <c r="AT811" s="46">
        <f t="shared" si="245"/>
        <v>0</v>
      </c>
      <c r="AU811" s="46">
        <f t="shared" si="246"/>
        <v>0</v>
      </c>
      <c r="AV811" s="105">
        <f t="shared" si="247"/>
        <v>0</v>
      </c>
      <c r="AW811" s="105">
        <f t="shared" si="248"/>
        <v>0</v>
      </c>
      <c r="AX811" s="107"/>
      <c r="AY811" s="294" t="b">
        <f t="shared" si="251"/>
        <v>1</v>
      </c>
      <c r="AZ811" s="5" t="s">
        <v>2089</v>
      </c>
    </row>
    <row r="812" spans="1:52" s="5" customFormat="1" ht="24.95" customHeight="1" x14ac:dyDescent="0.25">
      <c r="A812" s="281" t="s">
        <v>674</v>
      </c>
      <c r="B812" s="19" t="s">
        <v>944</v>
      </c>
      <c r="C812" s="65" t="s">
        <v>945</v>
      </c>
      <c r="D812" s="66">
        <v>179.01</v>
      </c>
      <c r="E812" s="67">
        <v>179.01</v>
      </c>
      <c r="F812" s="101" t="s">
        <v>76</v>
      </c>
      <c r="G812" s="46">
        <v>0</v>
      </c>
      <c r="H812" s="46"/>
      <c r="I812" s="46"/>
      <c r="J812" s="46"/>
      <c r="K812" s="46"/>
      <c r="L812" s="46">
        <f t="shared" si="233"/>
        <v>0</v>
      </c>
      <c r="M812" s="46"/>
      <c r="N812" s="46">
        <f t="shared" si="234"/>
        <v>0</v>
      </c>
      <c r="O812" s="105"/>
      <c r="P812" s="105"/>
      <c r="Q812" s="105"/>
      <c r="R812" s="105"/>
      <c r="S812" s="46">
        <f t="shared" si="252"/>
        <v>0</v>
      </c>
      <c r="T812" s="46"/>
      <c r="U812" s="46">
        <f t="shared" si="253"/>
        <v>0</v>
      </c>
      <c r="V812" s="105"/>
      <c r="W812" s="105"/>
      <c r="X812" s="105"/>
      <c r="Y812" s="105"/>
      <c r="Z812" s="46">
        <f t="shared" si="237"/>
        <v>0</v>
      </c>
      <c r="AA812" s="105"/>
      <c r="AB812" s="46">
        <f t="shared" si="238"/>
        <v>0</v>
      </c>
      <c r="AC812" s="105"/>
      <c r="AD812" s="105"/>
      <c r="AE812" s="105"/>
      <c r="AF812" s="105"/>
      <c r="AG812" s="46">
        <f t="shared" si="254"/>
        <v>0</v>
      </c>
      <c r="AH812" s="105"/>
      <c r="AI812" s="46">
        <f t="shared" si="239"/>
        <v>0</v>
      </c>
      <c r="AJ812" s="105"/>
      <c r="AK812" s="105"/>
      <c r="AL812" s="105"/>
      <c r="AM812" s="105"/>
      <c r="AN812" s="46">
        <f t="shared" si="240"/>
        <v>0</v>
      </c>
      <c r="AO812" s="105">
        <v>0</v>
      </c>
      <c r="AP812" s="105">
        <f t="shared" si="241"/>
        <v>0</v>
      </c>
      <c r="AQ812" s="46">
        <f t="shared" si="242"/>
        <v>0</v>
      </c>
      <c r="AR812" s="46">
        <f t="shared" si="243"/>
        <v>0</v>
      </c>
      <c r="AS812" s="46">
        <f t="shared" si="244"/>
        <v>0</v>
      </c>
      <c r="AT812" s="46">
        <f t="shared" si="245"/>
        <v>0</v>
      </c>
      <c r="AU812" s="46">
        <f t="shared" si="246"/>
        <v>0</v>
      </c>
      <c r="AV812" s="105">
        <f t="shared" si="247"/>
        <v>0</v>
      </c>
      <c r="AW812" s="105">
        <f t="shared" si="248"/>
        <v>0</v>
      </c>
      <c r="AX812" s="107"/>
      <c r="AY812" s="294" t="b">
        <f t="shared" si="251"/>
        <v>1</v>
      </c>
      <c r="AZ812" s="5" t="s">
        <v>945</v>
      </c>
    </row>
    <row r="813" spans="1:52" s="5" customFormat="1" ht="24.95" customHeight="1" x14ac:dyDescent="0.25">
      <c r="A813" s="281" t="s">
        <v>674</v>
      </c>
      <c r="B813" s="19" t="s">
        <v>946</v>
      </c>
      <c r="C813" s="65" t="s">
        <v>947</v>
      </c>
      <c r="D813" s="66">
        <v>34.479999999999997</v>
      </c>
      <c r="E813" s="67">
        <v>34.479999999999997</v>
      </c>
      <c r="F813" s="101" t="s">
        <v>33</v>
      </c>
      <c r="G813" s="46">
        <v>0</v>
      </c>
      <c r="H813" s="46"/>
      <c r="I813" s="46"/>
      <c r="J813" s="46"/>
      <c r="K813" s="46"/>
      <c r="L813" s="46">
        <f t="shared" si="233"/>
        <v>0</v>
      </c>
      <c r="M813" s="46"/>
      <c r="N813" s="46">
        <f t="shared" si="234"/>
        <v>0</v>
      </c>
      <c r="O813" s="105"/>
      <c r="P813" s="105"/>
      <c r="Q813" s="105"/>
      <c r="R813" s="105"/>
      <c r="S813" s="46">
        <f t="shared" si="252"/>
        <v>0</v>
      </c>
      <c r="T813" s="46"/>
      <c r="U813" s="46">
        <f t="shared" si="253"/>
        <v>0</v>
      </c>
      <c r="V813" s="105"/>
      <c r="W813" s="105"/>
      <c r="X813" s="105"/>
      <c r="Y813" s="105"/>
      <c r="Z813" s="46">
        <f t="shared" si="237"/>
        <v>0</v>
      </c>
      <c r="AA813" s="105"/>
      <c r="AB813" s="46">
        <f t="shared" si="238"/>
        <v>0</v>
      </c>
      <c r="AC813" s="105"/>
      <c r="AD813" s="105"/>
      <c r="AE813" s="105"/>
      <c r="AF813" s="105"/>
      <c r="AG813" s="46">
        <f t="shared" si="254"/>
        <v>0</v>
      </c>
      <c r="AH813" s="105"/>
      <c r="AI813" s="46">
        <f t="shared" si="239"/>
        <v>0</v>
      </c>
      <c r="AJ813" s="105"/>
      <c r="AK813" s="105"/>
      <c r="AL813" s="105"/>
      <c r="AM813" s="105"/>
      <c r="AN813" s="46">
        <f t="shared" si="240"/>
        <v>0</v>
      </c>
      <c r="AO813" s="105">
        <v>0</v>
      </c>
      <c r="AP813" s="105">
        <f t="shared" si="241"/>
        <v>0</v>
      </c>
      <c r="AQ813" s="46">
        <f t="shared" si="242"/>
        <v>0</v>
      </c>
      <c r="AR813" s="46">
        <f t="shared" si="243"/>
        <v>0</v>
      </c>
      <c r="AS813" s="46">
        <f t="shared" si="244"/>
        <v>0</v>
      </c>
      <c r="AT813" s="46">
        <f t="shared" si="245"/>
        <v>0</v>
      </c>
      <c r="AU813" s="46">
        <f t="shared" si="246"/>
        <v>0</v>
      </c>
      <c r="AV813" s="105">
        <f t="shared" si="247"/>
        <v>0</v>
      </c>
      <c r="AW813" s="105">
        <f t="shared" si="248"/>
        <v>0</v>
      </c>
      <c r="AX813" s="107"/>
      <c r="AY813" s="294" t="b">
        <f t="shared" si="251"/>
        <v>1</v>
      </c>
      <c r="AZ813" s="5" t="s">
        <v>947</v>
      </c>
    </row>
    <row r="814" spans="1:52" s="5" customFormat="1" ht="24.95" customHeight="1" x14ac:dyDescent="0.25">
      <c r="A814" s="281" t="s">
        <v>674</v>
      </c>
      <c r="B814" s="19" t="s">
        <v>948</v>
      </c>
      <c r="C814" s="65" t="s">
        <v>949</v>
      </c>
      <c r="D814" s="66">
        <v>37.979999999999997</v>
      </c>
      <c r="E814" s="67">
        <v>37.979999999999997</v>
      </c>
      <c r="F814" s="101" t="s">
        <v>33</v>
      </c>
      <c r="G814" s="46">
        <v>0</v>
      </c>
      <c r="H814" s="46"/>
      <c r="I814" s="46"/>
      <c r="J814" s="46"/>
      <c r="K814" s="46"/>
      <c r="L814" s="46">
        <f t="shared" si="233"/>
        <v>0</v>
      </c>
      <c r="M814" s="46"/>
      <c r="N814" s="46">
        <f t="shared" si="234"/>
        <v>0</v>
      </c>
      <c r="O814" s="105"/>
      <c r="P814" s="105"/>
      <c r="Q814" s="105"/>
      <c r="R814" s="105"/>
      <c r="S814" s="46">
        <f t="shared" si="252"/>
        <v>0</v>
      </c>
      <c r="T814" s="46"/>
      <c r="U814" s="46">
        <f t="shared" si="253"/>
        <v>0</v>
      </c>
      <c r="V814" s="105"/>
      <c r="W814" s="105"/>
      <c r="X814" s="105"/>
      <c r="Y814" s="105"/>
      <c r="Z814" s="46">
        <f t="shared" si="237"/>
        <v>0</v>
      </c>
      <c r="AA814" s="105"/>
      <c r="AB814" s="46">
        <f t="shared" si="238"/>
        <v>0</v>
      </c>
      <c r="AC814" s="105"/>
      <c r="AD814" s="105"/>
      <c r="AE814" s="105"/>
      <c r="AF814" s="105"/>
      <c r="AG814" s="46">
        <f t="shared" si="254"/>
        <v>0</v>
      </c>
      <c r="AH814" s="105"/>
      <c r="AI814" s="46">
        <f t="shared" si="239"/>
        <v>0</v>
      </c>
      <c r="AJ814" s="105"/>
      <c r="AK814" s="105"/>
      <c r="AL814" s="105"/>
      <c r="AM814" s="105"/>
      <c r="AN814" s="46">
        <f t="shared" si="240"/>
        <v>0</v>
      </c>
      <c r="AO814" s="105">
        <v>0</v>
      </c>
      <c r="AP814" s="105">
        <f t="shared" si="241"/>
        <v>0</v>
      </c>
      <c r="AQ814" s="46">
        <f t="shared" si="242"/>
        <v>0</v>
      </c>
      <c r="AR814" s="46">
        <f t="shared" si="243"/>
        <v>0</v>
      </c>
      <c r="AS814" s="46">
        <f t="shared" si="244"/>
        <v>0</v>
      </c>
      <c r="AT814" s="46">
        <f t="shared" si="245"/>
        <v>0</v>
      </c>
      <c r="AU814" s="46">
        <f t="shared" si="246"/>
        <v>0</v>
      </c>
      <c r="AV814" s="105">
        <f t="shared" si="247"/>
        <v>0</v>
      </c>
      <c r="AW814" s="105">
        <f t="shared" si="248"/>
        <v>0</v>
      </c>
      <c r="AX814" s="107"/>
      <c r="AY814" s="294" t="b">
        <f t="shared" si="251"/>
        <v>1</v>
      </c>
      <c r="AZ814" s="5" t="s">
        <v>949</v>
      </c>
    </row>
    <row r="815" spans="1:52" s="5" customFormat="1" ht="24.95" customHeight="1" x14ac:dyDescent="0.25">
      <c r="A815" s="281" t="s">
        <v>674</v>
      </c>
      <c r="B815" s="19" t="s">
        <v>950</v>
      </c>
      <c r="C815" s="65" t="s">
        <v>951</v>
      </c>
      <c r="D815" s="66">
        <v>69.599999999999994</v>
      </c>
      <c r="E815" s="67">
        <v>69.599999999999994</v>
      </c>
      <c r="F815" s="101" t="s">
        <v>33</v>
      </c>
      <c r="G815" s="46">
        <v>0</v>
      </c>
      <c r="H815" s="46"/>
      <c r="I815" s="46"/>
      <c r="J815" s="46"/>
      <c r="K815" s="46"/>
      <c r="L815" s="46">
        <f t="shared" si="233"/>
        <v>0</v>
      </c>
      <c r="M815" s="46"/>
      <c r="N815" s="46">
        <f t="shared" si="234"/>
        <v>0</v>
      </c>
      <c r="O815" s="105"/>
      <c r="P815" s="105"/>
      <c r="Q815" s="105"/>
      <c r="R815" s="105"/>
      <c r="S815" s="46">
        <f t="shared" si="252"/>
        <v>0</v>
      </c>
      <c r="T815" s="46"/>
      <c r="U815" s="46">
        <f t="shared" si="253"/>
        <v>0</v>
      </c>
      <c r="V815" s="105"/>
      <c r="W815" s="105"/>
      <c r="X815" s="105"/>
      <c r="Y815" s="105"/>
      <c r="Z815" s="46">
        <f t="shared" si="237"/>
        <v>0</v>
      </c>
      <c r="AA815" s="105"/>
      <c r="AB815" s="46">
        <f t="shared" si="238"/>
        <v>0</v>
      </c>
      <c r="AC815" s="105"/>
      <c r="AD815" s="105"/>
      <c r="AE815" s="105"/>
      <c r="AF815" s="105"/>
      <c r="AG815" s="46">
        <f t="shared" si="254"/>
        <v>0</v>
      </c>
      <c r="AH815" s="105"/>
      <c r="AI815" s="46">
        <f t="shared" si="239"/>
        <v>0</v>
      </c>
      <c r="AJ815" s="105"/>
      <c r="AK815" s="105"/>
      <c r="AL815" s="105"/>
      <c r="AM815" s="105"/>
      <c r="AN815" s="46">
        <f t="shared" si="240"/>
        <v>0</v>
      </c>
      <c r="AO815" s="105">
        <v>0</v>
      </c>
      <c r="AP815" s="105">
        <f t="shared" si="241"/>
        <v>0</v>
      </c>
      <c r="AQ815" s="46">
        <f t="shared" si="242"/>
        <v>0</v>
      </c>
      <c r="AR815" s="46">
        <f t="shared" si="243"/>
        <v>0</v>
      </c>
      <c r="AS815" s="46">
        <f t="shared" si="244"/>
        <v>0</v>
      </c>
      <c r="AT815" s="46">
        <f t="shared" si="245"/>
        <v>0</v>
      </c>
      <c r="AU815" s="46">
        <f t="shared" si="246"/>
        <v>0</v>
      </c>
      <c r="AV815" s="105">
        <f t="shared" si="247"/>
        <v>0</v>
      </c>
      <c r="AW815" s="105">
        <f t="shared" si="248"/>
        <v>0</v>
      </c>
      <c r="AX815" s="107"/>
      <c r="AY815" s="294" t="b">
        <f t="shared" si="251"/>
        <v>1</v>
      </c>
      <c r="AZ815" s="5" t="s">
        <v>951</v>
      </c>
    </row>
    <row r="816" spans="1:52" s="5" customFormat="1" ht="24.95" customHeight="1" x14ac:dyDescent="0.25">
      <c r="A816" s="281" t="s">
        <v>674</v>
      </c>
      <c r="B816" s="19" t="s">
        <v>952</v>
      </c>
      <c r="C816" s="65" t="s">
        <v>953</v>
      </c>
      <c r="D816" s="66">
        <v>15</v>
      </c>
      <c r="E816" s="67">
        <v>15</v>
      </c>
      <c r="F816" s="101" t="s">
        <v>33</v>
      </c>
      <c r="G816" s="46">
        <v>2</v>
      </c>
      <c r="H816" s="46"/>
      <c r="I816" s="46"/>
      <c r="J816" s="46"/>
      <c r="K816" s="46"/>
      <c r="L816" s="46">
        <f t="shared" si="233"/>
        <v>2</v>
      </c>
      <c r="M816" s="46">
        <v>2</v>
      </c>
      <c r="N816" s="46">
        <f t="shared" si="234"/>
        <v>0</v>
      </c>
      <c r="O816" s="105"/>
      <c r="P816" s="105"/>
      <c r="Q816" s="105"/>
      <c r="R816" s="105"/>
      <c r="S816" s="46">
        <f t="shared" si="252"/>
        <v>2</v>
      </c>
      <c r="T816" s="46">
        <v>2</v>
      </c>
      <c r="U816" s="46">
        <f t="shared" si="253"/>
        <v>0</v>
      </c>
      <c r="V816" s="105"/>
      <c r="W816" s="105"/>
      <c r="X816" s="105"/>
      <c r="Y816" s="105"/>
      <c r="Z816" s="46">
        <f t="shared" si="237"/>
        <v>2</v>
      </c>
      <c r="AA816" s="105">
        <v>2</v>
      </c>
      <c r="AB816" s="46">
        <f t="shared" si="238"/>
        <v>0</v>
      </c>
      <c r="AC816" s="105"/>
      <c r="AD816" s="105"/>
      <c r="AE816" s="105"/>
      <c r="AF816" s="105"/>
      <c r="AG816" s="46">
        <f t="shared" si="254"/>
        <v>2</v>
      </c>
      <c r="AH816" s="105">
        <v>2</v>
      </c>
      <c r="AI816" s="46">
        <f t="shared" si="239"/>
        <v>0</v>
      </c>
      <c r="AJ816" s="105"/>
      <c r="AK816" s="105"/>
      <c r="AL816" s="105"/>
      <c r="AM816" s="105"/>
      <c r="AN816" s="46">
        <f t="shared" si="240"/>
        <v>2</v>
      </c>
      <c r="AO816" s="105">
        <v>2</v>
      </c>
      <c r="AP816" s="105">
        <f t="shared" si="241"/>
        <v>0</v>
      </c>
      <c r="AQ816" s="46">
        <f t="shared" si="242"/>
        <v>0</v>
      </c>
      <c r="AR816" s="46">
        <f t="shared" si="243"/>
        <v>0</v>
      </c>
      <c r="AS816" s="46">
        <f t="shared" si="244"/>
        <v>0</v>
      </c>
      <c r="AT816" s="46">
        <f t="shared" si="245"/>
        <v>0</v>
      </c>
      <c r="AU816" s="46">
        <f t="shared" si="246"/>
        <v>2</v>
      </c>
      <c r="AV816" s="105">
        <f t="shared" si="247"/>
        <v>2</v>
      </c>
      <c r="AW816" s="105">
        <f t="shared" si="248"/>
        <v>0</v>
      </c>
      <c r="AX816" s="107"/>
      <c r="AY816" s="294" t="b">
        <f t="shared" si="251"/>
        <v>1</v>
      </c>
      <c r="AZ816" s="5" t="s">
        <v>953</v>
      </c>
    </row>
    <row r="817" spans="1:52" s="5" customFormat="1" ht="24.95" customHeight="1" x14ac:dyDescent="0.25">
      <c r="A817" s="281" t="s">
        <v>1880</v>
      </c>
      <c r="B817" s="19" t="s">
        <v>1911</v>
      </c>
      <c r="C817" s="65" t="s">
        <v>1912</v>
      </c>
      <c r="D817" s="66">
        <v>333.66</v>
      </c>
      <c r="E817" s="67">
        <v>333.66</v>
      </c>
      <c r="F817" s="101" t="s">
        <v>33</v>
      </c>
      <c r="G817" s="46">
        <v>1</v>
      </c>
      <c r="H817" s="46"/>
      <c r="I817" s="46"/>
      <c r="J817" s="46"/>
      <c r="K817" s="46"/>
      <c r="L817" s="46">
        <f t="shared" si="233"/>
        <v>1</v>
      </c>
      <c r="M817" s="46">
        <v>1</v>
      </c>
      <c r="N817" s="46">
        <f t="shared" si="234"/>
        <v>0</v>
      </c>
      <c r="O817" s="105"/>
      <c r="P817" s="105"/>
      <c r="Q817" s="105"/>
      <c r="R817" s="105"/>
      <c r="S817" s="46">
        <f t="shared" si="252"/>
        <v>1</v>
      </c>
      <c r="T817" s="46">
        <v>1</v>
      </c>
      <c r="U817" s="46">
        <f t="shared" si="253"/>
        <v>0</v>
      </c>
      <c r="V817" s="105"/>
      <c r="W817" s="105"/>
      <c r="X817" s="105"/>
      <c r="Y817" s="105"/>
      <c r="Z817" s="46">
        <f t="shared" si="237"/>
        <v>1</v>
      </c>
      <c r="AA817" s="105">
        <v>1</v>
      </c>
      <c r="AB817" s="46">
        <f t="shared" si="238"/>
        <v>0</v>
      </c>
      <c r="AC817" s="105"/>
      <c r="AD817" s="105"/>
      <c r="AE817" s="105"/>
      <c r="AF817" s="105"/>
      <c r="AG817" s="46">
        <f t="shared" si="254"/>
        <v>1</v>
      </c>
      <c r="AH817" s="105">
        <v>1</v>
      </c>
      <c r="AI817" s="46">
        <f t="shared" si="239"/>
        <v>0</v>
      </c>
      <c r="AJ817" s="105"/>
      <c r="AK817" s="105"/>
      <c r="AL817" s="105"/>
      <c r="AM817" s="105"/>
      <c r="AN817" s="46">
        <f t="shared" si="240"/>
        <v>1</v>
      </c>
      <c r="AO817" s="105">
        <v>1</v>
      </c>
      <c r="AP817" s="105">
        <f t="shared" si="241"/>
        <v>0</v>
      </c>
      <c r="AQ817" s="46">
        <f t="shared" si="242"/>
        <v>0</v>
      </c>
      <c r="AR817" s="46">
        <f t="shared" si="243"/>
        <v>0</v>
      </c>
      <c r="AS817" s="46">
        <f t="shared" si="244"/>
        <v>0</v>
      </c>
      <c r="AT817" s="46">
        <f t="shared" si="245"/>
        <v>0</v>
      </c>
      <c r="AU817" s="46">
        <f t="shared" si="246"/>
        <v>1</v>
      </c>
      <c r="AV817" s="184">
        <f t="shared" si="247"/>
        <v>1</v>
      </c>
      <c r="AW817" s="105">
        <f t="shared" si="248"/>
        <v>0</v>
      </c>
      <c r="AX817" s="108"/>
      <c r="AY817" s="294" t="b">
        <f t="shared" si="251"/>
        <v>1</v>
      </c>
      <c r="AZ817" s="5" t="s">
        <v>1912</v>
      </c>
    </row>
    <row r="818" spans="1:52" s="5" customFormat="1" ht="24.95" customHeight="1" x14ac:dyDescent="0.25">
      <c r="A818" s="281" t="s">
        <v>1270</v>
      </c>
      <c r="B818" s="19" t="s">
        <v>1532</v>
      </c>
      <c r="C818" s="65" t="s">
        <v>1533</v>
      </c>
      <c r="D818" s="66">
        <v>441</v>
      </c>
      <c r="E818" s="67">
        <v>441</v>
      </c>
      <c r="F818" s="101" t="s">
        <v>33</v>
      </c>
      <c r="G818" s="46">
        <v>0</v>
      </c>
      <c r="H818" s="46"/>
      <c r="I818" s="46"/>
      <c r="J818" s="46"/>
      <c r="K818" s="46"/>
      <c r="L818" s="46">
        <f t="shared" si="233"/>
        <v>0</v>
      </c>
      <c r="M818" s="46"/>
      <c r="N818" s="46">
        <f t="shared" si="234"/>
        <v>0</v>
      </c>
      <c r="O818" s="105"/>
      <c r="P818" s="105"/>
      <c r="Q818" s="105"/>
      <c r="R818" s="105"/>
      <c r="S818" s="46">
        <f t="shared" si="252"/>
        <v>0</v>
      </c>
      <c r="T818" s="46"/>
      <c r="U818" s="46">
        <f t="shared" si="253"/>
        <v>0</v>
      </c>
      <c r="V818" s="105"/>
      <c r="W818" s="105"/>
      <c r="X818" s="105"/>
      <c r="Y818" s="105"/>
      <c r="Z818" s="46">
        <f t="shared" si="237"/>
        <v>0</v>
      </c>
      <c r="AA818" s="105"/>
      <c r="AB818" s="46">
        <f t="shared" si="238"/>
        <v>0</v>
      </c>
      <c r="AC818" s="105"/>
      <c r="AD818" s="105"/>
      <c r="AE818" s="105"/>
      <c r="AF818" s="105"/>
      <c r="AG818" s="46">
        <f t="shared" si="254"/>
        <v>0</v>
      </c>
      <c r="AH818" s="105">
        <v>0</v>
      </c>
      <c r="AI818" s="46">
        <f t="shared" si="239"/>
        <v>0</v>
      </c>
      <c r="AJ818" s="105"/>
      <c r="AK818" s="105"/>
      <c r="AL818" s="105"/>
      <c r="AM818" s="105"/>
      <c r="AN818" s="46">
        <f t="shared" si="240"/>
        <v>0</v>
      </c>
      <c r="AO818" s="105">
        <v>0</v>
      </c>
      <c r="AP818" s="105">
        <f t="shared" si="241"/>
        <v>0</v>
      </c>
      <c r="AQ818" s="46">
        <f t="shared" si="242"/>
        <v>0</v>
      </c>
      <c r="AR818" s="46">
        <f t="shared" si="243"/>
        <v>0</v>
      </c>
      <c r="AS818" s="46">
        <f t="shared" si="244"/>
        <v>0</v>
      </c>
      <c r="AT818" s="46">
        <f t="shared" si="245"/>
        <v>0</v>
      </c>
      <c r="AU818" s="46">
        <f t="shared" si="246"/>
        <v>0</v>
      </c>
      <c r="AV818" s="105">
        <f t="shared" si="247"/>
        <v>0</v>
      </c>
      <c r="AW818" s="105">
        <f t="shared" si="248"/>
        <v>0</v>
      </c>
      <c r="AX818" s="108"/>
      <c r="AY818" s="294" t="b">
        <f t="shared" si="251"/>
        <v>1</v>
      </c>
      <c r="AZ818" s="5" t="s">
        <v>1533</v>
      </c>
    </row>
    <row r="819" spans="1:52" s="5" customFormat="1" ht="24.95" customHeight="1" x14ac:dyDescent="0.25">
      <c r="A819" s="281" t="s">
        <v>1298</v>
      </c>
      <c r="B819" s="19" t="s">
        <v>1397</v>
      </c>
      <c r="C819" s="65" t="s">
        <v>1398</v>
      </c>
      <c r="D819" s="66">
        <v>134.5</v>
      </c>
      <c r="E819" s="67">
        <v>134.5</v>
      </c>
      <c r="F819" s="101" t="s">
        <v>33</v>
      </c>
      <c r="G819" s="46">
        <v>3</v>
      </c>
      <c r="H819" s="46"/>
      <c r="I819" s="46"/>
      <c r="J819" s="46"/>
      <c r="K819" s="46"/>
      <c r="L819" s="46">
        <f t="shared" ref="L819:L878" si="255">G819+H819+I819-J819-K819</f>
        <v>3</v>
      </c>
      <c r="M819" s="46">
        <v>3</v>
      </c>
      <c r="N819" s="46">
        <f t="shared" ref="N819:N878" si="256">M819-L819</f>
        <v>0</v>
      </c>
      <c r="O819" s="105"/>
      <c r="P819" s="105"/>
      <c r="Q819" s="105"/>
      <c r="R819" s="105"/>
      <c r="S819" s="46">
        <f t="shared" si="252"/>
        <v>3</v>
      </c>
      <c r="T819" s="46">
        <v>3</v>
      </c>
      <c r="U819" s="46">
        <f t="shared" si="253"/>
        <v>0</v>
      </c>
      <c r="V819" s="105"/>
      <c r="W819" s="105"/>
      <c r="X819" s="105"/>
      <c r="Y819" s="105"/>
      <c r="Z819" s="46">
        <f t="shared" ref="Z819:Z878" si="257">S819+V819+W819-X819-Y819</f>
        <v>3</v>
      </c>
      <c r="AA819" s="105">
        <v>3</v>
      </c>
      <c r="AB819" s="46">
        <f t="shared" ref="AB819:AB878" si="258">AA819-Z819</f>
        <v>0</v>
      </c>
      <c r="AC819" s="105"/>
      <c r="AD819" s="105"/>
      <c r="AE819" s="105"/>
      <c r="AF819" s="105"/>
      <c r="AG819" s="46">
        <f t="shared" si="254"/>
        <v>3</v>
      </c>
      <c r="AH819" s="105">
        <v>3</v>
      </c>
      <c r="AI819" s="46">
        <f t="shared" ref="AI819:AI878" si="259">AH819-AG819</f>
        <v>0</v>
      </c>
      <c r="AJ819" s="105"/>
      <c r="AK819" s="105"/>
      <c r="AL819" s="105"/>
      <c r="AM819" s="105"/>
      <c r="AN819" s="46">
        <f t="shared" ref="AN819:AN878" si="260">AG819+AJ819+AK819-AL819-AM819</f>
        <v>3</v>
      </c>
      <c r="AO819" s="105">
        <v>3</v>
      </c>
      <c r="AP819" s="105">
        <f t="shared" ref="AP819:AP878" si="261">AO819-AN819</f>
        <v>0</v>
      </c>
      <c r="AQ819" s="46">
        <f t="shared" ref="AQ819:AQ878" si="262">H819+O819+V819+AC819+AJ819</f>
        <v>0</v>
      </c>
      <c r="AR819" s="46">
        <f t="shared" ref="AR819:AR878" si="263">I819+P819+W819+AD819+AK819</f>
        <v>0</v>
      </c>
      <c r="AS819" s="46">
        <f t="shared" ref="AS819:AS878" si="264">J819+Q819+X819+AE819+AL819</f>
        <v>0</v>
      </c>
      <c r="AT819" s="46">
        <f t="shared" ref="AT819:AT878" si="265">K819+R819+Y819+AF819+AM819</f>
        <v>0</v>
      </c>
      <c r="AU819" s="46">
        <f t="shared" ref="AU819:AU878" si="266">G819+AQ819+AR819-AS819-AT819</f>
        <v>3</v>
      </c>
      <c r="AV819" s="184">
        <f t="shared" ref="AV819:AV878" si="267">+AO819</f>
        <v>3</v>
      </c>
      <c r="AW819" s="105">
        <f t="shared" ref="AW819:AW878" si="268">AV819-AU819</f>
        <v>0</v>
      </c>
      <c r="AX819" s="108"/>
      <c r="AY819" s="294" t="b">
        <f t="shared" si="251"/>
        <v>1</v>
      </c>
      <c r="AZ819" s="5" t="s">
        <v>1398</v>
      </c>
    </row>
    <row r="820" spans="1:52" s="5" customFormat="1" ht="24.95" customHeight="1" x14ac:dyDescent="0.25">
      <c r="A820" s="281" t="s">
        <v>1298</v>
      </c>
      <c r="B820" s="19" t="s">
        <v>1399</v>
      </c>
      <c r="C820" s="65" t="s">
        <v>1400</v>
      </c>
      <c r="D820" s="66">
        <v>26.78</v>
      </c>
      <c r="E820" s="67">
        <v>26.78</v>
      </c>
      <c r="F820" s="101" t="s">
        <v>33</v>
      </c>
      <c r="G820" s="46">
        <v>0</v>
      </c>
      <c r="H820" s="46"/>
      <c r="I820" s="46"/>
      <c r="J820" s="46"/>
      <c r="K820" s="46"/>
      <c r="L820" s="46">
        <f t="shared" si="255"/>
        <v>0</v>
      </c>
      <c r="M820" s="46"/>
      <c r="N820" s="46">
        <f t="shared" si="256"/>
        <v>0</v>
      </c>
      <c r="O820" s="105"/>
      <c r="P820" s="105"/>
      <c r="Q820" s="105"/>
      <c r="R820" s="105"/>
      <c r="S820" s="46">
        <f t="shared" si="252"/>
        <v>0</v>
      </c>
      <c r="T820" s="46"/>
      <c r="U820" s="46">
        <f t="shared" si="253"/>
        <v>0</v>
      </c>
      <c r="V820" s="105"/>
      <c r="W820" s="105"/>
      <c r="X820" s="105"/>
      <c r="Y820" s="105"/>
      <c r="Z820" s="46">
        <f t="shared" si="257"/>
        <v>0</v>
      </c>
      <c r="AA820" s="105"/>
      <c r="AB820" s="46">
        <f t="shared" si="258"/>
        <v>0</v>
      </c>
      <c r="AC820" s="105"/>
      <c r="AD820" s="105"/>
      <c r="AE820" s="105"/>
      <c r="AF820" s="105"/>
      <c r="AG820" s="46">
        <f t="shared" si="254"/>
        <v>0</v>
      </c>
      <c r="AH820" s="105">
        <v>0</v>
      </c>
      <c r="AI820" s="46">
        <f t="shared" si="259"/>
        <v>0</v>
      </c>
      <c r="AJ820" s="105"/>
      <c r="AK820" s="105"/>
      <c r="AL820" s="105"/>
      <c r="AM820" s="105"/>
      <c r="AN820" s="46">
        <f t="shared" si="260"/>
        <v>0</v>
      </c>
      <c r="AO820" s="105">
        <v>0</v>
      </c>
      <c r="AP820" s="105">
        <f t="shared" si="261"/>
        <v>0</v>
      </c>
      <c r="AQ820" s="46">
        <f t="shared" si="262"/>
        <v>0</v>
      </c>
      <c r="AR820" s="46">
        <f t="shared" si="263"/>
        <v>0</v>
      </c>
      <c r="AS820" s="46">
        <f t="shared" si="264"/>
        <v>0</v>
      </c>
      <c r="AT820" s="46">
        <f t="shared" si="265"/>
        <v>0</v>
      </c>
      <c r="AU820" s="46">
        <f t="shared" si="266"/>
        <v>0</v>
      </c>
      <c r="AV820" s="105">
        <f t="shared" si="267"/>
        <v>0</v>
      </c>
      <c r="AW820" s="105">
        <f t="shared" si="268"/>
        <v>0</v>
      </c>
      <c r="AX820" s="108"/>
      <c r="AY820" s="294" t="b">
        <f t="shared" si="251"/>
        <v>1</v>
      </c>
      <c r="AZ820" s="5" t="s">
        <v>1400</v>
      </c>
    </row>
    <row r="821" spans="1:52" s="5" customFormat="1" ht="24.95" customHeight="1" x14ac:dyDescent="0.25">
      <c r="A821" s="281" t="s">
        <v>1739</v>
      </c>
      <c r="B821" s="19" t="s">
        <v>1845</v>
      </c>
      <c r="C821" s="65" t="s">
        <v>1846</v>
      </c>
      <c r="D821" s="66">
        <v>312.89999999999998</v>
      </c>
      <c r="E821" s="67">
        <v>312.89999999999998</v>
      </c>
      <c r="F821" s="101" t="s">
        <v>33</v>
      </c>
      <c r="G821" s="46">
        <v>0</v>
      </c>
      <c r="H821" s="46"/>
      <c r="I821" s="46"/>
      <c r="J821" s="46"/>
      <c r="K821" s="46"/>
      <c r="L821" s="46">
        <f t="shared" si="255"/>
        <v>0</v>
      </c>
      <c r="M821" s="46"/>
      <c r="N821" s="46">
        <f t="shared" si="256"/>
        <v>0</v>
      </c>
      <c r="O821" s="105"/>
      <c r="P821" s="105"/>
      <c r="Q821" s="105"/>
      <c r="R821" s="105"/>
      <c r="S821" s="46">
        <f t="shared" ref="S821:S835" si="269">L821+O821+P821-Q821-R821</f>
        <v>0</v>
      </c>
      <c r="T821" s="46"/>
      <c r="U821" s="46">
        <f t="shared" ref="U821:U835" si="270">T821-S821</f>
        <v>0</v>
      </c>
      <c r="V821" s="105"/>
      <c r="W821" s="105"/>
      <c r="X821" s="105"/>
      <c r="Y821" s="105"/>
      <c r="Z821" s="46">
        <f t="shared" si="257"/>
        <v>0</v>
      </c>
      <c r="AA821" s="105"/>
      <c r="AB821" s="46">
        <f t="shared" si="258"/>
        <v>0</v>
      </c>
      <c r="AC821" s="105"/>
      <c r="AD821" s="105"/>
      <c r="AE821" s="105"/>
      <c r="AF821" s="105"/>
      <c r="AG821" s="46">
        <f t="shared" si="254"/>
        <v>0</v>
      </c>
      <c r="AH821" s="105">
        <v>0</v>
      </c>
      <c r="AI821" s="46">
        <f t="shared" si="259"/>
        <v>0</v>
      </c>
      <c r="AJ821" s="105"/>
      <c r="AK821" s="105"/>
      <c r="AL821" s="105"/>
      <c r="AM821" s="105"/>
      <c r="AN821" s="46">
        <f t="shared" si="260"/>
        <v>0</v>
      </c>
      <c r="AO821" s="105">
        <v>0</v>
      </c>
      <c r="AP821" s="105">
        <f t="shared" si="261"/>
        <v>0</v>
      </c>
      <c r="AQ821" s="46">
        <f t="shared" si="262"/>
        <v>0</v>
      </c>
      <c r="AR821" s="46">
        <f t="shared" si="263"/>
        <v>0</v>
      </c>
      <c r="AS821" s="46">
        <f t="shared" si="264"/>
        <v>0</v>
      </c>
      <c r="AT821" s="46">
        <f t="shared" si="265"/>
        <v>0</v>
      </c>
      <c r="AU821" s="46">
        <f t="shared" si="266"/>
        <v>0</v>
      </c>
      <c r="AV821" s="105">
        <f t="shared" si="267"/>
        <v>0</v>
      </c>
      <c r="AW821" s="105">
        <f t="shared" si="268"/>
        <v>0</v>
      </c>
      <c r="AX821" s="107"/>
      <c r="AY821" s="294" t="b">
        <f t="shared" si="251"/>
        <v>1</v>
      </c>
      <c r="AZ821" s="5" t="s">
        <v>1846</v>
      </c>
    </row>
    <row r="822" spans="1:52" s="5" customFormat="1" ht="24.95" customHeight="1" x14ac:dyDescent="0.25">
      <c r="A822" s="281" t="s">
        <v>1423</v>
      </c>
      <c r="B822" s="19" t="s">
        <v>2090</v>
      </c>
      <c r="C822" s="65" t="s">
        <v>2091</v>
      </c>
      <c r="D822" s="66">
        <v>56.5</v>
      </c>
      <c r="E822" s="67">
        <v>56.5</v>
      </c>
      <c r="F822" s="101" t="s">
        <v>33</v>
      </c>
      <c r="G822" s="46">
        <v>0</v>
      </c>
      <c r="H822" s="46"/>
      <c r="I822" s="46"/>
      <c r="J822" s="46"/>
      <c r="K822" s="46"/>
      <c r="L822" s="46">
        <f t="shared" si="255"/>
        <v>0</v>
      </c>
      <c r="M822" s="46"/>
      <c r="N822" s="46">
        <f t="shared" si="256"/>
        <v>0</v>
      </c>
      <c r="O822" s="105"/>
      <c r="P822" s="105"/>
      <c r="Q822" s="105"/>
      <c r="R822" s="105"/>
      <c r="S822" s="46">
        <f t="shared" si="269"/>
        <v>0</v>
      </c>
      <c r="T822" s="46"/>
      <c r="U822" s="46">
        <f t="shared" si="270"/>
        <v>0</v>
      </c>
      <c r="V822" s="105"/>
      <c r="W822" s="105"/>
      <c r="X822" s="105"/>
      <c r="Y822" s="105"/>
      <c r="Z822" s="46">
        <f t="shared" si="257"/>
        <v>0</v>
      </c>
      <c r="AA822" s="105"/>
      <c r="AB822" s="46">
        <f t="shared" si="258"/>
        <v>0</v>
      </c>
      <c r="AC822" s="105"/>
      <c r="AD822" s="105"/>
      <c r="AE822" s="105"/>
      <c r="AF822" s="105"/>
      <c r="AG822" s="46">
        <f t="shared" si="254"/>
        <v>0</v>
      </c>
      <c r="AH822" s="105"/>
      <c r="AI822" s="46">
        <f t="shared" si="259"/>
        <v>0</v>
      </c>
      <c r="AJ822" s="105"/>
      <c r="AK822" s="105"/>
      <c r="AL822" s="105"/>
      <c r="AM822" s="105"/>
      <c r="AN822" s="46">
        <f t="shared" si="260"/>
        <v>0</v>
      </c>
      <c r="AO822" s="105">
        <v>0</v>
      </c>
      <c r="AP822" s="105">
        <f t="shared" si="261"/>
        <v>0</v>
      </c>
      <c r="AQ822" s="46">
        <f t="shared" si="262"/>
        <v>0</v>
      </c>
      <c r="AR822" s="46">
        <f t="shared" si="263"/>
        <v>0</v>
      </c>
      <c r="AS822" s="46">
        <f t="shared" si="264"/>
        <v>0</v>
      </c>
      <c r="AT822" s="46">
        <f t="shared" si="265"/>
        <v>0</v>
      </c>
      <c r="AU822" s="46">
        <f t="shared" si="266"/>
        <v>0</v>
      </c>
      <c r="AV822" s="105">
        <f t="shared" si="267"/>
        <v>0</v>
      </c>
      <c r="AW822" s="105">
        <f t="shared" si="268"/>
        <v>0</v>
      </c>
      <c r="AX822" s="107"/>
      <c r="AY822" s="294" t="b">
        <f t="shared" si="251"/>
        <v>1</v>
      </c>
      <c r="AZ822" s="5" t="s">
        <v>2091</v>
      </c>
    </row>
    <row r="823" spans="1:52" s="5" customFormat="1" ht="24.95" customHeight="1" x14ac:dyDescent="0.25">
      <c r="A823" s="281" t="s">
        <v>1423</v>
      </c>
      <c r="B823" s="19" t="s">
        <v>2092</v>
      </c>
      <c r="C823" s="65" t="s">
        <v>2093</v>
      </c>
      <c r="D823" s="66">
        <v>99.19</v>
      </c>
      <c r="E823" s="67">
        <v>99.19</v>
      </c>
      <c r="F823" s="101" t="s">
        <v>33</v>
      </c>
      <c r="G823" s="46">
        <v>0</v>
      </c>
      <c r="H823" s="46"/>
      <c r="I823" s="46"/>
      <c r="J823" s="46"/>
      <c r="K823" s="46"/>
      <c r="L823" s="46">
        <f t="shared" si="255"/>
        <v>0</v>
      </c>
      <c r="M823" s="46"/>
      <c r="N823" s="46">
        <f t="shared" si="256"/>
        <v>0</v>
      </c>
      <c r="O823" s="105"/>
      <c r="P823" s="105"/>
      <c r="Q823" s="105"/>
      <c r="R823" s="105"/>
      <c r="S823" s="46">
        <f t="shared" si="269"/>
        <v>0</v>
      </c>
      <c r="T823" s="46"/>
      <c r="U823" s="46">
        <f t="shared" si="270"/>
        <v>0</v>
      </c>
      <c r="V823" s="105"/>
      <c r="W823" s="105"/>
      <c r="X823" s="105"/>
      <c r="Y823" s="105"/>
      <c r="Z823" s="46">
        <f t="shared" si="257"/>
        <v>0</v>
      </c>
      <c r="AA823" s="105"/>
      <c r="AB823" s="46">
        <f t="shared" si="258"/>
        <v>0</v>
      </c>
      <c r="AC823" s="105"/>
      <c r="AD823" s="105"/>
      <c r="AE823" s="105"/>
      <c r="AF823" s="105"/>
      <c r="AG823" s="46">
        <f t="shared" si="254"/>
        <v>0</v>
      </c>
      <c r="AH823" s="105"/>
      <c r="AI823" s="46">
        <f t="shared" si="259"/>
        <v>0</v>
      </c>
      <c r="AJ823" s="105"/>
      <c r="AK823" s="105"/>
      <c r="AL823" s="105"/>
      <c r="AM823" s="105"/>
      <c r="AN823" s="46">
        <f t="shared" si="260"/>
        <v>0</v>
      </c>
      <c r="AO823" s="105">
        <v>0</v>
      </c>
      <c r="AP823" s="105">
        <f t="shared" si="261"/>
        <v>0</v>
      </c>
      <c r="AQ823" s="46">
        <f t="shared" si="262"/>
        <v>0</v>
      </c>
      <c r="AR823" s="46">
        <f t="shared" si="263"/>
        <v>0</v>
      </c>
      <c r="AS823" s="46">
        <f t="shared" si="264"/>
        <v>0</v>
      </c>
      <c r="AT823" s="46">
        <f t="shared" si="265"/>
        <v>0</v>
      </c>
      <c r="AU823" s="46">
        <f t="shared" si="266"/>
        <v>0</v>
      </c>
      <c r="AV823" s="105">
        <f t="shared" si="267"/>
        <v>0</v>
      </c>
      <c r="AW823" s="105">
        <f t="shared" si="268"/>
        <v>0</v>
      </c>
      <c r="AX823" s="108"/>
      <c r="AY823" s="294" t="b">
        <f t="shared" si="251"/>
        <v>1</v>
      </c>
      <c r="AZ823" s="5" t="s">
        <v>2093</v>
      </c>
    </row>
    <row r="824" spans="1:52" s="5" customFormat="1" ht="24.95" customHeight="1" x14ac:dyDescent="0.25">
      <c r="A824" s="281" t="s">
        <v>1423</v>
      </c>
      <c r="B824" s="19" t="s">
        <v>2094</v>
      </c>
      <c r="C824" s="65" t="s">
        <v>2095</v>
      </c>
      <c r="D824" s="66">
        <v>66.12</v>
      </c>
      <c r="E824" s="67">
        <v>66.12</v>
      </c>
      <c r="F824" s="101" t="s">
        <v>33</v>
      </c>
      <c r="G824" s="46">
        <v>0</v>
      </c>
      <c r="H824" s="46"/>
      <c r="I824" s="46"/>
      <c r="J824" s="46"/>
      <c r="K824" s="46"/>
      <c r="L824" s="46">
        <f t="shared" si="255"/>
        <v>0</v>
      </c>
      <c r="M824" s="46"/>
      <c r="N824" s="46">
        <f t="shared" si="256"/>
        <v>0</v>
      </c>
      <c r="O824" s="105"/>
      <c r="P824" s="105"/>
      <c r="Q824" s="105"/>
      <c r="R824" s="105"/>
      <c r="S824" s="46">
        <f t="shared" si="269"/>
        <v>0</v>
      </c>
      <c r="T824" s="46"/>
      <c r="U824" s="46">
        <f t="shared" si="270"/>
        <v>0</v>
      </c>
      <c r="V824" s="105"/>
      <c r="W824" s="105"/>
      <c r="X824" s="105"/>
      <c r="Y824" s="105"/>
      <c r="Z824" s="46">
        <f t="shared" si="257"/>
        <v>0</v>
      </c>
      <c r="AA824" s="105"/>
      <c r="AB824" s="46">
        <f t="shared" si="258"/>
        <v>0</v>
      </c>
      <c r="AC824" s="105"/>
      <c r="AD824" s="105"/>
      <c r="AE824" s="105"/>
      <c r="AF824" s="105"/>
      <c r="AG824" s="46">
        <f t="shared" si="254"/>
        <v>0</v>
      </c>
      <c r="AH824" s="105"/>
      <c r="AI824" s="46">
        <f t="shared" si="259"/>
        <v>0</v>
      </c>
      <c r="AJ824" s="105"/>
      <c r="AK824" s="105"/>
      <c r="AL824" s="105"/>
      <c r="AM824" s="105"/>
      <c r="AN824" s="46">
        <f t="shared" si="260"/>
        <v>0</v>
      </c>
      <c r="AO824" s="105">
        <v>0</v>
      </c>
      <c r="AP824" s="105">
        <f t="shared" si="261"/>
        <v>0</v>
      </c>
      <c r="AQ824" s="46">
        <f t="shared" si="262"/>
        <v>0</v>
      </c>
      <c r="AR824" s="46">
        <f t="shared" si="263"/>
        <v>0</v>
      </c>
      <c r="AS824" s="46">
        <f t="shared" si="264"/>
        <v>0</v>
      </c>
      <c r="AT824" s="46">
        <f t="shared" si="265"/>
        <v>0</v>
      </c>
      <c r="AU824" s="46">
        <f t="shared" si="266"/>
        <v>0</v>
      </c>
      <c r="AV824" s="105">
        <f t="shared" si="267"/>
        <v>0</v>
      </c>
      <c r="AW824" s="105">
        <f t="shared" si="268"/>
        <v>0</v>
      </c>
      <c r="AX824" s="108" t="s">
        <v>162</v>
      </c>
      <c r="AY824" s="294" t="b">
        <f t="shared" si="251"/>
        <v>1</v>
      </c>
      <c r="AZ824" s="5" t="s">
        <v>2095</v>
      </c>
    </row>
    <row r="825" spans="1:52" s="5" customFormat="1" ht="28.5" customHeight="1" x14ac:dyDescent="0.25">
      <c r="A825" s="281" t="s">
        <v>27</v>
      </c>
      <c r="B825" s="19" t="s">
        <v>160</v>
      </c>
      <c r="C825" s="65" t="s">
        <v>161</v>
      </c>
      <c r="D825" s="66">
        <v>30</v>
      </c>
      <c r="E825" s="67">
        <v>30</v>
      </c>
      <c r="F825" s="101" t="s">
        <v>33</v>
      </c>
      <c r="G825" s="46">
        <v>0</v>
      </c>
      <c r="H825" s="46"/>
      <c r="I825" s="46"/>
      <c r="J825" s="46"/>
      <c r="K825" s="46"/>
      <c r="L825" s="46">
        <f t="shared" si="255"/>
        <v>0</v>
      </c>
      <c r="M825" s="46">
        <v>0</v>
      </c>
      <c r="N825" s="46">
        <f t="shared" si="256"/>
        <v>0</v>
      </c>
      <c r="O825" s="105"/>
      <c r="P825" s="105"/>
      <c r="Q825" s="105"/>
      <c r="R825" s="105"/>
      <c r="S825" s="46">
        <f t="shared" si="269"/>
        <v>0</v>
      </c>
      <c r="T825" s="46"/>
      <c r="U825" s="46">
        <f t="shared" si="270"/>
        <v>0</v>
      </c>
      <c r="V825" s="105"/>
      <c r="W825" s="105"/>
      <c r="X825" s="105"/>
      <c r="Y825" s="105"/>
      <c r="Z825" s="46">
        <f t="shared" si="257"/>
        <v>0</v>
      </c>
      <c r="AA825" s="105"/>
      <c r="AB825" s="46">
        <f t="shared" si="258"/>
        <v>0</v>
      </c>
      <c r="AC825" s="105"/>
      <c r="AD825" s="105"/>
      <c r="AE825" s="105"/>
      <c r="AF825" s="105"/>
      <c r="AG825" s="46">
        <f t="shared" si="254"/>
        <v>0</v>
      </c>
      <c r="AH825" s="105">
        <v>0</v>
      </c>
      <c r="AI825" s="46">
        <f t="shared" si="259"/>
        <v>0</v>
      </c>
      <c r="AJ825" s="105"/>
      <c r="AK825" s="105"/>
      <c r="AL825" s="105"/>
      <c r="AM825" s="105"/>
      <c r="AN825" s="46">
        <f t="shared" si="260"/>
        <v>0</v>
      </c>
      <c r="AO825" s="105">
        <v>0</v>
      </c>
      <c r="AP825" s="105">
        <f t="shared" si="261"/>
        <v>0</v>
      </c>
      <c r="AQ825" s="46">
        <f t="shared" si="262"/>
        <v>0</v>
      </c>
      <c r="AR825" s="46">
        <f t="shared" si="263"/>
        <v>0</v>
      </c>
      <c r="AS825" s="46">
        <f t="shared" si="264"/>
        <v>0</v>
      </c>
      <c r="AT825" s="46">
        <f t="shared" si="265"/>
        <v>0</v>
      </c>
      <c r="AU825" s="46">
        <f t="shared" si="266"/>
        <v>0</v>
      </c>
      <c r="AV825" s="105">
        <f t="shared" si="267"/>
        <v>0</v>
      </c>
      <c r="AW825" s="105">
        <f t="shared" si="268"/>
        <v>0</v>
      </c>
      <c r="AX825" s="106" t="s">
        <v>162</v>
      </c>
      <c r="AY825" s="294" t="b">
        <f t="shared" si="251"/>
        <v>1</v>
      </c>
      <c r="AZ825" s="5" t="s">
        <v>161</v>
      </c>
    </row>
    <row r="826" spans="1:52" s="5" customFormat="1" ht="24.95" customHeight="1" x14ac:dyDescent="0.25">
      <c r="A826" s="281" t="s">
        <v>1271</v>
      </c>
      <c r="B826" s="19" t="s">
        <v>1729</v>
      </c>
      <c r="C826" s="65" t="s">
        <v>1730</v>
      </c>
      <c r="D826" s="66">
        <v>138.35</v>
      </c>
      <c r="E826" s="67">
        <v>138.35</v>
      </c>
      <c r="F826" s="101" t="s">
        <v>33</v>
      </c>
      <c r="G826" s="46">
        <v>0</v>
      </c>
      <c r="H826" s="46"/>
      <c r="I826" s="46"/>
      <c r="J826" s="46"/>
      <c r="K826" s="46"/>
      <c r="L826" s="46">
        <f t="shared" si="255"/>
        <v>0</v>
      </c>
      <c r="M826" s="46"/>
      <c r="N826" s="46">
        <f t="shared" si="256"/>
        <v>0</v>
      </c>
      <c r="O826" s="105"/>
      <c r="P826" s="105"/>
      <c r="Q826" s="105"/>
      <c r="R826" s="105"/>
      <c r="S826" s="46">
        <f t="shared" si="269"/>
        <v>0</v>
      </c>
      <c r="T826" s="46"/>
      <c r="U826" s="46">
        <f t="shared" si="270"/>
        <v>0</v>
      </c>
      <c r="V826" s="105"/>
      <c r="W826" s="105"/>
      <c r="X826" s="105"/>
      <c r="Y826" s="105"/>
      <c r="Z826" s="46">
        <f t="shared" si="257"/>
        <v>0</v>
      </c>
      <c r="AA826" s="105"/>
      <c r="AB826" s="46">
        <f t="shared" si="258"/>
        <v>0</v>
      </c>
      <c r="AC826" s="105"/>
      <c r="AD826" s="105"/>
      <c r="AE826" s="105"/>
      <c r="AF826" s="105"/>
      <c r="AG826" s="46">
        <f t="shared" si="254"/>
        <v>0</v>
      </c>
      <c r="AH826" s="105">
        <v>0</v>
      </c>
      <c r="AI826" s="46">
        <f t="shared" si="259"/>
        <v>0</v>
      </c>
      <c r="AJ826" s="105"/>
      <c r="AK826" s="105"/>
      <c r="AL826" s="105"/>
      <c r="AM826" s="105"/>
      <c r="AN826" s="46">
        <f t="shared" si="260"/>
        <v>0</v>
      </c>
      <c r="AO826" s="105">
        <v>0</v>
      </c>
      <c r="AP826" s="105">
        <f t="shared" si="261"/>
        <v>0</v>
      </c>
      <c r="AQ826" s="46">
        <f t="shared" si="262"/>
        <v>0</v>
      </c>
      <c r="AR826" s="46">
        <f t="shared" si="263"/>
        <v>0</v>
      </c>
      <c r="AS826" s="46">
        <f t="shared" si="264"/>
        <v>0</v>
      </c>
      <c r="AT826" s="46">
        <f t="shared" si="265"/>
        <v>0</v>
      </c>
      <c r="AU826" s="46">
        <f t="shared" si="266"/>
        <v>0</v>
      </c>
      <c r="AV826" s="105">
        <f t="shared" si="267"/>
        <v>0</v>
      </c>
      <c r="AW826" s="105">
        <f t="shared" si="268"/>
        <v>0</v>
      </c>
      <c r="AX826" s="107"/>
      <c r="AY826" s="294" t="b">
        <f t="shared" si="251"/>
        <v>1</v>
      </c>
      <c r="AZ826" s="5" t="s">
        <v>1730</v>
      </c>
    </row>
    <row r="827" spans="1:52" ht="24.95" customHeight="1" x14ac:dyDescent="0.25">
      <c r="A827" s="281" t="s">
        <v>1271</v>
      </c>
      <c r="B827" s="19" t="s">
        <v>1731</v>
      </c>
      <c r="C827" s="65" t="s">
        <v>1732</v>
      </c>
      <c r="D827" s="66">
        <v>1653</v>
      </c>
      <c r="E827" s="67">
        <v>1653</v>
      </c>
      <c r="F827" s="101" t="s">
        <v>33</v>
      </c>
      <c r="G827" s="46">
        <v>2</v>
      </c>
      <c r="H827" s="46"/>
      <c r="I827" s="46"/>
      <c r="J827" s="46"/>
      <c r="K827" s="46"/>
      <c r="L827" s="46">
        <f t="shared" si="255"/>
        <v>2</v>
      </c>
      <c r="M827" s="46">
        <v>2</v>
      </c>
      <c r="N827" s="46">
        <f t="shared" si="256"/>
        <v>0</v>
      </c>
      <c r="O827" s="105"/>
      <c r="P827" s="105"/>
      <c r="Q827" s="105"/>
      <c r="R827" s="105"/>
      <c r="S827" s="46">
        <f t="shared" si="269"/>
        <v>2</v>
      </c>
      <c r="T827" s="46">
        <v>2</v>
      </c>
      <c r="U827" s="46">
        <f t="shared" si="270"/>
        <v>0</v>
      </c>
      <c r="V827" s="105"/>
      <c r="W827" s="105"/>
      <c r="X827" s="105"/>
      <c r="Y827" s="105"/>
      <c r="Z827" s="46">
        <f t="shared" si="257"/>
        <v>2</v>
      </c>
      <c r="AA827" s="105">
        <v>2</v>
      </c>
      <c r="AB827" s="46">
        <f t="shared" si="258"/>
        <v>0</v>
      </c>
      <c r="AC827" s="105"/>
      <c r="AD827" s="105"/>
      <c r="AE827" s="105"/>
      <c r="AF827" s="105"/>
      <c r="AG827" s="46">
        <f t="shared" si="254"/>
        <v>2</v>
      </c>
      <c r="AH827" s="105">
        <v>2</v>
      </c>
      <c r="AI827" s="46">
        <f t="shared" si="259"/>
        <v>0</v>
      </c>
      <c r="AJ827" s="105"/>
      <c r="AK827" s="105"/>
      <c r="AL827" s="105"/>
      <c r="AM827" s="105"/>
      <c r="AN827" s="46">
        <f t="shared" si="260"/>
        <v>2</v>
      </c>
      <c r="AO827" s="105">
        <v>2</v>
      </c>
      <c r="AP827" s="105">
        <f t="shared" si="261"/>
        <v>0</v>
      </c>
      <c r="AQ827" s="46">
        <f t="shared" si="262"/>
        <v>0</v>
      </c>
      <c r="AR827" s="46">
        <f t="shared" si="263"/>
        <v>0</v>
      </c>
      <c r="AS827" s="46">
        <f t="shared" si="264"/>
        <v>0</v>
      </c>
      <c r="AT827" s="46">
        <f t="shared" si="265"/>
        <v>0</v>
      </c>
      <c r="AU827" s="46">
        <f t="shared" si="266"/>
        <v>2</v>
      </c>
      <c r="AV827" s="184">
        <f t="shared" si="267"/>
        <v>2</v>
      </c>
      <c r="AW827" s="105">
        <f t="shared" si="268"/>
        <v>0</v>
      </c>
      <c r="AX827" s="108"/>
      <c r="AY827" s="294" t="b">
        <f t="shared" si="251"/>
        <v>1</v>
      </c>
      <c r="AZ827" t="s">
        <v>1732</v>
      </c>
    </row>
    <row r="828" spans="1:52" ht="24.95" customHeight="1" x14ac:dyDescent="0.25">
      <c r="A828" s="281" t="s">
        <v>674</v>
      </c>
      <c r="B828" s="19" t="s">
        <v>954</v>
      </c>
      <c r="C828" s="65" t="s">
        <v>955</v>
      </c>
      <c r="D828" s="66">
        <v>3298</v>
      </c>
      <c r="E828" s="67">
        <v>3298</v>
      </c>
      <c r="F828" s="101" t="s">
        <v>33</v>
      </c>
      <c r="G828" s="46">
        <v>0</v>
      </c>
      <c r="H828" s="46"/>
      <c r="I828" s="46"/>
      <c r="J828" s="46"/>
      <c r="K828" s="46"/>
      <c r="L828" s="46">
        <f t="shared" si="255"/>
        <v>0</v>
      </c>
      <c r="M828" s="46"/>
      <c r="N828" s="46">
        <f t="shared" si="256"/>
        <v>0</v>
      </c>
      <c r="O828" s="105"/>
      <c r="P828" s="105"/>
      <c r="Q828" s="105"/>
      <c r="R828" s="105"/>
      <c r="S828" s="46">
        <f t="shared" si="269"/>
        <v>0</v>
      </c>
      <c r="T828" s="46"/>
      <c r="U828" s="46">
        <f t="shared" si="270"/>
        <v>0</v>
      </c>
      <c r="V828" s="105"/>
      <c r="W828" s="105"/>
      <c r="X828" s="105"/>
      <c r="Y828" s="105"/>
      <c r="Z828" s="46">
        <f t="shared" si="257"/>
        <v>0</v>
      </c>
      <c r="AA828" s="105"/>
      <c r="AB828" s="46">
        <f t="shared" si="258"/>
        <v>0</v>
      </c>
      <c r="AC828" s="105"/>
      <c r="AD828" s="105"/>
      <c r="AE828" s="105"/>
      <c r="AF828" s="105"/>
      <c r="AG828" s="46">
        <f t="shared" si="254"/>
        <v>0</v>
      </c>
      <c r="AH828" s="105"/>
      <c r="AI828" s="46">
        <f t="shared" si="259"/>
        <v>0</v>
      </c>
      <c r="AJ828" s="105"/>
      <c r="AK828" s="105"/>
      <c r="AL828" s="105"/>
      <c r="AM828" s="105"/>
      <c r="AN828" s="46">
        <f t="shared" si="260"/>
        <v>0</v>
      </c>
      <c r="AO828" s="105">
        <v>0</v>
      </c>
      <c r="AP828" s="105">
        <f t="shared" si="261"/>
        <v>0</v>
      </c>
      <c r="AQ828" s="46">
        <f t="shared" si="262"/>
        <v>0</v>
      </c>
      <c r="AR828" s="46">
        <f t="shared" si="263"/>
        <v>0</v>
      </c>
      <c r="AS828" s="46">
        <f t="shared" si="264"/>
        <v>0</v>
      </c>
      <c r="AT828" s="46">
        <f t="shared" si="265"/>
        <v>0</v>
      </c>
      <c r="AU828" s="46">
        <f t="shared" si="266"/>
        <v>0</v>
      </c>
      <c r="AV828" s="105">
        <f t="shared" si="267"/>
        <v>0</v>
      </c>
      <c r="AW828" s="105">
        <f t="shared" si="268"/>
        <v>0</v>
      </c>
      <c r="AX828" s="107"/>
      <c r="AY828" s="294" t="b">
        <f t="shared" si="251"/>
        <v>1</v>
      </c>
      <c r="AZ828" t="s">
        <v>955</v>
      </c>
    </row>
    <row r="829" spans="1:52" ht="24.95" customHeight="1" x14ac:dyDescent="0.25">
      <c r="A829" s="281" t="s">
        <v>1423</v>
      </c>
      <c r="B829" s="19" t="s">
        <v>2096</v>
      </c>
      <c r="C829" s="65" t="s">
        <v>2097</v>
      </c>
      <c r="D829" s="66">
        <v>21.85</v>
      </c>
      <c r="E829" s="67">
        <v>21.85</v>
      </c>
      <c r="F829" s="101" t="s">
        <v>33</v>
      </c>
      <c r="G829" s="46">
        <v>0</v>
      </c>
      <c r="H829" s="46"/>
      <c r="I829" s="46"/>
      <c r="J829" s="46"/>
      <c r="K829" s="46"/>
      <c r="L829" s="46">
        <f t="shared" si="255"/>
        <v>0</v>
      </c>
      <c r="M829" s="46"/>
      <c r="N829" s="46">
        <f t="shared" si="256"/>
        <v>0</v>
      </c>
      <c r="O829" s="105"/>
      <c r="P829" s="105"/>
      <c r="Q829" s="105"/>
      <c r="R829" s="105"/>
      <c r="S829" s="46">
        <f t="shared" si="269"/>
        <v>0</v>
      </c>
      <c r="T829" s="46"/>
      <c r="U829" s="46">
        <f t="shared" si="270"/>
        <v>0</v>
      </c>
      <c r="V829" s="105"/>
      <c r="W829" s="105"/>
      <c r="X829" s="105"/>
      <c r="Y829" s="105"/>
      <c r="Z829" s="46">
        <f t="shared" si="257"/>
        <v>0</v>
      </c>
      <c r="AA829" s="105"/>
      <c r="AB829" s="46">
        <f t="shared" si="258"/>
        <v>0</v>
      </c>
      <c r="AC829" s="105"/>
      <c r="AD829" s="105"/>
      <c r="AE829" s="105"/>
      <c r="AF829" s="105"/>
      <c r="AG829" s="46">
        <f t="shared" si="254"/>
        <v>0</v>
      </c>
      <c r="AH829" s="105"/>
      <c r="AI829" s="46">
        <f t="shared" si="259"/>
        <v>0</v>
      </c>
      <c r="AJ829" s="105"/>
      <c r="AK829" s="105"/>
      <c r="AL829" s="105"/>
      <c r="AM829" s="105"/>
      <c r="AN829" s="46">
        <f t="shared" si="260"/>
        <v>0</v>
      </c>
      <c r="AO829" s="105">
        <v>0</v>
      </c>
      <c r="AP829" s="105">
        <f t="shared" si="261"/>
        <v>0</v>
      </c>
      <c r="AQ829" s="46">
        <f t="shared" si="262"/>
        <v>0</v>
      </c>
      <c r="AR829" s="46">
        <f t="shared" si="263"/>
        <v>0</v>
      </c>
      <c r="AS829" s="46">
        <f t="shared" si="264"/>
        <v>0</v>
      </c>
      <c r="AT829" s="46">
        <f t="shared" si="265"/>
        <v>0</v>
      </c>
      <c r="AU829" s="46">
        <f t="shared" si="266"/>
        <v>0</v>
      </c>
      <c r="AV829" s="105">
        <f t="shared" si="267"/>
        <v>0</v>
      </c>
      <c r="AW829" s="105">
        <f t="shared" si="268"/>
        <v>0</v>
      </c>
      <c r="AX829" s="107"/>
      <c r="AY829" s="294" t="b">
        <f t="shared" si="251"/>
        <v>1</v>
      </c>
      <c r="AZ829" t="s">
        <v>2097</v>
      </c>
    </row>
    <row r="830" spans="1:52" ht="24.95" customHeight="1" x14ac:dyDescent="0.25">
      <c r="A830" s="281" t="s">
        <v>674</v>
      </c>
      <c r="B830" s="19" t="s">
        <v>956</v>
      </c>
      <c r="C830" s="65" t="s">
        <v>957</v>
      </c>
      <c r="D830" s="66">
        <v>0</v>
      </c>
      <c r="E830" s="67">
        <v>0</v>
      </c>
      <c r="F830" s="101" t="s">
        <v>33</v>
      </c>
      <c r="G830" s="46">
        <v>0</v>
      </c>
      <c r="H830" s="46"/>
      <c r="I830" s="46"/>
      <c r="J830" s="46"/>
      <c r="K830" s="46"/>
      <c r="L830" s="46">
        <f t="shared" si="255"/>
        <v>0</v>
      </c>
      <c r="M830" s="46"/>
      <c r="N830" s="46">
        <f t="shared" si="256"/>
        <v>0</v>
      </c>
      <c r="O830" s="105"/>
      <c r="P830" s="105"/>
      <c r="Q830" s="105"/>
      <c r="R830" s="105"/>
      <c r="S830" s="46">
        <f t="shared" si="269"/>
        <v>0</v>
      </c>
      <c r="T830" s="46"/>
      <c r="U830" s="46">
        <f t="shared" si="270"/>
        <v>0</v>
      </c>
      <c r="V830" s="105"/>
      <c r="W830" s="105"/>
      <c r="X830" s="105"/>
      <c r="Y830" s="105"/>
      <c r="Z830" s="46">
        <f t="shared" si="257"/>
        <v>0</v>
      </c>
      <c r="AA830" s="105"/>
      <c r="AB830" s="46">
        <f t="shared" si="258"/>
        <v>0</v>
      </c>
      <c r="AC830" s="105"/>
      <c r="AD830" s="105"/>
      <c r="AE830" s="105"/>
      <c r="AF830" s="105"/>
      <c r="AG830" s="46">
        <f t="shared" si="254"/>
        <v>0</v>
      </c>
      <c r="AH830" s="105"/>
      <c r="AI830" s="46">
        <f t="shared" si="259"/>
        <v>0</v>
      </c>
      <c r="AJ830" s="105"/>
      <c r="AK830" s="105"/>
      <c r="AL830" s="105"/>
      <c r="AM830" s="105"/>
      <c r="AN830" s="46">
        <f t="shared" si="260"/>
        <v>0</v>
      </c>
      <c r="AO830" s="105">
        <v>0</v>
      </c>
      <c r="AP830" s="105">
        <f t="shared" si="261"/>
        <v>0</v>
      </c>
      <c r="AQ830" s="46">
        <f t="shared" si="262"/>
        <v>0</v>
      </c>
      <c r="AR830" s="46">
        <f t="shared" si="263"/>
        <v>0</v>
      </c>
      <c r="AS830" s="46">
        <f t="shared" si="264"/>
        <v>0</v>
      </c>
      <c r="AT830" s="46">
        <f t="shared" si="265"/>
        <v>0</v>
      </c>
      <c r="AU830" s="46">
        <f t="shared" si="266"/>
        <v>0</v>
      </c>
      <c r="AV830" s="105">
        <f t="shared" si="267"/>
        <v>0</v>
      </c>
      <c r="AW830" s="105">
        <f t="shared" si="268"/>
        <v>0</v>
      </c>
      <c r="AX830" s="108"/>
      <c r="AY830" s="294" t="b">
        <f t="shared" si="251"/>
        <v>1</v>
      </c>
      <c r="AZ830" t="s">
        <v>957</v>
      </c>
    </row>
    <row r="831" spans="1:52" ht="28.5" customHeight="1" x14ac:dyDescent="0.25">
      <c r="A831" s="281" t="s">
        <v>674</v>
      </c>
      <c r="B831" s="19" t="s">
        <v>958</v>
      </c>
      <c r="C831" s="65" t="s">
        <v>959</v>
      </c>
      <c r="D831" s="66">
        <v>22.04</v>
      </c>
      <c r="E831" s="67">
        <v>22.04</v>
      </c>
      <c r="F831" s="101" t="s">
        <v>33</v>
      </c>
      <c r="G831" s="46">
        <v>50</v>
      </c>
      <c r="H831" s="46"/>
      <c r="I831" s="46"/>
      <c r="J831" s="46"/>
      <c r="K831" s="46"/>
      <c r="L831" s="46">
        <f t="shared" si="255"/>
        <v>50</v>
      </c>
      <c r="M831" s="46">
        <v>50</v>
      </c>
      <c r="N831" s="46">
        <f t="shared" si="256"/>
        <v>0</v>
      </c>
      <c r="O831" s="105"/>
      <c r="P831" s="105"/>
      <c r="Q831" s="105"/>
      <c r="R831" s="105"/>
      <c r="S831" s="46">
        <f t="shared" si="269"/>
        <v>50</v>
      </c>
      <c r="T831" s="46">
        <v>50</v>
      </c>
      <c r="U831" s="46">
        <f t="shared" si="270"/>
        <v>0</v>
      </c>
      <c r="V831" s="105"/>
      <c r="W831" s="105"/>
      <c r="X831" s="105"/>
      <c r="Y831" s="105"/>
      <c r="Z831" s="46">
        <f t="shared" si="257"/>
        <v>50</v>
      </c>
      <c r="AA831" s="105">
        <v>50</v>
      </c>
      <c r="AB831" s="46">
        <f t="shared" si="258"/>
        <v>0</v>
      </c>
      <c r="AC831" s="105"/>
      <c r="AD831" s="105"/>
      <c r="AE831" s="105"/>
      <c r="AF831" s="105"/>
      <c r="AG831" s="46">
        <f t="shared" si="254"/>
        <v>50</v>
      </c>
      <c r="AH831" s="105">
        <v>50</v>
      </c>
      <c r="AI831" s="46">
        <f t="shared" si="259"/>
        <v>0</v>
      </c>
      <c r="AJ831" s="105"/>
      <c r="AK831" s="105"/>
      <c r="AL831" s="105"/>
      <c r="AM831" s="105"/>
      <c r="AN831" s="46">
        <f t="shared" si="260"/>
        <v>50</v>
      </c>
      <c r="AO831" s="105">
        <v>50</v>
      </c>
      <c r="AP831" s="105">
        <f t="shared" si="261"/>
        <v>0</v>
      </c>
      <c r="AQ831" s="46">
        <f t="shared" si="262"/>
        <v>0</v>
      </c>
      <c r="AR831" s="46">
        <f t="shared" si="263"/>
        <v>0</v>
      </c>
      <c r="AS831" s="46">
        <f t="shared" si="264"/>
        <v>0</v>
      </c>
      <c r="AT831" s="46">
        <f t="shared" si="265"/>
        <v>0</v>
      </c>
      <c r="AU831" s="46">
        <f t="shared" si="266"/>
        <v>50</v>
      </c>
      <c r="AV831" s="105">
        <f t="shared" si="267"/>
        <v>50</v>
      </c>
      <c r="AW831" s="105">
        <f t="shared" si="268"/>
        <v>0</v>
      </c>
      <c r="AX831" s="107"/>
      <c r="AY831" s="294" t="b">
        <f t="shared" si="251"/>
        <v>1</v>
      </c>
      <c r="AZ831" t="s">
        <v>959</v>
      </c>
    </row>
    <row r="832" spans="1:52" ht="28.5" customHeight="1" x14ac:dyDescent="0.25">
      <c r="A832" s="281" t="s">
        <v>674</v>
      </c>
      <c r="B832" s="19" t="s">
        <v>960</v>
      </c>
      <c r="C832" s="65" t="s">
        <v>961</v>
      </c>
      <c r="D832" s="66">
        <v>2.82</v>
      </c>
      <c r="E832" s="67">
        <v>2.82</v>
      </c>
      <c r="F832" s="101" t="s">
        <v>33</v>
      </c>
      <c r="G832" s="46">
        <v>1</v>
      </c>
      <c r="H832" s="46"/>
      <c r="I832" s="46"/>
      <c r="J832" s="46"/>
      <c r="K832" s="46"/>
      <c r="L832" s="46">
        <f t="shared" si="255"/>
        <v>1</v>
      </c>
      <c r="M832" s="46">
        <v>1</v>
      </c>
      <c r="N832" s="46">
        <f t="shared" si="256"/>
        <v>0</v>
      </c>
      <c r="O832" s="105"/>
      <c r="P832" s="105"/>
      <c r="Q832" s="105"/>
      <c r="R832" s="105"/>
      <c r="S832" s="46">
        <f t="shared" si="269"/>
        <v>1</v>
      </c>
      <c r="T832" s="46">
        <v>1</v>
      </c>
      <c r="U832" s="46">
        <f t="shared" si="270"/>
        <v>0</v>
      </c>
      <c r="V832" s="105"/>
      <c r="W832" s="105"/>
      <c r="X832" s="105"/>
      <c r="Y832" s="105"/>
      <c r="Z832" s="46">
        <f t="shared" si="257"/>
        <v>1</v>
      </c>
      <c r="AA832" s="105">
        <v>1</v>
      </c>
      <c r="AB832" s="46">
        <f t="shared" si="258"/>
        <v>0</v>
      </c>
      <c r="AC832" s="105"/>
      <c r="AD832" s="105"/>
      <c r="AE832" s="105"/>
      <c r="AF832" s="105"/>
      <c r="AG832" s="46">
        <f t="shared" si="254"/>
        <v>1</v>
      </c>
      <c r="AH832" s="105">
        <v>1</v>
      </c>
      <c r="AI832" s="46">
        <f t="shared" si="259"/>
        <v>0</v>
      </c>
      <c r="AJ832" s="105"/>
      <c r="AK832" s="105"/>
      <c r="AL832" s="105"/>
      <c r="AM832" s="105"/>
      <c r="AN832" s="46">
        <f t="shared" si="260"/>
        <v>1</v>
      </c>
      <c r="AO832" s="105">
        <v>1</v>
      </c>
      <c r="AP832" s="105">
        <f t="shared" si="261"/>
        <v>0</v>
      </c>
      <c r="AQ832" s="46">
        <f t="shared" si="262"/>
        <v>0</v>
      </c>
      <c r="AR832" s="46">
        <f t="shared" si="263"/>
        <v>0</v>
      </c>
      <c r="AS832" s="46">
        <f t="shared" si="264"/>
        <v>0</v>
      </c>
      <c r="AT832" s="46">
        <f t="shared" si="265"/>
        <v>0</v>
      </c>
      <c r="AU832" s="46">
        <f t="shared" si="266"/>
        <v>1</v>
      </c>
      <c r="AV832" s="105">
        <f t="shared" si="267"/>
        <v>1</v>
      </c>
      <c r="AW832" s="105">
        <f t="shared" si="268"/>
        <v>0</v>
      </c>
      <c r="AX832" s="108"/>
      <c r="AY832" s="294" t="b">
        <f t="shared" si="251"/>
        <v>1</v>
      </c>
      <c r="AZ832" t="s">
        <v>961</v>
      </c>
    </row>
    <row r="833" spans="1:52" ht="24.95" customHeight="1" x14ac:dyDescent="0.25">
      <c r="A833" s="281" t="s">
        <v>1270</v>
      </c>
      <c r="B833" s="19" t="s">
        <v>1534</v>
      </c>
      <c r="C833" s="65" t="s">
        <v>1535</v>
      </c>
      <c r="D833" s="66">
        <v>1.86</v>
      </c>
      <c r="E833" s="67">
        <v>1.86</v>
      </c>
      <c r="F833" s="101" t="s">
        <v>33</v>
      </c>
      <c r="G833" s="46">
        <v>0</v>
      </c>
      <c r="H833" s="46"/>
      <c r="I833" s="46"/>
      <c r="J833" s="46"/>
      <c r="K833" s="46"/>
      <c r="L833" s="46">
        <f t="shared" si="255"/>
        <v>0</v>
      </c>
      <c r="M833" s="46"/>
      <c r="N833" s="46">
        <f t="shared" si="256"/>
        <v>0</v>
      </c>
      <c r="O833" s="105"/>
      <c r="P833" s="105"/>
      <c r="Q833" s="105"/>
      <c r="R833" s="105"/>
      <c r="S833" s="46">
        <f t="shared" si="269"/>
        <v>0</v>
      </c>
      <c r="T833" s="46"/>
      <c r="U833" s="46">
        <f t="shared" si="270"/>
        <v>0</v>
      </c>
      <c r="V833" s="105"/>
      <c r="W833" s="105"/>
      <c r="X833" s="105"/>
      <c r="Y833" s="105"/>
      <c r="Z833" s="46">
        <f t="shared" si="257"/>
        <v>0</v>
      </c>
      <c r="AA833" s="105"/>
      <c r="AB833" s="46">
        <f t="shared" si="258"/>
        <v>0</v>
      </c>
      <c r="AC833" s="105"/>
      <c r="AD833" s="105"/>
      <c r="AE833" s="105"/>
      <c r="AF833" s="105"/>
      <c r="AG833" s="46">
        <f t="shared" si="254"/>
        <v>0</v>
      </c>
      <c r="AH833" s="105">
        <v>0</v>
      </c>
      <c r="AI833" s="46">
        <f t="shared" si="259"/>
        <v>0</v>
      </c>
      <c r="AJ833" s="105"/>
      <c r="AK833" s="105"/>
      <c r="AL833" s="105"/>
      <c r="AM833" s="105"/>
      <c r="AN833" s="46">
        <f t="shared" si="260"/>
        <v>0</v>
      </c>
      <c r="AO833" s="105">
        <v>0</v>
      </c>
      <c r="AP833" s="105">
        <f t="shared" si="261"/>
        <v>0</v>
      </c>
      <c r="AQ833" s="46">
        <f t="shared" si="262"/>
        <v>0</v>
      </c>
      <c r="AR833" s="46">
        <f t="shared" si="263"/>
        <v>0</v>
      </c>
      <c r="AS833" s="46">
        <f t="shared" si="264"/>
        <v>0</v>
      </c>
      <c r="AT833" s="46">
        <f t="shared" si="265"/>
        <v>0</v>
      </c>
      <c r="AU833" s="46">
        <f t="shared" si="266"/>
        <v>0</v>
      </c>
      <c r="AV833" s="105">
        <f t="shared" si="267"/>
        <v>0</v>
      </c>
      <c r="AW833" s="105">
        <f t="shared" si="268"/>
        <v>0</v>
      </c>
      <c r="AX833" s="108"/>
      <c r="AY833" s="294" t="b">
        <f t="shared" si="251"/>
        <v>1</v>
      </c>
      <c r="AZ833" t="s">
        <v>1535</v>
      </c>
    </row>
    <row r="834" spans="1:52" s="117" customFormat="1" ht="24.95" customHeight="1" x14ac:dyDescent="0.25">
      <c r="A834" s="281" t="s">
        <v>674</v>
      </c>
      <c r="B834" s="19" t="s">
        <v>962</v>
      </c>
      <c r="C834" s="65" t="s">
        <v>963</v>
      </c>
      <c r="D834" s="66">
        <v>2.87</v>
      </c>
      <c r="E834" s="67">
        <v>2.87</v>
      </c>
      <c r="F834" s="101" t="s">
        <v>33</v>
      </c>
      <c r="G834" s="46">
        <v>15</v>
      </c>
      <c r="H834" s="46"/>
      <c r="I834" s="46"/>
      <c r="J834" s="46"/>
      <c r="K834" s="46"/>
      <c r="L834" s="46">
        <f t="shared" si="255"/>
        <v>15</v>
      </c>
      <c r="M834" s="46">
        <v>15</v>
      </c>
      <c r="N834" s="46">
        <f t="shared" si="256"/>
        <v>0</v>
      </c>
      <c r="O834" s="105"/>
      <c r="P834" s="105"/>
      <c r="Q834" s="105"/>
      <c r="R834" s="105"/>
      <c r="S834" s="46">
        <f t="shared" si="269"/>
        <v>15</v>
      </c>
      <c r="T834" s="46">
        <v>15</v>
      </c>
      <c r="U834" s="46">
        <f t="shared" si="270"/>
        <v>0</v>
      </c>
      <c r="V834" s="105"/>
      <c r="W834" s="105"/>
      <c r="X834" s="105"/>
      <c r="Y834" s="105"/>
      <c r="Z834" s="46">
        <f t="shared" si="257"/>
        <v>15</v>
      </c>
      <c r="AA834" s="105">
        <v>15</v>
      </c>
      <c r="AB834" s="46">
        <f t="shared" si="258"/>
        <v>0</v>
      </c>
      <c r="AC834" s="105"/>
      <c r="AD834" s="105"/>
      <c r="AE834" s="105"/>
      <c r="AF834" s="105"/>
      <c r="AG834" s="46">
        <f t="shared" si="254"/>
        <v>15</v>
      </c>
      <c r="AH834" s="105">
        <v>15</v>
      </c>
      <c r="AI834" s="46">
        <f t="shared" si="259"/>
        <v>0</v>
      </c>
      <c r="AJ834" s="105"/>
      <c r="AK834" s="105"/>
      <c r="AL834" s="105"/>
      <c r="AM834" s="105"/>
      <c r="AN834" s="46">
        <f t="shared" si="260"/>
        <v>15</v>
      </c>
      <c r="AO834" s="105">
        <v>15</v>
      </c>
      <c r="AP834" s="105">
        <f t="shared" si="261"/>
        <v>0</v>
      </c>
      <c r="AQ834" s="46">
        <f t="shared" si="262"/>
        <v>0</v>
      </c>
      <c r="AR834" s="46">
        <f t="shared" si="263"/>
        <v>0</v>
      </c>
      <c r="AS834" s="46">
        <f t="shared" si="264"/>
        <v>0</v>
      </c>
      <c r="AT834" s="46">
        <f t="shared" si="265"/>
        <v>0</v>
      </c>
      <c r="AU834" s="46">
        <f t="shared" si="266"/>
        <v>15</v>
      </c>
      <c r="AV834" s="105">
        <f t="shared" si="267"/>
        <v>15</v>
      </c>
      <c r="AW834" s="105">
        <f t="shared" si="268"/>
        <v>0</v>
      </c>
      <c r="AX834" s="108"/>
      <c r="AY834" s="294" t="b">
        <f t="shared" si="251"/>
        <v>1</v>
      </c>
      <c r="AZ834" s="117" t="s">
        <v>963</v>
      </c>
    </row>
    <row r="835" spans="1:52" ht="24.95" customHeight="1" x14ac:dyDescent="0.25">
      <c r="A835" s="281" t="s">
        <v>228</v>
      </c>
      <c r="B835" s="69" t="s">
        <v>538</v>
      </c>
      <c r="C835" s="108" t="s">
        <v>539</v>
      </c>
      <c r="D835" s="67">
        <v>67.09</v>
      </c>
      <c r="E835" s="67">
        <v>67.09</v>
      </c>
      <c r="F835" s="101" t="s">
        <v>33</v>
      </c>
      <c r="G835" s="46">
        <v>0</v>
      </c>
      <c r="H835" s="46"/>
      <c r="I835" s="46"/>
      <c r="J835" s="46"/>
      <c r="K835" s="46"/>
      <c r="L835" s="46">
        <f t="shared" si="255"/>
        <v>0</v>
      </c>
      <c r="M835" s="46"/>
      <c r="N835" s="46">
        <f t="shared" si="256"/>
        <v>0</v>
      </c>
      <c r="O835" s="105"/>
      <c r="P835" s="105"/>
      <c r="Q835" s="105"/>
      <c r="R835" s="105"/>
      <c r="S835" s="46">
        <f t="shared" si="269"/>
        <v>0</v>
      </c>
      <c r="T835" s="46"/>
      <c r="U835" s="46">
        <f t="shared" si="270"/>
        <v>0</v>
      </c>
      <c r="V835" s="105"/>
      <c r="W835" s="105"/>
      <c r="X835" s="105"/>
      <c r="Y835" s="105"/>
      <c r="Z835" s="46">
        <f t="shared" si="257"/>
        <v>0</v>
      </c>
      <c r="AA835" s="105"/>
      <c r="AB835" s="46">
        <f t="shared" si="258"/>
        <v>0</v>
      </c>
      <c r="AC835" s="105"/>
      <c r="AD835" s="105"/>
      <c r="AE835" s="105"/>
      <c r="AF835" s="105"/>
      <c r="AG835" s="46">
        <f t="shared" si="254"/>
        <v>0</v>
      </c>
      <c r="AH835" s="105">
        <v>0</v>
      </c>
      <c r="AI835" s="46">
        <f t="shared" si="259"/>
        <v>0</v>
      </c>
      <c r="AJ835" s="105"/>
      <c r="AK835" s="105"/>
      <c r="AL835" s="105"/>
      <c r="AM835" s="105"/>
      <c r="AN835" s="46">
        <f t="shared" si="260"/>
        <v>0</v>
      </c>
      <c r="AO835" s="105">
        <v>0</v>
      </c>
      <c r="AP835" s="105">
        <f t="shared" si="261"/>
        <v>0</v>
      </c>
      <c r="AQ835" s="46">
        <f t="shared" si="262"/>
        <v>0</v>
      </c>
      <c r="AR835" s="46">
        <f t="shared" si="263"/>
        <v>0</v>
      </c>
      <c r="AS835" s="46">
        <f t="shared" si="264"/>
        <v>0</v>
      </c>
      <c r="AT835" s="46">
        <f t="shared" si="265"/>
        <v>0</v>
      </c>
      <c r="AU835" s="46">
        <f t="shared" si="266"/>
        <v>0</v>
      </c>
      <c r="AV835" s="105">
        <f t="shared" si="267"/>
        <v>0</v>
      </c>
      <c r="AW835" s="105">
        <f t="shared" si="268"/>
        <v>0</v>
      </c>
      <c r="AX835" s="107"/>
      <c r="AY835" s="294" t="b">
        <f t="shared" si="251"/>
        <v>1</v>
      </c>
      <c r="AZ835" t="s">
        <v>539</v>
      </c>
    </row>
    <row r="836" spans="1:52" ht="34.5" x14ac:dyDescent="0.25">
      <c r="A836" s="281" t="s">
        <v>674</v>
      </c>
      <c r="B836" s="19" t="s">
        <v>964</v>
      </c>
      <c r="C836" s="65" t="s">
        <v>965</v>
      </c>
      <c r="D836" s="66">
        <v>535.42999999999995</v>
      </c>
      <c r="E836" s="67">
        <v>535.42999999999995</v>
      </c>
      <c r="F836" s="101" t="s">
        <v>76</v>
      </c>
      <c r="G836" s="46">
        <v>0</v>
      </c>
      <c r="H836" s="46"/>
      <c r="I836" s="46"/>
      <c r="J836" s="46"/>
      <c r="K836" s="46"/>
      <c r="L836" s="46">
        <f t="shared" si="255"/>
        <v>0</v>
      </c>
      <c r="M836" s="46"/>
      <c r="N836" s="46">
        <f t="shared" si="256"/>
        <v>0</v>
      </c>
      <c r="O836" s="105"/>
      <c r="P836" s="105"/>
      <c r="Q836" s="105"/>
      <c r="R836" s="105"/>
      <c r="S836" s="46">
        <f t="shared" ref="S836:S865" si="271">L836+O836+P836-Q836-R836</f>
        <v>0</v>
      </c>
      <c r="T836" s="46"/>
      <c r="U836" s="46">
        <f t="shared" ref="U836:U865" si="272">T836-S836</f>
        <v>0</v>
      </c>
      <c r="V836" s="105"/>
      <c r="W836" s="105"/>
      <c r="X836" s="105"/>
      <c r="Y836" s="105"/>
      <c r="Z836" s="46">
        <f t="shared" si="257"/>
        <v>0</v>
      </c>
      <c r="AA836" s="105"/>
      <c r="AB836" s="46">
        <f t="shared" si="258"/>
        <v>0</v>
      </c>
      <c r="AC836" s="105"/>
      <c r="AD836" s="105"/>
      <c r="AE836" s="105"/>
      <c r="AF836" s="105"/>
      <c r="AG836" s="46">
        <f t="shared" si="254"/>
        <v>0</v>
      </c>
      <c r="AH836" s="105">
        <v>0</v>
      </c>
      <c r="AI836" s="46">
        <f t="shared" si="259"/>
        <v>0</v>
      </c>
      <c r="AJ836" s="105"/>
      <c r="AK836" s="105"/>
      <c r="AL836" s="105"/>
      <c r="AM836" s="105"/>
      <c r="AN836" s="46">
        <f t="shared" si="260"/>
        <v>0</v>
      </c>
      <c r="AO836" s="105">
        <v>0</v>
      </c>
      <c r="AP836" s="105">
        <f t="shared" si="261"/>
        <v>0</v>
      </c>
      <c r="AQ836" s="46">
        <f t="shared" si="262"/>
        <v>0</v>
      </c>
      <c r="AR836" s="46">
        <f t="shared" si="263"/>
        <v>0</v>
      </c>
      <c r="AS836" s="46">
        <f t="shared" si="264"/>
        <v>0</v>
      </c>
      <c r="AT836" s="46">
        <f t="shared" si="265"/>
        <v>0</v>
      </c>
      <c r="AU836" s="46">
        <f t="shared" si="266"/>
        <v>0</v>
      </c>
      <c r="AV836" s="105">
        <f t="shared" si="267"/>
        <v>0</v>
      </c>
      <c r="AW836" s="105">
        <f t="shared" si="268"/>
        <v>0</v>
      </c>
      <c r="AX836" s="107"/>
      <c r="AY836" s="294" t="b">
        <f t="shared" si="251"/>
        <v>1</v>
      </c>
      <c r="AZ836" t="s">
        <v>965</v>
      </c>
    </row>
    <row r="837" spans="1:52" ht="24.95" customHeight="1" x14ac:dyDescent="0.25">
      <c r="A837" s="281" t="s">
        <v>27</v>
      </c>
      <c r="B837" s="19" t="s">
        <v>163</v>
      </c>
      <c r="C837" s="65" t="s">
        <v>164</v>
      </c>
      <c r="D837" s="66">
        <v>93.96</v>
      </c>
      <c r="E837" s="67">
        <v>93.96</v>
      </c>
      <c r="F837" s="101" t="s">
        <v>33</v>
      </c>
      <c r="G837" s="46">
        <v>0</v>
      </c>
      <c r="H837" s="46"/>
      <c r="I837" s="46"/>
      <c r="J837" s="46"/>
      <c r="K837" s="46"/>
      <c r="L837" s="46">
        <f t="shared" si="255"/>
        <v>0</v>
      </c>
      <c r="M837" s="46">
        <v>0</v>
      </c>
      <c r="N837" s="46">
        <f t="shared" si="256"/>
        <v>0</v>
      </c>
      <c r="O837" s="105"/>
      <c r="P837" s="105"/>
      <c r="Q837" s="105"/>
      <c r="R837" s="105"/>
      <c r="S837" s="46">
        <f t="shared" si="271"/>
        <v>0</v>
      </c>
      <c r="T837" s="46"/>
      <c r="U837" s="46">
        <f t="shared" si="272"/>
        <v>0</v>
      </c>
      <c r="V837" s="105"/>
      <c r="W837" s="105"/>
      <c r="X837" s="105"/>
      <c r="Y837" s="105"/>
      <c r="Z837" s="46">
        <f t="shared" si="257"/>
        <v>0</v>
      </c>
      <c r="AA837" s="105"/>
      <c r="AB837" s="46">
        <f t="shared" si="258"/>
        <v>0</v>
      </c>
      <c r="AC837" s="105"/>
      <c r="AD837" s="105"/>
      <c r="AE837" s="105"/>
      <c r="AF837" s="105"/>
      <c r="AG837" s="46">
        <f t="shared" si="254"/>
        <v>0</v>
      </c>
      <c r="AH837" s="105">
        <v>0</v>
      </c>
      <c r="AI837" s="46">
        <f t="shared" si="259"/>
        <v>0</v>
      </c>
      <c r="AJ837" s="105"/>
      <c r="AK837" s="105"/>
      <c r="AL837" s="105"/>
      <c r="AM837" s="105"/>
      <c r="AN837" s="46">
        <f t="shared" si="260"/>
        <v>0</v>
      </c>
      <c r="AO837" s="105">
        <v>0</v>
      </c>
      <c r="AP837" s="105">
        <f t="shared" si="261"/>
        <v>0</v>
      </c>
      <c r="AQ837" s="46">
        <f t="shared" si="262"/>
        <v>0</v>
      </c>
      <c r="AR837" s="46">
        <f t="shared" si="263"/>
        <v>0</v>
      </c>
      <c r="AS837" s="46">
        <f t="shared" si="264"/>
        <v>0</v>
      </c>
      <c r="AT837" s="46">
        <f t="shared" si="265"/>
        <v>0</v>
      </c>
      <c r="AU837" s="46">
        <f t="shared" si="266"/>
        <v>0</v>
      </c>
      <c r="AV837" s="105">
        <f t="shared" si="267"/>
        <v>0</v>
      </c>
      <c r="AW837" s="105">
        <f t="shared" si="268"/>
        <v>0</v>
      </c>
      <c r="AX837" s="107"/>
      <c r="AY837" s="294" t="b">
        <f t="shared" si="251"/>
        <v>1</v>
      </c>
      <c r="AZ837" t="s">
        <v>164</v>
      </c>
    </row>
    <row r="838" spans="1:52" ht="24.95" customHeight="1" x14ac:dyDescent="0.25">
      <c r="A838" s="281" t="s">
        <v>189</v>
      </c>
      <c r="B838" s="19" t="s">
        <v>216</v>
      </c>
      <c r="C838" s="65" t="s">
        <v>217</v>
      </c>
      <c r="D838" s="66">
        <v>113.68</v>
      </c>
      <c r="E838" s="67">
        <v>113.68</v>
      </c>
      <c r="F838" s="101" t="s">
        <v>76</v>
      </c>
      <c r="G838" s="46">
        <v>82</v>
      </c>
      <c r="H838" s="46"/>
      <c r="I838" s="46"/>
      <c r="J838" s="46"/>
      <c r="K838" s="46"/>
      <c r="L838" s="46">
        <f t="shared" si="255"/>
        <v>82</v>
      </c>
      <c r="M838" s="46">
        <v>82</v>
      </c>
      <c r="N838" s="46">
        <f t="shared" si="256"/>
        <v>0</v>
      </c>
      <c r="O838" s="105"/>
      <c r="P838" s="105"/>
      <c r="Q838" s="105"/>
      <c r="R838" s="105"/>
      <c r="S838" s="46">
        <f t="shared" si="271"/>
        <v>82</v>
      </c>
      <c r="T838" s="46">
        <v>82</v>
      </c>
      <c r="U838" s="46">
        <f t="shared" si="272"/>
        <v>0</v>
      </c>
      <c r="V838" s="105">
        <v>4</v>
      </c>
      <c r="W838" s="105"/>
      <c r="X838" s="105"/>
      <c r="Y838" s="105"/>
      <c r="Z838" s="46">
        <f t="shared" si="257"/>
        <v>86</v>
      </c>
      <c r="AA838" s="105">
        <v>86</v>
      </c>
      <c r="AB838" s="46">
        <f t="shared" si="258"/>
        <v>0</v>
      </c>
      <c r="AC838" s="105"/>
      <c r="AD838" s="105"/>
      <c r="AE838" s="105"/>
      <c r="AF838" s="105"/>
      <c r="AG838" s="46">
        <f t="shared" si="254"/>
        <v>86</v>
      </c>
      <c r="AH838" s="105">
        <v>86</v>
      </c>
      <c r="AI838" s="46">
        <f t="shared" si="259"/>
        <v>0</v>
      </c>
      <c r="AJ838" s="105"/>
      <c r="AK838" s="105"/>
      <c r="AL838" s="105">
        <v>1</v>
      </c>
      <c r="AM838" s="105"/>
      <c r="AN838" s="46">
        <f t="shared" si="260"/>
        <v>85</v>
      </c>
      <c r="AO838" s="105">
        <v>85</v>
      </c>
      <c r="AP838" s="105">
        <f t="shared" si="261"/>
        <v>0</v>
      </c>
      <c r="AQ838" s="46">
        <f t="shared" si="262"/>
        <v>4</v>
      </c>
      <c r="AR838" s="46">
        <f t="shared" si="263"/>
        <v>0</v>
      </c>
      <c r="AS838" s="46">
        <f t="shared" si="264"/>
        <v>1</v>
      </c>
      <c r="AT838" s="46">
        <f t="shared" si="265"/>
        <v>0</v>
      </c>
      <c r="AU838" s="46">
        <f t="shared" si="266"/>
        <v>85</v>
      </c>
      <c r="AV838" s="105">
        <f t="shared" si="267"/>
        <v>85</v>
      </c>
      <c r="AW838" s="105">
        <f t="shared" si="268"/>
        <v>0</v>
      </c>
      <c r="AX838" s="106"/>
      <c r="AY838" s="294" t="b">
        <f t="shared" si="251"/>
        <v>1</v>
      </c>
      <c r="AZ838" t="s">
        <v>217</v>
      </c>
    </row>
    <row r="839" spans="1:52" ht="24.95" customHeight="1" x14ac:dyDescent="0.25">
      <c r="A839" s="281" t="s">
        <v>189</v>
      </c>
      <c r="B839" s="19" t="s">
        <v>218</v>
      </c>
      <c r="C839" s="65" t="s">
        <v>219</v>
      </c>
      <c r="D839" s="66">
        <v>89.9</v>
      </c>
      <c r="E839" s="67">
        <v>89.9</v>
      </c>
      <c r="F839" s="101" t="s">
        <v>33</v>
      </c>
      <c r="G839" s="46">
        <v>0</v>
      </c>
      <c r="H839" s="46"/>
      <c r="I839" s="46"/>
      <c r="J839" s="46"/>
      <c r="K839" s="46"/>
      <c r="L839" s="46">
        <f t="shared" si="255"/>
        <v>0</v>
      </c>
      <c r="M839" s="46"/>
      <c r="N839" s="46">
        <f t="shared" si="256"/>
        <v>0</v>
      </c>
      <c r="O839" s="105"/>
      <c r="P839" s="105"/>
      <c r="Q839" s="105"/>
      <c r="R839" s="105"/>
      <c r="S839" s="46">
        <f t="shared" si="271"/>
        <v>0</v>
      </c>
      <c r="T839" s="46"/>
      <c r="U839" s="46">
        <f t="shared" si="272"/>
        <v>0</v>
      </c>
      <c r="V839" s="105"/>
      <c r="W839" s="105"/>
      <c r="X839" s="105"/>
      <c r="Y839" s="105"/>
      <c r="Z839" s="46">
        <f t="shared" si="257"/>
        <v>0</v>
      </c>
      <c r="AA839" s="105"/>
      <c r="AB839" s="46">
        <f t="shared" si="258"/>
        <v>0</v>
      </c>
      <c r="AC839" s="105"/>
      <c r="AD839" s="105"/>
      <c r="AE839" s="105"/>
      <c r="AF839" s="105"/>
      <c r="AG839" s="46">
        <f t="shared" si="254"/>
        <v>0</v>
      </c>
      <c r="AH839" s="105">
        <v>0</v>
      </c>
      <c r="AI839" s="46">
        <f t="shared" si="259"/>
        <v>0</v>
      </c>
      <c r="AJ839" s="105"/>
      <c r="AK839" s="105"/>
      <c r="AL839" s="105"/>
      <c r="AM839" s="105"/>
      <c r="AN839" s="46">
        <f t="shared" si="260"/>
        <v>0</v>
      </c>
      <c r="AO839" s="105">
        <v>0</v>
      </c>
      <c r="AP839" s="105">
        <f t="shared" si="261"/>
        <v>0</v>
      </c>
      <c r="AQ839" s="46">
        <f t="shared" si="262"/>
        <v>0</v>
      </c>
      <c r="AR839" s="46">
        <f t="shared" si="263"/>
        <v>0</v>
      </c>
      <c r="AS839" s="46">
        <f t="shared" si="264"/>
        <v>0</v>
      </c>
      <c r="AT839" s="46">
        <f t="shared" si="265"/>
        <v>0</v>
      </c>
      <c r="AU839" s="46">
        <f t="shared" si="266"/>
        <v>0</v>
      </c>
      <c r="AV839" s="105">
        <f t="shared" si="267"/>
        <v>0</v>
      </c>
      <c r="AW839" s="105">
        <f t="shared" si="268"/>
        <v>0</v>
      </c>
      <c r="AX839" s="107"/>
      <c r="AY839" s="294" t="b">
        <f t="shared" si="251"/>
        <v>1</v>
      </c>
      <c r="AZ839" t="s">
        <v>219</v>
      </c>
    </row>
    <row r="840" spans="1:52" ht="24.95" customHeight="1" x14ac:dyDescent="0.25">
      <c r="A840" s="281" t="s">
        <v>674</v>
      </c>
      <c r="B840" s="19" t="s">
        <v>966</v>
      </c>
      <c r="C840" s="65" t="s">
        <v>967</v>
      </c>
      <c r="D840" s="66">
        <v>14</v>
      </c>
      <c r="E840" s="67">
        <v>14</v>
      </c>
      <c r="F840" s="101" t="s">
        <v>33</v>
      </c>
      <c r="G840" s="46">
        <v>0</v>
      </c>
      <c r="H840" s="46"/>
      <c r="I840" s="46"/>
      <c r="J840" s="46"/>
      <c r="K840" s="46"/>
      <c r="L840" s="46">
        <f t="shared" si="255"/>
        <v>0</v>
      </c>
      <c r="M840" s="46"/>
      <c r="N840" s="46">
        <f t="shared" si="256"/>
        <v>0</v>
      </c>
      <c r="O840" s="105"/>
      <c r="P840" s="105"/>
      <c r="Q840" s="105"/>
      <c r="R840" s="105"/>
      <c r="S840" s="46">
        <f t="shared" si="271"/>
        <v>0</v>
      </c>
      <c r="T840" s="46"/>
      <c r="U840" s="46">
        <f t="shared" si="272"/>
        <v>0</v>
      </c>
      <c r="V840" s="105"/>
      <c r="W840" s="105"/>
      <c r="X840" s="105"/>
      <c r="Y840" s="105"/>
      <c r="Z840" s="46">
        <f t="shared" si="257"/>
        <v>0</v>
      </c>
      <c r="AA840" s="105"/>
      <c r="AB840" s="46">
        <f t="shared" si="258"/>
        <v>0</v>
      </c>
      <c r="AC840" s="105"/>
      <c r="AD840" s="105"/>
      <c r="AE840" s="105"/>
      <c r="AF840" s="105"/>
      <c r="AG840" s="46">
        <f t="shared" si="254"/>
        <v>0</v>
      </c>
      <c r="AH840" s="105">
        <v>0</v>
      </c>
      <c r="AI840" s="46">
        <f t="shared" si="259"/>
        <v>0</v>
      </c>
      <c r="AJ840" s="105"/>
      <c r="AK840" s="105"/>
      <c r="AL840" s="105"/>
      <c r="AM840" s="105"/>
      <c r="AN840" s="46">
        <f t="shared" si="260"/>
        <v>0</v>
      </c>
      <c r="AO840" s="105">
        <v>0</v>
      </c>
      <c r="AP840" s="105">
        <f t="shared" si="261"/>
        <v>0</v>
      </c>
      <c r="AQ840" s="46">
        <f t="shared" si="262"/>
        <v>0</v>
      </c>
      <c r="AR840" s="46">
        <f t="shared" si="263"/>
        <v>0</v>
      </c>
      <c r="AS840" s="46">
        <f t="shared" si="264"/>
        <v>0</v>
      </c>
      <c r="AT840" s="46">
        <f t="shared" si="265"/>
        <v>0</v>
      </c>
      <c r="AU840" s="46">
        <f t="shared" si="266"/>
        <v>0</v>
      </c>
      <c r="AV840" s="105">
        <f t="shared" si="267"/>
        <v>0</v>
      </c>
      <c r="AW840" s="105">
        <f t="shared" si="268"/>
        <v>0</v>
      </c>
      <c r="AX840" s="107"/>
      <c r="AY840" s="294" t="b">
        <f t="shared" si="251"/>
        <v>1</v>
      </c>
      <c r="AZ840" t="s">
        <v>967</v>
      </c>
    </row>
    <row r="841" spans="1:52" s="117" customFormat="1" ht="28.5" customHeight="1" x14ac:dyDescent="0.25">
      <c r="A841" s="281" t="s">
        <v>674</v>
      </c>
      <c r="B841" s="19" t="s">
        <v>968</v>
      </c>
      <c r="C841" s="65" t="s">
        <v>969</v>
      </c>
      <c r="D841" s="66">
        <v>14</v>
      </c>
      <c r="E841" s="67">
        <v>14</v>
      </c>
      <c r="F841" s="101" t="s">
        <v>33</v>
      </c>
      <c r="G841" s="46">
        <v>0</v>
      </c>
      <c r="H841" s="46"/>
      <c r="I841" s="46"/>
      <c r="J841" s="46"/>
      <c r="K841" s="46"/>
      <c r="L841" s="46">
        <f t="shared" si="255"/>
        <v>0</v>
      </c>
      <c r="M841" s="46"/>
      <c r="N841" s="46">
        <f t="shared" si="256"/>
        <v>0</v>
      </c>
      <c r="O841" s="105"/>
      <c r="P841" s="105"/>
      <c r="Q841" s="105"/>
      <c r="R841" s="105"/>
      <c r="S841" s="46">
        <f t="shared" si="271"/>
        <v>0</v>
      </c>
      <c r="T841" s="46"/>
      <c r="U841" s="46">
        <f t="shared" si="272"/>
        <v>0</v>
      </c>
      <c r="V841" s="105"/>
      <c r="W841" s="105"/>
      <c r="X841" s="105"/>
      <c r="Y841" s="105"/>
      <c r="Z841" s="46">
        <f t="shared" si="257"/>
        <v>0</v>
      </c>
      <c r="AA841" s="105"/>
      <c r="AB841" s="46">
        <f t="shared" si="258"/>
        <v>0</v>
      </c>
      <c r="AC841" s="105"/>
      <c r="AD841" s="105"/>
      <c r="AE841" s="105"/>
      <c r="AF841" s="105"/>
      <c r="AG841" s="46">
        <f t="shared" si="254"/>
        <v>0</v>
      </c>
      <c r="AH841" s="105">
        <v>0</v>
      </c>
      <c r="AI841" s="46">
        <f t="shared" si="259"/>
        <v>0</v>
      </c>
      <c r="AJ841" s="105"/>
      <c r="AK841" s="105"/>
      <c r="AL841" s="105"/>
      <c r="AM841" s="105"/>
      <c r="AN841" s="46">
        <f t="shared" si="260"/>
        <v>0</v>
      </c>
      <c r="AO841" s="105">
        <v>0</v>
      </c>
      <c r="AP841" s="105">
        <f t="shared" si="261"/>
        <v>0</v>
      </c>
      <c r="AQ841" s="46">
        <f t="shared" si="262"/>
        <v>0</v>
      </c>
      <c r="AR841" s="46">
        <f t="shared" si="263"/>
        <v>0</v>
      </c>
      <c r="AS841" s="46">
        <f t="shared" si="264"/>
        <v>0</v>
      </c>
      <c r="AT841" s="46">
        <f t="shared" si="265"/>
        <v>0</v>
      </c>
      <c r="AU841" s="46">
        <f t="shared" si="266"/>
        <v>0</v>
      </c>
      <c r="AV841" s="105">
        <f t="shared" si="267"/>
        <v>0</v>
      </c>
      <c r="AW841" s="105">
        <f t="shared" si="268"/>
        <v>0</v>
      </c>
      <c r="AX841" s="107"/>
      <c r="AY841" s="294" t="b">
        <f t="shared" ref="AY841:AY904" si="273">C841=AZ841</f>
        <v>1</v>
      </c>
      <c r="AZ841" s="117" t="s">
        <v>969</v>
      </c>
    </row>
    <row r="842" spans="1:52" s="97" customFormat="1" ht="24.95" customHeight="1" x14ac:dyDescent="0.25">
      <c r="A842" s="281" t="s">
        <v>674</v>
      </c>
      <c r="B842" s="19" t="s">
        <v>972</v>
      </c>
      <c r="C842" s="65" t="s">
        <v>973</v>
      </c>
      <c r="D842" s="66">
        <v>25</v>
      </c>
      <c r="E842" s="67">
        <v>25</v>
      </c>
      <c r="F842" s="101" t="s">
        <v>33</v>
      </c>
      <c r="G842" s="46">
        <v>0</v>
      </c>
      <c r="H842" s="46"/>
      <c r="I842" s="46"/>
      <c r="J842" s="46"/>
      <c r="K842" s="46"/>
      <c r="L842" s="46">
        <f t="shared" si="255"/>
        <v>0</v>
      </c>
      <c r="M842" s="46"/>
      <c r="N842" s="46">
        <f t="shared" si="256"/>
        <v>0</v>
      </c>
      <c r="O842" s="105"/>
      <c r="P842" s="105"/>
      <c r="Q842" s="105"/>
      <c r="R842" s="105"/>
      <c r="S842" s="46">
        <f t="shared" si="271"/>
        <v>0</v>
      </c>
      <c r="T842" s="46"/>
      <c r="U842" s="46">
        <f t="shared" si="272"/>
        <v>0</v>
      </c>
      <c r="V842" s="105"/>
      <c r="W842" s="105"/>
      <c r="X842" s="105"/>
      <c r="Y842" s="105"/>
      <c r="Z842" s="46">
        <f t="shared" si="257"/>
        <v>0</v>
      </c>
      <c r="AA842" s="105"/>
      <c r="AB842" s="46">
        <f t="shared" si="258"/>
        <v>0</v>
      </c>
      <c r="AC842" s="105"/>
      <c r="AD842" s="105"/>
      <c r="AE842" s="105"/>
      <c r="AF842" s="105"/>
      <c r="AG842" s="46">
        <f t="shared" si="254"/>
        <v>0</v>
      </c>
      <c r="AH842" s="105">
        <v>0</v>
      </c>
      <c r="AI842" s="46">
        <f t="shared" si="259"/>
        <v>0</v>
      </c>
      <c r="AJ842" s="105"/>
      <c r="AK842" s="105"/>
      <c r="AL842" s="105"/>
      <c r="AM842" s="105"/>
      <c r="AN842" s="46">
        <f t="shared" si="260"/>
        <v>0</v>
      </c>
      <c r="AO842" s="105">
        <v>0</v>
      </c>
      <c r="AP842" s="105">
        <f t="shared" si="261"/>
        <v>0</v>
      </c>
      <c r="AQ842" s="46">
        <f t="shared" si="262"/>
        <v>0</v>
      </c>
      <c r="AR842" s="46">
        <f t="shared" si="263"/>
        <v>0</v>
      </c>
      <c r="AS842" s="46">
        <f t="shared" si="264"/>
        <v>0</v>
      </c>
      <c r="AT842" s="46">
        <f t="shared" si="265"/>
        <v>0</v>
      </c>
      <c r="AU842" s="46">
        <f t="shared" si="266"/>
        <v>0</v>
      </c>
      <c r="AV842" s="105">
        <f t="shared" si="267"/>
        <v>0</v>
      </c>
      <c r="AW842" s="105">
        <f t="shared" si="268"/>
        <v>0</v>
      </c>
      <c r="AX842" s="107"/>
      <c r="AY842" s="294" t="b">
        <f t="shared" si="273"/>
        <v>1</v>
      </c>
      <c r="AZ842" s="97" t="s">
        <v>973</v>
      </c>
    </row>
    <row r="843" spans="1:52" s="5" customFormat="1" ht="28.5" customHeight="1" x14ac:dyDescent="0.25">
      <c r="A843" s="281" t="s">
        <v>674</v>
      </c>
      <c r="B843" s="19" t="s">
        <v>974</v>
      </c>
      <c r="C843" s="65" t="s">
        <v>975</v>
      </c>
      <c r="D843" s="66">
        <v>25</v>
      </c>
      <c r="E843" s="67">
        <v>25</v>
      </c>
      <c r="F843" s="101" t="s">
        <v>33</v>
      </c>
      <c r="G843" s="46">
        <v>0</v>
      </c>
      <c r="H843" s="46"/>
      <c r="I843" s="46"/>
      <c r="J843" s="46"/>
      <c r="K843" s="46"/>
      <c r="L843" s="46">
        <f t="shared" si="255"/>
        <v>0</v>
      </c>
      <c r="M843" s="46"/>
      <c r="N843" s="46">
        <f t="shared" si="256"/>
        <v>0</v>
      </c>
      <c r="O843" s="105"/>
      <c r="P843" s="105"/>
      <c r="Q843" s="105"/>
      <c r="R843" s="105"/>
      <c r="S843" s="46">
        <f t="shared" si="271"/>
        <v>0</v>
      </c>
      <c r="T843" s="46"/>
      <c r="U843" s="46">
        <f t="shared" si="272"/>
        <v>0</v>
      </c>
      <c r="V843" s="105"/>
      <c r="W843" s="105"/>
      <c r="X843" s="105"/>
      <c r="Y843" s="105"/>
      <c r="Z843" s="46">
        <f t="shared" si="257"/>
        <v>0</v>
      </c>
      <c r="AA843" s="105"/>
      <c r="AB843" s="46">
        <f t="shared" si="258"/>
        <v>0</v>
      </c>
      <c r="AC843" s="105"/>
      <c r="AD843" s="105"/>
      <c r="AE843" s="105"/>
      <c r="AF843" s="105"/>
      <c r="AG843" s="46">
        <f t="shared" si="254"/>
        <v>0</v>
      </c>
      <c r="AH843" s="105">
        <v>0</v>
      </c>
      <c r="AI843" s="46">
        <f t="shared" si="259"/>
        <v>0</v>
      </c>
      <c r="AJ843" s="105"/>
      <c r="AK843" s="105"/>
      <c r="AL843" s="105"/>
      <c r="AM843" s="105"/>
      <c r="AN843" s="46">
        <f t="shared" si="260"/>
        <v>0</v>
      </c>
      <c r="AO843" s="105">
        <v>0</v>
      </c>
      <c r="AP843" s="105">
        <f t="shared" si="261"/>
        <v>0</v>
      </c>
      <c r="AQ843" s="46">
        <f t="shared" si="262"/>
        <v>0</v>
      </c>
      <c r="AR843" s="46">
        <f t="shared" si="263"/>
        <v>0</v>
      </c>
      <c r="AS843" s="46">
        <f t="shared" si="264"/>
        <v>0</v>
      </c>
      <c r="AT843" s="46">
        <f t="shared" si="265"/>
        <v>0</v>
      </c>
      <c r="AU843" s="46">
        <f t="shared" si="266"/>
        <v>0</v>
      </c>
      <c r="AV843" s="105">
        <f t="shared" si="267"/>
        <v>0</v>
      </c>
      <c r="AW843" s="105">
        <f t="shared" si="268"/>
        <v>0</v>
      </c>
      <c r="AX843" s="107"/>
      <c r="AY843" s="294" t="b">
        <f t="shared" si="273"/>
        <v>1</v>
      </c>
      <c r="AZ843" s="5" t="s">
        <v>975</v>
      </c>
    </row>
    <row r="844" spans="1:52" s="5" customFormat="1" ht="28.5" customHeight="1" x14ac:dyDescent="0.25">
      <c r="A844" s="281" t="s">
        <v>674</v>
      </c>
      <c r="B844" s="19" t="s">
        <v>976</v>
      </c>
      <c r="C844" s="65" t="s">
        <v>977</v>
      </c>
      <c r="D844" s="66">
        <v>84.66</v>
      </c>
      <c r="E844" s="67">
        <v>84.66</v>
      </c>
      <c r="F844" s="101" t="s">
        <v>33</v>
      </c>
      <c r="G844" s="46">
        <v>1</v>
      </c>
      <c r="H844" s="46"/>
      <c r="I844" s="46"/>
      <c r="J844" s="46"/>
      <c r="K844" s="46"/>
      <c r="L844" s="46">
        <f t="shared" si="255"/>
        <v>1</v>
      </c>
      <c r="M844" s="46">
        <v>1</v>
      </c>
      <c r="N844" s="46">
        <f t="shared" si="256"/>
        <v>0</v>
      </c>
      <c r="O844" s="105"/>
      <c r="P844" s="105"/>
      <c r="Q844" s="105"/>
      <c r="R844" s="105"/>
      <c r="S844" s="46">
        <f t="shared" si="271"/>
        <v>1</v>
      </c>
      <c r="T844" s="46">
        <v>1</v>
      </c>
      <c r="U844" s="46">
        <f t="shared" si="272"/>
        <v>0</v>
      </c>
      <c r="V844" s="105"/>
      <c r="W844" s="105"/>
      <c r="X844" s="105"/>
      <c r="Y844" s="105"/>
      <c r="Z844" s="46">
        <f t="shared" si="257"/>
        <v>1</v>
      </c>
      <c r="AA844" s="105">
        <v>1</v>
      </c>
      <c r="AB844" s="46">
        <f t="shared" si="258"/>
        <v>0</v>
      </c>
      <c r="AC844" s="105"/>
      <c r="AD844" s="105"/>
      <c r="AE844" s="105"/>
      <c r="AF844" s="105"/>
      <c r="AG844" s="46">
        <f t="shared" si="254"/>
        <v>1</v>
      </c>
      <c r="AH844" s="105">
        <v>1</v>
      </c>
      <c r="AI844" s="46">
        <f t="shared" si="259"/>
        <v>0</v>
      </c>
      <c r="AJ844" s="105"/>
      <c r="AK844" s="105"/>
      <c r="AL844" s="105"/>
      <c r="AM844" s="105"/>
      <c r="AN844" s="46">
        <f t="shared" si="260"/>
        <v>1</v>
      </c>
      <c r="AO844" s="105">
        <v>1</v>
      </c>
      <c r="AP844" s="105">
        <f t="shared" si="261"/>
        <v>0</v>
      </c>
      <c r="AQ844" s="46">
        <f t="shared" si="262"/>
        <v>0</v>
      </c>
      <c r="AR844" s="46">
        <f t="shared" si="263"/>
        <v>0</v>
      </c>
      <c r="AS844" s="46">
        <f t="shared" si="264"/>
        <v>0</v>
      </c>
      <c r="AT844" s="46">
        <f t="shared" si="265"/>
        <v>0</v>
      </c>
      <c r="AU844" s="46">
        <f t="shared" si="266"/>
        <v>1</v>
      </c>
      <c r="AV844" s="105">
        <f t="shared" si="267"/>
        <v>1</v>
      </c>
      <c r="AW844" s="105">
        <f t="shared" si="268"/>
        <v>0</v>
      </c>
      <c r="AX844" s="107"/>
      <c r="AY844" s="294" t="b">
        <f t="shared" si="273"/>
        <v>1</v>
      </c>
      <c r="AZ844" s="5" t="s">
        <v>977</v>
      </c>
    </row>
    <row r="845" spans="1:52" s="5" customFormat="1" ht="24.95" customHeight="1" x14ac:dyDescent="0.25">
      <c r="A845" s="281" t="s">
        <v>1298</v>
      </c>
      <c r="B845" s="19" t="s">
        <v>1401</v>
      </c>
      <c r="C845" s="65" t="s">
        <v>1402</v>
      </c>
      <c r="D845" s="66">
        <v>65</v>
      </c>
      <c r="E845" s="67">
        <v>65</v>
      </c>
      <c r="F845" s="101" t="s">
        <v>159</v>
      </c>
      <c r="G845" s="46">
        <v>0</v>
      </c>
      <c r="H845" s="46"/>
      <c r="I845" s="46"/>
      <c r="J845" s="46"/>
      <c r="K845" s="46"/>
      <c r="L845" s="46">
        <f t="shared" si="255"/>
        <v>0</v>
      </c>
      <c r="M845" s="46"/>
      <c r="N845" s="46">
        <f t="shared" si="256"/>
        <v>0</v>
      </c>
      <c r="O845" s="105"/>
      <c r="P845" s="105"/>
      <c r="Q845" s="105"/>
      <c r="R845" s="105"/>
      <c r="S845" s="46">
        <f t="shared" si="271"/>
        <v>0</v>
      </c>
      <c r="T845" s="46"/>
      <c r="U845" s="46">
        <f t="shared" si="272"/>
        <v>0</v>
      </c>
      <c r="V845" s="105"/>
      <c r="W845" s="105"/>
      <c r="X845" s="105"/>
      <c r="Y845" s="105"/>
      <c r="Z845" s="46">
        <f t="shared" si="257"/>
        <v>0</v>
      </c>
      <c r="AA845" s="105"/>
      <c r="AB845" s="46">
        <f t="shared" si="258"/>
        <v>0</v>
      </c>
      <c r="AC845" s="105"/>
      <c r="AD845" s="105"/>
      <c r="AE845" s="105"/>
      <c r="AF845" s="105"/>
      <c r="AG845" s="46">
        <f t="shared" si="254"/>
        <v>0</v>
      </c>
      <c r="AH845" s="105">
        <v>0</v>
      </c>
      <c r="AI845" s="46">
        <f t="shared" si="259"/>
        <v>0</v>
      </c>
      <c r="AJ845" s="105"/>
      <c r="AK845" s="105"/>
      <c r="AL845" s="105"/>
      <c r="AM845" s="105"/>
      <c r="AN845" s="46">
        <f t="shared" si="260"/>
        <v>0</v>
      </c>
      <c r="AO845" s="105">
        <v>0</v>
      </c>
      <c r="AP845" s="105">
        <f t="shared" si="261"/>
        <v>0</v>
      </c>
      <c r="AQ845" s="46">
        <f t="shared" si="262"/>
        <v>0</v>
      </c>
      <c r="AR845" s="46">
        <f t="shared" si="263"/>
        <v>0</v>
      </c>
      <c r="AS845" s="46">
        <f t="shared" si="264"/>
        <v>0</v>
      </c>
      <c r="AT845" s="46">
        <f t="shared" si="265"/>
        <v>0</v>
      </c>
      <c r="AU845" s="46">
        <f t="shared" si="266"/>
        <v>0</v>
      </c>
      <c r="AV845" s="105">
        <f t="shared" si="267"/>
        <v>0</v>
      </c>
      <c r="AW845" s="105">
        <f t="shared" si="268"/>
        <v>0</v>
      </c>
      <c r="AX845" s="108"/>
      <c r="AY845" s="294" t="b">
        <f t="shared" si="273"/>
        <v>1</v>
      </c>
      <c r="AZ845" s="5" t="s">
        <v>1402</v>
      </c>
    </row>
    <row r="846" spans="1:52" s="5" customFormat="1" ht="24.95" customHeight="1" x14ac:dyDescent="0.25">
      <c r="A846" s="281" t="s">
        <v>1423</v>
      </c>
      <c r="B846" s="19" t="s">
        <v>2098</v>
      </c>
      <c r="C846" s="65" t="s">
        <v>2099</v>
      </c>
      <c r="D846" s="66">
        <v>916.4</v>
      </c>
      <c r="E846" s="67">
        <v>916.4</v>
      </c>
      <c r="F846" s="101" t="s">
        <v>159</v>
      </c>
      <c r="G846" s="46">
        <v>0</v>
      </c>
      <c r="H846" s="46"/>
      <c r="I846" s="46"/>
      <c r="J846" s="46"/>
      <c r="K846" s="46"/>
      <c r="L846" s="46">
        <f t="shared" si="255"/>
        <v>0</v>
      </c>
      <c r="M846" s="46"/>
      <c r="N846" s="46">
        <f t="shared" si="256"/>
        <v>0</v>
      </c>
      <c r="O846" s="105"/>
      <c r="P846" s="105"/>
      <c r="Q846" s="105"/>
      <c r="R846" s="105"/>
      <c r="S846" s="46">
        <f t="shared" si="271"/>
        <v>0</v>
      </c>
      <c r="T846" s="46"/>
      <c r="U846" s="46">
        <f t="shared" si="272"/>
        <v>0</v>
      </c>
      <c r="V846" s="105"/>
      <c r="W846" s="105"/>
      <c r="X846" s="105"/>
      <c r="Y846" s="105"/>
      <c r="Z846" s="46">
        <f t="shared" si="257"/>
        <v>0</v>
      </c>
      <c r="AA846" s="105"/>
      <c r="AB846" s="46">
        <f t="shared" si="258"/>
        <v>0</v>
      </c>
      <c r="AC846" s="105"/>
      <c r="AD846" s="105"/>
      <c r="AE846" s="105"/>
      <c r="AF846" s="105"/>
      <c r="AG846" s="46">
        <f t="shared" si="254"/>
        <v>0</v>
      </c>
      <c r="AH846" s="105"/>
      <c r="AI846" s="46">
        <f t="shared" si="259"/>
        <v>0</v>
      </c>
      <c r="AJ846" s="105"/>
      <c r="AK846" s="105"/>
      <c r="AL846" s="105"/>
      <c r="AM846" s="105"/>
      <c r="AN846" s="46">
        <f t="shared" si="260"/>
        <v>0</v>
      </c>
      <c r="AO846" s="105">
        <v>0</v>
      </c>
      <c r="AP846" s="105">
        <f t="shared" si="261"/>
        <v>0</v>
      </c>
      <c r="AQ846" s="46">
        <f t="shared" si="262"/>
        <v>0</v>
      </c>
      <c r="AR846" s="46">
        <f t="shared" si="263"/>
        <v>0</v>
      </c>
      <c r="AS846" s="46">
        <f t="shared" si="264"/>
        <v>0</v>
      </c>
      <c r="AT846" s="46">
        <f t="shared" si="265"/>
        <v>0</v>
      </c>
      <c r="AU846" s="46">
        <f t="shared" si="266"/>
        <v>0</v>
      </c>
      <c r="AV846" s="105">
        <f t="shared" si="267"/>
        <v>0</v>
      </c>
      <c r="AW846" s="105">
        <f t="shared" si="268"/>
        <v>0</v>
      </c>
      <c r="AX846" s="108"/>
      <c r="AY846" s="294" t="b">
        <f t="shared" si="273"/>
        <v>1</v>
      </c>
      <c r="AZ846" s="5" t="s">
        <v>2099</v>
      </c>
    </row>
    <row r="847" spans="1:52" s="5" customFormat="1" ht="30" x14ac:dyDescent="0.25">
      <c r="A847" s="281" t="s">
        <v>1880</v>
      </c>
      <c r="B847" s="19" t="s">
        <v>1913</v>
      </c>
      <c r="C847" s="65" t="s">
        <v>1914</v>
      </c>
      <c r="D847" s="66">
        <v>2887.24</v>
      </c>
      <c r="E847" s="67">
        <v>2887.24</v>
      </c>
      <c r="F847" s="101" t="s">
        <v>1915</v>
      </c>
      <c r="G847" s="46">
        <v>0</v>
      </c>
      <c r="H847" s="46"/>
      <c r="I847" s="46"/>
      <c r="J847" s="46"/>
      <c r="K847" s="46"/>
      <c r="L847" s="46">
        <f t="shared" si="255"/>
        <v>0</v>
      </c>
      <c r="M847" s="46"/>
      <c r="N847" s="46">
        <f t="shared" si="256"/>
        <v>0</v>
      </c>
      <c r="O847" s="105"/>
      <c r="P847" s="105"/>
      <c r="Q847" s="105"/>
      <c r="R847" s="105"/>
      <c r="S847" s="46">
        <f t="shared" si="271"/>
        <v>0</v>
      </c>
      <c r="T847" s="46"/>
      <c r="U847" s="46">
        <f t="shared" si="272"/>
        <v>0</v>
      </c>
      <c r="V847" s="105"/>
      <c r="W847" s="105"/>
      <c r="X847" s="105"/>
      <c r="Y847" s="105"/>
      <c r="Z847" s="46">
        <f t="shared" si="257"/>
        <v>0</v>
      </c>
      <c r="AA847" s="105"/>
      <c r="AB847" s="46">
        <f t="shared" si="258"/>
        <v>0</v>
      </c>
      <c r="AC847" s="105"/>
      <c r="AD847" s="105"/>
      <c r="AE847" s="105"/>
      <c r="AF847" s="105"/>
      <c r="AG847" s="46">
        <f t="shared" si="254"/>
        <v>0</v>
      </c>
      <c r="AH847" s="105">
        <v>0</v>
      </c>
      <c r="AI847" s="46">
        <f t="shared" si="259"/>
        <v>0</v>
      </c>
      <c r="AJ847" s="105"/>
      <c r="AK847" s="105"/>
      <c r="AL847" s="105"/>
      <c r="AM847" s="105"/>
      <c r="AN847" s="46">
        <f t="shared" si="260"/>
        <v>0</v>
      </c>
      <c r="AO847" s="105">
        <v>0</v>
      </c>
      <c r="AP847" s="105">
        <f t="shared" si="261"/>
        <v>0</v>
      </c>
      <c r="AQ847" s="46">
        <f t="shared" si="262"/>
        <v>0</v>
      </c>
      <c r="AR847" s="46">
        <f t="shared" si="263"/>
        <v>0</v>
      </c>
      <c r="AS847" s="46">
        <f t="shared" si="264"/>
        <v>0</v>
      </c>
      <c r="AT847" s="46">
        <f t="shared" si="265"/>
        <v>0</v>
      </c>
      <c r="AU847" s="46">
        <f t="shared" si="266"/>
        <v>0</v>
      </c>
      <c r="AV847" s="105">
        <f t="shared" si="267"/>
        <v>0</v>
      </c>
      <c r="AW847" s="105">
        <f t="shared" si="268"/>
        <v>0</v>
      </c>
      <c r="AX847" s="108"/>
      <c r="AY847" s="294" t="b">
        <f t="shared" si="273"/>
        <v>1</v>
      </c>
      <c r="AZ847" s="5" t="s">
        <v>1914</v>
      </c>
    </row>
    <row r="848" spans="1:52" s="5" customFormat="1" ht="24.95" customHeight="1" x14ac:dyDescent="0.25">
      <c r="A848" s="281" t="s">
        <v>674</v>
      </c>
      <c r="B848" s="19" t="s">
        <v>978</v>
      </c>
      <c r="C848" s="65" t="s">
        <v>979</v>
      </c>
      <c r="D848" s="66">
        <v>103.5</v>
      </c>
      <c r="E848" s="67">
        <v>103.5</v>
      </c>
      <c r="F848" s="101" t="s">
        <v>33</v>
      </c>
      <c r="G848" s="46">
        <v>0</v>
      </c>
      <c r="H848" s="46"/>
      <c r="I848" s="46"/>
      <c r="J848" s="46"/>
      <c r="K848" s="46"/>
      <c r="L848" s="46">
        <f t="shared" si="255"/>
        <v>0</v>
      </c>
      <c r="M848" s="46"/>
      <c r="N848" s="46">
        <f t="shared" si="256"/>
        <v>0</v>
      </c>
      <c r="O848" s="105"/>
      <c r="P848" s="105"/>
      <c r="Q848" s="105"/>
      <c r="R848" s="105"/>
      <c r="S848" s="46">
        <f t="shared" si="271"/>
        <v>0</v>
      </c>
      <c r="T848" s="46"/>
      <c r="U848" s="46">
        <f t="shared" si="272"/>
        <v>0</v>
      </c>
      <c r="V848" s="105"/>
      <c r="W848" s="105"/>
      <c r="X848" s="105"/>
      <c r="Y848" s="105"/>
      <c r="Z848" s="46">
        <f t="shared" si="257"/>
        <v>0</v>
      </c>
      <c r="AA848" s="105"/>
      <c r="AB848" s="46">
        <f t="shared" si="258"/>
        <v>0</v>
      </c>
      <c r="AC848" s="105"/>
      <c r="AD848" s="105"/>
      <c r="AE848" s="105"/>
      <c r="AF848" s="105"/>
      <c r="AG848" s="46">
        <f t="shared" si="254"/>
        <v>0</v>
      </c>
      <c r="AH848" s="105">
        <v>0</v>
      </c>
      <c r="AI848" s="46">
        <f t="shared" si="259"/>
        <v>0</v>
      </c>
      <c r="AJ848" s="105"/>
      <c r="AK848" s="105"/>
      <c r="AL848" s="105"/>
      <c r="AM848" s="105"/>
      <c r="AN848" s="46">
        <f t="shared" si="260"/>
        <v>0</v>
      </c>
      <c r="AO848" s="105">
        <v>0</v>
      </c>
      <c r="AP848" s="105">
        <f t="shared" si="261"/>
        <v>0</v>
      </c>
      <c r="AQ848" s="46">
        <f t="shared" si="262"/>
        <v>0</v>
      </c>
      <c r="AR848" s="46">
        <f t="shared" si="263"/>
        <v>0</v>
      </c>
      <c r="AS848" s="46">
        <f t="shared" si="264"/>
        <v>0</v>
      </c>
      <c r="AT848" s="46">
        <f t="shared" si="265"/>
        <v>0</v>
      </c>
      <c r="AU848" s="46">
        <f t="shared" si="266"/>
        <v>0</v>
      </c>
      <c r="AV848" s="105">
        <f t="shared" si="267"/>
        <v>0</v>
      </c>
      <c r="AW848" s="105">
        <f t="shared" si="268"/>
        <v>0</v>
      </c>
      <c r="AX848" s="108"/>
      <c r="AY848" s="294" t="b">
        <f t="shared" si="273"/>
        <v>1</v>
      </c>
      <c r="AZ848" s="5" t="s">
        <v>979</v>
      </c>
    </row>
    <row r="849" spans="1:52" s="5" customFormat="1" ht="24.95" customHeight="1" x14ac:dyDescent="0.25">
      <c r="A849" s="281" t="s">
        <v>1423</v>
      </c>
      <c r="B849" s="19" t="s">
        <v>2100</v>
      </c>
      <c r="C849" s="65" t="s">
        <v>2101</v>
      </c>
      <c r="D849" s="66">
        <v>520.84</v>
      </c>
      <c r="E849" s="67">
        <v>520.84</v>
      </c>
      <c r="F849" s="101" t="s">
        <v>159</v>
      </c>
      <c r="G849" s="46">
        <v>0</v>
      </c>
      <c r="H849" s="46"/>
      <c r="I849" s="46"/>
      <c r="J849" s="46"/>
      <c r="K849" s="46"/>
      <c r="L849" s="46">
        <f t="shared" si="255"/>
        <v>0</v>
      </c>
      <c r="M849" s="46"/>
      <c r="N849" s="46">
        <f t="shared" si="256"/>
        <v>0</v>
      </c>
      <c r="O849" s="105"/>
      <c r="P849" s="105"/>
      <c r="Q849" s="105"/>
      <c r="R849" s="105"/>
      <c r="S849" s="46">
        <f t="shared" si="271"/>
        <v>0</v>
      </c>
      <c r="T849" s="46"/>
      <c r="U849" s="46">
        <f t="shared" si="272"/>
        <v>0</v>
      </c>
      <c r="V849" s="105"/>
      <c r="W849" s="105"/>
      <c r="X849" s="105"/>
      <c r="Y849" s="105"/>
      <c r="Z849" s="46">
        <f t="shared" si="257"/>
        <v>0</v>
      </c>
      <c r="AA849" s="105"/>
      <c r="AB849" s="46">
        <f t="shared" si="258"/>
        <v>0</v>
      </c>
      <c r="AC849" s="105"/>
      <c r="AD849" s="105"/>
      <c r="AE849" s="105"/>
      <c r="AF849" s="105"/>
      <c r="AG849" s="46">
        <f t="shared" si="254"/>
        <v>0</v>
      </c>
      <c r="AH849" s="105"/>
      <c r="AI849" s="46">
        <f t="shared" si="259"/>
        <v>0</v>
      </c>
      <c r="AJ849" s="105"/>
      <c r="AK849" s="105"/>
      <c r="AL849" s="105"/>
      <c r="AM849" s="105"/>
      <c r="AN849" s="46">
        <f t="shared" si="260"/>
        <v>0</v>
      </c>
      <c r="AO849" s="105">
        <v>0</v>
      </c>
      <c r="AP849" s="105">
        <f t="shared" si="261"/>
        <v>0</v>
      </c>
      <c r="AQ849" s="46">
        <f t="shared" si="262"/>
        <v>0</v>
      </c>
      <c r="AR849" s="46">
        <f t="shared" si="263"/>
        <v>0</v>
      </c>
      <c r="AS849" s="46">
        <f t="shared" si="264"/>
        <v>0</v>
      </c>
      <c r="AT849" s="46">
        <f t="shared" si="265"/>
        <v>0</v>
      </c>
      <c r="AU849" s="46">
        <f t="shared" si="266"/>
        <v>0</v>
      </c>
      <c r="AV849" s="105">
        <f t="shared" si="267"/>
        <v>0</v>
      </c>
      <c r="AW849" s="105">
        <f t="shared" si="268"/>
        <v>0</v>
      </c>
      <c r="AX849" s="108"/>
      <c r="AY849" s="294" t="b">
        <f t="shared" si="273"/>
        <v>1</v>
      </c>
      <c r="AZ849" s="5" t="s">
        <v>2101</v>
      </c>
    </row>
    <row r="850" spans="1:52" s="5" customFormat="1" ht="24.95" customHeight="1" x14ac:dyDescent="0.25">
      <c r="A850" s="281" t="s">
        <v>1423</v>
      </c>
      <c r="B850" s="19" t="s">
        <v>2102</v>
      </c>
      <c r="C850" s="65" t="s">
        <v>2103</v>
      </c>
      <c r="D850" s="66">
        <v>1913.33</v>
      </c>
      <c r="E850" s="67">
        <v>1913.33</v>
      </c>
      <c r="F850" s="101" t="s">
        <v>33</v>
      </c>
      <c r="G850" s="46">
        <v>0</v>
      </c>
      <c r="H850" s="46"/>
      <c r="I850" s="46"/>
      <c r="J850" s="46"/>
      <c r="K850" s="46"/>
      <c r="L850" s="46">
        <f t="shared" si="255"/>
        <v>0</v>
      </c>
      <c r="M850" s="46"/>
      <c r="N850" s="46">
        <f t="shared" si="256"/>
        <v>0</v>
      </c>
      <c r="O850" s="105"/>
      <c r="P850" s="105"/>
      <c r="Q850" s="105"/>
      <c r="R850" s="105"/>
      <c r="S850" s="46">
        <f t="shared" si="271"/>
        <v>0</v>
      </c>
      <c r="T850" s="46"/>
      <c r="U850" s="46">
        <f t="shared" si="272"/>
        <v>0</v>
      </c>
      <c r="V850" s="105"/>
      <c r="W850" s="105"/>
      <c r="X850" s="105"/>
      <c r="Y850" s="105"/>
      <c r="Z850" s="46">
        <f t="shared" si="257"/>
        <v>0</v>
      </c>
      <c r="AA850" s="105"/>
      <c r="AB850" s="46">
        <f t="shared" si="258"/>
        <v>0</v>
      </c>
      <c r="AC850" s="105"/>
      <c r="AD850" s="105"/>
      <c r="AE850" s="105"/>
      <c r="AF850" s="105"/>
      <c r="AG850" s="46">
        <f t="shared" si="254"/>
        <v>0</v>
      </c>
      <c r="AH850" s="105"/>
      <c r="AI850" s="46">
        <f t="shared" si="259"/>
        <v>0</v>
      </c>
      <c r="AJ850" s="105"/>
      <c r="AK850" s="105"/>
      <c r="AL850" s="105"/>
      <c r="AM850" s="105"/>
      <c r="AN850" s="46">
        <f t="shared" si="260"/>
        <v>0</v>
      </c>
      <c r="AO850" s="105">
        <v>0</v>
      </c>
      <c r="AP850" s="105">
        <f t="shared" si="261"/>
        <v>0</v>
      </c>
      <c r="AQ850" s="46">
        <f t="shared" si="262"/>
        <v>0</v>
      </c>
      <c r="AR850" s="46">
        <f t="shared" si="263"/>
        <v>0</v>
      </c>
      <c r="AS850" s="46">
        <f t="shared" si="264"/>
        <v>0</v>
      </c>
      <c r="AT850" s="46">
        <f t="shared" si="265"/>
        <v>0</v>
      </c>
      <c r="AU850" s="46">
        <f t="shared" si="266"/>
        <v>0</v>
      </c>
      <c r="AV850" s="105">
        <f t="shared" si="267"/>
        <v>0</v>
      </c>
      <c r="AW850" s="105">
        <f t="shared" si="268"/>
        <v>0</v>
      </c>
      <c r="AX850" s="107"/>
      <c r="AY850" s="294" t="b">
        <f t="shared" si="273"/>
        <v>1</v>
      </c>
      <c r="AZ850" s="5" t="s">
        <v>2103</v>
      </c>
    </row>
    <row r="851" spans="1:52" s="5" customFormat="1" ht="24.95" customHeight="1" x14ac:dyDescent="0.25">
      <c r="A851" s="281" t="s">
        <v>1587</v>
      </c>
      <c r="B851" s="19" t="s">
        <v>1595</v>
      </c>
      <c r="C851" s="65" t="s">
        <v>1596</v>
      </c>
      <c r="D851" s="66">
        <v>150</v>
      </c>
      <c r="E851" s="67">
        <v>150</v>
      </c>
      <c r="F851" s="101" t="s">
        <v>33</v>
      </c>
      <c r="G851" s="46">
        <v>0</v>
      </c>
      <c r="H851" s="46"/>
      <c r="I851" s="46"/>
      <c r="J851" s="46"/>
      <c r="K851" s="46"/>
      <c r="L851" s="46">
        <f t="shared" si="255"/>
        <v>0</v>
      </c>
      <c r="M851" s="46">
        <v>0</v>
      </c>
      <c r="N851" s="46">
        <f t="shared" si="256"/>
        <v>0</v>
      </c>
      <c r="O851" s="105"/>
      <c r="P851" s="105"/>
      <c r="Q851" s="105"/>
      <c r="R851" s="105"/>
      <c r="S851" s="46">
        <f t="shared" si="271"/>
        <v>0</v>
      </c>
      <c r="T851" s="46">
        <v>0</v>
      </c>
      <c r="U851" s="46">
        <f t="shared" si="272"/>
        <v>0</v>
      </c>
      <c r="V851" s="105"/>
      <c r="W851" s="105"/>
      <c r="X851" s="105"/>
      <c r="Y851" s="105"/>
      <c r="Z851" s="46">
        <f t="shared" si="257"/>
        <v>0</v>
      </c>
      <c r="AA851" s="105"/>
      <c r="AB851" s="46">
        <f t="shared" si="258"/>
        <v>0</v>
      </c>
      <c r="AC851" s="105"/>
      <c r="AD851" s="105"/>
      <c r="AE851" s="105"/>
      <c r="AF851" s="105"/>
      <c r="AG851" s="46">
        <f t="shared" si="254"/>
        <v>0</v>
      </c>
      <c r="AH851" s="105">
        <v>0</v>
      </c>
      <c r="AI851" s="46">
        <f t="shared" si="259"/>
        <v>0</v>
      </c>
      <c r="AJ851" s="105"/>
      <c r="AK851" s="105"/>
      <c r="AL851" s="105"/>
      <c r="AM851" s="105"/>
      <c r="AN851" s="46">
        <f t="shared" si="260"/>
        <v>0</v>
      </c>
      <c r="AO851" s="105">
        <v>0</v>
      </c>
      <c r="AP851" s="105">
        <f t="shared" si="261"/>
        <v>0</v>
      </c>
      <c r="AQ851" s="46">
        <f t="shared" si="262"/>
        <v>0</v>
      </c>
      <c r="AR851" s="46">
        <f t="shared" si="263"/>
        <v>0</v>
      </c>
      <c r="AS851" s="46">
        <f t="shared" si="264"/>
        <v>0</v>
      </c>
      <c r="AT851" s="46">
        <f t="shared" si="265"/>
        <v>0</v>
      </c>
      <c r="AU851" s="46">
        <f t="shared" si="266"/>
        <v>0</v>
      </c>
      <c r="AV851" s="115">
        <f t="shared" si="267"/>
        <v>0</v>
      </c>
      <c r="AW851" s="115">
        <f t="shared" si="268"/>
        <v>0</v>
      </c>
      <c r="AX851" s="107"/>
      <c r="AY851" s="294" t="b">
        <f t="shared" si="273"/>
        <v>1</v>
      </c>
      <c r="AZ851" s="5" t="s">
        <v>1596</v>
      </c>
    </row>
    <row r="852" spans="1:52" s="5" customFormat="1" ht="28.5" customHeight="1" x14ac:dyDescent="0.25">
      <c r="A852" s="281" t="s">
        <v>1587</v>
      </c>
      <c r="B852" s="19" t="s">
        <v>1597</v>
      </c>
      <c r="C852" s="65" t="s">
        <v>1598</v>
      </c>
      <c r="D852" s="66">
        <v>102.31</v>
      </c>
      <c r="E852" s="67">
        <v>102.31</v>
      </c>
      <c r="F852" s="101" t="s">
        <v>33</v>
      </c>
      <c r="G852" s="46">
        <v>2</v>
      </c>
      <c r="H852" s="46"/>
      <c r="I852" s="46"/>
      <c r="J852" s="46"/>
      <c r="K852" s="46"/>
      <c r="L852" s="46">
        <f t="shared" si="255"/>
        <v>2</v>
      </c>
      <c r="M852" s="46">
        <v>2</v>
      </c>
      <c r="N852" s="46">
        <f t="shared" si="256"/>
        <v>0</v>
      </c>
      <c r="O852" s="105"/>
      <c r="P852" s="105"/>
      <c r="Q852" s="105"/>
      <c r="R852" s="105"/>
      <c r="S852" s="46">
        <f t="shared" si="271"/>
        <v>2</v>
      </c>
      <c r="T852" s="46">
        <v>2</v>
      </c>
      <c r="U852" s="46">
        <f t="shared" si="272"/>
        <v>0</v>
      </c>
      <c r="V852" s="105"/>
      <c r="W852" s="105"/>
      <c r="X852" s="105"/>
      <c r="Y852" s="105"/>
      <c r="Z852" s="46">
        <f t="shared" si="257"/>
        <v>2</v>
      </c>
      <c r="AA852" s="105">
        <v>2</v>
      </c>
      <c r="AB852" s="46">
        <f t="shared" si="258"/>
        <v>0</v>
      </c>
      <c r="AC852" s="105"/>
      <c r="AD852" s="105"/>
      <c r="AE852" s="105"/>
      <c r="AF852" s="105"/>
      <c r="AG852" s="46">
        <f t="shared" ref="AG852:AG913" si="274">Z852+AC852+AD852-AE852-AF852</f>
        <v>2</v>
      </c>
      <c r="AH852" s="105">
        <v>2</v>
      </c>
      <c r="AI852" s="46">
        <f t="shared" si="259"/>
        <v>0</v>
      </c>
      <c r="AJ852" s="105"/>
      <c r="AK852" s="105"/>
      <c r="AL852" s="105"/>
      <c r="AM852" s="105"/>
      <c r="AN852" s="46">
        <f t="shared" si="260"/>
        <v>2</v>
      </c>
      <c r="AO852" s="105">
        <v>2</v>
      </c>
      <c r="AP852" s="105">
        <f t="shared" si="261"/>
        <v>0</v>
      </c>
      <c r="AQ852" s="46">
        <f t="shared" si="262"/>
        <v>0</v>
      </c>
      <c r="AR852" s="46">
        <f t="shared" si="263"/>
        <v>0</v>
      </c>
      <c r="AS852" s="46">
        <f t="shared" si="264"/>
        <v>0</v>
      </c>
      <c r="AT852" s="46">
        <f t="shared" si="265"/>
        <v>0</v>
      </c>
      <c r="AU852" s="46">
        <f t="shared" si="266"/>
        <v>2</v>
      </c>
      <c r="AV852" s="184">
        <f t="shared" si="267"/>
        <v>2</v>
      </c>
      <c r="AW852" s="105">
        <f t="shared" si="268"/>
        <v>0</v>
      </c>
      <c r="AX852" s="107"/>
      <c r="AY852" s="294" t="b">
        <f t="shared" si="273"/>
        <v>1</v>
      </c>
      <c r="AZ852" s="5" t="s">
        <v>1598</v>
      </c>
    </row>
    <row r="853" spans="1:52" s="5" customFormat="1" ht="28.5" customHeight="1" x14ac:dyDescent="0.25">
      <c r="A853" s="281" t="s">
        <v>1739</v>
      </c>
      <c r="B853" s="19" t="s">
        <v>1847</v>
      </c>
      <c r="C853" s="65" t="s">
        <v>1848</v>
      </c>
      <c r="D853" s="66">
        <v>147.53</v>
      </c>
      <c r="E853" s="67">
        <v>147.53</v>
      </c>
      <c r="F853" s="101" t="s">
        <v>33</v>
      </c>
      <c r="G853" s="46">
        <v>0</v>
      </c>
      <c r="H853" s="46"/>
      <c r="I853" s="46"/>
      <c r="J853" s="46"/>
      <c r="K853" s="46"/>
      <c r="L853" s="46">
        <f t="shared" si="255"/>
        <v>0</v>
      </c>
      <c r="M853" s="46"/>
      <c r="N853" s="46">
        <f t="shared" si="256"/>
        <v>0</v>
      </c>
      <c r="O853" s="105"/>
      <c r="P853" s="105"/>
      <c r="Q853" s="105"/>
      <c r="R853" s="105"/>
      <c r="S853" s="46">
        <f t="shared" si="271"/>
        <v>0</v>
      </c>
      <c r="T853" s="46"/>
      <c r="U853" s="46">
        <f t="shared" si="272"/>
        <v>0</v>
      </c>
      <c r="V853" s="105"/>
      <c r="W853" s="105"/>
      <c r="X853" s="105"/>
      <c r="Y853" s="105"/>
      <c r="Z853" s="46">
        <f t="shared" si="257"/>
        <v>0</v>
      </c>
      <c r="AA853" s="105"/>
      <c r="AB853" s="46">
        <f t="shared" si="258"/>
        <v>0</v>
      </c>
      <c r="AC853" s="105"/>
      <c r="AD853" s="105"/>
      <c r="AE853" s="105"/>
      <c r="AF853" s="105"/>
      <c r="AG853" s="46">
        <f t="shared" si="274"/>
        <v>0</v>
      </c>
      <c r="AH853" s="105">
        <v>0</v>
      </c>
      <c r="AI853" s="46">
        <f t="shared" si="259"/>
        <v>0</v>
      </c>
      <c r="AJ853" s="105"/>
      <c r="AK853" s="105"/>
      <c r="AL853" s="105"/>
      <c r="AM853" s="105"/>
      <c r="AN853" s="46">
        <f t="shared" si="260"/>
        <v>0</v>
      </c>
      <c r="AO853" s="105">
        <v>0</v>
      </c>
      <c r="AP853" s="105">
        <f t="shared" si="261"/>
        <v>0</v>
      </c>
      <c r="AQ853" s="46">
        <f t="shared" si="262"/>
        <v>0</v>
      </c>
      <c r="AR853" s="46">
        <f t="shared" si="263"/>
        <v>0</v>
      </c>
      <c r="AS853" s="46">
        <f t="shared" si="264"/>
        <v>0</v>
      </c>
      <c r="AT853" s="46">
        <f t="shared" si="265"/>
        <v>0</v>
      </c>
      <c r="AU853" s="46">
        <f t="shared" si="266"/>
        <v>0</v>
      </c>
      <c r="AV853" s="105">
        <f t="shared" si="267"/>
        <v>0</v>
      </c>
      <c r="AW853" s="105">
        <f t="shared" si="268"/>
        <v>0</v>
      </c>
      <c r="AX853" s="108"/>
      <c r="AY853" s="294" t="b">
        <f t="shared" si="273"/>
        <v>1</v>
      </c>
      <c r="AZ853" s="5" t="s">
        <v>1848</v>
      </c>
    </row>
    <row r="854" spans="1:52" s="5" customFormat="1" ht="28.5" customHeight="1" x14ac:dyDescent="0.25">
      <c r="A854" s="281" t="s">
        <v>1298</v>
      </c>
      <c r="B854" s="19" t="s">
        <v>1403</v>
      </c>
      <c r="C854" s="65" t="s">
        <v>1404</v>
      </c>
      <c r="D854" s="66">
        <v>66.12</v>
      </c>
      <c r="E854" s="67">
        <v>66.12</v>
      </c>
      <c r="F854" s="101" t="s">
        <v>76</v>
      </c>
      <c r="G854" s="46">
        <v>19</v>
      </c>
      <c r="H854" s="46"/>
      <c r="I854" s="46"/>
      <c r="J854" s="46"/>
      <c r="K854" s="46"/>
      <c r="L854" s="46">
        <f t="shared" si="255"/>
        <v>19</v>
      </c>
      <c r="M854" s="46">
        <v>19</v>
      </c>
      <c r="N854" s="46">
        <f t="shared" si="256"/>
        <v>0</v>
      </c>
      <c r="O854" s="105"/>
      <c r="P854" s="105"/>
      <c r="Q854" s="105"/>
      <c r="R854" s="105"/>
      <c r="S854" s="46">
        <f t="shared" si="271"/>
        <v>19</v>
      </c>
      <c r="T854" s="46">
        <v>19</v>
      </c>
      <c r="U854" s="46">
        <f t="shared" si="272"/>
        <v>0</v>
      </c>
      <c r="V854" s="105"/>
      <c r="W854" s="105"/>
      <c r="X854" s="105"/>
      <c r="Y854" s="105"/>
      <c r="Z854" s="46">
        <f t="shared" si="257"/>
        <v>19</v>
      </c>
      <c r="AA854" s="105">
        <v>19</v>
      </c>
      <c r="AB854" s="46">
        <f t="shared" si="258"/>
        <v>0</v>
      </c>
      <c r="AC854" s="105"/>
      <c r="AD854" s="105"/>
      <c r="AE854" s="105"/>
      <c r="AF854" s="105"/>
      <c r="AG854" s="46">
        <f t="shared" si="274"/>
        <v>19</v>
      </c>
      <c r="AH854" s="105">
        <v>19</v>
      </c>
      <c r="AI854" s="46">
        <f t="shared" si="259"/>
        <v>0</v>
      </c>
      <c r="AJ854" s="105"/>
      <c r="AK854" s="105"/>
      <c r="AL854" s="105"/>
      <c r="AM854" s="105"/>
      <c r="AN854" s="46">
        <f t="shared" si="260"/>
        <v>19</v>
      </c>
      <c r="AO854" s="105">
        <v>19</v>
      </c>
      <c r="AP854" s="105">
        <f t="shared" si="261"/>
        <v>0</v>
      </c>
      <c r="AQ854" s="46">
        <f t="shared" si="262"/>
        <v>0</v>
      </c>
      <c r="AR854" s="46">
        <f t="shared" si="263"/>
        <v>0</v>
      </c>
      <c r="AS854" s="46">
        <f t="shared" si="264"/>
        <v>0</v>
      </c>
      <c r="AT854" s="46">
        <f t="shared" si="265"/>
        <v>0</v>
      </c>
      <c r="AU854" s="46">
        <f t="shared" si="266"/>
        <v>19</v>
      </c>
      <c r="AV854" s="184">
        <f t="shared" si="267"/>
        <v>19</v>
      </c>
      <c r="AW854" s="105">
        <f t="shared" si="268"/>
        <v>0</v>
      </c>
      <c r="AX854" s="107"/>
      <c r="AY854" s="294" t="b">
        <f t="shared" si="273"/>
        <v>1</v>
      </c>
      <c r="AZ854" s="5" t="s">
        <v>1404</v>
      </c>
    </row>
    <row r="855" spans="1:52" s="5" customFormat="1" ht="28.5" customHeight="1" x14ac:dyDescent="0.25">
      <c r="A855" s="281" t="s">
        <v>189</v>
      </c>
      <c r="B855" s="19" t="s">
        <v>220</v>
      </c>
      <c r="C855" s="65" t="s">
        <v>221</v>
      </c>
      <c r="D855" s="66">
        <v>57.42</v>
      </c>
      <c r="E855" s="67">
        <v>57.42</v>
      </c>
      <c r="F855" s="101" t="s">
        <v>33</v>
      </c>
      <c r="G855" s="46">
        <v>0</v>
      </c>
      <c r="H855" s="46"/>
      <c r="I855" s="46"/>
      <c r="J855" s="46"/>
      <c r="K855" s="46"/>
      <c r="L855" s="46">
        <f t="shared" si="255"/>
        <v>0</v>
      </c>
      <c r="M855" s="46"/>
      <c r="N855" s="46">
        <f t="shared" si="256"/>
        <v>0</v>
      </c>
      <c r="O855" s="105"/>
      <c r="P855" s="105"/>
      <c r="Q855" s="105"/>
      <c r="R855" s="105"/>
      <c r="S855" s="46">
        <f t="shared" si="271"/>
        <v>0</v>
      </c>
      <c r="T855" s="46"/>
      <c r="U855" s="46">
        <f t="shared" si="272"/>
        <v>0</v>
      </c>
      <c r="V855" s="105"/>
      <c r="W855" s="105"/>
      <c r="X855" s="105"/>
      <c r="Y855" s="105"/>
      <c r="Z855" s="46">
        <f t="shared" si="257"/>
        <v>0</v>
      </c>
      <c r="AA855" s="105">
        <v>0</v>
      </c>
      <c r="AB855" s="46">
        <f t="shared" si="258"/>
        <v>0</v>
      </c>
      <c r="AC855" s="105"/>
      <c r="AD855" s="105"/>
      <c r="AE855" s="105"/>
      <c r="AF855" s="105"/>
      <c r="AG855" s="46">
        <f t="shared" si="274"/>
        <v>0</v>
      </c>
      <c r="AH855" s="105">
        <v>0</v>
      </c>
      <c r="AI855" s="46">
        <f t="shared" si="259"/>
        <v>0</v>
      </c>
      <c r="AJ855" s="105"/>
      <c r="AK855" s="105"/>
      <c r="AL855" s="105"/>
      <c r="AM855" s="105"/>
      <c r="AN855" s="46">
        <f t="shared" si="260"/>
        <v>0</v>
      </c>
      <c r="AO855" s="105">
        <v>0</v>
      </c>
      <c r="AP855" s="105">
        <f t="shared" si="261"/>
        <v>0</v>
      </c>
      <c r="AQ855" s="46">
        <f t="shared" si="262"/>
        <v>0</v>
      </c>
      <c r="AR855" s="46">
        <f t="shared" si="263"/>
        <v>0</v>
      </c>
      <c r="AS855" s="46">
        <f t="shared" si="264"/>
        <v>0</v>
      </c>
      <c r="AT855" s="46">
        <f t="shared" si="265"/>
        <v>0</v>
      </c>
      <c r="AU855" s="46">
        <f t="shared" si="266"/>
        <v>0</v>
      </c>
      <c r="AV855" s="105">
        <f t="shared" si="267"/>
        <v>0</v>
      </c>
      <c r="AW855" s="105">
        <f t="shared" si="268"/>
        <v>0</v>
      </c>
      <c r="AX855" s="106" t="s">
        <v>162</v>
      </c>
      <c r="AY855" s="294" t="b">
        <f t="shared" si="273"/>
        <v>1</v>
      </c>
      <c r="AZ855" s="5" t="s">
        <v>221</v>
      </c>
    </row>
    <row r="856" spans="1:52" s="5" customFormat="1" ht="21" customHeight="1" x14ac:dyDescent="0.25">
      <c r="A856" s="281" t="s">
        <v>1739</v>
      </c>
      <c r="B856" s="19" t="s">
        <v>1849</v>
      </c>
      <c r="C856" s="65" t="s">
        <v>1850</v>
      </c>
      <c r="D856" s="66">
        <v>230</v>
      </c>
      <c r="E856" s="67">
        <v>230</v>
      </c>
      <c r="F856" s="101" t="s">
        <v>33</v>
      </c>
      <c r="G856" s="46">
        <v>1</v>
      </c>
      <c r="H856" s="46"/>
      <c r="I856" s="46"/>
      <c r="J856" s="46"/>
      <c r="K856" s="46"/>
      <c r="L856" s="46">
        <f t="shared" si="255"/>
        <v>1</v>
      </c>
      <c r="M856" s="46">
        <v>1</v>
      </c>
      <c r="N856" s="46">
        <f t="shared" si="256"/>
        <v>0</v>
      </c>
      <c r="O856" s="105"/>
      <c r="P856" s="105"/>
      <c r="Q856" s="105"/>
      <c r="R856" s="105"/>
      <c r="S856" s="46">
        <f t="shared" si="271"/>
        <v>1</v>
      </c>
      <c r="T856" s="46">
        <v>1</v>
      </c>
      <c r="U856" s="46">
        <f t="shared" si="272"/>
        <v>0</v>
      </c>
      <c r="V856" s="105"/>
      <c r="W856" s="105"/>
      <c r="X856" s="105"/>
      <c r="Y856" s="105"/>
      <c r="Z856" s="46">
        <f t="shared" si="257"/>
        <v>1</v>
      </c>
      <c r="AA856" s="105">
        <v>1</v>
      </c>
      <c r="AB856" s="46">
        <f t="shared" si="258"/>
        <v>0</v>
      </c>
      <c r="AC856" s="105"/>
      <c r="AD856" s="105"/>
      <c r="AE856" s="105"/>
      <c r="AF856" s="105"/>
      <c r="AG856" s="46">
        <f t="shared" si="274"/>
        <v>1</v>
      </c>
      <c r="AH856" s="105">
        <v>1</v>
      </c>
      <c r="AI856" s="46">
        <f t="shared" si="259"/>
        <v>0</v>
      </c>
      <c r="AJ856" s="105"/>
      <c r="AK856" s="105"/>
      <c r="AL856" s="105"/>
      <c r="AM856" s="105"/>
      <c r="AN856" s="46">
        <f t="shared" si="260"/>
        <v>1</v>
      </c>
      <c r="AO856" s="105">
        <v>1</v>
      </c>
      <c r="AP856" s="105">
        <f t="shared" si="261"/>
        <v>0</v>
      </c>
      <c r="AQ856" s="46">
        <f t="shared" si="262"/>
        <v>0</v>
      </c>
      <c r="AR856" s="46">
        <f t="shared" si="263"/>
        <v>0</v>
      </c>
      <c r="AS856" s="46">
        <f t="shared" si="264"/>
        <v>0</v>
      </c>
      <c r="AT856" s="46">
        <f t="shared" si="265"/>
        <v>0</v>
      </c>
      <c r="AU856" s="46">
        <f t="shared" si="266"/>
        <v>1</v>
      </c>
      <c r="AV856" s="184">
        <f t="shared" si="267"/>
        <v>1</v>
      </c>
      <c r="AW856" s="105">
        <f t="shared" si="268"/>
        <v>0</v>
      </c>
      <c r="AX856" s="107"/>
      <c r="AY856" s="294" t="b">
        <f t="shared" si="273"/>
        <v>1</v>
      </c>
      <c r="AZ856" s="5" t="s">
        <v>1850</v>
      </c>
    </row>
    <row r="857" spans="1:52" s="5" customFormat="1" ht="24.95" customHeight="1" x14ac:dyDescent="0.25">
      <c r="A857" s="281" t="s">
        <v>1298</v>
      </c>
      <c r="B857" s="19" t="s">
        <v>1405</v>
      </c>
      <c r="C857" s="65" t="s">
        <v>1406</v>
      </c>
      <c r="D857" s="66">
        <v>84.15</v>
      </c>
      <c r="E857" s="67">
        <v>84.15</v>
      </c>
      <c r="F857" s="101" t="s">
        <v>33</v>
      </c>
      <c r="G857" s="46">
        <v>3</v>
      </c>
      <c r="H857" s="46"/>
      <c r="I857" s="46"/>
      <c r="J857" s="46"/>
      <c r="K857" s="46"/>
      <c r="L857" s="46">
        <f t="shared" si="255"/>
        <v>3</v>
      </c>
      <c r="M857" s="46">
        <v>3</v>
      </c>
      <c r="N857" s="46">
        <f t="shared" si="256"/>
        <v>0</v>
      </c>
      <c r="O857" s="105"/>
      <c r="P857" s="105"/>
      <c r="Q857" s="105"/>
      <c r="R857" s="105"/>
      <c r="S857" s="46">
        <f t="shared" si="271"/>
        <v>3</v>
      </c>
      <c r="T857" s="46">
        <v>3</v>
      </c>
      <c r="U857" s="46">
        <f t="shared" si="272"/>
        <v>0</v>
      </c>
      <c r="V857" s="105"/>
      <c r="W857" s="105"/>
      <c r="X857" s="105"/>
      <c r="Y857" s="105"/>
      <c r="Z857" s="46">
        <f t="shared" si="257"/>
        <v>3</v>
      </c>
      <c r="AA857" s="105">
        <v>3</v>
      </c>
      <c r="AB857" s="46">
        <f t="shared" si="258"/>
        <v>0</v>
      </c>
      <c r="AC857" s="105"/>
      <c r="AD857" s="105"/>
      <c r="AE857" s="105"/>
      <c r="AF857" s="105"/>
      <c r="AG857" s="46">
        <f t="shared" si="274"/>
        <v>3</v>
      </c>
      <c r="AH857" s="105">
        <v>3</v>
      </c>
      <c r="AI857" s="46">
        <f t="shared" si="259"/>
        <v>0</v>
      </c>
      <c r="AJ857" s="105"/>
      <c r="AK857" s="105"/>
      <c r="AL857" s="105"/>
      <c r="AM857" s="105"/>
      <c r="AN857" s="46">
        <f t="shared" si="260"/>
        <v>3</v>
      </c>
      <c r="AO857" s="105">
        <v>3</v>
      </c>
      <c r="AP857" s="105">
        <f t="shared" si="261"/>
        <v>0</v>
      </c>
      <c r="AQ857" s="46">
        <f t="shared" si="262"/>
        <v>0</v>
      </c>
      <c r="AR857" s="46">
        <f t="shared" si="263"/>
        <v>0</v>
      </c>
      <c r="AS857" s="46">
        <f t="shared" si="264"/>
        <v>0</v>
      </c>
      <c r="AT857" s="46">
        <f t="shared" si="265"/>
        <v>0</v>
      </c>
      <c r="AU857" s="46">
        <f t="shared" si="266"/>
        <v>3</v>
      </c>
      <c r="AV857" s="184">
        <f t="shared" si="267"/>
        <v>3</v>
      </c>
      <c r="AW857" s="105">
        <f t="shared" si="268"/>
        <v>0</v>
      </c>
      <c r="AX857" s="107"/>
      <c r="AY857" s="294" t="b">
        <f t="shared" si="273"/>
        <v>1</v>
      </c>
      <c r="AZ857" s="5" t="s">
        <v>1406</v>
      </c>
    </row>
    <row r="858" spans="1:52" s="5" customFormat="1" ht="28.5" customHeight="1" x14ac:dyDescent="0.25">
      <c r="A858" s="281" t="s">
        <v>674</v>
      </c>
      <c r="B858" s="19" t="s">
        <v>980</v>
      </c>
      <c r="C858" s="65" t="s">
        <v>981</v>
      </c>
      <c r="D858" s="66">
        <v>156.34</v>
      </c>
      <c r="E858" s="67">
        <v>156.34</v>
      </c>
      <c r="F858" s="101" t="s">
        <v>53</v>
      </c>
      <c r="G858" s="46">
        <v>0</v>
      </c>
      <c r="H858" s="46"/>
      <c r="I858" s="46"/>
      <c r="J858" s="46"/>
      <c r="K858" s="46"/>
      <c r="L858" s="46">
        <f t="shared" si="255"/>
        <v>0</v>
      </c>
      <c r="M858" s="46"/>
      <c r="N858" s="46">
        <f t="shared" si="256"/>
        <v>0</v>
      </c>
      <c r="O858" s="105"/>
      <c r="P858" s="105"/>
      <c r="Q858" s="105"/>
      <c r="R858" s="105"/>
      <c r="S858" s="46">
        <f t="shared" si="271"/>
        <v>0</v>
      </c>
      <c r="T858" s="46"/>
      <c r="U858" s="46">
        <f t="shared" si="272"/>
        <v>0</v>
      </c>
      <c r="V858" s="105"/>
      <c r="W858" s="105"/>
      <c r="X858" s="105"/>
      <c r="Y858" s="105"/>
      <c r="Z858" s="46">
        <f t="shared" si="257"/>
        <v>0</v>
      </c>
      <c r="AA858" s="105"/>
      <c r="AB858" s="46">
        <f t="shared" si="258"/>
        <v>0</v>
      </c>
      <c r="AC858" s="105"/>
      <c r="AD858" s="105"/>
      <c r="AE858" s="105"/>
      <c r="AF858" s="105"/>
      <c r="AG858" s="46">
        <f t="shared" si="274"/>
        <v>0</v>
      </c>
      <c r="AH858" s="105">
        <v>0</v>
      </c>
      <c r="AI858" s="46">
        <f t="shared" si="259"/>
        <v>0</v>
      </c>
      <c r="AJ858" s="105"/>
      <c r="AK858" s="105"/>
      <c r="AL858" s="105"/>
      <c r="AM858" s="105"/>
      <c r="AN858" s="46">
        <f t="shared" si="260"/>
        <v>0</v>
      </c>
      <c r="AO858" s="105">
        <v>0</v>
      </c>
      <c r="AP858" s="105">
        <f t="shared" si="261"/>
        <v>0</v>
      </c>
      <c r="AQ858" s="46">
        <f t="shared" si="262"/>
        <v>0</v>
      </c>
      <c r="AR858" s="46">
        <f t="shared" si="263"/>
        <v>0</v>
      </c>
      <c r="AS858" s="46">
        <f t="shared" si="264"/>
        <v>0</v>
      </c>
      <c r="AT858" s="46">
        <f t="shared" si="265"/>
        <v>0</v>
      </c>
      <c r="AU858" s="46">
        <f t="shared" si="266"/>
        <v>0</v>
      </c>
      <c r="AV858" s="105">
        <f t="shared" si="267"/>
        <v>0</v>
      </c>
      <c r="AW858" s="105">
        <f t="shared" si="268"/>
        <v>0</v>
      </c>
      <c r="AX858" s="107"/>
      <c r="AY858" s="294" t="b">
        <f t="shared" si="273"/>
        <v>1</v>
      </c>
      <c r="AZ858" s="5" t="s">
        <v>981</v>
      </c>
    </row>
    <row r="859" spans="1:52" s="5" customFormat="1" ht="30" x14ac:dyDescent="0.25">
      <c r="A859" s="281" t="s">
        <v>1739</v>
      </c>
      <c r="B859" s="19" t="s">
        <v>1851</v>
      </c>
      <c r="C859" s="65" t="s">
        <v>1852</v>
      </c>
      <c r="D859" s="66">
        <v>129.82</v>
      </c>
      <c r="E859" s="67">
        <v>128.25</v>
      </c>
      <c r="F859" s="101" t="s">
        <v>33</v>
      </c>
      <c r="G859" s="46">
        <v>0</v>
      </c>
      <c r="H859" s="46"/>
      <c r="I859" s="46"/>
      <c r="J859" s="46"/>
      <c r="K859" s="46"/>
      <c r="L859" s="46">
        <f t="shared" si="255"/>
        <v>0</v>
      </c>
      <c r="M859" s="46">
        <v>1</v>
      </c>
      <c r="N859" s="46">
        <f t="shared" si="256"/>
        <v>1</v>
      </c>
      <c r="O859" s="105"/>
      <c r="P859" s="105"/>
      <c r="Q859" s="105"/>
      <c r="R859" s="105"/>
      <c r="S859" s="46">
        <f t="shared" si="271"/>
        <v>0</v>
      </c>
      <c r="T859" s="46">
        <v>1</v>
      </c>
      <c r="U859" s="46">
        <f t="shared" si="272"/>
        <v>1</v>
      </c>
      <c r="V859" s="105">
        <v>32</v>
      </c>
      <c r="W859" s="105"/>
      <c r="X859" s="105"/>
      <c r="Y859" s="105"/>
      <c r="Z859" s="46">
        <f t="shared" si="257"/>
        <v>32</v>
      </c>
      <c r="AA859" s="105">
        <v>32</v>
      </c>
      <c r="AB859" s="46">
        <f t="shared" si="258"/>
        <v>0</v>
      </c>
      <c r="AC859" s="105"/>
      <c r="AD859" s="105"/>
      <c r="AE859" s="105">
        <v>1</v>
      </c>
      <c r="AF859" s="105"/>
      <c r="AG859" s="46">
        <f t="shared" si="274"/>
        <v>31</v>
      </c>
      <c r="AH859" s="105">
        <v>31</v>
      </c>
      <c r="AI859" s="46">
        <f t="shared" si="259"/>
        <v>0</v>
      </c>
      <c r="AJ859" s="105">
        <v>2</v>
      </c>
      <c r="AK859" s="105"/>
      <c r="AL859" s="105">
        <v>3</v>
      </c>
      <c r="AM859" s="105"/>
      <c r="AN859" s="46">
        <f t="shared" si="260"/>
        <v>30</v>
      </c>
      <c r="AO859" s="105">
        <v>30</v>
      </c>
      <c r="AP859" s="105">
        <f t="shared" si="261"/>
        <v>0</v>
      </c>
      <c r="AQ859" s="46">
        <f t="shared" si="262"/>
        <v>34</v>
      </c>
      <c r="AR859" s="46">
        <f t="shared" si="263"/>
        <v>0</v>
      </c>
      <c r="AS859" s="46">
        <f t="shared" si="264"/>
        <v>4</v>
      </c>
      <c r="AT859" s="46">
        <f t="shared" si="265"/>
        <v>0</v>
      </c>
      <c r="AU859" s="46">
        <f t="shared" si="266"/>
        <v>30</v>
      </c>
      <c r="AV859" s="184">
        <f t="shared" si="267"/>
        <v>30</v>
      </c>
      <c r="AW859" s="105">
        <f t="shared" si="268"/>
        <v>0</v>
      </c>
      <c r="AX859" s="107"/>
      <c r="AY859" s="294" t="b">
        <f t="shared" si="273"/>
        <v>1</v>
      </c>
      <c r="AZ859" s="5" t="s">
        <v>1852</v>
      </c>
    </row>
    <row r="860" spans="1:52" s="5" customFormat="1" ht="24.95" customHeight="1" x14ac:dyDescent="0.25">
      <c r="A860" s="281" t="s">
        <v>228</v>
      </c>
      <c r="B860" s="19" t="s">
        <v>540</v>
      </c>
      <c r="C860" s="65" t="s">
        <v>541</v>
      </c>
      <c r="D860" s="67">
        <v>77.99839999999999</v>
      </c>
      <c r="E860" s="67">
        <v>77.99839999999999</v>
      </c>
      <c r="F860" s="101" t="s">
        <v>53</v>
      </c>
      <c r="G860" s="46">
        <v>0</v>
      </c>
      <c r="H860" s="46"/>
      <c r="I860" s="46"/>
      <c r="J860" s="46"/>
      <c r="K860" s="46"/>
      <c r="L860" s="46">
        <f t="shared" si="255"/>
        <v>0</v>
      </c>
      <c r="M860" s="46"/>
      <c r="N860" s="46">
        <f t="shared" si="256"/>
        <v>0</v>
      </c>
      <c r="O860" s="105"/>
      <c r="P860" s="105"/>
      <c r="Q860" s="105"/>
      <c r="R860" s="105"/>
      <c r="S860" s="46">
        <f t="shared" si="271"/>
        <v>0</v>
      </c>
      <c r="T860" s="46"/>
      <c r="U860" s="46">
        <f t="shared" si="272"/>
        <v>0</v>
      </c>
      <c r="V860" s="105"/>
      <c r="W860" s="105"/>
      <c r="X860" s="105"/>
      <c r="Y860" s="105"/>
      <c r="Z860" s="46">
        <f t="shared" si="257"/>
        <v>0</v>
      </c>
      <c r="AA860" s="105"/>
      <c r="AB860" s="46">
        <f t="shared" si="258"/>
        <v>0</v>
      </c>
      <c r="AC860" s="105"/>
      <c r="AD860" s="105"/>
      <c r="AE860" s="105"/>
      <c r="AF860" s="105"/>
      <c r="AG860" s="46">
        <f t="shared" si="274"/>
        <v>0</v>
      </c>
      <c r="AH860" s="105">
        <v>0</v>
      </c>
      <c r="AI860" s="46">
        <f t="shared" si="259"/>
        <v>0</v>
      </c>
      <c r="AJ860" s="105"/>
      <c r="AK860" s="105"/>
      <c r="AL860" s="105"/>
      <c r="AM860" s="105"/>
      <c r="AN860" s="46">
        <f t="shared" si="260"/>
        <v>0</v>
      </c>
      <c r="AO860" s="105">
        <v>0</v>
      </c>
      <c r="AP860" s="105">
        <f t="shared" si="261"/>
        <v>0</v>
      </c>
      <c r="AQ860" s="46">
        <f t="shared" si="262"/>
        <v>0</v>
      </c>
      <c r="AR860" s="46">
        <f t="shared" si="263"/>
        <v>0</v>
      </c>
      <c r="AS860" s="46">
        <f t="shared" si="264"/>
        <v>0</v>
      </c>
      <c r="AT860" s="46">
        <f t="shared" si="265"/>
        <v>0</v>
      </c>
      <c r="AU860" s="46">
        <f t="shared" si="266"/>
        <v>0</v>
      </c>
      <c r="AV860" s="105">
        <f t="shared" si="267"/>
        <v>0</v>
      </c>
      <c r="AW860" s="105">
        <f t="shared" si="268"/>
        <v>0</v>
      </c>
      <c r="AX860" s="108"/>
      <c r="AY860" s="294" t="b">
        <f t="shared" si="273"/>
        <v>1</v>
      </c>
      <c r="AZ860" s="5" t="s">
        <v>541</v>
      </c>
    </row>
    <row r="861" spans="1:52" s="5" customFormat="1" ht="24.95" customHeight="1" x14ac:dyDescent="0.25">
      <c r="A861" s="281" t="s">
        <v>1739</v>
      </c>
      <c r="B861" s="19" t="s">
        <v>1853</v>
      </c>
      <c r="C861" s="65" t="s">
        <v>1854</v>
      </c>
      <c r="D861" s="66">
        <v>12.01</v>
      </c>
      <c r="E861" s="67">
        <v>12.01</v>
      </c>
      <c r="F861" s="101" t="s">
        <v>33</v>
      </c>
      <c r="G861" s="46">
        <v>1</v>
      </c>
      <c r="H861" s="46"/>
      <c r="I861" s="46"/>
      <c r="J861" s="46"/>
      <c r="K861" s="46"/>
      <c r="L861" s="46">
        <f t="shared" si="255"/>
        <v>1</v>
      </c>
      <c r="M861" s="46">
        <v>1</v>
      </c>
      <c r="N861" s="46">
        <f t="shared" si="256"/>
        <v>0</v>
      </c>
      <c r="O861" s="105"/>
      <c r="P861" s="105"/>
      <c r="Q861" s="105"/>
      <c r="R861" s="105"/>
      <c r="S861" s="46">
        <f t="shared" si="271"/>
        <v>1</v>
      </c>
      <c r="T861" s="46">
        <v>1</v>
      </c>
      <c r="U861" s="46">
        <f t="shared" si="272"/>
        <v>0</v>
      </c>
      <c r="V861" s="105"/>
      <c r="W861" s="105"/>
      <c r="X861" s="105"/>
      <c r="Y861" s="105"/>
      <c r="Z861" s="46">
        <f t="shared" si="257"/>
        <v>1</v>
      </c>
      <c r="AA861" s="105">
        <v>1</v>
      </c>
      <c r="AB861" s="46">
        <f t="shared" si="258"/>
        <v>0</v>
      </c>
      <c r="AC861" s="105"/>
      <c r="AD861" s="105"/>
      <c r="AE861" s="105"/>
      <c r="AF861" s="105"/>
      <c r="AG861" s="46">
        <f t="shared" si="274"/>
        <v>1</v>
      </c>
      <c r="AH861" s="105">
        <v>1</v>
      </c>
      <c r="AI861" s="46">
        <f t="shared" si="259"/>
        <v>0</v>
      </c>
      <c r="AJ861" s="105"/>
      <c r="AK861" s="105"/>
      <c r="AL861" s="105"/>
      <c r="AM861" s="105"/>
      <c r="AN861" s="46">
        <f t="shared" si="260"/>
        <v>1</v>
      </c>
      <c r="AO861" s="105">
        <v>1</v>
      </c>
      <c r="AP861" s="105">
        <f t="shared" si="261"/>
        <v>0</v>
      </c>
      <c r="AQ861" s="46">
        <f t="shared" si="262"/>
        <v>0</v>
      </c>
      <c r="AR861" s="46">
        <f t="shared" si="263"/>
        <v>0</v>
      </c>
      <c r="AS861" s="46">
        <f t="shared" si="264"/>
        <v>0</v>
      </c>
      <c r="AT861" s="46">
        <f t="shared" si="265"/>
        <v>0</v>
      </c>
      <c r="AU861" s="46">
        <f t="shared" si="266"/>
        <v>1</v>
      </c>
      <c r="AV861" s="184">
        <f t="shared" si="267"/>
        <v>1</v>
      </c>
      <c r="AW861" s="105">
        <f t="shared" si="268"/>
        <v>0</v>
      </c>
      <c r="AX861" s="107"/>
      <c r="AY861" s="294" t="b">
        <f t="shared" si="273"/>
        <v>1</v>
      </c>
      <c r="AZ861" s="5" t="s">
        <v>1854</v>
      </c>
    </row>
    <row r="862" spans="1:52" s="5" customFormat="1" ht="24.95" customHeight="1" x14ac:dyDescent="0.25">
      <c r="A862" s="281" t="s">
        <v>1739</v>
      </c>
      <c r="B862" s="19" t="s">
        <v>1855</v>
      </c>
      <c r="C862" s="65" t="s">
        <v>1856</v>
      </c>
      <c r="D862" s="66">
        <v>52</v>
      </c>
      <c r="E862" s="67">
        <v>52</v>
      </c>
      <c r="F862" s="101" t="s">
        <v>1368</v>
      </c>
      <c r="G862" s="46">
        <v>0</v>
      </c>
      <c r="H862" s="46"/>
      <c r="I862" s="46"/>
      <c r="J862" s="46"/>
      <c r="K862" s="46"/>
      <c r="L862" s="46">
        <f t="shared" si="255"/>
        <v>0</v>
      </c>
      <c r="M862" s="46"/>
      <c r="N862" s="46">
        <f t="shared" si="256"/>
        <v>0</v>
      </c>
      <c r="O862" s="105"/>
      <c r="P862" s="105"/>
      <c r="Q862" s="105"/>
      <c r="R862" s="105"/>
      <c r="S862" s="46">
        <f t="shared" si="271"/>
        <v>0</v>
      </c>
      <c r="T862" s="46">
        <v>0</v>
      </c>
      <c r="U862" s="46">
        <f t="shared" si="272"/>
        <v>0</v>
      </c>
      <c r="V862" s="105"/>
      <c r="W862" s="105"/>
      <c r="X862" s="105"/>
      <c r="Y862" s="105"/>
      <c r="Z862" s="46">
        <f t="shared" si="257"/>
        <v>0</v>
      </c>
      <c r="AA862" s="105"/>
      <c r="AB862" s="46">
        <f t="shared" si="258"/>
        <v>0</v>
      </c>
      <c r="AC862" s="105"/>
      <c r="AD862" s="105"/>
      <c r="AE862" s="105"/>
      <c r="AF862" s="105"/>
      <c r="AG862" s="46">
        <f t="shared" si="274"/>
        <v>0</v>
      </c>
      <c r="AH862" s="105">
        <v>0</v>
      </c>
      <c r="AI862" s="46">
        <f t="shared" si="259"/>
        <v>0</v>
      </c>
      <c r="AJ862" s="105"/>
      <c r="AK862" s="105"/>
      <c r="AL862" s="105"/>
      <c r="AM862" s="105"/>
      <c r="AN862" s="46">
        <f t="shared" si="260"/>
        <v>0</v>
      </c>
      <c r="AO862" s="105">
        <v>0</v>
      </c>
      <c r="AP862" s="105">
        <f t="shared" si="261"/>
        <v>0</v>
      </c>
      <c r="AQ862" s="46">
        <f t="shared" si="262"/>
        <v>0</v>
      </c>
      <c r="AR862" s="46">
        <f t="shared" si="263"/>
        <v>0</v>
      </c>
      <c r="AS862" s="46">
        <f t="shared" si="264"/>
        <v>0</v>
      </c>
      <c r="AT862" s="46">
        <f t="shared" si="265"/>
        <v>0</v>
      </c>
      <c r="AU862" s="46">
        <f t="shared" si="266"/>
        <v>0</v>
      </c>
      <c r="AV862" s="105">
        <f t="shared" si="267"/>
        <v>0</v>
      </c>
      <c r="AW862" s="105">
        <f t="shared" si="268"/>
        <v>0</v>
      </c>
      <c r="AX862" s="107"/>
      <c r="AY862" s="294" t="b">
        <f t="shared" si="273"/>
        <v>1</v>
      </c>
      <c r="AZ862" s="5" t="s">
        <v>1856</v>
      </c>
    </row>
    <row r="863" spans="1:52" s="5" customFormat="1" ht="24.95" customHeight="1" x14ac:dyDescent="0.25">
      <c r="A863" s="281" t="s">
        <v>1739</v>
      </c>
      <c r="B863" s="19" t="s">
        <v>1857</v>
      </c>
      <c r="C863" s="65" t="s">
        <v>1858</v>
      </c>
      <c r="D863" s="66">
        <v>94.84</v>
      </c>
      <c r="E863" s="67">
        <v>94.84</v>
      </c>
      <c r="F863" s="101" t="s">
        <v>33</v>
      </c>
      <c r="G863" s="46">
        <v>0</v>
      </c>
      <c r="H863" s="46"/>
      <c r="I863" s="46"/>
      <c r="J863" s="46"/>
      <c r="K863" s="46"/>
      <c r="L863" s="46">
        <f t="shared" si="255"/>
        <v>0</v>
      </c>
      <c r="M863" s="46"/>
      <c r="N863" s="46">
        <f t="shared" si="256"/>
        <v>0</v>
      </c>
      <c r="O863" s="105"/>
      <c r="P863" s="105"/>
      <c r="Q863" s="105"/>
      <c r="R863" s="105"/>
      <c r="S863" s="46">
        <f t="shared" si="271"/>
        <v>0</v>
      </c>
      <c r="T863" s="46"/>
      <c r="U863" s="46">
        <f t="shared" si="272"/>
        <v>0</v>
      </c>
      <c r="V863" s="105"/>
      <c r="W863" s="105"/>
      <c r="X863" s="105"/>
      <c r="Y863" s="105"/>
      <c r="Z863" s="46">
        <f t="shared" si="257"/>
        <v>0</v>
      </c>
      <c r="AA863" s="105"/>
      <c r="AB863" s="46">
        <f t="shared" si="258"/>
        <v>0</v>
      </c>
      <c r="AC863" s="105"/>
      <c r="AD863" s="105"/>
      <c r="AE863" s="105"/>
      <c r="AF863" s="105"/>
      <c r="AG863" s="46">
        <f t="shared" si="274"/>
        <v>0</v>
      </c>
      <c r="AH863" s="105">
        <v>0</v>
      </c>
      <c r="AI863" s="46">
        <f t="shared" si="259"/>
        <v>0</v>
      </c>
      <c r="AJ863" s="105"/>
      <c r="AK863" s="105"/>
      <c r="AL863" s="105"/>
      <c r="AM863" s="105"/>
      <c r="AN863" s="46">
        <f t="shared" si="260"/>
        <v>0</v>
      </c>
      <c r="AO863" s="105">
        <v>0</v>
      </c>
      <c r="AP863" s="105">
        <f t="shared" si="261"/>
        <v>0</v>
      </c>
      <c r="AQ863" s="46">
        <f t="shared" si="262"/>
        <v>0</v>
      </c>
      <c r="AR863" s="46">
        <f t="shared" si="263"/>
        <v>0</v>
      </c>
      <c r="AS863" s="46">
        <f t="shared" si="264"/>
        <v>0</v>
      </c>
      <c r="AT863" s="46">
        <f t="shared" si="265"/>
        <v>0</v>
      </c>
      <c r="AU863" s="46">
        <f t="shared" si="266"/>
        <v>0</v>
      </c>
      <c r="AV863" s="105">
        <f t="shared" si="267"/>
        <v>0</v>
      </c>
      <c r="AW863" s="105">
        <f t="shared" si="268"/>
        <v>0</v>
      </c>
      <c r="AX863" s="107"/>
      <c r="AY863" s="294" t="b">
        <f t="shared" si="273"/>
        <v>1</v>
      </c>
      <c r="AZ863" s="5" t="s">
        <v>1858</v>
      </c>
    </row>
    <row r="864" spans="1:52" s="5" customFormat="1" ht="24.95" customHeight="1" x14ac:dyDescent="0.25">
      <c r="A864" s="281" t="s">
        <v>1739</v>
      </c>
      <c r="B864" s="19" t="s">
        <v>1859</v>
      </c>
      <c r="C864" s="65" t="s">
        <v>1860</v>
      </c>
      <c r="D864" s="66">
        <v>95.18</v>
      </c>
      <c r="E864" s="67">
        <v>95.18</v>
      </c>
      <c r="F864" s="101" t="s">
        <v>53</v>
      </c>
      <c r="G864" s="46">
        <v>0</v>
      </c>
      <c r="H864" s="46"/>
      <c r="I864" s="46"/>
      <c r="J864" s="46"/>
      <c r="K864" s="46"/>
      <c r="L864" s="46">
        <f t="shared" si="255"/>
        <v>0</v>
      </c>
      <c r="M864" s="46"/>
      <c r="N864" s="46">
        <f t="shared" si="256"/>
        <v>0</v>
      </c>
      <c r="O864" s="105"/>
      <c r="P864" s="105"/>
      <c r="Q864" s="105"/>
      <c r="R864" s="105"/>
      <c r="S864" s="46">
        <f t="shared" si="271"/>
        <v>0</v>
      </c>
      <c r="T864" s="46"/>
      <c r="U864" s="46">
        <f t="shared" si="272"/>
        <v>0</v>
      </c>
      <c r="V864" s="105"/>
      <c r="W864" s="105"/>
      <c r="X864" s="105"/>
      <c r="Y864" s="105"/>
      <c r="Z864" s="46">
        <f t="shared" si="257"/>
        <v>0</v>
      </c>
      <c r="AA864" s="105"/>
      <c r="AB864" s="46">
        <f t="shared" si="258"/>
        <v>0</v>
      </c>
      <c r="AC864" s="105"/>
      <c r="AD864" s="105"/>
      <c r="AE864" s="105"/>
      <c r="AF864" s="105"/>
      <c r="AG864" s="46">
        <f t="shared" si="274"/>
        <v>0</v>
      </c>
      <c r="AH864" s="105">
        <v>0</v>
      </c>
      <c r="AI864" s="46">
        <f t="shared" si="259"/>
        <v>0</v>
      </c>
      <c r="AJ864" s="105"/>
      <c r="AK864" s="105"/>
      <c r="AL864" s="105"/>
      <c r="AM864" s="105"/>
      <c r="AN864" s="46">
        <f t="shared" si="260"/>
        <v>0</v>
      </c>
      <c r="AO864" s="105">
        <v>0</v>
      </c>
      <c r="AP864" s="105">
        <f t="shared" si="261"/>
        <v>0</v>
      </c>
      <c r="AQ864" s="46">
        <f t="shared" si="262"/>
        <v>0</v>
      </c>
      <c r="AR864" s="46">
        <f t="shared" si="263"/>
        <v>0</v>
      </c>
      <c r="AS864" s="46">
        <f t="shared" si="264"/>
        <v>0</v>
      </c>
      <c r="AT864" s="46">
        <f t="shared" si="265"/>
        <v>0</v>
      </c>
      <c r="AU864" s="46">
        <f t="shared" si="266"/>
        <v>0</v>
      </c>
      <c r="AV864" s="105">
        <f t="shared" si="267"/>
        <v>0</v>
      </c>
      <c r="AW864" s="105">
        <f t="shared" si="268"/>
        <v>0</v>
      </c>
      <c r="AX864" s="107"/>
      <c r="AY864" s="294" t="b">
        <f t="shared" si="273"/>
        <v>1</v>
      </c>
      <c r="AZ864" s="5" t="s">
        <v>1860</v>
      </c>
    </row>
    <row r="865" spans="1:52" s="5" customFormat="1" ht="28.5" customHeight="1" x14ac:dyDescent="0.25">
      <c r="A865" s="281" t="s">
        <v>1739</v>
      </c>
      <c r="B865" s="19" t="s">
        <v>1861</v>
      </c>
      <c r="C865" s="108" t="s">
        <v>1862</v>
      </c>
      <c r="D865" s="66">
        <v>126.45</v>
      </c>
      <c r="E865" s="67">
        <v>126.45</v>
      </c>
      <c r="F865" s="101" t="s">
        <v>33</v>
      </c>
      <c r="G865" s="46">
        <v>0</v>
      </c>
      <c r="H865" s="46"/>
      <c r="I865" s="46"/>
      <c r="J865" s="46"/>
      <c r="K865" s="46"/>
      <c r="L865" s="46">
        <f t="shared" si="255"/>
        <v>0</v>
      </c>
      <c r="M865" s="46"/>
      <c r="N865" s="46">
        <f t="shared" si="256"/>
        <v>0</v>
      </c>
      <c r="O865" s="105"/>
      <c r="P865" s="105"/>
      <c r="Q865" s="105"/>
      <c r="R865" s="105"/>
      <c r="S865" s="46">
        <f t="shared" si="271"/>
        <v>0</v>
      </c>
      <c r="T865" s="46"/>
      <c r="U865" s="46">
        <f t="shared" si="272"/>
        <v>0</v>
      </c>
      <c r="V865" s="105"/>
      <c r="W865" s="105"/>
      <c r="X865" s="105"/>
      <c r="Y865" s="105"/>
      <c r="Z865" s="46">
        <f t="shared" si="257"/>
        <v>0</v>
      </c>
      <c r="AA865" s="105"/>
      <c r="AB865" s="46">
        <f t="shared" si="258"/>
        <v>0</v>
      </c>
      <c r="AC865" s="105"/>
      <c r="AD865" s="105"/>
      <c r="AE865" s="105"/>
      <c r="AF865" s="105"/>
      <c r="AG865" s="46">
        <f t="shared" si="274"/>
        <v>0</v>
      </c>
      <c r="AH865" s="105">
        <v>0</v>
      </c>
      <c r="AI865" s="46">
        <f t="shared" si="259"/>
        <v>0</v>
      </c>
      <c r="AJ865" s="105"/>
      <c r="AK865" s="105"/>
      <c r="AL865" s="105"/>
      <c r="AM865" s="105"/>
      <c r="AN865" s="46">
        <f t="shared" si="260"/>
        <v>0</v>
      </c>
      <c r="AO865" s="105">
        <v>0</v>
      </c>
      <c r="AP865" s="105">
        <f t="shared" si="261"/>
        <v>0</v>
      </c>
      <c r="AQ865" s="46">
        <f t="shared" si="262"/>
        <v>0</v>
      </c>
      <c r="AR865" s="46">
        <f t="shared" si="263"/>
        <v>0</v>
      </c>
      <c r="AS865" s="46">
        <f t="shared" si="264"/>
        <v>0</v>
      </c>
      <c r="AT865" s="46">
        <f t="shared" si="265"/>
        <v>0</v>
      </c>
      <c r="AU865" s="46">
        <f t="shared" si="266"/>
        <v>0</v>
      </c>
      <c r="AV865" s="105">
        <f t="shared" si="267"/>
        <v>0</v>
      </c>
      <c r="AW865" s="105">
        <f t="shared" si="268"/>
        <v>0</v>
      </c>
      <c r="AX865" s="107"/>
      <c r="AY865" s="294" t="b">
        <f t="shared" si="273"/>
        <v>1</v>
      </c>
      <c r="AZ865" s="5" t="s">
        <v>1862</v>
      </c>
    </row>
    <row r="866" spans="1:52" s="5" customFormat="1" ht="24.95" customHeight="1" x14ac:dyDescent="0.25">
      <c r="A866" s="281" t="s">
        <v>27</v>
      </c>
      <c r="B866" s="19" t="s">
        <v>165</v>
      </c>
      <c r="C866" s="65" t="s">
        <v>166</v>
      </c>
      <c r="D866" s="66">
        <v>185.02</v>
      </c>
      <c r="E866" s="67">
        <v>185.02</v>
      </c>
      <c r="F866" s="101" t="s">
        <v>76</v>
      </c>
      <c r="G866" s="46">
        <v>24</v>
      </c>
      <c r="H866" s="46"/>
      <c r="I866" s="46"/>
      <c r="J866" s="46"/>
      <c r="K866" s="46"/>
      <c r="L866" s="46">
        <f t="shared" si="255"/>
        <v>24</v>
      </c>
      <c r="M866" s="46">
        <v>24</v>
      </c>
      <c r="N866" s="46">
        <f t="shared" si="256"/>
        <v>0</v>
      </c>
      <c r="O866" s="105"/>
      <c r="P866" s="105"/>
      <c r="Q866" s="105"/>
      <c r="R866" s="105"/>
      <c r="S866" s="46">
        <f t="shared" ref="S866:S884" si="275">L866+O866+P866-Q866-R866</f>
        <v>24</v>
      </c>
      <c r="T866" s="46">
        <v>24</v>
      </c>
      <c r="U866" s="46">
        <f t="shared" ref="U866:U884" si="276">T866-S866</f>
        <v>0</v>
      </c>
      <c r="V866" s="105"/>
      <c r="W866" s="105"/>
      <c r="X866" s="105"/>
      <c r="Y866" s="105"/>
      <c r="Z866" s="46">
        <f t="shared" si="257"/>
        <v>24</v>
      </c>
      <c r="AA866" s="105">
        <v>24</v>
      </c>
      <c r="AB866" s="46">
        <f t="shared" si="258"/>
        <v>0</v>
      </c>
      <c r="AC866" s="105"/>
      <c r="AD866" s="105"/>
      <c r="AE866" s="105"/>
      <c r="AF866" s="105"/>
      <c r="AG866" s="46">
        <f t="shared" si="274"/>
        <v>24</v>
      </c>
      <c r="AH866" s="105">
        <v>24</v>
      </c>
      <c r="AI866" s="46">
        <f t="shared" si="259"/>
        <v>0</v>
      </c>
      <c r="AJ866" s="105"/>
      <c r="AK866" s="105"/>
      <c r="AL866" s="105"/>
      <c r="AM866" s="105"/>
      <c r="AN866" s="46">
        <f t="shared" si="260"/>
        <v>24</v>
      </c>
      <c r="AO866" s="105">
        <v>24</v>
      </c>
      <c r="AP866" s="105">
        <f t="shared" si="261"/>
        <v>0</v>
      </c>
      <c r="AQ866" s="46">
        <f t="shared" si="262"/>
        <v>0</v>
      </c>
      <c r="AR866" s="46">
        <f t="shared" si="263"/>
        <v>0</v>
      </c>
      <c r="AS866" s="46">
        <f t="shared" si="264"/>
        <v>0</v>
      </c>
      <c r="AT866" s="46">
        <f t="shared" si="265"/>
        <v>0</v>
      </c>
      <c r="AU866" s="46">
        <f t="shared" si="266"/>
        <v>24</v>
      </c>
      <c r="AV866" s="105">
        <f t="shared" si="267"/>
        <v>24</v>
      </c>
      <c r="AW866" s="105">
        <f t="shared" si="268"/>
        <v>0</v>
      </c>
      <c r="AX866" s="107"/>
      <c r="AY866" s="294" t="b">
        <f t="shared" si="273"/>
        <v>1</v>
      </c>
      <c r="AZ866" s="5" t="s">
        <v>166</v>
      </c>
    </row>
    <row r="867" spans="1:52" s="5" customFormat="1" ht="26.25" x14ac:dyDescent="0.25">
      <c r="A867" s="281" t="s">
        <v>189</v>
      </c>
      <c r="B867" s="19" t="s">
        <v>222</v>
      </c>
      <c r="C867" s="65" t="s">
        <v>223</v>
      </c>
      <c r="D867" s="66">
        <v>10.72</v>
      </c>
      <c r="E867" s="67">
        <v>10.72</v>
      </c>
      <c r="F867" s="101" t="s">
        <v>33</v>
      </c>
      <c r="G867" s="46">
        <v>40</v>
      </c>
      <c r="H867" s="46"/>
      <c r="I867" s="46"/>
      <c r="J867" s="46"/>
      <c r="K867" s="46"/>
      <c r="L867" s="46">
        <f t="shared" si="255"/>
        <v>40</v>
      </c>
      <c r="M867" s="46">
        <v>40</v>
      </c>
      <c r="N867" s="46">
        <f t="shared" si="256"/>
        <v>0</v>
      </c>
      <c r="O867" s="105"/>
      <c r="P867" s="105"/>
      <c r="Q867" s="105"/>
      <c r="R867" s="105"/>
      <c r="S867" s="46">
        <f t="shared" si="275"/>
        <v>40</v>
      </c>
      <c r="T867" s="46">
        <v>40</v>
      </c>
      <c r="U867" s="46">
        <f t="shared" si="276"/>
        <v>0</v>
      </c>
      <c r="V867" s="105"/>
      <c r="W867" s="105"/>
      <c r="X867" s="105"/>
      <c r="Y867" s="105"/>
      <c r="Z867" s="46">
        <f t="shared" si="257"/>
        <v>40</v>
      </c>
      <c r="AA867" s="105">
        <v>40</v>
      </c>
      <c r="AB867" s="46">
        <f t="shared" si="258"/>
        <v>0</v>
      </c>
      <c r="AC867" s="105"/>
      <c r="AD867" s="105"/>
      <c r="AE867" s="105">
        <v>20</v>
      </c>
      <c r="AF867" s="105"/>
      <c r="AG867" s="46">
        <f t="shared" si="274"/>
        <v>20</v>
      </c>
      <c r="AH867" s="105">
        <v>20</v>
      </c>
      <c r="AI867" s="46">
        <f t="shared" si="259"/>
        <v>0</v>
      </c>
      <c r="AJ867" s="105"/>
      <c r="AK867" s="105"/>
      <c r="AL867" s="105"/>
      <c r="AM867" s="105"/>
      <c r="AN867" s="46">
        <f t="shared" si="260"/>
        <v>20</v>
      </c>
      <c r="AO867" s="105">
        <v>20</v>
      </c>
      <c r="AP867" s="105">
        <f t="shared" si="261"/>
        <v>0</v>
      </c>
      <c r="AQ867" s="46">
        <f t="shared" si="262"/>
        <v>0</v>
      </c>
      <c r="AR867" s="46">
        <f t="shared" si="263"/>
        <v>0</v>
      </c>
      <c r="AS867" s="46">
        <f t="shared" si="264"/>
        <v>20</v>
      </c>
      <c r="AT867" s="46">
        <f t="shared" si="265"/>
        <v>0</v>
      </c>
      <c r="AU867" s="46">
        <f t="shared" si="266"/>
        <v>20</v>
      </c>
      <c r="AV867" s="105">
        <f t="shared" si="267"/>
        <v>20</v>
      </c>
      <c r="AW867" s="105">
        <f t="shared" si="268"/>
        <v>0</v>
      </c>
      <c r="AX867" s="107"/>
      <c r="AY867" s="294" t="b">
        <f t="shared" si="273"/>
        <v>1</v>
      </c>
      <c r="AZ867" s="5" t="s">
        <v>223</v>
      </c>
    </row>
    <row r="868" spans="1:52" s="5" customFormat="1" ht="28.5" customHeight="1" x14ac:dyDescent="0.25">
      <c r="A868" s="281" t="s">
        <v>1053</v>
      </c>
      <c r="B868" s="19" t="s">
        <v>1240</v>
      </c>
      <c r="C868" s="65" t="s">
        <v>1241</v>
      </c>
      <c r="D868" s="66">
        <v>90</v>
      </c>
      <c r="E868" s="67">
        <v>90</v>
      </c>
      <c r="F868" s="101" t="s">
        <v>33</v>
      </c>
      <c r="G868" s="46">
        <v>0</v>
      </c>
      <c r="H868" s="46"/>
      <c r="I868" s="46"/>
      <c r="J868" s="46"/>
      <c r="K868" s="46"/>
      <c r="L868" s="46">
        <f t="shared" si="255"/>
        <v>0</v>
      </c>
      <c r="M868" s="46"/>
      <c r="N868" s="46">
        <f t="shared" si="256"/>
        <v>0</v>
      </c>
      <c r="O868" s="105"/>
      <c r="P868" s="105"/>
      <c r="Q868" s="105"/>
      <c r="R868" s="105"/>
      <c r="S868" s="46">
        <f t="shared" si="275"/>
        <v>0</v>
      </c>
      <c r="T868" s="46"/>
      <c r="U868" s="46">
        <f t="shared" si="276"/>
        <v>0</v>
      </c>
      <c r="V868" s="105"/>
      <c r="W868" s="105"/>
      <c r="X868" s="105"/>
      <c r="Y868" s="105"/>
      <c r="Z868" s="46">
        <f t="shared" si="257"/>
        <v>0</v>
      </c>
      <c r="AA868" s="105"/>
      <c r="AB868" s="46">
        <f t="shared" si="258"/>
        <v>0</v>
      </c>
      <c r="AC868" s="105"/>
      <c r="AD868" s="105"/>
      <c r="AE868" s="105"/>
      <c r="AF868" s="105"/>
      <c r="AG868" s="46">
        <f t="shared" si="274"/>
        <v>0</v>
      </c>
      <c r="AH868" s="105">
        <v>0</v>
      </c>
      <c r="AI868" s="46">
        <f t="shared" si="259"/>
        <v>0</v>
      </c>
      <c r="AJ868" s="105"/>
      <c r="AK868" s="105"/>
      <c r="AL868" s="105"/>
      <c r="AM868" s="105"/>
      <c r="AN868" s="46">
        <f t="shared" si="260"/>
        <v>0</v>
      </c>
      <c r="AO868" s="105">
        <v>0</v>
      </c>
      <c r="AP868" s="105">
        <f t="shared" si="261"/>
        <v>0</v>
      </c>
      <c r="AQ868" s="46">
        <f t="shared" si="262"/>
        <v>0</v>
      </c>
      <c r="AR868" s="46">
        <f t="shared" si="263"/>
        <v>0</v>
      </c>
      <c r="AS868" s="46">
        <f t="shared" si="264"/>
        <v>0</v>
      </c>
      <c r="AT868" s="46">
        <f t="shared" si="265"/>
        <v>0</v>
      </c>
      <c r="AU868" s="46">
        <f t="shared" si="266"/>
        <v>0</v>
      </c>
      <c r="AV868" s="105">
        <f t="shared" si="267"/>
        <v>0</v>
      </c>
      <c r="AW868" s="105">
        <f t="shared" si="268"/>
        <v>0</v>
      </c>
      <c r="AX868" s="107"/>
      <c r="AY868" s="294" t="b">
        <f t="shared" si="273"/>
        <v>1</v>
      </c>
      <c r="AZ868" s="5" t="s">
        <v>1241</v>
      </c>
    </row>
    <row r="869" spans="1:52" s="5" customFormat="1" ht="24.95" customHeight="1" x14ac:dyDescent="0.25">
      <c r="A869" s="281" t="s">
        <v>674</v>
      </c>
      <c r="B869" s="19" t="s">
        <v>982</v>
      </c>
      <c r="C869" s="65" t="s">
        <v>983</v>
      </c>
      <c r="D869" s="66">
        <v>350</v>
      </c>
      <c r="E869" s="67">
        <v>350</v>
      </c>
      <c r="F869" s="101" t="s">
        <v>33</v>
      </c>
      <c r="G869" s="46">
        <v>0</v>
      </c>
      <c r="H869" s="46"/>
      <c r="I869" s="46"/>
      <c r="J869" s="46"/>
      <c r="K869" s="46"/>
      <c r="L869" s="46">
        <f t="shared" si="255"/>
        <v>0</v>
      </c>
      <c r="M869" s="46"/>
      <c r="N869" s="46">
        <f t="shared" si="256"/>
        <v>0</v>
      </c>
      <c r="O869" s="105"/>
      <c r="P869" s="105"/>
      <c r="Q869" s="105"/>
      <c r="R869" s="105"/>
      <c r="S869" s="46">
        <f t="shared" si="275"/>
        <v>0</v>
      </c>
      <c r="T869" s="46"/>
      <c r="U869" s="46">
        <f t="shared" si="276"/>
        <v>0</v>
      </c>
      <c r="V869" s="105"/>
      <c r="W869" s="105"/>
      <c r="X869" s="105"/>
      <c r="Y869" s="105"/>
      <c r="Z869" s="46">
        <f t="shared" si="257"/>
        <v>0</v>
      </c>
      <c r="AA869" s="105"/>
      <c r="AB869" s="46">
        <f t="shared" si="258"/>
        <v>0</v>
      </c>
      <c r="AC869" s="105"/>
      <c r="AD869" s="105"/>
      <c r="AE869" s="105"/>
      <c r="AF869" s="105"/>
      <c r="AG869" s="46">
        <f t="shared" si="274"/>
        <v>0</v>
      </c>
      <c r="AH869" s="105">
        <v>0</v>
      </c>
      <c r="AI869" s="46">
        <f t="shared" si="259"/>
        <v>0</v>
      </c>
      <c r="AJ869" s="105"/>
      <c r="AK869" s="105"/>
      <c r="AL869" s="105"/>
      <c r="AM869" s="105"/>
      <c r="AN869" s="46">
        <f t="shared" si="260"/>
        <v>0</v>
      </c>
      <c r="AO869" s="105">
        <v>0</v>
      </c>
      <c r="AP869" s="105">
        <f t="shared" si="261"/>
        <v>0</v>
      </c>
      <c r="AQ869" s="46">
        <f t="shared" si="262"/>
        <v>0</v>
      </c>
      <c r="AR869" s="46">
        <f t="shared" si="263"/>
        <v>0</v>
      </c>
      <c r="AS869" s="46">
        <f t="shared" si="264"/>
        <v>0</v>
      </c>
      <c r="AT869" s="46">
        <f t="shared" si="265"/>
        <v>0</v>
      </c>
      <c r="AU869" s="46">
        <f t="shared" si="266"/>
        <v>0</v>
      </c>
      <c r="AV869" s="105">
        <f t="shared" si="267"/>
        <v>0</v>
      </c>
      <c r="AW869" s="105">
        <f t="shared" si="268"/>
        <v>0</v>
      </c>
      <c r="AX869" s="107"/>
      <c r="AY869" s="294" t="b">
        <f t="shared" si="273"/>
        <v>1</v>
      </c>
      <c r="AZ869" s="5" t="s">
        <v>983</v>
      </c>
    </row>
    <row r="870" spans="1:52" s="5" customFormat="1" ht="28.5" customHeight="1" x14ac:dyDescent="0.25">
      <c r="A870" s="281" t="s">
        <v>1053</v>
      </c>
      <c r="B870" s="19" t="s">
        <v>1242</v>
      </c>
      <c r="C870" s="65" t="s">
        <v>1243</v>
      </c>
      <c r="D870" s="66">
        <v>95</v>
      </c>
      <c r="E870" s="67">
        <v>95</v>
      </c>
      <c r="F870" s="101" t="s">
        <v>33</v>
      </c>
      <c r="G870" s="46">
        <v>4</v>
      </c>
      <c r="H870" s="46"/>
      <c r="I870" s="46"/>
      <c r="J870" s="46"/>
      <c r="K870" s="46"/>
      <c r="L870" s="46">
        <f t="shared" si="255"/>
        <v>4</v>
      </c>
      <c r="M870" s="46">
        <v>4</v>
      </c>
      <c r="N870" s="46">
        <f t="shared" si="256"/>
        <v>0</v>
      </c>
      <c r="O870" s="105"/>
      <c r="P870" s="105"/>
      <c r="Q870" s="105"/>
      <c r="R870" s="105"/>
      <c r="S870" s="46">
        <f t="shared" si="275"/>
        <v>4</v>
      </c>
      <c r="T870" s="46">
        <v>4</v>
      </c>
      <c r="U870" s="46">
        <f t="shared" si="276"/>
        <v>0</v>
      </c>
      <c r="V870" s="105"/>
      <c r="W870" s="105"/>
      <c r="X870" s="105"/>
      <c r="Y870" s="105"/>
      <c r="Z870" s="46">
        <f t="shared" si="257"/>
        <v>4</v>
      </c>
      <c r="AA870" s="105">
        <v>4</v>
      </c>
      <c r="AB870" s="46">
        <f t="shared" si="258"/>
        <v>0</v>
      </c>
      <c r="AC870" s="105"/>
      <c r="AD870" s="105"/>
      <c r="AE870" s="105"/>
      <c r="AF870" s="105"/>
      <c r="AG870" s="46">
        <f t="shared" si="274"/>
        <v>4</v>
      </c>
      <c r="AH870" s="105">
        <v>4</v>
      </c>
      <c r="AI870" s="46">
        <f t="shared" si="259"/>
        <v>0</v>
      </c>
      <c r="AJ870" s="105"/>
      <c r="AK870" s="105"/>
      <c r="AL870" s="105"/>
      <c r="AM870" s="105"/>
      <c r="AN870" s="46">
        <f t="shared" si="260"/>
        <v>4</v>
      </c>
      <c r="AO870" s="105">
        <v>4</v>
      </c>
      <c r="AP870" s="105">
        <f t="shared" si="261"/>
        <v>0</v>
      </c>
      <c r="AQ870" s="46">
        <f t="shared" si="262"/>
        <v>0</v>
      </c>
      <c r="AR870" s="46">
        <f t="shared" si="263"/>
        <v>0</v>
      </c>
      <c r="AS870" s="46">
        <f t="shared" si="264"/>
        <v>0</v>
      </c>
      <c r="AT870" s="46">
        <f t="shared" si="265"/>
        <v>0</v>
      </c>
      <c r="AU870" s="46">
        <f t="shared" si="266"/>
        <v>4</v>
      </c>
      <c r="AV870" s="105">
        <f t="shared" si="267"/>
        <v>4</v>
      </c>
      <c r="AW870" s="105">
        <f t="shared" si="268"/>
        <v>0</v>
      </c>
      <c r="AX870" s="107"/>
      <c r="AY870" s="294" t="b">
        <f t="shared" si="273"/>
        <v>1</v>
      </c>
      <c r="AZ870" s="5" t="s">
        <v>1243</v>
      </c>
    </row>
    <row r="871" spans="1:52" s="5" customFormat="1" ht="24.95" customHeight="1" x14ac:dyDescent="0.25">
      <c r="A871" s="281" t="s">
        <v>1053</v>
      </c>
      <c r="B871" s="19" t="s">
        <v>1244</v>
      </c>
      <c r="C871" s="65" t="s">
        <v>1245</v>
      </c>
      <c r="D871" s="66">
        <v>275.04000000000002</v>
      </c>
      <c r="E871" s="67">
        <v>275.04000000000002</v>
      </c>
      <c r="F871" s="101" t="s">
        <v>33</v>
      </c>
      <c r="G871" s="46">
        <v>2</v>
      </c>
      <c r="H871" s="46"/>
      <c r="I871" s="46"/>
      <c r="J871" s="46"/>
      <c r="K871" s="46"/>
      <c r="L871" s="46">
        <f t="shared" si="255"/>
        <v>2</v>
      </c>
      <c r="M871" s="46">
        <v>2</v>
      </c>
      <c r="N871" s="46">
        <f t="shared" si="256"/>
        <v>0</v>
      </c>
      <c r="O871" s="105"/>
      <c r="P871" s="105"/>
      <c r="Q871" s="105"/>
      <c r="R871" s="105"/>
      <c r="S871" s="46">
        <f t="shared" si="275"/>
        <v>2</v>
      </c>
      <c r="T871" s="46">
        <v>2</v>
      </c>
      <c r="U871" s="46">
        <f t="shared" si="276"/>
        <v>0</v>
      </c>
      <c r="V871" s="105"/>
      <c r="W871" s="105"/>
      <c r="X871" s="105"/>
      <c r="Y871" s="105"/>
      <c r="Z871" s="46">
        <f t="shared" si="257"/>
        <v>2</v>
      </c>
      <c r="AA871" s="105">
        <v>2</v>
      </c>
      <c r="AB871" s="46">
        <f t="shared" si="258"/>
        <v>0</v>
      </c>
      <c r="AC871" s="105"/>
      <c r="AD871" s="105"/>
      <c r="AE871" s="105"/>
      <c r="AF871" s="105"/>
      <c r="AG871" s="46">
        <f t="shared" si="274"/>
        <v>2</v>
      </c>
      <c r="AH871" s="105">
        <v>2</v>
      </c>
      <c r="AI871" s="46">
        <f t="shared" si="259"/>
        <v>0</v>
      </c>
      <c r="AJ871" s="105"/>
      <c r="AK871" s="105"/>
      <c r="AL871" s="105"/>
      <c r="AM871" s="105"/>
      <c r="AN871" s="46">
        <f t="shared" si="260"/>
        <v>2</v>
      </c>
      <c r="AO871" s="105">
        <v>2</v>
      </c>
      <c r="AP871" s="105">
        <f t="shared" si="261"/>
        <v>0</v>
      </c>
      <c r="AQ871" s="46">
        <f t="shared" si="262"/>
        <v>0</v>
      </c>
      <c r="AR871" s="46">
        <f t="shared" si="263"/>
        <v>0</v>
      </c>
      <c r="AS871" s="46">
        <f t="shared" si="264"/>
        <v>0</v>
      </c>
      <c r="AT871" s="46">
        <f t="shared" si="265"/>
        <v>0</v>
      </c>
      <c r="AU871" s="46">
        <f t="shared" si="266"/>
        <v>2</v>
      </c>
      <c r="AV871" s="184">
        <f t="shared" si="267"/>
        <v>2</v>
      </c>
      <c r="AW871" s="105">
        <f t="shared" si="268"/>
        <v>0</v>
      </c>
      <c r="AX871" s="107"/>
      <c r="AY871" s="294" t="b">
        <f t="shared" si="273"/>
        <v>1</v>
      </c>
      <c r="AZ871" s="5" t="s">
        <v>1245</v>
      </c>
    </row>
    <row r="872" spans="1:52" s="5" customFormat="1" ht="24.95" customHeight="1" x14ac:dyDescent="0.25">
      <c r="A872" s="281" t="s">
        <v>228</v>
      </c>
      <c r="B872" s="19" t="s">
        <v>542</v>
      </c>
      <c r="C872" s="65" t="s">
        <v>543</v>
      </c>
      <c r="D872" s="66">
        <v>26.1</v>
      </c>
      <c r="E872" s="67">
        <v>26.1</v>
      </c>
      <c r="F872" s="101" t="s">
        <v>33</v>
      </c>
      <c r="G872" s="46">
        <v>9</v>
      </c>
      <c r="H872" s="46"/>
      <c r="I872" s="46"/>
      <c r="J872" s="46"/>
      <c r="K872" s="46"/>
      <c r="L872" s="46">
        <f t="shared" si="255"/>
        <v>9</v>
      </c>
      <c r="M872" s="46">
        <v>9</v>
      </c>
      <c r="N872" s="46">
        <f t="shared" si="256"/>
        <v>0</v>
      </c>
      <c r="O872" s="105"/>
      <c r="P872" s="105"/>
      <c r="Q872" s="105"/>
      <c r="R872" s="105"/>
      <c r="S872" s="46">
        <f t="shared" si="275"/>
        <v>9</v>
      </c>
      <c r="T872" s="46">
        <v>9</v>
      </c>
      <c r="U872" s="46">
        <f t="shared" si="276"/>
        <v>0</v>
      </c>
      <c r="V872" s="105"/>
      <c r="W872" s="105"/>
      <c r="X872" s="105"/>
      <c r="Y872" s="105"/>
      <c r="Z872" s="46">
        <f t="shared" si="257"/>
        <v>9</v>
      </c>
      <c r="AA872" s="105">
        <v>9</v>
      </c>
      <c r="AB872" s="46">
        <f t="shared" si="258"/>
        <v>0</v>
      </c>
      <c r="AC872" s="105"/>
      <c r="AD872" s="105"/>
      <c r="AE872" s="105"/>
      <c r="AF872" s="105"/>
      <c r="AG872" s="46">
        <f t="shared" si="274"/>
        <v>9</v>
      </c>
      <c r="AH872" s="105">
        <v>9</v>
      </c>
      <c r="AI872" s="46">
        <f t="shared" si="259"/>
        <v>0</v>
      </c>
      <c r="AJ872" s="105"/>
      <c r="AK872" s="105"/>
      <c r="AL872" s="105"/>
      <c r="AM872" s="105"/>
      <c r="AN872" s="46">
        <f t="shared" si="260"/>
        <v>9</v>
      </c>
      <c r="AO872" s="105">
        <v>9</v>
      </c>
      <c r="AP872" s="105">
        <f t="shared" si="261"/>
        <v>0</v>
      </c>
      <c r="AQ872" s="46">
        <f t="shared" si="262"/>
        <v>0</v>
      </c>
      <c r="AR872" s="46">
        <f t="shared" si="263"/>
        <v>0</v>
      </c>
      <c r="AS872" s="46">
        <f t="shared" si="264"/>
        <v>0</v>
      </c>
      <c r="AT872" s="46">
        <f t="shared" si="265"/>
        <v>0</v>
      </c>
      <c r="AU872" s="46">
        <f t="shared" si="266"/>
        <v>9</v>
      </c>
      <c r="AV872" s="105">
        <f t="shared" si="267"/>
        <v>9</v>
      </c>
      <c r="AW872" s="105">
        <f t="shared" si="268"/>
        <v>0</v>
      </c>
      <c r="AX872" s="107"/>
      <c r="AY872" s="294" t="b">
        <f t="shared" si="273"/>
        <v>1</v>
      </c>
      <c r="AZ872" s="5" t="s">
        <v>543</v>
      </c>
    </row>
    <row r="873" spans="1:52" s="5" customFormat="1" ht="28.5" customHeight="1" x14ac:dyDescent="0.25">
      <c r="A873" s="281" t="s">
        <v>228</v>
      </c>
      <c r="B873" s="19" t="s">
        <v>544</v>
      </c>
      <c r="C873" s="65" t="s">
        <v>545</v>
      </c>
      <c r="D873" s="66">
        <v>93.21</v>
      </c>
      <c r="E873" s="67">
        <v>93.21</v>
      </c>
      <c r="F873" s="101" t="s">
        <v>33</v>
      </c>
      <c r="G873" s="46">
        <v>13</v>
      </c>
      <c r="H873" s="46"/>
      <c r="I873" s="46"/>
      <c r="J873" s="46"/>
      <c r="K873" s="46"/>
      <c r="L873" s="46">
        <f t="shared" si="255"/>
        <v>13</v>
      </c>
      <c r="M873" s="46">
        <v>13</v>
      </c>
      <c r="N873" s="46">
        <f t="shared" si="256"/>
        <v>0</v>
      </c>
      <c r="O873" s="105"/>
      <c r="P873" s="105"/>
      <c r="Q873" s="105"/>
      <c r="R873" s="105"/>
      <c r="S873" s="46">
        <f t="shared" si="275"/>
        <v>13</v>
      </c>
      <c r="T873" s="46">
        <v>13</v>
      </c>
      <c r="U873" s="46">
        <f t="shared" si="276"/>
        <v>0</v>
      </c>
      <c r="V873" s="105"/>
      <c r="W873" s="105"/>
      <c r="X873" s="105"/>
      <c r="Y873" s="105"/>
      <c r="Z873" s="46">
        <f t="shared" si="257"/>
        <v>13</v>
      </c>
      <c r="AA873" s="105">
        <v>13</v>
      </c>
      <c r="AB873" s="46">
        <f t="shared" si="258"/>
        <v>0</v>
      </c>
      <c r="AC873" s="105"/>
      <c r="AD873" s="105"/>
      <c r="AE873" s="105"/>
      <c r="AF873" s="105"/>
      <c r="AG873" s="46">
        <f t="shared" si="274"/>
        <v>13</v>
      </c>
      <c r="AH873" s="105">
        <v>13</v>
      </c>
      <c r="AI873" s="46">
        <f t="shared" si="259"/>
        <v>0</v>
      </c>
      <c r="AJ873" s="105"/>
      <c r="AK873" s="105"/>
      <c r="AL873" s="105"/>
      <c r="AM873" s="105"/>
      <c r="AN873" s="46">
        <f t="shared" si="260"/>
        <v>13</v>
      </c>
      <c r="AO873" s="105">
        <v>13</v>
      </c>
      <c r="AP873" s="105">
        <f t="shared" si="261"/>
        <v>0</v>
      </c>
      <c r="AQ873" s="46">
        <f t="shared" si="262"/>
        <v>0</v>
      </c>
      <c r="AR873" s="46">
        <f t="shared" si="263"/>
        <v>0</v>
      </c>
      <c r="AS873" s="46">
        <f t="shared" si="264"/>
        <v>0</v>
      </c>
      <c r="AT873" s="46">
        <f t="shared" si="265"/>
        <v>0</v>
      </c>
      <c r="AU873" s="46">
        <f t="shared" si="266"/>
        <v>13</v>
      </c>
      <c r="AV873" s="105">
        <f t="shared" si="267"/>
        <v>13</v>
      </c>
      <c r="AW873" s="105">
        <f t="shared" si="268"/>
        <v>0</v>
      </c>
      <c r="AX873" s="107"/>
      <c r="AY873" s="294" t="b">
        <f t="shared" si="273"/>
        <v>1</v>
      </c>
      <c r="AZ873" s="5" t="s">
        <v>545</v>
      </c>
    </row>
    <row r="874" spans="1:52" s="5" customFormat="1" ht="28.5" customHeight="1" x14ac:dyDescent="0.25">
      <c r="A874" s="281" t="s">
        <v>228</v>
      </c>
      <c r="B874" s="19" t="s">
        <v>546</v>
      </c>
      <c r="C874" s="65" t="s">
        <v>547</v>
      </c>
      <c r="D874" s="66">
        <v>18</v>
      </c>
      <c r="E874" s="67">
        <v>18</v>
      </c>
      <c r="F874" s="101" t="s">
        <v>33</v>
      </c>
      <c r="G874" s="46">
        <v>1</v>
      </c>
      <c r="H874" s="46"/>
      <c r="I874" s="46"/>
      <c r="J874" s="46"/>
      <c r="K874" s="46"/>
      <c r="L874" s="46">
        <f t="shared" si="255"/>
        <v>1</v>
      </c>
      <c r="M874" s="46">
        <v>1</v>
      </c>
      <c r="N874" s="46">
        <f t="shared" si="256"/>
        <v>0</v>
      </c>
      <c r="O874" s="105"/>
      <c r="P874" s="105"/>
      <c r="Q874" s="105"/>
      <c r="R874" s="105"/>
      <c r="S874" s="46">
        <f t="shared" si="275"/>
        <v>1</v>
      </c>
      <c r="T874" s="46">
        <v>1</v>
      </c>
      <c r="U874" s="46">
        <f t="shared" si="276"/>
        <v>0</v>
      </c>
      <c r="V874" s="105"/>
      <c r="W874" s="105"/>
      <c r="X874" s="105"/>
      <c r="Y874" s="105"/>
      <c r="Z874" s="46">
        <f t="shared" si="257"/>
        <v>1</v>
      </c>
      <c r="AA874" s="105">
        <v>1</v>
      </c>
      <c r="AB874" s="46">
        <f t="shared" si="258"/>
        <v>0</v>
      </c>
      <c r="AC874" s="105"/>
      <c r="AD874" s="105"/>
      <c r="AE874" s="105"/>
      <c r="AF874" s="105"/>
      <c r="AG874" s="46">
        <f t="shared" si="274"/>
        <v>1</v>
      </c>
      <c r="AH874" s="105">
        <v>1</v>
      </c>
      <c r="AI874" s="46">
        <f t="shared" si="259"/>
        <v>0</v>
      </c>
      <c r="AJ874" s="105"/>
      <c r="AK874" s="105"/>
      <c r="AL874" s="105"/>
      <c r="AM874" s="105"/>
      <c r="AN874" s="46">
        <f t="shared" si="260"/>
        <v>1</v>
      </c>
      <c r="AO874" s="105">
        <v>1</v>
      </c>
      <c r="AP874" s="105">
        <f t="shared" si="261"/>
        <v>0</v>
      </c>
      <c r="AQ874" s="46">
        <f t="shared" si="262"/>
        <v>0</v>
      </c>
      <c r="AR874" s="46">
        <f t="shared" si="263"/>
        <v>0</v>
      </c>
      <c r="AS874" s="46">
        <f t="shared" si="264"/>
        <v>0</v>
      </c>
      <c r="AT874" s="46">
        <f t="shared" si="265"/>
        <v>0</v>
      </c>
      <c r="AU874" s="46">
        <f t="shared" si="266"/>
        <v>1</v>
      </c>
      <c r="AV874" s="105">
        <f t="shared" si="267"/>
        <v>1</v>
      </c>
      <c r="AW874" s="105">
        <f t="shared" si="268"/>
        <v>0</v>
      </c>
      <c r="AX874" s="107"/>
      <c r="AY874" s="294" t="b">
        <f t="shared" si="273"/>
        <v>1</v>
      </c>
      <c r="AZ874" s="5" t="s">
        <v>547</v>
      </c>
    </row>
    <row r="875" spans="1:52" s="5" customFormat="1" ht="28.5" customHeight="1" x14ac:dyDescent="0.25">
      <c r="A875" s="281" t="s">
        <v>228</v>
      </c>
      <c r="B875" s="19" t="s">
        <v>548</v>
      </c>
      <c r="C875" s="65" t="s">
        <v>549</v>
      </c>
      <c r="D875" s="66">
        <v>102.31</v>
      </c>
      <c r="E875" s="67">
        <v>102.31</v>
      </c>
      <c r="F875" s="101" t="s">
        <v>33</v>
      </c>
      <c r="G875" s="46">
        <v>1</v>
      </c>
      <c r="H875" s="46"/>
      <c r="I875" s="46"/>
      <c r="J875" s="46"/>
      <c r="K875" s="46"/>
      <c r="L875" s="46">
        <f t="shared" si="255"/>
        <v>1</v>
      </c>
      <c r="M875" s="46">
        <v>1</v>
      </c>
      <c r="N875" s="46">
        <f t="shared" si="256"/>
        <v>0</v>
      </c>
      <c r="O875" s="105"/>
      <c r="P875" s="105"/>
      <c r="Q875" s="105"/>
      <c r="R875" s="105"/>
      <c r="S875" s="46">
        <f t="shared" si="275"/>
        <v>1</v>
      </c>
      <c r="T875" s="46">
        <v>1</v>
      </c>
      <c r="U875" s="46">
        <f t="shared" si="276"/>
        <v>0</v>
      </c>
      <c r="V875" s="105"/>
      <c r="W875" s="105"/>
      <c r="X875" s="105"/>
      <c r="Y875" s="105"/>
      <c r="Z875" s="46">
        <f t="shared" si="257"/>
        <v>1</v>
      </c>
      <c r="AA875" s="105">
        <v>1</v>
      </c>
      <c r="AB875" s="46">
        <f t="shared" si="258"/>
        <v>0</v>
      </c>
      <c r="AC875" s="105"/>
      <c r="AD875" s="105"/>
      <c r="AE875" s="105"/>
      <c r="AF875" s="105"/>
      <c r="AG875" s="46">
        <f t="shared" si="274"/>
        <v>1</v>
      </c>
      <c r="AH875" s="105">
        <v>1</v>
      </c>
      <c r="AI875" s="46">
        <f t="shared" si="259"/>
        <v>0</v>
      </c>
      <c r="AJ875" s="105"/>
      <c r="AK875" s="105"/>
      <c r="AL875" s="105"/>
      <c r="AM875" s="105"/>
      <c r="AN875" s="46">
        <f t="shared" si="260"/>
        <v>1</v>
      </c>
      <c r="AO875" s="105">
        <v>1</v>
      </c>
      <c r="AP875" s="105">
        <f t="shared" si="261"/>
        <v>0</v>
      </c>
      <c r="AQ875" s="46">
        <f t="shared" si="262"/>
        <v>0</v>
      </c>
      <c r="AR875" s="46">
        <f t="shared" si="263"/>
        <v>0</v>
      </c>
      <c r="AS875" s="46">
        <f t="shared" si="264"/>
        <v>0</v>
      </c>
      <c r="AT875" s="46">
        <f t="shared" si="265"/>
        <v>0</v>
      </c>
      <c r="AU875" s="46">
        <f t="shared" si="266"/>
        <v>1</v>
      </c>
      <c r="AV875" s="105">
        <f t="shared" si="267"/>
        <v>1</v>
      </c>
      <c r="AW875" s="105">
        <f t="shared" si="268"/>
        <v>0</v>
      </c>
      <c r="AX875" s="107"/>
      <c r="AY875" s="294" t="b">
        <f t="shared" si="273"/>
        <v>1</v>
      </c>
      <c r="AZ875" s="5" t="s">
        <v>549</v>
      </c>
    </row>
    <row r="876" spans="1:52" s="5" customFormat="1" ht="24.95" customHeight="1" x14ac:dyDescent="0.25">
      <c r="A876" s="281" t="s">
        <v>228</v>
      </c>
      <c r="B876" s="19" t="s">
        <v>550</v>
      </c>
      <c r="C876" s="65" t="s">
        <v>551</v>
      </c>
      <c r="D876" s="66">
        <v>22.79</v>
      </c>
      <c r="E876" s="67">
        <v>22.79</v>
      </c>
      <c r="F876" s="101" t="s">
        <v>33</v>
      </c>
      <c r="G876" s="46">
        <v>0</v>
      </c>
      <c r="H876" s="46"/>
      <c r="I876" s="46"/>
      <c r="J876" s="46"/>
      <c r="K876" s="46"/>
      <c r="L876" s="46">
        <f t="shared" si="255"/>
        <v>0</v>
      </c>
      <c r="M876" s="46"/>
      <c r="N876" s="46">
        <f t="shared" si="256"/>
        <v>0</v>
      </c>
      <c r="O876" s="105"/>
      <c r="P876" s="105"/>
      <c r="Q876" s="105"/>
      <c r="R876" s="105"/>
      <c r="S876" s="46">
        <f t="shared" si="275"/>
        <v>0</v>
      </c>
      <c r="T876" s="46"/>
      <c r="U876" s="46">
        <f t="shared" si="276"/>
        <v>0</v>
      </c>
      <c r="V876" s="105"/>
      <c r="W876" s="105"/>
      <c r="X876" s="105"/>
      <c r="Y876" s="105"/>
      <c r="Z876" s="46">
        <f t="shared" si="257"/>
        <v>0</v>
      </c>
      <c r="AA876" s="105"/>
      <c r="AB876" s="46">
        <f t="shared" si="258"/>
        <v>0</v>
      </c>
      <c r="AC876" s="105"/>
      <c r="AD876" s="105"/>
      <c r="AE876" s="105"/>
      <c r="AF876" s="105"/>
      <c r="AG876" s="46">
        <f t="shared" si="274"/>
        <v>0</v>
      </c>
      <c r="AH876" s="105">
        <v>0</v>
      </c>
      <c r="AI876" s="46">
        <f t="shared" si="259"/>
        <v>0</v>
      </c>
      <c r="AJ876" s="105"/>
      <c r="AK876" s="105"/>
      <c r="AL876" s="105"/>
      <c r="AM876" s="105"/>
      <c r="AN876" s="46">
        <f t="shared" si="260"/>
        <v>0</v>
      </c>
      <c r="AO876" s="105">
        <v>0</v>
      </c>
      <c r="AP876" s="105">
        <f t="shared" si="261"/>
        <v>0</v>
      </c>
      <c r="AQ876" s="46">
        <f t="shared" si="262"/>
        <v>0</v>
      </c>
      <c r="AR876" s="46">
        <f t="shared" si="263"/>
        <v>0</v>
      </c>
      <c r="AS876" s="46">
        <f t="shared" si="264"/>
        <v>0</v>
      </c>
      <c r="AT876" s="46">
        <f t="shared" si="265"/>
        <v>0</v>
      </c>
      <c r="AU876" s="46">
        <f t="shared" si="266"/>
        <v>0</v>
      </c>
      <c r="AV876" s="105">
        <f t="shared" si="267"/>
        <v>0</v>
      </c>
      <c r="AW876" s="105">
        <f t="shared" si="268"/>
        <v>0</v>
      </c>
      <c r="AX876" s="107"/>
      <c r="AY876" s="294" t="b">
        <f t="shared" si="273"/>
        <v>1</v>
      </c>
      <c r="AZ876" s="5" t="s">
        <v>551</v>
      </c>
    </row>
    <row r="877" spans="1:52" s="5" customFormat="1" ht="24.95" customHeight="1" x14ac:dyDescent="0.25">
      <c r="A877" s="281" t="s">
        <v>228</v>
      </c>
      <c r="B877" s="19" t="s">
        <v>552</v>
      </c>
      <c r="C877" s="65" t="s">
        <v>553</v>
      </c>
      <c r="D877" s="66">
        <v>8.89</v>
      </c>
      <c r="E877" s="67">
        <v>8.89</v>
      </c>
      <c r="F877" s="101" t="s">
        <v>33</v>
      </c>
      <c r="G877" s="46">
        <v>21</v>
      </c>
      <c r="H877" s="46"/>
      <c r="I877" s="46"/>
      <c r="J877" s="46"/>
      <c r="K877" s="46"/>
      <c r="L877" s="46">
        <f t="shared" si="255"/>
        <v>21</v>
      </c>
      <c r="M877" s="46">
        <v>21</v>
      </c>
      <c r="N877" s="46">
        <f t="shared" si="256"/>
        <v>0</v>
      </c>
      <c r="O877" s="105"/>
      <c r="P877" s="105"/>
      <c r="Q877" s="105"/>
      <c r="R877" s="105"/>
      <c r="S877" s="46">
        <f t="shared" si="275"/>
        <v>21</v>
      </c>
      <c r="T877" s="46">
        <v>21</v>
      </c>
      <c r="U877" s="46">
        <f t="shared" si="276"/>
        <v>0</v>
      </c>
      <c r="V877" s="105"/>
      <c r="W877" s="105"/>
      <c r="X877" s="105"/>
      <c r="Y877" s="105"/>
      <c r="Z877" s="46">
        <f t="shared" si="257"/>
        <v>21</v>
      </c>
      <c r="AA877" s="105">
        <v>21</v>
      </c>
      <c r="AB877" s="46">
        <f t="shared" si="258"/>
        <v>0</v>
      </c>
      <c r="AC877" s="105"/>
      <c r="AD877" s="105"/>
      <c r="AE877" s="105"/>
      <c r="AF877" s="105"/>
      <c r="AG877" s="46">
        <f t="shared" si="274"/>
        <v>21</v>
      </c>
      <c r="AH877" s="105">
        <v>21</v>
      </c>
      <c r="AI877" s="46">
        <f t="shared" si="259"/>
        <v>0</v>
      </c>
      <c r="AJ877" s="105"/>
      <c r="AK877" s="105"/>
      <c r="AL877" s="105"/>
      <c r="AM877" s="105"/>
      <c r="AN877" s="46">
        <f t="shared" si="260"/>
        <v>21</v>
      </c>
      <c r="AO877" s="105">
        <v>21</v>
      </c>
      <c r="AP877" s="105">
        <f t="shared" si="261"/>
        <v>0</v>
      </c>
      <c r="AQ877" s="46">
        <f t="shared" si="262"/>
        <v>0</v>
      </c>
      <c r="AR877" s="46">
        <f t="shared" si="263"/>
        <v>0</v>
      </c>
      <c r="AS877" s="46">
        <f t="shared" si="264"/>
        <v>0</v>
      </c>
      <c r="AT877" s="46">
        <f t="shared" si="265"/>
        <v>0</v>
      </c>
      <c r="AU877" s="46">
        <f t="shared" si="266"/>
        <v>21</v>
      </c>
      <c r="AV877" s="105">
        <f t="shared" si="267"/>
        <v>21</v>
      </c>
      <c r="AW877" s="105">
        <f t="shared" si="268"/>
        <v>0</v>
      </c>
      <c r="AX877" s="108"/>
      <c r="AY877" s="294" t="b">
        <f t="shared" si="273"/>
        <v>1</v>
      </c>
      <c r="AZ877" s="5" t="s">
        <v>553</v>
      </c>
    </row>
    <row r="878" spans="1:52" s="5" customFormat="1" ht="24.95" customHeight="1" x14ac:dyDescent="0.25">
      <c r="A878" s="281" t="s">
        <v>1880</v>
      </c>
      <c r="B878" s="19" t="s">
        <v>1916</v>
      </c>
      <c r="C878" s="65" t="s">
        <v>1917</v>
      </c>
      <c r="D878" s="66">
        <v>685.71</v>
      </c>
      <c r="E878" s="67">
        <v>685.71</v>
      </c>
      <c r="F878" s="101" t="s">
        <v>33</v>
      </c>
      <c r="G878" s="46">
        <v>0</v>
      </c>
      <c r="H878" s="46"/>
      <c r="I878" s="46"/>
      <c r="J878" s="46"/>
      <c r="K878" s="46"/>
      <c r="L878" s="46">
        <f t="shared" si="255"/>
        <v>0</v>
      </c>
      <c r="M878" s="46"/>
      <c r="N878" s="46">
        <f t="shared" si="256"/>
        <v>0</v>
      </c>
      <c r="O878" s="105"/>
      <c r="P878" s="105"/>
      <c r="Q878" s="105"/>
      <c r="R878" s="105"/>
      <c r="S878" s="46">
        <f t="shared" si="275"/>
        <v>0</v>
      </c>
      <c r="T878" s="46"/>
      <c r="U878" s="46">
        <f t="shared" si="276"/>
        <v>0</v>
      </c>
      <c r="V878" s="105"/>
      <c r="W878" s="105"/>
      <c r="X878" s="105"/>
      <c r="Y878" s="105"/>
      <c r="Z878" s="46">
        <f t="shared" si="257"/>
        <v>0</v>
      </c>
      <c r="AA878" s="105"/>
      <c r="AB878" s="46">
        <f t="shared" si="258"/>
        <v>0</v>
      </c>
      <c r="AC878" s="105"/>
      <c r="AD878" s="105"/>
      <c r="AE878" s="105"/>
      <c r="AF878" s="105"/>
      <c r="AG878" s="46">
        <f t="shared" si="274"/>
        <v>0</v>
      </c>
      <c r="AH878" s="105">
        <v>0</v>
      </c>
      <c r="AI878" s="46">
        <f t="shared" si="259"/>
        <v>0</v>
      </c>
      <c r="AJ878" s="105"/>
      <c r="AK878" s="105"/>
      <c r="AL878" s="105"/>
      <c r="AM878" s="105"/>
      <c r="AN878" s="46">
        <f t="shared" si="260"/>
        <v>0</v>
      </c>
      <c r="AO878" s="105">
        <v>0</v>
      </c>
      <c r="AP878" s="105">
        <f t="shared" si="261"/>
        <v>0</v>
      </c>
      <c r="AQ878" s="46">
        <f t="shared" si="262"/>
        <v>0</v>
      </c>
      <c r="AR878" s="46">
        <f t="shared" si="263"/>
        <v>0</v>
      </c>
      <c r="AS878" s="46">
        <f t="shared" si="264"/>
        <v>0</v>
      </c>
      <c r="AT878" s="46">
        <f t="shared" si="265"/>
        <v>0</v>
      </c>
      <c r="AU878" s="46">
        <f t="shared" si="266"/>
        <v>0</v>
      </c>
      <c r="AV878" s="105">
        <f t="shared" si="267"/>
        <v>0</v>
      </c>
      <c r="AW878" s="105">
        <f t="shared" si="268"/>
        <v>0</v>
      </c>
      <c r="AX878" s="108"/>
      <c r="AY878" s="294" t="b">
        <f t="shared" si="273"/>
        <v>1</v>
      </c>
      <c r="AZ878" s="5" t="s">
        <v>1917</v>
      </c>
    </row>
    <row r="879" spans="1:52" s="5" customFormat="1" ht="24.95" customHeight="1" x14ac:dyDescent="0.25">
      <c r="A879" s="281" t="s">
        <v>1880</v>
      </c>
      <c r="B879" s="19" t="s">
        <v>1918</v>
      </c>
      <c r="C879" s="65" t="s">
        <v>1919</v>
      </c>
      <c r="D879" s="66">
        <v>452.4</v>
      </c>
      <c r="E879" s="67">
        <v>452.4</v>
      </c>
      <c r="F879" s="101" t="s">
        <v>33</v>
      </c>
      <c r="G879" s="46">
        <v>0</v>
      </c>
      <c r="H879" s="46"/>
      <c r="I879" s="46"/>
      <c r="J879" s="46"/>
      <c r="K879" s="46"/>
      <c r="L879" s="46">
        <f t="shared" ref="L879:L940" si="277">G879+H879+I879-J879-K879</f>
        <v>0</v>
      </c>
      <c r="M879" s="46"/>
      <c r="N879" s="46">
        <f t="shared" ref="N879:N940" si="278">M879-L879</f>
        <v>0</v>
      </c>
      <c r="O879" s="105"/>
      <c r="P879" s="105"/>
      <c r="Q879" s="105"/>
      <c r="R879" s="105"/>
      <c r="S879" s="46">
        <f t="shared" si="275"/>
        <v>0</v>
      </c>
      <c r="T879" s="46"/>
      <c r="U879" s="46">
        <f t="shared" si="276"/>
        <v>0</v>
      </c>
      <c r="V879" s="105"/>
      <c r="W879" s="105"/>
      <c r="X879" s="105"/>
      <c r="Y879" s="105"/>
      <c r="Z879" s="46">
        <f t="shared" ref="Z879:Z940" si="279">S879+V879+W879-X879-Y879</f>
        <v>0</v>
      </c>
      <c r="AA879" s="105"/>
      <c r="AB879" s="46">
        <f t="shared" ref="AB879:AB940" si="280">AA879-Z879</f>
        <v>0</v>
      </c>
      <c r="AC879" s="105"/>
      <c r="AD879" s="105"/>
      <c r="AE879" s="105"/>
      <c r="AF879" s="105"/>
      <c r="AG879" s="46">
        <f t="shared" si="274"/>
        <v>0</v>
      </c>
      <c r="AH879" s="105">
        <v>0</v>
      </c>
      <c r="AI879" s="46">
        <f t="shared" ref="AI879:AI940" si="281">AH879-AG879</f>
        <v>0</v>
      </c>
      <c r="AJ879" s="105"/>
      <c r="AK879" s="105"/>
      <c r="AL879" s="105"/>
      <c r="AM879" s="105"/>
      <c r="AN879" s="46">
        <f t="shared" ref="AN879:AN940" si="282">AG879+AJ879+AK879-AL879-AM879</f>
        <v>0</v>
      </c>
      <c r="AO879" s="105">
        <v>0</v>
      </c>
      <c r="AP879" s="105">
        <f t="shared" ref="AP879:AP940" si="283">AO879-AN879</f>
        <v>0</v>
      </c>
      <c r="AQ879" s="46">
        <f t="shared" ref="AQ879:AQ940" si="284">H879+O879+V879+AC879+AJ879</f>
        <v>0</v>
      </c>
      <c r="AR879" s="46">
        <f t="shared" ref="AR879:AR940" si="285">I879+P879+W879+AD879+AK879</f>
        <v>0</v>
      </c>
      <c r="AS879" s="46">
        <f t="shared" ref="AS879:AS940" si="286">J879+Q879+X879+AE879+AL879</f>
        <v>0</v>
      </c>
      <c r="AT879" s="46">
        <f t="shared" ref="AT879:AT940" si="287">K879+R879+Y879+AF879+AM879</f>
        <v>0</v>
      </c>
      <c r="AU879" s="46">
        <f t="shared" ref="AU879:AU940" si="288">G879+AQ879+AR879-AS879-AT879</f>
        <v>0</v>
      </c>
      <c r="AV879" s="105">
        <f t="shared" ref="AV879:AV940" si="289">+AO879</f>
        <v>0</v>
      </c>
      <c r="AW879" s="105">
        <f t="shared" ref="AW879:AW940" si="290">AV879-AU879</f>
        <v>0</v>
      </c>
      <c r="AX879" s="108"/>
      <c r="AY879" s="294" t="b">
        <f t="shared" si="273"/>
        <v>1</v>
      </c>
      <c r="AZ879" s="5" t="s">
        <v>1919</v>
      </c>
    </row>
    <row r="880" spans="1:52" s="5" customFormat="1" ht="28.5" customHeight="1" x14ac:dyDescent="0.25">
      <c r="A880" s="281" t="s">
        <v>1880</v>
      </c>
      <c r="B880" s="19" t="s">
        <v>1920</v>
      </c>
      <c r="C880" s="65" t="s">
        <v>1921</v>
      </c>
      <c r="D880" s="66">
        <v>121.8</v>
      </c>
      <c r="E880" s="67">
        <v>121.8</v>
      </c>
      <c r="F880" s="101" t="s">
        <v>33</v>
      </c>
      <c r="G880" s="46">
        <v>0</v>
      </c>
      <c r="H880" s="46"/>
      <c r="I880" s="46"/>
      <c r="J880" s="46"/>
      <c r="K880" s="46"/>
      <c r="L880" s="46">
        <f t="shared" si="277"/>
        <v>0</v>
      </c>
      <c r="M880" s="46"/>
      <c r="N880" s="46">
        <f t="shared" si="278"/>
        <v>0</v>
      </c>
      <c r="O880" s="105"/>
      <c r="P880" s="105"/>
      <c r="Q880" s="105"/>
      <c r="R880" s="105"/>
      <c r="S880" s="46">
        <f t="shared" si="275"/>
        <v>0</v>
      </c>
      <c r="T880" s="46"/>
      <c r="U880" s="46">
        <f t="shared" si="276"/>
        <v>0</v>
      </c>
      <c r="V880" s="105"/>
      <c r="W880" s="105"/>
      <c r="X880" s="105"/>
      <c r="Y880" s="105"/>
      <c r="Z880" s="46">
        <f t="shared" si="279"/>
        <v>0</v>
      </c>
      <c r="AA880" s="105"/>
      <c r="AB880" s="46">
        <f t="shared" si="280"/>
        <v>0</v>
      </c>
      <c r="AC880" s="105"/>
      <c r="AD880" s="105"/>
      <c r="AE880" s="105"/>
      <c r="AF880" s="105"/>
      <c r="AG880" s="46">
        <f t="shared" si="274"/>
        <v>0</v>
      </c>
      <c r="AH880" s="105">
        <v>0</v>
      </c>
      <c r="AI880" s="46">
        <f t="shared" si="281"/>
        <v>0</v>
      </c>
      <c r="AJ880" s="105"/>
      <c r="AK880" s="105"/>
      <c r="AL880" s="105"/>
      <c r="AM880" s="105"/>
      <c r="AN880" s="46">
        <f t="shared" si="282"/>
        <v>0</v>
      </c>
      <c r="AO880" s="105">
        <v>0</v>
      </c>
      <c r="AP880" s="105">
        <f t="shared" si="283"/>
        <v>0</v>
      </c>
      <c r="AQ880" s="46">
        <f t="shared" si="284"/>
        <v>0</v>
      </c>
      <c r="AR880" s="46">
        <f t="shared" si="285"/>
        <v>0</v>
      </c>
      <c r="AS880" s="46">
        <f t="shared" si="286"/>
        <v>0</v>
      </c>
      <c r="AT880" s="46">
        <f t="shared" si="287"/>
        <v>0</v>
      </c>
      <c r="AU880" s="46">
        <f t="shared" si="288"/>
        <v>0</v>
      </c>
      <c r="AV880" s="105">
        <f t="shared" si="289"/>
        <v>0</v>
      </c>
      <c r="AW880" s="105">
        <f t="shared" si="290"/>
        <v>0</v>
      </c>
      <c r="AX880" s="107"/>
      <c r="AY880" s="294" t="b">
        <f t="shared" si="273"/>
        <v>1</v>
      </c>
      <c r="AZ880" s="5" t="s">
        <v>1921</v>
      </c>
    </row>
    <row r="881" spans="1:52" s="5" customFormat="1" ht="28.5" customHeight="1" x14ac:dyDescent="0.25">
      <c r="A881" s="298" t="s">
        <v>1880</v>
      </c>
      <c r="B881" s="19" t="s">
        <v>1922</v>
      </c>
      <c r="C881" s="65" t="s">
        <v>1923</v>
      </c>
      <c r="D881" s="66">
        <v>251.59</v>
      </c>
      <c r="E881" s="67">
        <v>251.59</v>
      </c>
      <c r="F881" s="101" t="s">
        <v>33</v>
      </c>
      <c r="G881" s="46">
        <v>0</v>
      </c>
      <c r="H881" s="46"/>
      <c r="I881" s="46"/>
      <c r="J881" s="46"/>
      <c r="K881" s="46"/>
      <c r="L881" s="46">
        <f t="shared" si="277"/>
        <v>0</v>
      </c>
      <c r="M881" s="46"/>
      <c r="N881" s="46">
        <f t="shared" si="278"/>
        <v>0</v>
      </c>
      <c r="O881" s="105"/>
      <c r="P881" s="105"/>
      <c r="Q881" s="105"/>
      <c r="R881" s="105"/>
      <c r="S881" s="46">
        <f t="shared" si="275"/>
        <v>0</v>
      </c>
      <c r="T881" s="46"/>
      <c r="U881" s="46">
        <f t="shared" si="276"/>
        <v>0</v>
      </c>
      <c r="V881" s="105"/>
      <c r="W881" s="105"/>
      <c r="X881" s="105"/>
      <c r="Y881" s="105"/>
      <c r="Z881" s="46">
        <f t="shared" si="279"/>
        <v>0</v>
      </c>
      <c r="AA881" s="105"/>
      <c r="AB881" s="46">
        <f t="shared" si="280"/>
        <v>0</v>
      </c>
      <c r="AC881" s="105"/>
      <c r="AD881" s="105"/>
      <c r="AE881" s="105"/>
      <c r="AF881" s="105"/>
      <c r="AG881" s="46">
        <f t="shared" si="274"/>
        <v>0</v>
      </c>
      <c r="AH881" s="105">
        <v>0</v>
      </c>
      <c r="AI881" s="46">
        <f t="shared" si="281"/>
        <v>0</v>
      </c>
      <c r="AJ881" s="105"/>
      <c r="AK881" s="105"/>
      <c r="AL881" s="105"/>
      <c r="AM881" s="105"/>
      <c r="AN881" s="46">
        <f t="shared" si="282"/>
        <v>0</v>
      </c>
      <c r="AO881" s="105">
        <v>0</v>
      </c>
      <c r="AP881" s="105">
        <f t="shared" si="283"/>
        <v>0</v>
      </c>
      <c r="AQ881" s="46">
        <f t="shared" si="284"/>
        <v>0</v>
      </c>
      <c r="AR881" s="46">
        <f t="shared" si="285"/>
        <v>0</v>
      </c>
      <c r="AS881" s="46">
        <f t="shared" si="286"/>
        <v>0</v>
      </c>
      <c r="AT881" s="46">
        <f t="shared" si="287"/>
        <v>0</v>
      </c>
      <c r="AU881" s="46">
        <f t="shared" si="288"/>
        <v>0</v>
      </c>
      <c r="AV881" s="105">
        <f t="shared" si="289"/>
        <v>0</v>
      </c>
      <c r="AW881" s="105">
        <f t="shared" si="290"/>
        <v>0</v>
      </c>
      <c r="AX881" s="107"/>
      <c r="AY881" s="294" t="b">
        <f t="shared" si="273"/>
        <v>1</v>
      </c>
      <c r="AZ881" s="5" t="s">
        <v>1923</v>
      </c>
    </row>
    <row r="882" spans="1:52" s="5" customFormat="1" ht="24.95" customHeight="1" x14ac:dyDescent="0.25">
      <c r="A882" s="281" t="s">
        <v>1880</v>
      </c>
      <c r="B882" s="19" t="s">
        <v>1924</v>
      </c>
      <c r="C882" s="65" t="s">
        <v>1925</v>
      </c>
      <c r="D882" s="66">
        <v>1042.8399999999999</v>
      </c>
      <c r="E882" s="67">
        <v>1042.8399999999999</v>
      </c>
      <c r="F882" s="101" t="s">
        <v>33</v>
      </c>
      <c r="G882" s="46">
        <v>0</v>
      </c>
      <c r="H882" s="46"/>
      <c r="I882" s="46"/>
      <c r="J882" s="46"/>
      <c r="K882" s="46"/>
      <c r="L882" s="46">
        <f t="shared" si="277"/>
        <v>0</v>
      </c>
      <c r="M882" s="46"/>
      <c r="N882" s="46">
        <f t="shared" si="278"/>
        <v>0</v>
      </c>
      <c r="O882" s="105"/>
      <c r="P882" s="105"/>
      <c r="Q882" s="105"/>
      <c r="R882" s="105"/>
      <c r="S882" s="46">
        <f t="shared" si="275"/>
        <v>0</v>
      </c>
      <c r="T882" s="46"/>
      <c r="U882" s="46">
        <f t="shared" si="276"/>
        <v>0</v>
      </c>
      <c r="V882" s="105"/>
      <c r="W882" s="105"/>
      <c r="X882" s="105"/>
      <c r="Y882" s="105"/>
      <c r="Z882" s="46">
        <f t="shared" si="279"/>
        <v>0</v>
      </c>
      <c r="AA882" s="105"/>
      <c r="AB882" s="46">
        <f t="shared" si="280"/>
        <v>0</v>
      </c>
      <c r="AC882" s="105"/>
      <c r="AD882" s="105"/>
      <c r="AE882" s="105"/>
      <c r="AF882" s="105"/>
      <c r="AG882" s="46">
        <f t="shared" si="274"/>
        <v>0</v>
      </c>
      <c r="AH882" s="105">
        <v>0</v>
      </c>
      <c r="AI882" s="46">
        <f t="shared" si="281"/>
        <v>0</v>
      </c>
      <c r="AJ882" s="105"/>
      <c r="AK882" s="105"/>
      <c r="AL882" s="105"/>
      <c r="AM882" s="105"/>
      <c r="AN882" s="46">
        <f t="shared" si="282"/>
        <v>0</v>
      </c>
      <c r="AO882" s="105">
        <v>0</v>
      </c>
      <c r="AP882" s="105">
        <f t="shared" si="283"/>
        <v>0</v>
      </c>
      <c r="AQ882" s="46">
        <f t="shared" si="284"/>
        <v>0</v>
      </c>
      <c r="AR882" s="46">
        <f t="shared" si="285"/>
        <v>0</v>
      </c>
      <c r="AS882" s="46">
        <f t="shared" si="286"/>
        <v>0</v>
      </c>
      <c r="AT882" s="46">
        <f t="shared" si="287"/>
        <v>0</v>
      </c>
      <c r="AU882" s="46">
        <f t="shared" si="288"/>
        <v>0</v>
      </c>
      <c r="AV882" s="105">
        <f t="shared" si="289"/>
        <v>0</v>
      </c>
      <c r="AW882" s="105">
        <f t="shared" si="290"/>
        <v>0</v>
      </c>
      <c r="AX882" s="107"/>
      <c r="AY882" s="294" t="b">
        <f t="shared" si="273"/>
        <v>1</v>
      </c>
      <c r="AZ882" s="5" t="s">
        <v>1925</v>
      </c>
    </row>
    <row r="883" spans="1:52" s="5" customFormat="1" ht="24.95" customHeight="1" x14ac:dyDescent="0.25">
      <c r="A883" s="281" t="s">
        <v>1053</v>
      </c>
      <c r="B883" s="19" t="s">
        <v>1246</v>
      </c>
      <c r="C883" s="65" t="s">
        <v>1247</v>
      </c>
      <c r="D883" s="66">
        <v>390.14</v>
      </c>
      <c r="E883" s="67">
        <v>390.14</v>
      </c>
      <c r="F883" s="101" t="s">
        <v>33</v>
      </c>
      <c r="G883" s="46">
        <v>1</v>
      </c>
      <c r="H883" s="46"/>
      <c r="I883" s="46"/>
      <c r="J883" s="46"/>
      <c r="K883" s="46"/>
      <c r="L883" s="46">
        <f t="shared" si="277"/>
        <v>1</v>
      </c>
      <c r="M883" s="46">
        <v>1</v>
      </c>
      <c r="N883" s="46">
        <f t="shared" si="278"/>
        <v>0</v>
      </c>
      <c r="O883" s="105"/>
      <c r="P883" s="105"/>
      <c r="Q883" s="105"/>
      <c r="R883" s="105"/>
      <c r="S883" s="46">
        <f t="shared" si="275"/>
        <v>1</v>
      </c>
      <c r="T883" s="46">
        <v>1</v>
      </c>
      <c r="U883" s="46">
        <f t="shared" si="276"/>
        <v>0</v>
      </c>
      <c r="V883" s="105"/>
      <c r="W883" s="105"/>
      <c r="X883" s="105"/>
      <c r="Y883" s="105"/>
      <c r="Z883" s="46">
        <f t="shared" si="279"/>
        <v>1</v>
      </c>
      <c r="AA883" s="105">
        <v>1</v>
      </c>
      <c r="AB883" s="46">
        <f t="shared" si="280"/>
        <v>0</v>
      </c>
      <c r="AC883" s="105"/>
      <c r="AD883" s="105"/>
      <c r="AE883" s="105"/>
      <c r="AF883" s="105"/>
      <c r="AG883" s="46">
        <f t="shared" si="274"/>
        <v>1</v>
      </c>
      <c r="AH883" s="105">
        <v>1</v>
      </c>
      <c r="AI883" s="46">
        <f t="shared" si="281"/>
        <v>0</v>
      </c>
      <c r="AJ883" s="105"/>
      <c r="AK883" s="105"/>
      <c r="AL883" s="105"/>
      <c r="AM883" s="105"/>
      <c r="AN883" s="46">
        <f t="shared" si="282"/>
        <v>1</v>
      </c>
      <c r="AO883" s="105">
        <v>1</v>
      </c>
      <c r="AP883" s="105">
        <f t="shared" si="283"/>
        <v>0</v>
      </c>
      <c r="AQ883" s="46">
        <f t="shared" si="284"/>
        <v>0</v>
      </c>
      <c r="AR883" s="46">
        <f t="shared" si="285"/>
        <v>0</v>
      </c>
      <c r="AS883" s="46">
        <f t="shared" si="286"/>
        <v>0</v>
      </c>
      <c r="AT883" s="46">
        <f t="shared" si="287"/>
        <v>0</v>
      </c>
      <c r="AU883" s="46">
        <f t="shared" si="288"/>
        <v>1</v>
      </c>
      <c r="AV883" s="184">
        <f t="shared" si="289"/>
        <v>1</v>
      </c>
      <c r="AW883" s="105">
        <f t="shared" si="290"/>
        <v>0</v>
      </c>
      <c r="AX883" s="108"/>
      <c r="AY883" s="294" t="b">
        <f t="shared" si="273"/>
        <v>1</v>
      </c>
      <c r="AZ883" s="5" t="s">
        <v>1247</v>
      </c>
    </row>
    <row r="884" spans="1:52" s="5" customFormat="1" ht="24.95" customHeight="1" x14ac:dyDescent="0.25">
      <c r="A884" s="281" t="s">
        <v>1053</v>
      </c>
      <c r="B884" s="19" t="s">
        <v>1248</v>
      </c>
      <c r="C884" s="65" t="s">
        <v>1249</v>
      </c>
      <c r="D884" s="66">
        <v>390.14</v>
      </c>
      <c r="E884" s="67">
        <v>390.14</v>
      </c>
      <c r="F884" s="101" t="s">
        <v>33</v>
      </c>
      <c r="G884" s="46">
        <v>1</v>
      </c>
      <c r="H884" s="46"/>
      <c r="I884" s="46"/>
      <c r="J884" s="46"/>
      <c r="K884" s="46"/>
      <c r="L884" s="46">
        <f t="shared" si="277"/>
        <v>1</v>
      </c>
      <c r="M884" s="46">
        <v>1</v>
      </c>
      <c r="N884" s="46">
        <f t="shared" si="278"/>
        <v>0</v>
      </c>
      <c r="O884" s="105"/>
      <c r="P884" s="105"/>
      <c r="Q884" s="105"/>
      <c r="R884" s="105"/>
      <c r="S884" s="46">
        <f t="shared" si="275"/>
        <v>1</v>
      </c>
      <c r="T884" s="46">
        <v>1</v>
      </c>
      <c r="U884" s="46">
        <f t="shared" si="276"/>
        <v>0</v>
      </c>
      <c r="V884" s="105"/>
      <c r="W884" s="105"/>
      <c r="X884" s="105"/>
      <c r="Y884" s="105"/>
      <c r="Z884" s="46">
        <f t="shared" si="279"/>
        <v>1</v>
      </c>
      <c r="AA884" s="105">
        <v>1</v>
      </c>
      <c r="AB884" s="46">
        <f t="shared" si="280"/>
        <v>0</v>
      </c>
      <c r="AC884" s="105"/>
      <c r="AD884" s="105"/>
      <c r="AE884" s="105"/>
      <c r="AF884" s="105"/>
      <c r="AG884" s="46">
        <f t="shared" si="274"/>
        <v>1</v>
      </c>
      <c r="AH884" s="105">
        <v>1</v>
      </c>
      <c r="AI884" s="46">
        <f t="shared" si="281"/>
        <v>0</v>
      </c>
      <c r="AJ884" s="105"/>
      <c r="AK884" s="105"/>
      <c r="AL884" s="105"/>
      <c r="AM884" s="105"/>
      <c r="AN884" s="46">
        <f t="shared" si="282"/>
        <v>1</v>
      </c>
      <c r="AO884" s="105">
        <v>1</v>
      </c>
      <c r="AP884" s="105">
        <f t="shared" si="283"/>
        <v>0</v>
      </c>
      <c r="AQ884" s="46">
        <f t="shared" si="284"/>
        <v>0</v>
      </c>
      <c r="AR884" s="46">
        <f t="shared" si="285"/>
        <v>0</v>
      </c>
      <c r="AS884" s="46">
        <f t="shared" si="286"/>
        <v>0</v>
      </c>
      <c r="AT884" s="46">
        <f t="shared" si="287"/>
        <v>0</v>
      </c>
      <c r="AU884" s="46">
        <f t="shared" si="288"/>
        <v>1</v>
      </c>
      <c r="AV884" s="184">
        <f t="shared" si="289"/>
        <v>1</v>
      </c>
      <c r="AW884" s="105">
        <f t="shared" si="290"/>
        <v>0</v>
      </c>
      <c r="AX884" s="107"/>
      <c r="AY884" s="294" t="b">
        <f t="shared" si="273"/>
        <v>1</v>
      </c>
      <c r="AZ884" s="5" t="s">
        <v>1249</v>
      </c>
    </row>
    <row r="885" spans="1:52" s="5" customFormat="1" ht="24.95" customHeight="1" x14ac:dyDescent="0.25">
      <c r="A885" s="281" t="s">
        <v>1053</v>
      </c>
      <c r="B885" s="19" t="s">
        <v>1250</v>
      </c>
      <c r="C885" s="65" t="s">
        <v>1251</v>
      </c>
      <c r="D885" s="66">
        <v>122.96</v>
      </c>
      <c r="E885" s="67">
        <v>122.96</v>
      </c>
      <c r="F885" s="101" t="s">
        <v>33</v>
      </c>
      <c r="G885" s="46">
        <v>0</v>
      </c>
      <c r="H885" s="46"/>
      <c r="I885" s="46"/>
      <c r="J885" s="46"/>
      <c r="K885" s="46"/>
      <c r="L885" s="46">
        <f t="shared" si="277"/>
        <v>0</v>
      </c>
      <c r="M885" s="46"/>
      <c r="N885" s="46">
        <f t="shared" si="278"/>
        <v>0</v>
      </c>
      <c r="O885" s="105"/>
      <c r="P885" s="105"/>
      <c r="Q885" s="105"/>
      <c r="R885" s="105"/>
      <c r="S885" s="46">
        <f t="shared" ref="S885:S916" si="291">L885+O885+P885-Q885-R885</f>
        <v>0</v>
      </c>
      <c r="T885" s="46"/>
      <c r="U885" s="46">
        <f t="shared" ref="U885:U916" si="292">T885-S885</f>
        <v>0</v>
      </c>
      <c r="V885" s="105"/>
      <c r="W885" s="105"/>
      <c r="X885" s="105"/>
      <c r="Y885" s="105"/>
      <c r="Z885" s="46">
        <f t="shared" si="279"/>
        <v>0</v>
      </c>
      <c r="AA885" s="105"/>
      <c r="AB885" s="46">
        <f t="shared" si="280"/>
        <v>0</v>
      </c>
      <c r="AC885" s="105"/>
      <c r="AD885" s="105"/>
      <c r="AE885" s="105"/>
      <c r="AF885" s="105"/>
      <c r="AG885" s="46">
        <f t="shared" si="274"/>
        <v>0</v>
      </c>
      <c r="AH885" s="105">
        <v>0</v>
      </c>
      <c r="AI885" s="46">
        <f t="shared" si="281"/>
        <v>0</v>
      </c>
      <c r="AJ885" s="105"/>
      <c r="AK885" s="105"/>
      <c r="AL885" s="105"/>
      <c r="AM885" s="105"/>
      <c r="AN885" s="46">
        <f t="shared" si="282"/>
        <v>0</v>
      </c>
      <c r="AO885" s="105">
        <v>0</v>
      </c>
      <c r="AP885" s="105">
        <f t="shared" si="283"/>
        <v>0</v>
      </c>
      <c r="AQ885" s="46">
        <f t="shared" si="284"/>
        <v>0</v>
      </c>
      <c r="AR885" s="46">
        <f t="shared" si="285"/>
        <v>0</v>
      </c>
      <c r="AS885" s="46">
        <f t="shared" si="286"/>
        <v>0</v>
      </c>
      <c r="AT885" s="46">
        <f t="shared" si="287"/>
        <v>0</v>
      </c>
      <c r="AU885" s="46">
        <f t="shared" si="288"/>
        <v>0</v>
      </c>
      <c r="AV885" s="105">
        <f t="shared" si="289"/>
        <v>0</v>
      </c>
      <c r="AW885" s="105">
        <f t="shared" si="290"/>
        <v>0</v>
      </c>
      <c r="AX885" s="107"/>
      <c r="AY885" s="294" t="b">
        <f t="shared" si="273"/>
        <v>1</v>
      </c>
      <c r="AZ885" s="5" t="s">
        <v>1251</v>
      </c>
    </row>
    <row r="886" spans="1:52" s="5" customFormat="1" ht="24.95" customHeight="1" x14ac:dyDescent="0.25">
      <c r="A886" s="281" t="s">
        <v>228</v>
      </c>
      <c r="B886" s="69" t="s">
        <v>2483</v>
      </c>
      <c r="C886" s="108" t="s">
        <v>554</v>
      </c>
      <c r="D886" s="66">
        <v>2.5099999999999998</v>
      </c>
      <c r="E886" s="67">
        <v>2.5099999999999998</v>
      </c>
      <c r="F886" s="101" t="s">
        <v>33</v>
      </c>
      <c r="G886" s="46">
        <v>0</v>
      </c>
      <c r="H886" s="46"/>
      <c r="I886" s="46"/>
      <c r="J886" s="46"/>
      <c r="K886" s="46"/>
      <c r="L886" s="46">
        <f t="shared" si="277"/>
        <v>0</v>
      </c>
      <c r="M886" s="46"/>
      <c r="N886" s="46">
        <f t="shared" si="278"/>
        <v>0</v>
      </c>
      <c r="O886" s="105"/>
      <c r="P886" s="105"/>
      <c r="Q886" s="105"/>
      <c r="R886" s="105"/>
      <c r="S886" s="46">
        <f t="shared" si="291"/>
        <v>0</v>
      </c>
      <c r="T886" s="46"/>
      <c r="U886" s="46">
        <f t="shared" si="292"/>
        <v>0</v>
      </c>
      <c r="V886" s="105"/>
      <c r="W886" s="105"/>
      <c r="X886" s="105"/>
      <c r="Y886" s="105"/>
      <c r="Z886" s="46">
        <f t="shared" si="279"/>
        <v>0</v>
      </c>
      <c r="AA886" s="105"/>
      <c r="AB886" s="46">
        <f t="shared" si="280"/>
        <v>0</v>
      </c>
      <c r="AC886" s="105"/>
      <c r="AD886" s="105"/>
      <c r="AE886" s="105"/>
      <c r="AF886" s="105"/>
      <c r="AG886" s="46">
        <f t="shared" si="274"/>
        <v>0</v>
      </c>
      <c r="AH886" s="105">
        <v>0</v>
      </c>
      <c r="AI886" s="46">
        <f t="shared" si="281"/>
        <v>0</v>
      </c>
      <c r="AJ886" s="105"/>
      <c r="AK886" s="105"/>
      <c r="AL886" s="105"/>
      <c r="AM886" s="105"/>
      <c r="AN886" s="46">
        <f t="shared" si="282"/>
        <v>0</v>
      </c>
      <c r="AO886" s="105">
        <v>0</v>
      </c>
      <c r="AP886" s="105">
        <f t="shared" si="283"/>
        <v>0</v>
      </c>
      <c r="AQ886" s="46">
        <f t="shared" si="284"/>
        <v>0</v>
      </c>
      <c r="AR886" s="46">
        <f t="shared" si="285"/>
        <v>0</v>
      </c>
      <c r="AS886" s="46">
        <f t="shared" si="286"/>
        <v>0</v>
      </c>
      <c r="AT886" s="46">
        <f t="shared" si="287"/>
        <v>0</v>
      </c>
      <c r="AU886" s="46">
        <f t="shared" si="288"/>
        <v>0</v>
      </c>
      <c r="AV886" s="105">
        <f t="shared" si="289"/>
        <v>0</v>
      </c>
      <c r="AW886" s="105">
        <f t="shared" si="290"/>
        <v>0</v>
      </c>
      <c r="AX886" s="108"/>
      <c r="AY886" s="294" t="b">
        <f t="shared" si="273"/>
        <v>1</v>
      </c>
      <c r="AZ886" s="5" t="s">
        <v>554</v>
      </c>
    </row>
    <row r="887" spans="1:52" s="5" customFormat="1" ht="24.95" customHeight="1" x14ac:dyDescent="0.25">
      <c r="A887" s="299" t="s">
        <v>228</v>
      </c>
      <c r="B887" s="69" t="s">
        <v>2484</v>
      </c>
      <c r="C887" s="108" t="s">
        <v>555</v>
      </c>
      <c r="D887" s="66">
        <v>11</v>
      </c>
      <c r="E887" s="67">
        <v>11</v>
      </c>
      <c r="F887" s="101" t="s">
        <v>33</v>
      </c>
      <c r="G887" s="46">
        <v>0</v>
      </c>
      <c r="H887" s="46"/>
      <c r="I887" s="46"/>
      <c r="J887" s="46"/>
      <c r="K887" s="46"/>
      <c r="L887" s="46">
        <f t="shared" si="277"/>
        <v>0</v>
      </c>
      <c r="M887" s="46"/>
      <c r="N887" s="46">
        <f t="shared" si="278"/>
        <v>0</v>
      </c>
      <c r="O887" s="105"/>
      <c r="P887" s="105"/>
      <c r="Q887" s="105"/>
      <c r="R887" s="105"/>
      <c r="S887" s="46">
        <f t="shared" si="291"/>
        <v>0</v>
      </c>
      <c r="T887" s="46"/>
      <c r="U887" s="46">
        <f t="shared" si="292"/>
        <v>0</v>
      </c>
      <c r="V887" s="105"/>
      <c r="W887" s="105"/>
      <c r="X887" s="105"/>
      <c r="Y887" s="105"/>
      <c r="Z887" s="46">
        <f t="shared" si="279"/>
        <v>0</v>
      </c>
      <c r="AA887" s="105"/>
      <c r="AB887" s="46">
        <f t="shared" si="280"/>
        <v>0</v>
      </c>
      <c r="AC887" s="105"/>
      <c r="AD887" s="105"/>
      <c r="AE887" s="105"/>
      <c r="AF887" s="105"/>
      <c r="AG887" s="46">
        <f t="shared" si="274"/>
        <v>0</v>
      </c>
      <c r="AH887" s="105">
        <v>0</v>
      </c>
      <c r="AI887" s="46">
        <f t="shared" si="281"/>
        <v>0</v>
      </c>
      <c r="AJ887" s="105"/>
      <c r="AK887" s="105"/>
      <c r="AL887" s="105"/>
      <c r="AM887" s="105"/>
      <c r="AN887" s="46">
        <f t="shared" si="282"/>
        <v>0</v>
      </c>
      <c r="AO887" s="105">
        <v>0</v>
      </c>
      <c r="AP887" s="105">
        <f t="shared" si="283"/>
        <v>0</v>
      </c>
      <c r="AQ887" s="46">
        <f t="shared" si="284"/>
        <v>0</v>
      </c>
      <c r="AR887" s="46">
        <f t="shared" si="285"/>
        <v>0</v>
      </c>
      <c r="AS887" s="46">
        <f t="shared" si="286"/>
        <v>0</v>
      </c>
      <c r="AT887" s="46">
        <f t="shared" si="287"/>
        <v>0</v>
      </c>
      <c r="AU887" s="46">
        <f t="shared" si="288"/>
        <v>0</v>
      </c>
      <c r="AV887" s="105">
        <f t="shared" si="289"/>
        <v>0</v>
      </c>
      <c r="AW887" s="105">
        <f t="shared" si="290"/>
        <v>0</v>
      </c>
      <c r="AX887" s="108"/>
      <c r="AY887" s="294" t="b">
        <f t="shared" si="273"/>
        <v>1</v>
      </c>
      <c r="AZ887" s="5" t="s">
        <v>555</v>
      </c>
    </row>
    <row r="888" spans="1:52" s="5" customFormat="1" ht="30" x14ac:dyDescent="0.25">
      <c r="A888" s="281" t="s">
        <v>27</v>
      </c>
      <c r="B888" s="19" t="s">
        <v>167</v>
      </c>
      <c r="C888" s="65" t="s">
        <v>168</v>
      </c>
      <c r="D888" s="66">
        <v>487.2</v>
      </c>
      <c r="E888" s="67">
        <v>487.2</v>
      </c>
      <c r="F888" s="101" t="s">
        <v>33</v>
      </c>
      <c r="G888" s="46">
        <v>19</v>
      </c>
      <c r="H888" s="46"/>
      <c r="I888" s="46"/>
      <c r="J888" s="46"/>
      <c r="K888" s="46"/>
      <c r="L888" s="46">
        <f t="shared" si="277"/>
        <v>19</v>
      </c>
      <c r="M888" s="46">
        <v>19</v>
      </c>
      <c r="N888" s="46">
        <f t="shared" si="278"/>
        <v>0</v>
      </c>
      <c r="O888" s="105"/>
      <c r="P888" s="105"/>
      <c r="Q888" s="105"/>
      <c r="R888" s="105"/>
      <c r="S888" s="46">
        <f t="shared" si="291"/>
        <v>19</v>
      </c>
      <c r="T888" s="46">
        <v>19</v>
      </c>
      <c r="U888" s="46">
        <f t="shared" si="292"/>
        <v>0</v>
      </c>
      <c r="V888" s="105"/>
      <c r="W888" s="105"/>
      <c r="X888" s="105"/>
      <c r="Y888" s="105"/>
      <c r="Z888" s="46">
        <f t="shared" si="279"/>
        <v>19</v>
      </c>
      <c r="AA888" s="105">
        <v>19</v>
      </c>
      <c r="AB888" s="46">
        <f t="shared" si="280"/>
        <v>0</v>
      </c>
      <c r="AC888" s="105"/>
      <c r="AD888" s="105"/>
      <c r="AE888" s="105"/>
      <c r="AF888" s="105"/>
      <c r="AG888" s="46">
        <f t="shared" si="274"/>
        <v>19</v>
      </c>
      <c r="AH888" s="105">
        <v>19</v>
      </c>
      <c r="AI888" s="46">
        <f t="shared" si="281"/>
        <v>0</v>
      </c>
      <c r="AJ888" s="105"/>
      <c r="AK888" s="105"/>
      <c r="AL888" s="105"/>
      <c r="AM888" s="105"/>
      <c r="AN888" s="46">
        <f t="shared" si="282"/>
        <v>19</v>
      </c>
      <c r="AO888" s="105">
        <v>19</v>
      </c>
      <c r="AP888" s="105">
        <f t="shared" si="283"/>
        <v>0</v>
      </c>
      <c r="AQ888" s="46">
        <f t="shared" si="284"/>
        <v>0</v>
      </c>
      <c r="AR888" s="46">
        <f t="shared" si="285"/>
        <v>0</v>
      </c>
      <c r="AS888" s="46">
        <f t="shared" si="286"/>
        <v>0</v>
      </c>
      <c r="AT888" s="46">
        <f t="shared" si="287"/>
        <v>0</v>
      </c>
      <c r="AU888" s="46">
        <f t="shared" si="288"/>
        <v>19</v>
      </c>
      <c r="AV888" s="105">
        <f t="shared" si="289"/>
        <v>19</v>
      </c>
      <c r="AW888" s="105">
        <f t="shared" si="290"/>
        <v>0</v>
      </c>
      <c r="AX888" s="107"/>
      <c r="AY888" s="294" t="b">
        <f t="shared" si="273"/>
        <v>1</v>
      </c>
      <c r="AZ888" s="5" t="s">
        <v>168</v>
      </c>
    </row>
    <row r="889" spans="1:52" s="5" customFormat="1" ht="24.95" customHeight="1" x14ac:dyDescent="0.25">
      <c r="A889" s="281" t="s">
        <v>27</v>
      </c>
      <c r="B889" s="19" t="s">
        <v>169</v>
      </c>
      <c r="C889" s="65" t="s">
        <v>170</v>
      </c>
      <c r="D889" s="66">
        <v>68.44</v>
      </c>
      <c r="E889" s="67">
        <v>68.44</v>
      </c>
      <c r="F889" s="101" t="s">
        <v>33</v>
      </c>
      <c r="G889" s="46">
        <v>142</v>
      </c>
      <c r="H889" s="46"/>
      <c r="I889" s="46"/>
      <c r="J889" s="46"/>
      <c r="K889" s="46"/>
      <c r="L889" s="46">
        <f t="shared" si="277"/>
        <v>142</v>
      </c>
      <c r="M889" s="46">
        <v>142</v>
      </c>
      <c r="N889" s="46">
        <f t="shared" si="278"/>
        <v>0</v>
      </c>
      <c r="O889" s="105"/>
      <c r="P889" s="105"/>
      <c r="Q889" s="105"/>
      <c r="R889" s="105"/>
      <c r="S889" s="46">
        <f t="shared" si="291"/>
        <v>142</v>
      </c>
      <c r="T889" s="46">
        <v>142</v>
      </c>
      <c r="U889" s="46">
        <f t="shared" si="292"/>
        <v>0</v>
      </c>
      <c r="V889" s="105"/>
      <c r="W889" s="105"/>
      <c r="X889" s="105"/>
      <c r="Y889" s="105"/>
      <c r="Z889" s="46">
        <f t="shared" si="279"/>
        <v>142</v>
      </c>
      <c r="AA889" s="105">
        <v>142</v>
      </c>
      <c r="AB889" s="46">
        <f t="shared" si="280"/>
        <v>0</v>
      </c>
      <c r="AC889" s="105"/>
      <c r="AD889" s="105"/>
      <c r="AE889" s="105"/>
      <c r="AF889" s="105"/>
      <c r="AG889" s="46">
        <f t="shared" si="274"/>
        <v>142</v>
      </c>
      <c r="AH889" s="105">
        <v>142</v>
      </c>
      <c r="AI889" s="46">
        <f t="shared" si="281"/>
        <v>0</v>
      </c>
      <c r="AJ889" s="105"/>
      <c r="AK889" s="105"/>
      <c r="AL889" s="105"/>
      <c r="AM889" s="105"/>
      <c r="AN889" s="46">
        <f t="shared" si="282"/>
        <v>142</v>
      </c>
      <c r="AO889" s="105">
        <v>142</v>
      </c>
      <c r="AP889" s="105">
        <f t="shared" si="283"/>
        <v>0</v>
      </c>
      <c r="AQ889" s="46">
        <f t="shared" si="284"/>
        <v>0</v>
      </c>
      <c r="AR889" s="46">
        <f t="shared" si="285"/>
        <v>0</v>
      </c>
      <c r="AS889" s="46">
        <f t="shared" si="286"/>
        <v>0</v>
      </c>
      <c r="AT889" s="46">
        <f t="shared" si="287"/>
        <v>0</v>
      </c>
      <c r="AU889" s="46">
        <f t="shared" si="288"/>
        <v>142</v>
      </c>
      <c r="AV889" s="105">
        <f t="shared" si="289"/>
        <v>142</v>
      </c>
      <c r="AW889" s="105">
        <f t="shared" si="290"/>
        <v>0</v>
      </c>
      <c r="AX889" s="108"/>
      <c r="AY889" s="294" t="b">
        <f t="shared" si="273"/>
        <v>1</v>
      </c>
      <c r="AZ889" s="5" t="s">
        <v>170</v>
      </c>
    </row>
    <row r="890" spans="1:52" s="5" customFormat="1" ht="24.95" customHeight="1" x14ac:dyDescent="0.25">
      <c r="A890" s="281" t="s">
        <v>27</v>
      </c>
      <c r="B890" s="19" t="s">
        <v>171</v>
      </c>
      <c r="C890" s="65" t="s">
        <v>172</v>
      </c>
      <c r="D890" s="66">
        <v>67.28</v>
      </c>
      <c r="E890" s="67">
        <v>67.28</v>
      </c>
      <c r="F890" s="101" t="s">
        <v>33</v>
      </c>
      <c r="G890" s="46">
        <v>11</v>
      </c>
      <c r="H890" s="46"/>
      <c r="I890" s="46"/>
      <c r="J890" s="46"/>
      <c r="K890" s="46"/>
      <c r="L890" s="46">
        <f t="shared" si="277"/>
        <v>11</v>
      </c>
      <c r="M890" s="46">
        <v>11</v>
      </c>
      <c r="N890" s="46">
        <f t="shared" si="278"/>
        <v>0</v>
      </c>
      <c r="O890" s="105"/>
      <c r="P890" s="105"/>
      <c r="Q890" s="105"/>
      <c r="R890" s="105"/>
      <c r="S890" s="46">
        <f t="shared" si="291"/>
        <v>11</v>
      </c>
      <c r="T890" s="46">
        <v>11</v>
      </c>
      <c r="U890" s="46">
        <f t="shared" si="292"/>
        <v>0</v>
      </c>
      <c r="V890" s="105">
        <v>5</v>
      </c>
      <c r="W890" s="105"/>
      <c r="X890" s="105">
        <v>1</v>
      </c>
      <c r="Y890" s="105"/>
      <c r="Z890" s="46">
        <f t="shared" si="279"/>
        <v>15</v>
      </c>
      <c r="AA890" s="105">
        <v>15</v>
      </c>
      <c r="AB890" s="46">
        <f t="shared" si="280"/>
        <v>0</v>
      </c>
      <c r="AC890" s="105"/>
      <c r="AD890" s="105"/>
      <c r="AE890" s="105"/>
      <c r="AF890" s="105"/>
      <c r="AG890" s="46">
        <f t="shared" si="274"/>
        <v>15</v>
      </c>
      <c r="AH890" s="105">
        <v>15</v>
      </c>
      <c r="AI890" s="46">
        <f t="shared" si="281"/>
        <v>0</v>
      </c>
      <c r="AJ890" s="105"/>
      <c r="AK890" s="105"/>
      <c r="AL890" s="105"/>
      <c r="AM890" s="105"/>
      <c r="AN890" s="46">
        <f t="shared" si="282"/>
        <v>15</v>
      </c>
      <c r="AO890" s="105">
        <v>15</v>
      </c>
      <c r="AP890" s="105">
        <f t="shared" si="283"/>
        <v>0</v>
      </c>
      <c r="AQ890" s="46">
        <f t="shared" si="284"/>
        <v>5</v>
      </c>
      <c r="AR890" s="46">
        <f t="shared" si="285"/>
        <v>0</v>
      </c>
      <c r="AS890" s="46">
        <f t="shared" si="286"/>
        <v>1</v>
      </c>
      <c r="AT890" s="46">
        <f t="shared" si="287"/>
        <v>0</v>
      </c>
      <c r="AU890" s="46">
        <f t="shared" si="288"/>
        <v>15</v>
      </c>
      <c r="AV890" s="105">
        <f t="shared" si="289"/>
        <v>15</v>
      </c>
      <c r="AW890" s="105">
        <f t="shared" si="290"/>
        <v>0</v>
      </c>
      <c r="AX890" s="108"/>
      <c r="AY890" s="294" t="b">
        <f t="shared" si="273"/>
        <v>1</v>
      </c>
      <c r="AZ890" s="5" t="s">
        <v>172</v>
      </c>
    </row>
    <row r="891" spans="1:52" s="5" customFormat="1" ht="24.95" customHeight="1" x14ac:dyDescent="0.25">
      <c r="A891" s="281" t="s">
        <v>228</v>
      </c>
      <c r="B891" s="19" t="s">
        <v>556</v>
      </c>
      <c r="C891" s="65" t="s">
        <v>557</v>
      </c>
      <c r="D891" s="66">
        <v>11.48</v>
      </c>
      <c r="E891" s="67">
        <v>11.48</v>
      </c>
      <c r="F891" s="101" t="s">
        <v>33</v>
      </c>
      <c r="G891" s="46">
        <v>0</v>
      </c>
      <c r="H891" s="46"/>
      <c r="I891" s="46"/>
      <c r="J891" s="46"/>
      <c r="K891" s="46"/>
      <c r="L891" s="46">
        <f t="shared" si="277"/>
        <v>0</v>
      </c>
      <c r="M891" s="46"/>
      <c r="N891" s="46">
        <f t="shared" si="278"/>
        <v>0</v>
      </c>
      <c r="O891" s="105"/>
      <c r="P891" s="105"/>
      <c r="Q891" s="105"/>
      <c r="R891" s="105"/>
      <c r="S891" s="46">
        <f t="shared" si="291"/>
        <v>0</v>
      </c>
      <c r="T891" s="46"/>
      <c r="U891" s="46">
        <f t="shared" si="292"/>
        <v>0</v>
      </c>
      <c r="V891" s="105"/>
      <c r="W891" s="105"/>
      <c r="X891" s="105"/>
      <c r="Y891" s="105"/>
      <c r="Z891" s="46">
        <f t="shared" si="279"/>
        <v>0</v>
      </c>
      <c r="AA891" s="105"/>
      <c r="AB891" s="46">
        <f t="shared" si="280"/>
        <v>0</v>
      </c>
      <c r="AC891" s="105"/>
      <c r="AD891" s="105"/>
      <c r="AE891" s="105"/>
      <c r="AF891" s="105"/>
      <c r="AG891" s="46">
        <f t="shared" si="274"/>
        <v>0</v>
      </c>
      <c r="AH891" s="105">
        <v>0</v>
      </c>
      <c r="AI891" s="46">
        <f t="shared" si="281"/>
        <v>0</v>
      </c>
      <c r="AJ891" s="105"/>
      <c r="AK891" s="105"/>
      <c r="AL891" s="105"/>
      <c r="AM891" s="105"/>
      <c r="AN891" s="46">
        <f t="shared" si="282"/>
        <v>0</v>
      </c>
      <c r="AO891" s="105">
        <v>0</v>
      </c>
      <c r="AP891" s="105">
        <f t="shared" si="283"/>
        <v>0</v>
      </c>
      <c r="AQ891" s="46">
        <f t="shared" si="284"/>
        <v>0</v>
      </c>
      <c r="AR891" s="46">
        <f t="shared" si="285"/>
        <v>0</v>
      </c>
      <c r="AS891" s="46">
        <f t="shared" si="286"/>
        <v>0</v>
      </c>
      <c r="AT891" s="46">
        <f t="shared" si="287"/>
        <v>0</v>
      </c>
      <c r="AU891" s="46">
        <f t="shared" si="288"/>
        <v>0</v>
      </c>
      <c r="AV891" s="105">
        <f t="shared" si="289"/>
        <v>0</v>
      </c>
      <c r="AW891" s="105">
        <f t="shared" si="290"/>
        <v>0</v>
      </c>
      <c r="AX891" s="108"/>
      <c r="AY891" s="294" t="b">
        <f t="shared" si="273"/>
        <v>1</v>
      </c>
      <c r="AZ891" s="5" t="s">
        <v>557</v>
      </c>
    </row>
    <row r="892" spans="1:52" s="5" customFormat="1" ht="24.95" customHeight="1" x14ac:dyDescent="0.25">
      <c r="A892" s="281" t="s">
        <v>228</v>
      </c>
      <c r="B892" s="19" t="s">
        <v>558</v>
      </c>
      <c r="C892" s="65" t="s">
        <v>559</v>
      </c>
      <c r="D892" s="66">
        <v>10.44</v>
      </c>
      <c r="E892" s="67">
        <v>10.44</v>
      </c>
      <c r="F892" s="101" t="s">
        <v>33</v>
      </c>
      <c r="G892" s="46">
        <v>0</v>
      </c>
      <c r="H892" s="46"/>
      <c r="I892" s="46"/>
      <c r="J892" s="46"/>
      <c r="K892" s="46"/>
      <c r="L892" s="46">
        <f t="shared" si="277"/>
        <v>0</v>
      </c>
      <c r="M892" s="46"/>
      <c r="N892" s="46">
        <f t="shared" si="278"/>
        <v>0</v>
      </c>
      <c r="O892" s="105"/>
      <c r="P892" s="105"/>
      <c r="Q892" s="105"/>
      <c r="R892" s="105"/>
      <c r="S892" s="46">
        <f t="shared" si="291"/>
        <v>0</v>
      </c>
      <c r="T892" s="46"/>
      <c r="U892" s="46">
        <f t="shared" si="292"/>
        <v>0</v>
      </c>
      <c r="V892" s="105"/>
      <c r="W892" s="105"/>
      <c r="X892" s="105"/>
      <c r="Y892" s="105"/>
      <c r="Z892" s="46">
        <f t="shared" si="279"/>
        <v>0</v>
      </c>
      <c r="AA892" s="105"/>
      <c r="AB892" s="46">
        <f t="shared" si="280"/>
        <v>0</v>
      </c>
      <c r="AC892" s="105"/>
      <c r="AD892" s="105"/>
      <c r="AE892" s="105"/>
      <c r="AF892" s="105"/>
      <c r="AG892" s="46">
        <f t="shared" si="274"/>
        <v>0</v>
      </c>
      <c r="AH892" s="105">
        <v>0</v>
      </c>
      <c r="AI892" s="46">
        <f t="shared" si="281"/>
        <v>0</v>
      </c>
      <c r="AJ892" s="105"/>
      <c r="AK892" s="105"/>
      <c r="AL892" s="105"/>
      <c r="AM892" s="105"/>
      <c r="AN892" s="46">
        <f t="shared" si="282"/>
        <v>0</v>
      </c>
      <c r="AO892" s="105">
        <v>0</v>
      </c>
      <c r="AP892" s="105">
        <f t="shared" si="283"/>
        <v>0</v>
      </c>
      <c r="AQ892" s="46">
        <f t="shared" si="284"/>
        <v>0</v>
      </c>
      <c r="AR892" s="46">
        <f t="shared" si="285"/>
        <v>0</v>
      </c>
      <c r="AS892" s="46">
        <f t="shared" si="286"/>
        <v>0</v>
      </c>
      <c r="AT892" s="46">
        <f t="shared" si="287"/>
        <v>0</v>
      </c>
      <c r="AU892" s="46">
        <f t="shared" si="288"/>
        <v>0</v>
      </c>
      <c r="AV892" s="105">
        <f t="shared" si="289"/>
        <v>0</v>
      </c>
      <c r="AW892" s="105">
        <f t="shared" si="290"/>
        <v>0</v>
      </c>
      <c r="AX892" s="108"/>
      <c r="AY892" s="294" t="b">
        <f t="shared" si="273"/>
        <v>1</v>
      </c>
      <c r="AZ892" s="5" t="s">
        <v>559</v>
      </c>
    </row>
    <row r="893" spans="1:52" s="5" customFormat="1" ht="24.95" customHeight="1" x14ac:dyDescent="0.25">
      <c r="A893" s="281" t="s">
        <v>228</v>
      </c>
      <c r="B893" s="19" t="s">
        <v>560</v>
      </c>
      <c r="C893" s="65" t="s">
        <v>561</v>
      </c>
      <c r="D893" s="66">
        <v>45.24</v>
      </c>
      <c r="E893" s="67">
        <v>45.24</v>
      </c>
      <c r="F893" s="101" t="s">
        <v>33</v>
      </c>
      <c r="G893" s="46">
        <v>0</v>
      </c>
      <c r="H893" s="46"/>
      <c r="I893" s="46"/>
      <c r="J893" s="46"/>
      <c r="K893" s="46"/>
      <c r="L893" s="46">
        <f t="shared" si="277"/>
        <v>0</v>
      </c>
      <c r="M893" s="46"/>
      <c r="N893" s="46">
        <f t="shared" si="278"/>
        <v>0</v>
      </c>
      <c r="O893" s="105"/>
      <c r="P893" s="105"/>
      <c r="Q893" s="105"/>
      <c r="R893" s="105"/>
      <c r="S893" s="46">
        <f t="shared" si="291"/>
        <v>0</v>
      </c>
      <c r="T893" s="46"/>
      <c r="U893" s="46">
        <f t="shared" si="292"/>
        <v>0</v>
      </c>
      <c r="V893" s="105"/>
      <c r="W893" s="105"/>
      <c r="X893" s="105"/>
      <c r="Y893" s="105"/>
      <c r="Z893" s="46">
        <f t="shared" si="279"/>
        <v>0</v>
      </c>
      <c r="AA893" s="105"/>
      <c r="AB893" s="46">
        <f t="shared" si="280"/>
        <v>0</v>
      </c>
      <c r="AC893" s="105"/>
      <c r="AD893" s="105"/>
      <c r="AE893" s="105"/>
      <c r="AF893" s="105"/>
      <c r="AG893" s="46">
        <f t="shared" si="274"/>
        <v>0</v>
      </c>
      <c r="AH893" s="105">
        <v>0</v>
      </c>
      <c r="AI893" s="46">
        <f t="shared" si="281"/>
        <v>0</v>
      </c>
      <c r="AJ893" s="105"/>
      <c r="AK893" s="105"/>
      <c r="AL893" s="105"/>
      <c r="AM893" s="105"/>
      <c r="AN893" s="46">
        <f t="shared" si="282"/>
        <v>0</v>
      </c>
      <c r="AO893" s="105">
        <v>0</v>
      </c>
      <c r="AP893" s="105">
        <f t="shared" si="283"/>
        <v>0</v>
      </c>
      <c r="AQ893" s="46">
        <f t="shared" si="284"/>
        <v>0</v>
      </c>
      <c r="AR893" s="46">
        <f t="shared" si="285"/>
        <v>0</v>
      </c>
      <c r="AS893" s="46">
        <f t="shared" si="286"/>
        <v>0</v>
      </c>
      <c r="AT893" s="46">
        <f t="shared" si="287"/>
        <v>0</v>
      </c>
      <c r="AU893" s="46">
        <f t="shared" si="288"/>
        <v>0</v>
      </c>
      <c r="AV893" s="105">
        <f t="shared" si="289"/>
        <v>0</v>
      </c>
      <c r="AW893" s="105">
        <f t="shared" si="290"/>
        <v>0</v>
      </c>
      <c r="AX893" s="107"/>
      <c r="AY893" s="294" t="b">
        <f t="shared" si="273"/>
        <v>1</v>
      </c>
      <c r="AZ893" s="5" t="s">
        <v>561</v>
      </c>
    </row>
    <row r="894" spans="1:52" s="5" customFormat="1" ht="24.95" customHeight="1" x14ac:dyDescent="0.25">
      <c r="A894" s="281" t="s">
        <v>228</v>
      </c>
      <c r="B894" s="19" t="s">
        <v>562</v>
      </c>
      <c r="C894" s="65" t="s">
        <v>563</v>
      </c>
      <c r="D894" s="66">
        <v>9.74</v>
      </c>
      <c r="E894" s="67">
        <v>9.74</v>
      </c>
      <c r="F894" s="101" t="s">
        <v>33</v>
      </c>
      <c r="G894" s="46">
        <v>1</v>
      </c>
      <c r="H894" s="46"/>
      <c r="I894" s="46"/>
      <c r="J894" s="46"/>
      <c r="K894" s="46"/>
      <c r="L894" s="46">
        <f t="shared" si="277"/>
        <v>1</v>
      </c>
      <c r="M894" s="46">
        <v>1</v>
      </c>
      <c r="N894" s="46">
        <f t="shared" si="278"/>
        <v>0</v>
      </c>
      <c r="O894" s="105"/>
      <c r="P894" s="105"/>
      <c r="Q894" s="105"/>
      <c r="R894" s="105"/>
      <c r="S894" s="46">
        <f t="shared" si="291"/>
        <v>1</v>
      </c>
      <c r="T894" s="46">
        <v>1</v>
      </c>
      <c r="U894" s="46">
        <f t="shared" si="292"/>
        <v>0</v>
      </c>
      <c r="V894" s="105"/>
      <c r="W894" s="105"/>
      <c r="X894" s="105"/>
      <c r="Y894" s="105"/>
      <c r="Z894" s="46">
        <f t="shared" si="279"/>
        <v>1</v>
      </c>
      <c r="AA894" s="105">
        <v>1</v>
      </c>
      <c r="AB894" s="46">
        <f t="shared" si="280"/>
        <v>0</v>
      </c>
      <c r="AC894" s="105"/>
      <c r="AD894" s="105"/>
      <c r="AE894" s="105"/>
      <c r="AF894" s="105"/>
      <c r="AG894" s="46">
        <f t="shared" si="274"/>
        <v>1</v>
      </c>
      <c r="AH894" s="105">
        <v>1</v>
      </c>
      <c r="AI894" s="46">
        <f t="shared" si="281"/>
        <v>0</v>
      </c>
      <c r="AJ894" s="105"/>
      <c r="AK894" s="105"/>
      <c r="AL894" s="105"/>
      <c r="AM894" s="105"/>
      <c r="AN894" s="46">
        <f t="shared" si="282"/>
        <v>1</v>
      </c>
      <c r="AO894" s="105">
        <v>1</v>
      </c>
      <c r="AP894" s="105">
        <f t="shared" si="283"/>
        <v>0</v>
      </c>
      <c r="AQ894" s="46">
        <f t="shared" si="284"/>
        <v>0</v>
      </c>
      <c r="AR894" s="46">
        <f t="shared" si="285"/>
        <v>0</v>
      </c>
      <c r="AS894" s="46">
        <f t="shared" si="286"/>
        <v>0</v>
      </c>
      <c r="AT894" s="46">
        <f t="shared" si="287"/>
        <v>0</v>
      </c>
      <c r="AU894" s="46">
        <f t="shared" si="288"/>
        <v>1</v>
      </c>
      <c r="AV894" s="105">
        <f t="shared" si="289"/>
        <v>1</v>
      </c>
      <c r="AW894" s="105">
        <f t="shared" si="290"/>
        <v>0</v>
      </c>
      <c r="AX894" s="108"/>
      <c r="AY894" s="294" t="b">
        <f t="shared" si="273"/>
        <v>1</v>
      </c>
      <c r="AZ894" s="5" t="s">
        <v>563</v>
      </c>
    </row>
    <row r="895" spans="1:52" s="5" customFormat="1" ht="24.95" customHeight="1" x14ac:dyDescent="0.25">
      <c r="A895" s="281" t="s">
        <v>228</v>
      </c>
      <c r="B895" s="19" t="s">
        <v>564</v>
      </c>
      <c r="C895" s="65" t="s">
        <v>565</v>
      </c>
      <c r="D895" s="66">
        <v>17</v>
      </c>
      <c r="E895" s="67">
        <v>17</v>
      </c>
      <c r="F895" s="101" t="s">
        <v>33</v>
      </c>
      <c r="G895" s="46">
        <v>0</v>
      </c>
      <c r="H895" s="46"/>
      <c r="I895" s="46"/>
      <c r="J895" s="46"/>
      <c r="K895" s="46"/>
      <c r="L895" s="46">
        <f t="shared" si="277"/>
        <v>0</v>
      </c>
      <c r="M895" s="46">
        <v>0</v>
      </c>
      <c r="N895" s="46">
        <f t="shared" si="278"/>
        <v>0</v>
      </c>
      <c r="O895" s="105"/>
      <c r="P895" s="105"/>
      <c r="Q895" s="105"/>
      <c r="R895" s="105"/>
      <c r="S895" s="46">
        <f t="shared" si="291"/>
        <v>0</v>
      </c>
      <c r="T895" s="46"/>
      <c r="U895" s="46">
        <f t="shared" si="292"/>
        <v>0</v>
      </c>
      <c r="V895" s="105"/>
      <c r="W895" s="105"/>
      <c r="X895" s="105"/>
      <c r="Y895" s="105"/>
      <c r="Z895" s="46">
        <f t="shared" si="279"/>
        <v>0</v>
      </c>
      <c r="AA895" s="105"/>
      <c r="AB895" s="46">
        <f t="shared" si="280"/>
        <v>0</v>
      </c>
      <c r="AC895" s="105"/>
      <c r="AD895" s="105"/>
      <c r="AE895" s="105"/>
      <c r="AF895" s="105"/>
      <c r="AG895" s="46">
        <f t="shared" si="274"/>
        <v>0</v>
      </c>
      <c r="AH895" s="105">
        <v>0</v>
      </c>
      <c r="AI895" s="46">
        <f t="shared" si="281"/>
        <v>0</v>
      </c>
      <c r="AJ895" s="105"/>
      <c r="AK895" s="105"/>
      <c r="AL895" s="105"/>
      <c r="AM895" s="105"/>
      <c r="AN895" s="46">
        <f t="shared" si="282"/>
        <v>0</v>
      </c>
      <c r="AO895" s="105">
        <v>0</v>
      </c>
      <c r="AP895" s="105">
        <f t="shared" si="283"/>
        <v>0</v>
      </c>
      <c r="AQ895" s="46">
        <f t="shared" si="284"/>
        <v>0</v>
      </c>
      <c r="AR895" s="46">
        <f t="shared" si="285"/>
        <v>0</v>
      </c>
      <c r="AS895" s="46">
        <f t="shared" si="286"/>
        <v>0</v>
      </c>
      <c r="AT895" s="46">
        <f t="shared" si="287"/>
        <v>0</v>
      </c>
      <c r="AU895" s="46">
        <f t="shared" si="288"/>
        <v>0</v>
      </c>
      <c r="AV895" s="105">
        <f t="shared" si="289"/>
        <v>0</v>
      </c>
      <c r="AW895" s="105">
        <f t="shared" si="290"/>
        <v>0</v>
      </c>
      <c r="AX895" s="108"/>
      <c r="AY895" s="294" t="b">
        <f t="shared" si="273"/>
        <v>1</v>
      </c>
      <c r="AZ895" s="5" t="s">
        <v>565</v>
      </c>
    </row>
    <row r="896" spans="1:52" s="5" customFormat="1" ht="24.95" customHeight="1" x14ac:dyDescent="0.25">
      <c r="A896" s="281" t="s">
        <v>1741</v>
      </c>
      <c r="B896" s="69" t="s">
        <v>1744</v>
      </c>
      <c r="C896" s="65" t="s">
        <v>1745</v>
      </c>
      <c r="D896" s="66">
        <v>13.53</v>
      </c>
      <c r="E896" s="67">
        <v>13.53</v>
      </c>
      <c r="F896" s="101" t="s">
        <v>33</v>
      </c>
      <c r="G896" s="46">
        <v>30</v>
      </c>
      <c r="H896" s="46"/>
      <c r="I896" s="46"/>
      <c r="J896" s="46"/>
      <c r="K896" s="46"/>
      <c r="L896" s="46">
        <f t="shared" si="277"/>
        <v>30</v>
      </c>
      <c r="M896" s="46">
        <v>30</v>
      </c>
      <c r="N896" s="46">
        <f t="shared" si="278"/>
        <v>0</v>
      </c>
      <c r="O896" s="105"/>
      <c r="P896" s="105"/>
      <c r="Q896" s="105"/>
      <c r="R896" s="105"/>
      <c r="S896" s="46">
        <f t="shared" si="291"/>
        <v>30</v>
      </c>
      <c r="T896" s="46">
        <v>30</v>
      </c>
      <c r="U896" s="46">
        <f t="shared" si="292"/>
        <v>0</v>
      </c>
      <c r="V896" s="105"/>
      <c r="W896" s="105"/>
      <c r="X896" s="105"/>
      <c r="Y896" s="105"/>
      <c r="Z896" s="46">
        <f t="shared" si="279"/>
        <v>30</v>
      </c>
      <c r="AA896" s="105">
        <v>30</v>
      </c>
      <c r="AB896" s="46">
        <f t="shared" si="280"/>
        <v>0</v>
      </c>
      <c r="AC896" s="105"/>
      <c r="AD896" s="105"/>
      <c r="AE896" s="105"/>
      <c r="AF896" s="105"/>
      <c r="AG896" s="46">
        <f t="shared" si="274"/>
        <v>30</v>
      </c>
      <c r="AH896" s="105">
        <v>30</v>
      </c>
      <c r="AI896" s="46">
        <f t="shared" si="281"/>
        <v>0</v>
      </c>
      <c r="AJ896" s="105"/>
      <c r="AK896" s="105"/>
      <c r="AL896" s="105"/>
      <c r="AM896" s="105"/>
      <c r="AN896" s="46">
        <f t="shared" si="282"/>
        <v>30</v>
      </c>
      <c r="AO896" s="105">
        <v>30</v>
      </c>
      <c r="AP896" s="105">
        <f t="shared" si="283"/>
        <v>0</v>
      </c>
      <c r="AQ896" s="46">
        <f t="shared" si="284"/>
        <v>0</v>
      </c>
      <c r="AR896" s="46">
        <f t="shared" si="285"/>
        <v>0</v>
      </c>
      <c r="AS896" s="46">
        <f t="shared" si="286"/>
        <v>0</v>
      </c>
      <c r="AT896" s="46">
        <f t="shared" si="287"/>
        <v>0</v>
      </c>
      <c r="AU896" s="46">
        <f t="shared" si="288"/>
        <v>30</v>
      </c>
      <c r="AV896" s="184">
        <f t="shared" si="289"/>
        <v>30</v>
      </c>
      <c r="AW896" s="105">
        <f t="shared" si="290"/>
        <v>0</v>
      </c>
      <c r="AX896" s="108"/>
      <c r="AY896" s="294" t="b">
        <f t="shared" si="273"/>
        <v>1</v>
      </c>
      <c r="AZ896" s="5" t="s">
        <v>1745</v>
      </c>
    </row>
    <row r="897" spans="1:52" s="5" customFormat="1" ht="24.95" customHeight="1" x14ac:dyDescent="0.25">
      <c r="A897" s="281" t="s">
        <v>674</v>
      </c>
      <c r="B897" s="19" t="s">
        <v>984</v>
      </c>
      <c r="C897" s="65" t="s">
        <v>985</v>
      </c>
      <c r="D897" s="66">
        <v>0.38</v>
      </c>
      <c r="E897" s="67">
        <v>0.38</v>
      </c>
      <c r="F897" s="101" t="s">
        <v>33</v>
      </c>
      <c r="G897" s="46">
        <v>0</v>
      </c>
      <c r="H897" s="46"/>
      <c r="I897" s="46"/>
      <c r="J897" s="46"/>
      <c r="K897" s="46"/>
      <c r="L897" s="46">
        <f t="shared" si="277"/>
        <v>0</v>
      </c>
      <c r="M897" s="46"/>
      <c r="N897" s="46">
        <f t="shared" si="278"/>
        <v>0</v>
      </c>
      <c r="O897" s="105"/>
      <c r="P897" s="105"/>
      <c r="Q897" s="105"/>
      <c r="R897" s="105"/>
      <c r="S897" s="46">
        <f t="shared" si="291"/>
        <v>0</v>
      </c>
      <c r="T897" s="46"/>
      <c r="U897" s="46">
        <f t="shared" si="292"/>
        <v>0</v>
      </c>
      <c r="V897" s="105"/>
      <c r="W897" s="105"/>
      <c r="X897" s="105"/>
      <c r="Y897" s="105"/>
      <c r="Z897" s="46">
        <f t="shared" si="279"/>
        <v>0</v>
      </c>
      <c r="AA897" s="105"/>
      <c r="AB897" s="46">
        <f t="shared" si="280"/>
        <v>0</v>
      </c>
      <c r="AC897" s="105"/>
      <c r="AD897" s="105"/>
      <c r="AE897" s="105"/>
      <c r="AF897" s="105"/>
      <c r="AG897" s="46">
        <f t="shared" si="274"/>
        <v>0</v>
      </c>
      <c r="AH897" s="105">
        <v>0</v>
      </c>
      <c r="AI897" s="46">
        <f t="shared" si="281"/>
        <v>0</v>
      </c>
      <c r="AJ897" s="105"/>
      <c r="AK897" s="105"/>
      <c r="AL897" s="105"/>
      <c r="AM897" s="105"/>
      <c r="AN897" s="46">
        <f t="shared" si="282"/>
        <v>0</v>
      </c>
      <c r="AO897" s="105">
        <v>0</v>
      </c>
      <c r="AP897" s="105">
        <f t="shared" si="283"/>
        <v>0</v>
      </c>
      <c r="AQ897" s="46">
        <f t="shared" si="284"/>
        <v>0</v>
      </c>
      <c r="AR897" s="46">
        <f t="shared" si="285"/>
        <v>0</v>
      </c>
      <c r="AS897" s="46">
        <f t="shared" si="286"/>
        <v>0</v>
      </c>
      <c r="AT897" s="46">
        <f t="shared" si="287"/>
        <v>0</v>
      </c>
      <c r="AU897" s="46">
        <f t="shared" si="288"/>
        <v>0</v>
      </c>
      <c r="AV897" s="105">
        <f t="shared" si="289"/>
        <v>0</v>
      </c>
      <c r="AW897" s="105">
        <f t="shared" si="290"/>
        <v>0</v>
      </c>
      <c r="AX897" s="108"/>
      <c r="AY897" s="294" t="b">
        <f t="shared" si="273"/>
        <v>1</v>
      </c>
      <c r="AZ897" s="5" t="s">
        <v>985</v>
      </c>
    </row>
    <row r="898" spans="1:52" s="5" customFormat="1" ht="24.95" customHeight="1" x14ac:dyDescent="0.25">
      <c r="A898" s="281" t="s">
        <v>674</v>
      </c>
      <c r="B898" s="19" t="s">
        <v>986</v>
      </c>
      <c r="C898" s="65" t="s">
        <v>985</v>
      </c>
      <c r="D898" s="66">
        <v>0.48</v>
      </c>
      <c r="E898" s="67">
        <v>0.48</v>
      </c>
      <c r="F898" s="101" t="s">
        <v>33</v>
      </c>
      <c r="G898" s="46">
        <v>0</v>
      </c>
      <c r="H898" s="46"/>
      <c r="I898" s="46"/>
      <c r="J898" s="46"/>
      <c r="K898" s="46"/>
      <c r="L898" s="46">
        <f t="shared" si="277"/>
        <v>0</v>
      </c>
      <c r="M898" s="46"/>
      <c r="N898" s="46">
        <f t="shared" si="278"/>
        <v>0</v>
      </c>
      <c r="O898" s="105"/>
      <c r="P898" s="105"/>
      <c r="Q898" s="105"/>
      <c r="R898" s="105"/>
      <c r="S898" s="46">
        <f t="shared" si="291"/>
        <v>0</v>
      </c>
      <c r="T898" s="46"/>
      <c r="U898" s="46">
        <f t="shared" si="292"/>
        <v>0</v>
      </c>
      <c r="V898" s="105"/>
      <c r="W898" s="105"/>
      <c r="X898" s="105"/>
      <c r="Y898" s="105"/>
      <c r="Z898" s="46">
        <f t="shared" si="279"/>
        <v>0</v>
      </c>
      <c r="AA898" s="105"/>
      <c r="AB898" s="46">
        <f t="shared" si="280"/>
        <v>0</v>
      </c>
      <c r="AC898" s="105"/>
      <c r="AD898" s="105"/>
      <c r="AE898" s="105"/>
      <c r="AF898" s="105"/>
      <c r="AG898" s="46">
        <f t="shared" si="274"/>
        <v>0</v>
      </c>
      <c r="AH898" s="105">
        <v>0</v>
      </c>
      <c r="AI898" s="46">
        <f t="shared" si="281"/>
        <v>0</v>
      </c>
      <c r="AJ898" s="105"/>
      <c r="AK898" s="105"/>
      <c r="AL898" s="105"/>
      <c r="AM898" s="105"/>
      <c r="AN898" s="46">
        <f t="shared" si="282"/>
        <v>0</v>
      </c>
      <c r="AO898" s="105">
        <v>0</v>
      </c>
      <c r="AP898" s="105">
        <f t="shared" si="283"/>
        <v>0</v>
      </c>
      <c r="AQ898" s="46">
        <f t="shared" si="284"/>
        <v>0</v>
      </c>
      <c r="AR898" s="46">
        <f t="shared" si="285"/>
        <v>0</v>
      </c>
      <c r="AS898" s="46">
        <f t="shared" si="286"/>
        <v>0</v>
      </c>
      <c r="AT898" s="46">
        <f t="shared" si="287"/>
        <v>0</v>
      </c>
      <c r="AU898" s="46">
        <f t="shared" si="288"/>
        <v>0</v>
      </c>
      <c r="AV898" s="105">
        <f t="shared" si="289"/>
        <v>0</v>
      </c>
      <c r="AW898" s="105">
        <f t="shared" si="290"/>
        <v>0</v>
      </c>
      <c r="AX898" s="108"/>
      <c r="AY898" s="294" t="b">
        <f t="shared" si="273"/>
        <v>1</v>
      </c>
      <c r="AZ898" s="5" t="s">
        <v>985</v>
      </c>
    </row>
    <row r="899" spans="1:52" s="5" customFormat="1" ht="24.95" customHeight="1" x14ac:dyDescent="0.25">
      <c r="A899" s="281" t="s">
        <v>228</v>
      </c>
      <c r="B899" s="19" t="s">
        <v>566</v>
      </c>
      <c r="C899" s="65" t="s">
        <v>567</v>
      </c>
      <c r="D899" s="66">
        <v>0.36</v>
      </c>
      <c r="E899" s="67">
        <v>0.36</v>
      </c>
      <c r="F899" s="101" t="s">
        <v>33</v>
      </c>
      <c r="G899" s="46">
        <v>0</v>
      </c>
      <c r="H899" s="46"/>
      <c r="I899" s="46"/>
      <c r="J899" s="46"/>
      <c r="K899" s="46"/>
      <c r="L899" s="46">
        <f t="shared" si="277"/>
        <v>0</v>
      </c>
      <c r="M899" s="46">
        <v>0</v>
      </c>
      <c r="N899" s="46">
        <f t="shared" si="278"/>
        <v>0</v>
      </c>
      <c r="O899" s="105"/>
      <c r="P899" s="105"/>
      <c r="Q899" s="105"/>
      <c r="R899" s="105"/>
      <c r="S899" s="46">
        <f t="shared" si="291"/>
        <v>0</v>
      </c>
      <c r="T899" s="46"/>
      <c r="U899" s="46">
        <f t="shared" si="292"/>
        <v>0</v>
      </c>
      <c r="V899" s="105"/>
      <c r="W899" s="105"/>
      <c r="X899" s="105"/>
      <c r="Y899" s="105"/>
      <c r="Z899" s="46">
        <f t="shared" si="279"/>
        <v>0</v>
      </c>
      <c r="AA899" s="105"/>
      <c r="AB899" s="46">
        <f t="shared" si="280"/>
        <v>0</v>
      </c>
      <c r="AC899" s="105"/>
      <c r="AD899" s="105"/>
      <c r="AE899" s="105"/>
      <c r="AF899" s="105"/>
      <c r="AG899" s="46">
        <f t="shared" si="274"/>
        <v>0</v>
      </c>
      <c r="AH899" s="105">
        <v>0</v>
      </c>
      <c r="AI899" s="46">
        <f t="shared" si="281"/>
        <v>0</v>
      </c>
      <c r="AJ899" s="105"/>
      <c r="AK899" s="105"/>
      <c r="AL899" s="105"/>
      <c r="AM899" s="105"/>
      <c r="AN899" s="46">
        <f t="shared" si="282"/>
        <v>0</v>
      </c>
      <c r="AO899" s="105">
        <v>0</v>
      </c>
      <c r="AP899" s="105">
        <f t="shared" si="283"/>
        <v>0</v>
      </c>
      <c r="AQ899" s="46">
        <f t="shared" si="284"/>
        <v>0</v>
      </c>
      <c r="AR899" s="46">
        <f t="shared" si="285"/>
        <v>0</v>
      </c>
      <c r="AS899" s="46">
        <f t="shared" si="286"/>
        <v>0</v>
      </c>
      <c r="AT899" s="46">
        <f t="shared" si="287"/>
        <v>0</v>
      </c>
      <c r="AU899" s="46">
        <f t="shared" si="288"/>
        <v>0</v>
      </c>
      <c r="AV899" s="105">
        <f t="shared" si="289"/>
        <v>0</v>
      </c>
      <c r="AW899" s="105">
        <f t="shared" si="290"/>
        <v>0</v>
      </c>
      <c r="AX899" s="108"/>
      <c r="AY899" s="294" t="b">
        <f t="shared" si="273"/>
        <v>1</v>
      </c>
      <c r="AZ899" s="5" t="s">
        <v>567</v>
      </c>
    </row>
    <row r="900" spans="1:52" s="5" customFormat="1" ht="24.95" customHeight="1" x14ac:dyDescent="0.25">
      <c r="A900" s="281" t="s">
        <v>674</v>
      </c>
      <c r="B900" s="19" t="s">
        <v>987</v>
      </c>
      <c r="C900" s="65" t="s">
        <v>988</v>
      </c>
      <c r="D900" s="66">
        <v>0</v>
      </c>
      <c r="E900" s="67">
        <v>0</v>
      </c>
      <c r="F900" s="101" t="s">
        <v>33</v>
      </c>
      <c r="G900" s="46">
        <v>0</v>
      </c>
      <c r="H900" s="46"/>
      <c r="I900" s="46"/>
      <c r="J900" s="46"/>
      <c r="K900" s="46"/>
      <c r="L900" s="46">
        <f t="shared" si="277"/>
        <v>0</v>
      </c>
      <c r="M900" s="46"/>
      <c r="N900" s="46">
        <f t="shared" si="278"/>
        <v>0</v>
      </c>
      <c r="O900" s="105"/>
      <c r="P900" s="105"/>
      <c r="Q900" s="105"/>
      <c r="R900" s="105"/>
      <c r="S900" s="46">
        <f t="shared" si="291"/>
        <v>0</v>
      </c>
      <c r="T900" s="46"/>
      <c r="U900" s="46">
        <f t="shared" si="292"/>
        <v>0</v>
      </c>
      <c r="V900" s="105">
        <v>200</v>
      </c>
      <c r="W900" s="105"/>
      <c r="X900" s="105"/>
      <c r="Y900" s="105"/>
      <c r="Z900" s="46">
        <f t="shared" si="279"/>
        <v>200</v>
      </c>
      <c r="AA900" s="105">
        <v>200</v>
      </c>
      <c r="AB900" s="46">
        <f t="shared" si="280"/>
        <v>0</v>
      </c>
      <c r="AC900" s="105"/>
      <c r="AD900" s="105"/>
      <c r="AE900" s="105"/>
      <c r="AF900" s="105"/>
      <c r="AG900" s="46">
        <f t="shared" si="274"/>
        <v>200</v>
      </c>
      <c r="AH900" s="105">
        <v>200</v>
      </c>
      <c r="AI900" s="46">
        <f t="shared" si="281"/>
        <v>0</v>
      </c>
      <c r="AJ900" s="105"/>
      <c r="AK900" s="105"/>
      <c r="AL900" s="105"/>
      <c r="AM900" s="105"/>
      <c r="AN900" s="46">
        <f t="shared" si="282"/>
        <v>200</v>
      </c>
      <c r="AO900" s="105">
        <v>200</v>
      </c>
      <c r="AP900" s="105">
        <f t="shared" si="283"/>
        <v>0</v>
      </c>
      <c r="AQ900" s="46">
        <f t="shared" si="284"/>
        <v>200</v>
      </c>
      <c r="AR900" s="46">
        <f t="shared" si="285"/>
        <v>0</v>
      </c>
      <c r="AS900" s="46">
        <f t="shared" si="286"/>
        <v>0</v>
      </c>
      <c r="AT900" s="46">
        <f t="shared" si="287"/>
        <v>0</v>
      </c>
      <c r="AU900" s="46">
        <f t="shared" si="288"/>
        <v>200</v>
      </c>
      <c r="AV900" s="105">
        <f t="shared" si="289"/>
        <v>200</v>
      </c>
      <c r="AW900" s="105">
        <f t="shared" si="290"/>
        <v>0</v>
      </c>
      <c r="AX900" s="107"/>
      <c r="AY900" s="294" t="b">
        <f t="shared" si="273"/>
        <v>1</v>
      </c>
      <c r="AZ900" s="5" t="s">
        <v>988</v>
      </c>
    </row>
    <row r="901" spans="1:52" s="5" customFormat="1" ht="24.95" customHeight="1" x14ac:dyDescent="0.25">
      <c r="A901" s="281" t="s">
        <v>674</v>
      </c>
      <c r="B901" s="19" t="s">
        <v>989</v>
      </c>
      <c r="C901" s="65" t="s">
        <v>990</v>
      </c>
      <c r="D901" s="67">
        <v>10.220000000000001</v>
      </c>
      <c r="E901" s="67">
        <v>10.220000000000001</v>
      </c>
      <c r="F901" s="101" t="s">
        <v>33</v>
      </c>
      <c r="G901" s="46">
        <v>0</v>
      </c>
      <c r="H901" s="46"/>
      <c r="I901" s="46"/>
      <c r="J901" s="46"/>
      <c r="K901" s="46"/>
      <c r="L901" s="46">
        <f t="shared" si="277"/>
        <v>0</v>
      </c>
      <c r="M901" s="46"/>
      <c r="N901" s="46">
        <f t="shared" si="278"/>
        <v>0</v>
      </c>
      <c r="O901" s="105"/>
      <c r="P901" s="105"/>
      <c r="Q901" s="105"/>
      <c r="R901" s="105"/>
      <c r="S901" s="46">
        <f t="shared" si="291"/>
        <v>0</v>
      </c>
      <c r="T901" s="46"/>
      <c r="U901" s="46">
        <f t="shared" si="292"/>
        <v>0</v>
      </c>
      <c r="V901" s="105"/>
      <c r="W901" s="105"/>
      <c r="X901" s="105"/>
      <c r="Y901" s="105"/>
      <c r="Z901" s="46">
        <f t="shared" si="279"/>
        <v>0</v>
      </c>
      <c r="AA901" s="105"/>
      <c r="AB901" s="46">
        <f t="shared" si="280"/>
        <v>0</v>
      </c>
      <c r="AC901" s="105"/>
      <c r="AD901" s="105"/>
      <c r="AE901" s="105"/>
      <c r="AF901" s="105"/>
      <c r="AG901" s="46">
        <f t="shared" si="274"/>
        <v>0</v>
      </c>
      <c r="AH901" s="105">
        <v>0</v>
      </c>
      <c r="AI901" s="46">
        <f t="shared" si="281"/>
        <v>0</v>
      </c>
      <c r="AJ901" s="105"/>
      <c r="AK901" s="105"/>
      <c r="AL901" s="105"/>
      <c r="AM901" s="105"/>
      <c r="AN901" s="46">
        <f t="shared" si="282"/>
        <v>0</v>
      </c>
      <c r="AO901" s="105">
        <v>0</v>
      </c>
      <c r="AP901" s="105">
        <f t="shared" si="283"/>
        <v>0</v>
      </c>
      <c r="AQ901" s="46">
        <f t="shared" si="284"/>
        <v>0</v>
      </c>
      <c r="AR901" s="46">
        <f t="shared" si="285"/>
        <v>0</v>
      </c>
      <c r="AS901" s="46">
        <f t="shared" si="286"/>
        <v>0</v>
      </c>
      <c r="AT901" s="46">
        <f t="shared" si="287"/>
        <v>0</v>
      </c>
      <c r="AU901" s="46">
        <f t="shared" si="288"/>
        <v>0</v>
      </c>
      <c r="AV901" s="105">
        <f t="shared" si="289"/>
        <v>0</v>
      </c>
      <c r="AW901" s="105">
        <f t="shared" si="290"/>
        <v>0</v>
      </c>
      <c r="AX901" s="107"/>
      <c r="AY901" s="294" t="b">
        <f t="shared" si="273"/>
        <v>1</v>
      </c>
      <c r="AZ901" s="5" t="s">
        <v>990</v>
      </c>
    </row>
    <row r="902" spans="1:52" s="5" customFormat="1" ht="24.95" customHeight="1" x14ac:dyDescent="0.25">
      <c r="A902" s="281" t="s">
        <v>1053</v>
      </c>
      <c r="B902" s="19" t="s">
        <v>1252</v>
      </c>
      <c r="C902" s="65" t="s">
        <v>1253</v>
      </c>
      <c r="D902" s="66">
        <v>14.94</v>
      </c>
      <c r="E902" s="67">
        <v>14.94</v>
      </c>
      <c r="F902" s="101" t="s">
        <v>33</v>
      </c>
      <c r="G902" s="46">
        <v>0</v>
      </c>
      <c r="H902" s="46"/>
      <c r="I902" s="46"/>
      <c r="J902" s="46"/>
      <c r="K902" s="46"/>
      <c r="L902" s="46">
        <f t="shared" si="277"/>
        <v>0</v>
      </c>
      <c r="M902" s="46"/>
      <c r="N902" s="46">
        <f t="shared" si="278"/>
        <v>0</v>
      </c>
      <c r="O902" s="105"/>
      <c r="P902" s="105"/>
      <c r="Q902" s="105"/>
      <c r="R902" s="105"/>
      <c r="S902" s="46">
        <f t="shared" si="291"/>
        <v>0</v>
      </c>
      <c r="T902" s="46"/>
      <c r="U902" s="46">
        <f t="shared" si="292"/>
        <v>0</v>
      </c>
      <c r="V902" s="105"/>
      <c r="W902" s="105"/>
      <c r="X902" s="105"/>
      <c r="Y902" s="105"/>
      <c r="Z902" s="46">
        <f t="shared" si="279"/>
        <v>0</v>
      </c>
      <c r="AA902" s="105"/>
      <c r="AB902" s="46">
        <f t="shared" si="280"/>
        <v>0</v>
      </c>
      <c r="AC902" s="105"/>
      <c r="AD902" s="105"/>
      <c r="AE902" s="105"/>
      <c r="AF902" s="105"/>
      <c r="AG902" s="46">
        <f t="shared" si="274"/>
        <v>0</v>
      </c>
      <c r="AH902" s="105">
        <v>0</v>
      </c>
      <c r="AI902" s="46">
        <f t="shared" si="281"/>
        <v>0</v>
      </c>
      <c r="AJ902" s="105"/>
      <c r="AK902" s="105"/>
      <c r="AL902" s="105"/>
      <c r="AM902" s="105"/>
      <c r="AN902" s="46">
        <f t="shared" si="282"/>
        <v>0</v>
      </c>
      <c r="AO902" s="105">
        <v>0</v>
      </c>
      <c r="AP902" s="105">
        <f t="shared" si="283"/>
        <v>0</v>
      </c>
      <c r="AQ902" s="46">
        <f t="shared" si="284"/>
        <v>0</v>
      </c>
      <c r="AR902" s="46">
        <f t="shared" si="285"/>
        <v>0</v>
      </c>
      <c r="AS902" s="46">
        <f t="shared" si="286"/>
        <v>0</v>
      </c>
      <c r="AT902" s="46">
        <f t="shared" si="287"/>
        <v>0</v>
      </c>
      <c r="AU902" s="46">
        <f t="shared" si="288"/>
        <v>0</v>
      </c>
      <c r="AV902" s="105">
        <f t="shared" si="289"/>
        <v>0</v>
      </c>
      <c r="AW902" s="105">
        <f t="shared" si="290"/>
        <v>0</v>
      </c>
      <c r="AX902" s="107"/>
      <c r="AY902" s="294" t="b">
        <f t="shared" si="273"/>
        <v>1</v>
      </c>
      <c r="AZ902" s="5" t="s">
        <v>1253</v>
      </c>
    </row>
    <row r="903" spans="1:52" s="5" customFormat="1" ht="24.95" customHeight="1" x14ac:dyDescent="0.25">
      <c r="A903" s="281" t="s">
        <v>674</v>
      </c>
      <c r="B903" s="19" t="s">
        <v>991</v>
      </c>
      <c r="C903" s="65" t="s">
        <v>992</v>
      </c>
      <c r="D903" s="66">
        <v>26.97</v>
      </c>
      <c r="E903" s="67">
        <v>26.97</v>
      </c>
      <c r="F903" s="101" t="s">
        <v>33</v>
      </c>
      <c r="G903" s="46">
        <v>0</v>
      </c>
      <c r="H903" s="46"/>
      <c r="I903" s="46"/>
      <c r="J903" s="46"/>
      <c r="K903" s="46"/>
      <c r="L903" s="46">
        <f t="shared" si="277"/>
        <v>0</v>
      </c>
      <c r="M903" s="46"/>
      <c r="N903" s="46">
        <f t="shared" si="278"/>
        <v>0</v>
      </c>
      <c r="O903" s="105"/>
      <c r="P903" s="105"/>
      <c r="Q903" s="105"/>
      <c r="R903" s="105"/>
      <c r="S903" s="46">
        <f t="shared" si="291"/>
        <v>0</v>
      </c>
      <c r="T903" s="46"/>
      <c r="U903" s="46">
        <f t="shared" si="292"/>
        <v>0</v>
      </c>
      <c r="V903" s="105"/>
      <c r="W903" s="105"/>
      <c r="X903" s="105"/>
      <c r="Y903" s="105"/>
      <c r="Z903" s="46">
        <f t="shared" si="279"/>
        <v>0</v>
      </c>
      <c r="AA903" s="105"/>
      <c r="AB903" s="46">
        <f t="shared" si="280"/>
        <v>0</v>
      </c>
      <c r="AC903" s="105"/>
      <c r="AD903" s="105"/>
      <c r="AE903" s="105"/>
      <c r="AF903" s="105"/>
      <c r="AG903" s="46">
        <f t="shared" si="274"/>
        <v>0</v>
      </c>
      <c r="AH903" s="105">
        <v>0</v>
      </c>
      <c r="AI903" s="46">
        <f t="shared" si="281"/>
        <v>0</v>
      </c>
      <c r="AJ903" s="105"/>
      <c r="AK903" s="105"/>
      <c r="AL903" s="105"/>
      <c r="AM903" s="105"/>
      <c r="AN903" s="46">
        <f t="shared" si="282"/>
        <v>0</v>
      </c>
      <c r="AO903" s="105">
        <v>0</v>
      </c>
      <c r="AP903" s="105">
        <f t="shared" si="283"/>
        <v>0</v>
      </c>
      <c r="AQ903" s="46">
        <f t="shared" si="284"/>
        <v>0</v>
      </c>
      <c r="AR903" s="46">
        <f t="shared" si="285"/>
        <v>0</v>
      </c>
      <c r="AS903" s="46">
        <f t="shared" si="286"/>
        <v>0</v>
      </c>
      <c r="AT903" s="46">
        <f t="shared" si="287"/>
        <v>0</v>
      </c>
      <c r="AU903" s="46">
        <f t="shared" si="288"/>
        <v>0</v>
      </c>
      <c r="AV903" s="105">
        <f t="shared" si="289"/>
        <v>0</v>
      </c>
      <c r="AW903" s="105">
        <f t="shared" si="290"/>
        <v>0</v>
      </c>
      <c r="AX903" s="107"/>
      <c r="AY903" s="294" t="b">
        <f t="shared" si="273"/>
        <v>1</v>
      </c>
      <c r="AZ903" s="5" t="s">
        <v>992</v>
      </c>
    </row>
    <row r="904" spans="1:52" s="5" customFormat="1" ht="28.5" customHeight="1" x14ac:dyDescent="0.25">
      <c r="A904" s="281" t="s">
        <v>674</v>
      </c>
      <c r="B904" s="19" t="s">
        <v>993</v>
      </c>
      <c r="C904" s="65" t="s">
        <v>994</v>
      </c>
      <c r="D904" s="66">
        <v>27.15</v>
      </c>
      <c r="E904" s="67">
        <v>27.15</v>
      </c>
      <c r="F904" s="101" t="s">
        <v>33</v>
      </c>
      <c r="G904" s="46">
        <v>0</v>
      </c>
      <c r="H904" s="46"/>
      <c r="I904" s="46"/>
      <c r="J904" s="46"/>
      <c r="K904" s="46"/>
      <c r="L904" s="46">
        <f t="shared" si="277"/>
        <v>0</v>
      </c>
      <c r="M904" s="46"/>
      <c r="N904" s="46">
        <f t="shared" si="278"/>
        <v>0</v>
      </c>
      <c r="O904" s="105"/>
      <c r="P904" s="105"/>
      <c r="Q904" s="105"/>
      <c r="R904" s="105"/>
      <c r="S904" s="46">
        <f t="shared" si="291"/>
        <v>0</v>
      </c>
      <c r="T904" s="46"/>
      <c r="U904" s="46">
        <f t="shared" si="292"/>
        <v>0</v>
      </c>
      <c r="V904" s="105"/>
      <c r="W904" s="105"/>
      <c r="X904" s="105"/>
      <c r="Y904" s="105"/>
      <c r="Z904" s="46">
        <f t="shared" si="279"/>
        <v>0</v>
      </c>
      <c r="AA904" s="105"/>
      <c r="AB904" s="46">
        <f t="shared" si="280"/>
        <v>0</v>
      </c>
      <c r="AC904" s="105"/>
      <c r="AD904" s="105"/>
      <c r="AE904" s="105"/>
      <c r="AF904" s="105"/>
      <c r="AG904" s="46">
        <f t="shared" si="274"/>
        <v>0</v>
      </c>
      <c r="AH904" s="105">
        <v>0</v>
      </c>
      <c r="AI904" s="46">
        <f t="shared" si="281"/>
        <v>0</v>
      </c>
      <c r="AJ904" s="105"/>
      <c r="AK904" s="105"/>
      <c r="AL904" s="105"/>
      <c r="AM904" s="105"/>
      <c r="AN904" s="46">
        <f t="shared" si="282"/>
        <v>0</v>
      </c>
      <c r="AO904" s="105">
        <v>0</v>
      </c>
      <c r="AP904" s="105">
        <f t="shared" si="283"/>
        <v>0</v>
      </c>
      <c r="AQ904" s="46">
        <f t="shared" si="284"/>
        <v>0</v>
      </c>
      <c r="AR904" s="46">
        <f t="shared" si="285"/>
        <v>0</v>
      </c>
      <c r="AS904" s="46">
        <f t="shared" si="286"/>
        <v>0</v>
      </c>
      <c r="AT904" s="46">
        <f t="shared" si="287"/>
        <v>0</v>
      </c>
      <c r="AU904" s="46">
        <f t="shared" si="288"/>
        <v>0</v>
      </c>
      <c r="AV904" s="105">
        <f t="shared" si="289"/>
        <v>0</v>
      </c>
      <c r="AW904" s="105">
        <f t="shared" si="290"/>
        <v>0</v>
      </c>
      <c r="AX904" s="107"/>
      <c r="AY904" s="294" t="b">
        <f t="shared" si="273"/>
        <v>1</v>
      </c>
      <c r="AZ904" s="5" t="s">
        <v>994</v>
      </c>
    </row>
    <row r="905" spans="1:52" s="5" customFormat="1" ht="24.95" customHeight="1" x14ac:dyDescent="0.25">
      <c r="A905" s="281" t="s">
        <v>674</v>
      </c>
      <c r="B905" s="19" t="s">
        <v>995</v>
      </c>
      <c r="C905" s="65" t="s">
        <v>996</v>
      </c>
      <c r="D905" s="66">
        <v>20.399999999999999</v>
      </c>
      <c r="E905" s="67">
        <v>20.399999999999999</v>
      </c>
      <c r="F905" s="101" t="s">
        <v>33</v>
      </c>
      <c r="G905" s="46">
        <v>0</v>
      </c>
      <c r="H905" s="46"/>
      <c r="I905" s="46"/>
      <c r="J905" s="46"/>
      <c r="K905" s="46"/>
      <c r="L905" s="46">
        <f t="shared" si="277"/>
        <v>0</v>
      </c>
      <c r="M905" s="46"/>
      <c r="N905" s="46">
        <f t="shared" si="278"/>
        <v>0</v>
      </c>
      <c r="O905" s="105"/>
      <c r="P905" s="105"/>
      <c r="Q905" s="105"/>
      <c r="R905" s="105"/>
      <c r="S905" s="46">
        <f t="shared" si="291"/>
        <v>0</v>
      </c>
      <c r="T905" s="46"/>
      <c r="U905" s="46">
        <f t="shared" si="292"/>
        <v>0</v>
      </c>
      <c r="V905" s="105"/>
      <c r="W905" s="105"/>
      <c r="X905" s="105"/>
      <c r="Y905" s="105"/>
      <c r="Z905" s="46">
        <f t="shared" si="279"/>
        <v>0</v>
      </c>
      <c r="AA905" s="105"/>
      <c r="AB905" s="46">
        <f t="shared" si="280"/>
        <v>0</v>
      </c>
      <c r="AC905" s="105"/>
      <c r="AD905" s="105"/>
      <c r="AE905" s="105"/>
      <c r="AF905" s="105"/>
      <c r="AG905" s="46">
        <f t="shared" si="274"/>
        <v>0</v>
      </c>
      <c r="AH905" s="105">
        <v>0</v>
      </c>
      <c r="AI905" s="46">
        <f t="shared" si="281"/>
        <v>0</v>
      </c>
      <c r="AJ905" s="105"/>
      <c r="AK905" s="105"/>
      <c r="AL905" s="105"/>
      <c r="AM905" s="105"/>
      <c r="AN905" s="46">
        <f t="shared" si="282"/>
        <v>0</v>
      </c>
      <c r="AO905" s="105">
        <v>0</v>
      </c>
      <c r="AP905" s="105">
        <f t="shared" si="283"/>
        <v>0</v>
      </c>
      <c r="AQ905" s="46">
        <f t="shared" si="284"/>
        <v>0</v>
      </c>
      <c r="AR905" s="46">
        <f t="shared" si="285"/>
        <v>0</v>
      </c>
      <c r="AS905" s="46">
        <f t="shared" si="286"/>
        <v>0</v>
      </c>
      <c r="AT905" s="46">
        <f t="shared" si="287"/>
        <v>0</v>
      </c>
      <c r="AU905" s="46">
        <f t="shared" si="288"/>
        <v>0</v>
      </c>
      <c r="AV905" s="105">
        <f t="shared" si="289"/>
        <v>0</v>
      </c>
      <c r="AW905" s="105">
        <f t="shared" si="290"/>
        <v>0</v>
      </c>
      <c r="AX905" s="107"/>
      <c r="AY905" s="294" t="b">
        <f t="shared" ref="AY905:AY968" si="293">C905=AZ905</f>
        <v>1</v>
      </c>
      <c r="AZ905" s="5" t="s">
        <v>996</v>
      </c>
    </row>
    <row r="906" spans="1:52" s="5" customFormat="1" ht="24.95" customHeight="1" x14ac:dyDescent="0.25">
      <c r="A906" s="281" t="s">
        <v>674</v>
      </c>
      <c r="B906" s="19" t="s">
        <v>997</v>
      </c>
      <c r="C906" s="65" t="s">
        <v>998</v>
      </c>
      <c r="D906" s="66">
        <v>712.84</v>
      </c>
      <c r="E906" s="67">
        <v>712.84</v>
      </c>
      <c r="F906" s="101" t="s">
        <v>33</v>
      </c>
      <c r="G906" s="46">
        <v>0</v>
      </c>
      <c r="H906" s="46"/>
      <c r="I906" s="46"/>
      <c r="J906" s="46"/>
      <c r="K906" s="46"/>
      <c r="L906" s="46">
        <f t="shared" si="277"/>
        <v>0</v>
      </c>
      <c r="M906" s="46"/>
      <c r="N906" s="46">
        <f t="shared" si="278"/>
        <v>0</v>
      </c>
      <c r="O906" s="105"/>
      <c r="P906" s="105"/>
      <c r="Q906" s="105"/>
      <c r="R906" s="105"/>
      <c r="S906" s="46">
        <f t="shared" si="291"/>
        <v>0</v>
      </c>
      <c r="T906" s="46"/>
      <c r="U906" s="46">
        <f t="shared" si="292"/>
        <v>0</v>
      </c>
      <c r="V906" s="105"/>
      <c r="W906" s="105"/>
      <c r="X906" s="105"/>
      <c r="Y906" s="105"/>
      <c r="Z906" s="46">
        <f t="shared" si="279"/>
        <v>0</v>
      </c>
      <c r="AA906" s="105"/>
      <c r="AB906" s="46">
        <f t="shared" si="280"/>
        <v>0</v>
      </c>
      <c r="AC906" s="105"/>
      <c r="AD906" s="105"/>
      <c r="AE906" s="105"/>
      <c r="AF906" s="105"/>
      <c r="AG906" s="46">
        <f t="shared" si="274"/>
        <v>0</v>
      </c>
      <c r="AH906" s="105">
        <v>0</v>
      </c>
      <c r="AI906" s="46">
        <f t="shared" si="281"/>
        <v>0</v>
      </c>
      <c r="AJ906" s="105"/>
      <c r="AK906" s="105"/>
      <c r="AL906" s="105"/>
      <c r="AM906" s="105"/>
      <c r="AN906" s="46">
        <f t="shared" si="282"/>
        <v>0</v>
      </c>
      <c r="AO906" s="105">
        <v>0</v>
      </c>
      <c r="AP906" s="105">
        <f t="shared" si="283"/>
        <v>0</v>
      </c>
      <c r="AQ906" s="46">
        <f t="shared" si="284"/>
        <v>0</v>
      </c>
      <c r="AR906" s="46">
        <f t="shared" si="285"/>
        <v>0</v>
      </c>
      <c r="AS906" s="46">
        <f t="shared" si="286"/>
        <v>0</v>
      </c>
      <c r="AT906" s="46">
        <f t="shared" si="287"/>
        <v>0</v>
      </c>
      <c r="AU906" s="46">
        <f t="shared" si="288"/>
        <v>0</v>
      </c>
      <c r="AV906" s="105">
        <f t="shared" si="289"/>
        <v>0</v>
      </c>
      <c r="AW906" s="105">
        <f t="shared" si="290"/>
        <v>0</v>
      </c>
      <c r="AX906" s="108"/>
      <c r="AY906" s="294" t="b">
        <f t="shared" si="293"/>
        <v>1</v>
      </c>
      <c r="AZ906" s="5" t="s">
        <v>998</v>
      </c>
    </row>
    <row r="907" spans="1:52" s="5" customFormat="1" ht="30.95" customHeight="1" x14ac:dyDescent="0.25">
      <c r="A907" s="281" t="s">
        <v>228</v>
      </c>
      <c r="B907" s="19" t="s">
        <v>568</v>
      </c>
      <c r="C907" s="65" t="s">
        <v>569</v>
      </c>
      <c r="D907" s="66">
        <v>0</v>
      </c>
      <c r="E907" s="67">
        <v>0</v>
      </c>
      <c r="F907" s="101" t="s">
        <v>33</v>
      </c>
      <c r="G907" s="46">
        <v>0</v>
      </c>
      <c r="H907" s="46"/>
      <c r="I907" s="46"/>
      <c r="J907" s="46"/>
      <c r="K907" s="46"/>
      <c r="L907" s="46">
        <f t="shared" si="277"/>
        <v>0</v>
      </c>
      <c r="M907" s="46">
        <v>0</v>
      </c>
      <c r="N907" s="46">
        <f t="shared" si="278"/>
        <v>0</v>
      </c>
      <c r="O907" s="105"/>
      <c r="P907" s="105"/>
      <c r="Q907" s="105"/>
      <c r="R907" s="105"/>
      <c r="S907" s="46">
        <f t="shared" si="291"/>
        <v>0</v>
      </c>
      <c r="T907" s="46"/>
      <c r="U907" s="46">
        <f t="shared" si="292"/>
        <v>0</v>
      </c>
      <c r="V907" s="105"/>
      <c r="W907" s="105"/>
      <c r="X907" s="105"/>
      <c r="Y907" s="105"/>
      <c r="Z907" s="46">
        <f t="shared" si="279"/>
        <v>0</v>
      </c>
      <c r="AA907" s="105"/>
      <c r="AB907" s="46">
        <f t="shared" si="280"/>
        <v>0</v>
      </c>
      <c r="AC907" s="105"/>
      <c r="AD907" s="105"/>
      <c r="AE907" s="105"/>
      <c r="AF907" s="105"/>
      <c r="AG907" s="46">
        <f t="shared" si="274"/>
        <v>0</v>
      </c>
      <c r="AH907" s="105">
        <v>0</v>
      </c>
      <c r="AI907" s="46">
        <f t="shared" si="281"/>
        <v>0</v>
      </c>
      <c r="AJ907" s="105"/>
      <c r="AK907" s="105"/>
      <c r="AL907" s="105"/>
      <c r="AM907" s="105"/>
      <c r="AN907" s="46">
        <f t="shared" si="282"/>
        <v>0</v>
      </c>
      <c r="AO907" s="105">
        <v>0</v>
      </c>
      <c r="AP907" s="105">
        <f t="shared" si="283"/>
        <v>0</v>
      </c>
      <c r="AQ907" s="46">
        <f t="shared" si="284"/>
        <v>0</v>
      </c>
      <c r="AR907" s="46">
        <f t="shared" si="285"/>
        <v>0</v>
      </c>
      <c r="AS907" s="46">
        <f t="shared" si="286"/>
        <v>0</v>
      </c>
      <c r="AT907" s="46">
        <f t="shared" si="287"/>
        <v>0</v>
      </c>
      <c r="AU907" s="46">
        <f t="shared" si="288"/>
        <v>0</v>
      </c>
      <c r="AV907" s="105">
        <f t="shared" si="289"/>
        <v>0</v>
      </c>
      <c r="AW907" s="105">
        <f t="shared" si="290"/>
        <v>0</v>
      </c>
      <c r="AX907" s="107"/>
      <c r="AY907" s="294" t="b">
        <f t="shared" si="293"/>
        <v>1</v>
      </c>
      <c r="AZ907" s="5" t="s">
        <v>569</v>
      </c>
    </row>
    <row r="908" spans="1:52" s="5" customFormat="1" ht="24.95" customHeight="1" x14ac:dyDescent="0.25">
      <c r="A908" s="281" t="s">
        <v>228</v>
      </c>
      <c r="B908" s="19" t="s">
        <v>570</v>
      </c>
      <c r="C908" s="65" t="s">
        <v>571</v>
      </c>
      <c r="D908" s="66">
        <v>1461.6</v>
      </c>
      <c r="E908" s="67">
        <v>1461.6</v>
      </c>
      <c r="F908" s="101" t="s">
        <v>33</v>
      </c>
      <c r="G908" s="46">
        <v>1</v>
      </c>
      <c r="H908" s="46"/>
      <c r="I908" s="46"/>
      <c r="J908" s="46"/>
      <c r="K908" s="46"/>
      <c r="L908" s="46">
        <f t="shared" si="277"/>
        <v>1</v>
      </c>
      <c r="M908" s="46">
        <v>1</v>
      </c>
      <c r="N908" s="46">
        <f t="shared" si="278"/>
        <v>0</v>
      </c>
      <c r="O908" s="105"/>
      <c r="P908" s="105"/>
      <c r="Q908" s="105"/>
      <c r="R908" s="105"/>
      <c r="S908" s="46">
        <f t="shared" si="291"/>
        <v>1</v>
      </c>
      <c r="T908" s="46">
        <v>1</v>
      </c>
      <c r="U908" s="46">
        <f t="shared" si="292"/>
        <v>0</v>
      </c>
      <c r="V908" s="105"/>
      <c r="W908" s="105"/>
      <c r="X908" s="105"/>
      <c r="Y908" s="105"/>
      <c r="Z908" s="46">
        <f t="shared" si="279"/>
        <v>1</v>
      </c>
      <c r="AA908" s="105">
        <v>1</v>
      </c>
      <c r="AB908" s="46">
        <f t="shared" si="280"/>
        <v>0</v>
      </c>
      <c r="AC908" s="105"/>
      <c r="AD908" s="105"/>
      <c r="AE908" s="105"/>
      <c r="AF908" s="105"/>
      <c r="AG908" s="46">
        <f t="shared" si="274"/>
        <v>1</v>
      </c>
      <c r="AH908" s="105">
        <v>1</v>
      </c>
      <c r="AI908" s="46">
        <f t="shared" si="281"/>
        <v>0</v>
      </c>
      <c r="AJ908" s="105"/>
      <c r="AK908" s="105"/>
      <c r="AL908" s="105"/>
      <c r="AM908" s="105"/>
      <c r="AN908" s="46">
        <f t="shared" si="282"/>
        <v>1</v>
      </c>
      <c r="AO908" s="105">
        <v>1</v>
      </c>
      <c r="AP908" s="105">
        <f t="shared" si="283"/>
        <v>0</v>
      </c>
      <c r="AQ908" s="46">
        <f t="shared" si="284"/>
        <v>0</v>
      </c>
      <c r="AR908" s="46">
        <f t="shared" si="285"/>
        <v>0</v>
      </c>
      <c r="AS908" s="46">
        <f t="shared" si="286"/>
        <v>0</v>
      </c>
      <c r="AT908" s="46">
        <f t="shared" si="287"/>
        <v>0</v>
      </c>
      <c r="AU908" s="46">
        <f t="shared" si="288"/>
        <v>1</v>
      </c>
      <c r="AV908" s="105">
        <f t="shared" si="289"/>
        <v>1</v>
      </c>
      <c r="AW908" s="105">
        <f t="shared" si="290"/>
        <v>0</v>
      </c>
      <c r="AX908" s="107"/>
      <c r="AY908" s="294" t="b">
        <f t="shared" si="293"/>
        <v>1</v>
      </c>
      <c r="AZ908" s="5" t="s">
        <v>571</v>
      </c>
    </row>
    <row r="909" spans="1:52" s="5" customFormat="1" ht="28.5" customHeight="1" x14ac:dyDescent="0.25">
      <c r="A909" s="281" t="s">
        <v>228</v>
      </c>
      <c r="B909" s="19" t="s">
        <v>572</v>
      </c>
      <c r="C909" s="65" t="s">
        <v>573</v>
      </c>
      <c r="D909" s="66">
        <v>0</v>
      </c>
      <c r="E909" s="67">
        <v>0</v>
      </c>
      <c r="F909" s="101" t="s">
        <v>33</v>
      </c>
      <c r="G909" s="46">
        <v>0</v>
      </c>
      <c r="H909" s="46"/>
      <c r="I909" s="46"/>
      <c r="J909" s="46"/>
      <c r="K909" s="46"/>
      <c r="L909" s="46">
        <f t="shared" si="277"/>
        <v>0</v>
      </c>
      <c r="M909" s="46"/>
      <c r="N909" s="46">
        <f t="shared" si="278"/>
        <v>0</v>
      </c>
      <c r="O909" s="105"/>
      <c r="P909" s="105"/>
      <c r="Q909" s="105"/>
      <c r="R909" s="105"/>
      <c r="S909" s="46">
        <f t="shared" si="291"/>
        <v>0</v>
      </c>
      <c r="T909" s="46"/>
      <c r="U909" s="46">
        <f t="shared" si="292"/>
        <v>0</v>
      </c>
      <c r="V909" s="105"/>
      <c r="W909" s="105"/>
      <c r="X909" s="105"/>
      <c r="Y909" s="105"/>
      <c r="Z909" s="46">
        <f t="shared" si="279"/>
        <v>0</v>
      </c>
      <c r="AA909" s="105"/>
      <c r="AB909" s="46">
        <f t="shared" si="280"/>
        <v>0</v>
      </c>
      <c r="AC909" s="105"/>
      <c r="AD909" s="105"/>
      <c r="AE909" s="105"/>
      <c r="AF909" s="105"/>
      <c r="AG909" s="46">
        <f t="shared" si="274"/>
        <v>0</v>
      </c>
      <c r="AH909" s="105">
        <v>0</v>
      </c>
      <c r="AI909" s="46">
        <f t="shared" si="281"/>
        <v>0</v>
      </c>
      <c r="AJ909" s="105"/>
      <c r="AK909" s="105"/>
      <c r="AL909" s="105"/>
      <c r="AM909" s="105"/>
      <c r="AN909" s="46">
        <f t="shared" si="282"/>
        <v>0</v>
      </c>
      <c r="AO909" s="105">
        <v>0</v>
      </c>
      <c r="AP909" s="105">
        <f t="shared" si="283"/>
        <v>0</v>
      </c>
      <c r="AQ909" s="46">
        <f t="shared" si="284"/>
        <v>0</v>
      </c>
      <c r="AR909" s="46">
        <f t="shared" si="285"/>
        <v>0</v>
      </c>
      <c r="AS909" s="46">
        <f t="shared" si="286"/>
        <v>0</v>
      </c>
      <c r="AT909" s="46">
        <f t="shared" si="287"/>
        <v>0</v>
      </c>
      <c r="AU909" s="46">
        <f t="shared" si="288"/>
        <v>0</v>
      </c>
      <c r="AV909" s="105">
        <f t="shared" si="289"/>
        <v>0</v>
      </c>
      <c r="AW909" s="105">
        <f t="shared" si="290"/>
        <v>0</v>
      </c>
      <c r="AX909" s="107"/>
      <c r="AY909" s="294" t="b">
        <f t="shared" si="293"/>
        <v>1</v>
      </c>
      <c r="AZ909" s="5" t="s">
        <v>573</v>
      </c>
    </row>
    <row r="910" spans="1:52" s="5" customFormat="1" ht="24.95" customHeight="1" x14ac:dyDescent="0.25">
      <c r="A910" s="281" t="s">
        <v>228</v>
      </c>
      <c r="B910" s="19" t="s">
        <v>574</v>
      </c>
      <c r="C910" s="65" t="s">
        <v>575</v>
      </c>
      <c r="D910" s="67">
        <v>32</v>
      </c>
      <c r="E910" s="67">
        <v>32</v>
      </c>
      <c r="F910" s="101" t="s">
        <v>33</v>
      </c>
      <c r="G910" s="46">
        <v>4</v>
      </c>
      <c r="H910" s="46"/>
      <c r="I910" s="46"/>
      <c r="J910" s="46"/>
      <c r="K910" s="46"/>
      <c r="L910" s="46">
        <f t="shared" si="277"/>
        <v>4</v>
      </c>
      <c r="M910" s="46">
        <v>4</v>
      </c>
      <c r="N910" s="46">
        <f t="shared" si="278"/>
        <v>0</v>
      </c>
      <c r="O910" s="105"/>
      <c r="P910" s="105"/>
      <c r="Q910" s="105"/>
      <c r="R910" s="105"/>
      <c r="S910" s="46">
        <f t="shared" si="291"/>
        <v>4</v>
      </c>
      <c r="T910" s="46">
        <v>4</v>
      </c>
      <c r="U910" s="46">
        <f t="shared" si="292"/>
        <v>0</v>
      </c>
      <c r="V910" s="105"/>
      <c r="W910" s="105"/>
      <c r="X910" s="105"/>
      <c r="Y910" s="105"/>
      <c r="Z910" s="46">
        <f t="shared" si="279"/>
        <v>4</v>
      </c>
      <c r="AA910" s="105">
        <v>4</v>
      </c>
      <c r="AB910" s="46">
        <f t="shared" si="280"/>
        <v>0</v>
      </c>
      <c r="AC910" s="105"/>
      <c r="AD910" s="105"/>
      <c r="AE910" s="105"/>
      <c r="AF910" s="105"/>
      <c r="AG910" s="46">
        <f t="shared" si="274"/>
        <v>4</v>
      </c>
      <c r="AH910" s="105">
        <v>4</v>
      </c>
      <c r="AI910" s="46">
        <f t="shared" si="281"/>
        <v>0</v>
      </c>
      <c r="AJ910" s="105"/>
      <c r="AK910" s="105"/>
      <c r="AL910" s="105"/>
      <c r="AM910" s="105"/>
      <c r="AN910" s="46">
        <f t="shared" si="282"/>
        <v>4</v>
      </c>
      <c r="AO910" s="105">
        <v>4</v>
      </c>
      <c r="AP910" s="105">
        <f t="shared" si="283"/>
        <v>0</v>
      </c>
      <c r="AQ910" s="46">
        <f t="shared" si="284"/>
        <v>0</v>
      </c>
      <c r="AR910" s="46">
        <f t="shared" si="285"/>
        <v>0</v>
      </c>
      <c r="AS910" s="46">
        <f t="shared" si="286"/>
        <v>0</v>
      </c>
      <c r="AT910" s="46">
        <f t="shared" si="287"/>
        <v>0</v>
      </c>
      <c r="AU910" s="46">
        <f t="shared" si="288"/>
        <v>4</v>
      </c>
      <c r="AV910" s="105">
        <f t="shared" si="289"/>
        <v>4</v>
      </c>
      <c r="AW910" s="105">
        <f t="shared" si="290"/>
        <v>0</v>
      </c>
      <c r="AX910" s="106"/>
      <c r="AY910" s="294" t="b">
        <f t="shared" si="293"/>
        <v>1</v>
      </c>
      <c r="AZ910" s="5" t="s">
        <v>575</v>
      </c>
    </row>
    <row r="911" spans="1:52" s="5" customFormat="1" ht="24.95" customHeight="1" x14ac:dyDescent="0.25">
      <c r="A911" s="281" t="s">
        <v>228</v>
      </c>
      <c r="B911" s="19" t="s">
        <v>576</v>
      </c>
      <c r="C911" s="65" t="s">
        <v>577</v>
      </c>
      <c r="D911" s="66">
        <v>38</v>
      </c>
      <c r="E911" s="67">
        <v>38</v>
      </c>
      <c r="F911" s="101" t="s">
        <v>33</v>
      </c>
      <c r="G911" s="46">
        <v>0</v>
      </c>
      <c r="H911" s="46"/>
      <c r="I911" s="46"/>
      <c r="J911" s="46"/>
      <c r="K911" s="46"/>
      <c r="L911" s="46">
        <f t="shared" si="277"/>
        <v>0</v>
      </c>
      <c r="M911" s="46">
        <v>0</v>
      </c>
      <c r="N911" s="46">
        <f t="shared" si="278"/>
        <v>0</v>
      </c>
      <c r="O911" s="105"/>
      <c r="P911" s="105"/>
      <c r="Q911" s="105"/>
      <c r="R911" s="105"/>
      <c r="S911" s="46">
        <f t="shared" si="291"/>
        <v>0</v>
      </c>
      <c r="T911" s="46"/>
      <c r="U911" s="46">
        <f t="shared" si="292"/>
        <v>0</v>
      </c>
      <c r="V911" s="105"/>
      <c r="W911" s="105"/>
      <c r="X911" s="105"/>
      <c r="Y911" s="105"/>
      <c r="Z911" s="46">
        <f t="shared" si="279"/>
        <v>0</v>
      </c>
      <c r="AA911" s="105"/>
      <c r="AB911" s="46">
        <f t="shared" si="280"/>
        <v>0</v>
      </c>
      <c r="AC911" s="105"/>
      <c r="AD911" s="105"/>
      <c r="AE911" s="105"/>
      <c r="AF911" s="105"/>
      <c r="AG911" s="46">
        <f t="shared" si="274"/>
        <v>0</v>
      </c>
      <c r="AH911" s="105">
        <v>0</v>
      </c>
      <c r="AI911" s="46">
        <f t="shared" si="281"/>
        <v>0</v>
      </c>
      <c r="AJ911" s="105"/>
      <c r="AK911" s="105"/>
      <c r="AL911" s="105"/>
      <c r="AM911" s="105"/>
      <c r="AN911" s="46">
        <f t="shared" si="282"/>
        <v>0</v>
      </c>
      <c r="AO911" s="105">
        <v>0</v>
      </c>
      <c r="AP911" s="105">
        <f t="shared" si="283"/>
        <v>0</v>
      </c>
      <c r="AQ911" s="46">
        <f t="shared" si="284"/>
        <v>0</v>
      </c>
      <c r="AR911" s="46">
        <f t="shared" si="285"/>
        <v>0</v>
      </c>
      <c r="AS911" s="46">
        <f t="shared" si="286"/>
        <v>0</v>
      </c>
      <c r="AT911" s="46">
        <f t="shared" si="287"/>
        <v>0</v>
      </c>
      <c r="AU911" s="46">
        <f t="shared" si="288"/>
        <v>0</v>
      </c>
      <c r="AV911" s="105">
        <f t="shared" si="289"/>
        <v>0</v>
      </c>
      <c r="AW911" s="105">
        <f t="shared" si="290"/>
        <v>0</v>
      </c>
      <c r="AX911" s="107"/>
      <c r="AY911" s="294" t="b">
        <f t="shared" si="293"/>
        <v>1</v>
      </c>
      <c r="AZ911" s="5" t="s">
        <v>577</v>
      </c>
    </row>
    <row r="912" spans="1:52" s="5" customFormat="1" ht="24.95" customHeight="1" x14ac:dyDescent="0.25">
      <c r="A912" s="281" t="s">
        <v>659</v>
      </c>
      <c r="B912" s="19" t="s">
        <v>677</v>
      </c>
      <c r="C912" s="65" t="s">
        <v>678</v>
      </c>
      <c r="D912" s="66">
        <v>5</v>
      </c>
      <c r="E912" s="67">
        <v>5</v>
      </c>
      <c r="F912" s="101" t="s">
        <v>33</v>
      </c>
      <c r="G912" s="46">
        <v>0</v>
      </c>
      <c r="H912" s="46"/>
      <c r="I912" s="46"/>
      <c r="J912" s="46"/>
      <c r="K912" s="46"/>
      <c r="L912" s="46">
        <f t="shared" si="277"/>
        <v>0</v>
      </c>
      <c r="M912" s="46"/>
      <c r="N912" s="46">
        <f t="shared" si="278"/>
        <v>0</v>
      </c>
      <c r="O912" s="105"/>
      <c r="P912" s="105"/>
      <c r="Q912" s="105"/>
      <c r="R912" s="105"/>
      <c r="S912" s="46">
        <f t="shared" si="291"/>
        <v>0</v>
      </c>
      <c r="T912" s="46"/>
      <c r="U912" s="46">
        <f t="shared" si="292"/>
        <v>0</v>
      </c>
      <c r="V912" s="105"/>
      <c r="W912" s="105"/>
      <c r="X912" s="105"/>
      <c r="Y912" s="105"/>
      <c r="Z912" s="46">
        <f t="shared" si="279"/>
        <v>0</v>
      </c>
      <c r="AA912" s="105"/>
      <c r="AB912" s="46">
        <f t="shared" si="280"/>
        <v>0</v>
      </c>
      <c r="AC912" s="105"/>
      <c r="AD912" s="105"/>
      <c r="AE912" s="105"/>
      <c r="AF912" s="105"/>
      <c r="AG912" s="46">
        <f t="shared" si="274"/>
        <v>0</v>
      </c>
      <c r="AH912" s="105">
        <v>0</v>
      </c>
      <c r="AI912" s="46">
        <f t="shared" si="281"/>
        <v>0</v>
      </c>
      <c r="AJ912" s="105"/>
      <c r="AK912" s="105"/>
      <c r="AL912" s="105"/>
      <c r="AM912" s="105"/>
      <c r="AN912" s="46">
        <f t="shared" si="282"/>
        <v>0</v>
      </c>
      <c r="AO912" s="105">
        <v>0</v>
      </c>
      <c r="AP912" s="105">
        <f t="shared" si="283"/>
        <v>0</v>
      </c>
      <c r="AQ912" s="46">
        <f t="shared" si="284"/>
        <v>0</v>
      </c>
      <c r="AR912" s="46">
        <f t="shared" si="285"/>
        <v>0</v>
      </c>
      <c r="AS912" s="46">
        <f t="shared" si="286"/>
        <v>0</v>
      </c>
      <c r="AT912" s="46">
        <f t="shared" si="287"/>
        <v>0</v>
      </c>
      <c r="AU912" s="46">
        <f t="shared" si="288"/>
        <v>0</v>
      </c>
      <c r="AV912" s="105">
        <f t="shared" si="289"/>
        <v>0</v>
      </c>
      <c r="AW912" s="105">
        <f t="shared" si="290"/>
        <v>0</v>
      </c>
      <c r="AX912" s="107"/>
      <c r="AY912" s="294" t="b">
        <f t="shared" si="293"/>
        <v>1</v>
      </c>
      <c r="AZ912" s="5" t="s">
        <v>678</v>
      </c>
    </row>
    <row r="913" spans="1:52" s="5" customFormat="1" ht="27" customHeight="1" x14ac:dyDescent="0.25">
      <c r="A913" s="281" t="s">
        <v>228</v>
      </c>
      <c r="B913" s="19" t="s">
        <v>578</v>
      </c>
      <c r="C913" s="65" t="s">
        <v>579</v>
      </c>
      <c r="D913" s="66">
        <v>50.67</v>
      </c>
      <c r="E913" s="67">
        <v>50.67</v>
      </c>
      <c r="F913" s="101" t="s">
        <v>33</v>
      </c>
      <c r="G913" s="46">
        <v>0</v>
      </c>
      <c r="H913" s="46"/>
      <c r="I913" s="46"/>
      <c r="J913" s="46"/>
      <c r="K913" s="46"/>
      <c r="L913" s="46">
        <f t="shared" si="277"/>
        <v>0</v>
      </c>
      <c r="M913" s="46">
        <v>0</v>
      </c>
      <c r="N913" s="46">
        <f t="shared" si="278"/>
        <v>0</v>
      </c>
      <c r="O913" s="105"/>
      <c r="P913" s="105"/>
      <c r="Q913" s="105"/>
      <c r="R913" s="105"/>
      <c r="S913" s="46">
        <f t="shared" si="291"/>
        <v>0</v>
      </c>
      <c r="T913" s="46"/>
      <c r="U913" s="46">
        <f t="shared" si="292"/>
        <v>0</v>
      </c>
      <c r="V913" s="105"/>
      <c r="W913" s="105"/>
      <c r="X913" s="105"/>
      <c r="Y913" s="105"/>
      <c r="Z913" s="46">
        <f t="shared" si="279"/>
        <v>0</v>
      </c>
      <c r="AA913" s="105"/>
      <c r="AB913" s="46">
        <f t="shared" si="280"/>
        <v>0</v>
      </c>
      <c r="AC913" s="105"/>
      <c r="AD913" s="105"/>
      <c r="AE913" s="105"/>
      <c r="AF913" s="105"/>
      <c r="AG913" s="46">
        <f t="shared" si="274"/>
        <v>0</v>
      </c>
      <c r="AH913" s="105">
        <v>0</v>
      </c>
      <c r="AI913" s="46">
        <f t="shared" si="281"/>
        <v>0</v>
      </c>
      <c r="AJ913" s="105"/>
      <c r="AK913" s="105"/>
      <c r="AL913" s="105"/>
      <c r="AM913" s="105"/>
      <c r="AN913" s="46">
        <f t="shared" si="282"/>
        <v>0</v>
      </c>
      <c r="AO913" s="105">
        <v>0</v>
      </c>
      <c r="AP913" s="105">
        <f t="shared" si="283"/>
        <v>0</v>
      </c>
      <c r="AQ913" s="46">
        <f t="shared" si="284"/>
        <v>0</v>
      </c>
      <c r="AR913" s="46">
        <f t="shared" si="285"/>
        <v>0</v>
      </c>
      <c r="AS913" s="46">
        <f t="shared" si="286"/>
        <v>0</v>
      </c>
      <c r="AT913" s="46">
        <f t="shared" si="287"/>
        <v>0</v>
      </c>
      <c r="AU913" s="46">
        <f t="shared" si="288"/>
        <v>0</v>
      </c>
      <c r="AV913" s="105">
        <f t="shared" si="289"/>
        <v>0</v>
      </c>
      <c r="AW913" s="105">
        <f t="shared" si="290"/>
        <v>0</v>
      </c>
      <c r="AX913" s="107"/>
      <c r="AY913" s="294" t="b">
        <f t="shared" si="293"/>
        <v>1</v>
      </c>
      <c r="AZ913" s="5" t="s">
        <v>579</v>
      </c>
    </row>
    <row r="914" spans="1:52" s="5" customFormat="1" ht="28.5" customHeight="1" x14ac:dyDescent="0.25">
      <c r="A914" s="281" t="s">
        <v>228</v>
      </c>
      <c r="B914" s="69" t="s">
        <v>580</v>
      </c>
      <c r="C914" s="65" t="s">
        <v>581</v>
      </c>
      <c r="D914" s="66">
        <v>295.60000000000002</v>
      </c>
      <c r="E914" s="67">
        <v>295.60000000000002</v>
      </c>
      <c r="F914" s="101" t="s">
        <v>33</v>
      </c>
      <c r="G914" s="46">
        <v>0</v>
      </c>
      <c r="H914" s="46"/>
      <c r="I914" s="46"/>
      <c r="J914" s="46"/>
      <c r="K914" s="46"/>
      <c r="L914" s="46">
        <f t="shared" si="277"/>
        <v>0</v>
      </c>
      <c r="M914" s="46">
        <v>0</v>
      </c>
      <c r="N914" s="46">
        <f t="shared" si="278"/>
        <v>0</v>
      </c>
      <c r="O914" s="105"/>
      <c r="P914" s="105"/>
      <c r="Q914" s="105"/>
      <c r="R914" s="105"/>
      <c r="S914" s="46">
        <f t="shared" si="291"/>
        <v>0</v>
      </c>
      <c r="T914" s="46"/>
      <c r="U914" s="46">
        <f t="shared" si="292"/>
        <v>0</v>
      </c>
      <c r="V914" s="105"/>
      <c r="W914" s="105"/>
      <c r="X914" s="105"/>
      <c r="Y914" s="105"/>
      <c r="Z914" s="46">
        <f t="shared" si="279"/>
        <v>0</v>
      </c>
      <c r="AA914" s="105"/>
      <c r="AB914" s="46">
        <f t="shared" si="280"/>
        <v>0</v>
      </c>
      <c r="AC914" s="105"/>
      <c r="AD914" s="105"/>
      <c r="AE914" s="105"/>
      <c r="AF914" s="105"/>
      <c r="AG914" s="46">
        <f t="shared" ref="AG914:AG976" si="294">Z914+AC914+AD914-AE914-AF914</f>
        <v>0</v>
      </c>
      <c r="AH914" s="105">
        <v>0</v>
      </c>
      <c r="AI914" s="46">
        <f t="shared" si="281"/>
        <v>0</v>
      </c>
      <c r="AJ914" s="105"/>
      <c r="AK914" s="105"/>
      <c r="AL914" s="105"/>
      <c r="AM914" s="105"/>
      <c r="AN914" s="46">
        <f t="shared" si="282"/>
        <v>0</v>
      </c>
      <c r="AO914" s="105">
        <v>0</v>
      </c>
      <c r="AP914" s="105">
        <f t="shared" si="283"/>
        <v>0</v>
      </c>
      <c r="AQ914" s="46">
        <f t="shared" si="284"/>
        <v>0</v>
      </c>
      <c r="AR914" s="46">
        <f t="shared" si="285"/>
        <v>0</v>
      </c>
      <c r="AS914" s="46">
        <f t="shared" si="286"/>
        <v>0</v>
      </c>
      <c r="AT914" s="46">
        <f t="shared" si="287"/>
        <v>0</v>
      </c>
      <c r="AU914" s="46">
        <f t="shared" si="288"/>
        <v>0</v>
      </c>
      <c r="AV914" s="105">
        <f t="shared" si="289"/>
        <v>0</v>
      </c>
      <c r="AW914" s="105">
        <f t="shared" si="290"/>
        <v>0</v>
      </c>
      <c r="AX914" s="107"/>
      <c r="AY914" s="294" t="b">
        <f t="shared" si="293"/>
        <v>1</v>
      </c>
      <c r="AZ914" s="5" t="s">
        <v>581</v>
      </c>
    </row>
    <row r="915" spans="1:52" s="5" customFormat="1" ht="24.95" customHeight="1" x14ac:dyDescent="0.25">
      <c r="A915" s="281" t="s">
        <v>1271</v>
      </c>
      <c r="B915" s="19" t="s">
        <v>1733</v>
      </c>
      <c r="C915" s="65" t="s">
        <v>1734</v>
      </c>
      <c r="D915" s="66">
        <v>20.38</v>
      </c>
      <c r="E915" s="67">
        <v>20.38</v>
      </c>
      <c r="F915" s="101" t="s">
        <v>33</v>
      </c>
      <c r="G915" s="46">
        <v>0</v>
      </c>
      <c r="H915" s="46"/>
      <c r="I915" s="46"/>
      <c r="J915" s="46"/>
      <c r="K915" s="46"/>
      <c r="L915" s="46">
        <f t="shared" si="277"/>
        <v>0</v>
      </c>
      <c r="M915" s="46"/>
      <c r="N915" s="46">
        <f t="shared" si="278"/>
        <v>0</v>
      </c>
      <c r="O915" s="105"/>
      <c r="P915" s="105"/>
      <c r="Q915" s="105"/>
      <c r="R915" s="105"/>
      <c r="S915" s="46">
        <f t="shared" si="291"/>
        <v>0</v>
      </c>
      <c r="T915" s="46"/>
      <c r="U915" s="46">
        <f t="shared" si="292"/>
        <v>0</v>
      </c>
      <c r="V915" s="105"/>
      <c r="W915" s="105"/>
      <c r="X915" s="105"/>
      <c r="Y915" s="105"/>
      <c r="Z915" s="46">
        <f t="shared" si="279"/>
        <v>0</v>
      </c>
      <c r="AA915" s="105"/>
      <c r="AB915" s="46">
        <f t="shared" si="280"/>
        <v>0</v>
      </c>
      <c r="AC915" s="105"/>
      <c r="AD915" s="105"/>
      <c r="AE915" s="105"/>
      <c r="AF915" s="105"/>
      <c r="AG915" s="46">
        <f t="shared" si="294"/>
        <v>0</v>
      </c>
      <c r="AH915" s="105">
        <v>0</v>
      </c>
      <c r="AI915" s="46">
        <f t="shared" si="281"/>
        <v>0</v>
      </c>
      <c r="AJ915" s="105"/>
      <c r="AK915" s="105"/>
      <c r="AL915" s="105"/>
      <c r="AM915" s="105"/>
      <c r="AN915" s="46">
        <f t="shared" si="282"/>
        <v>0</v>
      </c>
      <c r="AO915" s="105">
        <v>0</v>
      </c>
      <c r="AP915" s="105">
        <f t="shared" si="283"/>
        <v>0</v>
      </c>
      <c r="AQ915" s="46">
        <f t="shared" si="284"/>
        <v>0</v>
      </c>
      <c r="AR915" s="46">
        <f t="shared" si="285"/>
        <v>0</v>
      </c>
      <c r="AS915" s="46">
        <f t="shared" si="286"/>
        <v>0</v>
      </c>
      <c r="AT915" s="46">
        <f t="shared" si="287"/>
        <v>0</v>
      </c>
      <c r="AU915" s="46">
        <f t="shared" si="288"/>
        <v>0</v>
      </c>
      <c r="AV915" s="105">
        <f t="shared" si="289"/>
        <v>0</v>
      </c>
      <c r="AW915" s="105">
        <f t="shared" si="290"/>
        <v>0</v>
      </c>
      <c r="AX915" s="107"/>
      <c r="AY915" s="294" t="b">
        <f t="shared" si="293"/>
        <v>1</v>
      </c>
      <c r="AZ915" s="5" t="s">
        <v>1734</v>
      </c>
    </row>
    <row r="916" spans="1:52" s="5" customFormat="1" ht="24.95" customHeight="1" x14ac:dyDescent="0.25">
      <c r="A916" s="281" t="s">
        <v>674</v>
      </c>
      <c r="B916" s="19" t="s">
        <v>999</v>
      </c>
      <c r="C916" s="65" t="s">
        <v>1000</v>
      </c>
      <c r="D916" s="66">
        <v>248.24</v>
      </c>
      <c r="E916" s="67">
        <v>248.24</v>
      </c>
      <c r="F916" s="101" t="s">
        <v>33</v>
      </c>
      <c r="G916" s="46">
        <v>0</v>
      </c>
      <c r="H916" s="46"/>
      <c r="I916" s="46"/>
      <c r="J916" s="46"/>
      <c r="K916" s="46"/>
      <c r="L916" s="46">
        <f t="shared" si="277"/>
        <v>0</v>
      </c>
      <c r="M916" s="46"/>
      <c r="N916" s="46">
        <f t="shared" si="278"/>
        <v>0</v>
      </c>
      <c r="O916" s="105"/>
      <c r="P916" s="105"/>
      <c r="Q916" s="105"/>
      <c r="R916" s="105"/>
      <c r="S916" s="46">
        <f t="shared" si="291"/>
        <v>0</v>
      </c>
      <c r="T916" s="46"/>
      <c r="U916" s="46">
        <f t="shared" si="292"/>
        <v>0</v>
      </c>
      <c r="V916" s="105"/>
      <c r="W916" s="105"/>
      <c r="X916" s="105"/>
      <c r="Y916" s="105"/>
      <c r="Z916" s="46">
        <f t="shared" si="279"/>
        <v>0</v>
      </c>
      <c r="AA916" s="105"/>
      <c r="AB916" s="46">
        <f t="shared" si="280"/>
        <v>0</v>
      </c>
      <c r="AC916" s="105"/>
      <c r="AD916" s="105"/>
      <c r="AE916" s="105"/>
      <c r="AF916" s="105"/>
      <c r="AG916" s="46">
        <f t="shared" si="294"/>
        <v>0</v>
      </c>
      <c r="AH916" s="105">
        <v>0</v>
      </c>
      <c r="AI916" s="46">
        <f t="shared" si="281"/>
        <v>0</v>
      </c>
      <c r="AJ916" s="105"/>
      <c r="AK916" s="105"/>
      <c r="AL916" s="105"/>
      <c r="AM916" s="105"/>
      <c r="AN916" s="46">
        <f t="shared" si="282"/>
        <v>0</v>
      </c>
      <c r="AO916" s="105">
        <v>0</v>
      </c>
      <c r="AP916" s="105">
        <f t="shared" si="283"/>
        <v>0</v>
      </c>
      <c r="AQ916" s="46">
        <f t="shared" si="284"/>
        <v>0</v>
      </c>
      <c r="AR916" s="46">
        <f t="shared" si="285"/>
        <v>0</v>
      </c>
      <c r="AS916" s="46">
        <f t="shared" si="286"/>
        <v>0</v>
      </c>
      <c r="AT916" s="46">
        <f t="shared" si="287"/>
        <v>0</v>
      </c>
      <c r="AU916" s="46">
        <f t="shared" si="288"/>
        <v>0</v>
      </c>
      <c r="AV916" s="105">
        <f t="shared" si="289"/>
        <v>0</v>
      </c>
      <c r="AW916" s="105">
        <f t="shared" si="290"/>
        <v>0</v>
      </c>
      <c r="AX916" s="107"/>
      <c r="AY916" s="294" t="b">
        <f t="shared" si="293"/>
        <v>1</v>
      </c>
      <c r="AZ916" s="5" t="s">
        <v>1000</v>
      </c>
    </row>
    <row r="917" spans="1:52" s="5" customFormat="1" ht="24.95" customHeight="1" x14ac:dyDescent="0.25">
      <c r="A917" s="281" t="s">
        <v>1298</v>
      </c>
      <c r="B917" s="19" t="s">
        <v>1407</v>
      </c>
      <c r="C917" s="65" t="s">
        <v>1408</v>
      </c>
      <c r="D917" s="66">
        <v>3</v>
      </c>
      <c r="E917" s="67">
        <v>3</v>
      </c>
      <c r="F917" s="101" t="s">
        <v>33</v>
      </c>
      <c r="G917" s="46">
        <v>0</v>
      </c>
      <c r="H917" s="46"/>
      <c r="I917" s="46"/>
      <c r="J917" s="46"/>
      <c r="K917" s="46"/>
      <c r="L917" s="46">
        <f t="shared" si="277"/>
        <v>0</v>
      </c>
      <c r="M917" s="46"/>
      <c r="N917" s="46">
        <f t="shared" si="278"/>
        <v>0</v>
      </c>
      <c r="O917" s="105"/>
      <c r="P917" s="105"/>
      <c r="Q917" s="105"/>
      <c r="R917" s="105"/>
      <c r="S917" s="46">
        <f t="shared" ref="S917:S948" si="295">L917+O917+P917-Q917-R917</f>
        <v>0</v>
      </c>
      <c r="T917" s="46"/>
      <c r="U917" s="46">
        <f t="shared" ref="U917:U948" si="296">T917-S917</f>
        <v>0</v>
      </c>
      <c r="V917" s="105"/>
      <c r="W917" s="105"/>
      <c r="X917" s="105"/>
      <c r="Y917" s="105"/>
      <c r="Z917" s="46">
        <f t="shared" si="279"/>
        <v>0</v>
      </c>
      <c r="AA917" s="105"/>
      <c r="AB917" s="46">
        <f t="shared" si="280"/>
        <v>0</v>
      </c>
      <c r="AC917" s="105"/>
      <c r="AD917" s="105"/>
      <c r="AE917" s="105"/>
      <c r="AF917" s="105"/>
      <c r="AG917" s="46">
        <f t="shared" si="294"/>
        <v>0</v>
      </c>
      <c r="AH917" s="105">
        <v>0</v>
      </c>
      <c r="AI917" s="46">
        <f t="shared" si="281"/>
        <v>0</v>
      </c>
      <c r="AJ917" s="105"/>
      <c r="AK917" s="105"/>
      <c r="AL917" s="105"/>
      <c r="AM917" s="105"/>
      <c r="AN917" s="46">
        <f t="shared" si="282"/>
        <v>0</v>
      </c>
      <c r="AO917" s="105">
        <v>0</v>
      </c>
      <c r="AP917" s="105">
        <f t="shared" si="283"/>
        <v>0</v>
      </c>
      <c r="AQ917" s="46">
        <f t="shared" si="284"/>
        <v>0</v>
      </c>
      <c r="AR917" s="46">
        <f t="shared" si="285"/>
        <v>0</v>
      </c>
      <c r="AS917" s="46">
        <f t="shared" si="286"/>
        <v>0</v>
      </c>
      <c r="AT917" s="46">
        <f t="shared" si="287"/>
        <v>0</v>
      </c>
      <c r="AU917" s="46">
        <f t="shared" si="288"/>
        <v>0</v>
      </c>
      <c r="AV917" s="105">
        <f t="shared" si="289"/>
        <v>0</v>
      </c>
      <c r="AW917" s="105">
        <f t="shared" si="290"/>
        <v>0</v>
      </c>
      <c r="AX917" s="107"/>
      <c r="AY917" s="294" t="b">
        <f t="shared" si="293"/>
        <v>1</v>
      </c>
      <c r="AZ917" s="5" t="s">
        <v>1408</v>
      </c>
    </row>
    <row r="918" spans="1:52" s="5" customFormat="1" ht="24.95" customHeight="1" x14ac:dyDescent="0.25">
      <c r="A918" s="281" t="s">
        <v>1298</v>
      </c>
      <c r="B918" s="19" t="s">
        <v>1409</v>
      </c>
      <c r="C918" s="65" t="s">
        <v>1410</v>
      </c>
      <c r="D918" s="66">
        <v>6</v>
      </c>
      <c r="E918" s="67">
        <v>6</v>
      </c>
      <c r="F918" s="101" t="s">
        <v>33</v>
      </c>
      <c r="G918" s="46">
        <v>0</v>
      </c>
      <c r="H918" s="46"/>
      <c r="I918" s="46"/>
      <c r="J918" s="46"/>
      <c r="K918" s="46"/>
      <c r="L918" s="46">
        <f t="shared" si="277"/>
        <v>0</v>
      </c>
      <c r="M918" s="46"/>
      <c r="N918" s="46">
        <f t="shared" si="278"/>
        <v>0</v>
      </c>
      <c r="O918" s="105"/>
      <c r="P918" s="105"/>
      <c r="Q918" s="105"/>
      <c r="R918" s="105"/>
      <c r="S918" s="46">
        <f t="shared" si="295"/>
        <v>0</v>
      </c>
      <c r="T918" s="46"/>
      <c r="U918" s="46">
        <f t="shared" si="296"/>
        <v>0</v>
      </c>
      <c r="V918" s="105"/>
      <c r="W918" s="105"/>
      <c r="X918" s="105"/>
      <c r="Y918" s="105"/>
      <c r="Z918" s="46">
        <f t="shared" si="279"/>
        <v>0</v>
      </c>
      <c r="AA918" s="105"/>
      <c r="AB918" s="46">
        <f t="shared" si="280"/>
        <v>0</v>
      </c>
      <c r="AC918" s="105"/>
      <c r="AD918" s="105"/>
      <c r="AE918" s="105"/>
      <c r="AF918" s="105"/>
      <c r="AG918" s="46">
        <f t="shared" si="294"/>
        <v>0</v>
      </c>
      <c r="AH918" s="105">
        <v>0</v>
      </c>
      <c r="AI918" s="46">
        <f t="shared" si="281"/>
        <v>0</v>
      </c>
      <c r="AJ918" s="105"/>
      <c r="AK918" s="105"/>
      <c r="AL918" s="105"/>
      <c r="AM918" s="105"/>
      <c r="AN918" s="46">
        <f t="shared" si="282"/>
        <v>0</v>
      </c>
      <c r="AO918" s="105">
        <v>0</v>
      </c>
      <c r="AP918" s="105">
        <f t="shared" si="283"/>
        <v>0</v>
      </c>
      <c r="AQ918" s="46">
        <f t="shared" si="284"/>
        <v>0</v>
      </c>
      <c r="AR918" s="46">
        <f t="shared" si="285"/>
        <v>0</v>
      </c>
      <c r="AS918" s="46">
        <f t="shared" si="286"/>
        <v>0</v>
      </c>
      <c r="AT918" s="46">
        <f t="shared" si="287"/>
        <v>0</v>
      </c>
      <c r="AU918" s="46">
        <f t="shared" si="288"/>
        <v>0</v>
      </c>
      <c r="AV918" s="105">
        <f t="shared" si="289"/>
        <v>0</v>
      </c>
      <c r="AW918" s="105">
        <f t="shared" si="290"/>
        <v>0</v>
      </c>
      <c r="AX918" s="107"/>
      <c r="AY918" s="294" t="b">
        <f t="shared" si="293"/>
        <v>1</v>
      </c>
      <c r="AZ918" s="5" t="s">
        <v>1410</v>
      </c>
    </row>
    <row r="919" spans="1:52" s="5" customFormat="1" ht="24.95" customHeight="1" x14ac:dyDescent="0.25">
      <c r="A919" s="281" t="s">
        <v>1272</v>
      </c>
      <c r="B919" s="19" t="s">
        <v>1294</v>
      </c>
      <c r="C919" s="65" t="s">
        <v>1295</v>
      </c>
      <c r="D919" s="66">
        <v>75</v>
      </c>
      <c r="E919" s="67">
        <v>75</v>
      </c>
      <c r="F919" s="101" t="s">
        <v>33</v>
      </c>
      <c r="G919" s="46">
        <v>0</v>
      </c>
      <c r="H919" s="46"/>
      <c r="I919" s="46"/>
      <c r="J919" s="46"/>
      <c r="K919" s="46"/>
      <c r="L919" s="46">
        <f t="shared" si="277"/>
        <v>0</v>
      </c>
      <c r="M919" s="46"/>
      <c r="N919" s="46">
        <f t="shared" si="278"/>
        <v>0</v>
      </c>
      <c r="O919" s="105"/>
      <c r="P919" s="105"/>
      <c r="Q919" s="105"/>
      <c r="R919" s="105"/>
      <c r="S919" s="46">
        <f t="shared" si="295"/>
        <v>0</v>
      </c>
      <c r="T919" s="46"/>
      <c r="U919" s="46">
        <f t="shared" si="296"/>
        <v>0</v>
      </c>
      <c r="V919" s="105"/>
      <c r="W919" s="105"/>
      <c r="X919" s="105"/>
      <c r="Y919" s="105"/>
      <c r="Z919" s="46">
        <f t="shared" si="279"/>
        <v>0</v>
      </c>
      <c r="AA919" s="105"/>
      <c r="AB919" s="46">
        <f t="shared" si="280"/>
        <v>0</v>
      </c>
      <c r="AC919" s="105"/>
      <c r="AD919" s="105"/>
      <c r="AE919" s="105"/>
      <c r="AF919" s="105"/>
      <c r="AG919" s="46">
        <f t="shared" si="294"/>
        <v>0</v>
      </c>
      <c r="AH919" s="105">
        <v>0</v>
      </c>
      <c r="AI919" s="46">
        <f t="shared" si="281"/>
        <v>0</v>
      </c>
      <c r="AJ919" s="105"/>
      <c r="AK919" s="105"/>
      <c r="AL919" s="105"/>
      <c r="AM919" s="105"/>
      <c r="AN919" s="46">
        <f t="shared" si="282"/>
        <v>0</v>
      </c>
      <c r="AO919" s="105">
        <v>0</v>
      </c>
      <c r="AP919" s="105">
        <f t="shared" si="283"/>
        <v>0</v>
      </c>
      <c r="AQ919" s="46">
        <f t="shared" si="284"/>
        <v>0</v>
      </c>
      <c r="AR919" s="46">
        <f t="shared" si="285"/>
        <v>0</v>
      </c>
      <c r="AS919" s="46">
        <f t="shared" si="286"/>
        <v>0</v>
      </c>
      <c r="AT919" s="46">
        <f t="shared" si="287"/>
        <v>0</v>
      </c>
      <c r="AU919" s="46">
        <f t="shared" si="288"/>
        <v>0</v>
      </c>
      <c r="AV919" s="105">
        <f t="shared" si="289"/>
        <v>0</v>
      </c>
      <c r="AW919" s="105">
        <f t="shared" si="290"/>
        <v>0</v>
      </c>
      <c r="AX919" s="107"/>
      <c r="AY919" s="294" t="b">
        <f t="shared" si="293"/>
        <v>1</v>
      </c>
      <c r="AZ919" s="5" t="s">
        <v>1295</v>
      </c>
    </row>
    <row r="920" spans="1:52" s="5" customFormat="1" ht="28.5" customHeight="1" x14ac:dyDescent="0.25">
      <c r="A920" s="281" t="s">
        <v>1298</v>
      </c>
      <c r="B920" s="19" t="s">
        <v>1411</v>
      </c>
      <c r="C920" s="65" t="s">
        <v>1412</v>
      </c>
      <c r="D920" s="66">
        <v>20</v>
      </c>
      <c r="E920" s="67">
        <v>20</v>
      </c>
      <c r="F920" s="101" t="s">
        <v>33</v>
      </c>
      <c r="G920" s="46">
        <v>0</v>
      </c>
      <c r="H920" s="46"/>
      <c r="I920" s="46"/>
      <c r="J920" s="46"/>
      <c r="K920" s="46"/>
      <c r="L920" s="46">
        <f t="shared" si="277"/>
        <v>0</v>
      </c>
      <c r="M920" s="46"/>
      <c r="N920" s="46">
        <f t="shared" si="278"/>
        <v>0</v>
      </c>
      <c r="O920" s="105"/>
      <c r="P920" s="105"/>
      <c r="Q920" s="105"/>
      <c r="R920" s="105"/>
      <c r="S920" s="46">
        <f t="shared" si="295"/>
        <v>0</v>
      </c>
      <c r="T920" s="46"/>
      <c r="U920" s="46">
        <f t="shared" si="296"/>
        <v>0</v>
      </c>
      <c r="V920" s="105"/>
      <c r="W920" s="105"/>
      <c r="X920" s="105"/>
      <c r="Y920" s="105"/>
      <c r="Z920" s="46">
        <f t="shared" si="279"/>
        <v>0</v>
      </c>
      <c r="AA920" s="105"/>
      <c r="AB920" s="46">
        <f t="shared" si="280"/>
        <v>0</v>
      </c>
      <c r="AC920" s="105"/>
      <c r="AD920" s="105"/>
      <c r="AE920" s="105"/>
      <c r="AF920" s="105"/>
      <c r="AG920" s="46">
        <f t="shared" si="294"/>
        <v>0</v>
      </c>
      <c r="AH920" s="105">
        <v>0</v>
      </c>
      <c r="AI920" s="46">
        <f t="shared" si="281"/>
        <v>0</v>
      </c>
      <c r="AJ920" s="105"/>
      <c r="AK920" s="105"/>
      <c r="AL920" s="105"/>
      <c r="AM920" s="105"/>
      <c r="AN920" s="46">
        <f t="shared" si="282"/>
        <v>0</v>
      </c>
      <c r="AO920" s="105">
        <v>0</v>
      </c>
      <c r="AP920" s="105">
        <f t="shared" si="283"/>
        <v>0</v>
      </c>
      <c r="AQ920" s="46">
        <f t="shared" si="284"/>
        <v>0</v>
      </c>
      <c r="AR920" s="46">
        <f t="shared" si="285"/>
        <v>0</v>
      </c>
      <c r="AS920" s="46">
        <f t="shared" si="286"/>
        <v>0</v>
      </c>
      <c r="AT920" s="46">
        <f t="shared" si="287"/>
        <v>0</v>
      </c>
      <c r="AU920" s="46">
        <f t="shared" si="288"/>
        <v>0</v>
      </c>
      <c r="AV920" s="105">
        <f t="shared" si="289"/>
        <v>0</v>
      </c>
      <c r="AW920" s="105">
        <f t="shared" si="290"/>
        <v>0</v>
      </c>
      <c r="AX920" s="107"/>
      <c r="AY920" s="294" t="b">
        <f t="shared" si="293"/>
        <v>1</v>
      </c>
      <c r="AZ920" s="5" t="s">
        <v>1412</v>
      </c>
    </row>
    <row r="921" spans="1:52" s="5" customFormat="1" ht="24.95" customHeight="1" x14ac:dyDescent="0.25">
      <c r="A921" s="281" t="s">
        <v>674</v>
      </c>
      <c r="B921" s="19" t="s">
        <v>1001</v>
      </c>
      <c r="C921" s="65" t="s">
        <v>1002</v>
      </c>
      <c r="D921" s="66">
        <v>485.01</v>
      </c>
      <c r="E921" s="67">
        <v>485.01</v>
      </c>
      <c r="F921" s="101" t="s">
        <v>33</v>
      </c>
      <c r="G921" s="46">
        <v>0</v>
      </c>
      <c r="H921" s="46"/>
      <c r="I921" s="46"/>
      <c r="J921" s="46"/>
      <c r="K921" s="46"/>
      <c r="L921" s="46">
        <f t="shared" si="277"/>
        <v>0</v>
      </c>
      <c r="M921" s="46"/>
      <c r="N921" s="46">
        <f t="shared" si="278"/>
        <v>0</v>
      </c>
      <c r="O921" s="105"/>
      <c r="P921" s="105"/>
      <c r="Q921" s="105"/>
      <c r="R921" s="105"/>
      <c r="S921" s="46">
        <f t="shared" si="295"/>
        <v>0</v>
      </c>
      <c r="T921" s="46"/>
      <c r="U921" s="46">
        <f t="shared" si="296"/>
        <v>0</v>
      </c>
      <c r="V921" s="105"/>
      <c r="W921" s="105"/>
      <c r="X921" s="105"/>
      <c r="Y921" s="105"/>
      <c r="Z921" s="46">
        <f t="shared" si="279"/>
        <v>0</v>
      </c>
      <c r="AA921" s="105"/>
      <c r="AB921" s="46">
        <f t="shared" si="280"/>
        <v>0</v>
      </c>
      <c r="AC921" s="105"/>
      <c r="AD921" s="105"/>
      <c r="AE921" s="105"/>
      <c r="AF921" s="105"/>
      <c r="AG921" s="46">
        <f t="shared" si="294"/>
        <v>0</v>
      </c>
      <c r="AH921" s="105">
        <v>0</v>
      </c>
      <c r="AI921" s="46">
        <f t="shared" si="281"/>
        <v>0</v>
      </c>
      <c r="AJ921" s="105"/>
      <c r="AK921" s="105"/>
      <c r="AL921" s="105"/>
      <c r="AM921" s="105"/>
      <c r="AN921" s="46">
        <f t="shared" si="282"/>
        <v>0</v>
      </c>
      <c r="AO921" s="105">
        <v>0</v>
      </c>
      <c r="AP921" s="105">
        <f t="shared" si="283"/>
        <v>0</v>
      </c>
      <c r="AQ921" s="46">
        <f t="shared" si="284"/>
        <v>0</v>
      </c>
      <c r="AR921" s="46">
        <f t="shared" si="285"/>
        <v>0</v>
      </c>
      <c r="AS921" s="46">
        <f t="shared" si="286"/>
        <v>0</v>
      </c>
      <c r="AT921" s="46">
        <f t="shared" si="287"/>
        <v>0</v>
      </c>
      <c r="AU921" s="46">
        <f t="shared" si="288"/>
        <v>0</v>
      </c>
      <c r="AV921" s="105">
        <f t="shared" si="289"/>
        <v>0</v>
      </c>
      <c r="AW921" s="105">
        <f t="shared" si="290"/>
        <v>0</v>
      </c>
      <c r="AX921" s="107"/>
      <c r="AY921" s="294" t="b">
        <f t="shared" si="293"/>
        <v>1</v>
      </c>
      <c r="AZ921" s="5" t="s">
        <v>1002</v>
      </c>
    </row>
    <row r="922" spans="1:52" s="5" customFormat="1" ht="28.5" customHeight="1" x14ac:dyDescent="0.25">
      <c r="A922" s="281" t="s">
        <v>228</v>
      </c>
      <c r="B922" s="19" t="s">
        <v>582</v>
      </c>
      <c r="C922" s="65" t="s">
        <v>583</v>
      </c>
      <c r="D922" s="66">
        <v>214.1</v>
      </c>
      <c r="E922" s="67">
        <v>214.1</v>
      </c>
      <c r="F922" s="101" t="s">
        <v>33</v>
      </c>
      <c r="G922" s="46">
        <v>0</v>
      </c>
      <c r="H922" s="46"/>
      <c r="I922" s="46"/>
      <c r="J922" s="46"/>
      <c r="K922" s="46"/>
      <c r="L922" s="46">
        <f t="shared" si="277"/>
        <v>0</v>
      </c>
      <c r="M922" s="46">
        <v>0</v>
      </c>
      <c r="N922" s="46">
        <f t="shared" si="278"/>
        <v>0</v>
      </c>
      <c r="O922" s="105"/>
      <c r="P922" s="105"/>
      <c r="Q922" s="105"/>
      <c r="R922" s="105"/>
      <c r="S922" s="46">
        <f t="shared" si="295"/>
        <v>0</v>
      </c>
      <c r="T922" s="46"/>
      <c r="U922" s="46">
        <f t="shared" si="296"/>
        <v>0</v>
      </c>
      <c r="V922" s="105"/>
      <c r="W922" s="105"/>
      <c r="X922" s="105"/>
      <c r="Y922" s="105"/>
      <c r="Z922" s="46">
        <f t="shared" si="279"/>
        <v>0</v>
      </c>
      <c r="AA922" s="105"/>
      <c r="AB922" s="46">
        <f t="shared" si="280"/>
        <v>0</v>
      </c>
      <c r="AC922" s="105"/>
      <c r="AD922" s="105"/>
      <c r="AE922" s="105"/>
      <c r="AF922" s="105"/>
      <c r="AG922" s="46">
        <f t="shared" si="294"/>
        <v>0</v>
      </c>
      <c r="AH922" s="105">
        <v>0</v>
      </c>
      <c r="AI922" s="46">
        <f t="shared" si="281"/>
        <v>0</v>
      </c>
      <c r="AJ922" s="105"/>
      <c r="AK922" s="105"/>
      <c r="AL922" s="105"/>
      <c r="AM922" s="105"/>
      <c r="AN922" s="46">
        <f t="shared" si="282"/>
        <v>0</v>
      </c>
      <c r="AO922" s="105">
        <v>0</v>
      </c>
      <c r="AP922" s="105">
        <f t="shared" si="283"/>
        <v>0</v>
      </c>
      <c r="AQ922" s="46">
        <f t="shared" si="284"/>
        <v>0</v>
      </c>
      <c r="AR922" s="46">
        <f t="shared" si="285"/>
        <v>0</v>
      </c>
      <c r="AS922" s="46">
        <f t="shared" si="286"/>
        <v>0</v>
      </c>
      <c r="AT922" s="46">
        <f t="shared" si="287"/>
        <v>0</v>
      </c>
      <c r="AU922" s="46">
        <f t="shared" si="288"/>
        <v>0</v>
      </c>
      <c r="AV922" s="105">
        <f t="shared" si="289"/>
        <v>0</v>
      </c>
      <c r="AW922" s="105">
        <f t="shared" si="290"/>
        <v>0</v>
      </c>
      <c r="AX922" s="108"/>
      <c r="AY922" s="294" t="b">
        <f t="shared" si="293"/>
        <v>1</v>
      </c>
      <c r="AZ922" s="5" t="s">
        <v>583</v>
      </c>
    </row>
    <row r="923" spans="1:52" s="5" customFormat="1" ht="28.5" customHeight="1" x14ac:dyDescent="0.25">
      <c r="A923" s="281" t="s">
        <v>1587</v>
      </c>
      <c r="B923" s="19" t="s">
        <v>1599</v>
      </c>
      <c r="C923" s="108" t="s">
        <v>1600</v>
      </c>
      <c r="D923" s="66">
        <v>75.02</v>
      </c>
      <c r="E923" s="67">
        <v>75.02</v>
      </c>
      <c r="F923" s="101" t="s">
        <v>33</v>
      </c>
      <c r="G923" s="46">
        <v>0</v>
      </c>
      <c r="H923" s="46"/>
      <c r="I923" s="46"/>
      <c r="J923" s="46"/>
      <c r="K923" s="46"/>
      <c r="L923" s="46">
        <f t="shared" si="277"/>
        <v>0</v>
      </c>
      <c r="M923" s="46"/>
      <c r="N923" s="46">
        <f t="shared" si="278"/>
        <v>0</v>
      </c>
      <c r="O923" s="105"/>
      <c r="P923" s="105"/>
      <c r="Q923" s="105"/>
      <c r="R923" s="105"/>
      <c r="S923" s="46">
        <f t="shared" si="295"/>
        <v>0</v>
      </c>
      <c r="T923" s="46"/>
      <c r="U923" s="46">
        <f t="shared" si="296"/>
        <v>0</v>
      </c>
      <c r="V923" s="105"/>
      <c r="W923" s="105"/>
      <c r="X923" s="105"/>
      <c r="Y923" s="105"/>
      <c r="Z923" s="46">
        <f t="shared" si="279"/>
        <v>0</v>
      </c>
      <c r="AA923" s="105"/>
      <c r="AB923" s="46">
        <f t="shared" si="280"/>
        <v>0</v>
      </c>
      <c r="AC923" s="105"/>
      <c r="AD923" s="105"/>
      <c r="AE923" s="105"/>
      <c r="AF923" s="105"/>
      <c r="AG923" s="46">
        <f t="shared" si="294"/>
        <v>0</v>
      </c>
      <c r="AH923" s="105">
        <v>0</v>
      </c>
      <c r="AI923" s="46">
        <f t="shared" si="281"/>
        <v>0</v>
      </c>
      <c r="AJ923" s="105"/>
      <c r="AK923" s="105"/>
      <c r="AL923" s="105"/>
      <c r="AM923" s="105"/>
      <c r="AN923" s="46">
        <f t="shared" si="282"/>
        <v>0</v>
      </c>
      <c r="AO923" s="105">
        <v>0</v>
      </c>
      <c r="AP923" s="105">
        <f t="shared" si="283"/>
        <v>0</v>
      </c>
      <c r="AQ923" s="46">
        <f t="shared" si="284"/>
        <v>0</v>
      </c>
      <c r="AR923" s="46">
        <f t="shared" si="285"/>
        <v>0</v>
      </c>
      <c r="AS923" s="46">
        <f t="shared" si="286"/>
        <v>0</v>
      </c>
      <c r="AT923" s="46">
        <f t="shared" si="287"/>
        <v>0</v>
      </c>
      <c r="AU923" s="46">
        <f t="shared" si="288"/>
        <v>0</v>
      </c>
      <c r="AV923" s="105">
        <f t="shared" si="289"/>
        <v>0</v>
      </c>
      <c r="AW923" s="105">
        <f t="shared" si="290"/>
        <v>0</v>
      </c>
      <c r="AX923" s="107"/>
      <c r="AY923" s="294" t="b">
        <f t="shared" si="293"/>
        <v>1</v>
      </c>
      <c r="AZ923" s="5" t="s">
        <v>1600</v>
      </c>
    </row>
    <row r="924" spans="1:52" s="5" customFormat="1" ht="24.95" customHeight="1" x14ac:dyDescent="0.25">
      <c r="A924" s="281" t="s">
        <v>1601</v>
      </c>
      <c r="B924" s="19" t="s">
        <v>1632</v>
      </c>
      <c r="C924" s="65" t="s">
        <v>1633</v>
      </c>
      <c r="D924" s="66">
        <v>60</v>
      </c>
      <c r="E924" s="67">
        <v>60</v>
      </c>
      <c r="F924" s="101" t="s">
        <v>33</v>
      </c>
      <c r="G924" s="46">
        <v>1</v>
      </c>
      <c r="H924" s="46"/>
      <c r="I924" s="46"/>
      <c r="J924" s="46"/>
      <c r="K924" s="46"/>
      <c r="L924" s="46">
        <f t="shared" si="277"/>
        <v>1</v>
      </c>
      <c r="M924" s="46">
        <v>1</v>
      </c>
      <c r="N924" s="46">
        <f t="shared" si="278"/>
        <v>0</v>
      </c>
      <c r="O924" s="105"/>
      <c r="P924" s="105"/>
      <c r="Q924" s="105"/>
      <c r="R924" s="105"/>
      <c r="S924" s="46">
        <f t="shared" si="295"/>
        <v>1</v>
      </c>
      <c r="T924" s="46">
        <v>1</v>
      </c>
      <c r="U924" s="46">
        <f t="shared" si="296"/>
        <v>0</v>
      </c>
      <c r="V924" s="105"/>
      <c r="W924" s="105"/>
      <c r="X924" s="105"/>
      <c r="Y924" s="105"/>
      <c r="Z924" s="46">
        <f t="shared" si="279"/>
        <v>1</v>
      </c>
      <c r="AA924" s="105">
        <v>1</v>
      </c>
      <c r="AB924" s="46">
        <f t="shared" si="280"/>
        <v>0</v>
      </c>
      <c r="AC924" s="105"/>
      <c r="AD924" s="105"/>
      <c r="AE924" s="105"/>
      <c r="AF924" s="105"/>
      <c r="AG924" s="46">
        <f t="shared" si="294"/>
        <v>1</v>
      </c>
      <c r="AH924" s="105">
        <v>1</v>
      </c>
      <c r="AI924" s="46">
        <f t="shared" si="281"/>
        <v>0</v>
      </c>
      <c r="AJ924" s="105"/>
      <c r="AK924" s="105"/>
      <c r="AL924" s="105"/>
      <c r="AM924" s="105"/>
      <c r="AN924" s="46">
        <f t="shared" si="282"/>
        <v>1</v>
      </c>
      <c r="AO924" s="105">
        <v>1</v>
      </c>
      <c r="AP924" s="105">
        <f t="shared" si="283"/>
        <v>0</v>
      </c>
      <c r="AQ924" s="46">
        <f t="shared" si="284"/>
        <v>0</v>
      </c>
      <c r="AR924" s="46">
        <f t="shared" si="285"/>
        <v>0</v>
      </c>
      <c r="AS924" s="46">
        <f t="shared" si="286"/>
        <v>0</v>
      </c>
      <c r="AT924" s="46">
        <f t="shared" si="287"/>
        <v>0</v>
      </c>
      <c r="AU924" s="46">
        <f t="shared" si="288"/>
        <v>1</v>
      </c>
      <c r="AV924" s="184">
        <f t="shared" si="289"/>
        <v>1</v>
      </c>
      <c r="AW924" s="105">
        <f t="shared" si="290"/>
        <v>0</v>
      </c>
      <c r="AX924" s="107"/>
      <c r="AY924" s="294" t="b">
        <f t="shared" si="293"/>
        <v>1</v>
      </c>
      <c r="AZ924" s="5" t="s">
        <v>1633</v>
      </c>
    </row>
    <row r="925" spans="1:52" s="5" customFormat="1" ht="24.95" customHeight="1" x14ac:dyDescent="0.25">
      <c r="A925" s="281" t="s">
        <v>1601</v>
      </c>
      <c r="B925" s="19" t="s">
        <v>1634</v>
      </c>
      <c r="C925" s="65" t="s">
        <v>1635</v>
      </c>
      <c r="D925" s="66">
        <v>589.01</v>
      </c>
      <c r="E925" s="67">
        <v>589.01</v>
      </c>
      <c r="F925" s="101" t="s">
        <v>33</v>
      </c>
      <c r="G925" s="46">
        <v>0</v>
      </c>
      <c r="H925" s="46"/>
      <c r="I925" s="46"/>
      <c r="J925" s="46"/>
      <c r="K925" s="46"/>
      <c r="L925" s="46">
        <f t="shared" si="277"/>
        <v>0</v>
      </c>
      <c r="M925" s="46"/>
      <c r="N925" s="46">
        <f t="shared" si="278"/>
        <v>0</v>
      </c>
      <c r="O925" s="105"/>
      <c r="P925" s="105"/>
      <c r="Q925" s="105"/>
      <c r="R925" s="105"/>
      <c r="S925" s="46">
        <f t="shared" si="295"/>
        <v>0</v>
      </c>
      <c r="T925" s="46"/>
      <c r="U925" s="46">
        <f t="shared" si="296"/>
        <v>0</v>
      </c>
      <c r="V925" s="105"/>
      <c r="W925" s="105"/>
      <c r="X925" s="105"/>
      <c r="Y925" s="105"/>
      <c r="Z925" s="46">
        <f t="shared" si="279"/>
        <v>0</v>
      </c>
      <c r="AA925" s="105"/>
      <c r="AB925" s="46">
        <f t="shared" si="280"/>
        <v>0</v>
      </c>
      <c r="AC925" s="105"/>
      <c r="AD925" s="105"/>
      <c r="AE925" s="105"/>
      <c r="AF925" s="105"/>
      <c r="AG925" s="46">
        <f t="shared" si="294"/>
        <v>0</v>
      </c>
      <c r="AH925" s="105">
        <v>0</v>
      </c>
      <c r="AI925" s="46">
        <f t="shared" si="281"/>
        <v>0</v>
      </c>
      <c r="AJ925" s="105"/>
      <c r="AK925" s="105"/>
      <c r="AL925" s="105"/>
      <c r="AM925" s="105"/>
      <c r="AN925" s="46">
        <f t="shared" si="282"/>
        <v>0</v>
      </c>
      <c r="AO925" s="105">
        <v>0</v>
      </c>
      <c r="AP925" s="105">
        <f t="shared" si="283"/>
        <v>0</v>
      </c>
      <c r="AQ925" s="46">
        <f t="shared" si="284"/>
        <v>0</v>
      </c>
      <c r="AR925" s="46">
        <f t="shared" si="285"/>
        <v>0</v>
      </c>
      <c r="AS925" s="46">
        <f t="shared" si="286"/>
        <v>0</v>
      </c>
      <c r="AT925" s="46">
        <f t="shared" si="287"/>
        <v>0</v>
      </c>
      <c r="AU925" s="46">
        <f t="shared" si="288"/>
        <v>0</v>
      </c>
      <c r="AV925" s="105">
        <f t="shared" si="289"/>
        <v>0</v>
      </c>
      <c r="AW925" s="105">
        <f t="shared" si="290"/>
        <v>0</v>
      </c>
      <c r="AX925" s="107"/>
      <c r="AY925" s="294" t="b">
        <f t="shared" si="293"/>
        <v>1</v>
      </c>
      <c r="AZ925" s="5" t="s">
        <v>1635</v>
      </c>
    </row>
    <row r="926" spans="1:52" s="5" customFormat="1" ht="28.5" customHeight="1" x14ac:dyDescent="0.25">
      <c r="A926" s="281" t="s">
        <v>1601</v>
      </c>
      <c r="B926" s="19" t="s">
        <v>1636</v>
      </c>
      <c r="C926" s="65" t="s">
        <v>1637</v>
      </c>
      <c r="D926" s="66">
        <v>536</v>
      </c>
      <c r="E926" s="67">
        <v>536</v>
      </c>
      <c r="F926" s="101" t="s">
        <v>33</v>
      </c>
      <c r="G926" s="46">
        <v>0</v>
      </c>
      <c r="H926" s="46"/>
      <c r="I926" s="46"/>
      <c r="J926" s="46"/>
      <c r="K926" s="46"/>
      <c r="L926" s="46">
        <f t="shared" si="277"/>
        <v>0</v>
      </c>
      <c r="M926" s="46"/>
      <c r="N926" s="46">
        <f t="shared" si="278"/>
        <v>0</v>
      </c>
      <c r="O926" s="105"/>
      <c r="P926" s="105"/>
      <c r="Q926" s="105"/>
      <c r="R926" s="105"/>
      <c r="S926" s="46">
        <f t="shared" si="295"/>
        <v>0</v>
      </c>
      <c r="T926" s="46"/>
      <c r="U926" s="46">
        <f t="shared" si="296"/>
        <v>0</v>
      </c>
      <c r="V926" s="105"/>
      <c r="W926" s="105"/>
      <c r="X926" s="105"/>
      <c r="Y926" s="105"/>
      <c r="Z926" s="46">
        <f t="shared" si="279"/>
        <v>0</v>
      </c>
      <c r="AA926" s="105"/>
      <c r="AB926" s="46">
        <f t="shared" si="280"/>
        <v>0</v>
      </c>
      <c r="AC926" s="105"/>
      <c r="AD926" s="105"/>
      <c r="AE926" s="105"/>
      <c r="AF926" s="105"/>
      <c r="AG926" s="46">
        <f t="shared" si="294"/>
        <v>0</v>
      </c>
      <c r="AH926" s="105">
        <v>0</v>
      </c>
      <c r="AI926" s="46">
        <f t="shared" si="281"/>
        <v>0</v>
      </c>
      <c r="AJ926" s="105"/>
      <c r="AK926" s="105"/>
      <c r="AL926" s="105"/>
      <c r="AM926" s="105"/>
      <c r="AN926" s="46">
        <f t="shared" si="282"/>
        <v>0</v>
      </c>
      <c r="AO926" s="105">
        <v>0</v>
      </c>
      <c r="AP926" s="105">
        <f t="shared" si="283"/>
        <v>0</v>
      </c>
      <c r="AQ926" s="46">
        <f t="shared" si="284"/>
        <v>0</v>
      </c>
      <c r="AR926" s="46">
        <f t="shared" si="285"/>
        <v>0</v>
      </c>
      <c r="AS926" s="46">
        <f t="shared" si="286"/>
        <v>0</v>
      </c>
      <c r="AT926" s="46">
        <f t="shared" si="287"/>
        <v>0</v>
      </c>
      <c r="AU926" s="46">
        <f t="shared" si="288"/>
        <v>0</v>
      </c>
      <c r="AV926" s="105">
        <f t="shared" si="289"/>
        <v>0</v>
      </c>
      <c r="AW926" s="105">
        <f t="shared" si="290"/>
        <v>0</v>
      </c>
      <c r="AX926" s="107"/>
      <c r="AY926" s="294" t="b">
        <f t="shared" si="293"/>
        <v>1</v>
      </c>
      <c r="AZ926" s="5" t="s">
        <v>1637</v>
      </c>
    </row>
    <row r="927" spans="1:52" s="5" customFormat="1" ht="24.95" customHeight="1" x14ac:dyDescent="0.25">
      <c r="A927" s="281" t="s">
        <v>1298</v>
      </c>
      <c r="B927" s="19" t="s">
        <v>1413</v>
      </c>
      <c r="C927" s="65" t="s">
        <v>1414</v>
      </c>
      <c r="D927" s="66">
        <v>22.67</v>
      </c>
      <c r="E927" s="67">
        <v>22.67</v>
      </c>
      <c r="F927" s="101" t="s">
        <v>76</v>
      </c>
      <c r="G927" s="46">
        <v>20</v>
      </c>
      <c r="H927" s="46"/>
      <c r="I927" s="46"/>
      <c r="J927" s="46"/>
      <c r="K927" s="46"/>
      <c r="L927" s="46">
        <f t="shared" si="277"/>
        <v>20</v>
      </c>
      <c r="M927" s="46">
        <v>20</v>
      </c>
      <c r="N927" s="46">
        <f t="shared" si="278"/>
        <v>0</v>
      </c>
      <c r="O927" s="105"/>
      <c r="P927" s="105"/>
      <c r="Q927" s="105"/>
      <c r="R927" s="105"/>
      <c r="S927" s="46">
        <f t="shared" si="295"/>
        <v>20</v>
      </c>
      <c r="T927" s="46">
        <v>20</v>
      </c>
      <c r="U927" s="46">
        <f t="shared" si="296"/>
        <v>0</v>
      </c>
      <c r="V927" s="105"/>
      <c r="W927" s="105"/>
      <c r="X927" s="105"/>
      <c r="Y927" s="105"/>
      <c r="Z927" s="46">
        <f t="shared" si="279"/>
        <v>20</v>
      </c>
      <c r="AA927" s="105">
        <v>20</v>
      </c>
      <c r="AB927" s="46">
        <f t="shared" si="280"/>
        <v>0</v>
      </c>
      <c r="AC927" s="105"/>
      <c r="AD927" s="105"/>
      <c r="AE927" s="105"/>
      <c r="AF927" s="105"/>
      <c r="AG927" s="46">
        <f t="shared" si="294"/>
        <v>20</v>
      </c>
      <c r="AH927" s="105">
        <v>20</v>
      </c>
      <c r="AI927" s="46">
        <f t="shared" si="281"/>
        <v>0</v>
      </c>
      <c r="AJ927" s="105"/>
      <c r="AK927" s="105"/>
      <c r="AL927" s="105"/>
      <c r="AM927" s="105"/>
      <c r="AN927" s="46">
        <f t="shared" si="282"/>
        <v>20</v>
      </c>
      <c r="AO927" s="105">
        <v>20</v>
      </c>
      <c r="AP927" s="105">
        <f t="shared" si="283"/>
        <v>0</v>
      </c>
      <c r="AQ927" s="46">
        <f t="shared" si="284"/>
        <v>0</v>
      </c>
      <c r="AR927" s="46">
        <f t="shared" si="285"/>
        <v>0</v>
      </c>
      <c r="AS927" s="46">
        <f t="shared" si="286"/>
        <v>0</v>
      </c>
      <c r="AT927" s="46">
        <f t="shared" si="287"/>
        <v>0</v>
      </c>
      <c r="AU927" s="46">
        <f t="shared" si="288"/>
        <v>20</v>
      </c>
      <c r="AV927" s="184">
        <f t="shared" si="289"/>
        <v>20</v>
      </c>
      <c r="AW927" s="105">
        <f t="shared" si="290"/>
        <v>0</v>
      </c>
      <c r="AX927" s="107"/>
      <c r="AY927" s="294" t="b">
        <f t="shared" si="293"/>
        <v>1</v>
      </c>
      <c r="AZ927" s="5" t="s">
        <v>1414</v>
      </c>
    </row>
    <row r="928" spans="1:52" s="5" customFormat="1" ht="24.95" customHeight="1" x14ac:dyDescent="0.25">
      <c r="A928" s="281" t="s">
        <v>1423</v>
      </c>
      <c r="B928" s="19" t="s">
        <v>2104</v>
      </c>
      <c r="C928" s="65" t="s">
        <v>2105</v>
      </c>
      <c r="D928" s="66">
        <v>99.76</v>
      </c>
      <c r="E928" s="67">
        <v>99.76</v>
      </c>
      <c r="F928" s="101" t="s">
        <v>1915</v>
      </c>
      <c r="G928" s="46">
        <v>100</v>
      </c>
      <c r="H928" s="46"/>
      <c r="I928" s="46"/>
      <c r="J928" s="46"/>
      <c r="K928" s="46"/>
      <c r="L928" s="46">
        <f t="shared" si="277"/>
        <v>100</v>
      </c>
      <c r="M928" s="46">
        <v>100</v>
      </c>
      <c r="N928" s="46">
        <f t="shared" si="278"/>
        <v>0</v>
      </c>
      <c r="O928" s="105"/>
      <c r="P928" s="105"/>
      <c r="Q928" s="105"/>
      <c r="R928" s="105"/>
      <c r="S928" s="46">
        <f t="shared" si="295"/>
        <v>100</v>
      </c>
      <c r="T928" s="46">
        <v>100</v>
      </c>
      <c r="U928" s="46">
        <f t="shared" si="296"/>
        <v>0</v>
      </c>
      <c r="V928" s="105"/>
      <c r="W928" s="105"/>
      <c r="X928" s="105"/>
      <c r="Y928" s="105"/>
      <c r="Z928" s="46">
        <f t="shared" si="279"/>
        <v>100</v>
      </c>
      <c r="AA928" s="105">
        <v>100</v>
      </c>
      <c r="AB928" s="46">
        <f t="shared" si="280"/>
        <v>0</v>
      </c>
      <c r="AC928" s="105"/>
      <c r="AD928" s="105"/>
      <c r="AE928" s="105"/>
      <c r="AF928" s="105"/>
      <c r="AG928" s="46">
        <f t="shared" si="294"/>
        <v>100</v>
      </c>
      <c r="AH928" s="105">
        <v>100</v>
      </c>
      <c r="AI928" s="46">
        <f t="shared" si="281"/>
        <v>0</v>
      </c>
      <c r="AJ928" s="105"/>
      <c r="AK928" s="105"/>
      <c r="AL928" s="105"/>
      <c r="AM928" s="105"/>
      <c r="AN928" s="46">
        <f t="shared" si="282"/>
        <v>100</v>
      </c>
      <c r="AO928" s="105">
        <v>100</v>
      </c>
      <c r="AP928" s="105">
        <f t="shared" si="283"/>
        <v>0</v>
      </c>
      <c r="AQ928" s="46">
        <f t="shared" si="284"/>
        <v>0</v>
      </c>
      <c r="AR928" s="46">
        <f t="shared" si="285"/>
        <v>0</v>
      </c>
      <c r="AS928" s="46">
        <f t="shared" si="286"/>
        <v>0</v>
      </c>
      <c r="AT928" s="46">
        <f t="shared" si="287"/>
        <v>0</v>
      </c>
      <c r="AU928" s="46">
        <f t="shared" si="288"/>
        <v>100</v>
      </c>
      <c r="AV928" s="184">
        <f t="shared" si="289"/>
        <v>100</v>
      </c>
      <c r="AW928" s="105">
        <f t="shared" si="290"/>
        <v>0</v>
      </c>
      <c r="AX928" s="107"/>
      <c r="AY928" s="294" t="b">
        <f t="shared" si="293"/>
        <v>1</v>
      </c>
      <c r="AZ928" s="5" t="s">
        <v>2105</v>
      </c>
    </row>
    <row r="929" spans="1:52" s="5" customFormat="1" ht="24.95" customHeight="1" x14ac:dyDescent="0.25">
      <c r="A929" s="281" t="s">
        <v>1423</v>
      </c>
      <c r="B929" s="19" t="s">
        <v>2106</v>
      </c>
      <c r="C929" s="65" t="s">
        <v>2107</v>
      </c>
      <c r="D929" s="66">
        <v>244.76</v>
      </c>
      <c r="E929" s="67">
        <v>244.76</v>
      </c>
      <c r="F929" s="101" t="s">
        <v>76</v>
      </c>
      <c r="G929" s="46">
        <v>0</v>
      </c>
      <c r="H929" s="46"/>
      <c r="I929" s="46"/>
      <c r="J929" s="46"/>
      <c r="K929" s="46"/>
      <c r="L929" s="46">
        <f t="shared" si="277"/>
        <v>0</v>
      </c>
      <c r="M929" s="46"/>
      <c r="N929" s="46">
        <f t="shared" si="278"/>
        <v>0</v>
      </c>
      <c r="O929" s="105"/>
      <c r="P929" s="105"/>
      <c r="Q929" s="105"/>
      <c r="R929" s="105"/>
      <c r="S929" s="46">
        <f t="shared" si="295"/>
        <v>0</v>
      </c>
      <c r="T929" s="46"/>
      <c r="U929" s="46">
        <f t="shared" si="296"/>
        <v>0</v>
      </c>
      <c r="V929" s="105"/>
      <c r="W929" s="105"/>
      <c r="X929" s="105"/>
      <c r="Y929" s="105"/>
      <c r="Z929" s="46">
        <f t="shared" si="279"/>
        <v>0</v>
      </c>
      <c r="AA929" s="105"/>
      <c r="AB929" s="46">
        <f t="shared" si="280"/>
        <v>0</v>
      </c>
      <c r="AC929" s="105"/>
      <c r="AD929" s="105"/>
      <c r="AE929" s="105"/>
      <c r="AF929" s="105"/>
      <c r="AG929" s="46">
        <f t="shared" si="294"/>
        <v>0</v>
      </c>
      <c r="AH929" s="105"/>
      <c r="AI929" s="46">
        <f t="shared" si="281"/>
        <v>0</v>
      </c>
      <c r="AJ929" s="105"/>
      <c r="AK929" s="105"/>
      <c r="AL929" s="105"/>
      <c r="AM929" s="105"/>
      <c r="AN929" s="46">
        <f t="shared" si="282"/>
        <v>0</v>
      </c>
      <c r="AO929" s="105">
        <v>0</v>
      </c>
      <c r="AP929" s="105">
        <f t="shared" si="283"/>
        <v>0</v>
      </c>
      <c r="AQ929" s="46">
        <f t="shared" si="284"/>
        <v>0</v>
      </c>
      <c r="AR929" s="46">
        <f t="shared" si="285"/>
        <v>0</v>
      </c>
      <c r="AS929" s="46">
        <f t="shared" si="286"/>
        <v>0</v>
      </c>
      <c r="AT929" s="46">
        <f t="shared" si="287"/>
        <v>0</v>
      </c>
      <c r="AU929" s="46">
        <f t="shared" si="288"/>
        <v>0</v>
      </c>
      <c r="AV929" s="105">
        <f t="shared" si="289"/>
        <v>0</v>
      </c>
      <c r="AW929" s="105">
        <f t="shared" si="290"/>
        <v>0</v>
      </c>
      <c r="AX929" s="107"/>
      <c r="AY929" s="294" t="b">
        <f t="shared" si="293"/>
        <v>1</v>
      </c>
      <c r="AZ929" s="5" t="s">
        <v>2107</v>
      </c>
    </row>
    <row r="930" spans="1:52" s="5" customFormat="1" ht="24.95" customHeight="1" x14ac:dyDescent="0.25">
      <c r="A930" s="281" t="s">
        <v>1423</v>
      </c>
      <c r="B930" s="19" t="s">
        <v>2108</v>
      </c>
      <c r="C930" s="65" t="s">
        <v>2109</v>
      </c>
      <c r="D930" s="66">
        <v>2000</v>
      </c>
      <c r="E930" s="67">
        <v>2000</v>
      </c>
      <c r="F930" s="101" t="s">
        <v>159</v>
      </c>
      <c r="G930" s="46">
        <v>0</v>
      </c>
      <c r="H930" s="46"/>
      <c r="I930" s="46"/>
      <c r="J930" s="46"/>
      <c r="K930" s="46"/>
      <c r="L930" s="46">
        <f t="shared" si="277"/>
        <v>0</v>
      </c>
      <c r="M930" s="46"/>
      <c r="N930" s="46">
        <f t="shared" si="278"/>
        <v>0</v>
      </c>
      <c r="O930" s="105"/>
      <c r="P930" s="105"/>
      <c r="Q930" s="105"/>
      <c r="R930" s="105"/>
      <c r="S930" s="46">
        <f t="shared" si="295"/>
        <v>0</v>
      </c>
      <c r="T930" s="46"/>
      <c r="U930" s="46">
        <f t="shared" si="296"/>
        <v>0</v>
      </c>
      <c r="V930" s="105"/>
      <c r="W930" s="105"/>
      <c r="X930" s="105"/>
      <c r="Y930" s="105"/>
      <c r="Z930" s="46">
        <f t="shared" si="279"/>
        <v>0</v>
      </c>
      <c r="AA930" s="105"/>
      <c r="AB930" s="46">
        <f t="shared" si="280"/>
        <v>0</v>
      </c>
      <c r="AC930" s="105"/>
      <c r="AD930" s="105"/>
      <c r="AE930" s="105"/>
      <c r="AF930" s="105"/>
      <c r="AG930" s="46">
        <f t="shared" si="294"/>
        <v>0</v>
      </c>
      <c r="AH930" s="105"/>
      <c r="AI930" s="46">
        <f t="shared" si="281"/>
        <v>0</v>
      </c>
      <c r="AJ930" s="105"/>
      <c r="AK930" s="105"/>
      <c r="AL930" s="105"/>
      <c r="AM930" s="105"/>
      <c r="AN930" s="46">
        <f t="shared" si="282"/>
        <v>0</v>
      </c>
      <c r="AO930" s="105">
        <v>0</v>
      </c>
      <c r="AP930" s="105">
        <f t="shared" si="283"/>
        <v>0</v>
      </c>
      <c r="AQ930" s="46">
        <f t="shared" si="284"/>
        <v>0</v>
      </c>
      <c r="AR930" s="46">
        <f t="shared" si="285"/>
        <v>0</v>
      </c>
      <c r="AS930" s="46">
        <f t="shared" si="286"/>
        <v>0</v>
      </c>
      <c r="AT930" s="46">
        <f t="shared" si="287"/>
        <v>0</v>
      </c>
      <c r="AU930" s="46">
        <f t="shared" si="288"/>
        <v>0</v>
      </c>
      <c r="AV930" s="105">
        <f t="shared" si="289"/>
        <v>0</v>
      </c>
      <c r="AW930" s="105">
        <f t="shared" si="290"/>
        <v>0</v>
      </c>
      <c r="AX930" s="107"/>
      <c r="AY930" s="294" t="b">
        <f t="shared" si="293"/>
        <v>1</v>
      </c>
      <c r="AZ930" s="5" t="s">
        <v>2109</v>
      </c>
    </row>
    <row r="931" spans="1:52" s="5" customFormat="1" ht="28.5" customHeight="1" x14ac:dyDescent="0.25">
      <c r="A931" s="281" t="s">
        <v>1423</v>
      </c>
      <c r="B931" s="19" t="s">
        <v>2110</v>
      </c>
      <c r="C931" s="65" t="s">
        <v>2111</v>
      </c>
      <c r="D931" s="66">
        <v>100.22</v>
      </c>
      <c r="E931" s="67">
        <v>100.22</v>
      </c>
      <c r="F931" s="101" t="s">
        <v>159</v>
      </c>
      <c r="G931" s="46">
        <v>0</v>
      </c>
      <c r="H931" s="46"/>
      <c r="I931" s="46"/>
      <c r="J931" s="46"/>
      <c r="K931" s="46"/>
      <c r="L931" s="46">
        <f t="shared" si="277"/>
        <v>0</v>
      </c>
      <c r="M931" s="46"/>
      <c r="N931" s="46">
        <f t="shared" si="278"/>
        <v>0</v>
      </c>
      <c r="O931" s="105"/>
      <c r="P931" s="105"/>
      <c r="Q931" s="105"/>
      <c r="R931" s="105"/>
      <c r="S931" s="46">
        <f t="shared" si="295"/>
        <v>0</v>
      </c>
      <c r="T931" s="46"/>
      <c r="U931" s="46">
        <f t="shared" si="296"/>
        <v>0</v>
      </c>
      <c r="V931" s="105"/>
      <c r="W931" s="105"/>
      <c r="X931" s="105"/>
      <c r="Y931" s="105"/>
      <c r="Z931" s="46">
        <f t="shared" si="279"/>
        <v>0</v>
      </c>
      <c r="AA931" s="105"/>
      <c r="AB931" s="46">
        <f t="shared" si="280"/>
        <v>0</v>
      </c>
      <c r="AC931" s="105"/>
      <c r="AD931" s="105"/>
      <c r="AE931" s="105"/>
      <c r="AF931" s="105"/>
      <c r="AG931" s="46">
        <f t="shared" si="294"/>
        <v>0</v>
      </c>
      <c r="AH931" s="105"/>
      <c r="AI931" s="46">
        <f t="shared" si="281"/>
        <v>0</v>
      </c>
      <c r="AJ931" s="105"/>
      <c r="AK931" s="105"/>
      <c r="AL931" s="105"/>
      <c r="AM931" s="105"/>
      <c r="AN931" s="46">
        <f t="shared" si="282"/>
        <v>0</v>
      </c>
      <c r="AO931" s="105">
        <v>0</v>
      </c>
      <c r="AP931" s="105">
        <f t="shared" si="283"/>
        <v>0</v>
      </c>
      <c r="AQ931" s="46">
        <f t="shared" si="284"/>
        <v>0</v>
      </c>
      <c r="AR931" s="46">
        <f t="shared" si="285"/>
        <v>0</v>
      </c>
      <c r="AS931" s="46">
        <f t="shared" si="286"/>
        <v>0</v>
      </c>
      <c r="AT931" s="46">
        <f t="shared" si="287"/>
        <v>0</v>
      </c>
      <c r="AU931" s="46">
        <f t="shared" si="288"/>
        <v>0</v>
      </c>
      <c r="AV931" s="105">
        <f t="shared" si="289"/>
        <v>0</v>
      </c>
      <c r="AW931" s="105">
        <f t="shared" si="290"/>
        <v>0</v>
      </c>
      <c r="AX931" s="107"/>
      <c r="AY931" s="294" t="b">
        <f t="shared" si="293"/>
        <v>1</v>
      </c>
      <c r="AZ931" s="5" t="s">
        <v>2111</v>
      </c>
    </row>
    <row r="932" spans="1:52" s="5" customFormat="1" ht="24.95" customHeight="1" x14ac:dyDescent="0.25">
      <c r="A932" s="281" t="s">
        <v>1423</v>
      </c>
      <c r="B932" s="19" t="s">
        <v>2112</v>
      </c>
      <c r="C932" s="65" t="s">
        <v>2113</v>
      </c>
      <c r="D932" s="66">
        <v>106.72</v>
      </c>
      <c r="E932" s="67">
        <v>106.72</v>
      </c>
      <c r="F932" s="101" t="s">
        <v>76</v>
      </c>
      <c r="G932" s="46">
        <v>0</v>
      </c>
      <c r="H932" s="46"/>
      <c r="I932" s="46"/>
      <c r="J932" s="46"/>
      <c r="K932" s="46"/>
      <c r="L932" s="46">
        <f t="shared" si="277"/>
        <v>0</v>
      </c>
      <c r="M932" s="46"/>
      <c r="N932" s="46">
        <f t="shared" si="278"/>
        <v>0</v>
      </c>
      <c r="O932" s="105"/>
      <c r="P932" s="105"/>
      <c r="Q932" s="105"/>
      <c r="R932" s="105"/>
      <c r="S932" s="46">
        <f t="shared" si="295"/>
        <v>0</v>
      </c>
      <c r="T932" s="46"/>
      <c r="U932" s="46">
        <f t="shared" si="296"/>
        <v>0</v>
      </c>
      <c r="V932" s="105"/>
      <c r="W932" s="105"/>
      <c r="X932" s="105"/>
      <c r="Y932" s="105"/>
      <c r="Z932" s="46">
        <f t="shared" si="279"/>
        <v>0</v>
      </c>
      <c r="AA932" s="105"/>
      <c r="AB932" s="46">
        <f t="shared" si="280"/>
        <v>0</v>
      </c>
      <c r="AC932" s="105"/>
      <c r="AD932" s="105"/>
      <c r="AE932" s="105"/>
      <c r="AF932" s="105"/>
      <c r="AG932" s="46">
        <f t="shared" si="294"/>
        <v>0</v>
      </c>
      <c r="AH932" s="105"/>
      <c r="AI932" s="46">
        <f t="shared" si="281"/>
        <v>0</v>
      </c>
      <c r="AJ932" s="105"/>
      <c r="AK932" s="105"/>
      <c r="AL932" s="105"/>
      <c r="AM932" s="105"/>
      <c r="AN932" s="46">
        <f t="shared" si="282"/>
        <v>0</v>
      </c>
      <c r="AO932" s="105">
        <v>0</v>
      </c>
      <c r="AP932" s="105">
        <f t="shared" si="283"/>
        <v>0</v>
      </c>
      <c r="AQ932" s="46">
        <f t="shared" si="284"/>
        <v>0</v>
      </c>
      <c r="AR932" s="46">
        <f t="shared" si="285"/>
        <v>0</v>
      </c>
      <c r="AS932" s="46">
        <f t="shared" si="286"/>
        <v>0</v>
      </c>
      <c r="AT932" s="46">
        <f t="shared" si="287"/>
        <v>0</v>
      </c>
      <c r="AU932" s="46">
        <f t="shared" si="288"/>
        <v>0</v>
      </c>
      <c r="AV932" s="105">
        <f t="shared" si="289"/>
        <v>0</v>
      </c>
      <c r="AW932" s="105">
        <f t="shared" si="290"/>
        <v>0</v>
      </c>
      <c r="AX932" s="107"/>
      <c r="AY932" s="294" t="b">
        <f t="shared" si="293"/>
        <v>1</v>
      </c>
      <c r="AZ932" s="5" t="s">
        <v>2113</v>
      </c>
    </row>
    <row r="933" spans="1:52" s="5" customFormat="1" ht="24.95" customHeight="1" x14ac:dyDescent="0.25">
      <c r="A933" s="281" t="s">
        <v>1423</v>
      </c>
      <c r="B933" s="19" t="s">
        <v>2114</v>
      </c>
      <c r="C933" s="65" t="s">
        <v>2115</v>
      </c>
      <c r="D933" s="66">
        <v>1051.31</v>
      </c>
      <c r="E933" s="67">
        <v>1051.31</v>
      </c>
      <c r="F933" s="101" t="s">
        <v>159</v>
      </c>
      <c r="G933" s="46">
        <v>0</v>
      </c>
      <c r="H933" s="46"/>
      <c r="I933" s="46"/>
      <c r="J933" s="46"/>
      <c r="K933" s="46"/>
      <c r="L933" s="46">
        <f t="shared" si="277"/>
        <v>0</v>
      </c>
      <c r="M933" s="46"/>
      <c r="N933" s="46">
        <f t="shared" si="278"/>
        <v>0</v>
      </c>
      <c r="O933" s="105"/>
      <c r="P933" s="105"/>
      <c r="Q933" s="105"/>
      <c r="R933" s="105"/>
      <c r="S933" s="46">
        <f t="shared" si="295"/>
        <v>0</v>
      </c>
      <c r="T933" s="46"/>
      <c r="U933" s="46">
        <f t="shared" si="296"/>
        <v>0</v>
      </c>
      <c r="V933" s="105">
        <v>3</v>
      </c>
      <c r="W933" s="105"/>
      <c r="X933" s="105"/>
      <c r="Y933" s="105"/>
      <c r="Z933" s="46">
        <f t="shared" si="279"/>
        <v>3</v>
      </c>
      <c r="AA933" s="105">
        <v>3</v>
      </c>
      <c r="AB933" s="46">
        <f t="shared" si="280"/>
        <v>0</v>
      </c>
      <c r="AC933" s="105"/>
      <c r="AD933" s="105"/>
      <c r="AE933" s="105"/>
      <c r="AF933" s="105"/>
      <c r="AG933" s="46">
        <f t="shared" si="294"/>
        <v>3</v>
      </c>
      <c r="AH933" s="105">
        <v>3</v>
      </c>
      <c r="AI933" s="46">
        <f t="shared" si="281"/>
        <v>0</v>
      </c>
      <c r="AJ933" s="105"/>
      <c r="AK933" s="105"/>
      <c r="AL933" s="105">
        <v>1</v>
      </c>
      <c r="AM933" s="105"/>
      <c r="AN933" s="46">
        <f t="shared" si="282"/>
        <v>2</v>
      </c>
      <c r="AO933" s="105">
        <v>2</v>
      </c>
      <c r="AP933" s="105">
        <f t="shared" si="283"/>
        <v>0</v>
      </c>
      <c r="AQ933" s="46">
        <f t="shared" si="284"/>
        <v>3</v>
      </c>
      <c r="AR933" s="46">
        <f t="shared" si="285"/>
        <v>0</v>
      </c>
      <c r="AS933" s="46">
        <f t="shared" si="286"/>
        <v>1</v>
      </c>
      <c r="AT933" s="46">
        <f t="shared" si="287"/>
        <v>0</v>
      </c>
      <c r="AU933" s="46">
        <f t="shared" si="288"/>
        <v>2</v>
      </c>
      <c r="AV933" s="184">
        <f t="shared" si="289"/>
        <v>2</v>
      </c>
      <c r="AW933" s="105">
        <f t="shared" si="290"/>
        <v>0</v>
      </c>
      <c r="AX933" s="107"/>
      <c r="AY933" s="294" t="b">
        <f t="shared" si="293"/>
        <v>1</v>
      </c>
      <c r="AZ933" s="5" t="s">
        <v>2115</v>
      </c>
    </row>
    <row r="934" spans="1:52" s="5" customFormat="1" ht="24.95" customHeight="1" x14ac:dyDescent="0.25">
      <c r="A934" s="281" t="s">
        <v>1497</v>
      </c>
      <c r="B934" s="19" t="s">
        <v>1504</v>
      </c>
      <c r="C934" s="65" t="s">
        <v>1505</v>
      </c>
      <c r="D934" s="66">
        <v>11.03</v>
      </c>
      <c r="E934" s="67">
        <v>11.03</v>
      </c>
      <c r="F934" s="101" t="s">
        <v>53</v>
      </c>
      <c r="G934" s="46">
        <v>0</v>
      </c>
      <c r="H934" s="46"/>
      <c r="I934" s="46"/>
      <c r="J934" s="46"/>
      <c r="K934" s="46"/>
      <c r="L934" s="46">
        <f t="shared" si="277"/>
        <v>0</v>
      </c>
      <c r="M934" s="46"/>
      <c r="N934" s="46">
        <f t="shared" si="278"/>
        <v>0</v>
      </c>
      <c r="O934" s="105"/>
      <c r="P934" s="105"/>
      <c r="Q934" s="105"/>
      <c r="R934" s="105"/>
      <c r="S934" s="46">
        <f t="shared" si="295"/>
        <v>0</v>
      </c>
      <c r="T934" s="46"/>
      <c r="U934" s="46">
        <f t="shared" si="296"/>
        <v>0</v>
      </c>
      <c r="V934" s="105"/>
      <c r="W934" s="105"/>
      <c r="X934" s="105"/>
      <c r="Y934" s="105"/>
      <c r="Z934" s="46">
        <f t="shared" si="279"/>
        <v>0</v>
      </c>
      <c r="AA934" s="105"/>
      <c r="AB934" s="46">
        <f t="shared" si="280"/>
        <v>0</v>
      </c>
      <c r="AC934" s="105"/>
      <c r="AD934" s="105"/>
      <c r="AE934" s="105"/>
      <c r="AF934" s="105"/>
      <c r="AG934" s="46">
        <f t="shared" si="294"/>
        <v>0</v>
      </c>
      <c r="AH934" s="105">
        <v>0</v>
      </c>
      <c r="AI934" s="46">
        <f t="shared" si="281"/>
        <v>0</v>
      </c>
      <c r="AJ934" s="105"/>
      <c r="AK934" s="105"/>
      <c r="AL934" s="105"/>
      <c r="AM934" s="105"/>
      <c r="AN934" s="46">
        <f t="shared" si="282"/>
        <v>0</v>
      </c>
      <c r="AO934" s="105">
        <v>0</v>
      </c>
      <c r="AP934" s="105">
        <f t="shared" si="283"/>
        <v>0</v>
      </c>
      <c r="AQ934" s="46">
        <f t="shared" si="284"/>
        <v>0</v>
      </c>
      <c r="AR934" s="46">
        <f t="shared" si="285"/>
        <v>0</v>
      </c>
      <c r="AS934" s="46">
        <f t="shared" si="286"/>
        <v>0</v>
      </c>
      <c r="AT934" s="46">
        <f t="shared" si="287"/>
        <v>0</v>
      </c>
      <c r="AU934" s="46">
        <f t="shared" si="288"/>
        <v>0</v>
      </c>
      <c r="AV934" s="105">
        <f t="shared" si="289"/>
        <v>0</v>
      </c>
      <c r="AW934" s="105">
        <f t="shared" si="290"/>
        <v>0</v>
      </c>
      <c r="AX934" s="107"/>
      <c r="AY934" s="294" t="b">
        <f t="shared" si="293"/>
        <v>1</v>
      </c>
      <c r="AZ934" s="5" t="s">
        <v>1505</v>
      </c>
    </row>
    <row r="935" spans="1:52" s="5" customFormat="1" ht="24.95" customHeight="1" x14ac:dyDescent="0.25">
      <c r="A935" s="281" t="s">
        <v>27</v>
      </c>
      <c r="B935" s="19" t="s">
        <v>173</v>
      </c>
      <c r="C935" s="65" t="s">
        <v>174</v>
      </c>
      <c r="D935" s="66">
        <v>113.1</v>
      </c>
      <c r="E935" s="67">
        <v>113.1</v>
      </c>
      <c r="F935" s="101" t="s">
        <v>33</v>
      </c>
      <c r="G935" s="46">
        <v>0</v>
      </c>
      <c r="H935" s="46"/>
      <c r="I935" s="46"/>
      <c r="J935" s="46"/>
      <c r="K935" s="46"/>
      <c r="L935" s="46">
        <f t="shared" si="277"/>
        <v>0</v>
      </c>
      <c r="M935" s="46">
        <v>0</v>
      </c>
      <c r="N935" s="46">
        <f t="shared" si="278"/>
        <v>0</v>
      </c>
      <c r="O935" s="105"/>
      <c r="P935" s="105"/>
      <c r="Q935" s="105"/>
      <c r="R935" s="105"/>
      <c r="S935" s="46">
        <f t="shared" si="295"/>
        <v>0</v>
      </c>
      <c r="T935" s="46"/>
      <c r="U935" s="46">
        <f t="shared" si="296"/>
        <v>0</v>
      </c>
      <c r="V935" s="105"/>
      <c r="W935" s="105"/>
      <c r="X935" s="105"/>
      <c r="Y935" s="105"/>
      <c r="Z935" s="46">
        <f t="shared" si="279"/>
        <v>0</v>
      </c>
      <c r="AA935" s="105"/>
      <c r="AB935" s="46">
        <f t="shared" si="280"/>
        <v>0</v>
      </c>
      <c r="AC935" s="105"/>
      <c r="AD935" s="105"/>
      <c r="AE935" s="105"/>
      <c r="AF935" s="105"/>
      <c r="AG935" s="46">
        <f t="shared" si="294"/>
        <v>0</v>
      </c>
      <c r="AH935" s="105">
        <v>0</v>
      </c>
      <c r="AI935" s="46">
        <f t="shared" si="281"/>
        <v>0</v>
      </c>
      <c r="AJ935" s="105"/>
      <c r="AK935" s="105"/>
      <c r="AL935" s="105"/>
      <c r="AM935" s="105"/>
      <c r="AN935" s="46">
        <f t="shared" si="282"/>
        <v>0</v>
      </c>
      <c r="AO935" s="105">
        <v>0</v>
      </c>
      <c r="AP935" s="105">
        <f t="shared" si="283"/>
        <v>0</v>
      </c>
      <c r="AQ935" s="46">
        <f t="shared" si="284"/>
        <v>0</v>
      </c>
      <c r="AR935" s="46">
        <f t="shared" si="285"/>
        <v>0</v>
      </c>
      <c r="AS935" s="46">
        <f t="shared" si="286"/>
        <v>0</v>
      </c>
      <c r="AT935" s="46">
        <f t="shared" si="287"/>
        <v>0</v>
      </c>
      <c r="AU935" s="46">
        <f t="shared" si="288"/>
        <v>0</v>
      </c>
      <c r="AV935" s="105">
        <f t="shared" si="289"/>
        <v>0</v>
      </c>
      <c r="AW935" s="105">
        <f t="shared" si="290"/>
        <v>0</v>
      </c>
      <c r="AX935" s="107"/>
      <c r="AY935" s="294" t="b">
        <f t="shared" si="293"/>
        <v>1</v>
      </c>
      <c r="AZ935" s="5" t="s">
        <v>174</v>
      </c>
    </row>
    <row r="936" spans="1:52" s="5" customFormat="1" ht="24.95" customHeight="1" x14ac:dyDescent="0.25">
      <c r="A936" s="281" t="s">
        <v>27</v>
      </c>
      <c r="B936" s="19" t="s">
        <v>175</v>
      </c>
      <c r="C936" s="65" t="s">
        <v>176</v>
      </c>
      <c r="D936" s="66">
        <v>89.9</v>
      </c>
      <c r="E936" s="67">
        <v>89.9</v>
      </c>
      <c r="F936" s="101" t="s">
        <v>33</v>
      </c>
      <c r="G936" s="46">
        <v>0</v>
      </c>
      <c r="H936" s="46"/>
      <c r="I936" s="46"/>
      <c r="J936" s="46"/>
      <c r="K936" s="46"/>
      <c r="L936" s="46">
        <f t="shared" si="277"/>
        <v>0</v>
      </c>
      <c r="M936" s="46"/>
      <c r="N936" s="46">
        <f t="shared" si="278"/>
        <v>0</v>
      </c>
      <c r="O936" s="105"/>
      <c r="P936" s="105"/>
      <c r="Q936" s="105"/>
      <c r="R936" s="105"/>
      <c r="S936" s="46">
        <f t="shared" si="295"/>
        <v>0</v>
      </c>
      <c r="T936" s="46"/>
      <c r="U936" s="46">
        <f t="shared" si="296"/>
        <v>0</v>
      </c>
      <c r="V936" s="105"/>
      <c r="W936" s="105"/>
      <c r="X936" s="105"/>
      <c r="Y936" s="105"/>
      <c r="Z936" s="46">
        <f t="shared" si="279"/>
        <v>0</v>
      </c>
      <c r="AA936" s="105"/>
      <c r="AB936" s="46">
        <f t="shared" si="280"/>
        <v>0</v>
      </c>
      <c r="AC936" s="105"/>
      <c r="AD936" s="105"/>
      <c r="AE936" s="105"/>
      <c r="AF936" s="105"/>
      <c r="AG936" s="46">
        <f t="shared" si="294"/>
        <v>0</v>
      </c>
      <c r="AH936" s="105">
        <v>0</v>
      </c>
      <c r="AI936" s="46">
        <f t="shared" si="281"/>
        <v>0</v>
      </c>
      <c r="AJ936" s="105"/>
      <c r="AK936" s="105"/>
      <c r="AL936" s="105"/>
      <c r="AM936" s="105"/>
      <c r="AN936" s="46">
        <f t="shared" si="282"/>
        <v>0</v>
      </c>
      <c r="AO936" s="105">
        <v>0</v>
      </c>
      <c r="AP936" s="105">
        <f t="shared" si="283"/>
        <v>0</v>
      </c>
      <c r="AQ936" s="46">
        <f t="shared" si="284"/>
        <v>0</v>
      </c>
      <c r="AR936" s="46">
        <f t="shared" si="285"/>
        <v>0</v>
      </c>
      <c r="AS936" s="46">
        <f t="shared" si="286"/>
        <v>0</v>
      </c>
      <c r="AT936" s="46">
        <f t="shared" si="287"/>
        <v>0</v>
      </c>
      <c r="AU936" s="46">
        <f t="shared" si="288"/>
        <v>0</v>
      </c>
      <c r="AV936" s="105">
        <f t="shared" si="289"/>
        <v>0</v>
      </c>
      <c r="AW936" s="105">
        <f t="shared" si="290"/>
        <v>0</v>
      </c>
      <c r="AX936" s="107"/>
      <c r="AY936" s="294" t="b">
        <f t="shared" si="293"/>
        <v>1</v>
      </c>
      <c r="AZ936" s="5" t="s">
        <v>176</v>
      </c>
    </row>
    <row r="937" spans="1:52" s="5" customFormat="1" ht="24.95" customHeight="1" x14ac:dyDescent="0.25">
      <c r="A937" s="281" t="s">
        <v>27</v>
      </c>
      <c r="B937" s="19" t="s">
        <v>177</v>
      </c>
      <c r="C937" s="65" t="s">
        <v>178</v>
      </c>
      <c r="D937" s="66">
        <v>133.4</v>
      </c>
      <c r="E937" s="67">
        <v>133.4</v>
      </c>
      <c r="F937" s="101" t="s">
        <v>33</v>
      </c>
      <c r="G937" s="46">
        <v>0</v>
      </c>
      <c r="H937" s="46"/>
      <c r="I937" s="46"/>
      <c r="J937" s="46"/>
      <c r="K937" s="46"/>
      <c r="L937" s="46">
        <f t="shared" si="277"/>
        <v>0</v>
      </c>
      <c r="M937" s="46"/>
      <c r="N937" s="46">
        <f t="shared" si="278"/>
        <v>0</v>
      </c>
      <c r="O937" s="105"/>
      <c r="P937" s="105"/>
      <c r="Q937" s="105"/>
      <c r="R937" s="105"/>
      <c r="S937" s="46">
        <f t="shared" si="295"/>
        <v>0</v>
      </c>
      <c r="T937" s="46"/>
      <c r="U937" s="46">
        <f t="shared" si="296"/>
        <v>0</v>
      </c>
      <c r="V937" s="105"/>
      <c r="W937" s="105"/>
      <c r="X937" s="105"/>
      <c r="Y937" s="105"/>
      <c r="Z937" s="46">
        <f t="shared" si="279"/>
        <v>0</v>
      </c>
      <c r="AA937" s="105"/>
      <c r="AB937" s="46">
        <f t="shared" si="280"/>
        <v>0</v>
      </c>
      <c r="AC937" s="105"/>
      <c r="AD937" s="105"/>
      <c r="AE937" s="105"/>
      <c r="AF937" s="105"/>
      <c r="AG937" s="46">
        <f t="shared" si="294"/>
        <v>0</v>
      </c>
      <c r="AH937" s="105">
        <v>0</v>
      </c>
      <c r="AI937" s="46">
        <f t="shared" si="281"/>
        <v>0</v>
      </c>
      <c r="AJ937" s="105"/>
      <c r="AK937" s="105"/>
      <c r="AL937" s="105"/>
      <c r="AM937" s="105"/>
      <c r="AN937" s="46">
        <f t="shared" si="282"/>
        <v>0</v>
      </c>
      <c r="AO937" s="105">
        <v>0</v>
      </c>
      <c r="AP937" s="105">
        <f t="shared" si="283"/>
        <v>0</v>
      </c>
      <c r="AQ937" s="46">
        <f t="shared" si="284"/>
        <v>0</v>
      </c>
      <c r="AR937" s="46">
        <f t="shared" si="285"/>
        <v>0</v>
      </c>
      <c r="AS937" s="46">
        <f t="shared" si="286"/>
        <v>0</v>
      </c>
      <c r="AT937" s="46">
        <f t="shared" si="287"/>
        <v>0</v>
      </c>
      <c r="AU937" s="46">
        <f t="shared" si="288"/>
        <v>0</v>
      </c>
      <c r="AV937" s="105">
        <f t="shared" si="289"/>
        <v>0</v>
      </c>
      <c r="AW937" s="105">
        <f t="shared" si="290"/>
        <v>0</v>
      </c>
      <c r="AX937" s="108"/>
      <c r="AY937" s="294" t="b">
        <f t="shared" si="293"/>
        <v>1</v>
      </c>
      <c r="AZ937" s="5" t="s">
        <v>178</v>
      </c>
    </row>
    <row r="938" spans="1:52" s="5" customFormat="1" ht="28.5" customHeight="1" x14ac:dyDescent="0.25">
      <c r="A938" s="281" t="s">
        <v>27</v>
      </c>
      <c r="B938" s="19" t="s">
        <v>179</v>
      </c>
      <c r="C938" s="65" t="s">
        <v>180</v>
      </c>
      <c r="D938" s="66">
        <v>526.64</v>
      </c>
      <c r="E938" s="67">
        <v>526.64</v>
      </c>
      <c r="F938" s="101" t="s">
        <v>33</v>
      </c>
      <c r="G938" s="46">
        <v>0</v>
      </c>
      <c r="H938" s="46"/>
      <c r="I938" s="46"/>
      <c r="J938" s="46"/>
      <c r="K938" s="46"/>
      <c r="L938" s="46">
        <f t="shared" si="277"/>
        <v>0</v>
      </c>
      <c r="M938" s="46"/>
      <c r="N938" s="46">
        <f t="shared" si="278"/>
        <v>0</v>
      </c>
      <c r="O938" s="105"/>
      <c r="P938" s="105"/>
      <c r="Q938" s="105"/>
      <c r="R938" s="105"/>
      <c r="S938" s="46">
        <f t="shared" si="295"/>
        <v>0</v>
      </c>
      <c r="T938" s="46"/>
      <c r="U938" s="46">
        <f t="shared" si="296"/>
        <v>0</v>
      </c>
      <c r="V938" s="105">
        <f>3*20</f>
        <v>60</v>
      </c>
      <c r="W938" s="105"/>
      <c r="X938" s="105"/>
      <c r="Y938" s="105"/>
      <c r="Z938" s="46">
        <f t="shared" si="279"/>
        <v>60</v>
      </c>
      <c r="AA938" s="105">
        <v>60</v>
      </c>
      <c r="AB938" s="46">
        <f t="shared" si="280"/>
        <v>0</v>
      </c>
      <c r="AC938" s="105"/>
      <c r="AD938" s="105"/>
      <c r="AE938" s="105"/>
      <c r="AF938" s="105"/>
      <c r="AG938" s="46">
        <f t="shared" si="294"/>
        <v>60</v>
      </c>
      <c r="AH938" s="105">
        <v>60</v>
      </c>
      <c r="AI938" s="46">
        <f t="shared" si="281"/>
        <v>0</v>
      </c>
      <c r="AJ938" s="105"/>
      <c r="AK938" s="105"/>
      <c r="AL938" s="105"/>
      <c r="AM938" s="105"/>
      <c r="AN938" s="46">
        <f t="shared" si="282"/>
        <v>60</v>
      </c>
      <c r="AO938" s="105">
        <v>60</v>
      </c>
      <c r="AP938" s="105">
        <f t="shared" si="283"/>
        <v>0</v>
      </c>
      <c r="AQ938" s="46">
        <f t="shared" si="284"/>
        <v>60</v>
      </c>
      <c r="AR938" s="46">
        <f t="shared" si="285"/>
        <v>0</v>
      </c>
      <c r="AS938" s="46">
        <f t="shared" si="286"/>
        <v>0</v>
      </c>
      <c r="AT938" s="46">
        <f t="shared" si="287"/>
        <v>0</v>
      </c>
      <c r="AU938" s="46">
        <f t="shared" si="288"/>
        <v>60</v>
      </c>
      <c r="AV938" s="105">
        <f t="shared" si="289"/>
        <v>60</v>
      </c>
      <c r="AW938" s="105">
        <f t="shared" si="290"/>
        <v>0</v>
      </c>
      <c r="AX938" s="109" t="s">
        <v>162</v>
      </c>
      <c r="AY938" s="294" t="b">
        <f t="shared" si="293"/>
        <v>1</v>
      </c>
      <c r="AZ938" s="5" t="s">
        <v>180</v>
      </c>
    </row>
    <row r="939" spans="1:52" s="5" customFormat="1" ht="28.5" customHeight="1" x14ac:dyDescent="0.25">
      <c r="A939" s="281" t="s">
        <v>27</v>
      </c>
      <c r="B939" s="19" t="s">
        <v>181</v>
      </c>
      <c r="C939" s="65" t="s">
        <v>182</v>
      </c>
      <c r="D939" s="67">
        <v>143.07</v>
      </c>
      <c r="E939" s="67">
        <v>143.07</v>
      </c>
      <c r="F939" s="101" t="s">
        <v>33</v>
      </c>
      <c r="G939" s="46">
        <v>0</v>
      </c>
      <c r="H939" s="46"/>
      <c r="I939" s="46"/>
      <c r="J939" s="46"/>
      <c r="K939" s="46"/>
      <c r="L939" s="46">
        <f t="shared" si="277"/>
        <v>0</v>
      </c>
      <c r="M939" s="46"/>
      <c r="N939" s="46">
        <f t="shared" si="278"/>
        <v>0</v>
      </c>
      <c r="O939" s="105"/>
      <c r="P939" s="105"/>
      <c r="Q939" s="105"/>
      <c r="R939" s="105"/>
      <c r="S939" s="46">
        <f t="shared" si="295"/>
        <v>0</v>
      </c>
      <c r="T939" s="46"/>
      <c r="U939" s="46">
        <f t="shared" si="296"/>
        <v>0</v>
      </c>
      <c r="V939" s="105">
        <f>2*6</f>
        <v>12</v>
      </c>
      <c r="W939" s="105"/>
      <c r="X939" s="105">
        <v>6</v>
      </c>
      <c r="Y939" s="105"/>
      <c r="Z939" s="46">
        <f t="shared" si="279"/>
        <v>6</v>
      </c>
      <c r="AA939" s="105">
        <v>6</v>
      </c>
      <c r="AB939" s="46">
        <f t="shared" si="280"/>
        <v>0</v>
      </c>
      <c r="AC939" s="105"/>
      <c r="AD939" s="105"/>
      <c r="AE939" s="105">
        <v>5</v>
      </c>
      <c r="AF939" s="105"/>
      <c r="AG939" s="46">
        <f t="shared" si="294"/>
        <v>1</v>
      </c>
      <c r="AH939" s="105">
        <v>1</v>
      </c>
      <c r="AI939" s="46">
        <f t="shared" si="281"/>
        <v>0</v>
      </c>
      <c r="AJ939" s="105"/>
      <c r="AK939" s="105"/>
      <c r="AL939" s="105"/>
      <c r="AM939" s="105"/>
      <c r="AN939" s="46">
        <f t="shared" si="282"/>
        <v>1</v>
      </c>
      <c r="AO939" s="105">
        <v>1</v>
      </c>
      <c r="AP939" s="105">
        <f t="shared" si="283"/>
        <v>0</v>
      </c>
      <c r="AQ939" s="46">
        <f t="shared" si="284"/>
        <v>12</v>
      </c>
      <c r="AR939" s="46">
        <f t="shared" si="285"/>
        <v>0</v>
      </c>
      <c r="AS939" s="46">
        <f t="shared" si="286"/>
        <v>11</v>
      </c>
      <c r="AT939" s="46">
        <f t="shared" si="287"/>
        <v>0</v>
      </c>
      <c r="AU939" s="46">
        <f t="shared" si="288"/>
        <v>1</v>
      </c>
      <c r="AV939" s="105">
        <f t="shared" si="289"/>
        <v>1</v>
      </c>
      <c r="AW939" s="105">
        <f t="shared" si="290"/>
        <v>0</v>
      </c>
      <c r="AX939" s="109" t="s">
        <v>162</v>
      </c>
      <c r="AY939" s="294" t="b">
        <f t="shared" si="293"/>
        <v>1</v>
      </c>
      <c r="AZ939" s="5" t="s">
        <v>182</v>
      </c>
    </row>
    <row r="940" spans="1:52" s="5" customFormat="1" ht="28.5" customHeight="1" x14ac:dyDescent="0.25">
      <c r="A940" s="281" t="s">
        <v>1272</v>
      </c>
      <c r="B940" s="19" t="s">
        <v>1296</v>
      </c>
      <c r="C940" s="65" t="s">
        <v>1297</v>
      </c>
      <c r="D940" s="66">
        <v>28.08</v>
      </c>
      <c r="E940" s="67">
        <v>28.08</v>
      </c>
      <c r="F940" s="101" t="s">
        <v>33</v>
      </c>
      <c r="G940" s="46">
        <v>0</v>
      </c>
      <c r="H940" s="46"/>
      <c r="I940" s="46"/>
      <c r="J940" s="46"/>
      <c r="K940" s="46"/>
      <c r="L940" s="46">
        <f t="shared" si="277"/>
        <v>0</v>
      </c>
      <c r="M940" s="46"/>
      <c r="N940" s="46">
        <f t="shared" si="278"/>
        <v>0</v>
      </c>
      <c r="O940" s="105"/>
      <c r="P940" s="105"/>
      <c r="Q940" s="105"/>
      <c r="R940" s="105"/>
      <c r="S940" s="46">
        <f t="shared" si="295"/>
        <v>0</v>
      </c>
      <c r="T940" s="46"/>
      <c r="U940" s="46">
        <f t="shared" si="296"/>
        <v>0</v>
      </c>
      <c r="V940" s="105"/>
      <c r="W940" s="105"/>
      <c r="X940" s="105"/>
      <c r="Y940" s="105"/>
      <c r="Z940" s="46">
        <f t="shared" si="279"/>
        <v>0</v>
      </c>
      <c r="AA940" s="105"/>
      <c r="AB940" s="46">
        <f t="shared" si="280"/>
        <v>0</v>
      </c>
      <c r="AC940" s="105"/>
      <c r="AD940" s="105"/>
      <c r="AE940" s="105"/>
      <c r="AF940" s="105"/>
      <c r="AG940" s="46">
        <f t="shared" si="294"/>
        <v>0</v>
      </c>
      <c r="AH940" s="105">
        <v>0</v>
      </c>
      <c r="AI940" s="46">
        <f t="shared" si="281"/>
        <v>0</v>
      </c>
      <c r="AJ940" s="105"/>
      <c r="AK940" s="105"/>
      <c r="AL940" s="105"/>
      <c r="AM940" s="105"/>
      <c r="AN940" s="46">
        <f t="shared" si="282"/>
        <v>0</v>
      </c>
      <c r="AO940" s="105">
        <v>0</v>
      </c>
      <c r="AP940" s="105">
        <f t="shared" si="283"/>
        <v>0</v>
      </c>
      <c r="AQ940" s="46">
        <f t="shared" si="284"/>
        <v>0</v>
      </c>
      <c r="AR940" s="46">
        <f t="shared" si="285"/>
        <v>0</v>
      </c>
      <c r="AS940" s="46">
        <f t="shared" si="286"/>
        <v>0</v>
      </c>
      <c r="AT940" s="46">
        <f t="shared" si="287"/>
        <v>0</v>
      </c>
      <c r="AU940" s="46">
        <f t="shared" si="288"/>
        <v>0</v>
      </c>
      <c r="AV940" s="105">
        <f t="shared" si="289"/>
        <v>0</v>
      </c>
      <c r="AW940" s="105">
        <f t="shared" si="290"/>
        <v>0</v>
      </c>
      <c r="AX940" s="108"/>
      <c r="AY940" s="294" t="b">
        <f t="shared" si="293"/>
        <v>1</v>
      </c>
      <c r="AZ940" s="5" t="s">
        <v>1297</v>
      </c>
    </row>
    <row r="941" spans="1:52" s="5" customFormat="1" ht="24.95" customHeight="1" x14ac:dyDescent="0.25">
      <c r="A941" s="281" t="s">
        <v>674</v>
      </c>
      <c r="B941" s="19" t="s">
        <v>1003</v>
      </c>
      <c r="C941" s="65" t="s">
        <v>1004</v>
      </c>
      <c r="D941" s="66">
        <v>0</v>
      </c>
      <c r="E941" s="67">
        <v>0</v>
      </c>
      <c r="F941" s="101" t="s">
        <v>33</v>
      </c>
      <c r="G941" s="46">
        <v>0</v>
      </c>
      <c r="H941" s="46"/>
      <c r="I941" s="46"/>
      <c r="J941" s="46"/>
      <c r="K941" s="46"/>
      <c r="L941" s="46">
        <f t="shared" ref="L941:L1003" si="297">G941+H941+I941-J941-K941</f>
        <v>0</v>
      </c>
      <c r="M941" s="46"/>
      <c r="N941" s="46">
        <f t="shared" ref="N941:N1003" si="298">M941-L941</f>
        <v>0</v>
      </c>
      <c r="O941" s="105"/>
      <c r="P941" s="105"/>
      <c r="Q941" s="105"/>
      <c r="R941" s="105"/>
      <c r="S941" s="46">
        <f t="shared" si="295"/>
        <v>0</v>
      </c>
      <c r="T941" s="46"/>
      <c r="U941" s="46">
        <f t="shared" si="296"/>
        <v>0</v>
      </c>
      <c r="V941" s="105"/>
      <c r="W941" s="105"/>
      <c r="X941" s="105"/>
      <c r="Y941" s="105"/>
      <c r="Z941" s="46">
        <f t="shared" ref="Z941:Z1003" si="299">S941+V941+W941-X941-Y941</f>
        <v>0</v>
      </c>
      <c r="AA941" s="105"/>
      <c r="AB941" s="46">
        <f t="shared" ref="AB941:AB1003" si="300">AA941-Z941</f>
        <v>0</v>
      </c>
      <c r="AC941" s="105"/>
      <c r="AD941" s="105"/>
      <c r="AE941" s="105"/>
      <c r="AF941" s="105"/>
      <c r="AG941" s="46">
        <f t="shared" si="294"/>
        <v>0</v>
      </c>
      <c r="AH941" s="105">
        <v>0</v>
      </c>
      <c r="AI941" s="46">
        <f t="shared" ref="AI941:AI1003" si="301">AH941-AG941</f>
        <v>0</v>
      </c>
      <c r="AJ941" s="105"/>
      <c r="AK941" s="105"/>
      <c r="AL941" s="105"/>
      <c r="AM941" s="105"/>
      <c r="AN941" s="46">
        <f t="shared" ref="AN941:AN1003" si="302">AG941+AJ941+AK941-AL941-AM941</f>
        <v>0</v>
      </c>
      <c r="AO941" s="105">
        <v>0</v>
      </c>
      <c r="AP941" s="105">
        <f t="shared" ref="AP941:AP1003" si="303">AO941-AN941</f>
        <v>0</v>
      </c>
      <c r="AQ941" s="46">
        <f t="shared" ref="AQ941:AQ1003" si="304">H941+O941+V941+AC941+AJ941</f>
        <v>0</v>
      </c>
      <c r="AR941" s="46">
        <f t="shared" ref="AR941:AR1003" si="305">I941+P941+W941+AD941+AK941</f>
        <v>0</v>
      </c>
      <c r="AS941" s="46">
        <f t="shared" ref="AS941:AS1003" si="306">J941+Q941+X941+AE941+AL941</f>
        <v>0</v>
      </c>
      <c r="AT941" s="46">
        <f t="shared" ref="AT941:AT1003" si="307">K941+R941+Y941+AF941+AM941</f>
        <v>0</v>
      </c>
      <c r="AU941" s="46">
        <f t="shared" ref="AU941:AU1003" si="308">G941+AQ941+AR941-AS941-AT941</f>
        <v>0</v>
      </c>
      <c r="AV941" s="105">
        <f t="shared" ref="AV941:AV1003" si="309">+AO941</f>
        <v>0</v>
      </c>
      <c r="AW941" s="105">
        <f t="shared" ref="AW941:AW1003" si="310">AV941-AU941</f>
        <v>0</v>
      </c>
      <c r="AX941" s="107"/>
      <c r="AY941" s="294" t="b">
        <f t="shared" si="293"/>
        <v>1</v>
      </c>
      <c r="AZ941" s="5" t="s">
        <v>1004</v>
      </c>
    </row>
    <row r="942" spans="1:52" s="5" customFormat="1" ht="24.95" customHeight="1" x14ac:dyDescent="0.25">
      <c r="A942" s="281" t="s">
        <v>674</v>
      </c>
      <c r="B942" s="19" t="s">
        <v>1005</v>
      </c>
      <c r="C942" s="65" t="s">
        <v>1006</v>
      </c>
      <c r="D942" s="66">
        <v>75.400000000000006</v>
      </c>
      <c r="E942" s="67">
        <v>75.400000000000006</v>
      </c>
      <c r="F942" s="101" t="s">
        <v>76</v>
      </c>
      <c r="G942" s="46">
        <v>14</v>
      </c>
      <c r="H942" s="46"/>
      <c r="I942" s="46"/>
      <c r="J942" s="46"/>
      <c r="K942" s="46"/>
      <c r="L942" s="46">
        <f t="shared" si="297"/>
        <v>14</v>
      </c>
      <c r="M942" s="46">
        <v>14</v>
      </c>
      <c r="N942" s="46">
        <f t="shared" si="298"/>
        <v>0</v>
      </c>
      <c r="O942" s="105"/>
      <c r="P942" s="105"/>
      <c r="Q942" s="105"/>
      <c r="R942" s="105"/>
      <c r="S942" s="46">
        <f t="shared" si="295"/>
        <v>14</v>
      </c>
      <c r="T942" s="46">
        <v>14</v>
      </c>
      <c r="U942" s="46">
        <f t="shared" si="296"/>
        <v>0</v>
      </c>
      <c r="V942" s="105"/>
      <c r="W942" s="105"/>
      <c r="X942" s="105"/>
      <c r="Y942" s="105"/>
      <c r="Z942" s="46">
        <f t="shared" si="299"/>
        <v>14</v>
      </c>
      <c r="AA942" s="105">
        <v>14</v>
      </c>
      <c r="AB942" s="46">
        <f t="shared" si="300"/>
        <v>0</v>
      </c>
      <c r="AC942" s="105"/>
      <c r="AD942" s="105"/>
      <c r="AE942" s="105"/>
      <c r="AF942" s="105"/>
      <c r="AG942" s="46">
        <f t="shared" si="294"/>
        <v>14</v>
      </c>
      <c r="AH942" s="105">
        <v>14</v>
      </c>
      <c r="AI942" s="46">
        <f t="shared" si="301"/>
        <v>0</v>
      </c>
      <c r="AJ942" s="105"/>
      <c r="AK942" s="105"/>
      <c r="AL942" s="105"/>
      <c r="AM942" s="105"/>
      <c r="AN942" s="46">
        <f t="shared" si="302"/>
        <v>14</v>
      </c>
      <c r="AO942" s="105">
        <v>14</v>
      </c>
      <c r="AP942" s="105">
        <f t="shared" si="303"/>
        <v>0</v>
      </c>
      <c r="AQ942" s="46">
        <f t="shared" si="304"/>
        <v>0</v>
      </c>
      <c r="AR942" s="46">
        <f t="shared" si="305"/>
        <v>0</v>
      </c>
      <c r="AS942" s="46">
        <f t="shared" si="306"/>
        <v>0</v>
      </c>
      <c r="AT942" s="46">
        <f t="shared" si="307"/>
        <v>0</v>
      </c>
      <c r="AU942" s="46">
        <f t="shared" si="308"/>
        <v>14</v>
      </c>
      <c r="AV942" s="105">
        <f t="shared" si="309"/>
        <v>14</v>
      </c>
      <c r="AW942" s="105">
        <f t="shared" si="310"/>
        <v>0</v>
      </c>
      <c r="AX942" s="107"/>
      <c r="AY942" s="294" t="b">
        <f t="shared" si="293"/>
        <v>1</v>
      </c>
      <c r="AZ942" s="5" t="s">
        <v>1006</v>
      </c>
    </row>
    <row r="943" spans="1:52" s="5" customFormat="1" ht="28.5" customHeight="1" x14ac:dyDescent="0.25">
      <c r="A943" s="281" t="s">
        <v>674</v>
      </c>
      <c r="B943" s="19" t="s">
        <v>1007</v>
      </c>
      <c r="C943" s="65" t="s">
        <v>1008</v>
      </c>
      <c r="D943" s="66">
        <v>1.35</v>
      </c>
      <c r="E943" s="67">
        <v>1.35</v>
      </c>
      <c r="F943" s="101" t="s">
        <v>33</v>
      </c>
      <c r="G943" s="46">
        <v>0</v>
      </c>
      <c r="H943" s="46"/>
      <c r="I943" s="46"/>
      <c r="J943" s="46"/>
      <c r="K943" s="46"/>
      <c r="L943" s="46">
        <f t="shared" si="297"/>
        <v>0</v>
      </c>
      <c r="M943" s="46"/>
      <c r="N943" s="46">
        <f t="shared" si="298"/>
        <v>0</v>
      </c>
      <c r="O943" s="105"/>
      <c r="P943" s="105"/>
      <c r="Q943" s="105"/>
      <c r="R943" s="105"/>
      <c r="S943" s="46">
        <f t="shared" si="295"/>
        <v>0</v>
      </c>
      <c r="T943" s="46"/>
      <c r="U943" s="46">
        <f t="shared" si="296"/>
        <v>0</v>
      </c>
      <c r="V943" s="105"/>
      <c r="W943" s="105"/>
      <c r="X943" s="105"/>
      <c r="Y943" s="105"/>
      <c r="Z943" s="46">
        <f t="shared" si="299"/>
        <v>0</v>
      </c>
      <c r="AA943" s="105"/>
      <c r="AB943" s="46">
        <f t="shared" si="300"/>
        <v>0</v>
      </c>
      <c r="AC943" s="105"/>
      <c r="AD943" s="105"/>
      <c r="AE943" s="105"/>
      <c r="AF943" s="105"/>
      <c r="AG943" s="46">
        <f t="shared" si="294"/>
        <v>0</v>
      </c>
      <c r="AH943" s="105">
        <v>0</v>
      </c>
      <c r="AI943" s="46">
        <f t="shared" si="301"/>
        <v>0</v>
      </c>
      <c r="AJ943" s="105"/>
      <c r="AK943" s="105"/>
      <c r="AL943" s="105"/>
      <c r="AM943" s="105"/>
      <c r="AN943" s="46">
        <f t="shared" si="302"/>
        <v>0</v>
      </c>
      <c r="AO943" s="105">
        <v>0</v>
      </c>
      <c r="AP943" s="105">
        <f t="shared" si="303"/>
        <v>0</v>
      </c>
      <c r="AQ943" s="46">
        <f t="shared" si="304"/>
        <v>0</v>
      </c>
      <c r="AR943" s="46">
        <f t="shared" si="305"/>
        <v>0</v>
      </c>
      <c r="AS943" s="46">
        <f t="shared" si="306"/>
        <v>0</v>
      </c>
      <c r="AT943" s="46">
        <f t="shared" si="307"/>
        <v>0</v>
      </c>
      <c r="AU943" s="46">
        <f t="shared" si="308"/>
        <v>0</v>
      </c>
      <c r="AV943" s="105">
        <f t="shared" si="309"/>
        <v>0</v>
      </c>
      <c r="AW943" s="105">
        <f t="shared" si="310"/>
        <v>0</v>
      </c>
      <c r="AX943" s="107"/>
      <c r="AY943" s="294" t="b">
        <f t="shared" si="293"/>
        <v>1</v>
      </c>
      <c r="AZ943" s="5" t="s">
        <v>1008</v>
      </c>
    </row>
    <row r="944" spans="1:52" s="5" customFormat="1" ht="28.5" customHeight="1" x14ac:dyDescent="0.25">
      <c r="A944" s="281" t="s">
        <v>674</v>
      </c>
      <c r="B944" s="19" t="s">
        <v>1009</v>
      </c>
      <c r="C944" s="65" t="s">
        <v>1010</v>
      </c>
      <c r="D944" s="66">
        <v>5.96</v>
      </c>
      <c r="E944" s="67">
        <v>5.96</v>
      </c>
      <c r="F944" s="101" t="s">
        <v>33</v>
      </c>
      <c r="G944" s="46">
        <v>0</v>
      </c>
      <c r="H944" s="46"/>
      <c r="I944" s="46"/>
      <c r="J944" s="46"/>
      <c r="K944" s="46"/>
      <c r="L944" s="46">
        <f t="shared" si="297"/>
        <v>0</v>
      </c>
      <c r="M944" s="46"/>
      <c r="N944" s="46">
        <f t="shared" si="298"/>
        <v>0</v>
      </c>
      <c r="O944" s="105"/>
      <c r="P944" s="105"/>
      <c r="Q944" s="105"/>
      <c r="R944" s="105"/>
      <c r="S944" s="46">
        <f t="shared" si="295"/>
        <v>0</v>
      </c>
      <c r="T944" s="46"/>
      <c r="U944" s="46">
        <f t="shared" si="296"/>
        <v>0</v>
      </c>
      <c r="V944" s="105"/>
      <c r="W944" s="105"/>
      <c r="X944" s="105"/>
      <c r="Y944" s="105"/>
      <c r="Z944" s="46">
        <f t="shared" si="299"/>
        <v>0</v>
      </c>
      <c r="AA944" s="105"/>
      <c r="AB944" s="46">
        <f t="shared" si="300"/>
        <v>0</v>
      </c>
      <c r="AC944" s="105"/>
      <c r="AD944" s="105"/>
      <c r="AE944" s="105"/>
      <c r="AF944" s="105"/>
      <c r="AG944" s="46">
        <f t="shared" si="294"/>
        <v>0</v>
      </c>
      <c r="AH944" s="105">
        <v>0</v>
      </c>
      <c r="AI944" s="46">
        <f t="shared" si="301"/>
        <v>0</v>
      </c>
      <c r="AJ944" s="105"/>
      <c r="AK944" s="105"/>
      <c r="AL944" s="105"/>
      <c r="AM944" s="105"/>
      <c r="AN944" s="46">
        <f t="shared" si="302"/>
        <v>0</v>
      </c>
      <c r="AO944" s="105">
        <v>0</v>
      </c>
      <c r="AP944" s="105">
        <f t="shared" si="303"/>
        <v>0</v>
      </c>
      <c r="AQ944" s="46">
        <f t="shared" si="304"/>
        <v>0</v>
      </c>
      <c r="AR944" s="46">
        <f t="shared" si="305"/>
        <v>0</v>
      </c>
      <c r="AS944" s="46">
        <f t="shared" si="306"/>
        <v>0</v>
      </c>
      <c r="AT944" s="46">
        <f t="shared" si="307"/>
        <v>0</v>
      </c>
      <c r="AU944" s="46">
        <f t="shared" si="308"/>
        <v>0</v>
      </c>
      <c r="AV944" s="105">
        <f t="shared" si="309"/>
        <v>0</v>
      </c>
      <c r="AW944" s="105">
        <f t="shared" si="310"/>
        <v>0</v>
      </c>
      <c r="AX944" s="107"/>
      <c r="AY944" s="294" t="b">
        <f t="shared" si="293"/>
        <v>1</v>
      </c>
      <c r="AZ944" s="5" t="s">
        <v>1010</v>
      </c>
    </row>
    <row r="945" spans="1:52" s="5" customFormat="1" ht="24.95" customHeight="1" x14ac:dyDescent="0.25">
      <c r="A945" s="281" t="s">
        <v>674</v>
      </c>
      <c r="B945" s="19" t="s">
        <v>1011</v>
      </c>
      <c r="C945" s="65" t="s">
        <v>1012</v>
      </c>
      <c r="D945" s="66">
        <v>7</v>
      </c>
      <c r="E945" s="67">
        <v>7</v>
      </c>
      <c r="F945" s="101" t="s">
        <v>33</v>
      </c>
      <c r="G945" s="46">
        <v>0</v>
      </c>
      <c r="H945" s="46"/>
      <c r="I945" s="46"/>
      <c r="J945" s="46"/>
      <c r="K945" s="46"/>
      <c r="L945" s="46">
        <f t="shared" si="297"/>
        <v>0</v>
      </c>
      <c r="M945" s="46"/>
      <c r="N945" s="46">
        <f t="shared" si="298"/>
        <v>0</v>
      </c>
      <c r="O945" s="105"/>
      <c r="P945" s="105"/>
      <c r="Q945" s="105"/>
      <c r="R945" s="105"/>
      <c r="S945" s="46">
        <f t="shared" si="295"/>
        <v>0</v>
      </c>
      <c r="T945" s="46"/>
      <c r="U945" s="46">
        <f t="shared" si="296"/>
        <v>0</v>
      </c>
      <c r="V945" s="105"/>
      <c r="W945" s="105"/>
      <c r="X945" s="105"/>
      <c r="Y945" s="105"/>
      <c r="Z945" s="46">
        <f t="shared" si="299"/>
        <v>0</v>
      </c>
      <c r="AA945" s="105"/>
      <c r="AB945" s="46">
        <f t="shared" si="300"/>
        <v>0</v>
      </c>
      <c r="AC945" s="105"/>
      <c r="AD945" s="105"/>
      <c r="AE945" s="105"/>
      <c r="AF945" s="105"/>
      <c r="AG945" s="46">
        <f t="shared" si="294"/>
        <v>0</v>
      </c>
      <c r="AH945" s="105">
        <v>0</v>
      </c>
      <c r="AI945" s="46">
        <f t="shared" si="301"/>
        <v>0</v>
      </c>
      <c r="AJ945" s="105"/>
      <c r="AK945" s="105"/>
      <c r="AL945" s="105"/>
      <c r="AM945" s="105"/>
      <c r="AN945" s="46">
        <f t="shared" si="302"/>
        <v>0</v>
      </c>
      <c r="AO945" s="105">
        <v>0</v>
      </c>
      <c r="AP945" s="105">
        <f t="shared" si="303"/>
        <v>0</v>
      </c>
      <c r="AQ945" s="46">
        <f t="shared" si="304"/>
        <v>0</v>
      </c>
      <c r="AR945" s="46">
        <f t="shared" si="305"/>
        <v>0</v>
      </c>
      <c r="AS945" s="46">
        <f t="shared" si="306"/>
        <v>0</v>
      </c>
      <c r="AT945" s="46">
        <f t="shared" si="307"/>
        <v>0</v>
      </c>
      <c r="AU945" s="46">
        <f t="shared" si="308"/>
        <v>0</v>
      </c>
      <c r="AV945" s="105">
        <f t="shared" si="309"/>
        <v>0</v>
      </c>
      <c r="AW945" s="105">
        <f t="shared" si="310"/>
        <v>0</v>
      </c>
      <c r="AX945" s="107"/>
      <c r="AY945" s="294" t="b">
        <f t="shared" si="293"/>
        <v>1</v>
      </c>
      <c r="AZ945" s="5" t="s">
        <v>1012</v>
      </c>
    </row>
    <row r="946" spans="1:52" s="5" customFormat="1" ht="24.95" customHeight="1" x14ac:dyDescent="0.25">
      <c r="A946" s="281" t="s">
        <v>674</v>
      </c>
      <c r="B946" s="19" t="s">
        <v>1013</v>
      </c>
      <c r="C946" s="65" t="s">
        <v>1014</v>
      </c>
      <c r="D946" s="66">
        <v>3.06</v>
      </c>
      <c r="E946" s="67">
        <v>3.06</v>
      </c>
      <c r="F946" s="101" t="s">
        <v>33</v>
      </c>
      <c r="G946" s="46">
        <v>0</v>
      </c>
      <c r="H946" s="46"/>
      <c r="I946" s="46"/>
      <c r="J946" s="46"/>
      <c r="K946" s="46"/>
      <c r="L946" s="46">
        <f t="shared" si="297"/>
        <v>0</v>
      </c>
      <c r="M946" s="46"/>
      <c r="N946" s="46">
        <f t="shared" si="298"/>
        <v>0</v>
      </c>
      <c r="O946" s="105"/>
      <c r="P946" s="105"/>
      <c r="Q946" s="105"/>
      <c r="R946" s="105"/>
      <c r="S946" s="46">
        <f t="shared" si="295"/>
        <v>0</v>
      </c>
      <c r="T946" s="46"/>
      <c r="U946" s="46">
        <f t="shared" si="296"/>
        <v>0</v>
      </c>
      <c r="V946" s="105"/>
      <c r="W946" s="105"/>
      <c r="X946" s="105"/>
      <c r="Y946" s="105"/>
      <c r="Z946" s="46">
        <f t="shared" si="299"/>
        <v>0</v>
      </c>
      <c r="AA946" s="105"/>
      <c r="AB946" s="46">
        <f t="shared" si="300"/>
        <v>0</v>
      </c>
      <c r="AC946" s="105"/>
      <c r="AD946" s="105"/>
      <c r="AE946" s="105"/>
      <c r="AF946" s="105"/>
      <c r="AG946" s="46">
        <f t="shared" si="294"/>
        <v>0</v>
      </c>
      <c r="AH946" s="105">
        <v>0</v>
      </c>
      <c r="AI946" s="46">
        <f t="shared" si="301"/>
        <v>0</v>
      </c>
      <c r="AJ946" s="105"/>
      <c r="AK946" s="105"/>
      <c r="AL946" s="105"/>
      <c r="AM946" s="105"/>
      <c r="AN946" s="46">
        <f t="shared" si="302"/>
        <v>0</v>
      </c>
      <c r="AO946" s="105">
        <v>0</v>
      </c>
      <c r="AP946" s="105">
        <f t="shared" si="303"/>
        <v>0</v>
      </c>
      <c r="AQ946" s="46">
        <f t="shared" si="304"/>
        <v>0</v>
      </c>
      <c r="AR946" s="46">
        <f t="shared" si="305"/>
        <v>0</v>
      </c>
      <c r="AS946" s="46">
        <f t="shared" si="306"/>
        <v>0</v>
      </c>
      <c r="AT946" s="46">
        <f t="shared" si="307"/>
        <v>0</v>
      </c>
      <c r="AU946" s="46">
        <f t="shared" si="308"/>
        <v>0</v>
      </c>
      <c r="AV946" s="105">
        <f t="shared" si="309"/>
        <v>0</v>
      </c>
      <c r="AW946" s="105">
        <f t="shared" si="310"/>
        <v>0</v>
      </c>
      <c r="AX946" s="107"/>
      <c r="AY946" s="294" t="b">
        <f t="shared" si="293"/>
        <v>1</v>
      </c>
      <c r="AZ946" s="5" t="s">
        <v>1014</v>
      </c>
    </row>
    <row r="947" spans="1:52" s="5" customFormat="1" ht="24.95" customHeight="1" x14ac:dyDescent="0.25">
      <c r="A947" s="281" t="s">
        <v>674</v>
      </c>
      <c r="B947" s="19" t="s">
        <v>1015</v>
      </c>
      <c r="C947" s="65" t="s">
        <v>1016</v>
      </c>
      <c r="D947" s="66">
        <v>17.84</v>
      </c>
      <c r="E947" s="67">
        <v>17.84</v>
      </c>
      <c r="F947" s="101" t="s">
        <v>33</v>
      </c>
      <c r="G947" s="46">
        <v>8</v>
      </c>
      <c r="H947" s="46"/>
      <c r="I947" s="46"/>
      <c r="J947" s="46"/>
      <c r="K947" s="46"/>
      <c r="L947" s="46">
        <f t="shared" si="297"/>
        <v>8</v>
      </c>
      <c r="M947" s="46">
        <v>8</v>
      </c>
      <c r="N947" s="46">
        <f t="shared" si="298"/>
        <v>0</v>
      </c>
      <c r="O947" s="105"/>
      <c r="P947" s="105"/>
      <c r="Q947" s="105"/>
      <c r="R947" s="105"/>
      <c r="S947" s="46">
        <f t="shared" si="295"/>
        <v>8</v>
      </c>
      <c r="T947" s="46">
        <v>8</v>
      </c>
      <c r="U947" s="46">
        <f t="shared" si="296"/>
        <v>0</v>
      </c>
      <c r="V947" s="105"/>
      <c r="W947" s="105"/>
      <c r="X947" s="105"/>
      <c r="Y947" s="105"/>
      <c r="Z947" s="46">
        <f t="shared" si="299"/>
        <v>8</v>
      </c>
      <c r="AA947" s="105">
        <v>8</v>
      </c>
      <c r="AB947" s="46">
        <f t="shared" si="300"/>
        <v>0</v>
      </c>
      <c r="AC947" s="105"/>
      <c r="AD947" s="105"/>
      <c r="AE947" s="105"/>
      <c r="AF947" s="105"/>
      <c r="AG947" s="46">
        <f t="shared" si="294"/>
        <v>8</v>
      </c>
      <c r="AH947" s="105">
        <v>8</v>
      </c>
      <c r="AI947" s="46">
        <f t="shared" si="301"/>
        <v>0</v>
      </c>
      <c r="AJ947" s="105"/>
      <c r="AK947" s="105"/>
      <c r="AL947" s="105"/>
      <c r="AM947" s="105"/>
      <c r="AN947" s="46">
        <f t="shared" si="302"/>
        <v>8</v>
      </c>
      <c r="AO947" s="105">
        <v>8</v>
      </c>
      <c r="AP947" s="105">
        <f t="shared" si="303"/>
        <v>0</v>
      </c>
      <c r="AQ947" s="46">
        <f t="shared" si="304"/>
        <v>0</v>
      </c>
      <c r="AR947" s="46">
        <f t="shared" si="305"/>
        <v>0</v>
      </c>
      <c r="AS947" s="46">
        <f t="shared" si="306"/>
        <v>0</v>
      </c>
      <c r="AT947" s="46">
        <f t="shared" si="307"/>
        <v>0</v>
      </c>
      <c r="AU947" s="46">
        <f t="shared" si="308"/>
        <v>8</v>
      </c>
      <c r="AV947" s="105">
        <f t="shared" si="309"/>
        <v>8</v>
      </c>
      <c r="AW947" s="105">
        <f t="shared" si="310"/>
        <v>0</v>
      </c>
      <c r="AX947" s="107"/>
      <c r="AY947" s="294" t="b">
        <f t="shared" si="293"/>
        <v>1</v>
      </c>
      <c r="AZ947" s="5" t="s">
        <v>1016</v>
      </c>
    </row>
    <row r="948" spans="1:52" s="5" customFormat="1" ht="28.5" customHeight="1" x14ac:dyDescent="0.25">
      <c r="A948" s="281" t="s">
        <v>674</v>
      </c>
      <c r="B948" s="19" t="s">
        <v>1017</v>
      </c>
      <c r="C948" s="65" t="s">
        <v>1018</v>
      </c>
      <c r="D948" s="66">
        <v>5</v>
      </c>
      <c r="E948" s="67">
        <v>5</v>
      </c>
      <c r="F948" s="101" t="s">
        <v>33</v>
      </c>
      <c r="G948" s="46">
        <v>0</v>
      </c>
      <c r="H948" s="46"/>
      <c r="I948" s="46"/>
      <c r="J948" s="46"/>
      <c r="K948" s="46"/>
      <c r="L948" s="46">
        <f t="shared" si="297"/>
        <v>0</v>
      </c>
      <c r="M948" s="46"/>
      <c r="N948" s="46">
        <f t="shared" si="298"/>
        <v>0</v>
      </c>
      <c r="O948" s="105"/>
      <c r="P948" s="105"/>
      <c r="Q948" s="105"/>
      <c r="R948" s="105"/>
      <c r="S948" s="46">
        <f t="shared" si="295"/>
        <v>0</v>
      </c>
      <c r="T948" s="46"/>
      <c r="U948" s="46">
        <f t="shared" si="296"/>
        <v>0</v>
      </c>
      <c r="V948" s="105"/>
      <c r="W948" s="105"/>
      <c r="X948" s="105"/>
      <c r="Y948" s="105"/>
      <c r="Z948" s="46">
        <f t="shared" si="299"/>
        <v>0</v>
      </c>
      <c r="AA948" s="105"/>
      <c r="AB948" s="46">
        <f t="shared" si="300"/>
        <v>0</v>
      </c>
      <c r="AC948" s="105"/>
      <c r="AD948" s="105"/>
      <c r="AE948" s="105"/>
      <c r="AF948" s="105"/>
      <c r="AG948" s="46">
        <f t="shared" si="294"/>
        <v>0</v>
      </c>
      <c r="AH948" s="105">
        <v>0</v>
      </c>
      <c r="AI948" s="46">
        <f t="shared" si="301"/>
        <v>0</v>
      </c>
      <c r="AJ948" s="105"/>
      <c r="AK948" s="105"/>
      <c r="AL948" s="105"/>
      <c r="AM948" s="105"/>
      <c r="AN948" s="46">
        <f t="shared" si="302"/>
        <v>0</v>
      </c>
      <c r="AO948" s="105">
        <v>0</v>
      </c>
      <c r="AP948" s="105">
        <f t="shared" si="303"/>
        <v>0</v>
      </c>
      <c r="AQ948" s="46">
        <f t="shared" si="304"/>
        <v>0</v>
      </c>
      <c r="AR948" s="46">
        <f t="shared" si="305"/>
        <v>0</v>
      </c>
      <c r="AS948" s="46">
        <f t="shared" si="306"/>
        <v>0</v>
      </c>
      <c r="AT948" s="46">
        <f t="shared" si="307"/>
        <v>0</v>
      </c>
      <c r="AU948" s="46">
        <f t="shared" si="308"/>
        <v>0</v>
      </c>
      <c r="AV948" s="105">
        <f t="shared" si="309"/>
        <v>0</v>
      </c>
      <c r="AW948" s="105">
        <f t="shared" si="310"/>
        <v>0</v>
      </c>
      <c r="AX948" s="107"/>
      <c r="AY948" s="294" t="b">
        <f t="shared" si="293"/>
        <v>1</v>
      </c>
      <c r="AZ948" s="5" t="s">
        <v>1018</v>
      </c>
    </row>
    <row r="949" spans="1:52" s="5" customFormat="1" ht="24.95" customHeight="1" x14ac:dyDescent="0.25">
      <c r="A949" s="281" t="s">
        <v>674</v>
      </c>
      <c r="B949" s="19" t="s">
        <v>1019</v>
      </c>
      <c r="C949" s="65" t="s">
        <v>1020</v>
      </c>
      <c r="D949" s="66">
        <v>58</v>
      </c>
      <c r="E949" s="67">
        <v>58</v>
      </c>
      <c r="F949" s="101" t="s">
        <v>33</v>
      </c>
      <c r="G949" s="46">
        <v>50</v>
      </c>
      <c r="H949" s="46"/>
      <c r="I949" s="46"/>
      <c r="J949" s="46"/>
      <c r="K949" s="46"/>
      <c r="L949" s="46">
        <f t="shared" si="297"/>
        <v>50</v>
      </c>
      <c r="M949" s="46">
        <v>50</v>
      </c>
      <c r="N949" s="46">
        <f t="shared" si="298"/>
        <v>0</v>
      </c>
      <c r="O949" s="105"/>
      <c r="P949" s="105"/>
      <c r="Q949" s="105"/>
      <c r="R949" s="105"/>
      <c r="S949" s="46">
        <f t="shared" ref="S949:S974" si="311">L949+O949+P949-Q949-R949</f>
        <v>50</v>
      </c>
      <c r="T949" s="46">
        <v>50</v>
      </c>
      <c r="U949" s="46">
        <f t="shared" ref="U949:U974" si="312">T949-S949</f>
        <v>0</v>
      </c>
      <c r="V949" s="105"/>
      <c r="W949" s="105"/>
      <c r="X949" s="105"/>
      <c r="Y949" s="105"/>
      <c r="Z949" s="46">
        <f t="shared" si="299"/>
        <v>50</v>
      </c>
      <c r="AA949" s="105">
        <v>50</v>
      </c>
      <c r="AB949" s="46">
        <f t="shared" si="300"/>
        <v>0</v>
      </c>
      <c r="AC949" s="105"/>
      <c r="AD949" s="105"/>
      <c r="AE949" s="105"/>
      <c r="AF949" s="105"/>
      <c r="AG949" s="46">
        <f t="shared" si="294"/>
        <v>50</v>
      </c>
      <c r="AH949" s="105">
        <v>50</v>
      </c>
      <c r="AI949" s="46">
        <f t="shared" si="301"/>
        <v>0</v>
      </c>
      <c r="AJ949" s="105"/>
      <c r="AK949" s="105"/>
      <c r="AL949" s="105"/>
      <c r="AM949" s="105"/>
      <c r="AN949" s="46">
        <f t="shared" si="302"/>
        <v>50</v>
      </c>
      <c r="AO949" s="105">
        <v>50</v>
      </c>
      <c r="AP949" s="105">
        <f t="shared" si="303"/>
        <v>0</v>
      </c>
      <c r="AQ949" s="46">
        <f t="shared" si="304"/>
        <v>0</v>
      </c>
      <c r="AR949" s="46">
        <f t="shared" si="305"/>
        <v>0</v>
      </c>
      <c r="AS949" s="46">
        <f t="shared" si="306"/>
        <v>0</v>
      </c>
      <c r="AT949" s="46">
        <f t="shared" si="307"/>
        <v>0</v>
      </c>
      <c r="AU949" s="46">
        <f t="shared" si="308"/>
        <v>50</v>
      </c>
      <c r="AV949" s="105">
        <f t="shared" si="309"/>
        <v>50</v>
      </c>
      <c r="AW949" s="105">
        <f t="shared" si="310"/>
        <v>0</v>
      </c>
      <c r="AX949" s="107"/>
      <c r="AY949" s="294" t="b">
        <f t="shared" si="293"/>
        <v>1</v>
      </c>
      <c r="AZ949" s="5" t="s">
        <v>1020</v>
      </c>
    </row>
    <row r="950" spans="1:52" s="5" customFormat="1" ht="28.5" customHeight="1" x14ac:dyDescent="0.25">
      <c r="A950" s="281" t="s">
        <v>674</v>
      </c>
      <c r="B950" s="19" t="s">
        <v>1021</v>
      </c>
      <c r="C950" s="65" t="s">
        <v>1022</v>
      </c>
      <c r="D950" s="66">
        <v>22.56</v>
      </c>
      <c r="E950" s="67">
        <v>22.56</v>
      </c>
      <c r="F950" s="101" t="s">
        <v>33</v>
      </c>
      <c r="G950" s="46">
        <v>15</v>
      </c>
      <c r="H950" s="46"/>
      <c r="I950" s="46"/>
      <c r="J950" s="46">
        <v>3</v>
      </c>
      <c r="K950" s="46"/>
      <c r="L950" s="46">
        <f t="shared" si="297"/>
        <v>12</v>
      </c>
      <c r="M950" s="46">
        <v>12</v>
      </c>
      <c r="N950" s="46">
        <f t="shared" si="298"/>
        <v>0</v>
      </c>
      <c r="O950" s="105"/>
      <c r="P950" s="105"/>
      <c r="Q950" s="105"/>
      <c r="R950" s="105"/>
      <c r="S950" s="46">
        <f t="shared" si="311"/>
        <v>12</v>
      </c>
      <c r="T950" s="46">
        <v>12</v>
      </c>
      <c r="U950" s="46">
        <f t="shared" si="312"/>
        <v>0</v>
      </c>
      <c r="V950" s="105"/>
      <c r="W950" s="105"/>
      <c r="X950" s="105"/>
      <c r="Y950" s="105"/>
      <c r="Z950" s="46">
        <f t="shared" si="299"/>
        <v>12</v>
      </c>
      <c r="AA950" s="105">
        <v>12</v>
      </c>
      <c r="AB950" s="46">
        <f t="shared" si="300"/>
        <v>0</v>
      </c>
      <c r="AC950" s="105"/>
      <c r="AD950" s="105"/>
      <c r="AE950" s="105"/>
      <c r="AF950" s="105"/>
      <c r="AG950" s="46">
        <f t="shared" si="294"/>
        <v>12</v>
      </c>
      <c r="AH950" s="105">
        <v>12</v>
      </c>
      <c r="AI950" s="46">
        <f t="shared" si="301"/>
        <v>0</v>
      </c>
      <c r="AJ950" s="105"/>
      <c r="AK950" s="105"/>
      <c r="AL950" s="105"/>
      <c r="AM950" s="105"/>
      <c r="AN950" s="46">
        <f t="shared" si="302"/>
        <v>12</v>
      </c>
      <c r="AO950" s="105">
        <v>12</v>
      </c>
      <c r="AP950" s="105">
        <f t="shared" si="303"/>
        <v>0</v>
      </c>
      <c r="AQ950" s="46">
        <f t="shared" si="304"/>
        <v>0</v>
      </c>
      <c r="AR950" s="46">
        <f t="shared" si="305"/>
        <v>0</v>
      </c>
      <c r="AS950" s="46">
        <f t="shared" si="306"/>
        <v>3</v>
      </c>
      <c r="AT950" s="46">
        <f t="shared" si="307"/>
        <v>0</v>
      </c>
      <c r="AU950" s="46">
        <f t="shared" si="308"/>
        <v>12</v>
      </c>
      <c r="AV950" s="105">
        <f t="shared" si="309"/>
        <v>12</v>
      </c>
      <c r="AW950" s="105">
        <f t="shared" si="310"/>
        <v>0</v>
      </c>
      <c r="AX950" s="107"/>
      <c r="AY950" s="294" t="b">
        <f t="shared" si="293"/>
        <v>1</v>
      </c>
      <c r="AZ950" s="5" t="s">
        <v>1022</v>
      </c>
    </row>
    <row r="951" spans="1:52" s="5" customFormat="1" ht="24.95" customHeight="1" x14ac:dyDescent="0.25">
      <c r="A951" s="281" t="s">
        <v>674</v>
      </c>
      <c r="B951" s="19" t="s">
        <v>1023</v>
      </c>
      <c r="C951" s="65" t="s">
        <v>1024</v>
      </c>
      <c r="D951" s="66">
        <v>2.76</v>
      </c>
      <c r="E951" s="67">
        <v>2.76</v>
      </c>
      <c r="F951" s="101" t="s">
        <v>33</v>
      </c>
      <c r="G951" s="46">
        <v>100</v>
      </c>
      <c r="H951" s="46"/>
      <c r="I951" s="46"/>
      <c r="J951" s="46"/>
      <c r="K951" s="46"/>
      <c r="L951" s="46">
        <f t="shared" si="297"/>
        <v>100</v>
      </c>
      <c r="M951" s="46">
        <v>100</v>
      </c>
      <c r="N951" s="46">
        <f t="shared" si="298"/>
        <v>0</v>
      </c>
      <c r="O951" s="105"/>
      <c r="P951" s="105"/>
      <c r="Q951" s="105"/>
      <c r="R951" s="105"/>
      <c r="S951" s="46">
        <f t="shared" si="311"/>
        <v>100</v>
      </c>
      <c r="T951" s="46">
        <v>100</v>
      </c>
      <c r="U951" s="46">
        <f t="shared" si="312"/>
        <v>0</v>
      </c>
      <c r="V951" s="105"/>
      <c r="W951" s="105"/>
      <c r="X951" s="105"/>
      <c r="Y951" s="105"/>
      <c r="Z951" s="46">
        <f t="shared" si="299"/>
        <v>100</v>
      </c>
      <c r="AA951" s="105">
        <v>100</v>
      </c>
      <c r="AB951" s="46">
        <f t="shared" si="300"/>
        <v>0</v>
      </c>
      <c r="AC951" s="105"/>
      <c r="AD951" s="105"/>
      <c r="AE951" s="105"/>
      <c r="AF951" s="105"/>
      <c r="AG951" s="46">
        <f t="shared" si="294"/>
        <v>100</v>
      </c>
      <c r="AH951" s="105">
        <v>100</v>
      </c>
      <c r="AI951" s="46">
        <f t="shared" si="301"/>
        <v>0</v>
      </c>
      <c r="AJ951" s="105"/>
      <c r="AK951" s="105"/>
      <c r="AL951" s="105"/>
      <c r="AM951" s="105"/>
      <c r="AN951" s="46">
        <f t="shared" si="302"/>
        <v>100</v>
      </c>
      <c r="AO951" s="105">
        <v>100</v>
      </c>
      <c r="AP951" s="105">
        <f t="shared" si="303"/>
        <v>0</v>
      </c>
      <c r="AQ951" s="46">
        <f t="shared" si="304"/>
        <v>0</v>
      </c>
      <c r="AR951" s="46">
        <f t="shared" si="305"/>
        <v>0</v>
      </c>
      <c r="AS951" s="46">
        <f t="shared" si="306"/>
        <v>0</v>
      </c>
      <c r="AT951" s="46">
        <f t="shared" si="307"/>
        <v>0</v>
      </c>
      <c r="AU951" s="46">
        <f t="shared" si="308"/>
        <v>100</v>
      </c>
      <c r="AV951" s="105">
        <f t="shared" si="309"/>
        <v>100</v>
      </c>
      <c r="AW951" s="105">
        <f t="shared" si="310"/>
        <v>0</v>
      </c>
      <c r="AX951" s="107"/>
      <c r="AY951" s="294" t="b">
        <f t="shared" si="293"/>
        <v>1</v>
      </c>
      <c r="AZ951" s="5" t="s">
        <v>1024</v>
      </c>
    </row>
    <row r="952" spans="1:52" s="5" customFormat="1" ht="24.95" customHeight="1" x14ac:dyDescent="0.25">
      <c r="A952" s="281" t="s">
        <v>674</v>
      </c>
      <c r="B952" s="19" t="s">
        <v>1025</v>
      </c>
      <c r="C952" s="65" t="s">
        <v>1026</v>
      </c>
      <c r="D952" s="66">
        <v>11.67</v>
      </c>
      <c r="E952" s="67">
        <v>11.67</v>
      </c>
      <c r="F952" s="101" t="s">
        <v>33</v>
      </c>
      <c r="G952" s="46">
        <v>0</v>
      </c>
      <c r="H952" s="46"/>
      <c r="I952" s="46"/>
      <c r="J952" s="46"/>
      <c r="K952" s="46"/>
      <c r="L952" s="46">
        <f t="shared" si="297"/>
        <v>0</v>
      </c>
      <c r="M952" s="46"/>
      <c r="N952" s="46">
        <f t="shared" si="298"/>
        <v>0</v>
      </c>
      <c r="O952" s="105"/>
      <c r="P952" s="105"/>
      <c r="Q952" s="105"/>
      <c r="R952" s="105"/>
      <c r="S952" s="46">
        <f t="shared" si="311"/>
        <v>0</v>
      </c>
      <c r="T952" s="46"/>
      <c r="U952" s="46">
        <f t="shared" si="312"/>
        <v>0</v>
      </c>
      <c r="V952" s="105"/>
      <c r="W952" s="105"/>
      <c r="X952" s="105"/>
      <c r="Y952" s="105"/>
      <c r="Z952" s="46">
        <f t="shared" si="299"/>
        <v>0</v>
      </c>
      <c r="AA952" s="105"/>
      <c r="AB952" s="46">
        <f t="shared" si="300"/>
        <v>0</v>
      </c>
      <c r="AC952" s="105"/>
      <c r="AD952" s="105"/>
      <c r="AE952" s="105"/>
      <c r="AF952" s="105"/>
      <c r="AG952" s="46">
        <f t="shared" si="294"/>
        <v>0</v>
      </c>
      <c r="AH952" s="105">
        <v>0</v>
      </c>
      <c r="AI952" s="46">
        <f t="shared" si="301"/>
        <v>0</v>
      </c>
      <c r="AJ952" s="105"/>
      <c r="AK952" s="105"/>
      <c r="AL952" s="105"/>
      <c r="AM952" s="105"/>
      <c r="AN952" s="46">
        <f t="shared" si="302"/>
        <v>0</v>
      </c>
      <c r="AO952" s="105">
        <v>0</v>
      </c>
      <c r="AP952" s="105">
        <f t="shared" si="303"/>
        <v>0</v>
      </c>
      <c r="AQ952" s="46">
        <f t="shared" si="304"/>
        <v>0</v>
      </c>
      <c r="AR952" s="46">
        <f t="shared" si="305"/>
        <v>0</v>
      </c>
      <c r="AS952" s="46">
        <f t="shared" si="306"/>
        <v>0</v>
      </c>
      <c r="AT952" s="46">
        <f t="shared" si="307"/>
        <v>0</v>
      </c>
      <c r="AU952" s="46">
        <f t="shared" si="308"/>
        <v>0</v>
      </c>
      <c r="AV952" s="105">
        <f t="shared" si="309"/>
        <v>0</v>
      </c>
      <c r="AW952" s="105">
        <f t="shared" si="310"/>
        <v>0</v>
      </c>
      <c r="AX952" s="107"/>
      <c r="AY952" s="294" t="b">
        <f t="shared" si="293"/>
        <v>1</v>
      </c>
      <c r="AZ952" s="5" t="s">
        <v>1026</v>
      </c>
    </row>
    <row r="953" spans="1:52" s="5" customFormat="1" ht="24.95" customHeight="1" x14ac:dyDescent="0.25">
      <c r="A953" s="281" t="s">
        <v>674</v>
      </c>
      <c r="B953" s="19" t="s">
        <v>1027</v>
      </c>
      <c r="C953" s="65" t="s">
        <v>1028</v>
      </c>
      <c r="D953" s="66">
        <v>2.4700000000000002</v>
      </c>
      <c r="E953" s="67">
        <v>2.4700000000000002</v>
      </c>
      <c r="F953" s="101" t="s">
        <v>33</v>
      </c>
      <c r="G953" s="46">
        <v>0</v>
      </c>
      <c r="H953" s="46"/>
      <c r="I953" s="46"/>
      <c r="J953" s="46"/>
      <c r="K953" s="46"/>
      <c r="L953" s="46">
        <f t="shared" si="297"/>
        <v>0</v>
      </c>
      <c r="M953" s="46"/>
      <c r="N953" s="46">
        <f t="shared" si="298"/>
        <v>0</v>
      </c>
      <c r="O953" s="105"/>
      <c r="P953" s="105"/>
      <c r="Q953" s="105"/>
      <c r="R953" s="105"/>
      <c r="S953" s="46">
        <f t="shared" si="311"/>
        <v>0</v>
      </c>
      <c r="T953" s="46"/>
      <c r="U953" s="46">
        <f t="shared" si="312"/>
        <v>0</v>
      </c>
      <c r="V953" s="105"/>
      <c r="W953" s="105"/>
      <c r="X953" s="105"/>
      <c r="Y953" s="105"/>
      <c r="Z953" s="46">
        <f t="shared" si="299"/>
        <v>0</v>
      </c>
      <c r="AA953" s="105"/>
      <c r="AB953" s="46">
        <f t="shared" si="300"/>
        <v>0</v>
      </c>
      <c r="AC953" s="105"/>
      <c r="AD953" s="105"/>
      <c r="AE953" s="105"/>
      <c r="AF953" s="105"/>
      <c r="AG953" s="46">
        <f t="shared" si="294"/>
        <v>0</v>
      </c>
      <c r="AH953" s="105">
        <v>0</v>
      </c>
      <c r="AI953" s="46">
        <f t="shared" si="301"/>
        <v>0</v>
      </c>
      <c r="AJ953" s="105"/>
      <c r="AK953" s="105"/>
      <c r="AL953" s="105"/>
      <c r="AM953" s="105"/>
      <c r="AN953" s="46">
        <f t="shared" si="302"/>
        <v>0</v>
      </c>
      <c r="AO953" s="105">
        <v>0</v>
      </c>
      <c r="AP953" s="105">
        <f t="shared" si="303"/>
        <v>0</v>
      </c>
      <c r="AQ953" s="46">
        <f t="shared" si="304"/>
        <v>0</v>
      </c>
      <c r="AR953" s="46">
        <f t="shared" si="305"/>
        <v>0</v>
      </c>
      <c r="AS953" s="46">
        <f t="shared" si="306"/>
        <v>0</v>
      </c>
      <c r="AT953" s="46">
        <f t="shared" si="307"/>
        <v>0</v>
      </c>
      <c r="AU953" s="46">
        <f t="shared" si="308"/>
        <v>0</v>
      </c>
      <c r="AV953" s="105">
        <f t="shared" si="309"/>
        <v>0</v>
      </c>
      <c r="AW953" s="105">
        <f t="shared" si="310"/>
        <v>0</v>
      </c>
      <c r="AX953" s="107"/>
      <c r="AY953" s="294" t="b">
        <f t="shared" si="293"/>
        <v>1</v>
      </c>
      <c r="AZ953" s="5" t="s">
        <v>1028</v>
      </c>
    </row>
    <row r="954" spans="1:52" s="5" customFormat="1" ht="24.95" customHeight="1" x14ac:dyDescent="0.25">
      <c r="A954" s="281" t="s">
        <v>1298</v>
      </c>
      <c r="B954" s="19" t="s">
        <v>1415</v>
      </c>
      <c r="C954" s="65" t="s">
        <v>1416</v>
      </c>
      <c r="D954" s="66">
        <v>50</v>
      </c>
      <c r="E954" s="67">
        <v>50</v>
      </c>
      <c r="F954" s="101" t="s">
        <v>33</v>
      </c>
      <c r="G954" s="46">
        <v>0</v>
      </c>
      <c r="H954" s="46"/>
      <c r="I954" s="46"/>
      <c r="J954" s="46"/>
      <c r="K954" s="46"/>
      <c r="L954" s="46">
        <f t="shared" si="297"/>
        <v>0</v>
      </c>
      <c r="M954" s="46"/>
      <c r="N954" s="46">
        <f t="shared" si="298"/>
        <v>0</v>
      </c>
      <c r="O954" s="105"/>
      <c r="P954" s="105"/>
      <c r="Q954" s="105"/>
      <c r="R954" s="105"/>
      <c r="S954" s="46">
        <f t="shared" si="311"/>
        <v>0</v>
      </c>
      <c r="T954" s="46"/>
      <c r="U954" s="46">
        <f t="shared" si="312"/>
        <v>0</v>
      </c>
      <c r="V954" s="105"/>
      <c r="W954" s="105"/>
      <c r="X954" s="105"/>
      <c r="Y954" s="105"/>
      <c r="Z954" s="46">
        <f t="shared" si="299"/>
        <v>0</v>
      </c>
      <c r="AA954" s="105"/>
      <c r="AB954" s="46">
        <f t="shared" si="300"/>
        <v>0</v>
      </c>
      <c r="AC954" s="105"/>
      <c r="AD954" s="105"/>
      <c r="AE954" s="105"/>
      <c r="AF954" s="105"/>
      <c r="AG954" s="46">
        <f t="shared" si="294"/>
        <v>0</v>
      </c>
      <c r="AH954" s="105">
        <v>0</v>
      </c>
      <c r="AI954" s="46">
        <f t="shared" si="301"/>
        <v>0</v>
      </c>
      <c r="AJ954" s="105"/>
      <c r="AK954" s="105"/>
      <c r="AL954" s="105"/>
      <c r="AM954" s="105"/>
      <c r="AN954" s="46">
        <f t="shared" si="302"/>
        <v>0</v>
      </c>
      <c r="AO954" s="105">
        <v>0</v>
      </c>
      <c r="AP954" s="105">
        <f t="shared" si="303"/>
        <v>0</v>
      </c>
      <c r="AQ954" s="46">
        <f t="shared" si="304"/>
        <v>0</v>
      </c>
      <c r="AR954" s="46">
        <f t="shared" si="305"/>
        <v>0</v>
      </c>
      <c r="AS954" s="46">
        <f t="shared" si="306"/>
        <v>0</v>
      </c>
      <c r="AT954" s="46">
        <f t="shared" si="307"/>
        <v>0</v>
      </c>
      <c r="AU954" s="46">
        <f t="shared" si="308"/>
        <v>0</v>
      </c>
      <c r="AV954" s="105">
        <f t="shared" si="309"/>
        <v>0</v>
      </c>
      <c r="AW954" s="105">
        <f t="shared" si="310"/>
        <v>0</v>
      </c>
      <c r="AX954" s="107"/>
      <c r="AY954" s="294" t="b">
        <f t="shared" si="293"/>
        <v>1</v>
      </c>
      <c r="AZ954" s="5" t="s">
        <v>1416</v>
      </c>
    </row>
    <row r="955" spans="1:52" s="5" customFormat="1" ht="24.95" customHeight="1" x14ac:dyDescent="0.25">
      <c r="A955" s="281" t="s">
        <v>1739</v>
      </c>
      <c r="B955" s="19" t="s">
        <v>1863</v>
      </c>
      <c r="C955" s="65" t="s">
        <v>1864</v>
      </c>
      <c r="D955" s="66">
        <v>941.92</v>
      </c>
      <c r="E955" s="67">
        <v>941.92</v>
      </c>
      <c r="F955" s="101" t="s">
        <v>33</v>
      </c>
      <c r="G955" s="46">
        <v>0</v>
      </c>
      <c r="H955" s="46"/>
      <c r="I955" s="46"/>
      <c r="J955" s="46"/>
      <c r="K955" s="46"/>
      <c r="L955" s="46">
        <f t="shared" si="297"/>
        <v>0</v>
      </c>
      <c r="M955" s="46"/>
      <c r="N955" s="46">
        <f t="shared" si="298"/>
        <v>0</v>
      </c>
      <c r="O955" s="105"/>
      <c r="P955" s="105"/>
      <c r="Q955" s="105"/>
      <c r="R955" s="105"/>
      <c r="S955" s="46">
        <f t="shared" si="311"/>
        <v>0</v>
      </c>
      <c r="T955" s="46"/>
      <c r="U955" s="46">
        <f t="shared" si="312"/>
        <v>0</v>
      </c>
      <c r="V955" s="105"/>
      <c r="W955" s="105"/>
      <c r="X955" s="105"/>
      <c r="Y955" s="105"/>
      <c r="Z955" s="46">
        <f t="shared" si="299"/>
        <v>0</v>
      </c>
      <c r="AA955" s="105"/>
      <c r="AB955" s="46">
        <f t="shared" si="300"/>
        <v>0</v>
      </c>
      <c r="AC955" s="105"/>
      <c r="AD955" s="105"/>
      <c r="AE955" s="105"/>
      <c r="AF955" s="105"/>
      <c r="AG955" s="46">
        <f t="shared" si="294"/>
        <v>0</v>
      </c>
      <c r="AH955" s="105">
        <v>0</v>
      </c>
      <c r="AI955" s="46">
        <f t="shared" si="301"/>
        <v>0</v>
      </c>
      <c r="AJ955" s="105"/>
      <c r="AK955" s="105"/>
      <c r="AL955" s="105"/>
      <c r="AM955" s="105"/>
      <c r="AN955" s="46">
        <f t="shared" si="302"/>
        <v>0</v>
      </c>
      <c r="AO955" s="105">
        <v>0</v>
      </c>
      <c r="AP955" s="105">
        <f t="shared" si="303"/>
        <v>0</v>
      </c>
      <c r="AQ955" s="46">
        <f t="shared" si="304"/>
        <v>0</v>
      </c>
      <c r="AR955" s="46">
        <f t="shared" si="305"/>
        <v>0</v>
      </c>
      <c r="AS955" s="46">
        <f t="shared" si="306"/>
        <v>0</v>
      </c>
      <c r="AT955" s="46">
        <f t="shared" si="307"/>
        <v>0</v>
      </c>
      <c r="AU955" s="46">
        <f t="shared" si="308"/>
        <v>0</v>
      </c>
      <c r="AV955" s="105">
        <f t="shared" si="309"/>
        <v>0</v>
      </c>
      <c r="AW955" s="105">
        <f t="shared" si="310"/>
        <v>0</v>
      </c>
      <c r="AX955" s="108"/>
      <c r="AY955" s="294" t="b">
        <f t="shared" si="293"/>
        <v>1</v>
      </c>
      <c r="AZ955" s="5" t="s">
        <v>1864</v>
      </c>
    </row>
    <row r="956" spans="1:52" s="5" customFormat="1" ht="24.95" customHeight="1" x14ac:dyDescent="0.25">
      <c r="A956" s="281" t="s">
        <v>228</v>
      </c>
      <c r="B956" s="19" t="s">
        <v>584</v>
      </c>
      <c r="C956" s="65" t="s">
        <v>585</v>
      </c>
      <c r="D956" s="66">
        <v>829.05</v>
      </c>
      <c r="E956" s="67">
        <v>829.05</v>
      </c>
      <c r="F956" s="101" t="s">
        <v>33</v>
      </c>
      <c r="G956" s="46">
        <v>0</v>
      </c>
      <c r="H956" s="46"/>
      <c r="I956" s="46"/>
      <c r="J956" s="46"/>
      <c r="K956" s="46"/>
      <c r="L956" s="46">
        <f t="shared" si="297"/>
        <v>0</v>
      </c>
      <c r="M956" s="46">
        <v>0</v>
      </c>
      <c r="N956" s="46">
        <f t="shared" si="298"/>
        <v>0</v>
      </c>
      <c r="O956" s="105"/>
      <c r="P956" s="105"/>
      <c r="Q956" s="105"/>
      <c r="R956" s="105"/>
      <c r="S956" s="46">
        <f t="shared" si="311"/>
        <v>0</v>
      </c>
      <c r="T956" s="46"/>
      <c r="U956" s="46">
        <f t="shared" si="312"/>
        <v>0</v>
      </c>
      <c r="V956" s="105"/>
      <c r="W956" s="105"/>
      <c r="X956" s="105"/>
      <c r="Y956" s="105"/>
      <c r="Z956" s="46">
        <f t="shared" si="299"/>
        <v>0</v>
      </c>
      <c r="AA956" s="105"/>
      <c r="AB956" s="46">
        <f t="shared" si="300"/>
        <v>0</v>
      </c>
      <c r="AC956" s="105"/>
      <c r="AD956" s="105"/>
      <c r="AE956" s="105"/>
      <c r="AF956" s="105"/>
      <c r="AG956" s="46">
        <f t="shared" si="294"/>
        <v>0</v>
      </c>
      <c r="AH956" s="105">
        <v>0</v>
      </c>
      <c r="AI956" s="46">
        <f t="shared" si="301"/>
        <v>0</v>
      </c>
      <c r="AJ956" s="105"/>
      <c r="AK956" s="105"/>
      <c r="AL956" s="105"/>
      <c r="AM956" s="105"/>
      <c r="AN956" s="46">
        <f t="shared" si="302"/>
        <v>0</v>
      </c>
      <c r="AO956" s="105">
        <v>0</v>
      </c>
      <c r="AP956" s="105">
        <f t="shared" si="303"/>
        <v>0</v>
      </c>
      <c r="AQ956" s="46">
        <f t="shared" si="304"/>
        <v>0</v>
      </c>
      <c r="AR956" s="46">
        <f t="shared" si="305"/>
        <v>0</v>
      </c>
      <c r="AS956" s="46">
        <f t="shared" si="306"/>
        <v>0</v>
      </c>
      <c r="AT956" s="46">
        <f t="shared" si="307"/>
        <v>0</v>
      </c>
      <c r="AU956" s="46">
        <f t="shared" si="308"/>
        <v>0</v>
      </c>
      <c r="AV956" s="105">
        <f t="shared" si="309"/>
        <v>0</v>
      </c>
      <c r="AW956" s="105">
        <f t="shared" si="310"/>
        <v>0</v>
      </c>
      <c r="AX956" s="108"/>
      <c r="AY956" s="294" t="b">
        <f t="shared" si="293"/>
        <v>1</v>
      </c>
      <c r="AZ956" s="5" t="s">
        <v>585</v>
      </c>
    </row>
    <row r="957" spans="1:52" s="5" customFormat="1" ht="24.95" customHeight="1" x14ac:dyDescent="0.25">
      <c r="A957" s="281" t="s">
        <v>228</v>
      </c>
      <c r="B957" s="19" t="s">
        <v>586</v>
      </c>
      <c r="C957" s="65" t="s">
        <v>587</v>
      </c>
      <c r="D957" s="66">
        <v>114.91000000000001</v>
      </c>
      <c r="E957" s="67">
        <v>114.91000000000001</v>
      </c>
      <c r="F957" s="101" t="s">
        <v>33</v>
      </c>
      <c r="G957" s="46">
        <v>0</v>
      </c>
      <c r="H957" s="46"/>
      <c r="I957" s="46"/>
      <c r="J957" s="46"/>
      <c r="K957" s="46"/>
      <c r="L957" s="46">
        <f t="shared" si="297"/>
        <v>0</v>
      </c>
      <c r="M957" s="46">
        <v>0</v>
      </c>
      <c r="N957" s="46">
        <f t="shared" si="298"/>
        <v>0</v>
      </c>
      <c r="O957" s="105"/>
      <c r="P957" s="105"/>
      <c r="Q957" s="105"/>
      <c r="R957" s="105"/>
      <c r="S957" s="46">
        <f t="shared" si="311"/>
        <v>0</v>
      </c>
      <c r="T957" s="46"/>
      <c r="U957" s="46">
        <f t="shared" si="312"/>
        <v>0</v>
      </c>
      <c r="V957" s="105"/>
      <c r="W957" s="105"/>
      <c r="X957" s="105"/>
      <c r="Y957" s="105"/>
      <c r="Z957" s="46">
        <f t="shared" si="299"/>
        <v>0</v>
      </c>
      <c r="AA957" s="105"/>
      <c r="AB957" s="46">
        <f t="shared" si="300"/>
        <v>0</v>
      </c>
      <c r="AC957" s="105"/>
      <c r="AD957" s="105"/>
      <c r="AE957" s="105"/>
      <c r="AF957" s="105"/>
      <c r="AG957" s="46">
        <f t="shared" si="294"/>
        <v>0</v>
      </c>
      <c r="AH957" s="105">
        <v>0</v>
      </c>
      <c r="AI957" s="46">
        <f t="shared" si="301"/>
        <v>0</v>
      </c>
      <c r="AJ957" s="105"/>
      <c r="AK957" s="105"/>
      <c r="AL957" s="105"/>
      <c r="AM957" s="105"/>
      <c r="AN957" s="46">
        <f t="shared" si="302"/>
        <v>0</v>
      </c>
      <c r="AO957" s="105">
        <v>0</v>
      </c>
      <c r="AP957" s="105">
        <f t="shared" si="303"/>
        <v>0</v>
      </c>
      <c r="AQ957" s="46">
        <f t="shared" si="304"/>
        <v>0</v>
      </c>
      <c r="AR957" s="46">
        <f t="shared" si="305"/>
        <v>0</v>
      </c>
      <c r="AS957" s="46">
        <f t="shared" si="306"/>
        <v>0</v>
      </c>
      <c r="AT957" s="46">
        <f t="shared" si="307"/>
        <v>0</v>
      </c>
      <c r="AU957" s="46">
        <f t="shared" si="308"/>
        <v>0</v>
      </c>
      <c r="AV957" s="105">
        <f t="shared" si="309"/>
        <v>0</v>
      </c>
      <c r="AW957" s="105">
        <f t="shared" si="310"/>
        <v>0</v>
      </c>
      <c r="AX957" s="108"/>
      <c r="AY957" s="294" t="b">
        <f t="shared" si="293"/>
        <v>1</v>
      </c>
      <c r="AZ957" s="5" t="s">
        <v>587</v>
      </c>
    </row>
    <row r="958" spans="1:52" s="5" customFormat="1" ht="24.95" customHeight="1" x14ac:dyDescent="0.25">
      <c r="A958" s="281" t="s">
        <v>228</v>
      </c>
      <c r="B958" s="19" t="s">
        <v>588</v>
      </c>
      <c r="C958" s="65" t="s">
        <v>589</v>
      </c>
      <c r="D958" s="66">
        <v>1431.44</v>
      </c>
      <c r="E958" s="67">
        <v>1431.44</v>
      </c>
      <c r="F958" s="101" t="s">
        <v>33</v>
      </c>
      <c r="G958" s="46">
        <v>0</v>
      </c>
      <c r="H958" s="46"/>
      <c r="I958" s="46"/>
      <c r="J958" s="46"/>
      <c r="K958" s="46"/>
      <c r="L958" s="46">
        <f t="shared" si="297"/>
        <v>0</v>
      </c>
      <c r="M958" s="46">
        <v>0</v>
      </c>
      <c r="N958" s="46">
        <f t="shared" si="298"/>
        <v>0</v>
      </c>
      <c r="O958" s="105"/>
      <c r="P958" s="105"/>
      <c r="Q958" s="105"/>
      <c r="R958" s="105"/>
      <c r="S958" s="46">
        <f t="shared" si="311"/>
        <v>0</v>
      </c>
      <c r="T958" s="46"/>
      <c r="U958" s="46">
        <f t="shared" si="312"/>
        <v>0</v>
      </c>
      <c r="V958" s="105"/>
      <c r="W958" s="105"/>
      <c r="X958" s="105"/>
      <c r="Y958" s="105"/>
      <c r="Z958" s="46">
        <f t="shared" si="299"/>
        <v>0</v>
      </c>
      <c r="AA958" s="105"/>
      <c r="AB958" s="46">
        <f t="shared" si="300"/>
        <v>0</v>
      </c>
      <c r="AC958" s="105"/>
      <c r="AD958" s="105"/>
      <c r="AE958" s="105"/>
      <c r="AF958" s="105"/>
      <c r="AG958" s="46">
        <f t="shared" si="294"/>
        <v>0</v>
      </c>
      <c r="AH958" s="105">
        <v>0</v>
      </c>
      <c r="AI958" s="46">
        <f t="shared" si="301"/>
        <v>0</v>
      </c>
      <c r="AJ958" s="105"/>
      <c r="AK958" s="105"/>
      <c r="AL958" s="105"/>
      <c r="AM958" s="105"/>
      <c r="AN958" s="46">
        <f t="shared" si="302"/>
        <v>0</v>
      </c>
      <c r="AO958" s="105">
        <v>0</v>
      </c>
      <c r="AP958" s="105">
        <f t="shared" si="303"/>
        <v>0</v>
      </c>
      <c r="AQ958" s="46">
        <f t="shared" si="304"/>
        <v>0</v>
      </c>
      <c r="AR958" s="46">
        <f t="shared" si="305"/>
        <v>0</v>
      </c>
      <c r="AS958" s="46">
        <f t="shared" si="306"/>
        <v>0</v>
      </c>
      <c r="AT958" s="46">
        <f t="shared" si="307"/>
        <v>0</v>
      </c>
      <c r="AU958" s="46">
        <f t="shared" si="308"/>
        <v>0</v>
      </c>
      <c r="AV958" s="105">
        <f t="shared" si="309"/>
        <v>0</v>
      </c>
      <c r="AW958" s="105">
        <f t="shared" si="310"/>
        <v>0</v>
      </c>
      <c r="AX958" s="107"/>
      <c r="AY958" s="294" t="b">
        <f t="shared" si="293"/>
        <v>1</v>
      </c>
      <c r="AZ958" s="5" t="s">
        <v>589</v>
      </c>
    </row>
    <row r="959" spans="1:52" s="5" customFormat="1" ht="24.95" customHeight="1" x14ac:dyDescent="0.25">
      <c r="A959" s="281" t="s">
        <v>1298</v>
      </c>
      <c r="B959" s="19" t="s">
        <v>1417</v>
      </c>
      <c r="C959" s="65" t="s">
        <v>1418</v>
      </c>
      <c r="D959" s="66">
        <v>25</v>
      </c>
      <c r="E959" s="67">
        <v>25</v>
      </c>
      <c r="F959" s="101" t="s">
        <v>33</v>
      </c>
      <c r="G959" s="46">
        <v>0</v>
      </c>
      <c r="H959" s="46"/>
      <c r="I959" s="46"/>
      <c r="J959" s="46"/>
      <c r="K959" s="46"/>
      <c r="L959" s="46">
        <f t="shared" si="297"/>
        <v>0</v>
      </c>
      <c r="M959" s="46"/>
      <c r="N959" s="46">
        <f t="shared" si="298"/>
        <v>0</v>
      </c>
      <c r="O959" s="105"/>
      <c r="P959" s="105"/>
      <c r="Q959" s="105"/>
      <c r="R959" s="105"/>
      <c r="S959" s="46">
        <f t="shared" si="311"/>
        <v>0</v>
      </c>
      <c r="T959" s="46"/>
      <c r="U959" s="46">
        <f t="shared" si="312"/>
        <v>0</v>
      </c>
      <c r="V959" s="105"/>
      <c r="W959" s="105"/>
      <c r="X959" s="105"/>
      <c r="Y959" s="105"/>
      <c r="Z959" s="46">
        <f t="shared" si="299"/>
        <v>0</v>
      </c>
      <c r="AA959" s="105"/>
      <c r="AB959" s="46">
        <f t="shared" si="300"/>
        <v>0</v>
      </c>
      <c r="AC959" s="105"/>
      <c r="AD959" s="105"/>
      <c r="AE959" s="105"/>
      <c r="AF959" s="105"/>
      <c r="AG959" s="46">
        <f t="shared" si="294"/>
        <v>0</v>
      </c>
      <c r="AH959" s="105">
        <v>0</v>
      </c>
      <c r="AI959" s="46">
        <f t="shared" si="301"/>
        <v>0</v>
      </c>
      <c r="AJ959" s="105"/>
      <c r="AK959" s="105"/>
      <c r="AL959" s="105"/>
      <c r="AM959" s="105"/>
      <c r="AN959" s="46">
        <f t="shared" si="302"/>
        <v>0</v>
      </c>
      <c r="AO959" s="105">
        <v>0</v>
      </c>
      <c r="AP959" s="105">
        <f t="shared" si="303"/>
        <v>0</v>
      </c>
      <c r="AQ959" s="46">
        <f t="shared" si="304"/>
        <v>0</v>
      </c>
      <c r="AR959" s="46">
        <f t="shared" si="305"/>
        <v>0</v>
      </c>
      <c r="AS959" s="46">
        <f t="shared" si="306"/>
        <v>0</v>
      </c>
      <c r="AT959" s="46">
        <f t="shared" si="307"/>
        <v>0</v>
      </c>
      <c r="AU959" s="46">
        <f t="shared" si="308"/>
        <v>0</v>
      </c>
      <c r="AV959" s="105">
        <f t="shared" si="309"/>
        <v>0</v>
      </c>
      <c r="AW959" s="105">
        <f t="shared" si="310"/>
        <v>0</v>
      </c>
      <c r="AX959" s="107"/>
      <c r="AY959" s="294" t="b">
        <f t="shared" si="293"/>
        <v>1</v>
      </c>
      <c r="AZ959" s="5" t="s">
        <v>1418</v>
      </c>
    </row>
    <row r="960" spans="1:52" s="5" customFormat="1" ht="24.95" customHeight="1" x14ac:dyDescent="0.25">
      <c r="A960" s="281" t="s">
        <v>228</v>
      </c>
      <c r="B960" s="19" t="s">
        <v>590</v>
      </c>
      <c r="C960" s="65" t="s">
        <v>591</v>
      </c>
      <c r="D960" s="66">
        <v>591.6</v>
      </c>
      <c r="E960" s="67">
        <v>591.6</v>
      </c>
      <c r="F960" s="101" t="s">
        <v>33</v>
      </c>
      <c r="G960" s="46">
        <v>2</v>
      </c>
      <c r="H960" s="46"/>
      <c r="I960" s="46"/>
      <c r="J960" s="46"/>
      <c r="K960" s="46"/>
      <c r="L960" s="46">
        <f t="shared" si="297"/>
        <v>2</v>
      </c>
      <c r="M960" s="46">
        <v>2</v>
      </c>
      <c r="N960" s="46">
        <f t="shared" si="298"/>
        <v>0</v>
      </c>
      <c r="O960" s="105"/>
      <c r="P960" s="105"/>
      <c r="Q960" s="105"/>
      <c r="R960" s="105"/>
      <c r="S960" s="46">
        <f t="shared" si="311"/>
        <v>2</v>
      </c>
      <c r="T960" s="46">
        <v>2</v>
      </c>
      <c r="U960" s="46">
        <f t="shared" si="312"/>
        <v>0</v>
      </c>
      <c r="V960" s="105"/>
      <c r="W960" s="105"/>
      <c r="X960" s="105"/>
      <c r="Y960" s="105"/>
      <c r="Z960" s="46">
        <f t="shared" si="299"/>
        <v>2</v>
      </c>
      <c r="AA960" s="105">
        <v>2</v>
      </c>
      <c r="AB960" s="46">
        <f t="shared" si="300"/>
        <v>0</v>
      </c>
      <c r="AC960" s="105"/>
      <c r="AD960" s="105"/>
      <c r="AE960" s="105"/>
      <c r="AF960" s="105"/>
      <c r="AG960" s="46">
        <f t="shared" si="294"/>
        <v>2</v>
      </c>
      <c r="AH960" s="105">
        <v>2</v>
      </c>
      <c r="AI960" s="46">
        <f t="shared" si="301"/>
        <v>0</v>
      </c>
      <c r="AJ960" s="105"/>
      <c r="AK960" s="105"/>
      <c r="AL960" s="105"/>
      <c r="AM960" s="105"/>
      <c r="AN960" s="46">
        <f t="shared" si="302"/>
        <v>2</v>
      </c>
      <c r="AO960" s="105">
        <v>2</v>
      </c>
      <c r="AP960" s="105">
        <f t="shared" si="303"/>
        <v>0</v>
      </c>
      <c r="AQ960" s="46">
        <f t="shared" si="304"/>
        <v>0</v>
      </c>
      <c r="AR960" s="46">
        <f t="shared" si="305"/>
        <v>0</v>
      </c>
      <c r="AS960" s="46">
        <f t="shared" si="306"/>
        <v>0</v>
      </c>
      <c r="AT960" s="46">
        <f t="shared" si="307"/>
        <v>0</v>
      </c>
      <c r="AU960" s="46">
        <f t="shared" si="308"/>
        <v>2</v>
      </c>
      <c r="AV960" s="105">
        <f t="shared" si="309"/>
        <v>2</v>
      </c>
      <c r="AW960" s="105">
        <f t="shared" si="310"/>
        <v>0</v>
      </c>
      <c r="AX960" s="107"/>
      <c r="AY960" s="294" t="b">
        <f t="shared" si="293"/>
        <v>1</v>
      </c>
      <c r="AZ960" s="5" t="s">
        <v>591</v>
      </c>
    </row>
    <row r="961" spans="1:52" s="5" customFormat="1" ht="24.95" customHeight="1" x14ac:dyDescent="0.25">
      <c r="A961" s="281" t="s">
        <v>228</v>
      </c>
      <c r="B961" s="19" t="s">
        <v>592</v>
      </c>
      <c r="C961" s="65" t="s">
        <v>593</v>
      </c>
      <c r="D961" s="66">
        <v>1624</v>
      </c>
      <c r="E961" s="67">
        <v>1624</v>
      </c>
      <c r="F961" s="101" t="s">
        <v>33</v>
      </c>
      <c r="G961" s="46">
        <v>0</v>
      </c>
      <c r="H961" s="46"/>
      <c r="I961" s="46"/>
      <c r="J961" s="46"/>
      <c r="K961" s="46"/>
      <c r="L961" s="46">
        <f t="shared" si="297"/>
        <v>0</v>
      </c>
      <c r="M961" s="46">
        <v>0</v>
      </c>
      <c r="N961" s="46">
        <f t="shared" si="298"/>
        <v>0</v>
      </c>
      <c r="O961" s="105"/>
      <c r="P961" s="105"/>
      <c r="Q961" s="105"/>
      <c r="R961" s="105"/>
      <c r="S961" s="46">
        <f t="shared" si="311"/>
        <v>0</v>
      </c>
      <c r="T961" s="46"/>
      <c r="U961" s="46">
        <f t="shared" si="312"/>
        <v>0</v>
      </c>
      <c r="V961" s="105"/>
      <c r="W961" s="105"/>
      <c r="X961" s="105"/>
      <c r="Y961" s="105"/>
      <c r="Z961" s="46">
        <f t="shared" si="299"/>
        <v>0</v>
      </c>
      <c r="AA961" s="105"/>
      <c r="AB961" s="46">
        <f t="shared" si="300"/>
        <v>0</v>
      </c>
      <c r="AC961" s="105"/>
      <c r="AD961" s="105"/>
      <c r="AE961" s="105"/>
      <c r="AF961" s="105"/>
      <c r="AG961" s="46">
        <f t="shared" si="294"/>
        <v>0</v>
      </c>
      <c r="AH961" s="105">
        <v>0</v>
      </c>
      <c r="AI961" s="46">
        <f t="shared" si="301"/>
        <v>0</v>
      </c>
      <c r="AJ961" s="105"/>
      <c r="AK961" s="105"/>
      <c r="AL961" s="105"/>
      <c r="AM961" s="105"/>
      <c r="AN961" s="46">
        <f t="shared" si="302"/>
        <v>0</v>
      </c>
      <c r="AO961" s="105">
        <v>0</v>
      </c>
      <c r="AP961" s="105">
        <f t="shared" si="303"/>
        <v>0</v>
      </c>
      <c r="AQ961" s="46">
        <f t="shared" si="304"/>
        <v>0</v>
      </c>
      <c r="AR961" s="46">
        <f t="shared" si="305"/>
        <v>0</v>
      </c>
      <c r="AS961" s="46">
        <f t="shared" si="306"/>
        <v>0</v>
      </c>
      <c r="AT961" s="46">
        <f t="shared" si="307"/>
        <v>0</v>
      </c>
      <c r="AU961" s="46">
        <f t="shared" si="308"/>
        <v>0</v>
      </c>
      <c r="AV961" s="105">
        <f t="shared" si="309"/>
        <v>0</v>
      </c>
      <c r="AW961" s="105">
        <f t="shared" si="310"/>
        <v>0</v>
      </c>
      <c r="AX961" s="107"/>
      <c r="AY961" s="294" t="b">
        <f t="shared" si="293"/>
        <v>1</v>
      </c>
      <c r="AZ961" s="5" t="s">
        <v>593</v>
      </c>
    </row>
    <row r="962" spans="1:52" s="5" customFormat="1" ht="24.95" customHeight="1" x14ac:dyDescent="0.25">
      <c r="A962" s="281" t="s">
        <v>228</v>
      </c>
      <c r="B962" s="19" t="s">
        <v>594</v>
      </c>
      <c r="C962" s="65" t="s">
        <v>595</v>
      </c>
      <c r="D962" s="66">
        <v>97.61</v>
      </c>
      <c r="E962" s="67">
        <v>97.61</v>
      </c>
      <c r="F962" s="101" t="s">
        <v>33</v>
      </c>
      <c r="G962" s="46">
        <v>0</v>
      </c>
      <c r="H962" s="46"/>
      <c r="I962" s="46"/>
      <c r="J962" s="46"/>
      <c r="K962" s="46"/>
      <c r="L962" s="46">
        <f t="shared" si="297"/>
        <v>0</v>
      </c>
      <c r="M962" s="46">
        <v>0</v>
      </c>
      <c r="N962" s="46">
        <f t="shared" si="298"/>
        <v>0</v>
      </c>
      <c r="O962" s="105"/>
      <c r="P962" s="105"/>
      <c r="Q962" s="105"/>
      <c r="R962" s="105"/>
      <c r="S962" s="46">
        <f t="shared" si="311"/>
        <v>0</v>
      </c>
      <c r="T962" s="46"/>
      <c r="U962" s="46">
        <f t="shared" si="312"/>
        <v>0</v>
      </c>
      <c r="V962" s="105">
        <v>1</v>
      </c>
      <c r="W962" s="105"/>
      <c r="X962" s="105">
        <v>1</v>
      </c>
      <c r="Y962" s="105"/>
      <c r="Z962" s="46">
        <f t="shared" si="299"/>
        <v>0</v>
      </c>
      <c r="AA962" s="105"/>
      <c r="AB962" s="46">
        <f t="shared" si="300"/>
        <v>0</v>
      </c>
      <c r="AC962" s="105"/>
      <c r="AD962" s="105"/>
      <c r="AE962" s="105"/>
      <c r="AF962" s="105"/>
      <c r="AG962" s="46">
        <f t="shared" si="294"/>
        <v>0</v>
      </c>
      <c r="AH962" s="105">
        <v>0</v>
      </c>
      <c r="AI962" s="46">
        <f t="shared" si="301"/>
        <v>0</v>
      </c>
      <c r="AJ962" s="105"/>
      <c r="AK962" s="105"/>
      <c r="AL962" s="105"/>
      <c r="AM962" s="105"/>
      <c r="AN962" s="46">
        <f t="shared" si="302"/>
        <v>0</v>
      </c>
      <c r="AO962" s="105">
        <v>0</v>
      </c>
      <c r="AP962" s="105">
        <f t="shared" si="303"/>
        <v>0</v>
      </c>
      <c r="AQ962" s="46">
        <f t="shared" si="304"/>
        <v>1</v>
      </c>
      <c r="AR962" s="46">
        <f t="shared" si="305"/>
        <v>0</v>
      </c>
      <c r="AS962" s="46">
        <f t="shared" si="306"/>
        <v>1</v>
      </c>
      <c r="AT962" s="46">
        <f t="shared" si="307"/>
        <v>0</v>
      </c>
      <c r="AU962" s="46">
        <f t="shared" si="308"/>
        <v>0</v>
      </c>
      <c r="AV962" s="105">
        <f t="shared" si="309"/>
        <v>0</v>
      </c>
      <c r="AW962" s="105">
        <f t="shared" si="310"/>
        <v>0</v>
      </c>
      <c r="AX962" s="107"/>
      <c r="AY962" s="294" t="b">
        <f t="shared" si="293"/>
        <v>1</v>
      </c>
      <c r="AZ962" s="5" t="s">
        <v>595</v>
      </c>
    </row>
    <row r="963" spans="1:52" s="5" customFormat="1" ht="24.95" customHeight="1" x14ac:dyDescent="0.25">
      <c r="A963" s="281" t="s">
        <v>228</v>
      </c>
      <c r="B963" s="19" t="s">
        <v>596</v>
      </c>
      <c r="C963" s="65" t="s">
        <v>597</v>
      </c>
      <c r="D963" s="66">
        <v>147.9</v>
      </c>
      <c r="E963" s="67">
        <v>147.9</v>
      </c>
      <c r="F963" s="101" t="s">
        <v>33</v>
      </c>
      <c r="G963" s="46">
        <v>0</v>
      </c>
      <c r="H963" s="46"/>
      <c r="I963" s="46"/>
      <c r="J963" s="46"/>
      <c r="K963" s="46"/>
      <c r="L963" s="46">
        <f t="shared" si="297"/>
        <v>0</v>
      </c>
      <c r="M963" s="46">
        <v>0</v>
      </c>
      <c r="N963" s="46">
        <f t="shared" si="298"/>
        <v>0</v>
      </c>
      <c r="O963" s="105"/>
      <c r="P963" s="105"/>
      <c r="Q963" s="105"/>
      <c r="R963" s="105"/>
      <c r="S963" s="46">
        <f t="shared" si="311"/>
        <v>0</v>
      </c>
      <c r="T963" s="46"/>
      <c r="U963" s="46">
        <f t="shared" si="312"/>
        <v>0</v>
      </c>
      <c r="V963" s="105"/>
      <c r="W963" s="105"/>
      <c r="X963" s="105"/>
      <c r="Y963" s="105"/>
      <c r="Z963" s="46">
        <f t="shared" si="299"/>
        <v>0</v>
      </c>
      <c r="AA963" s="105"/>
      <c r="AB963" s="46">
        <f t="shared" si="300"/>
        <v>0</v>
      </c>
      <c r="AC963" s="105"/>
      <c r="AD963" s="105"/>
      <c r="AE963" s="105"/>
      <c r="AF963" s="105"/>
      <c r="AG963" s="46">
        <f t="shared" si="294"/>
        <v>0</v>
      </c>
      <c r="AH963" s="105">
        <v>0</v>
      </c>
      <c r="AI963" s="46">
        <f t="shared" si="301"/>
        <v>0</v>
      </c>
      <c r="AJ963" s="105"/>
      <c r="AK963" s="105"/>
      <c r="AL963" s="105"/>
      <c r="AM963" s="105"/>
      <c r="AN963" s="46">
        <f t="shared" si="302"/>
        <v>0</v>
      </c>
      <c r="AO963" s="105">
        <v>0</v>
      </c>
      <c r="AP963" s="105">
        <f t="shared" si="303"/>
        <v>0</v>
      </c>
      <c r="AQ963" s="46">
        <f t="shared" si="304"/>
        <v>0</v>
      </c>
      <c r="AR963" s="46">
        <f t="shared" si="305"/>
        <v>0</v>
      </c>
      <c r="AS963" s="46">
        <f t="shared" si="306"/>
        <v>0</v>
      </c>
      <c r="AT963" s="46">
        <f t="shared" si="307"/>
        <v>0</v>
      </c>
      <c r="AU963" s="46">
        <f t="shared" si="308"/>
        <v>0</v>
      </c>
      <c r="AV963" s="105">
        <f t="shared" si="309"/>
        <v>0</v>
      </c>
      <c r="AW963" s="105">
        <f t="shared" si="310"/>
        <v>0</v>
      </c>
      <c r="AX963" s="107"/>
      <c r="AY963" s="294" t="b">
        <f t="shared" si="293"/>
        <v>1</v>
      </c>
      <c r="AZ963" s="5" t="s">
        <v>597</v>
      </c>
    </row>
    <row r="964" spans="1:52" s="5" customFormat="1" ht="24.95" customHeight="1" x14ac:dyDescent="0.25">
      <c r="A964" s="281" t="s">
        <v>1053</v>
      </c>
      <c r="B964" s="19" t="s">
        <v>1254</v>
      </c>
      <c r="C964" s="65" t="s">
        <v>1255</v>
      </c>
      <c r="D964" s="66">
        <v>299</v>
      </c>
      <c r="E964" s="67">
        <v>299</v>
      </c>
      <c r="F964" s="101" t="s">
        <v>33</v>
      </c>
      <c r="G964" s="46">
        <v>0</v>
      </c>
      <c r="H964" s="46"/>
      <c r="I964" s="46"/>
      <c r="J964" s="46"/>
      <c r="K964" s="46"/>
      <c r="L964" s="46">
        <f t="shared" si="297"/>
        <v>0</v>
      </c>
      <c r="M964" s="46"/>
      <c r="N964" s="46">
        <f t="shared" si="298"/>
        <v>0</v>
      </c>
      <c r="O964" s="105"/>
      <c r="P964" s="105"/>
      <c r="Q964" s="105"/>
      <c r="R964" s="105"/>
      <c r="S964" s="46">
        <f t="shared" si="311"/>
        <v>0</v>
      </c>
      <c r="T964" s="46"/>
      <c r="U964" s="46">
        <f t="shared" si="312"/>
        <v>0</v>
      </c>
      <c r="V964" s="105"/>
      <c r="W964" s="105"/>
      <c r="X964" s="105"/>
      <c r="Y964" s="105"/>
      <c r="Z964" s="46">
        <f t="shared" si="299"/>
        <v>0</v>
      </c>
      <c r="AA964" s="105"/>
      <c r="AB964" s="46">
        <f t="shared" si="300"/>
        <v>0</v>
      </c>
      <c r="AC964" s="105"/>
      <c r="AD964" s="105"/>
      <c r="AE964" s="105"/>
      <c r="AF964" s="105"/>
      <c r="AG964" s="46">
        <f t="shared" si="294"/>
        <v>0</v>
      </c>
      <c r="AH964" s="105">
        <v>0</v>
      </c>
      <c r="AI964" s="46">
        <f t="shared" si="301"/>
        <v>0</v>
      </c>
      <c r="AJ964" s="105"/>
      <c r="AK964" s="105"/>
      <c r="AL964" s="105"/>
      <c r="AM964" s="105"/>
      <c r="AN964" s="46">
        <f t="shared" si="302"/>
        <v>0</v>
      </c>
      <c r="AO964" s="105">
        <v>0</v>
      </c>
      <c r="AP964" s="105">
        <f t="shared" si="303"/>
        <v>0</v>
      </c>
      <c r="AQ964" s="46">
        <f t="shared" si="304"/>
        <v>0</v>
      </c>
      <c r="AR964" s="46">
        <f t="shared" si="305"/>
        <v>0</v>
      </c>
      <c r="AS964" s="46">
        <f t="shared" si="306"/>
        <v>0</v>
      </c>
      <c r="AT964" s="46">
        <f t="shared" si="307"/>
        <v>0</v>
      </c>
      <c r="AU964" s="46">
        <f t="shared" si="308"/>
        <v>0</v>
      </c>
      <c r="AV964" s="105">
        <f t="shared" si="309"/>
        <v>0</v>
      </c>
      <c r="AW964" s="105">
        <f t="shared" si="310"/>
        <v>0</v>
      </c>
      <c r="AX964" s="107"/>
      <c r="AY964" s="294" t="b">
        <f t="shared" si="293"/>
        <v>1</v>
      </c>
      <c r="AZ964" s="5" t="s">
        <v>1255</v>
      </c>
    </row>
    <row r="965" spans="1:52" s="5" customFormat="1" ht="24.95" customHeight="1" x14ac:dyDescent="0.25">
      <c r="A965" s="281" t="s">
        <v>1053</v>
      </c>
      <c r="B965" s="19" t="s">
        <v>1256</v>
      </c>
      <c r="C965" s="65" t="s">
        <v>1257</v>
      </c>
      <c r="D965" s="66">
        <v>449</v>
      </c>
      <c r="E965" s="67">
        <v>449</v>
      </c>
      <c r="F965" s="101" t="s">
        <v>33</v>
      </c>
      <c r="G965" s="46">
        <v>0</v>
      </c>
      <c r="H965" s="46"/>
      <c r="I965" s="46"/>
      <c r="J965" s="46"/>
      <c r="K965" s="46"/>
      <c r="L965" s="46">
        <f t="shared" si="297"/>
        <v>0</v>
      </c>
      <c r="M965" s="46"/>
      <c r="N965" s="46">
        <f t="shared" si="298"/>
        <v>0</v>
      </c>
      <c r="O965" s="105"/>
      <c r="P965" s="105"/>
      <c r="Q965" s="105"/>
      <c r="R965" s="105"/>
      <c r="S965" s="46">
        <f t="shared" si="311"/>
        <v>0</v>
      </c>
      <c r="T965" s="46"/>
      <c r="U965" s="46">
        <f t="shared" si="312"/>
        <v>0</v>
      </c>
      <c r="V965" s="105"/>
      <c r="W965" s="105"/>
      <c r="X965" s="105"/>
      <c r="Y965" s="105"/>
      <c r="Z965" s="46">
        <f t="shared" si="299"/>
        <v>0</v>
      </c>
      <c r="AA965" s="105"/>
      <c r="AB965" s="46">
        <f t="shared" si="300"/>
        <v>0</v>
      </c>
      <c r="AC965" s="105"/>
      <c r="AD965" s="105"/>
      <c r="AE965" s="105"/>
      <c r="AF965" s="105"/>
      <c r="AG965" s="46">
        <f t="shared" si="294"/>
        <v>0</v>
      </c>
      <c r="AH965" s="105">
        <v>0</v>
      </c>
      <c r="AI965" s="46">
        <f t="shared" si="301"/>
        <v>0</v>
      </c>
      <c r="AJ965" s="105"/>
      <c r="AK965" s="105"/>
      <c r="AL965" s="105"/>
      <c r="AM965" s="105"/>
      <c r="AN965" s="46">
        <f t="shared" si="302"/>
        <v>0</v>
      </c>
      <c r="AO965" s="105">
        <v>0</v>
      </c>
      <c r="AP965" s="105">
        <f t="shared" si="303"/>
        <v>0</v>
      </c>
      <c r="AQ965" s="46">
        <f t="shared" si="304"/>
        <v>0</v>
      </c>
      <c r="AR965" s="46">
        <f t="shared" si="305"/>
        <v>0</v>
      </c>
      <c r="AS965" s="46">
        <f t="shared" si="306"/>
        <v>0</v>
      </c>
      <c r="AT965" s="46">
        <f t="shared" si="307"/>
        <v>0</v>
      </c>
      <c r="AU965" s="46">
        <f t="shared" si="308"/>
        <v>0</v>
      </c>
      <c r="AV965" s="105">
        <f t="shared" si="309"/>
        <v>0</v>
      </c>
      <c r="AW965" s="105">
        <f t="shared" si="310"/>
        <v>0</v>
      </c>
      <c r="AX965" s="107"/>
      <c r="AY965" s="294" t="b">
        <f t="shared" si="293"/>
        <v>1</v>
      </c>
      <c r="AZ965" s="5" t="s">
        <v>1257</v>
      </c>
    </row>
    <row r="966" spans="1:52" s="5" customFormat="1" ht="24.95" customHeight="1" x14ac:dyDescent="0.25">
      <c r="A966" s="281" t="s">
        <v>27</v>
      </c>
      <c r="B966" s="19" t="s">
        <v>183</v>
      </c>
      <c r="C966" s="65" t="s">
        <v>184</v>
      </c>
      <c r="D966" s="66">
        <v>272.60000000000002</v>
      </c>
      <c r="E966" s="67">
        <v>272.60000000000002</v>
      </c>
      <c r="F966" s="101" t="s">
        <v>33</v>
      </c>
      <c r="G966" s="46">
        <v>0</v>
      </c>
      <c r="H966" s="46"/>
      <c r="I966" s="46"/>
      <c r="J966" s="46"/>
      <c r="K966" s="46"/>
      <c r="L966" s="46">
        <f t="shared" si="297"/>
        <v>0</v>
      </c>
      <c r="M966" s="46"/>
      <c r="N966" s="46">
        <f t="shared" si="298"/>
        <v>0</v>
      </c>
      <c r="O966" s="105"/>
      <c r="P966" s="105"/>
      <c r="Q966" s="105"/>
      <c r="R966" s="105"/>
      <c r="S966" s="46">
        <f t="shared" si="311"/>
        <v>0</v>
      </c>
      <c r="T966" s="46"/>
      <c r="U966" s="46">
        <f t="shared" si="312"/>
        <v>0</v>
      </c>
      <c r="V966" s="105"/>
      <c r="W966" s="105"/>
      <c r="X966" s="105"/>
      <c r="Y966" s="105"/>
      <c r="Z966" s="46">
        <f t="shared" si="299"/>
        <v>0</v>
      </c>
      <c r="AA966" s="105"/>
      <c r="AB966" s="46">
        <f t="shared" si="300"/>
        <v>0</v>
      </c>
      <c r="AC966" s="105"/>
      <c r="AD966" s="105"/>
      <c r="AE966" s="105"/>
      <c r="AF966" s="105"/>
      <c r="AG966" s="46">
        <f t="shared" si="294"/>
        <v>0</v>
      </c>
      <c r="AH966" s="105">
        <v>0</v>
      </c>
      <c r="AI966" s="46">
        <f t="shared" si="301"/>
        <v>0</v>
      </c>
      <c r="AJ966" s="105"/>
      <c r="AK966" s="105"/>
      <c r="AL966" s="105"/>
      <c r="AM966" s="105"/>
      <c r="AN966" s="46">
        <f t="shared" si="302"/>
        <v>0</v>
      </c>
      <c r="AO966" s="105">
        <v>0</v>
      </c>
      <c r="AP966" s="105">
        <f t="shared" si="303"/>
        <v>0</v>
      </c>
      <c r="AQ966" s="46">
        <f t="shared" si="304"/>
        <v>0</v>
      </c>
      <c r="AR966" s="46">
        <f t="shared" si="305"/>
        <v>0</v>
      </c>
      <c r="AS966" s="46">
        <f t="shared" si="306"/>
        <v>0</v>
      </c>
      <c r="AT966" s="46">
        <f t="shared" si="307"/>
        <v>0</v>
      </c>
      <c r="AU966" s="46">
        <f t="shared" si="308"/>
        <v>0</v>
      </c>
      <c r="AV966" s="105">
        <f t="shared" si="309"/>
        <v>0</v>
      </c>
      <c r="AW966" s="105">
        <f t="shared" si="310"/>
        <v>0</v>
      </c>
      <c r="AX966" s="107"/>
      <c r="AY966" s="294" t="b">
        <f t="shared" si="293"/>
        <v>1</v>
      </c>
      <c r="AZ966" s="5" t="s">
        <v>184</v>
      </c>
    </row>
    <row r="967" spans="1:52" s="5" customFormat="1" ht="24.95" customHeight="1" x14ac:dyDescent="0.25">
      <c r="A967" s="281" t="s">
        <v>27</v>
      </c>
      <c r="B967" s="19" t="s">
        <v>185</v>
      </c>
      <c r="C967" s="65" t="s">
        <v>186</v>
      </c>
      <c r="D967" s="66">
        <v>98.02</v>
      </c>
      <c r="E967" s="67">
        <v>98.02</v>
      </c>
      <c r="F967" s="101" t="s">
        <v>53</v>
      </c>
      <c r="G967" s="46">
        <v>50</v>
      </c>
      <c r="H967" s="46"/>
      <c r="I967" s="46"/>
      <c r="J967" s="46"/>
      <c r="K967" s="46"/>
      <c r="L967" s="46">
        <f t="shared" si="297"/>
        <v>50</v>
      </c>
      <c r="M967" s="46">
        <v>50</v>
      </c>
      <c r="N967" s="46">
        <f t="shared" si="298"/>
        <v>0</v>
      </c>
      <c r="O967" s="105"/>
      <c r="P967" s="105"/>
      <c r="Q967" s="105">
        <v>1</v>
      </c>
      <c r="R967" s="105"/>
      <c r="S967" s="46">
        <f t="shared" si="311"/>
        <v>49</v>
      </c>
      <c r="T967" s="46">
        <v>49</v>
      </c>
      <c r="U967" s="46">
        <f t="shared" si="312"/>
        <v>0</v>
      </c>
      <c r="V967" s="105">
        <v>10</v>
      </c>
      <c r="W967" s="105"/>
      <c r="X967" s="105"/>
      <c r="Y967" s="105"/>
      <c r="Z967" s="46">
        <f t="shared" si="299"/>
        <v>59</v>
      </c>
      <c r="AA967" s="105">
        <v>59</v>
      </c>
      <c r="AB967" s="46">
        <f t="shared" si="300"/>
        <v>0</v>
      </c>
      <c r="AC967" s="105"/>
      <c r="AD967" s="105"/>
      <c r="AE967" s="105">
        <v>3</v>
      </c>
      <c r="AF967" s="105"/>
      <c r="AG967" s="46">
        <f t="shared" si="294"/>
        <v>56</v>
      </c>
      <c r="AH967" s="105">
        <v>56</v>
      </c>
      <c r="AI967" s="46">
        <f t="shared" si="301"/>
        <v>0</v>
      </c>
      <c r="AJ967" s="105"/>
      <c r="AK967" s="105"/>
      <c r="AL967" s="105">
        <v>1</v>
      </c>
      <c r="AM967" s="105"/>
      <c r="AN967" s="46">
        <f t="shared" si="302"/>
        <v>55</v>
      </c>
      <c r="AO967" s="105">
        <v>55</v>
      </c>
      <c r="AP967" s="105">
        <f t="shared" si="303"/>
        <v>0</v>
      </c>
      <c r="AQ967" s="46">
        <f t="shared" si="304"/>
        <v>10</v>
      </c>
      <c r="AR967" s="46">
        <f t="shared" si="305"/>
        <v>0</v>
      </c>
      <c r="AS967" s="46">
        <f t="shared" si="306"/>
        <v>5</v>
      </c>
      <c r="AT967" s="46">
        <f t="shared" si="307"/>
        <v>0</v>
      </c>
      <c r="AU967" s="46">
        <f t="shared" si="308"/>
        <v>55</v>
      </c>
      <c r="AV967" s="105">
        <f t="shared" si="309"/>
        <v>55</v>
      </c>
      <c r="AW967" s="105">
        <f t="shared" si="310"/>
        <v>0</v>
      </c>
      <c r="AX967" s="106" t="s">
        <v>81</v>
      </c>
      <c r="AY967" s="294" t="b">
        <f t="shared" si="293"/>
        <v>1</v>
      </c>
      <c r="AZ967" s="5" t="s">
        <v>186</v>
      </c>
    </row>
    <row r="968" spans="1:52" s="5" customFormat="1" ht="24.95" customHeight="1" x14ac:dyDescent="0.25">
      <c r="A968" s="281" t="s">
        <v>189</v>
      </c>
      <c r="B968" s="19" t="s">
        <v>224</v>
      </c>
      <c r="C968" s="65" t="s">
        <v>225</v>
      </c>
      <c r="D968" s="66">
        <v>172.26</v>
      </c>
      <c r="E968" s="67">
        <v>172.26</v>
      </c>
      <c r="F968" s="101" t="s">
        <v>53</v>
      </c>
      <c r="G968" s="46">
        <v>87</v>
      </c>
      <c r="H968" s="46"/>
      <c r="I968" s="46"/>
      <c r="J968" s="46">
        <v>18</v>
      </c>
      <c r="K968" s="46"/>
      <c r="L968" s="46">
        <f t="shared" si="297"/>
        <v>69</v>
      </c>
      <c r="M968" s="46">
        <v>69</v>
      </c>
      <c r="N968" s="46">
        <f t="shared" si="298"/>
        <v>0</v>
      </c>
      <c r="O968" s="105">
        <v>205</v>
      </c>
      <c r="P968" s="105"/>
      <c r="Q968" s="105">
        <v>160</v>
      </c>
      <c r="R968" s="105"/>
      <c r="S968" s="46">
        <f t="shared" si="311"/>
        <v>114</v>
      </c>
      <c r="T968" s="46">
        <v>114</v>
      </c>
      <c r="U968" s="46">
        <f t="shared" si="312"/>
        <v>0</v>
      </c>
      <c r="V968" s="105"/>
      <c r="W968" s="105"/>
      <c r="X968" s="105">
        <v>10</v>
      </c>
      <c r="Y968" s="105"/>
      <c r="Z968" s="46">
        <f t="shared" si="299"/>
        <v>104</v>
      </c>
      <c r="AA968" s="105">
        <v>104</v>
      </c>
      <c r="AB968" s="46">
        <f t="shared" si="300"/>
        <v>0</v>
      </c>
      <c r="AC968" s="105"/>
      <c r="AD968" s="105"/>
      <c r="AE968" s="105">
        <v>9</v>
      </c>
      <c r="AF968" s="105"/>
      <c r="AG968" s="46">
        <f t="shared" si="294"/>
        <v>95</v>
      </c>
      <c r="AH968" s="105">
        <v>95</v>
      </c>
      <c r="AI968" s="46">
        <f t="shared" si="301"/>
        <v>0</v>
      </c>
      <c r="AJ968" s="105"/>
      <c r="AK968" s="105"/>
      <c r="AL968" s="105">
        <v>4</v>
      </c>
      <c r="AM968" s="105"/>
      <c r="AN968" s="46">
        <f t="shared" si="302"/>
        <v>91</v>
      </c>
      <c r="AO968" s="105">
        <f>56+35</f>
        <v>91</v>
      </c>
      <c r="AP968" s="105">
        <f t="shared" si="303"/>
        <v>0</v>
      </c>
      <c r="AQ968" s="46">
        <f t="shared" si="304"/>
        <v>205</v>
      </c>
      <c r="AR968" s="46">
        <f t="shared" si="305"/>
        <v>0</v>
      </c>
      <c r="AS968" s="46">
        <f t="shared" si="306"/>
        <v>201</v>
      </c>
      <c r="AT968" s="46">
        <f t="shared" si="307"/>
        <v>0</v>
      </c>
      <c r="AU968" s="46">
        <f t="shared" si="308"/>
        <v>91</v>
      </c>
      <c r="AV968" s="105">
        <f t="shared" si="309"/>
        <v>91</v>
      </c>
      <c r="AW968" s="105">
        <f t="shared" si="310"/>
        <v>0</v>
      </c>
      <c r="AX968" s="106"/>
      <c r="AY968" s="294" t="b">
        <f t="shared" si="293"/>
        <v>1</v>
      </c>
      <c r="AZ968" s="5" t="s">
        <v>225</v>
      </c>
    </row>
    <row r="969" spans="1:52" s="5" customFormat="1" ht="24.95" customHeight="1" x14ac:dyDescent="0.25">
      <c r="A969" s="281" t="s">
        <v>189</v>
      </c>
      <c r="B969" s="19" t="s">
        <v>226</v>
      </c>
      <c r="C969" s="65" t="s">
        <v>227</v>
      </c>
      <c r="D969" s="66">
        <v>164.72</v>
      </c>
      <c r="E969" s="67">
        <v>164.72</v>
      </c>
      <c r="F969" s="101" t="s">
        <v>33</v>
      </c>
      <c r="G969" s="46">
        <v>0</v>
      </c>
      <c r="H969" s="46"/>
      <c r="I969" s="46"/>
      <c r="J969" s="46"/>
      <c r="K969" s="46"/>
      <c r="L969" s="46">
        <f t="shared" si="297"/>
        <v>0</v>
      </c>
      <c r="M969" s="46"/>
      <c r="N969" s="46">
        <f t="shared" si="298"/>
        <v>0</v>
      </c>
      <c r="O969" s="105">
        <v>2</v>
      </c>
      <c r="P969" s="105"/>
      <c r="Q969" s="105"/>
      <c r="R969" s="105"/>
      <c r="S969" s="46">
        <f t="shared" si="311"/>
        <v>2</v>
      </c>
      <c r="T969" s="46">
        <v>2</v>
      </c>
      <c r="U969" s="46">
        <f t="shared" si="312"/>
        <v>0</v>
      </c>
      <c r="V969" s="105"/>
      <c r="W969" s="105"/>
      <c r="X969" s="105"/>
      <c r="Y969" s="105"/>
      <c r="Z969" s="46">
        <f t="shared" si="299"/>
        <v>2</v>
      </c>
      <c r="AA969" s="105">
        <v>2</v>
      </c>
      <c r="AB969" s="46">
        <f t="shared" si="300"/>
        <v>0</v>
      </c>
      <c r="AC969" s="105"/>
      <c r="AD969" s="105"/>
      <c r="AE969" s="105">
        <v>2</v>
      </c>
      <c r="AF969" s="105"/>
      <c r="AG969" s="46">
        <f t="shared" si="294"/>
        <v>0</v>
      </c>
      <c r="AH969" s="105">
        <v>0</v>
      </c>
      <c r="AI969" s="46">
        <f t="shared" si="301"/>
        <v>0</v>
      </c>
      <c r="AJ969" s="105"/>
      <c r="AK969" s="105"/>
      <c r="AL969" s="105"/>
      <c r="AM969" s="105"/>
      <c r="AN969" s="46">
        <f t="shared" si="302"/>
        <v>0</v>
      </c>
      <c r="AO969" s="105">
        <v>0</v>
      </c>
      <c r="AP969" s="105">
        <f t="shared" si="303"/>
        <v>0</v>
      </c>
      <c r="AQ969" s="46">
        <f t="shared" si="304"/>
        <v>2</v>
      </c>
      <c r="AR969" s="46">
        <f t="shared" si="305"/>
        <v>0</v>
      </c>
      <c r="AS969" s="46">
        <f t="shared" si="306"/>
        <v>2</v>
      </c>
      <c r="AT969" s="46">
        <f t="shared" si="307"/>
        <v>0</v>
      </c>
      <c r="AU969" s="46">
        <f t="shared" si="308"/>
        <v>0</v>
      </c>
      <c r="AV969" s="105">
        <f t="shared" si="309"/>
        <v>0</v>
      </c>
      <c r="AW969" s="105">
        <f t="shared" si="310"/>
        <v>0</v>
      </c>
      <c r="AX969" s="106"/>
      <c r="AY969" s="294" t="b">
        <f t="shared" ref="AY969:AY1032" si="313">C969=AZ969</f>
        <v>1</v>
      </c>
      <c r="AZ969" s="5" t="s">
        <v>227</v>
      </c>
    </row>
    <row r="970" spans="1:52" s="5" customFormat="1" ht="24.95" customHeight="1" x14ac:dyDescent="0.25">
      <c r="A970" s="281" t="s">
        <v>1270</v>
      </c>
      <c r="B970" s="19" t="s">
        <v>1536</v>
      </c>
      <c r="C970" s="65" t="s">
        <v>1537</v>
      </c>
      <c r="D970" s="66">
        <v>162</v>
      </c>
      <c r="E970" s="67">
        <v>162</v>
      </c>
      <c r="F970" s="101" t="s">
        <v>33</v>
      </c>
      <c r="G970" s="46">
        <v>0</v>
      </c>
      <c r="H970" s="46"/>
      <c r="I970" s="46"/>
      <c r="J970" s="46"/>
      <c r="K970" s="46"/>
      <c r="L970" s="46">
        <f t="shared" si="297"/>
        <v>0</v>
      </c>
      <c r="M970" s="46"/>
      <c r="N970" s="46">
        <f t="shared" si="298"/>
        <v>0</v>
      </c>
      <c r="O970" s="105"/>
      <c r="P970" s="105"/>
      <c r="Q970" s="105"/>
      <c r="R970" s="105"/>
      <c r="S970" s="46">
        <f t="shared" si="311"/>
        <v>0</v>
      </c>
      <c r="T970" s="46"/>
      <c r="U970" s="46">
        <f t="shared" si="312"/>
        <v>0</v>
      </c>
      <c r="V970" s="105"/>
      <c r="W970" s="105"/>
      <c r="X970" s="105"/>
      <c r="Y970" s="105"/>
      <c r="Z970" s="46">
        <f t="shared" si="299"/>
        <v>0</v>
      </c>
      <c r="AA970" s="105"/>
      <c r="AB970" s="46">
        <f t="shared" si="300"/>
        <v>0</v>
      </c>
      <c r="AC970" s="105"/>
      <c r="AD970" s="105"/>
      <c r="AE970" s="105"/>
      <c r="AF970" s="105"/>
      <c r="AG970" s="46">
        <f t="shared" si="294"/>
        <v>0</v>
      </c>
      <c r="AH970" s="105"/>
      <c r="AI970" s="46">
        <f t="shared" si="301"/>
        <v>0</v>
      </c>
      <c r="AJ970" s="105"/>
      <c r="AK970" s="105"/>
      <c r="AL970" s="105"/>
      <c r="AM970" s="105"/>
      <c r="AN970" s="46">
        <f t="shared" si="302"/>
        <v>0</v>
      </c>
      <c r="AO970" s="105">
        <v>0</v>
      </c>
      <c r="AP970" s="105">
        <f t="shared" si="303"/>
        <v>0</v>
      </c>
      <c r="AQ970" s="46">
        <f t="shared" si="304"/>
        <v>0</v>
      </c>
      <c r="AR970" s="46">
        <f t="shared" si="305"/>
        <v>0</v>
      </c>
      <c r="AS970" s="46">
        <f t="shared" si="306"/>
        <v>0</v>
      </c>
      <c r="AT970" s="46">
        <f t="shared" si="307"/>
        <v>0</v>
      </c>
      <c r="AU970" s="46">
        <f t="shared" si="308"/>
        <v>0</v>
      </c>
      <c r="AV970" s="105">
        <f t="shared" si="309"/>
        <v>0</v>
      </c>
      <c r="AW970" s="105">
        <f t="shared" si="310"/>
        <v>0</v>
      </c>
      <c r="AX970" s="107"/>
      <c r="AY970" s="294" t="b">
        <f t="shared" si="313"/>
        <v>1</v>
      </c>
      <c r="AZ970" s="5" t="s">
        <v>1537</v>
      </c>
    </row>
    <row r="971" spans="1:52" s="5" customFormat="1" ht="24.95" customHeight="1" x14ac:dyDescent="0.25">
      <c r="A971" s="281" t="s">
        <v>1739</v>
      </c>
      <c r="B971" s="19" t="s">
        <v>1865</v>
      </c>
      <c r="C971" s="65" t="s">
        <v>1866</v>
      </c>
      <c r="D971" s="66">
        <v>1309.18</v>
      </c>
      <c r="E971" s="67">
        <v>1309.18</v>
      </c>
      <c r="F971" s="101" t="s">
        <v>33</v>
      </c>
      <c r="G971" s="46">
        <v>0</v>
      </c>
      <c r="H971" s="46"/>
      <c r="I971" s="46"/>
      <c r="J971" s="46"/>
      <c r="K971" s="46"/>
      <c r="L971" s="46">
        <f t="shared" si="297"/>
        <v>0</v>
      </c>
      <c r="M971" s="46"/>
      <c r="N971" s="46">
        <f t="shared" si="298"/>
        <v>0</v>
      </c>
      <c r="O971" s="105"/>
      <c r="P971" s="105"/>
      <c r="Q971" s="105"/>
      <c r="R971" s="105"/>
      <c r="S971" s="46">
        <f t="shared" si="311"/>
        <v>0</v>
      </c>
      <c r="T971" s="46"/>
      <c r="U971" s="46">
        <f t="shared" si="312"/>
        <v>0</v>
      </c>
      <c r="V971" s="105"/>
      <c r="W971" s="105"/>
      <c r="X971" s="105"/>
      <c r="Y971" s="105"/>
      <c r="Z971" s="46">
        <f t="shared" si="299"/>
        <v>0</v>
      </c>
      <c r="AA971" s="105"/>
      <c r="AB971" s="46">
        <f t="shared" si="300"/>
        <v>0</v>
      </c>
      <c r="AC971" s="105"/>
      <c r="AD971" s="105"/>
      <c r="AE971" s="105"/>
      <c r="AF971" s="105"/>
      <c r="AG971" s="46">
        <f t="shared" si="294"/>
        <v>0</v>
      </c>
      <c r="AH971" s="105">
        <v>0</v>
      </c>
      <c r="AI971" s="46">
        <f t="shared" si="301"/>
        <v>0</v>
      </c>
      <c r="AJ971" s="105"/>
      <c r="AK971" s="105"/>
      <c r="AL971" s="105"/>
      <c r="AM971" s="105"/>
      <c r="AN971" s="46">
        <f t="shared" si="302"/>
        <v>0</v>
      </c>
      <c r="AO971" s="105">
        <v>0</v>
      </c>
      <c r="AP971" s="105">
        <f t="shared" si="303"/>
        <v>0</v>
      </c>
      <c r="AQ971" s="46">
        <f t="shared" si="304"/>
        <v>0</v>
      </c>
      <c r="AR971" s="46">
        <f t="shared" si="305"/>
        <v>0</v>
      </c>
      <c r="AS971" s="46">
        <f t="shared" si="306"/>
        <v>0</v>
      </c>
      <c r="AT971" s="46">
        <f t="shared" si="307"/>
        <v>0</v>
      </c>
      <c r="AU971" s="46">
        <f t="shared" si="308"/>
        <v>0</v>
      </c>
      <c r="AV971" s="105">
        <f t="shared" si="309"/>
        <v>0</v>
      </c>
      <c r="AW971" s="105">
        <f t="shared" si="310"/>
        <v>0</v>
      </c>
      <c r="AX971" s="107"/>
      <c r="AY971" s="294" t="b">
        <f t="shared" si="313"/>
        <v>1</v>
      </c>
      <c r="AZ971" s="5" t="s">
        <v>1866</v>
      </c>
    </row>
    <row r="972" spans="1:52" s="5" customFormat="1" ht="24.95" customHeight="1" x14ac:dyDescent="0.25">
      <c r="A972" s="281" t="s">
        <v>1739</v>
      </c>
      <c r="B972" s="69" t="s">
        <v>1867</v>
      </c>
      <c r="C972" s="65" t="s">
        <v>1868</v>
      </c>
      <c r="D972" s="66">
        <v>2308.4</v>
      </c>
      <c r="E972" s="67">
        <v>2308.4</v>
      </c>
      <c r="F972" s="101" t="s">
        <v>33</v>
      </c>
      <c r="G972" s="46">
        <v>0</v>
      </c>
      <c r="H972" s="46"/>
      <c r="I972" s="46"/>
      <c r="J972" s="46"/>
      <c r="K972" s="46"/>
      <c r="L972" s="46">
        <f t="shared" si="297"/>
        <v>0</v>
      </c>
      <c r="M972" s="46"/>
      <c r="N972" s="46">
        <f t="shared" si="298"/>
        <v>0</v>
      </c>
      <c r="O972" s="105"/>
      <c r="P972" s="105"/>
      <c r="Q972" s="105"/>
      <c r="R972" s="105"/>
      <c r="S972" s="46">
        <f t="shared" si="311"/>
        <v>0</v>
      </c>
      <c r="T972" s="46"/>
      <c r="U972" s="46">
        <f t="shared" si="312"/>
        <v>0</v>
      </c>
      <c r="V972" s="105"/>
      <c r="W972" s="105"/>
      <c r="X972" s="105"/>
      <c r="Y972" s="105"/>
      <c r="Z972" s="46">
        <f t="shared" si="299"/>
        <v>0</v>
      </c>
      <c r="AA972" s="105"/>
      <c r="AB972" s="46">
        <f t="shared" si="300"/>
        <v>0</v>
      </c>
      <c r="AC972" s="105"/>
      <c r="AD972" s="105"/>
      <c r="AE972" s="105"/>
      <c r="AF972" s="105"/>
      <c r="AG972" s="46">
        <f t="shared" si="294"/>
        <v>0</v>
      </c>
      <c r="AH972" s="105">
        <v>0</v>
      </c>
      <c r="AI972" s="46">
        <f t="shared" si="301"/>
        <v>0</v>
      </c>
      <c r="AJ972" s="105"/>
      <c r="AK972" s="105"/>
      <c r="AL972" s="105"/>
      <c r="AM972" s="105"/>
      <c r="AN972" s="46">
        <f t="shared" si="302"/>
        <v>0</v>
      </c>
      <c r="AO972" s="105">
        <v>0</v>
      </c>
      <c r="AP972" s="105">
        <f t="shared" si="303"/>
        <v>0</v>
      </c>
      <c r="AQ972" s="46">
        <f t="shared" si="304"/>
        <v>0</v>
      </c>
      <c r="AR972" s="46">
        <f t="shared" si="305"/>
        <v>0</v>
      </c>
      <c r="AS972" s="46">
        <f t="shared" si="306"/>
        <v>0</v>
      </c>
      <c r="AT972" s="46">
        <f t="shared" si="307"/>
        <v>0</v>
      </c>
      <c r="AU972" s="46">
        <f t="shared" si="308"/>
        <v>0</v>
      </c>
      <c r="AV972" s="105">
        <f t="shared" si="309"/>
        <v>0</v>
      </c>
      <c r="AW972" s="105">
        <f t="shared" si="310"/>
        <v>0</v>
      </c>
      <c r="AX972" s="107"/>
      <c r="AY972" s="294" t="b">
        <f t="shared" si="313"/>
        <v>1</v>
      </c>
      <c r="AZ972" s="5" t="s">
        <v>1868</v>
      </c>
    </row>
    <row r="973" spans="1:52" s="5" customFormat="1" ht="24.95" customHeight="1" x14ac:dyDescent="0.25">
      <c r="A973" s="281" t="s">
        <v>1270</v>
      </c>
      <c r="B973" s="19" t="s">
        <v>1538</v>
      </c>
      <c r="C973" s="65" t="s">
        <v>1539</v>
      </c>
      <c r="D973" s="66">
        <v>190.14</v>
      </c>
      <c r="E973" s="67">
        <v>190.14</v>
      </c>
      <c r="F973" s="101" t="s">
        <v>33</v>
      </c>
      <c r="G973" s="46">
        <v>0</v>
      </c>
      <c r="H973" s="46"/>
      <c r="I973" s="46"/>
      <c r="J973" s="46"/>
      <c r="K973" s="46"/>
      <c r="L973" s="46">
        <f t="shared" si="297"/>
        <v>0</v>
      </c>
      <c r="M973" s="46"/>
      <c r="N973" s="46">
        <f t="shared" si="298"/>
        <v>0</v>
      </c>
      <c r="O973" s="105"/>
      <c r="P973" s="105"/>
      <c r="Q973" s="105"/>
      <c r="R973" s="105"/>
      <c r="S973" s="46">
        <f t="shared" si="311"/>
        <v>0</v>
      </c>
      <c r="T973" s="46"/>
      <c r="U973" s="46">
        <f t="shared" si="312"/>
        <v>0</v>
      </c>
      <c r="V973" s="105"/>
      <c r="W973" s="105"/>
      <c r="X973" s="105"/>
      <c r="Y973" s="105"/>
      <c r="Z973" s="46">
        <f t="shared" si="299"/>
        <v>0</v>
      </c>
      <c r="AA973" s="105"/>
      <c r="AB973" s="46">
        <f t="shared" si="300"/>
        <v>0</v>
      </c>
      <c r="AC973" s="105"/>
      <c r="AD973" s="105"/>
      <c r="AE973" s="105"/>
      <c r="AF973" s="105"/>
      <c r="AG973" s="46">
        <f t="shared" si="294"/>
        <v>0</v>
      </c>
      <c r="AH973" s="105">
        <v>0</v>
      </c>
      <c r="AI973" s="46">
        <f t="shared" si="301"/>
        <v>0</v>
      </c>
      <c r="AJ973" s="105"/>
      <c r="AK973" s="105"/>
      <c r="AL973" s="105"/>
      <c r="AM973" s="105"/>
      <c r="AN973" s="46">
        <f t="shared" si="302"/>
        <v>0</v>
      </c>
      <c r="AO973" s="105">
        <v>0</v>
      </c>
      <c r="AP973" s="105">
        <f t="shared" si="303"/>
        <v>0</v>
      </c>
      <c r="AQ973" s="46">
        <f t="shared" si="304"/>
        <v>0</v>
      </c>
      <c r="AR973" s="46">
        <f t="shared" si="305"/>
        <v>0</v>
      </c>
      <c r="AS973" s="46">
        <f t="shared" si="306"/>
        <v>0</v>
      </c>
      <c r="AT973" s="46">
        <f t="shared" si="307"/>
        <v>0</v>
      </c>
      <c r="AU973" s="46">
        <f t="shared" si="308"/>
        <v>0</v>
      </c>
      <c r="AV973" s="105">
        <f t="shared" si="309"/>
        <v>0</v>
      </c>
      <c r="AW973" s="105">
        <f t="shared" si="310"/>
        <v>0</v>
      </c>
      <c r="AX973" s="107"/>
      <c r="AY973" s="294" t="b">
        <f t="shared" si="313"/>
        <v>1</v>
      </c>
      <c r="AZ973" s="5" t="s">
        <v>1539</v>
      </c>
    </row>
    <row r="974" spans="1:52" s="5" customFormat="1" ht="28.5" customHeight="1" x14ac:dyDescent="0.25">
      <c r="A974" s="281" t="s">
        <v>1741</v>
      </c>
      <c r="B974" s="69" t="s">
        <v>1746</v>
      </c>
      <c r="C974" s="65" t="s">
        <v>1747</v>
      </c>
      <c r="D974" s="66">
        <v>371.2</v>
      </c>
      <c r="E974" s="67">
        <v>371.2</v>
      </c>
      <c r="F974" s="101" t="s">
        <v>33</v>
      </c>
      <c r="G974" s="46">
        <v>1</v>
      </c>
      <c r="H974" s="46"/>
      <c r="I974" s="46"/>
      <c r="J974" s="46"/>
      <c r="K974" s="46"/>
      <c r="L974" s="46">
        <f t="shared" si="297"/>
        <v>1</v>
      </c>
      <c r="M974" s="46">
        <v>1</v>
      </c>
      <c r="N974" s="46">
        <f t="shared" si="298"/>
        <v>0</v>
      </c>
      <c r="O974" s="105"/>
      <c r="P974" s="105"/>
      <c r="Q974" s="105"/>
      <c r="R974" s="105"/>
      <c r="S974" s="46">
        <f t="shared" si="311"/>
        <v>1</v>
      </c>
      <c r="T974" s="46">
        <v>1</v>
      </c>
      <c r="U974" s="46">
        <f t="shared" si="312"/>
        <v>0</v>
      </c>
      <c r="V974" s="105"/>
      <c r="W974" s="105"/>
      <c r="X974" s="105"/>
      <c r="Y974" s="105"/>
      <c r="Z974" s="46">
        <f t="shared" si="299"/>
        <v>1</v>
      </c>
      <c r="AA974" s="105">
        <v>1</v>
      </c>
      <c r="AB974" s="46">
        <f t="shared" si="300"/>
        <v>0</v>
      </c>
      <c r="AC974" s="105"/>
      <c r="AD974" s="105"/>
      <c r="AE974" s="105"/>
      <c r="AF974" s="105"/>
      <c r="AG974" s="46">
        <f t="shared" si="294"/>
        <v>1</v>
      </c>
      <c r="AH974" s="105">
        <v>1</v>
      </c>
      <c r="AI974" s="46">
        <f t="shared" si="301"/>
        <v>0</v>
      </c>
      <c r="AJ974" s="105"/>
      <c r="AK974" s="105"/>
      <c r="AL974" s="105"/>
      <c r="AM974" s="105"/>
      <c r="AN974" s="46">
        <f t="shared" si="302"/>
        <v>1</v>
      </c>
      <c r="AO974" s="105">
        <v>1</v>
      </c>
      <c r="AP974" s="105">
        <f t="shared" si="303"/>
        <v>0</v>
      </c>
      <c r="AQ974" s="46">
        <f t="shared" si="304"/>
        <v>0</v>
      </c>
      <c r="AR974" s="46">
        <f t="shared" si="305"/>
        <v>0</v>
      </c>
      <c r="AS974" s="46">
        <f t="shared" si="306"/>
        <v>0</v>
      </c>
      <c r="AT974" s="46">
        <f t="shared" si="307"/>
        <v>0</v>
      </c>
      <c r="AU974" s="46">
        <f t="shared" si="308"/>
        <v>1</v>
      </c>
      <c r="AV974" s="184">
        <f t="shared" si="309"/>
        <v>1</v>
      </c>
      <c r="AW974" s="105">
        <f t="shared" si="310"/>
        <v>0</v>
      </c>
      <c r="AX974" s="107"/>
      <c r="AY974" s="294" t="b">
        <f t="shared" si="313"/>
        <v>1</v>
      </c>
      <c r="AZ974" s="5" t="s">
        <v>1747</v>
      </c>
    </row>
    <row r="975" spans="1:52" s="5" customFormat="1" ht="28.5" customHeight="1" x14ac:dyDescent="0.25">
      <c r="A975" s="281" t="s">
        <v>1053</v>
      </c>
      <c r="B975" s="19" t="s">
        <v>1258</v>
      </c>
      <c r="C975" s="65" t="s">
        <v>1259</v>
      </c>
      <c r="D975" s="66">
        <v>19</v>
      </c>
      <c r="E975" s="67">
        <v>19</v>
      </c>
      <c r="F975" s="101" t="s">
        <v>33</v>
      </c>
      <c r="G975" s="46">
        <v>0</v>
      </c>
      <c r="H975" s="46"/>
      <c r="I975" s="46"/>
      <c r="J975" s="46"/>
      <c r="K975" s="46"/>
      <c r="L975" s="46">
        <f t="shared" si="297"/>
        <v>0</v>
      </c>
      <c r="M975" s="46"/>
      <c r="N975" s="46">
        <f t="shared" si="298"/>
        <v>0</v>
      </c>
      <c r="O975" s="105"/>
      <c r="P975" s="105"/>
      <c r="Q975" s="105"/>
      <c r="R975" s="105"/>
      <c r="S975" s="46">
        <f t="shared" ref="S975:S1006" si="314">L975+O975+P975-Q975-R975</f>
        <v>0</v>
      </c>
      <c r="T975" s="46"/>
      <c r="U975" s="46">
        <f t="shared" ref="U975:U1006" si="315">T975-S975</f>
        <v>0</v>
      </c>
      <c r="V975" s="105"/>
      <c r="W975" s="105"/>
      <c r="X975" s="105"/>
      <c r="Y975" s="105"/>
      <c r="Z975" s="46">
        <f t="shared" si="299"/>
        <v>0</v>
      </c>
      <c r="AA975" s="105"/>
      <c r="AB975" s="46">
        <f t="shared" si="300"/>
        <v>0</v>
      </c>
      <c r="AC975" s="105"/>
      <c r="AD975" s="105"/>
      <c r="AE975" s="105"/>
      <c r="AF975" s="105"/>
      <c r="AG975" s="46">
        <f t="shared" si="294"/>
        <v>0</v>
      </c>
      <c r="AH975" s="105">
        <v>0</v>
      </c>
      <c r="AI975" s="46">
        <f t="shared" si="301"/>
        <v>0</v>
      </c>
      <c r="AJ975" s="105"/>
      <c r="AK975" s="105"/>
      <c r="AL975" s="105"/>
      <c r="AM975" s="105"/>
      <c r="AN975" s="46">
        <f t="shared" si="302"/>
        <v>0</v>
      </c>
      <c r="AO975" s="105">
        <v>0</v>
      </c>
      <c r="AP975" s="105">
        <f t="shared" si="303"/>
        <v>0</v>
      </c>
      <c r="AQ975" s="46">
        <f t="shared" si="304"/>
        <v>0</v>
      </c>
      <c r="AR975" s="46">
        <f t="shared" si="305"/>
        <v>0</v>
      </c>
      <c r="AS975" s="46">
        <f t="shared" si="306"/>
        <v>0</v>
      </c>
      <c r="AT975" s="46">
        <f t="shared" si="307"/>
        <v>0</v>
      </c>
      <c r="AU975" s="46">
        <f t="shared" si="308"/>
        <v>0</v>
      </c>
      <c r="AV975" s="105">
        <f t="shared" si="309"/>
        <v>0</v>
      </c>
      <c r="AW975" s="105">
        <f t="shared" si="310"/>
        <v>0</v>
      </c>
      <c r="AX975" s="107"/>
      <c r="AY975" s="294" t="b">
        <f t="shared" si="313"/>
        <v>1</v>
      </c>
      <c r="AZ975" s="5" t="s">
        <v>1259</v>
      </c>
    </row>
    <row r="976" spans="1:52" s="5" customFormat="1" ht="28.5" customHeight="1" x14ac:dyDescent="0.25">
      <c r="A976" s="281" t="s">
        <v>1053</v>
      </c>
      <c r="B976" s="19" t="s">
        <v>1260</v>
      </c>
      <c r="C976" s="65" t="s">
        <v>1261</v>
      </c>
      <c r="D976" s="66">
        <v>35</v>
      </c>
      <c r="E976" s="67">
        <v>35</v>
      </c>
      <c r="F976" s="101" t="s">
        <v>33</v>
      </c>
      <c r="G976" s="46">
        <v>0</v>
      </c>
      <c r="H976" s="46"/>
      <c r="I976" s="46"/>
      <c r="J976" s="46"/>
      <c r="K976" s="46"/>
      <c r="L976" s="46">
        <f t="shared" si="297"/>
        <v>0</v>
      </c>
      <c r="M976" s="46"/>
      <c r="N976" s="46">
        <f t="shared" si="298"/>
        <v>0</v>
      </c>
      <c r="O976" s="105"/>
      <c r="P976" s="105"/>
      <c r="Q976" s="105"/>
      <c r="R976" s="105"/>
      <c r="S976" s="46">
        <f t="shared" si="314"/>
        <v>0</v>
      </c>
      <c r="T976" s="46"/>
      <c r="U976" s="46">
        <f t="shared" si="315"/>
        <v>0</v>
      </c>
      <c r="V976" s="105"/>
      <c r="W976" s="105"/>
      <c r="X976" s="105"/>
      <c r="Y976" s="105"/>
      <c r="Z976" s="46">
        <f t="shared" si="299"/>
        <v>0</v>
      </c>
      <c r="AA976" s="105"/>
      <c r="AB976" s="46">
        <f t="shared" si="300"/>
        <v>0</v>
      </c>
      <c r="AC976" s="105"/>
      <c r="AD976" s="105"/>
      <c r="AE976" s="105"/>
      <c r="AF976" s="105"/>
      <c r="AG976" s="46">
        <f t="shared" si="294"/>
        <v>0</v>
      </c>
      <c r="AH976" s="105">
        <v>0</v>
      </c>
      <c r="AI976" s="46">
        <f t="shared" si="301"/>
        <v>0</v>
      </c>
      <c r="AJ976" s="105"/>
      <c r="AK976" s="105"/>
      <c r="AL976" s="105"/>
      <c r="AM976" s="105"/>
      <c r="AN976" s="46">
        <f t="shared" si="302"/>
        <v>0</v>
      </c>
      <c r="AO976" s="105">
        <v>0</v>
      </c>
      <c r="AP976" s="105">
        <f t="shared" si="303"/>
        <v>0</v>
      </c>
      <c r="AQ976" s="46">
        <f t="shared" si="304"/>
        <v>0</v>
      </c>
      <c r="AR976" s="46">
        <f t="shared" si="305"/>
        <v>0</v>
      </c>
      <c r="AS976" s="46">
        <f t="shared" si="306"/>
        <v>0</v>
      </c>
      <c r="AT976" s="46">
        <f t="shared" si="307"/>
        <v>0</v>
      </c>
      <c r="AU976" s="46">
        <f t="shared" si="308"/>
        <v>0</v>
      </c>
      <c r="AV976" s="105">
        <f t="shared" si="309"/>
        <v>0</v>
      </c>
      <c r="AW976" s="105">
        <f t="shared" si="310"/>
        <v>0</v>
      </c>
      <c r="AX976" s="107"/>
      <c r="AY976" s="294" t="b">
        <f t="shared" si="313"/>
        <v>1</v>
      </c>
      <c r="AZ976" s="5" t="s">
        <v>1261</v>
      </c>
    </row>
    <row r="977" spans="1:52" s="5" customFormat="1" ht="28.5" customHeight="1" x14ac:dyDescent="0.25">
      <c r="A977" s="281" t="s">
        <v>1298</v>
      </c>
      <c r="B977" s="19" t="s">
        <v>1419</v>
      </c>
      <c r="C977" s="65" t="s">
        <v>1420</v>
      </c>
      <c r="D977" s="66">
        <v>49</v>
      </c>
      <c r="E977" s="67">
        <v>49</v>
      </c>
      <c r="F977" s="101" t="s">
        <v>33</v>
      </c>
      <c r="G977" s="46">
        <v>0</v>
      </c>
      <c r="H977" s="46"/>
      <c r="I977" s="46"/>
      <c r="J977" s="46"/>
      <c r="K977" s="46"/>
      <c r="L977" s="46">
        <f t="shared" si="297"/>
        <v>0</v>
      </c>
      <c r="M977" s="46"/>
      <c r="N977" s="46">
        <f t="shared" si="298"/>
        <v>0</v>
      </c>
      <c r="O977" s="105"/>
      <c r="P977" s="105"/>
      <c r="Q977" s="105"/>
      <c r="R977" s="105"/>
      <c r="S977" s="46">
        <f t="shared" si="314"/>
        <v>0</v>
      </c>
      <c r="T977" s="46"/>
      <c r="U977" s="46">
        <f t="shared" si="315"/>
        <v>0</v>
      </c>
      <c r="V977" s="105"/>
      <c r="W977" s="105"/>
      <c r="X977" s="105"/>
      <c r="Y977" s="105"/>
      <c r="Z977" s="46">
        <f t="shared" si="299"/>
        <v>0</v>
      </c>
      <c r="AA977" s="105"/>
      <c r="AB977" s="46">
        <f t="shared" si="300"/>
        <v>0</v>
      </c>
      <c r="AC977" s="105"/>
      <c r="AD977" s="105"/>
      <c r="AE977" s="105"/>
      <c r="AF977" s="105"/>
      <c r="AG977" s="46">
        <f t="shared" ref="AG977:AG1039" si="316">Z977+AC977+AD977-AE977-AF977</f>
        <v>0</v>
      </c>
      <c r="AH977" s="105">
        <v>0</v>
      </c>
      <c r="AI977" s="46">
        <f t="shared" si="301"/>
        <v>0</v>
      </c>
      <c r="AJ977" s="105"/>
      <c r="AK977" s="105"/>
      <c r="AL977" s="105"/>
      <c r="AM977" s="105"/>
      <c r="AN977" s="46">
        <f t="shared" si="302"/>
        <v>0</v>
      </c>
      <c r="AO977" s="105">
        <v>0</v>
      </c>
      <c r="AP977" s="105">
        <f t="shared" si="303"/>
        <v>0</v>
      </c>
      <c r="AQ977" s="46">
        <f t="shared" si="304"/>
        <v>0</v>
      </c>
      <c r="AR977" s="46">
        <f t="shared" si="305"/>
        <v>0</v>
      </c>
      <c r="AS977" s="46">
        <f t="shared" si="306"/>
        <v>0</v>
      </c>
      <c r="AT977" s="46">
        <f t="shared" si="307"/>
        <v>0</v>
      </c>
      <c r="AU977" s="46">
        <f t="shared" si="308"/>
        <v>0</v>
      </c>
      <c r="AV977" s="105">
        <f t="shared" si="309"/>
        <v>0</v>
      </c>
      <c r="AW977" s="105">
        <f t="shared" si="310"/>
        <v>0</v>
      </c>
      <c r="AX977" s="107"/>
      <c r="AY977" s="294" t="b">
        <f t="shared" si="313"/>
        <v>1</v>
      </c>
      <c r="AZ977" s="5" t="s">
        <v>1420</v>
      </c>
    </row>
    <row r="978" spans="1:52" s="5" customFormat="1" ht="28.5" customHeight="1" x14ac:dyDescent="0.25">
      <c r="A978" s="281" t="s">
        <v>228</v>
      </c>
      <c r="B978" s="19" t="s">
        <v>598</v>
      </c>
      <c r="C978" s="65" t="s">
        <v>599</v>
      </c>
      <c r="D978" s="66">
        <v>0</v>
      </c>
      <c r="E978" s="67">
        <v>0</v>
      </c>
      <c r="F978" s="101" t="s">
        <v>33</v>
      </c>
      <c r="G978" s="46">
        <v>0</v>
      </c>
      <c r="H978" s="46"/>
      <c r="I978" s="46"/>
      <c r="J978" s="46"/>
      <c r="K978" s="46"/>
      <c r="L978" s="46">
        <f t="shared" si="297"/>
        <v>0</v>
      </c>
      <c r="M978" s="46">
        <v>0</v>
      </c>
      <c r="N978" s="46">
        <f t="shared" si="298"/>
        <v>0</v>
      </c>
      <c r="O978" s="105"/>
      <c r="P978" s="105"/>
      <c r="Q978" s="105"/>
      <c r="R978" s="105"/>
      <c r="S978" s="46">
        <f t="shared" si="314"/>
        <v>0</v>
      </c>
      <c r="T978" s="46"/>
      <c r="U978" s="46">
        <f t="shared" si="315"/>
        <v>0</v>
      </c>
      <c r="V978" s="105"/>
      <c r="W978" s="105"/>
      <c r="X978" s="105"/>
      <c r="Y978" s="105"/>
      <c r="Z978" s="46">
        <f t="shared" si="299"/>
        <v>0</v>
      </c>
      <c r="AA978" s="105"/>
      <c r="AB978" s="46">
        <f t="shared" si="300"/>
        <v>0</v>
      </c>
      <c r="AC978" s="105"/>
      <c r="AD978" s="105"/>
      <c r="AE978" s="105"/>
      <c r="AF978" s="105"/>
      <c r="AG978" s="46">
        <f t="shared" si="316"/>
        <v>0</v>
      </c>
      <c r="AH978" s="105">
        <v>0</v>
      </c>
      <c r="AI978" s="46">
        <f t="shared" si="301"/>
        <v>0</v>
      </c>
      <c r="AJ978" s="105"/>
      <c r="AK978" s="105"/>
      <c r="AL978" s="105"/>
      <c r="AM978" s="105"/>
      <c r="AN978" s="46">
        <f t="shared" si="302"/>
        <v>0</v>
      </c>
      <c r="AO978" s="105">
        <v>0</v>
      </c>
      <c r="AP978" s="105">
        <f t="shared" si="303"/>
        <v>0</v>
      </c>
      <c r="AQ978" s="46">
        <f t="shared" si="304"/>
        <v>0</v>
      </c>
      <c r="AR978" s="46">
        <f t="shared" si="305"/>
        <v>0</v>
      </c>
      <c r="AS978" s="46">
        <f t="shared" si="306"/>
        <v>0</v>
      </c>
      <c r="AT978" s="46">
        <f t="shared" si="307"/>
        <v>0</v>
      </c>
      <c r="AU978" s="46">
        <f t="shared" si="308"/>
        <v>0</v>
      </c>
      <c r="AV978" s="105">
        <f t="shared" si="309"/>
        <v>0</v>
      </c>
      <c r="AW978" s="105">
        <f t="shared" si="310"/>
        <v>0</v>
      </c>
      <c r="AX978" s="107"/>
      <c r="AY978" s="294" t="b">
        <f t="shared" si="313"/>
        <v>1</v>
      </c>
      <c r="AZ978" s="5" t="s">
        <v>599</v>
      </c>
    </row>
    <row r="979" spans="1:52" s="5" customFormat="1" ht="24.95" customHeight="1" x14ac:dyDescent="0.25">
      <c r="A979" s="281" t="s">
        <v>228</v>
      </c>
      <c r="B979" s="19" t="s">
        <v>600</v>
      </c>
      <c r="C979" s="65" t="s">
        <v>601</v>
      </c>
      <c r="D979" s="66">
        <v>0</v>
      </c>
      <c r="E979" s="67">
        <v>0</v>
      </c>
      <c r="F979" s="101" t="s">
        <v>33</v>
      </c>
      <c r="G979" s="46">
        <v>0</v>
      </c>
      <c r="H979" s="46"/>
      <c r="I979" s="46"/>
      <c r="J979" s="46"/>
      <c r="K979" s="46"/>
      <c r="L979" s="46">
        <f t="shared" si="297"/>
        <v>0</v>
      </c>
      <c r="M979" s="46">
        <v>0</v>
      </c>
      <c r="N979" s="46">
        <f t="shared" si="298"/>
        <v>0</v>
      </c>
      <c r="O979" s="105"/>
      <c r="P979" s="105"/>
      <c r="Q979" s="105"/>
      <c r="R979" s="105"/>
      <c r="S979" s="46">
        <f t="shared" si="314"/>
        <v>0</v>
      </c>
      <c r="T979" s="46"/>
      <c r="U979" s="46">
        <f t="shared" si="315"/>
        <v>0</v>
      </c>
      <c r="V979" s="105"/>
      <c r="W979" s="105"/>
      <c r="X979" s="105"/>
      <c r="Y979" s="105"/>
      <c r="Z979" s="46">
        <f t="shared" si="299"/>
        <v>0</v>
      </c>
      <c r="AA979" s="105"/>
      <c r="AB979" s="46">
        <f t="shared" si="300"/>
        <v>0</v>
      </c>
      <c r="AC979" s="105"/>
      <c r="AD979" s="105"/>
      <c r="AE979" s="105"/>
      <c r="AF979" s="105"/>
      <c r="AG979" s="46">
        <f t="shared" si="316"/>
        <v>0</v>
      </c>
      <c r="AH979" s="105">
        <v>0</v>
      </c>
      <c r="AI979" s="46">
        <f t="shared" si="301"/>
        <v>0</v>
      </c>
      <c r="AJ979" s="105"/>
      <c r="AK979" s="105"/>
      <c r="AL979" s="105"/>
      <c r="AM979" s="105"/>
      <c r="AN979" s="46">
        <f t="shared" si="302"/>
        <v>0</v>
      </c>
      <c r="AO979" s="105">
        <v>0</v>
      </c>
      <c r="AP979" s="105">
        <f t="shared" si="303"/>
        <v>0</v>
      </c>
      <c r="AQ979" s="46">
        <f t="shared" si="304"/>
        <v>0</v>
      </c>
      <c r="AR979" s="46">
        <f t="shared" si="305"/>
        <v>0</v>
      </c>
      <c r="AS979" s="46">
        <f t="shared" si="306"/>
        <v>0</v>
      </c>
      <c r="AT979" s="46">
        <f t="shared" si="307"/>
        <v>0</v>
      </c>
      <c r="AU979" s="46">
        <f t="shared" si="308"/>
        <v>0</v>
      </c>
      <c r="AV979" s="105">
        <f t="shared" si="309"/>
        <v>0</v>
      </c>
      <c r="AW979" s="105">
        <f t="shared" si="310"/>
        <v>0</v>
      </c>
      <c r="AX979" s="107"/>
      <c r="AY979" s="294" t="b">
        <f t="shared" si="313"/>
        <v>1</v>
      </c>
      <c r="AZ979" s="5" t="s">
        <v>601</v>
      </c>
    </row>
    <row r="980" spans="1:52" s="5" customFormat="1" ht="28.5" customHeight="1" x14ac:dyDescent="0.25">
      <c r="A980" s="281" t="s">
        <v>228</v>
      </c>
      <c r="B980" s="19" t="s">
        <v>602</v>
      </c>
      <c r="C980" s="65" t="s">
        <v>603</v>
      </c>
      <c r="D980" s="66">
        <v>89.7</v>
      </c>
      <c r="E980" s="67">
        <v>89.7</v>
      </c>
      <c r="F980" s="101" t="s">
        <v>33</v>
      </c>
      <c r="G980" s="46">
        <v>0</v>
      </c>
      <c r="H980" s="46"/>
      <c r="I980" s="46"/>
      <c r="J980" s="46"/>
      <c r="K980" s="46"/>
      <c r="L980" s="46">
        <f t="shared" si="297"/>
        <v>0</v>
      </c>
      <c r="M980" s="46">
        <v>0</v>
      </c>
      <c r="N980" s="46">
        <f t="shared" si="298"/>
        <v>0</v>
      </c>
      <c r="O980" s="105"/>
      <c r="P980" s="105"/>
      <c r="Q980" s="105"/>
      <c r="R980" s="105"/>
      <c r="S980" s="46">
        <f t="shared" si="314"/>
        <v>0</v>
      </c>
      <c r="T980" s="46"/>
      <c r="U980" s="46">
        <f t="shared" si="315"/>
        <v>0</v>
      </c>
      <c r="V980" s="105"/>
      <c r="W980" s="105"/>
      <c r="X980" s="105"/>
      <c r="Y980" s="105"/>
      <c r="Z980" s="46">
        <f t="shared" si="299"/>
        <v>0</v>
      </c>
      <c r="AA980" s="105"/>
      <c r="AB980" s="46">
        <f t="shared" si="300"/>
        <v>0</v>
      </c>
      <c r="AC980" s="105"/>
      <c r="AD980" s="105"/>
      <c r="AE980" s="105"/>
      <c r="AF980" s="105"/>
      <c r="AG980" s="46">
        <f t="shared" si="316"/>
        <v>0</v>
      </c>
      <c r="AH980" s="105">
        <v>0</v>
      </c>
      <c r="AI980" s="46">
        <f t="shared" si="301"/>
        <v>0</v>
      </c>
      <c r="AJ980" s="105"/>
      <c r="AK980" s="105"/>
      <c r="AL980" s="105"/>
      <c r="AM980" s="105"/>
      <c r="AN980" s="46">
        <f t="shared" si="302"/>
        <v>0</v>
      </c>
      <c r="AO980" s="105">
        <v>0</v>
      </c>
      <c r="AP980" s="105">
        <f t="shared" si="303"/>
        <v>0</v>
      </c>
      <c r="AQ980" s="46">
        <f t="shared" si="304"/>
        <v>0</v>
      </c>
      <c r="AR980" s="46">
        <f t="shared" si="305"/>
        <v>0</v>
      </c>
      <c r="AS980" s="46">
        <f t="shared" si="306"/>
        <v>0</v>
      </c>
      <c r="AT980" s="46">
        <f t="shared" si="307"/>
        <v>0</v>
      </c>
      <c r="AU980" s="46">
        <f t="shared" si="308"/>
        <v>0</v>
      </c>
      <c r="AV980" s="105">
        <f t="shared" si="309"/>
        <v>0</v>
      </c>
      <c r="AW980" s="105">
        <f t="shared" si="310"/>
        <v>0</v>
      </c>
      <c r="AX980" s="107"/>
      <c r="AY980" s="294" t="b">
        <f t="shared" si="313"/>
        <v>1</v>
      </c>
      <c r="AZ980" s="5" t="s">
        <v>603</v>
      </c>
    </row>
    <row r="981" spans="1:52" s="5" customFormat="1" ht="28.5" customHeight="1" x14ac:dyDescent="0.25">
      <c r="A981" s="281" t="s">
        <v>1298</v>
      </c>
      <c r="B981" s="19" t="s">
        <v>1421</v>
      </c>
      <c r="C981" s="65" t="s">
        <v>1422</v>
      </c>
      <c r="D981" s="66">
        <v>458.2</v>
      </c>
      <c r="E981" s="67">
        <v>458.2</v>
      </c>
      <c r="F981" s="101" t="s">
        <v>33</v>
      </c>
      <c r="G981" s="46">
        <v>0</v>
      </c>
      <c r="H981" s="46"/>
      <c r="I981" s="46"/>
      <c r="J981" s="46"/>
      <c r="K981" s="46"/>
      <c r="L981" s="46">
        <f t="shared" si="297"/>
        <v>0</v>
      </c>
      <c r="M981" s="46"/>
      <c r="N981" s="46">
        <f t="shared" si="298"/>
        <v>0</v>
      </c>
      <c r="O981" s="105"/>
      <c r="P981" s="105"/>
      <c r="Q981" s="105"/>
      <c r="R981" s="105"/>
      <c r="S981" s="46">
        <f t="shared" si="314"/>
        <v>0</v>
      </c>
      <c r="T981" s="46"/>
      <c r="U981" s="46">
        <f t="shared" si="315"/>
        <v>0</v>
      </c>
      <c r="V981" s="105"/>
      <c r="W981" s="105"/>
      <c r="X981" s="105"/>
      <c r="Y981" s="105"/>
      <c r="Z981" s="46">
        <f t="shared" si="299"/>
        <v>0</v>
      </c>
      <c r="AA981" s="105"/>
      <c r="AB981" s="46">
        <f t="shared" si="300"/>
        <v>0</v>
      </c>
      <c r="AC981" s="105"/>
      <c r="AD981" s="105"/>
      <c r="AE981" s="105"/>
      <c r="AF981" s="105"/>
      <c r="AG981" s="46">
        <f t="shared" si="316"/>
        <v>0</v>
      </c>
      <c r="AH981" s="105">
        <v>0</v>
      </c>
      <c r="AI981" s="46">
        <f t="shared" si="301"/>
        <v>0</v>
      </c>
      <c r="AJ981" s="105"/>
      <c r="AK981" s="105"/>
      <c r="AL981" s="105"/>
      <c r="AM981" s="105"/>
      <c r="AN981" s="46">
        <f t="shared" si="302"/>
        <v>0</v>
      </c>
      <c r="AO981" s="105">
        <v>0</v>
      </c>
      <c r="AP981" s="105">
        <f t="shared" si="303"/>
        <v>0</v>
      </c>
      <c r="AQ981" s="46">
        <f t="shared" si="304"/>
        <v>0</v>
      </c>
      <c r="AR981" s="46">
        <f t="shared" si="305"/>
        <v>0</v>
      </c>
      <c r="AS981" s="46">
        <f t="shared" si="306"/>
        <v>0</v>
      </c>
      <c r="AT981" s="46">
        <f t="shared" si="307"/>
        <v>0</v>
      </c>
      <c r="AU981" s="46">
        <f t="shared" si="308"/>
        <v>0</v>
      </c>
      <c r="AV981" s="105">
        <f t="shared" si="309"/>
        <v>0</v>
      </c>
      <c r="AW981" s="105">
        <f t="shared" si="310"/>
        <v>0</v>
      </c>
      <c r="AX981" s="107"/>
      <c r="AY981" s="294" t="b">
        <f t="shared" si="313"/>
        <v>1</v>
      </c>
      <c r="AZ981" s="5" t="s">
        <v>1422</v>
      </c>
    </row>
    <row r="982" spans="1:52" s="5" customFormat="1" ht="24.95" customHeight="1" x14ac:dyDescent="0.25">
      <c r="A982" s="281" t="s">
        <v>228</v>
      </c>
      <c r="B982" s="19" t="s">
        <v>604</v>
      </c>
      <c r="C982" s="65" t="s">
        <v>605</v>
      </c>
      <c r="D982" s="66">
        <v>1595</v>
      </c>
      <c r="E982" s="67">
        <v>1595</v>
      </c>
      <c r="F982" s="101" t="s">
        <v>33</v>
      </c>
      <c r="G982" s="46">
        <v>2</v>
      </c>
      <c r="H982" s="46"/>
      <c r="I982" s="46"/>
      <c r="J982" s="46"/>
      <c r="K982" s="46"/>
      <c r="L982" s="46">
        <f t="shared" si="297"/>
        <v>2</v>
      </c>
      <c r="M982" s="46">
        <v>2</v>
      </c>
      <c r="N982" s="46">
        <f t="shared" si="298"/>
        <v>0</v>
      </c>
      <c r="O982" s="105"/>
      <c r="P982" s="105"/>
      <c r="Q982" s="105"/>
      <c r="R982" s="105"/>
      <c r="S982" s="46">
        <f t="shared" si="314"/>
        <v>2</v>
      </c>
      <c r="T982" s="46">
        <v>2</v>
      </c>
      <c r="U982" s="46">
        <f t="shared" si="315"/>
        <v>0</v>
      </c>
      <c r="V982" s="105"/>
      <c r="W982" s="105"/>
      <c r="X982" s="105"/>
      <c r="Y982" s="105"/>
      <c r="Z982" s="46">
        <f t="shared" si="299"/>
        <v>2</v>
      </c>
      <c r="AA982" s="105">
        <v>2</v>
      </c>
      <c r="AB982" s="46">
        <f t="shared" si="300"/>
        <v>0</v>
      </c>
      <c r="AC982" s="105"/>
      <c r="AD982" s="105"/>
      <c r="AE982" s="105"/>
      <c r="AF982" s="105"/>
      <c r="AG982" s="46">
        <f t="shared" si="316"/>
        <v>2</v>
      </c>
      <c r="AH982" s="105">
        <v>2</v>
      </c>
      <c r="AI982" s="46">
        <f t="shared" si="301"/>
        <v>0</v>
      </c>
      <c r="AJ982" s="105"/>
      <c r="AK982" s="105"/>
      <c r="AL982" s="105"/>
      <c r="AM982" s="105"/>
      <c r="AN982" s="46">
        <f t="shared" si="302"/>
        <v>2</v>
      </c>
      <c r="AO982" s="105">
        <v>2</v>
      </c>
      <c r="AP982" s="105">
        <f t="shared" si="303"/>
        <v>0</v>
      </c>
      <c r="AQ982" s="46">
        <f t="shared" si="304"/>
        <v>0</v>
      </c>
      <c r="AR982" s="46">
        <f t="shared" si="305"/>
        <v>0</v>
      </c>
      <c r="AS982" s="46">
        <f t="shared" si="306"/>
        <v>0</v>
      </c>
      <c r="AT982" s="46">
        <f t="shared" si="307"/>
        <v>0</v>
      </c>
      <c r="AU982" s="46">
        <f t="shared" si="308"/>
        <v>2</v>
      </c>
      <c r="AV982" s="105">
        <f t="shared" si="309"/>
        <v>2</v>
      </c>
      <c r="AW982" s="105">
        <f t="shared" si="310"/>
        <v>0</v>
      </c>
      <c r="AX982" s="107"/>
      <c r="AY982" s="294" t="b">
        <f t="shared" si="313"/>
        <v>1</v>
      </c>
      <c r="AZ982" s="5" t="s">
        <v>605</v>
      </c>
    </row>
    <row r="983" spans="1:52" s="5" customFormat="1" ht="24.95" customHeight="1" x14ac:dyDescent="0.25">
      <c r="A983" s="281" t="s">
        <v>1053</v>
      </c>
      <c r="B983" s="19" t="s">
        <v>1262</v>
      </c>
      <c r="C983" s="65" t="s">
        <v>1263</v>
      </c>
      <c r="D983" s="66">
        <v>54.47</v>
      </c>
      <c r="E983" s="67">
        <v>54.47</v>
      </c>
      <c r="F983" s="101" t="s">
        <v>33</v>
      </c>
      <c r="G983" s="46">
        <v>44</v>
      </c>
      <c r="H983" s="46"/>
      <c r="I983" s="46"/>
      <c r="J983" s="46"/>
      <c r="K983" s="46"/>
      <c r="L983" s="46">
        <f t="shared" si="297"/>
        <v>44</v>
      </c>
      <c r="M983" s="46">
        <v>44</v>
      </c>
      <c r="N983" s="46">
        <f t="shared" si="298"/>
        <v>0</v>
      </c>
      <c r="O983" s="105"/>
      <c r="P983" s="105"/>
      <c r="Q983" s="105"/>
      <c r="R983" s="105"/>
      <c r="S983" s="46">
        <f t="shared" si="314"/>
        <v>44</v>
      </c>
      <c r="T983" s="46">
        <v>44</v>
      </c>
      <c r="U983" s="46">
        <f t="shared" si="315"/>
        <v>0</v>
      </c>
      <c r="V983" s="105"/>
      <c r="W983" s="105"/>
      <c r="X983" s="105">
        <v>6</v>
      </c>
      <c r="Y983" s="105"/>
      <c r="Z983" s="46">
        <f t="shared" si="299"/>
        <v>38</v>
      </c>
      <c r="AA983" s="105">
        <v>38</v>
      </c>
      <c r="AB983" s="46">
        <f t="shared" si="300"/>
        <v>0</v>
      </c>
      <c r="AC983" s="105"/>
      <c r="AD983" s="105"/>
      <c r="AE983" s="105"/>
      <c r="AF983" s="105"/>
      <c r="AG983" s="46">
        <f t="shared" si="316"/>
        <v>38</v>
      </c>
      <c r="AH983" s="105">
        <v>38</v>
      </c>
      <c r="AI983" s="46">
        <f t="shared" si="301"/>
        <v>0</v>
      </c>
      <c r="AJ983" s="105"/>
      <c r="AK983" s="105"/>
      <c r="AL983" s="105">
        <v>4</v>
      </c>
      <c r="AM983" s="105"/>
      <c r="AN983" s="46">
        <f t="shared" si="302"/>
        <v>34</v>
      </c>
      <c r="AO983" s="105">
        <v>34</v>
      </c>
      <c r="AP983" s="105">
        <f t="shared" si="303"/>
        <v>0</v>
      </c>
      <c r="AQ983" s="46">
        <f t="shared" si="304"/>
        <v>0</v>
      </c>
      <c r="AR983" s="46">
        <f t="shared" si="305"/>
        <v>0</v>
      </c>
      <c r="AS983" s="46">
        <f t="shared" si="306"/>
        <v>10</v>
      </c>
      <c r="AT983" s="46">
        <f t="shared" si="307"/>
        <v>0</v>
      </c>
      <c r="AU983" s="46">
        <f t="shared" si="308"/>
        <v>34</v>
      </c>
      <c r="AV983" s="184">
        <f t="shared" si="309"/>
        <v>34</v>
      </c>
      <c r="AW983" s="105">
        <f t="shared" si="310"/>
        <v>0</v>
      </c>
      <c r="AX983" s="107"/>
      <c r="AY983" s="294" t="b">
        <f t="shared" si="313"/>
        <v>1</v>
      </c>
      <c r="AZ983" s="5" t="s">
        <v>1263</v>
      </c>
    </row>
    <row r="984" spans="1:52" s="5" customFormat="1" ht="24.95" customHeight="1" x14ac:dyDescent="0.25">
      <c r="A984" s="281" t="s">
        <v>228</v>
      </c>
      <c r="B984" s="19" t="s">
        <v>606</v>
      </c>
      <c r="C984" s="65" t="s">
        <v>607</v>
      </c>
      <c r="D984" s="66">
        <v>90</v>
      </c>
      <c r="E984" s="67">
        <v>90</v>
      </c>
      <c r="F984" s="101" t="s">
        <v>33</v>
      </c>
      <c r="G984" s="46">
        <v>0</v>
      </c>
      <c r="H984" s="46"/>
      <c r="I984" s="46"/>
      <c r="J984" s="46"/>
      <c r="K984" s="46"/>
      <c r="L984" s="46">
        <f t="shared" si="297"/>
        <v>0</v>
      </c>
      <c r="M984" s="46"/>
      <c r="N984" s="46">
        <f t="shared" si="298"/>
        <v>0</v>
      </c>
      <c r="O984" s="105"/>
      <c r="P984" s="105"/>
      <c r="Q984" s="105"/>
      <c r="R984" s="105"/>
      <c r="S984" s="46">
        <f t="shared" si="314"/>
        <v>0</v>
      </c>
      <c r="T984" s="46"/>
      <c r="U984" s="46">
        <f t="shared" si="315"/>
        <v>0</v>
      </c>
      <c r="V984" s="105"/>
      <c r="W984" s="105"/>
      <c r="X984" s="105"/>
      <c r="Y984" s="105"/>
      <c r="Z984" s="46">
        <f t="shared" si="299"/>
        <v>0</v>
      </c>
      <c r="AA984" s="105"/>
      <c r="AB984" s="46">
        <f t="shared" si="300"/>
        <v>0</v>
      </c>
      <c r="AC984" s="105"/>
      <c r="AD984" s="105"/>
      <c r="AE984" s="105"/>
      <c r="AF984" s="105"/>
      <c r="AG984" s="46">
        <f t="shared" si="316"/>
        <v>0</v>
      </c>
      <c r="AH984" s="105">
        <v>0</v>
      </c>
      <c r="AI984" s="46">
        <f t="shared" si="301"/>
        <v>0</v>
      </c>
      <c r="AJ984" s="105"/>
      <c r="AK984" s="105"/>
      <c r="AL984" s="105"/>
      <c r="AM984" s="105"/>
      <c r="AN984" s="46">
        <f t="shared" si="302"/>
        <v>0</v>
      </c>
      <c r="AO984" s="105">
        <v>0</v>
      </c>
      <c r="AP984" s="105">
        <f t="shared" si="303"/>
        <v>0</v>
      </c>
      <c r="AQ984" s="46">
        <f t="shared" si="304"/>
        <v>0</v>
      </c>
      <c r="AR984" s="46">
        <f t="shared" si="305"/>
        <v>0</v>
      </c>
      <c r="AS984" s="46">
        <f t="shared" si="306"/>
        <v>0</v>
      </c>
      <c r="AT984" s="46">
        <f t="shared" si="307"/>
        <v>0</v>
      </c>
      <c r="AU984" s="46">
        <f t="shared" si="308"/>
        <v>0</v>
      </c>
      <c r="AV984" s="105">
        <f t="shared" si="309"/>
        <v>0</v>
      </c>
      <c r="AW984" s="105">
        <f t="shared" si="310"/>
        <v>0</v>
      </c>
      <c r="AX984" s="107"/>
      <c r="AY984" s="294" t="b">
        <f t="shared" si="313"/>
        <v>1</v>
      </c>
      <c r="AZ984" s="5" t="s">
        <v>607</v>
      </c>
    </row>
    <row r="985" spans="1:52" s="5" customFormat="1" ht="24.95" customHeight="1" x14ac:dyDescent="0.25">
      <c r="A985" s="281" t="s">
        <v>1053</v>
      </c>
      <c r="B985" s="19" t="s">
        <v>1264</v>
      </c>
      <c r="C985" s="65" t="s">
        <v>1265</v>
      </c>
      <c r="D985" s="66">
        <v>20.88</v>
      </c>
      <c r="E985" s="67">
        <v>20.88</v>
      </c>
      <c r="F985" s="101" t="s">
        <v>33</v>
      </c>
      <c r="G985" s="46">
        <v>0</v>
      </c>
      <c r="H985" s="46"/>
      <c r="I985" s="46"/>
      <c r="J985" s="46"/>
      <c r="K985" s="46"/>
      <c r="L985" s="46">
        <f t="shared" si="297"/>
        <v>0</v>
      </c>
      <c r="M985" s="46"/>
      <c r="N985" s="46">
        <f t="shared" si="298"/>
        <v>0</v>
      </c>
      <c r="O985" s="105"/>
      <c r="P985" s="105"/>
      <c r="Q985" s="105"/>
      <c r="R985" s="105"/>
      <c r="S985" s="46">
        <f t="shared" si="314"/>
        <v>0</v>
      </c>
      <c r="T985" s="46"/>
      <c r="U985" s="46">
        <f t="shared" si="315"/>
        <v>0</v>
      </c>
      <c r="V985" s="105"/>
      <c r="W985" s="105"/>
      <c r="X985" s="105"/>
      <c r="Y985" s="105"/>
      <c r="Z985" s="46">
        <f t="shared" si="299"/>
        <v>0</v>
      </c>
      <c r="AA985" s="105"/>
      <c r="AB985" s="46">
        <f t="shared" si="300"/>
        <v>0</v>
      </c>
      <c r="AC985" s="105"/>
      <c r="AD985" s="105"/>
      <c r="AE985" s="105"/>
      <c r="AF985" s="105"/>
      <c r="AG985" s="46">
        <f t="shared" si="316"/>
        <v>0</v>
      </c>
      <c r="AH985" s="105">
        <v>0</v>
      </c>
      <c r="AI985" s="46">
        <f t="shared" si="301"/>
        <v>0</v>
      </c>
      <c r="AJ985" s="105"/>
      <c r="AK985" s="105"/>
      <c r="AL985" s="105"/>
      <c r="AM985" s="105"/>
      <c r="AN985" s="46">
        <f t="shared" si="302"/>
        <v>0</v>
      </c>
      <c r="AO985" s="105">
        <v>0</v>
      </c>
      <c r="AP985" s="105">
        <f t="shared" si="303"/>
        <v>0</v>
      </c>
      <c r="AQ985" s="46">
        <f t="shared" si="304"/>
        <v>0</v>
      </c>
      <c r="AR985" s="46">
        <f t="shared" si="305"/>
        <v>0</v>
      </c>
      <c r="AS985" s="46">
        <f t="shared" si="306"/>
        <v>0</v>
      </c>
      <c r="AT985" s="46">
        <f t="shared" si="307"/>
        <v>0</v>
      </c>
      <c r="AU985" s="46">
        <f t="shared" si="308"/>
        <v>0</v>
      </c>
      <c r="AV985" s="105">
        <f t="shared" si="309"/>
        <v>0</v>
      </c>
      <c r="AW985" s="105">
        <f t="shared" si="310"/>
        <v>0</v>
      </c>
      <c r="AX985" s="107"/>
      <c r="AY985" s="294" t="b">
        <f t="shared" si="313"/>
        <v>1</v>
      </c>
      <c r="AZ985" s="5" t="s">
        <v>1265</v>
      </c>
    </row>
    <row r="986" spans="1:52" s="5" customFormat="1" ht="28.5" customHeight="1" x14ac:dyDescent="0.25">
      <c r="A986" s="281" t="s">
        <v>228</v>
      </c>
      <c r="B986" s="19" t="s">
        <v>608</v>
      </c>
      <c r="C986" s="65" t="s">
        <v>609</v>
      </c>
      <c r="D986" s="66">
        <v>11.16</v>
      </c>
      <c r="E986" s="67">
        <v>11.16</v>
      </c>
      <c r="F986" s="101" t="s">
        <v>33</v>
      </c>
      <c r="G986" s="46">
        <v>0</v>
      </c>
      <c r="H986" s="46"/>
      <c r="I986" s="46"/>
      <c r="J986" s="46"/>
      <c r="K986" s="46"/>
      <c r="L986" s="46">
        <f t="shared" si="297"/>
        <v>0</v>
      </c>
      <c r="M986" s="46"/>
      <c r="N986" s="46">
        <f t="shared" si="298"/>
        <v>0</v>
      </c>
      <c r="O986" s="105"/>
      <c r="P986" s="105"/>
      <c r="Q986" s="105"/>
      <c r="R986" s="105"/>
      <c r="S986" s="46">
        <f t="shared" si="314"/>
        <v>0</v>
      </c>
      <c r="T986" s="46"/>
      <c r="U986" s="46">
        <f t="shared" si="315"/>
        <v>0</v>
      </c>
      <c r="V986" s="105"/>
      <c r="W986" s="105"/>
      <c r="X986" s="105"/>
      <c r="Y986" s="105"/>
      <c r="Z986" s="46">
        <f t="shared" si="299"/>
        <v>0</v>
      </c>
      <c r="AA986" s="105"/>
      <c r="AB986" s="46">
        <f t="shared" si="300"/>
        <v>0</v>
      </c>
      <c r="AC986" s="105"/>
      <c r="AD986" s="105"/>
      <c r="AE986" s="105"/>
      <c r="AF986" s="105"/>
      <c r="AG986" s="46">
        <f t="shared" si="316"/>
        <v>0</v>
      </c>
      <c r="AH986" s="105">
        <v>0</v>
      </c>
      <c r="AI986" s="46">
        <f t="shared" si="301"/>
        <v>0</v>
      </c>
      <c r="AJ986" s="105"/>
      <c r="AK986" s="105"/>
      <c r="AL986" s="105"/>
      <c r="AM986" s="105"/>
      <c r="AN986" s="46">
        <f t="shared" si="302"/>
        <v>0</v>
      </c>
      <c r="AO986" s="105">
        <v>0</v>
      </c>
      <c r="AP986" s="105">
        <f t="shared" si="303"/>
        <v>0</v>
      </c>
      <c r="AQ986" s="46">
        <f t="shared" si="304"/>
        <v>0</v>
      </c>
      <c r="AR986" s="46">
        <f t="shared" si="305"/>
        <v>0</v>
      </c>
      <c r="AS986" s="46">
        <f t="shared" si="306"/>
        <v>0</v>
      </c>
      <c r="AT986" s="46">
        <f t="shared" si="307"/>
        <v>0</v>
      </c>
      <c r="AU986" s="46">
        <f t="shared" si="308"/>
        <v>0</v>
      </c>
      <c r="AV986" s="105">
        <f t="shared" si="309"/>
        <v>0</v>
      </c>
      <c r="AW986" s="105">
        <f t="shared" si="310"/>
        <v>0</v>
      </c>
      <c r="AX986" s="107"/>
      <c r="AY986" s="294" t="b">
        <f t="shared" si="313"/>
        <v>1</v>
      </c>
      <c r="AZ986" s="5" t="s">
        <v>609</v>
      </c>
    </row>
    <row r="987" spans="1:52" s="5" customFormat="1" ht="24.95" customHeight="1" x14ac:dyDescent="0.25">
      <c r="A987" s="281" t="s">
        <v>228</v>
      </c>
      <c r="B987" s="19" t="s">
        <v>610</v>
      </c>
      <c r="C987" s="65" t="s">
        <v>611</v>
      </c>
      <c r="D987" s="66">
        <v>15.2</v>
      </c>
      <c r="E987" s="67">
        <v>15.2</v>
      </c>
      <c r="F987" s="101" t="s">
        <v>33</v>
      </c>
      <c r="G987" s="46">
        <v>0</v>
      </c>
      <c r="H987" s="46"/>
      <c r="I987" s="46"/>
      <c r="J987" s="46"/>
      <c r="K987" s="46"/>
      <c r="L987" s="46">
        <f t="shared" si="297"/>
        <v>0</v>
      </c>
      <c r="M987" s="46"/>
      <c r="N987" s="46">
        <f t="shared" si="298"/>
        <v>0</v>
      </c>
      <c r="O987" s="105"/>
      <c r="P987" s="105"/>
      <c r="Q987" s="105"/>
      <c r="R987" s="105"/>
      <c r="S987" s="46">
        <f t="shared" si="314"/>
        <v>0</v>
      </c>
      <c r="T987" s="46"/>
      <c r="U987" s="46">
        <f t="shared" si="315"/>
        <v>0</v>
      </c>
      <c r="V987" s="105"/>
      <c r="W987" s="105"/>
      <c r="X987" s="105"/>
      <c r="Y987" s="105"/>
      <c r="Z987" s="46">
        <f t="shared" si="299"/>
        <v>0</v>
      </c>
      <c r="AA987" s="105"/>
      <c r="AB987" s="46">
        <f t="shared" si="300"/>
        <v>0</v>
      </c>
      <c r="AC987" s="105"/>
      <c r="AD987" s="105"/>
      <c r="AE987" s="105"/>
      <c r="AF987" s="105"/>
      <c r="AG987" s="46">
        <f t="shared" si="316"/>
        <v>0</v>
      </c>
      <c r="AH987" s="105">
        <v>0</v>
      </c>
      <c r="AI987" s="46">
        <f t="shared" si="301"/>
        <v>0</v>
      </c>
      <c r="AJ987" s="105"/>
      <c r="AK987" s="105"/>
      <c r="AL987" s="105"/>
      <c r="AM987" s="105"/>
      <c r="AN987" s="46">
        <f t="shared" si="302"/>
        <v>0</v>
      </c>
      <c r="AO987" s="105">
        <v>0</v>
      </c>
      <c r="AP987" s="105">
        <f t="shared" si="303"/>
        <v>0</v>
      </c>
      <c r="AQ987" s="46">
        <f t="shared" si="304"/>
        <v>0</v>
      </c>
      <c r="AR987" s="46">
        <f t="shared" si="305"/>
        <v>0</v>
      </c>
      <c r="AS987" s="46">
        <f t="shared" si="306"/>
        <v>0</v>
      </c>
      <c r="AT987" s="46">
        <f t="shared" si="307"/>
        <v>0</v>
      </c>
      <c r="AU987" s="46">
        <f t="shared" si="308"/>
        <v>0</v>
      </c>
      <c r="AV987" s="105">
        <f t="shared" si="309"/>
        <v>0</v>
      </c>
      <c r="AW987" s="105">
        <f t="shared" si="310"/>
        <v>0</v>
      </c>
      <c r="AX987" s="107"/>
      <c r="AY987" s="294" t="b">
        <f t="shared" si="313"/>
        <v>1</v>
      </c>
      <c r="AZ987" s="5" t="s">
        <v>611</v>
      </c>
    </row>
    <row r="988" spans="1:52" s="5" customFormat="1" ht="28.5" customHeight="1" x14ac:dyDescent="0.25">
      <c r="A988" s="281" t="s">
        <v>228</v>
      </c>
      <c r="B988" s="19" t="s">
        <v>612</v>
      </c>
      <c r="C988" s="65" t="s">
        <v>613</v>
      </c>
      <c r="D988" s="66">
        <v>556.79999999999995</v>
      </c>
      <c r="E988" s="67">
        <v>556.79999999999995</v>
      </c>
      <c r="F988" s="101" t="s">
        <v>33</v>
      </c>
      <c r="G988" s="46">
        <v>0</v>
      </c>
      <c r="H988" s="46"/>
      <c r="I988" s="46"/>
      <c r="J988" s="46"/>
      <c r="K988" s="46"/>
      <c r="L988" s="46">
        <f t="shared" si="297"/>
        <v>0</v>
      </c>
      <c r="M988" s="46"/>
      <c r="N988" s="46">
        <f t="shared" si="298"/>
        <v>0</v>
      </c>
      <c r="O988" s="105"/>
      <c r="P988" s="105"/>
      <c r="Q988" s="105"/>
      <c r="R988" s="105"/>
      <c r="S988" s="46">
        <f t="shared" si="314"/>
        <v>0</v>
      </c>
      <c r="T988" s="46"/>
      <c r="U988" s="46">
        <f t="shared" si="315"/>
        <v>0</v>
      </c>
      <c r="V988" s="105"/>
      <c r="W988" s="105"/>
      <c r="X988" s="105"/>
      <c r="Y988" s="105"/>
      <c r="Z988" s="46">
        <f t="shared" si="299"/>
        <v>0</v>
      </c>
      <c r="AA988" s="105"/>
      <c r="AB988" s="46">
        <f t="shared" si="300"/>
        <v>0</v>
      </c>
      <c r="AC988" s="105"/>
      <c r="AD988" s="105"/>
      <c r="AE988" s="105"/>
      <c r="AF988" s="105"/>
      <c r="AG988" s="46">
        <f t="shared" si="316"/>
        <v>0</v>
      </c>
      <c r="AH988" s="105">
        <v>0</v>
      </c>
      <c r="AI988" s="46">
        <f t="shared" si="301"/>
        <v>0</v>
      </c>
      <c r="AJ988" s="105"/>
      <c r="AK988" s="105"/>
      <c r="AL988" s="105"/>
      <c r="AM988" s="105"/>
      <c r="AN988" s="46">
        <f t="shared" si="302"/>
        <v>0</v>
      </c>
      <c r="AO988" s="105">
        <v>0</v>
      </c>
      <c r="AP988" s="105">
        <f t="shared" si="303"/>
        <v>0</v>
      </c>
      <c r="AQ988" s="46">
        <f t="shared" si="304"/>
        <v>0</v>
      </c>
      <c r="AR988" s="46">
        <f t="shared" si="305"/>
        <v>0</v>
      </c>
      <c r="AS988" s="46">
        <f t="shared" si="306"/>
        <v>0</v>
      </c>
      <c r="AT988" s="46">
        <f t="shared" si="307"/>
        <v>0</v>
      </c>
      <c r="AU988" s="46">
        <f t="shared" si="308"/>
        <v>0</v>
      </c>
      <c r="AV988" s="105">
        <f t="shared" si="309"/>
        <v>0</v>
      </c>
      <c r="AW988" s="105">
        <f t="shared" si="310"/>
        <v>0</v>
      </c>
      <c r="AX988" s="107"/>
      <c r="AY988" s="294" t="b">
        <f t="shared" si="313"/>
        <v>1</v>
      </c>
      <c r="AZ988" s="5" t="s">
        <v>613</v>
      </c>
    </row>
    <row r="989" spans="1:52" s="5" customFormat="1" ht="24.95" customHeight="1" x14ac:dyDescent="0.25">
      <c r="A989" s="281" t="s">
        <v>1739</v>
      </c>
      <c r="B989" s="19" t="s">
        <v>1869</v>
      </c>
      <c r="C989" s="65" t="s">
        <v>1870</v>
      </c>
      <c r="D989" s="66">
        <v>1443.62</v>
      </c>
      <c r="E989" s="67">
        <v>1443.62</v>
      </c>
      <c r="F989" s="101" t="s">
        <v>33</v>
      </c>
      <c r="G989" s="46">
        <v>0</v>
      </c>
      <c r="H989" s="46"/>
      <c r="I989" s="46"/>
      <c r="J989" s="46"/>
      <c r="K989" s="46"/>
      <c r="L989" s="46">
        <f t="shared" si="297"/>
        <v>0</v>
      </c>
      <c r="M989" s="46"/>
      <c r="N989" s="46">
        <f t="shared" si="298"/>
        <v>0</v>
      </c>
      <c r="O989" s="105"/>
      <c r="P989" s="105"/>
      <c r="Q989" s="105"/>
      <c r="R989" s="105"/>
      <c r="S989" s="46">
        <f t="shared" si="314"/>
        <v>0</v>
      </c>
      <c r="T989" s="46"/>
      <c r="U989" s="46">
        <f t="shared" si="315"/>
        <v>0</v>
      </c>
      <c r="V989" s="105"/>
      <c r="W989" s="105"/>
      <c r="X989" s="105"/>
      <c r="Y989" s="105"/>
      <c r="Z989" s="46">
        <f t="shared" si="299"/>
        <v>0</v>
      </c>
      <c r="AA989" s="105"/>
      <c r="AB989" s="46">
        <f t="shared" si="300"/>
        <v>0</v>
      </c>
      <c r="AC989" s="105"/>
      <c r="AD989" s="105"/>
      <c r="AE989" s="105"/>
      <c r="AF989" s="105"/>
      <c r="AG989" s="46">
        <f t="shared" si="316"/>
        <v>0</v>
      </c>
      <c r="AH989" s="105">
        <v>0</v>
      </c>
      <c r="AI989" s="46">
        <f t="shared" si="301"/>
        <v>0</v>
      </c>
      <c r="AJ989" s="105"/>
      <c r="AK989" s="105"/>
      <c r="AL989" s="105"/>
      <c r="AM989" s="105"/>
      <c r="AN989" s="46">
        <f t="shared" si="302"/>
        <v>0</v>
      </c>
      <c r="AO989" s="105">
        <v>0</v>
      </c>
      <c r="AP989" s="105">
        <f t="shared" si="303"/>
        <v>0</v>
      </c>
      <c r="AQ989" s="46">
        <f t="shared" si="304"/>
        <v>0</v>
      </c>
      <c r="AR989" s="46">
        <f t="shared" si="305"/>
        <v>0</v>
      </c>
      <c r="AS989" s="46">
        <f t="shared" si="306"/>
        <v>0</v>
      </c>
      <c r="AT989" s="46">
        <f t="shared" si="307"/>
        <v>0</v>
      </c>
      <c r="AU989" s="46">
        <f t="shared" si="308"/>
        <v>0</v>
      </c>
      <c r="AV989" s="105">
        <f t="shared" si="309"/>
        <v>0</v>
      </c>
      <c r="AW989" s="105">
        <f t="shared" si="310"/>
        <v>0</v>
      </c>
      <c r="AX989" s="107"/>
      <c r="AY989" s="294" t="b">
        <f t="shared" si="313"/>
        <v>1</v>
      </c>
      <c r="AZ989" s="5" t="s">
        <v>1870</v>
      </c>
    </row>
    <row r="990" spans="1:52" s="5" customFormat="1" ht="24.95" customHeight="1" x14ac:dyDescent="0.25">
      <c r="A990" s="281" t="s">
        <v>1739</v>
      </c>
      <c r="B990" s="19" t="s">
        <v>1871</v>
      </c>
      <c r="C990" s="65" t="s">
        <v>1872</v>
      </c>
      <c r="D990" s="66">
        <v>1075.55</v>
      </c>
      <c r="E990" s="67">
        <v>1075.55</v>
      </c>
      <c r="F990" s="101" t="s">
        <v>33</v>
      </c>
      <c r="G990" s="46">
        <v>0</v>
      </c>
      <c r="H990" s="46"/>
      <c r="I990" s="46"/>
      <c r="J990" s="46"/>
      <c r="K990" s="46"/>
      <c r="L990" s="46">
        <f t="shared" si="297"/>
        <v>0</v>
      </c>
      <c r="M990" s="46"/>
      <c r="N990" s="46">
        <f t="shared" si="298"/>
        <v>0</v>
      </c>
      <c r="O990" s="105"/>
      <c r="P990" s="105"/>
      <c r="Q990" s="105"/>
      <c r="R990" s="105"/>
      <c r="S990" s="46">
        <f t="shared" si="314"/>
        <v>0</v>
      </c>
      <c r="T990" s="46"/>
      <c r="U990" s="46">
        <f t="shared" si="315"/>
        <v>0</v>
      </c>
      <c r="V990" s="105"/>
      <c r="W990" s="105"/>
      <c r="X990" s="105"/>
      <c r="Y990" s="105"/>
      <c r="Z990" s="46">
        <f t="shared" si="299"/>
        <v>0</v>
      </c>
      <c r="AA990" s="105"/>
      <c r="AB990" s="46">
        <f t="shared" si="300"/>
        <v>0</v>
      </c>
      <c r="AC990" s="105"/>
      <c r="AD990" s="105"/>
      <c r="AE990" s="105"/>
      <c r="AF990" s="105"/>
      <c r="AG990" s="46">
        <f t="shared" si="316"/>
        <v>0</v>
      </c>
      <c r="AH990" s="105">
        <v>0</v>
      </c>
      <c r="AI990" s="46">
        <f t="shared" si="301"/>
        <v>0</v>
      </c>
      <c r="AJ990" s="105"/>
      <c r="AK990" s="105"/>
      <c r="AL990" s="105"/>
      <c r="AM990" s="105"/>
      <c r="AN990" s="46">
        <f t="shared" si="302"/>
        <v>0</v>
      </c>
      <c r="AO990" s="105">
        <v>0</v>
      </c>
      <c r="AP990" s="105">
        <f t="shared" si="303"/>
        <v>0</v>
      </c>
      <c r="AQ990" s="46">
        <f t="shared" si="304"/>
        <v>0</v>
      </c>
      <c r="AR990" s="46">
        <f t="shared" si="305"/>
        <v>0</v>
      </c>
      <c r="AS990" s="46">
        <f t="shared" si="306"/>
        <v>0</v>
      </c>
      <c r="AT990" s="46">
        <f t="shared" si="307"/>
        <v>0</v>
      </c>
      <c r="AU990" s="46">
        <f t="shared" si="308"/>
        <v>0</v>
      </c>
      <c r="AV990" s="105">
        <f t="shared" si="309"/>
        <v>0</v>
      </c>
      <c r="AW990" s="105">
        <f t="shared" si="310"/>
        <v>0</v>
      </c>
      <c r="AX990" s="107"/>
      <c r="AY990" s="294" t="b">
        <f t="shared" si="313"/>
        <v>1</v>
      </c>
      <c r="AZ990" s="5" t="s">
        <v>1872</v>
      </c>
    </row>
    <row r="991" spans="1:52" s="5" customFormat="1" ht="24.95" customHeight="1" x14ac:dyDescent="0.25">
      <c r="A991" s="281" t="s">
        <v>1739</v>
      </c>
      <c r="B991" s="19" t="s">
        <v>1873</v>
      </c>
      <c r="C991" s="65" t="s">
        <v>1874</v>
      </c>
      <c r="D991" s="66">
        <v>0</v>
      </c>
      <c r="E991" s="67">
        <v>0</v>
      </c>
      <c r="F991" s="101" t="s">
        <v>33</v>
      </c>
      <c r="G991" s="46">
        <v>0</v>
      </c>
      <c r="H991" s="46"/>
      <c r="I991" s="46"/>
      <c r="J991" s="46"/>
      <c r="K991" s="46"/>
      <c r="L991" s="46">
        <f t="shared" si="297"/>
        <v>0</v>
      </c>
      <c r="M991" s="46"/>
      <c r="N991" s="46">
        <f t="shared" si="298"/>
        <v>0</v>
      </c>
      <c r="O991" s="105"/>
      <c r="P991" s="105"/>
      <c r="Q991" s="105"/>
      <c r="R991" s="105"/>
      <c r="S991" s="46">
        <f t="shared" si="314"/>
        <v>0</v>
      </c>
      <c r="T991" s="46"/>
      <c r="U991" s="46">
        <f t="shared" si="315"/>
        <v>0</v>
      </c>
      <c r="V991" s="105"/>
      <c r="W991" s="105"/>
      <c r="X991" s="105"/>
      <c r="Y991" s="105"/>
      <c r="Z991" s="46">
        <f t="shared" si="299"/>
        <v>0</v>
      </c>
      <c r="AA991" s="105"/>
      <c r="AB991" s="46">
        <f t="shared" si="300"/>
        <v>0</v>
      </c>
      <c r="AC991" s="105"/>
      <c r="AD991" s="105"/>
      <c r="AE991" s="105"/>
      <c r="AF991" s="105"/>
      <c r="AG991" s="46">
        <f t="shared" si="316"/>
        <v>0</v>
      </c>
      <c r="AH991" s="105">
        <v>0</v>
      </c>
      <c r="AI991" s="46">
        <f t="shared" si="301"/>
        <v>0</v>
      </c>
      <c r="AJ991" s="105"/>
      <c r="AK991" s="105"/>
      <c r="AL991" s="105"/>
      <c r="AM991" s="105"/>
      <c r="AN991" s="46">
        <f t="shared" si="302"/>
        <v>0</v>
      </c>
      <c r="AO991" s="105">
        <v>0</v>
      </c>
      <c r="AP991" s="105">
        <f t="shared" si="303"/>
        <v>0</v>
      </c>
      <c r="AQ991" s="46">
        <f t="shared" si="304"/>
        <v>0</v>
      </c>
      <c r="AR991" s="46">
        <f t="shared" si="305"/>
        <v>0</v>
      </c>
      <c r="AS991" s="46">
        <f t="shared" si="306"/>
        <v>0</v>
      </c>
      <c r="AT991" s="46">
        <f t="shared" si="307"/>
        <v>0</v>
      </c>
      <c r="AU991" s="46">
        <f t="shared" si="308"/>
        <v>0</v>
      </c>
      <c r="AV991" s="105">
        <f t="shared" si="309"/>
        <v>0</v>
      </c>
      <c r="AW991" s="105">
        <f t="shared" si="310"/>
        <v>0</v>
      </c>
      <c r="AX991" s="107"/>
      <c r="AY991" s="294" t="b">
        <f t="shared" si="313"/>
        <v>1</v>
      </c>
      <c r="AZ991" s="5" t="s">
        <v>1874</v>
      </c>
    </row>
    <row r="992" spans="1:52" s="5" customFormat="1" ht="24.95" customHeight="1" x14ac:dyDescent="0.25">
      <c r="A992" s="281" t="s">
        <v>674</v>
      </c>
      <c r="B992" s="104" t="s">
        <v>1029</v>
      </c>
      <c r="C992" s="65" t="s">
        <v>1030</v>
      </c>
      <c r="D992" s="66">
        <v>0</v>
      </c>
      <c r="E992" s="67">
        <v>0</v>
      </c>
      <c r="F992" s="101" t="s">
        <v>33</v>
      </c>
      <c r="G992" s="46">
        <v>0</v>
      </c>
      <c r="H992" s="46"/>
      <c r="I992" s="46"/>
      <c r="J992" s="46"/>
      <c r="K992" s="46"/>
      <c r="L992" s="46">
        <f t="shared" si="297"/>
        <v>0</v>
      </c>
      <c r="M992" s="46"/>
      <c r="N992" s="46">
        <f t="shared" si="298"/>
        <v>0</v>
      </c>
      <c r="O992" s="105"/>
      <c r="P992" s="105"/>
      <c r="Q992" s="105"/>
      <c r="R992" s="105"/>
      <c r="S992" s="46">
        <f t="shared" si="314"/>
        <v>0</v>
      </c>
      <c r="T992" s="46"/>
      <c r="U992" s="46">
        <f t="shared" si="315"/>
        <v>0</v>
      </c>
      <c r="V992" s="105"/>
      <c r="W992" s="105"/>
      <c r="X992" s="105"/>
      <c r="Y992" s="105"/>
      <c r="Z992" s="46">
        <f t="shared" si="299"/>
        <v>0</v>
      </c>
      <c r="AA992" s="105"/>
      <c r="AB992" s="46">
        <f t="shared" si="300"/>
        <v>0</v>
      </c>
      <c r="AC992" s="105"/>
      <c r="AD992" s="105"/>
      <c r="AE992" s="105"/>
      <c r="AF992" s="105"/>
      <c r="AG992" s="46">
        <f t="shared" si="316"/>
        <v>0</v>
      </c>
      <c r="AH992" s="105">
        <v>0</v>
      </c>
      <c r="AI992" s="46">
        <f t="shared" si="301"/>
        <v>0</v>
      </c>
      <c r="AJ992" s="105"/>
      <c r="AK992" s="105"/>
      <c r="AL992" s="105"/>
      <c r="AM992" s="105"/>
      <c r="AN992" s="46">
        <f t="shared" si="302"/>
        <v>0</v>
      </c>
      <c r="AO992" s="105">
        <v>0</v>
      </c>
      <c r="AP992" s="105">
        <f t="shared" si="303"/>
        <v>0</v>
      </c>
      <c r="AQ992" s="46">
        <f t="shared" si="304"/>
        <v>0</v>
      </c>
      <c r="AR992" s="46">
        <f t="shared" si="305"/>
        <v>0</v>
      </c>
      <c r="AS992" s="46">
        <f t="shared" si="306"/>
        <v>0</v>
      </c>
      <c r="AT992" s="46">
        <f t="shared" si="307"/>
        <v>0</v>
      </c>
      <c r="AU992" s="46">
        <f t="shared" si="308"/>
        <v>0</v>
      </c>
      <c r="AV992" s="105">
        <f t="shared" si="309"/>
        <v>0</v>
      </c>
      <c r="AW992" s="105">
        <f t="shared" si="310"/>
        <v>0</v>
      </c>
      <c r="AX992" s="107"/>
      <c r="AY992" s="294" t="b">
        <f t="shared" si="313"/>
        <v>1</v>
      </c>
      <c r="AZ992" s="5" t="s">
        <v>1030</v>
      </c>
    </row>
    <row r="993" spans="1:52" s="5" customFormat="1" ht="24.95" customHeight="1" x14ac:dyDescent="0.25">
      <c r="A993" s="281" t="s">
        <v>674</v>
      </c>
      <c r="B993" s="19" t="s">
        <v>1031</v>
      </c>
      <c r="C993" s="65" t="s">
        <v>1032</v>
      </c>
      <c r="D993" s="66">
        <v>55</v>
      </c>
      <c r="E993" s="67">
        <v>55</v>
      </c>
      <c r="F993" s="101" t="s">
        <v>33</v>
      </c>
      <c r="G993" s="46">
        <v>0</v>
      </c>
      <c r="H993" s="46"/>
      <c r="I993" s="46"/>
      <c r="J993" s="46"/>
      <c r="K993" s="46"/>
      <c r="L993" s="46">
        <f t="shared" si="297"/>
        <v>0</v>
      </c>
      <c r="M993" s="46"/>
      <c r="N993" s="46">
        <f t="shared" si="298"/>
        <v>0</v>
      </c>
      <c r="O993" s="105"/>
      <c r="P993" s="105"/>
      <c r="Q993" s="105"/>
      <c r="R993" s="105"/>
      <c r="S993" s="46">
        <f t="shared" si="314"/>
        <v>0</v>
      </c>
      <c r="T993" s="46"/>
      <c r="U993" s="46">
        <f t="shared" si="315"/>
        <v>0</v>
      </c>
      <c r="V993" s="105"/>
      <c r="W993" s="105"/>
      <c r="X993" s="105"/>
      <c r="Y993" s="105"/>
      <c r="Z993" s="46">
        <f t="shared" si="299"/>
        <v>0</v>
      </c>
      <c r="AA993" s="105"/>
      <c r="AB993" s="46">
        <f t="shared" si="300"/>
        <v>0</v>
      </c>
      <c r="AC993" s="105"/>
      <c r="AD993" s="105"/>
      <c r="AE993" s="105"/>
      <c r="AF993" s="105"/>
      <c r="AG993" s="46">
        <f t="shared" si="316"/>
        <v>0</v>
      </c>
      <c r="AH993" s="105">
        <v>0</v>
      </c>
      <c r="AI993" s="46">
        <f t="shared" si="301"/>
        <v>0</v>
      </c>
      <c r="AJ993" s="105"/>
      <c r="AK993" s="105"/>
      <c r="AL993" s="105"/>
      <c r="AM993" s="105"/>
      <c r="AN993" s="46">
        <f t="shared" si="302"/>
        <v>0</v>
      </c>
      <c r="AO993" s="105">
        <v>0</v>
      </c>
      <c r="AP993" s="105">
        <f t="shared" si="303"/>
        <v>0</v>
      </c>
      <c r="AQ993" s="46">
        <f t="shared" si="304"/>
        <v>0</v>
      </c>
      <c r="AR993" s="46">
        <f t="shared" si="305"/>
        <v>0</v>
      </c>
      <c r="AS993" s="46">
        <f t="shared" si="306"/>
        <v>0</v>
      </c>
      <c r="AT993" s="46">
        <f t="shared" si="307"/>
        <v>0</v>
      </c>
      <c r="AU993" s="46">
        <f t="shared" si="308"/>
        <v>0</v>
      </c>
      <c r="AV993" s="105">
        <f t="shared" si="309"/>
        <v>0</v>
      </c>
      <c r="AW993" s="105">
        <f t="shared" si="310"/>
        <v>0</v>
      </c>
      <c r="AX993" s="107"/>
      <c r="AY993" s="294" t="b">
        <f t="shared" si="313"/>
        <v>1</v>
      </c>
      <c r="AZ993" s="5" t="s">
        <v>1032</v>
      </c>
    </row>
    <row r="994" spans="1:52" s="5" customFormat="1" ht="28.5" customHeight="1" x14ac:dyDescent="0.25">
      <c r="A994" s="281" t="s">
        <v>674</v>
      </c>
      <c r="B994" s="19" t="s">
        <v>1033</v>
      </c>
      <c r="C994" s="65" t="s">
        <v>1034</v>
      </c>
      <c r="D994" s="66">
        <v>2.39</v>
      </c>
      <c r="E994" s="67">
        <v>2.39</v>
      </c>
      <c r="F994" s="101" t="s">
        <v>33</v>
      </c>
      <c r="G994" s="46">
        <v>0</v>
      </c>
      <c r="H994" s="46"/>
      <c r="I994" s="46"/>
      <c r="J994" s="46"/>
      <c r="K994" s="46"/>
      <c r="L994" s="46">
        <f t="shared" si="297"/>
        <v>0</v>
      </c>
      <c r="M994" s="46"/>
      <c r="N994" s="46">
        <f t="shared" si="298"/>
        <v>0</v>
      </c>
      <c r="O994" s="105"/>
      <c r="P994" s="105"/>
      <c r="Q994" s="105"/>
      <c r="R994" s="105"/>
      <c r="S994" s="46">
        <f t="shared" si="314"/>
        <v>0</v>
      </c>
      <c r="T994" s="46"/>
      <c r="U994" s="46">
        <f t="shared" si="315"/>
        <v>0</v>
      </c>
      <c r="V994" s="105"/>
      <c r="W994" s="105"/>
      <c r="X994" s="105"/>
      <c r="Y994" s="105"/>
      <c r="Z994" s="46">
        <f t="shared" si="299"/>
        <v>0</v>
      </c>
      <c r="AA994" s="105"/>
      <c r="AB994" s="46">
        <f t="shared" si="300"/>
        <v>0</v>
      </c>
      <c r="AC994" s="105"/>
      <c r="AD994" s="105"/>
      <c r="AE994" s="105"/>
      <c r="AF994" s="105"/>
      <c r="AG994" s="46">
        <f t="shared" si="316"/>
        <v>0</v>
      </c>
      <c r="AH994" s="105">
        <v>0</v>
      </c>
      <c r="AI994" s="46">
        <f t="shared" si="301"/>
        <v>0</v>
      </c>
      <c r="AJ994" s="105"/>
      <c r="AK994" s="105"/>
      <c r="AL994" s="105"/>
      <c r="AM994" s="105"/>
      <c r="AN994" s="46">
        <f t="shared" si="302"/>
        <v>0</v>
      </c>
      <c r="AO994" s="105">
        <v>0</v>
      </c>
      <c r="AP994" s="105">
        <f t="shared" si="303"/>
        <v>0</v>
      </c>
      <c r="AQ994" s="46">
        <f t="shared" si="304"/>
        <v>0</v>
      </c>
      <c r="AR994" s="46">
        <f t="shared" si="305"/>
        <v>0</v>
      </c>
      <c r="AS994" s="46">
        <f t="shared" si="306"/>
        <v>0</v>
      </c>
      <c r="AT994" s="46">
        <f t="shared" si="307"/>
        <v>0</v>
      </c>
      <c r="AU994" s="46">
        <f t="shared" si="308"/>
        <v>0</v>
      </c>
      <c r="AV994" s="105">
        <f t="shared" si="309"/>
        <v>0</v>
      </c>
      <c r="AW994" s="105">
        <f t="shared" si="310"/>
        <v>0</v>
      </c>
      <c r="AX994" s="107"/>
      <c r="AY994" s="294" t="b">
        <f t="shared" si="313"/>
        <v>1</v>
      </c>
      <c r="AZ994" s="5" t="s">
        <v>1034</v>
      </c>
    </row>
    <row r="995" spans="1:52" s="5" customFormat="1" ht="47.25" customHeight="1" x14ac:dyDescent="0.25">
      <c r="A995" s="281" t="s">
        <v>674</v>
      </c>
      <c r="B995" s="19" t="s">
        <v>1035</v>
      </c>
      <c r="C995" s="65" t="s">
        <v>1036</v>
      </c>
      <c r="D995" s="66">
        <v>4.2</v>
      </c>
      <c r="E995" s="67">
        <v>4.2</v>
      </c>
      <c r="F995" s="101" t="s">
        <v>33</v>
      </c>
      <c r="G995" s="46">
        <v>15</v>
      </c>
      <c r="H995" s="46"/>
      <c r="I995" s="46"/>
      <c r="J995" s="46"/>
      <c r="K995" s="46"/>
      <c r="L995" s="46">
        <f t="shared" si="297"/>
        <v>15</v>
      </c>
      <c r="M995" s="46">
        <v>15</v>
      </c>
      <c r="N995" s="46">
        <f t="shared" si="298"/>
        <v>0</v>
      </c>
      <c r="O995" s="105"/>
      <c r="P995" s="105"/>
      <c r="Q995" s="105"/>
      <c r="R995" s="105"/>
      <c r="S995" s="46">
        <f t="shared" si="314"/>
        <v>15</v>
      </c>
      <c r="T995" s="46">
        <v>15</v>
      </c>
      <c r="U995" s="46">
        <f t="shared" si="315"/>
        <v>0</v>
      </c>
      <c r="V995" s="105"/>
      <c r="W995" s="105"/>
      <c r="X995" s="105"/>
      <c r="Y995" s="105"/>
      <c r="Z995" s="46">
        <f t="shared" si="299"/>
        <v>15</v>
      </c>
      <c r="AA995" s="105">
        <v>15</v>
      </c>
      <c r="AB995" s="46">
        <f t="shared" si="300"/>
        <v>0</v>
      </c>
      <c r="AC995" s="105"/>
      <c r="AD995" s="105"/>
      <c r="AE995" s="105"/>
      <c r="AF995" s="105"/>
      <c r="AG995" s="46">
        <f t="shared" si="316"/>
        <v>15</v>
      </c>
      <c r="AH995" s="105">
        <v>15</v>
      </c>
      <c r="AI995" s="46">
        <f t="shared" si="301"/>
        <v>0</v>
      </c>
      <c r="AJ995" s="105"/>
      <c r="AK995" s="105"/>
      <c r="AL995" s="105">
        <v>3</v>
      </c>
      <c r="AM995" s="105"/>
      <c r="AN995" s="46">
        <f t="shared" si="302"/>
        <v>12</v>
      </c>
      <c r="AO995" s="105">
        <v>12</v>
      </c>
      <c r="AP995" s="105">
        <f t="shared" si="303"/>
        <v>0</v>
      </c>
      <c r="AQ995" s="46">
        <f t="shared" si="304"/>
        <v>0</v>
      </c>
      <c r="AR995" s="46">
        <f t="shared" si="305"/>
        <v>0</v>
      </c>
      <c r="AS995" s="46">
        <f t="shared" si="306"/>
        <v>3</v>
      </c>
      <c r="AT995" s="46">
        <f t="shared" si="307"/>
        <v>0</v>
      </c>
      <c r="AU995" s="46">
        <f t="shared" si="308"/>
        <v>12</v>
      </c>
      <c r="AV995" s="105">
        <f t="shared" si="309"/>
        <v>12</v>
      </c>
      <c r="AW995" s="105">
        <f t="shared" si="310"/>
        <v>0</v>
      </c>
      <c r="AX995" s="107"/>
      <c r="AY995" s="294" t="b">
        <f t="shared" si="313"/>
        <v>1</v>
      </c>
      <c r="AZ995" s="5" t="s">
        <v>1036</v>
      </c>
    </row>
    <row r="996" spans="1:52" s="5" customFormat="1" ht="28.5" customHeight="1" x14ac:dyDescent="0.25">
      <c r="A996" s="281" t="s">
        <v>674</v>
      </c>
      <c r="B996" s="19" t="s">
        <v>1037</v>
      </c>
      <c r="C996" s="65" t="s">
        <v>1038</v>
      </c>
      <c r="D996" s="66">
        <v>0.81</v>
      </c>
      <c r="E996" s="67">
        <v>0.81</v>
      </c>
      <c r="F996" s="101" t="s">
        <v>33</v>
      </c>
      <c r="G996" s="46">
        <v>0</v>
      </c>
      <c r="H996" s="46"/>
      <c r="I996" s="46"/>
      <c r="J996" s="46"/>
      <c r="K996" s="46"/>
      <c r="L996" s="46">
        <f t="shared" si="297"/>
        <v>0</v>
      </c>
      <c r="M996" s="46">
        <v>340</v>
      </c>
      <c r="N996" s="46">
        <f t="shared" si="298"/>
        <v>340</v>
      </c>
      <c r="O996" s="105"/>
      <c r="P996" s="105"/>
      <c r="Q996" s="105"/>
      <c r="R996" s="105"/>
      <c r="S996" s="46">
        <f t="shared" si="314"/>
        <v>0</v>
      </c>
      <c r="T996" s="46">
        <v>340</v>
      </c>
      <c r="U996" s="46">
        <f t="shared" si="315"/>
        <v>340</v>
      </c>
      <c r="V996" s="105"/>
      <c r="W996" s="105"/>
      <c r="X996" s="105"/>
      <c r="Y996" s="105"/>
      <c r="Z996" s="46">
        <f t="shared" si="299"/>
        <v>0</v>
      </c>
      <c r="AA996" s="105"/>
      <c r="AB996" s="46">
        <f t="shared" si="300"/>
        <v>0</v>
      </c>
      <c r="AC996" s="105"/>
      <c r="AD996" s="105"/>
      <c r="AE996" s="105"/>
      <c r="AF996" s="105"/>
      <c r="AG996" s="46">
        <f t="shared" si="316"/>
        <v>0</v>
      </c>
      <c r="AH996" s="105">
        <v>340</v>
      </c>
      <c r="AI996" s="46">
        <f t="shared" si="301"/>
        <v>340</v>
      </c>
      <c r="AJ996" s="105">
        <v>340</v>
      </c>
      <c r="AK996" s="105"/>
      <c r="AL996" s="105"/>
      <c r="AM996" s="105"/>
      <c r="AN996" s="46">
        <f t="shared" si="302"/>
        <v>340</v>
      </c>
      <c r="AO996" s="105">
        <v>340</v>
      </c>
      <c r="AP996" s="105">
        <f t="shared" si="303"/>
        <v>0</v>
      </c>
      <c r="AQ996" s="46">
        <f t="shared" si="304"/>
        <v>340</v>
      </c>
      <c r="AR996" s="46">
        <f t="shared" si="305"/>
        <v>0</v>
      </c>
      <c r="AS996" s="46">
        <f t="shared" si="306"/>
        <v>0</v>
      </c>
      <c r="AT996" s="46">
        <f t="shared" si="307"/>
        <v>0</v>
      </c>
      <c r="AU996" s="46">
        <f t="shared" si="308"/>
        <v>340</v>
      </c>
      <c r="AV996" s="105">
        <f t="shared" si="309"/>
        <v>340</v>
      </c>
      <c r="AW996" s="105">
        <f t="shared" si="310"/>
        <v>0</v>
      </c>
      <c r="AX996" s="107"/>
      <c r="AY996" s="294" t="b">
        <f t="shared" si="313"/>
        <v>1</v>
      </c>
      <c r="AZ996" s="5" t="s">
        <v>1038</v>
      </c>
    </row>
    <row r="997" spans="1:52" s="5" customFormat="1" ht="28.5" customHeight="1" x14ac:dyDescent="0.25">
      <c r="A997" s="281" t="s">
        <v>674</v>
      </c>
      <c r="B997" s="19" t="s">
        <v>1039</v>
      </c>
      <c r="C997" s="65" t="s">
        <v>1040</v>
      </c>
      <c r="D997" s="66">
        <v>27</v>
      </c>
      <c r="E997" s="67">
        <v>27</v>
      </c>
      <c r="F997" s="101" t="s">
        <v>33</v>
      </c>
      <c r="G997" s="46">
        <v>0</v>
      </c>
      <c r="H997" s="46"/>
      <c r="I997" s="46"/>
      <c r="J997" s="46"/>
      <c r="K997" s="46"/>
      <c r="L997" s="46">
        <f t="shared" si="297"/>
        <v>0</v>
      </c>
      <c r="M997" s="46"/>
      <c r="N997" s="46">
        <f t="shared" si="298"/>
        <v>0</v>
      </c>
      <c r="O997" s="124"/>
      <c r="P997" s="124"/>
      <c r="Q997" s="124"/>
      <c r="R997" s="124"/>
      <c r="S997" s="46">
        <f t="shared" si="314"/>
        <v>0</v>
      </c>
      <c r="T997" s="46"/>
      <c r="U997" s="46">
        <f t="shared" si="315"/>
        <v>0</v>
      </c>
      <c r="V997" s="124"/>
      <c r="W997" s="124"/>
      <c r="X997" s="124"/>
      <c r="Y997" s="124"/>
      <c r="Z997" s="46">
        <f t="shared" si="299"/>
        <v>0</v>
      </c>
      <c r="AA997" s="124"/>
      <c r="AB997" s="46">
        <f t="shared" si="300"/>
        <v>0</v>
      </c>
      <c r="AC997" s="124"/>
      <c r="AD997" s="124"/>
      <c r="AE997" s="124"/>
      <c r="AF997" s="124"/>
      <c r="AG997" s="46">
        <f t="shared" si="316"/>
        <v>0</v>
      </c>
      <c r="AH997" s="124">
        <v>0</v>
      </c>
      <c r="AI997" s="46">
        <f t="shared" si="301"/>
        <v>0</v>
      </c>
      <c r="AJ997" s="124"/>
      <c r="AK997" s="124"/>
      <c r="AL997" s="124"/>
      <c r="AM997" s="124"/>
      <c r="AN997" s="46">
        <f t="shared" si="302"/>
        <v>0</v>
      </c>
      <c r="AO997" s="124">
        <v>0</v>
      </c>
      <c r="AP997" s="124">
        <f t="shared" si="303"/>
        <v>0</v>
      </c>
      <c r="AQ997" s="46">
        <f t="shared" si="304"/>
        <v>0</v>
      </c>
      <c r="AR997" s="46">
        <f t="shared" si="305"/>
        <v>0</v>
      </c>
      <c r="AS997" s="46">
        <f t="shared" si="306"/>
        <v>0</v>
      </c>
      <c r="AT997" s="46">
        <f t="shared" si="307"/>
        <v>0</v>
      </c>
      <c r="AU997" s="46">
        <f t="shared" si="308"/>
        <v>0</v>
      </c>
      <c r="AV997" s="124">
        <f t="shared" si="309"/>
        <v>0</v>
      </c>
      <c r="AW997" s="124">
        <f t="shared" si="310"/>
        <v>0</v>
      </c>
      <c r="AX997" s="125"/>
      <c r="AY997" s="294" t="b">
        <f t="shared" si="313"/>
        <v>1</v>
      </c>
      <c r="AZ997" s="5" t="s">
        <v>1040</v>
      </c>
    </row>
    <row r="998" spans="1:52" s="5" customFormat="1" ht="28.5" customHeight="1" x14ac:dyDescent="0.25">
      <c r="A998" s="281" t="s">
        <v>674</v>
      </c>
      <c r="B998" s="19" t="s">
        <v>1041</v>
      </c>
      <c r="C998" s="65" t="s">
        <v>1042</v>
      </c>
      <c r="D998" s="66">
        <v>11.6</v>
      </c>
      <c r="E998" s="67">
        <v>11.6</v>
      </c>
      <c r="F998" s="101" t="s">
        <v>33</v>
      </c>
      <c r="G998" s="46">
        <v>50</v>
      </c>
      <c r="H998" s="46"/>
      <c r="I998" s="46"/>
      <c r="J998" s="46"/>
      <c r="K998" s="46"/>
      <c r="L998" s="46">
        <f t="shared" si="297"/>
        <v>50</v>
      </c>
      <c r="M998" s="46">
        <v>50</v>
      </c>
      <c r="N998" s="46">
        <f t="shared" si="298"/>
        <v>0</v>
      </c>
      <c r="O998" s="105"/>
      <c r="P998" s="105"/>
      <c r="Q998" s="105"/>
      <c r="R998" s="105"/>
      <c r="S998" s="46">
        <f t="shared" si="314"/>
        <v>50</v>
      </c>
      <c r="T998" s="46">
        <v>50</v>
      </c>
      <c r="U998" s="46">
        <f t="shared" si="315"/>
        <v>0</v>
      </c>
      <c r="V998" s="105"/>
      <c r="W998" s="105"/>
      <c r="X998" s="105"/>
      <c r="Y998" s="105"/>
      <c r="Z998" s="46">
        <f t="shared" si="299"/>
        <v>50</v>
      </c>
      <c r="AA998" s="105">
        <v>50</v>
      </c>
      <c r="AB998" s="46">
        <f t="shared" si="300"/>
        <v>0</v>
      </c>
      <c r="AC998" s="105"/>
      <c r="AD998" s="105"/>
      <c r="AE998" s="105"/>
      <c r="AF998" s="105"/>
      <c r="AG998" s="46">
        <f t="shared" si="316"/>
        <v>50</v>
      </c>
      <c r="AH998" s="105">
        <v>50</v>
      </c>
      <c r="AI998" s="46">
        <f t="shared" si="301"/>
        <v>0</v>
      </c>
      <c r="AJ998" s="105"/>
      <c r="AK998" s="105"/>
      <c r="AL998" s="105"/>
      <c r="AM998" s="105"/>
      <c r="AN998" s="46">
        <f t="shared" si="302"/>
        <v>50</v>
      </c>
      <c r="AO998" s="105">
        <v>50</v>
      </c>
      <c r="AP998" s="105">
        <f t="shared" si="303"/>
        <v>0</v>
      </c>
      <c r="AQ998" s="46">
        <f t="shared" si="304"/>
        <v>0</v>
      </c>
      <c r="AR998" s="46">
        <f t="shared" si="305"/>
        <v>0</v>
      </c>
      <c r="AS998" s="46">
        <f t="shared" si="306"/>
        <v>0</v>
      </c>
      <c r="AT998" s="46">
        <f t="shared" si="307"/>
        <v>0</v>
      </c>
      <c r="AU998" s="46">
        <f t="shared" si="308"/>
        <v>50</v>
      </c>
      <c r="AV998" s="105">
        <f t="shared" si="309"/>
        <v>50</v>
      </c>
      <c r="AW998" s="105">
        <f t="shared" si="310"/>
        <v>0</v>
      </c>
      <c r="AX998" s="107"/>
      <c r="AY998" s="294" t="b">
        <f t="shared" si="313"/>
        <v>1</v>
      </c>
      <c r="AZ998" s="5" t="s">
        <v>1042</v>
      </c>
    </row>
    <row r="999" spans="1:52" s="5" customFormat="1" ht="28.5" customHeight="1" x14ac:dyDescent="0.25">
      <c r="A999" s="281" t="s">
        <v>674</v>
      </c>
      <c r="B999" s="19" t="s">
        <v>1043</v>
      </c>
      <c r="C999" s="65" t="s">
        <v>1044</v>
      </c>
      <c r="D999" s="66">
        <v>8.34</v>
      </c>
      <c r="E999" s="67">
        <v>8.34</v>
      </c>
      <c r="F999" s="101" t="s">
        <v>33</v>
      </c>
      <c r="G999" s="46">
        <v>4</v>
      </c>
      <c r="H999" s="46"/>
      <c r="I999" s="46"/>
      <c r="J999" s="46"/>
      <c r="K999" s="46"/>
      <c r="L999" s="46">
        <f t="shared" si="297"/>
        <v>4</v>
      </c>
      <c r="M999" s="46">
        <v>4</v>
      </c>
      <c r="N999" s="46">
        <f t="shared" si="298"/>
        <v>0</v>
      </c>
      <c r="O999" s="105"/>
      <c r="P999" s="105"/>
      <c r="Q999" s="105"/>
      <c r="R999" s="105"/>
      <c r="S999" s="46">
        <f t="shared" si="314"/>
        <v>4</v>
      </c>
      <c r="T999" s="46">
        <v>4</v>
      </c>
      <c r="U999" s="46">
        <f t="shared" si="315"/>
        <v>0</v>
      </c>
      <c r="V999" s="105"/>
      <c r="W999" s="105"/>
      <c r="X999" s="105"/>
      <c r="Y999" s="105"/>
      <c r="Z999" s="46">
        <f t="shared" si="299"/>
        <v>4</v>
      </c>
      <c r="AA999" s="105">
        <v>4</v>
      </c>
      <c r="AB999" s="46">
        <f t="shared" si="300"/>
        <v>0</v>
      </c>
      <c r="AC999" s="105"/>
      <c r="AD999" s="105"/>
      <c r="AE999" s="105"/>
      <c r="AF999" s="105"/>
      <c r="AG999" s="46">
        <f t="shared" si="316"/>
        <v>4</v>
      </c>
      <c r="AH999" s="105">
        <v>4</v>
      </c>
      <c r="AI999" s="46">
        <f t="shared" si="301"/>
        <v>0</v>
      </c>
      <c r="AJ999" s="105"/>
      <c r="AK999" s="105"/>
      <c r="AL999" s="105"/>
      <c r="AM999" s="105"/>
      <c r="AN999" s="46">
        <f t="shared" si="302"/>
        <v>4</v>
      </c>
      <c r="AO999" s="105">
        <v>4</v>
      </c>
      <c r="AP999" s="105">
        <f t="shared" si="303"/>
        <v>0</v>
      </c>
      <c r="AQ999" s="46">
        <f t="shared" si="304"/>
        <v>0</v>
      </c>
      <c r="AR999" s="46">
        <f t="shared" si="305"/>
        <v>0</v>
      </c>
      <c r="AS999" s="46">
        <f t="shared" si="306"/>
        <v>0</v>
      </c>
      <c r="AT999" s="46">
        <f t="shared" si="307"/>
        <v>0</v>
      </c>
      <c r="AU999" s="46">
        <f t="shared" si="308"/>
        <v>4</v>
      </c>
      <c r="AV999" s="105">
        <f t="shared" si="309"/>
        <v>4</v>
      </c>
      <c r="AW999" s="105">
        <f t="shared" si="310"/>
        <v>0</v>
      </c>
      <c r="AX999" s="107"/>
      <c r="AY999" s="294" t="b">
        <f t="shared" si="313"/>
        <v>1</v>
      </c>
      <c r="AZ999" s="5" t="s">
        <v>1044</v>
      </c>
    </row>
    <row r="1000" spans="1:52" s="5" customFormat="1" ht="24.95" customHeight="1" x14ac:dyDescent="0.25">
      <c r="A1000" s="281" t="s">
        <v>674</v>
      </c>
      <c r="B1000" s="19" t="s">
        <v>1045</v>
      </c>
      <c r="C1000" s="65" t="s">
        <v>1046</v>
      </c>
      <c r="D1000" s="66">
        <v>40</v>
      </c>
      <c r="E1000" s="67">
        <v>40</v>
      </c>
      <c r="F1000" s="101" t="s">
        <v>33</v>
      </c>
      <c r="G1000" s="46">
        <v>0</v>
      </c>
      <c r="H1000" s="46"/>
      <c r="I1000" s="46"/>
      <c r="J1000" s="46"/>
      <c r="K1000" s="46"/>
      <c r="L1000" s="46">
        <f t="shared" si="297"/>
        <v>0</v>
      </c>
      <c r="M1000" s="46"/>
      <c r="N1000" s="46">
        <f t="shared" si="298"/>
        <v>0</v>
      </c>
      <c r="O1000" s="105"/>
      <c r="P1000" s="105"/>
      <c r="Q1000" s="105"/>
      <c r="R1000" s="105"/>
      <c r="S1000" s="46">
        <f t="shared" si="314"/>
        <v>0</v>
      </c>
      <c r="T1000" s="46"/>
      <c r="U1000" s="46">
        <f t="shared" si="315"/>
        <v>0</v>
      </c>
      <c r="V1000" s="105"/>
      <c r="W1000" s="105"/>
      <c r="X1000" s="105"/>
      <c r="Y1000" s="105"/>
      <c r="Z1000" s="46">
        <f t="shared" si="299"/>
        <v>0</v>
      </c>
      <c r="AA1000" s="105"/>
      <c r="AB1000" s="46">
        <f t="shared" si="300"/>
        <v>0</v>
      </c>
      <c r="AC1000" s="105"/>
      <c r="AD1000" s="105"/>
      <c r="AE1000" s="105"/>
      <c r="AF1000" s="105"/>
      <c r="AG1000" s="46">
        <f t="shared" si="316"/>
        <v>0</v>
      </c>
      <c r="AH1000" s="105">
        <v>0</v>
      </c>
      <c r="AI1000" s="46">
        <f t="shared" si="301"/>
        <v>0</v>
      </c>
      <c r="AJ1000" s="105"/>
      <c r="AK1000" s="105"/>
      <c r="AL1000" s="105"/>
      <c r="AM1000" s="105"/>
      <c r="AN1000" s="46">
        <f t="shared" si="302"/>
        <v>0</v>
      </c>
      <c r="AO1000" s="105">
        <v>0</v>
      </c>
      <c r="AP1000" s="105">
        <f t="shared" si="303"/>
        <v>0</v>
      </c>
      <c r="AQ1000" s="46">
        <f t="shared" si="304"/>
        <v>0</v>
      </c>
      <c r="AR1000" s="46">
        <f t="shared" si="305"/>
        <v>0</v>
      </c>
      <c r="AS1000" s="46">
        <f t="shared" si="306"/>
        <v>0</v>
      </c>
      <c r="AT1000" s="46">
        <f t="shared" si="307"/>
        <v>0</v>
      </c>
      <c r="AU1000" s="46">
        <f t="shared" si="308"/>
        <v>0</v>
      </c>
      <c r="AV1000" s="105">
        <f t="shared" si="309"/>
        <v>0</v>
      </c>
      <c r="AW1000" s="105">
        <f t="shared" si="310"/>
        <v>0</v>
      </c>
      <c r="AX1000" s="107"/>
      <c r="AY1000" s="294" t="b">
        <f t="shared" si="313"/>
        <v>1</v>
      </c>
      <c r="AZ1000" s="5" t="s">
        <v>1046</v>
      </c>
    </row>
    <row r="1001" spans="1:52" s="5" customFormat="1" ht="28.5" customHeight="1" x14ac:dyDescent="0.25">
      <c r="A1001" s="281" t="s">
        <v>674</v>
      </c>
      <c r="B1001" s="19" t="s">
        <v>1047</v>
      </c>
      <c r="C1001" s="65" t="s">
        <v>1048</v>
      </c>
      <c r="D1001" s="66">
        <v>266.8</v>
      </c>
      <c r="E1001" s="67">
        <v>266.8</v>
      </c>
      <c r="F1001" s="101" t="s">
        <v>33</v>
      </c>
      <c r="G1001" s="46">
        <v>2</v>
      </c>
      <c r="H1001" s="46"/>
      <c r="I1001" s="46"/>
      <c r="J1001" s="46"/>
      <c r="K1001" s="46"/>
      <c r="L1001" s="46">
        <f t="shared" si="297"/>
        <v>2</v>
      </c>
      <c r="M1001" s="46">
        <v>2</v>
      </c>
      <c r="N1001" s="46">
        <f t="shared" si="298"/>
        <v>0</v>
      </c>
      <c r="O1001" s="105"/>
      <c r="P1001" s="105"/>
      <c r="Q1001" s="105"/>
      <c r="R1001" s="105"/>
      <c r="S1001" s="46">
        <f t="shared" si="314"/>
        <v>2</v>
      </c>
      <c r="T1001" s="46">
        <v>2</v>
      </c>
      <c r="U1001" s="46">
        <f t="shared" si="315"/>
        <v>0</v>
      </c>
      <c r="V1001" s="105"/>
      <c r="W1001" s="105"/>
      <c r="X1001" s="105"/>
      <c r="Y1001" s="105"/>
      <c r="Z1001" s="46">
        <f t="shared" si="299"/>
        <v>2</v>
      </c>
      <c r="AA1001" s="105">
        <v>2</v>
      </c>
      <c r="AB1001" s="46">
        <f t="shared" si="300"/>
        <v>0</v>
      </c>
      <c r="AC1001" s="105"/>
      <c r="AD1001" s="105"/>
      <c r="AE1001" s="105"/>
      <c r="AF1001" s="105"/>
      <c r="AG1001" s="46">
        <f t="shared" si="316"/>
        <v>2</v>
      </c>
      <c r="AH1001" s="105">
        <v>2</v>
      </c>
      <c r="AI1001" s="46">
        <f t="shared" si="301"/>
        <v>0</v>
      </c>
      <c r="AJ1001" s="105"/>
      <c r="AK1001" s="105"/>
      <c r="AL1001" s="105"/>
      <c r="AM1001" s="105"/>
      <c r="AN1001" s="46">
        <f t="shared" si="302"/>
        <v>2</v>
      </c>
      <c r="AO1001" s="105">
        <v>2</v>
      </c>
      <c r="AP1001" s="105">
        <f t="shared" si="303"/>
        <v>0</v>
      </c>
      <c r="AQ1001" s="46">
        <f t="shared" si="304"/>
        <v>0</v>
      </c>
      <c r="AR1001" s="46">
        <f t="shared" si="305"/>
        <v>0</v>
      </c>
      <c r="AS1001" s="46">
        <f t="shared" si="306"/>
        <v>0</v>
      </c>
      <c r="AT1001" s="46">
        <f t="shared" si="307"/>
        <v>0</v>
      </c>
      <c r="AU1001" s="46">
        <f t="shared" si="308"/>
        <v>2</v>
      </c>
      <c r="AV1001" s="105">
        <f t="shared" si="309"/>
        <v>2</v>
      </c>
      <c r="AW1001" s="105">
        <f t="shared" si="310"/>
        <v>0</v>
      </c>
      <c r="AX1001" s="107"/>
      <c r="AY1001" s="294" t="b">
        <f t="shared" si="313"/>
        <v>1</v>
      </c>
      <c r="AZ1001" s="5" t="s">
        <v>1048</v>
      </c>
    </row>
    <row r="1002" spans="1:52" s="5" customFormat="1" ht="14.25" customHeight="1" x14ac:dyDescent="0.25">
      <c r="A1002" s="281" t="s">
        <v>228</v>
      </c>
      <c r="B1002" s="19" t="s">
        <v>614</v>
      </c>
      <c r="C1002" s="65" t="s">
        <v>615</v>
      </c>
      <c r="D1002" s="66">
        <v>800</v>
      </c>
      <c r="E1002" s="67">
        <v>800</v>
      </c>
      <c r="F1002" s="101" t="s">
        <v>33</v>
      </c>
      <c r="G1002" s="46">
        <v>1</v>
      </c>
      <c r="H1002" s="46"/>
      <c r="I1002" s="46"/>
      <c r="J1002" s="46"/>
      <c r="K1002" s="46"/>
      <c r="L1002" s="46">
        <f t="shared" si="297"/>
        <v>1</v>
      </c>
      <c r="M1002" s="46">
        <v>1</v>
      </c>
      <c r="N1002" s="46">
        <f t="shared" si="298"/>
        <v>0</v>
      </c>
      <c r="O1002" s="105"/>
      <c r="P1002" s="105"/>
      <c r="Q1002" s="105"/>
      <c r="R1002" s="105"/>
      <c r="S1002" s="46">
        <f t="shared" si="314"/>
        <v>1</v>
      </c>
      <c r="T1002" s="46">
        <v>1</v>
      </c>
      <c r="U1002" s="46">
        <f t="shared" si="315"/>
        <v>0</v>
      </c>
      <c r="V1002" s="105"/>
      <c r="W1002" s="105"/>
      <c r="X1002" s="105"/>
      <c r="Y1002" s="105"/>
      <c r="Z1002" s="46">
        <f t="shared" si="299"/>
        <v>1</v>
      </c>
      <c r="AA1002" s="105">
        <v>1</v>
      </c>
      <c r="AB1002" s="46">
        <f t="shared" si="300"/>
        <v>0</v>
      </c>
      <c r="AC1002" s="105"/>
      <c r="AD1002" s="105"/>
      <c r="AE1002" s="105"/>
      <c r="AF1002" s="105"/>
      <c r="AG1002" s="46">
        <f t="shared" si="316"/>
        <v>1</v>
      </c>
      <c r="AH1002" s="105">
        <v>1</v>
      </c>
      <c r="AI1002" s="46">
        <f t="shared" si="301"/>
        <v>0</v>
      </c>
      <c r="AJ1002" s="105"/>
      <c r="AK1002" s="105"/>
      <c r="AL1002" s="105"/>
      <c r="AM1002" s="105"/>
      <c r="AN1002" s="46">
        <f t="shared" si="302"/>
        <v>1</v>
      </c>
      <c r="AO1002" s="105">
        <v>1</v>
      </c>
      <c r="AP1002" s="105">
        <f t="shared" si="303"/>
        <v>0</v>
      </c>
      <c r="AQ1002" s="46">
        <f t="shared" si="304"/>
        <v>0</v>
      </c>
      <c r="AR1002" s="46">
        <f t="shared" si="305"/>
        <v>0</v>
      </c>
      <c r="AS1002" s="46">
        <f t="shared" si="306"/>
        <v>0</v>
      </c>
      <c r="AT1002" s="46">
        <f t="shared" si="307"/>
        <v>0</v>
      </c>
      <c r="AU1002" s="46">
        <f t="shared" si="308"/>
        <v>1</v>
      </c>
      <c r="AV1002" s="105">
        <f t="shared" si="309"/>
        <v>1</v>
      </c>
      <c r="AW1002" s="105">
        <f t="shared" si="310"/>
        <v>0</v>
      </c>
      <c r="AX1002" s="107"/>
      <c r="AY1002" s="294" t="b">
        <f t="shared" si="313"/>
        <v>1</v>
      </c>
      <c r="AZ1002" s="5" t="s">
        <v>615</v>
      </c>
    </row>
    <row r="1003" spans="1:52" s="5" customFormat="1" ht="28.5" customHeight="1" x14ac:dyDescent="0.25">
      <c r="A1003" s="281" t="s">
        <v>674</v>
      </c>
      <c r="B1003" s="19" t="s">
        <v>1049</v>
      </c>
      <c r="C1003" s="65" t="s">
        <v>1050</v>
      </c>
      <c r="D1003" s="66">
        <v>649.99</v>
      </c>
      <c r="E1003" s="67">
        <v>649.99</v>
      </c>
      <c r="F1003" s="101" t="s">
        <v>33</v>
      </c>
      <c r="G1003" s="46">
        <v>1</v>
      </c>
      <c r="H1003" s="46"/>
      <c r="I1003" s="46"/>
      <c r="J1003" s="46"/>
      <c r="K1003" s="46"/>
      <c r="L1003" s="46">
        <f t="shared" si="297"/>
        <v>1</v>
      </c>
      <c r="M1003" s="46">
        <v>1</v>
      </c>
      <c r="N1003" s="46">
        <f t="shared" si="298"/>
        <v>0</v>
      </c>
      <c r="O1003" s="105"/>
      <c r="P1003" s="105"/>
      <c r="Q1003" s="105"/>
      <c r="R1003" s="105"/>
      <c r="S1003" s="46">
        <f t="shared" si="314"/>
        <v>1</v>
      </c>
      <c r="T1003" s="46">
        <v>1</v>
      </c>
      <c r="U1003" s="46">
        <f t="shared" si="315"/>
        <v>0</v>
      </c>
      <c r="V1003" s="105"/>
      <c r="W1003" s="105"/>
      <c r="X1003" s="105"/>
      <c r="Y1003" s="105"/>
      <c r="Z1003" s="46">
        <f t="shared" si="299"/>
        <v>1</v>
      </c>
      <c r="AA1003" s="105">
        <v>1</v>
      </c>
      <c r="AB1003" s="46">
        <f t="shared" si="300"/>
        <v>0</v>
      </c>
      <c r="AC1003" s="105"/>
      <c r="AD1003" s="105"/>
      <c r="AE1003" s="105"/>
      <c r="AF1003" s="105"/>
      <c r="AG1003" s="46">
        <f t="shared" si="316"/>
        <v>1</v>
      </c>
      <c r="AH1003" s="105">
        <v>1</v>
      </c>
      <c r="AI1003" s="46">
        <f t="shared" si="301"/>
        <v>0</v>
      </c>
      <c r="AJ1003" s="105"/>
      <c r="AK1003" s="105"/>
      <c r="AL1003" s="105"/>
      <c r="AM1003" s="105"/>
      <c r="AN1003" s="46">
        <f t="shared" si="302"/>
        <v>1</v>
      </c>
      <c r="AO1003" s="105">
        <v>1</v>
      </c>
      <c r="AP1003" s="105">
        <f t="shared" si="303"/>
        <v>0</v>
      </c>
      <c r="AQ1003" s="46">
        <f t="shared" si="304"/>
        <v>0</v>
      </c>
      <c r="AR1003" s="46">
        <f t="shared" si="305"/>
        <v>0</v>
      </c>
      <c r="AS1003" s="46">
        <f t="shared" si="306"/>
        <v>0</v>
      </c>
      <c r="AT1003" s="46">
        <f t="shared" si="307"/>
        <v>0</v>
      </c>
      <c r="AU1003" s="46">
        <f t="shared" si="308"/>
        <v>1</v>
      </c>
      <c r="AV1003" s="105">
        <f t="shared" si="309"/>
        <v>1</v>
      </c>
      <c r="AW1003" s="105">
        <f t="shared" si="310"/>
        <v>0</v>
      </c>
      <c r="AX1003" s="107"/>
      <c r="AY1003" s="294" t="b">
        <f t="shared" si="313"/>
        <v>1</v>
      </c>
      <c r="AZ1003" s="5" t="s">
        <v>1050</v>
      </c>
    </row>
    <row r="1004" spans="1:52" s="5" customFormat="1" ht="28.5" customHeight="1" x14ac:dyDescent="0.25">
      <c r="A1004" s="281" t="s">
        <v>1053</v>
      </c>
      <c r="B1004" s="19" t="s">
        <v>1266</v>
      </c>
      <c r="C1004" s="65" t="s">
        <v>1267</v>
      </c>
      <c r="D1004" s="66">
        <v>50</v>
      </c>
      <c r="E1004" s="67">
        <v>50</v>
      </c>
      <c r="F1004" s="101" t="s">
        <v>33</v>
      </c>
      <c r="G1004" s="46">
        <v>0</v>
      </c>
      <c r="H1004" s="46"/>
      <c r="I1004" s="46"/>
      <c r="J1004" s="46"/>
      <c r="K1004" s="46"/>
      <c r="L1004" s="46">
        <f t="shared" ref="L1004:L1075" si="317">G1004+H1004+I1004-J1004-K1004</f>
        <v>0</v>
      </c>
      <c r="M1004" s="46"/>
      <c r="N1004" s="46">
        <f t="shared" ref="N1004:N1075" si="318">M1004-L1004</f>
        <v>0</v>
      </c>
      <c r="O1004" s="105"/>
      <c r="P1004" s="105"/>
      <c r="Q1004" s="105"/>
      <c r="R1004" s="105"/>
      <c r="S1004" s="46">
        <f t="shared" si="314"/>
        <v>0</v>
      </c>
      <c r="T1004" s="46"/>
      <c r="U1004" s="46">
        <f t="shared" si="315"/>
        <v>0</v>
      </c>
      <c r="V1004" s="105"/>
      <c r="W1004" s="105"/>
      <c r="X1004" s="105"/>
      <c r="Y1004" s="105"/>
      <c r="Z1004" s="46">
        <f t="shared" ref="Z1004:Z1075" si="319">S1004+V1004+W1004-X1004-Y1004</f>
        <v>0</v>
      </c>
      <c r="AA1004" s="105"/>
      <c r="AB1004" s="46">
        <f t="shared" ref="AB1004:AB1075" si="320">AA1004-Z1004</f>
        <v>0</v>
      </c>
      <c r="AC1004" s="105"/>
      <c r="AD1004" s="105"/>
      <c r="AE1004" s="105"/>
      <c r="AF1004" s="105"/>
      <c r="AG1004" s="46">
        <f t="shared" si="316"/>
        <v>0</v>
      </c>
      <c r="AH1004" s="105">
        <v>0</v>
      </c>
      <c r="AI1004" s="46">
        <f t="shared" ref="AI1004:AI1075" si="321">AH1004-AG1004</f>
        <v>0</v>
      </c>
      <c r="AJ1004" s="105"/>
      <c r="AK1004" s="105"/>
      <c r="AL1004" s="105"/>
      <c r="AM1004" s="105"/>
      <c r="AN1004" s="46">
        <f t="shared" ref="AN1004:AN1075" si="322">AG1004+AJ1004+AK1004-AL1004-AM1004</f>
        <v>0</v>
      </c>
      <c r="AO1004" s="105">
        <v>0</v>
      </c>
      <c r="AP1004" s="105">
        <f t="shared" ref="AP1004:AP1075" si="323">AO1004-AN1004</f>
        <v>0</v>
      </c>
      <c r="AQ1004" s="46">
        <f t="shared" ref="AQ1004:AQ1075" si="324">H1004+O1004+V1004+AC1004+AJ1004</f>
        <v>0</v>
      </c>
      <c r="AR1004" s="46">
        <f t="shared" ref="AR1004:AR1075" si="325">I1004+P1004+W1004+AD1004+AK1004</f>
        <v>0</v>
      </c>
      <c r="AS1004" s="46">
        <f t="shared" ref="AS1004:AS1075" si="326">J1004+Q1004+X1004+AE1004+AL1004</f>
        <v>0</v>
      </c>
      <c r="AT1004" s="46">
        <f t="shared" ref="AT1004:AT1075" si="327">K1004+R1004+Y1004+AF1004+AM1004</f>
        <v>0</v>
      </c>
      <c r="AU1004" s="46">
        <f t="shared" ref="AU1004:AU1075" si="328">G1004+AQ1004+AR1004-AS1004-AT1004</f>
        <v>0</v>
      </c>
      <c r="AV1004" s="105">
        <f t="shared" ref="AV1004:AV1075" si="329">+AO1004</f>
        <v>0</v>
      </c>
      <c r="AW1004" s="105">
        <f t="shared" ref="AW1004:AW1075" si="330">AV1004-AU1004</f>
        <v>0</v>
      </c>
      <c r="AX1004" s="108"/>
      <c r="AY1004" s="294" t="b">
        <f t="shared" si="313"/>
        <v>1</v>
      </c>
      <c r="AZ1004" s="5" t="s">
        <v>1267</v>
      </c>
    </row>
    <row r="1005" spans="1:52" s="5" customFormat="1" ht="24.95" customHeight="1" x14ac:dyDescent="0.25">
      <c r="A1005" s="281" t="s">
        <v>228</v>
      </c>
      <c r="B1005" s="19" t="s">
        <v>616</v>
      </c>
      <c r="C1005" s="65" t="s">
        <v>617</v>
      </c>
      <c r="D1005" s="66">
        <v>145</v>
      </c>
      <c r="E1005" s="67">
        <v>145</v>
      </c>
      <c r="F1005" s="101" t="s">
        <v>33</v>
      </c>
      <c r="G1005" s="46">
        <v>0</v>
      </c>
      <c r="H1005" s="46"/>
      <c r="I1005" s="46"/>
      <c r="J1005" s="46"/>
      <c r="K1005" s="46"/>
      <c r="L1005" s="46">
        <f t="shared" si="317"/>
        <v>0</v>
      </c>
      <c r="M1005" s="46">
        <v>0</v>
      </c>
      <c r="N1005" s="46">
        <f t="shared" si="318"/>
        <v>0</v>
      </c>
      <c r="O1005" s="105"/>
      <c r="P1005" s="105"/>
      <c r="Q1005" s="105"/>
      <c r="R1005" s="105"/>
      <c r="S1005" s="46">
        <f t="shared" si="314"/>
        <v>0</v>
      </c>
      <c r="T1005" s="46"/>
      <c r="U1005" s="46">
        <f t="shared" si="315"/>
        <v>0</v>
      </c>
      <c r="V1005" s="105"/>
      <c r="W1005" s="105"/>
      <c r="X1005" s="105"/>
      <c r="Y1005" s="105"/>
      <c r="Z1005" s="46">
        <f t="shared" si="319"/>
        <v>0</v>
      </c>
      <c r="AA1005" s="105"/>
      <c r="AB1005" s="46">
        <f t="shared" si="320"/>
        <v>0</v>
      </c>
      <c r="AC1005" s="105"/>
      <c r="AD1005" s="105"/>
      <c r="AE1005" s="105"/>
      <c r="AF1005" s="105"/>
      <c r="AG1005" s="46">
        <f t="shared" si="316"/>
        <v>0</v>
      </c>
      <c r="AH1005" s="105">
        <v>0</v>
      </c>
      <c r="AI1005" s="46">
        <f t="shared" si="321"/>
        <v>0</v>
      </c>
      <c r="AJ1005" s="105"/>
      <c r="AK1005" s="105"/>
      <c r="AL1005" s="105"/>
      <c r="AM1005" s="105"/>
      <c r="AN1005" s="46">
        <f t="shared" si="322"/>
        <v>0</v>
      </c>
      <c r="AO1005" s="105">
        <v>0</v>
      </c>
      <c r="AP1005" s="105">
        <f t="shared" si="323"/>
        <v>0</v>
      </c>
      <c r="AQ1005" s="46">
        <f t="shared" si="324"/>
        <v>0</v>
      </c>
      <c r="AR1005" s="46">
        <f t="shared" si="325"/>
        <v>0</v>
      </c>
      <c r="AS1005" s="46">
        <f t="shared" si="326"/>
        <v>0</v>
      </c>
      <c r="AT1005" s="46">
        <f t="shared" si="327"/>
        <v>0</v>
      </c>
      <c r="AU1005" s="46">
        <f t="shared" si="328"/>
        <v>0</v>
      </c>
      <c r="AV1005" s="105">
        <f t="shared" si="329"/>
        <v>0</v>
      </c>
      <c r="AW1005" s="105">
        <f t="shared" si="330"/>
        <v>0</v>
      </c>
      <c r="AX1005" s="107"/>
      <c r="AY1005" s="294" t="b">
        <f t="shared" si="313"/>
        <v>1</v>
      </c>
      <c r="AZ1005" s="5" t="s">
        <v>617</v>
      </c>
    </row>
    <row r="1006" spans="1:52" s="5" customFormat="1" ht="24.95" customHeight="1" x14ac:dyDescent="0.25">
      <c r="A1006" s="281" t="s">
        <v>228</v>
      </c>
      <c r="B1006" s="19" t="s">
        <v>618</v>
      </c>
      <c r="C1006" s="65" t="s">
        <v>619</v>
      </c>
      <c r="D1006" s="66">
        <v>122.88</v>
      </c>
      <c r="E1006" s="67">
        <v>122.88</v>
      </c>
      <c r="F1006" s="101" t="s">
        <v>33</v>
      </c>
      <c r="G1006" s="46">
        <v>0</v>
      </c>
      <c r="H1006" s="46"/>
      <c r="I1006" s="46"/>
      <c r="J1006" s="46"/>
      <c r="K1006" s="46"/>
      <c r="L1006" s="46">
        <f t="shared" si="317"/>
        <v>0</v>
      </c>
      <c r="M1006" s="46">
        <v>0</v>
      </c>
      <c r="N1006" s="46">
        <f t="shared" si="318"/>
        <v>0</v>
      </c>
      <c r="O1006" s="105"/>
      <c r="P1006" s="105"/>
      <c r="Q1006" s="105"/>
      <c r="R1006" s="105"/>
      <c r="S1006" s="46">
        <f t="shared" si="314"/>
        <v>0</v>
      </c>
      <c r="T1006" s="46"/>
      <c r="U1006" s="46">
        <f t="shared" si="315"/>
        <v>0</v>
      </c>
      <c r="V1006" s="105"/>
      <c r="W1006" s="105"/>
      <c r="X1006" s="105"/>
      <c r="Y1006" s="105"/>
      <c r="Z1006" s="46">
        <f t="shared" si="319"/>
        <v>0</v>
      </c>
      <c r="AA1006" s="105"/>
      <c r="AB1006" s="46">
        <f t="shared" si="320"/>
        <v>0</v>
      </c>
      <c r="AC1006" s="105"/>
      <c r="AD1006" s="105"/>
      <c r="AE1006" s="105"/>
      <c r="AF1006" s="105"/>
      <c r="AG1006" s="46">
        <f t="shared" si="316"/>
        <v>0</v>
      </c>
      <c r="AH1006" s="105">
        <v>0</v>
      </c>
      <c r="AI1006" s="46">
        <f t="shared" si="321"/>
        <v>0</v>
      </c>
      <c r="AJ1006" s="105"/>
      <c r="AK1006" s="105"/>
      <c r="AL1006" s="105"/>
      <c r="AM1006" s="105"/>
      <c r="AN1006" s="46">
        <f t="shared" si="322"/>
        <v>0</v>
      </c>
      <c r="AO1006" s="105">
        <v>0</v>
      </c>
      <c r="AP1006" s="105">
        <f t="shared" si="323"/>
        <v>0</v>
      </c>
      <c r="AQ1006" s="46">
        <f t="shared" si="324"/>
        <v>0</v>
      </c>
      <c r="AR1006" s="46">
        <f t="shared" si="325"/>
        <v>0</v>
      </c>
      <c r="AS1006" s="46">
        <f t="shared" si="326"/>
        <v>0</v>
      </c>
      <c r="AT1006" s="46">
        <f t="shared" si="327"/>
        <v>0</v>
      </c>
      <c r="AU1006" s="46">
        <f t="shared" si="328"/>
        <v>0</v>
      </c>
      <c r="AV1006" s="105">
        <f t="shared" si="329"/>
        <v>0</v>
      </c>
      <c r="AW1006" s="105">
        <f t="shared" si="330"/>
        <v>0</v>
      </c>
      <c r="AX1006" s="107"/>
      <c r="AY1006" s="294" t="b">
        <f t="shared" si="313"/>
        <v>1</v>
      </c>
      <c r="AZ1006" s="5" t="s">
        <v>619</v>
      </c>
    </row>
    <row r="1007" spans="1:52" s="5" customFormat="1" ht="24.95" customHeight="1" x14ac:dyDescent="0.25">
      <c r="A1007" s="296" t="s">
        <v>228</v>
      </c>
      <c r="B1007" s="19" t="s">
        <v>620</v>
      </c>
      <c r="C1007" s="64" t="s">
        <v>621</v>
      </c>
      <c r="D1007" s="66">
        <v>73.16</v>
      </c>
      <c r="E1007" s="67">
        <v>73.16</v>
      </c>
      <c r="F1007" s="101" t="s">
        <v>33</v>
      </c>
      <c r="G1007" s="46">
        <v>3</v>
      </c>
      <c r="H1007" s="46"/>
      <c r="I1007" s="46"/>
      <c r="J1007" s="46"/>
      <c r="K1007" s="46"/>
      <c r="L1007" s="46">
        <f t="shared" si="317"/>
        <v>3</v>
      </c>
      <c r="M1007" s="46">
        <v>3</v>
      </c>
      <c r="N1007" s="46">
        <f t="shared" si="318"/>
        <v>0</v>
      </c>
      <c r="O1007" s="105"/>
      <c r="P1007" s="105"/>
      <c r="Q1007" s="105"/>
      <c r="R1007" s="105"/>
      <c r="S1007" s="46">
        <f t="shared" ref="S1007:S1038" si="331">L1007+O1007+P1007-Q1007-R1007</f>
        <v>3</v>
      </c>
      <c r="T1007" s="46">
        <v>3</v>
      </c>
      <c r="U1007" s="46">
        <f t="shared" ref="U1007:U1038" si="332">T1007-S1007</f>
        <v>0</v>
      </c>
      <c r="V1007" s="105"/>
      <c r="W1007" s="105"/>
      <c r="X1007" s="105"/>
      <c r="Y1007" s="105"/>
      <c r="Z1007" s="46">
        <f t="shared" si="319"/>
        <v>3</v>
      </c>
      <c r="AA1007" s="105">
        <v>3</v>
      </c>
      <c r="AB1007" s="46">
        <f t="shared" si="320"/>
        <v>0</v>
      </c>
      <c r="AC1007" s="105"/>
      <c r="AD1007" s="105"/>
      <c r="AE1007" s="105"/>
      <c r="AF1007" s="105"/>
      <c r="AG1007" s="46">
        <f t="shared" si="316"/>
        <v>3</v>
      </c>
      <c r="AH1007" s="105">
        <v>3</v>
      </c>
      <c r="AI1007" s="46">
        <f t="shared" si="321"/>
        <v>0</v>
      </c>
      <c r="AJ1007" s="105"/>
      <c r="AK1007" s="105"/>
      <c r="AL1007" s="105"/>
      <c r="AM1007" s="105"/>
      <c r="AN1007" s="46">
        <f t="shared" si="322"/>
        <v>3</v>
      </c>
      <c r="AO1007" s="105">
        <v>3</v>
      </c>
      <c r="AP1007" s="105">
        <f t="shared" si="323"/>
        <v>0</v>
      </c>
      <c r="AQ1007" s="46">
        <f t="shared" si="324"/>
        <v>0</v>
      </c>
      <c r="AR1007" s="46">
        <f t="shared" si="325"/>
        <v>0</v>
      </c>
      <c r="AS1007" s="46">
        <f t="shared" si="326"/>
        <v>0</v>
      </c>
      <c r="AT1007" s="46">
        <f t="shared" si="327"/>
        <v>0</v>
      </c>
      <c r="AU1007" s="46">
        <f t="shared" si="328"/>
        <v>3</v>
      </c>
      <c r="AV1007" s="105">
        <f t="shared" si="329"/>
        <v>3</v>
      </c>
      <c r="AW1007" s="105">
        <f t="shared" si="330"/>
        <v>0</v>
      </c>
      <c r="AX1007" s="107"/>
      <c r="AY1007" s="294" t="b">
        <f t="shared" si="313"/>
        <v>1</v>
      </c>
      <c r="AZ1007" s="5" t="s">
        <v>621</v>
      </c>
    </row>
    <row r="1008" spans="1:52" s="5" customFormat="1" ht="24.95" customHeight="1" x14ac:dyDescent="0.25">
      <c r="A1008" s="296" t="s">
        <v>228</v>
      </c>
      <c r="B1008" s="19" t="s">
        <v>622</v>
      </c>
      <c r="C1008" s="64" t="s">
        <v>623</v>
      </c>
      <c r="D1008" s="66">
        <v>123.06</v>
      </c>
      <c r="E1008" s="67">
        <v>123.06</v>
      </c>
      <c r="F1008" s="101" t="s">
        <v>33</v>
      </c>
      <c r="G1008" s="46">
        <v>1</v>
      </c>
      <c r="H1008" s="46"/>
      <c r="I1008" s="46"/>
      <c r="J1008" s="46"/>
      <c r="K1008" s="46"/>
      <c r="L1008" s="46">
        <f t="shared" si="317"/>
        <v>1</v>
      </c>
      <c r="M1008" s="46">
        <v>1</v>
      </c>
      <c r="N1008" s="46">
        <f t="shared" si="318"/>
        <v>0</v>
      </c>
      <c r="O1008" s="105"/>
      <c r="P1008" s="105"/>
      <c r="Q1008" s="105"/>
      <c r="R1008" s="105"/>
      <c r="S1008" s="46">
        <f t="shared" si="331"/>
        <v>1</v>
      </c>
      <c r="T1008" s="46">
        <v>1</v>
      </c>
      <c r="U1008" s="46">
        <f t="shared" si="332"/>
        <v>0</v>
      </c>
      <c r="V1008" s="105"/>
      <c r="W1008" s="105"/>
      <c r="X1008" s="105"/>
      <c r="Y1008" s="105"/>
      <c r="Z1008" s="46">
        <f t="shared" si="319"/>
        <v>1</v>
      </c>
      <c r="AA1008" s="105">
        <v>1</v>
      </c>
      <c r="AB1008" s="46">
        <f t="shared" si="320"/>
        <v>0</v>
      </c>
      <c r="AC1008" s="105"/>
      <c r="AD1008" s="105"/>
      <c r="AE1008" s="105"/>
      <c r="AF1008" s="105"/>
      <c r="AG1008" s="46">
        <f t="shared" si="316"/>
        <v>1</v>
      </c>
      <c r="AH1008" s="105">
        <v>1</v>
      </c>
      <c r="AI1008" s="46">
        <f t="shared" si="321"/>
        <v>0</v>
      </c>
      <c r="AJ1008" s="105"/>
      <c r="AK1008" s="105"/>
      <c r="AL1008" s="105"/>
      <c r="AM1008" s="105"/>
      <c r="AN1008" s="46">
        <f t="shared" si="322"/>
        <v>1</v>
      </c>
      <c r="AO1008" s="105">
        <v>1</v>
      </c>
      <c r="AP1008" s="105">
        <f t="shared" si="323"/>
        <v>0</v>
      </c>
      <c r="AQ1008" s="46">
        <f t="shared" si="324"/>
        <v>0</v>
      </c>
      <c r="AR1008" s="46">
        <f t="shared" si="325"/>
        <v>0</v>
      </c>
      <c r="AS1008" s="46">
        <f t="shared" si="326"/>
        <v>0</v>
      </c>
      <c r="AT1008" s="46">
        <f t="shared" si="327"/>
        <v>0</v>
      </c>
      <c r="AU1008" s="46">
        <f t="shared" si="328"/>
        <v>1</v>
      </c>
      <c r="AV1008" s="105">
        <f t="shared" si="329"/>
        <v>1</v>
      </c>
      <c r="AW1008" s="105">
        <f t="shared" si="330"/>
        <v>0</v>
      </c>
      <c r="AX1008" s="107"/>
      <c r="AY1008" s="294" t="b">
        <f t="shared" si="313"/>
        <v>1</v>
      </c>
      <c r="AZ1008" s="5" t="s">
        <v>623</v>
      </c>
    </row>
    <row r="1009" spans="1:52" s="5" customFormat="1" ht="24.95" customHeight="1" x14ac:dyDescent="0.25">
      <c r="A1009" s="296" t="s">
        <v>228</v>
      </c>
      <c r="B1009" s="19" t="s">
        <v>624</v>
      </c>
      <c r="C1009" s="64" t="s">
        <v>625</v>
      </c>
      <c r="D1009" s="66">
        <v>500</v>
      </c>
      <c r="E1009" s="67">
        <v>500</v>
      </c>
      <c r="F1009" s="101" t="s">
        <v>33</v>
      </c>
      <c r="G1009" s="46">
        <v>0</v>
      </c>
      <c r="H1009" s="46"/>
      <c r="I1009" s="46"/>
      <c r="J1009" s="46"/>
      <c r="K1009" s="46"/>
      <c r="L1009" s="46">
        <f t="shared" si="317"/>
        <v>0</v>
      </c>
      <c r="M1009" s="46"/>
      <c r="N1009" s="46">
        <f t="shared" si="318"/>
        <v>0</v>
      </c>
      <c r="O1009" s="46"/>
      <c r="P1009" s="46"/>
      <c r="Q1009" s="46"/>
      <c r="R1009" s="46"/>
      <c r="S1009" s="46">
        <f t="shared" si="331"/>
        <v>0</v>
      </c>
      <c r="T1009" s="46"/>
      <c r="U1009" s="46">
        <f t="shared" si="332"/>
        <v>0</v>
      </c>
      <c r="V1009" s="46"/>
      <c r="W1009" s="46"/>
      <c r="X1009" s="46"/>
      <c r="Y1009" s="46"/>
      <c r="Z1009" s="46">
        <f t="shared" si="319"/>
        <v>0</v>
      </c>
      <c r="AA1009" s="46"/>
      <c r="AB1009" s="46">
        <f t="shared" si="320"/>
        <v>0</v>
      </c>
      <c r="AC1009" s="46"/>
      <c r="AD1009" s="46"/>
      <c r="AE1009" s="46"/>
      <c r="AF1009" s="46"/>
      <c r="AG1009" s="46">
        <f t="shared" si="316"/>
        <v>0</v>
      </c>
      <c r="AH1009" s="46">
        <v>0</v>
      </c>
      <c r="AI1009" s="46">
        <f t="shared" si="321"/>
        <v>0</v>
      </c>
      <c r="AJ1009" s="46"/>
      <c r="AK1009" s="46"/>
      <c r="AL1009" s="46"/>
      <c r="AM1009" s="46"/>
      <c r="AN1009" s="46">
        <f t="shared" si="322"/>
        <v>0</v>
      </c>
      <c r="AO1009" s="46">
        <v>0</v>
      </c>
      <c r="AP1009" s="46">
        <f t="shared" si="323"/>
        <v>0</v>
      </c>
      <c r="AQ1009" s="46">
        <f t="shared" si="324"/>
        <v>0</v>
      </c>
      <c r="AR1009" s="46">
        <f t="shared" si="325"/>
        <v>0</v>
      </c>
      <c r="AS1009" s="46">
        <f t="shared" si="326"/>
        <v>0</v>
      </c>
      <c r="AT1009" s="46">
        <f t="shared" si="327"/>
        <v>0</v>
      </c>
      <c r="AU1009" s="46">
        <f t="shared" si="328"/>
        <v>0</v>
      </c>
      <c r="AV1009" s="46">
        <f t="shared" si="329"/>
        <v>0</v>
      </c>
      <c r="AW1009" s="46">
        <f t="shared" si="330"/>
        <v>0</v>
      </c>
      <c r="AX1009" s="19"/>
      <c r="AY1009" s="294" t="b">
        <f t="shared" si="313"/>
        <v>1</v>
      </c>
      <c r="AZ1009" s="5" t="s">
        <v>625</v>
      </c>
    </row>
    <row r="1010" spans="1:52" s="5" customFormat="1" ht="24.95" customHeight="1" x14ac:dyDescent="0.25">
      <c r="A1010" s="296" t="s">
        <v>228</v>
      </c>
      <c r="B1010" s="19" t="s">
        <v>626</v>
      </c>
      <c r="C1010" s="64" t="s">
        <v>627</v>
      </c>
      <c r="D1010" s="66">
        <v>150</v>
      </c>
      <c r="E1010" s="67">
        <v>150</v>
      </c>
      <c r="F1010" s="101" t="s">
        <v>33</v>
      </c>
      <c r="G1010" s="46">
        <v>0</v>
      </c>
      <c r="H1010" s="46"/>
      <c r="I1010" s="46"/>
      <c r="J1010" s="46"/>
      <c r="K1010" s="46"/>
      <c r="L1010" s="46">
        <f t="shared" si="317"/>
        <v>0</v>
      </c>
      <c r="M1010" s="46"/>
      <c r="N1010" s="46">
        <f t="shared" si="318"/>
        <v>0</v>
      </c>
      <c r="O1010" s="46"/>
      <c r="P1010" s="46"/>
      <c r="Q1010" s="46"/>
      <c r="R1010" s="46"/>
      <c r="S1010" s="46">
        <f t="shared" si="331"/>
        <v>0</v>
      </c>
      <c r="T1010" s="46"/>
      <c r="U1010" s="46">
        <f t="shared" si="332"/>
        <v>0</v>
      </c>
      <c r="V1010" s="46"/>
      <c r="W1010" s="46"/>
      <c r="X1010" s="46"/>
      <c r="Y1010" s="46"/>
      <c r="Z1010" s="46">
        <f t="shared" si="319"/>
        <v>0</v>
      </c>
      <c r="AA1010" s="46"/>
      <c r="AB1010" s="46">
        <f t="shared" si="320"/>
        <v>0</v>
      </c>
      <c r="AC1010" s="46"/>
      <c r="AD1010" s="46"/>
      <c r="AE1010" s="46"/>
      <c r="AF1010" s="46"/>
      <c r="AG1010" s="46">
        <f t="shared" si="316"/>
        <v>0</v>
      </c>
      <c r="AH1010" s="46">
        <v>0</v>
      </c>
      <c r="AI1010" s="46">
        <f t="shared" si="321"/>
        <v>0</v>
      </c>
      <c r="AJ1010" s="46"/>
      <c r="AK1010" s="46"/>
      <c r="AL1010" s="46"/>
      <c r="AM1010" s="46"/>
      <c r="AN1010" s="46">
        <f t="shared" si="322"/>
        <v>0</v>
      </c>
      <c r="AO1010" s="46">
        <v>0</v>
      </c>
      <c r="AP1010" s="46">
        <f t="shared" si="323"/>
        <v>0</v>
      </c>
      <c r="AQ1010" s="46">
        <f t="shared" si="324"/>
        <v>0</v>
      </c>
      <c r="AR1010" s="46">
        <f t="shared" si="325"/>
        <v>0</v>
      </c>
      <c r="AS1010" s="46">
        <f t="shared" si="326"/>
        <v>0</v>
      </c>
      <c r="AT1010" s="46">
        <f t="shared" si="327"/>
        <v>0</v>
      </c>
      <c r="AU1010" s="46">
        <f t="shared" si="328"/>
        <v>0</v>
      </c>
      <c r="AV1010" s="46">
        <f t="shared" si="329"/>
        <v>0</v>
      </c>
      <c r="AW1010" s="46">
        <f t="shared" si="330"/>
        <v>0</v>
      </c>
      <c r="AX1010" s="19"/>
      <c r="AY1010" s="294" t="b">
        <f t="shared" si="313"/>
        <v>1</v>
      </c>
      <c r="AZ1010" s="5" t="s">
        <v>627</v>
      </c>
    </row>
    <row r="1011" spans="1:52" s="5" customFormat="1" ht="24.95" customHeight="1" x14ac:dyDescent="0.25">
      <c r="A1011" s="281" t="s">
        <v>228</v>
      </c>
      <c r="B1011" s="19" t="s">
        <v>628</v>
      </c>
      <c r="C1011" s="64" t="s">
        <v>629</v>
      </c>
      <c r="D1011" s="66">
        <v>235</v>
      </c>
      <c r="E1011" s="67">
        <v>235</v>
      </c>
      <c r="F1011" s="101" t="s">
        <v>33</v>
      </c>
      <c r="G1011" s="46">
        <v>0</v>
      </c>
      <c r="H1011" s="46"/>
      <c r="I1011" s="46"/>
      <c r="J1011" s="46"/>
      <c r="K1011" s="46"/>
      <c r="L1011" s="46">
        <f t="shared" si="317"/>
        <v>0</v>
      </c>
      <c r="M1011" s="46"/>
      <c r="N1011" s="46">
        <f t="shared" si="318"/>
        <v>0</v>
      </c>
      <c r="O1011" s="46"/>
      <c r="P1011" s="46"/>
      <c r="Q1011" s="46"/>
      <c r="R1011" s="46"/>
      <c r="S1011" s="46">
        <f t="shared" si="331"/>
        <v>0</v>
      </c>
      <c r="T1011" s="46"/>
      <c r="U1011" s="46">
        <f t="shared" si="332"/>
        <v>0</v>
      </c>
      <c r="V1011" s="46"/>
      <c r="W1011" s="46"/>
      <c r="X1011" s="46"/>
      <c r="Y1011" s="46"/>
      <c r="Z1011" s="46">
        <f t="shared" si="319"/>
        <v>0</v>
      </c>
      <c r="AA1011" s="46"/>
      <c r="AB1011" s="46">
        <f t="shared" si="320"/>
        <v>0</v>
      </c>
      <c r="AC1011" s="46"/>
      <c r="AD1011" s="46"/>
      <c r="AE1011" s="46"/>
      <c r="AF1011" s="46"/>
      <c r="AG1011" s="46">
        <f t="shared" si="316"/>
        <v>0</v>
      </c>
      <c r="AH1011" s="46">
        <v>0</v>
      </c>
      <c r="AI1011" s="46">
        <f t="shared" si="321"/>
        <v>0</v>
      </c>
      <c r="AJ1011" s="46"/>
      <c r="AK1011" s="46"/>
      <c r="AL1011" s="46"/>
      <c r="AM1011" s="46"/>
      <c r="AN1011" s="46">
        <f t="shared" si="322"/>
        <v>0</v>
      </c>
      <c r="AO1011" s="46">
        <v>0</v>
      </c>
      <c r="AP1011" s="46">
        <f t="shared" si="323"/>
        <v>0</v>
      </c>
      <c r="AQ1011" s="46">
        <f t="shared" si="324"/>
        <v>0</v>
      </c>
      <c r="AR1011" s="46">
        <f t="shared" si="325"/>
        <v>0</v>
      </c>
      <c r="AS1011" s="46">
        <f t="shared" si="326"/>
        <v>0</v>
      </c>
      <c r="AT1011" s="46">
        <f t="shared" si="327"/>
        <v>0</v>
      </c>
      <c r="AU1011" s="46">
        <f t="shared" si="328"/>
        <v>0</v>
      </c>
      <c r="AV1011" s="46">
        <f t="shared" si="329"/>
        <v>0</v>
      </c>
      <c r="AW1011" s="46">
        <f t="shared" si="330"/>
        <v>0</v>
      </c>
      <c r="AX1011" s="19"/>
      <c r="AY1011" s="294" t="b">
        <f t="shared" si="313"/>
        <v>1</v>
      </c>
      <c r="AZ1011" s="5" t="s">
        <v>629</v>
      </c>
    </row>
    <row r="1012" spans="1:52" s="5" customFormat="1" ht="24.95" customHeight="1" x14ac:dyDescent="0.25">
      <c r="A1012" s="296" t="s">
        <v>228</v>
      </c>
      <c r="B1012" s="19" t="s">
        <v>630</v>
      </c>
      <c r="C1012" s="64" t="s">
        <v>631</v>
      </c>
      <c r="D1012" s="66">
        <v>568.4</v>
      </c>
      <c r="E1012" s="67">
        <v>568.4</v>
      </c>
      <c r="F1012" s="101" t="s">
        <v>33</v>
      </c>
      <c r="G1012" s="46">
        <v>1</v>
      </c>
      <c r="H1012" s="46"/>
      <c r="I1012" s="46"/>
      <c r="J1012" s="46"/>
      <c r="K1012" s="46"/>
      <c r="L1012" s="46">
        <f t="shared" si="317"/>
        <v>1</v>
      </c>
      <c r="M1012" s="46">
        <v>1</v>
      </c>
      <c r="N1012" s="46">
        <f t="shared" si="318"/>
        <v>0</v>
      </c>
      <c r="O1012" s="46"/>
      <c r="P1012" s="46"/>
      <c r="Q1012" s="46"/>
      <c r="R1012" s="46"/>
      <c r="S1012" s="46">
        <f t="shared" si="331"/>
        <v>1</v>
      </c>
      <c r="T1012" s="46">
        <v>1</v>
      </c>
      <c r="U1012" s="46">
        <f t="shared" si="332"/>
        <v>0</v>
      </c>
      <c r="V1012" s="46"/>
      <c r="W1012" s="46"/>
      <c r="X1012" s="46"/>
      <c r="Y1012" s="46"/>
      <c r="Z1012" s="46">
        <f t="shared" si="319"/>
        <v>1</v>
      </c>
      <c r="AA1012" s="46">
        <v>1</v>
      </c>
      <c r="AB1012" s="46">
        <f t="shared" si="320"/>
        <v>0</v>
      </c>
      <c r="AC1012" s="46"/>
      <c r="AD1012" s="46"/>
      <c r="AE1012" s="46"/>
      <c r="AF1012" s="46"/>
      <c r="AG1012" s="46">
        <f t="shared" si="316"/>
        <v>1</v>
      </c>
      <c r="AH1012" s="46">
        <v>1</v>
      </c>
      <c r="AI1012" s="46">
        <f t="shared" si="321"/>
        <v>0</v>
      </c>
      <c r="AJ1012" s="46"/>
      <c r="AK1012" s="46"/>
      <c r="AL1012" s="46"/>
      <c r="AM1012" s="46"/>
      <c r="AN1012" s="46">
        <f t="shared" si="322"/>
        <v>1</v>
      </c>
      <c r="AO1012" s="46">
        <v>1</v>
      </c>
      <c r="AP1012" s="46">
        <f t="shared" si="323"/>
        <v>0</v>
      </c>
      <c r="AQ1012" s="46">
        <f t="shared" si="324"/>
        <v>0</v>
      </c>
      <c r="AR1012" s="46">
        <f t="shared" si="325"/>
        <v>0</v>
      </c>
      <c r="AS1012" s="46">
        <f t="shared" si="326"/>
        <v>0</v>
      </c>
      <c r="AT1012" s="46">
        <f t="shared" si="327"/>
        <v>0</v>
      </c>
      <c r="AU1012" s="46">
        <f t="shared" si="328"/>
        <v>1</v>
      </c>
      <c r="AV1012" s="46">
        <f t="shared" si="329"/>
        <v>1</v>
      </c>
      <c r="AW1012" s="46">
        <f t="shared" si="330"/>
        <v>0</v>
      </c>
      <c r="AX1012" s="19"/>
      <c r="AY1012" s="294" t="b">
        <f t="shared" si="313"/>
        <v>1</v>
      </c>
      <c r="AZ1012" s="5" t="s">
        <v>631</v>
      </c>
    </row>
    <row r="1013" spans="1:52" s="36" customFormat="1" ht="24.95" customHeight="1" x14ac:dyDescent="0.25">
      <c r="A1013" s="296" t="s">
        <v>228</v>
      </c>
      <c r="B1013" s="19" t="s">
        <v>632</v>
      </c>
      <c r="C1013" s="64" t="s">
        <v>633</v>
      </c>
      <c r="D1013" s="66">
        <v>177.48</v>
      </c>
      <c r="E1013" s="67">
        <v>177.48</v>
      </c>
      <c r="F1013" s="101" t="s">
        <v>33</v>
      </c>
      <c r="G1013" s="46">
        <v>6</v>
      </c>
      <c r="H1013" s="46"/>
      <c r="I1013" s="46"/>
      <c r="J1013" s="46"/>
      <c r="K1013" s="46"/>
      <c r="L1013" s="46">
        <f t="shared" si="317"/>
        <v>6</v>
      </c>
      <c r="M1013" s="46">
        <v>6</v>
      </c>
      <c r="N1013" s="46">
        <f t="shared" si="318"/>
        <v>0</v>
      </c>
      <c r="O1013" s="46"/>
      <c r="P1013" s="46"/>
      <c r="Q1013" s="46"/>
      <c r="R1013" s="46"/>
      <c r="S1013" s="46">
        <f t="shared" si="331"/>
        <v>6</v>
      </c>
      <c r="T1013" s="46">
        <v>6</v>
      </c>
      <c r="U1013" s="46">
        <f t="shared" si="332"/>
        <v>0</v>
      </c>
      <c r="V1013" s="46"/>
      <c r="W1013" s="46"/>
      <c r="X1013" s="46">
        <v>1</v>
      </c>
      <c r="Y1013" s="46"/>
      <c r="Z1013" s="46">
        <f t="shared" si="319"/>
        <v>5</v>
      </c>
      <c r="AA1013" s="46">
        <v>5</v>
      </c>
      <c r="AB1013" s="46">
        <f t="shared" si="320"/>
        <v>0</v>
      </c>
      <c r="AC1013" s="46"/>
      <c r="AD1013" s="46"/>
      <c r="AE1013" s="46"/>
      <c r="AF1013" s="46"/>
      <c r="AG1013" s="46">
        <f t="shared" si="316"/>
        <v>5</v>
      </c>
      <c r="AH1013" s="46">
        <v>5</v>
      </c>
      <c r="AI1013" s="46">
        <f t="shared" si="321"/>
        <v>0</v>
      </c>
      <c r="AJ1013" s="46"/>
      <c r="AK1013" s="46"/>
      <c r="AL1013" s="46"/>
      <c r="AM1013" s="46"/>
      <c r="AN1013" s="46">
        <f t="shared" si="322"/>
        <v>5</v>
      </c>
      <c r="AO1013" s="46">
        <v>5</v>
      </c>
      <c r="AP1013" s="46">
        <f t="shared" si="323"/>
        <v>0</v>
      </c>
      <c r="AQ1013" s="46">
        <f t="shared" si="324"/>
        <v>0</v>
      </c>
      <c r="AR1013" s="46">
        <f t="shared" si="325"/>
        <v>0</v>
      </c>
      <c r="AS1013" s="46">
        <f t="shared" si="326"/>
        <v>1</v>
      </c>
      <c r="AT1013" s="46">
        <f t="shared" si="327"/>
        <v>0</v>
      </c>
      <c r="AU1013" s="46">
        <f t="shared" si="328"/>
        <v>5</v>
      </c>
      <c r="AV1013" s="46">
        <f t="shared" si="329"/>
        <v>5</v>
      </c>
      <c r="AW1013" s="46">
        <f t="shared" si="330"/>
        <v>0</v>
      </c>
      <c r="AX1013" s="19"/>
      <c r="AY1013" s="294" t="b">
        <f t="shared" si="313"/>
        <v>1</v>
      </c>
      <c r="AZ1013" s="36" t="s">
        <v>633</v>
      </c>
    </row>
    <row r="1014" spans="1:52" s="5" customFormat="1" ht="24.95" customHeight="1" x14ac:dyDescent="0.25">
      <c r="A1014" s="281" t="s">
        <v>228</v>
      </c>
      <c r="B1014" s="19" t="s">
        <v>634</v>
      </c>
      <c r="C1014" s="64" t="s">
        <v>635</v>
      </c>
      <c r="D1014" s="66">
        <v>7946</v>
      </c>
      <c r="E1014" s="67">
        <v>7946</v>
      </c>
      <c r="F1014" s="101" t="s">
        <v>33</v>
      </c>
      <c r="G1014" s="46">
        <v>1</v>
      </c>
      <c r="H1014" s="46"/>
      <c r="I1014" s="46"/>
      <c r="J1014" s="46"/>
      <c r="K1014" s="46"/>
      <c r="L1014" s="46">
        <f t="shared" si="317"/>
        <v>1</v>
      </c>
      <c r="M1014" s="46">
        <v>1</v>
      </c>
      <c r="N1014" s="46">
        <f t="shared" si="318"/>
        <v>0</v>
      </c>
      <c r="O1014" s="46"/>
      <c r="P1014" s="46"/>
      <c r="Q1014" s="46"/>
      <c r="R1014" s="46"/>
      <c r="S1014" s="46">
        <f t="shared" si="331"/>
        <v>1</v>
      </c>
      <c r="T1014" s="46">
        <v>1</v>
      </c>
      <c r="U1014" s="46">
        <f t="shared" si="332"/>
        <v>0</v>
      </c>
      <c r="V1014" s="46"/>
      <c r="W1014" s="46"/>
      <c r="X1014" s="46"/>
      <c r="Y1014" s="46"/>
      <c r="Z1014" s="46">
        <f t="shared" si="319"/>
        <v>1</v>
      </c>
      <c r="AA1014" s="46">
        <v>1</v>
      </c>
      <c r="AB1014" s="46">
        <f t="shared" si="320"/>
        <v>0</v>
      </c>
      <c r="AC1014" s="46"/>
      <c r="AD1014" s="46"/>
      <c r="AE1014" s="46"/>
      <c r="AF1014" s="46"/>
      <c r="AG1014" s="46">
        <f t="shared" si="316"/>
        <v>1</v>
      </c>
      <c r="AH1014" s="46">
        <v>1</v>
      </c>
      <c r="AI1014" s="46">
        <f t="shared" si="321"/>
        <v>0</v>
      </c>
      <c r="AJ1014" s="46"/>
      <c r="AK1014" s="46"/>
      <c r="AL1014" s="46"/>
      <c r="AM1014" s="46"/>
      <c r="AN1014" s="46">
        <f t="shared" si="322"/>
        <v>1</v>
      </c>
      <c r="AO1014" s="46">
        <v>1</v>
      </c>
      <c r="AP1014" s="46">
        <f t="shared" si="323"/>
        <v>0</v>
      </c>
      <c r="AQ1014" s="46">
        <f t="shared" si="324"/>
        <v>0</v>
      </c>
      <c r="AR1014" s="46">
        <f t="shared" si="325"/>
        <v>0</v>
      </c>
      <c r="AS1014" s="46">
        <f t="shared" si="326"/>
        <v>0</v>
      </c>
      <c r="AT1014" s="46">
        <f t="shared" si="327"/>
        <v>0</v>
      </c>
      <c r="AU1014" s="46">
        <f t="shared" si="328"/>
        <v>1</v>
      </c>
      <c r="AV1014" s="46">
        <f t="shared" si="329"/>
        <v>1</v>
      </c>
      <c r="AW1014" s="46">
        <f t="shared" si="330"/>
        <v>0</v>
      </c>
      <c r="AX1014" s="19"/>
      <c r="AY1014" s="294" t="b">
        <f t="shared" si="313"/>
        <v>1</v>
      </c>
      <c r="AZ1014" s="5" t="s">
        <v>635</v>
      </c>
    </row>
    <row r="1015" spans="1:52" s="5" customFormat="1" ht="24.95" customHeight="1" x14ac:dyDescent="0.25">
      <c r="A1015" s="296" t="s">
        <v>228</v>
      </c>
      <c r="B1015" s="19" t="s">
        <v>636</v>
      </c>
      <c r="C1015" s="64" t="s">
        <v>637</v>
      </c>
      <c r="D1015" s="66">
        <v>2291</v>
      </c>
      <c r="E1015" s="67">
        <v>2291</v>
      </c>
      <c r="F1015" s="101" t="s">
        <v>33</v>
      </c>
      <c r="G1015" s="46">
        <v>0</v>
      </c>
      <c r="H1015" s="46"/>
      <c r="I1015" s="46"/>
      <c r="J1015" s="46"/>
      <c r="K1015" s="46"/>
      <c r="L1015" s="46">
        <f t="shared" si="317"/>
        <v>0</v>
      </c>
      <c r="M1015" s="46"/>
      <c r="N1015" s="46">
        <f t="shared" si="318"/>
        <v>0</v>
      </c>
      <c r="O1015" s="46"/>
      <c r="P1015" s="46"/>
      <c r="Q1015" s="46"/>
      <c r="R1015" s="46"/>
      <c r="S1015" s="46">
        <f t="shared" si="331"/>
        <v>0</v>
      </c>
      <c r="T1015" s="46"/>
      <c r="U1015" s="46">
        <f t="shared" si="332"/>
        <v>0</v>
      </c>
      <c r="V1015" s="46"/>
      <c r="W1015" s="46"/>
      <c r="X1015" s="46"/>
      <c r="Y1015" s="46"/>
      <c r="Z1015" s="46">
        <f t="shared" si="319"/>
        <v>0</v>
      </c>
      <c r="AA1015" s="46"/>
      <c r="AB1015" s="46">
        <f t="shared" si="320"/>
        <v>0</v>
      </c>
      <c r="AC1015" s="46"/>
      <c r="AD1015" s="46"/>
      <c r="AE1015" s="46"/>
      <c r="AF1015" s="46"/>
      <c r="AG1015" s="46">
        <f t="shared" si="316"/>
        <v>0</v>
      </c>
      <c r="AH1015" s="46">
        <v>0</v>
      </c>
      <c r="AI1015" s="46">
        <f t="shared" si="321"/>
        <v>0</v>
      </c>
      <c r="AJ1015" s="46"/>
      <c r="AK1015" s="46"/>
      <c r="AL1015" s="46"/>
      <c r="AM1015" s="46"/>
      <c r="AN1015" s="46">
        <f t="shared" si="322"/>
        <v>0</v>
      </c>
      <c r="AO1015" s="46">
        <v>0</v>
      </c>
      <c r="AP1015" s="46">
        <f t="shared" si="323"/>
        <v>0</v>
      </c>
      <c r="AQ1015" s="46">
        <f t="shared" si="324"/>
        <v>0</v>
      </c>
      <c r="AR1015" s="46">
        <f t="shared" si="325"/>
        <v>0</v>
      </c>
      <c r="AS1015" s="46">
        <f t="shared" si="326"/>
        <v>0</v>
      </c>
      <c r="AT1015" s="46">
        <f t="shared" si="327"/>
        <v>0</v>
      </c>
      <c r="AU1015" s="46">
        <f t="shared" si="328"/>
        <v>0</v>
      </c>
      <c r="AV1015" s="46">
        <f t="shared" si="329"/>
        <v>0</v>
      </c>
      <c r="AW1015" s="46">
        <f t="shared" si="330"/>
        <v>0</v>
      </c>
      <c r="AX1015" s="19"/>
      <c r="AY1015" s="294" t="b">
        <f t="shared" si="313"/>
        <v>1</v>
      </c>
      <c r="AZ1015" s="5" t="s">
        <v>637</v>
      </c>
    </row>
    <row r="1016" spans="1:52" s="5" customFormat="1" ht="28.5" customHeight="1" x14ac:dyDescent="0.25">
      <c r="A1016" s="296" t="s">
        <v>228</v>
      </c>
      <c r="B1016" s="19" t="s">
        <v>638</v>
      </c>
      <c r="C1016" s="64" t="s">
        <v>639</v>
      </c>
      <c r="D1016" s="66">
        <v>0</v>
      </c>
      <c r="E1016" s="67">
        <v>0</v>
      </c>
      <c r="F1016" s="101" t="s">
        <v>33</v>
      </c>
      <c r="G1016" s="46">
        <v>0</v>
      </c>
      <c r="H1016" s="46"/>
      <c r="I1016" s="46"/>
      <c r="J1016" s="46"/>
      <c r="K1016" s="46"/>
      <c r="L1016" s="46">
        <f t="shared" si="317"/>
        <v>0</v>
      </c>
      <c r="M1016" s="46">
        <v>0</v>
      </c>
      <c r="N1016" s="46">
        <f t="shared" si="318"/>
        <v>0</v>
      </c>
      <c r="O1016" s="46"/>
      <c r="P1016" s="46"/>
      <c r="Q1016" s="46"/>
      <c r="R1016" s="46"/>
      <c r="S1016" s="46">
        <f t="shared" si="331"/>
        <v>0</v>
      </c>
      <c r="T1016" s="46"/>
      <c r="U1016" s="46">
        <f t="shared" si="332"/>
        <v>0</v>
      </c>
      <c r="V1016" s="46"/>
      <c r="W1016" s="46"/>
      <c r="X1016" s="46"/>
      <c r="Y1016" s="46"/>
      <c r="Z1016" s="46">
        <f t="shared" si="319"/>
        <v>0</v>
      </c>
      <c r="AA1016" s="46"/>
      <c r="AB1016" s="46">
        <f t="shared" si="320"/>
        <v>0</v>
      </c>
      <c r="AC1016" s="46"/>
      <c r="AD1016" s="46"/>
      <c r="AE1016" s="46"/>
      <c r="AF1016" s="46"/>
      <c r="AG1016" s="46">
        <f t="shared" si="316"/>
        <v>0</v>
      </c>
      <c r="AH1016" s="46">
        <v>0</v>
      </c>
      <c r="AI1016" s="46">
        <f t="shared" si="321"/>
        <v>0</v>
      </c>
      <c r="AJ1016" s="46"/>
      <c r="AK1016" s="46"/>
      <c r="AL1016" s="46"/>
      <c r="AM1016" s="46"/>
      <c r="AN1016" s="46">
        <f t="shared" si="322"/>
        <v>0</v>
      </c>
      <c r="AO1016" s="46">
        <v>0</v>
      </c>
      <c r="AP1016" s="46">
        <f t="shared" si="323"/>
        <v>0</v>
      </c>
      <c r="AQ1016" s="46">
        <f t="shared" si="324"/>
        <v>0</v>
      </c>
      <c r="AR1016" s="46">
        <f t="shared" si="325"/>
        <v>0</v>
      </c>
      <c r="AS1016" s="46">
        <f t="shared" si="326"/>
        <v>0</v>
      </c>
      <c r="AT1016" s="46">
        <f t="shared" si="327"/>
        <v>0</v>
      </c>
      <c r="AU1016" s="46">
        <f t="shared" si="328"/>
        <v>0</v>
      </c>
      <c r="AV1016" s="46">
        <f t="shared" si="329"/>
        <v>0</v>
      </c>
      <c r="AW1016" s="46">
        <f t="shared" si="330"/>
        <v>0</v>
      </c>
      <c r="AX1016" s="19"/>
      <c r="AY1016" s="294" t="b">
        <f t="shared" si="313"/>
        <v>1</v>
      </c>
      <c r="AZ1016" s="5" t="s">
        <v>639</v>
      </c>
    </row>
    <row r="1017" spans="1:52" s="5" customFormat="1" ht="14.25" customHeight="1" x14ac:dyDescent="0.25">
      <c r="A1017" s="296" t="s">
        <v>228</v>
      </c>
      <c r="B1017" s="19" t="s">
        <v>640</v>
      </c>
      <c r="C1017" s="64" t="s">
        <v>641</v>
      </c>
      <c r="D1017" s="66">
        <v>0</v>
      </c>
      <c r="E1017" s="67">
        <v>0</v>
      </c>
      <c r="F1017" s="101" t="s">
        <v>33</v>
      </c>
      <c r="G1017" s="46">
        <v>0</v>
      </c>
      <c r="H1017" s="46"/>
      <c r="I1017" s="46"/>
      <c r="J1017" s="46"/>
      <c r="K1017" s="46"/>
      <c r="L1017" s="46">
        <f t="shared" si="317"/>
        <v>0</v>
      </c>
      <c r="M1017" s="46"/>
      <c r="N1017" s="46">
        <f t="shared" si="318"/>
        <v>0</v>
      </c>
      <c r="O1017" s="46"/>
      <c r="P1017" s="46"/>
      <c r="Q1017" s="46"/>
      <c r="R1017" s="46"/>
      <c r="S1017" s="46">
        <f t="shared" si="331"/>
        <v>0</v>
      </c>
      <c r="T1017" s="46"/>
      <c r="U1017" s="46">
        <f t="shared" si="332"/>
        <v>0</v>
      </c>
      <c r="V1017" s="46"/>
      <c r="W1017" s="46"/>
      <c r="X1017" s="46"/>
      <c r="Y1017" s="46"/>
      <c r="Z1017" s="46">
        <f t="shared" si="319"/>
        <v>0</v>
      </c>
      <c r="AA1017" s="46"/>
      <c r="AB1017" s="46">
        <f t="shared" si="320"/>
        <v>0</v>
      </c>
      <c r="AC1017" s="46"/>
      <c r="AD1017" s="46"/>
      <c r="AE1017" s="46"/>
      <c r="AF1017" s="46"/>
      <c r="AG1017" s="46">
        <f t="shared" si="316"/>
        <v>0</v>
      </c>
      <c r="AH1017" s="46">
        <v>0</v>
      </c>
      <c r="AI1017" s="46">
        <f t="shared" si="321"/>
        <v>0</v>
      </c>
      <c r="AJ1017" s="46"/>
      <c r="AK1017" s="46"/>
      <c r="AL1017" s="46"/>
      <c r="AM1017" s="46"/>
      <c r="AN1017" s="46">
        <f t="shared" si="322"/>
        <v>0</v>
      </c>
      <c r="AO1017" s="46">
        <v>0</v>
      </c>
      <c r="AP1017" s="46">
        <f t="shared" si="323"/>
        <v>0</v>
      </c>
      <c r="AQ1017" s="46">
        <f t="shared" si="324"/>
        <v>0</v>
      </c>
      <c r="AR1017" s="46">
        <f t="shared" si="325"/>
        <v>0</v>
      </c>
      <c r="AS1017" s="46">
        <f t="shared" si="326"/>
        <v>0</v>
      </c>
      <c r="AT1017" s="46">
        <f t="shared" si="327"/>
        <v>0</v>
      </c>
      <c r="AU1017" s="46">
        <f t="shared" si="328"/>
        <v>0</v>
      </c>
      <c r="AV1017" s="46">
        <f t="shared" si="329"/>
        <v>0</v>
      </c>
      <c r="AW1017" s="46">
        <f t="shared" si="330"/>
        <v>0</v>
      </c>
      <c r="AX1017" s="19"/>
      <c r="AY1017" s="294" t="b">
        <f t="shared" si="313"/>
        <v>1</v>
      </c>
      <c r="AZ1017" s="5" t="s">
        <v>641</v>
      </c>
    </row>
    <row r="1018" spans="1:52" s="5" customFormat="1" ht="57" customHeight="1" x14ac:dyDescent="0.25">
      <c r="A1018" s="296" t="s">
        <v>228</v>
      </c>
      <c r="B1018" s="19" t="s">
        <v>642</v>
      </c>
      <c r="C1018" s="64" t="s">
        <v>643</v>
      </c>
      <c r="D1018" s="66">
        <v>460</v>
      </c>
      <c r="E1018" s="67">
        <v>460</v>
      </c>
      <c r="F1018" s="101" t="s">
        <v>33</v>
      </c>
      <c r="G1018" s="46">
        <v>0</v>
      </c>
      <c r="H1018" s="46"/>
      <c r="I1018" s="46"/>
      <c r="J1018" s="46"/>
      <c r="K1018" s="46"/>
      <c r="L1018" s="46">
        <f t="shared" si="317"/>
        <v>0</v>
      </c>
      <c r="M1018" s="46"/>
      <c r="N1018" s="46">
        <f t="shared" si="318"/>
        <v>0</v>
      </c>
      <c r="O1018" s="46"/>
      <c r="P1018" s="46"/>
      <c r="Q1018" s="46"/>
      <c r="R1018" s="46"/>
      <c r="S1018" s="46">
        <f t="shared" si="331"/>
        <v>0</v>
      </c>
      <c r="T1018" s="46"/>
      <c r="U1018" s="46">
        <f t="shared" si="332"/>
        <v>0</v>
      </c>
      <c r="V1018" s="46"/>
      <c r="W1018" s="46"/>
      <c r="X1018" s="46"/>
      <c r="Y1018" s="46"/>
      <c r="Z1018" s="46">
        <f t="shared" si="319"/>
        <v>0</v>
      </c>
      <c r="AA1018" s="46"/>
      <c r="AB1018" s="46">
        <f t="shared" si="320"/>
        <v>0</v>
      </c>
      <c r="AC1018" s="46"/>
      <c r="AD1018" s="46"/>
      <c r="AE1018" s="46"/>
      <c r="AF1018" s="46"/>
      <c r="AG1018" s="46">
        <f t="shared" si="316"/>
        <v>0</v>
      </c>
      <c r="AH1018" s="46">
        <v>0</v>
      </c>
      <c r="AI1018" s="46">
        <f t="shared" si="321"/>
        <v>0</v>
      </c>
      <c r="AJ1018" s="46"/>
      <c r="AK1018" s="46"/>
      <c r="AL1018" s="46"/>
      <c r="AM1018" s="46"/>
      <c r="AN1018" s="46">
        <f t="shared" si="322"/>
        <v>0</v>
      </c>
      <c r="AO1018" s="46">
        <v>0</v>
      </c>
      <c r="AP1018" s="46">
        <f t="shared" si="323"/>
        <v>0</v>
      </c>
      <c r="AQ1018" s="46">
        <f t="shared" si="324"/>
        <v>0</v>
      </c>
      <c r="AR1018" s="46">
        <f t="shared" si="325"/>
        <v>0</v>
      </c>
      <c r="AS1018" s="46">
        <f t="shared" si="326"/>
        <v>0</v>
      </c>
      <c r="AT1018" s="46">
        <f t="shared" si="327"/>
        <v>0</v>
      </c>
      <c r="AU1018" s="46">
        <f t="shared" si="328"/>
        <v>0</v>
      </c>
      <c r="AV1018" s="46">
        <f t="shared" si="329"/>
        <v>0</v>
      </c>
      <c r="AW1018" s="46">
        <f t="shared" si="330"/>
        <v>0</v>
      </c>
      <c r="AX1018" s="19"/>
      <c r="AY1018" s="294" t="b">
        <f t="shared" si="313"/>
        <v>1</v>
      </c>
      <c r="AZ1018" s="5" t="s">
        <v>643</v>
      </c>
    </row>
    <row r="1019" spans="1:52" s="5" customFormat="1" ht="24.95" customHeight="1" x14ac:dyDescent="0.25">
      <c r="A1019" s="296" t="s">
        <v>228</v>
      </c>
      <c r="B1019" s="19" t="s">
        <v>644</v>
      </c>
      <c r="C1019" s="64" t="s">
        <v>645</v>
      </c>
      <c r="D1019" s="66">
        <v>110</v>
      </c>
      <c r="E1019" s="67">
        <v>110</v>
      </c>
      <c r="F1019" s="101" t="s">
        <v>33</v>
      </c>
      <c r="G1019" s="46">
        <v>0</v>
      </c>
      <c r="H1019" s="46"/>
      <c r="I1019" s="46"/>
      <c r="J1019" s="46"/>
      <c r="K1019" s="46"/>
      <c r="L1019" s="46">
        <f t="shared" si="317"/>
        <v>0</v>
      </c>
      <c r="M1019" s="46"/>
      <c r="N1019" s="46">
        <f t="shared" si="318"/>
        <v>0</v>
      </c>
      <c r="O1019" s="46"/>
      <c r="P1019" s="46"/>
      <c r="Q1019" s="46"/>
      <c r="R1019" s="46"/>
      <c r="S1019" s="46">
        <f t="shared" si="331"/>
        <v>0</v>
      </c>
      <c r="T1019" s="46"/>
      <c r="U1019" s="46">
        <f t="shared" si="332"/>
        <v>0</v>
      </c>
      <c r="V1019" s="46"/>
      <c r="W1019" s="46"/>
      <c r="X1019" s="46"/>
      <c r="Y1019" s="46"/>
      <c r="Z1019" s="46">
        <f t="shared" si="319"/>
        <v>0</v>
      </c>
      <c r="AA1019" s="46"/>
      <c r="AB1019" s="46">
        <f t="shared" si="320"/>
        <v>0</v>
      </c>
      <c r="AC1019" s="46"/>
      <c r="AD1019" s="46"/>
      <c r="AE1019" s="46"/>
      <c r="AF1019" s="46"/>
      <c r="AG1019" s="46">
        <f t="shared" si="316"/>
        <v>0</v>
      </c>
      <c r="AH1019" s="46">
        <v>0</v>
      </c>
      <c r="AI1019" s="46">
        <f t="shared" si="321"/>
        <v>0</v>
      </c>
      <c r="AJ1019" s="46"/>
      <c r="AK1019" s="46"/>
      <c r="AL1019" s="46"/>
      <c r="AM1019" s="46"/>
      <c r="AN1019" s="46">
        <f t="shared" si="322"/>
        <v>0</v>
      </c>
      <c r="AO1019" s="46">
        <v>0</v>
      </c>
      <c r="AP1019" s="46">
        <f t="shared" si="323"/>
        <v>0</v>
      </c>
      <c r="AQ1019" s="46">
        <f t="shared" si="324"/>
        <v>0</v>
      </c>
      <c r="AR1019" s="46">
        <f t="shared" si="325"/>
        <v>0</v>
      </c>
      <c r="AS1019" s="46">
        <f t="shared" si="326"/>
        <v>0</v>
      </c>
      <c r="AT1019" s="46">
        <f t="shared" si="327"/>
        <v>0</v>
      </c>
      <c r="AU1019" s="46">
        <f t="shared" si="328"/>
        <v>0</v>
      </c>
      <c r="AV1019" s="46">
        <f t="shared" si="329"/>
        <v>0</v>
      </c>
      <c r="AW1019" s="46">
        <f t="shared" si="330"/>
        <v>0</v>
      </c>
      <c r="AX1019" s="19"/>
      <c r="AY1019" s="294" t="b">
        <f t="shared" si="313"/>
        <v>1</v>
      </c>
      <c r="AZ1019" s="5" t="s">
        <v>645</v>
      </c>
    </row>
    <row r="1020" spans="1:52" s="5" customFormat="1" ht="24.95" customHeight="1" x14ac:dyDescent="0.25">
      <c r="A1020" s="296" t="s">
        <v>228</v>
      </c>
      <c r="B1020" s="19" t="s">
        <v>646</v>
      </c>
      <c r="C1020" s="64" t="s">
        <v>647</v>
      </c>
      <c r="D1020" s="66">
        <v>56</v>
      </c>
      <c r="E1020" s="67">
        <v>56</v>
      </c>
      <c r="F1020" s="101" t="s">
        <v>33</v>
      </c>
      <c r="G1020" s="46">
        <v>0</v>
      </c>
      <c r="H1020" s="46"/>
      <c r="I1020" s="46"/>
      <c r="J1020" s="46"/>
      <c r="K1020" s="46"/>
      <c r="L1020" s="46">
        <f t="shared" si="317"/>
        <v>0</v>
      </c>
      <c r="M1020" s="46"/>
      <c r="N1020" s="46">
        <f t="shared" si="318"/>
        <v>0</v>
      </c>
      <c r="O1020" s="46"/>
      <c r="P1020" s="46"/>
      <c r="Q1020" s="46"/>
      <c r="R1020" s="46"/>
      <c r="S1020" s="46">
        <f t="shared" si="331"/>
        <v>0</v>
      </c>
      <c r="T1020" s="46"/>
      <c r="U1020" s="46">
        <f t="shared" si="332"/>
        <v>0</v>
      </c>
      <c r="V1020" s="46"/>
      <c r="W1020" s="46"/>
      <c r="X1020" s="46"/>
      <c r="Y1020" s="46"/>
      <c r="Z1020" s="46">
        <f t="shared" si="319"/>
        <v>0</v>
      </c>
      <c r="AA1020" s="46"/>
      <c r="AB1020" s="46">
        <f t="shared" si="320"/>
        <v>0</v>
      </c>
      <c r="AC1020" s="46"/>
      <c r="AD1020" s="46"/>
      <c r="AE1020" s="46"/>
      <c r="AF1020" s="46"/>
      <c r="AG1020" s="46">
        <f t="shared" si="316"/>
        <v>0</v>
      </c>
      <c r="AH1020" s="46">
        <v>0</v>
      </c>
      <c r="AI1020" s="46">
        <f t="shared" si="321"/>
        <v>0</v>
      </c>
      <c r="AJ1020" s="46"/>
      <c r="AK1020" s="46"/>
      <c r="AL1020" s="46"/>
      <c r="AM1020" s="46"/>
      <c r="AN1020" s="46">
        <f t="shared" si="322"/>
        <v>0</v>
      </c>
      <c r="AO1020" s="46">
        <v>0</v>
      </c>
      <c r="AP1020" s="46">
        <f t="shared" si="323"/>
        <v>0</v>
      </c>
      <c r="AQ1020" s="46">
        <f t="shared" si="324"/>
        <v>0</v>
      </c>
      <c r="AR1020" s="46">
        <f t="shared" si="325"/>
        <v>0</v>
      </c>
      <c r="AS1020" s="46">
        <f t="shared" si="326"/>
        <v>0</v>
      </c>
      <c r="AT1020" s="46">
        <f t="shared" si="327"/>
        <v>0</v>
      </c>
      <c r="AU1020" s="46">
        <f t="shared" si="328"/>
        <v>0</v>
      </c>
      <c r="AV1020" s="46">
        <f t="shared" si="329"/>
        <v>0</v>
      </c>
      <c r="AW1020" s="46">
        <f t="shared" si="330"/>
        <v>0</v>
      </c>
      <c r="AX1020" s="19"/>
      <c r="AY1020" s="294" t="b">
        <f t="shared" si="313"/>
        <v>1</v>
      </c>
      <c r="AZ1020" s="5" t="s">
        <v>647</v>
      </c>
    </row>
    <row r="1021" spans="1:52" s="5" customFormat="1" ht="24.95" customHeight="1" x14ac:dyDescent="0.25">
      <c r="A1021" s="296" t="s">
        <v>228</v>
      </c>
      <c r="B1021" s="19" t="s">
        <v>648</v>
      </c>
      <c r="C1021" s="64" t="s">
        <v>647</v>
      </c>
      <c r="D1021" s="66">
        <v>56</v>
      </c>
      <c r="E1021" s="67">
        <v>56</v>
      </c>
      <c r="F1021" s="101" t="s">
        <v>33</v>
      </c>
      <c r="G1021" s="46">
        <v>0</v>
      </c>
      <c r="H1021" s="46"/>
      <c r="I1021" s="46"/>
      <c r="J1021" s="46"/>
      <c r="K1021" s="46"/>
      <c r="L1021" s="46">
        <f t="shared" si="317"/>
        <v>0</v>
      </c>
      <c r="M1021" s="46"/>
      <c r="N1021" s="46">
        <f t="shared" si="318"/>
        <v>0</v>
      </c>
      <c r="O1021" s="46"/>
      <c r="P1021" s="46"/>
      <c r="Q1021" s="46"/>
      <c r="R1021" s="46"/>
      <c r="S1021" s="46">
        <f t="shared" si="331"/>
        <v>0</v>
      </c>
      <c r="T1021" s="46"/>
      <c r="U1021" s="46">
        <f t="shared" si="332"/>
        <v>0</v>
      </c>
      <c r="V1021" s="46"/>
      <c r="W1021" s="46"/>
      <c r="X1021" s="46"/>
      <c r="Y1021" s="46"/>
      <c r="Z1021" s="46">
        <f t="shared" si="319"/>
        <v>0</v>
      </c>
      <c r="AA1021" s="46"/>
      <c r="AB1021" s="46">
        <f t="shared" si="320"/>
        <v>0</v>
      </c>
      <c r="AC1021" s="46"/>
      <c r="AD1021" s="46"/>
      <c r="AE1021" s="46"/>
      <c r="AF1021" s="46"/>
      <c r="AG1021" s="46">
        <f t="shared" si="316"/>
        <v>0</v>
      </c>
      <c r="AH1021" s="46">
        <v>0</v>
      </c>
      <c r="AI1021" s="46">
        <f t="shared" si="321"/>
        <v>0</v>
      </c>
      <c r="AJ1021" s="46"/>
      <c r="AK1021" s="46"/>
      <c r="AL1021" s="46"/>
      <c r="AM1021" s="46"/>
      <c r="AN1021" s="46">
        <f t="shared" si="322"/>
        <v>0</v>
      </c>
      <c r="AO1021" s="46">
        <v>0</v>
      </c>
      <c r="AP1021" s="46">
        <f t="shared" si="323"/>
        <v>0</v>
      </c>
      <c r="AQ1021" s="46">
        <f t="shared" si="324"/>
        <v>0</v>
      </c>
      <c r="AR1021" s="46">
        <f t="shared" si="325"/>
        <v>0</v>
      </c>
      <c r="AS1021" s="46">
        <f t="shared" si="326"/>
        <v>0</v>
      </c>
      <c r="AT1021" s="46">
        <f t="shared" si="327"/>
        <v>0</v>
      </c>
      <c r="AU1021" s="46">
        <f t="shared" si="328"/>
        <v>0</v>
      </c>
      <c r="AV1021" s="46">
        <f t="shared" si="329"/>
        <v>0</v>
      </c>
      <c r="AW1021" s="46">
        <f t="shared" si="330"/>
        <v>0</v>
      </c>
      <c r="AX1021" s="19"/>
      <c r="AY1021" s="294" t="b">
        <f t="shared" si="313"/>
        <v>1</v>
      </c>
      <c r="AZ1021" s="5" t="s">
        <v>647</v>
      </c>
    </row>
    <row r="1022" spans="1:52" s="5" customFormat="1" ht="14.25" customHeight="1" x14ac:dyDescent="0.25">
      <c r="A1022" s="296" t="s">
        <v>228</v>
      </c>
      <c r="B1022" s="19" t="s">
        <v>649</v>
      </c>
      <c r="C1022" s="64" t="s">
        <v>650</v>
      </c>
      <c r="D1022" s="66">
        <v>222.95</v>
      </c>
      <c r="E1022" s="67">
        <v>222.95</v>
      </c>
      <c r="F1022" s="101" t="s">
        <v>33</v>
      </c>
      <c r="G1022" s="46">
        <v>0</v>
      </c>
      <c r="H1022" s="46"/>
      <c r="I1022" s="46"/>
      <c r="J1022" s="46"/>
      <c r="K1022" s="46"/>
      <c r="L1022" s="46">
        <f t="shared" si="317"/>
        <v>0</v>
      </c>
      <c r="M1022" s="46"/>
      <c r="N1022" s="46">
        <f t="shared" si="318"/>
        <v>0</v>
      </c>
      <c r="O1022" s="46"/>
      <c r="P1022" s="46"/>
      <c r="Q1022" s="46"/>
      <c r="R1022" s="46"/>
      <c r="S1022" s="46">
        <f t="shared" si="331"/>
        <v>0</v>
      </c>
      <c r="T1022" s="46"/>
      <c r="U1022" s="46">
        <f t="shared" si="332"/>
        <v>0</v>
      </c>
      <c r="V1022" s="46"/>
      <c r="W1022" s="46"/>
      <c r="X1022" s="46"/>
      <c r="Y1022" s="46"/>
      <c r="Z1022" s="46">
        <f t="shared" si="319"/>
        <v>0</v>
      </c>
      <c r="AA1022" s="46"/>
      <c r="AB1022" s="46">
        <f t="shared" si="320"/>
        <v>0</v>
      </c>
      <c r="AC1022" s="46"/>
      <c r="AD1022" s="46"/>
      <c r="AE1022" s="46"/>
      <c r="AF1022" s="46"/>
      <c r="AG1022" s="46">
        <f t="shared" si="316"/>
        <v>0</v>
      </c>
      <c r="AH1022" s="46">
        <v>0</v>
      </c>
      <c r="AI1022" s="46">
        <f t="shared" si="321"/>
        <v>0</v>
      </c>
      <c r="AJ1022" s="46"/>
      <c r="AK1022" s="46"/>
      <c r="AL1022" s="46"/>
      <c r="AM1022" s="46"/>
      <c r="AN1022" s="46">
        <f t="shared" si="322"/>
        <v>0</v>
      </c>
      <c r="AO1022" s="46">
        <v>0</v>
      </c>
      <c r="AP1022" s="46">
        <f t="shared" si="323"/>
        <v>0</v>
      </c>
      <c r="AQ1022" s="46">
        <f t="shared" si="324"/>
        <v>0</v>
      </c>
      <c r="AR1022" s="46">
        <f t="shared" si="325"/>
        <v>0</v>
      </c>
      <c r="AS1022" s="46">
        <f t="shared" si="326"/>
        <v>0</v>
      </c>
      <c r="AT1022" s="46">
        <f t="shared" si="327"/>
        <v>0</v>
      </c>
      <c r="AU1022" s="46">
        <f t="shared" si="328"/>
        <v>0</v>
      </c>
      <c r="AV1022" s="46">
        <f t="shared" si="329"/>
        <v>0</v>
      </c>
      <c r="AW1022" s="46">
        <f t="shared" si="330"/>
        <v>0</v>
      </c>
      <c r="AX1022" s="19"/>
      <c r="AY1022" s="294" t="b">
        <f t="shared" si="313"/>
        <v>1</v>
      </c>
      <c r="AZ1022" s="5" t="s">
        <v>650</v>
      </c>
    </row>
    <row r="1023" spans="1:52" s="5" customFormat="1" ht="28.5" customHeight="1" x14ac:dyDescent="0.25">
      <c r="A1023" s="296" t="s">
        <v>228</v>
      </c>
      <c r="B1023" s="19" t="s">
        <v>651</v>
      </c>
      <c r="C1023" s="64" t="s">
        <v>652</v>
      </c>
      <c r="D1023" s="66">
        <v>164.95</v>
      </c>
      <c r="E1023" s="67">
        <v>164.95</v>
      </c>
      <c r="F1023" s="101" t="s">
        <v>33</v>
      </c>
      <c r="G1023" s="46">
        <v>0</v>
      </c>
      <c r="H1023" s="46"/>
      <c r="I1023" s="46"/>
      <c r="J1023" s="46"/>
      <c r="K1023" s="46"/>
      <c r="L1023" s="46">
        <f t="shared" si="317"/>
        <v>0</v>
      </c>
      <c r="M1023" s="46"/>
      <c r="N1023" s="46">
        <f t="shared" si="318"/>
        <v>0</v>
      </c>
      <c r="O1023" s="46"/>
      <c r="P1023" s="46"/>
      <c r="Q1023" s="46"/>
      <c r="R1023" s="46"/>
      <c r="S1023" s="46">
        <f t="shared" si="331"/>
        <v>0</v>
      </c>
      <c r="T1023" s="46"/>
      <c r="U1023" s="46">
        <f t="shared" si="332"/>
        <v>0</v>
      </c>
      <c r="V1023" s="46"/>
      <c r="W1023" s="46"/>
      <c r="X1023" s="46"/>
      <c r="Y1023" s="46"/>
      <c r="Z1023" s="46">
        <f t="shared" si="319"/>
        <v>0</v>
      </c>
      <c r="AA1023" s="46"/>
      <c r="AB1023" s="46">
        <f t="shared" si="320"/>
        <v>0</v>
      </c>
      <c r="AC1023" s="46"/>
      <c r="AD1023" s="46"/>
      <c r="AE1023" s="46"/>
      <c r="AF1023" s="46"/>
      <c r="AG1023" s="46">
        <f t="shared" si="316"/>
        <v>0</v>
      </c>
      <c r="AH1023" s="46">
        <v>0</v>
      </c>
      <c r="AI1023" s="46">
        <f t="shared" si="321"/>
        <v>0</v>
      </c>
      <c r="AJ1023" s="46"/>
      <c r="AK1023" s="46"/>
      <c r="AL1023" s="46"/>
      <c r="AM1023" s="46"/>
      <c r="AN1023" s="46">
        <f t="shared" si="322"/>
        <v>0</v>
      </c>
      <c r="AO1023" s="46">
        <v>0</v>
      </c>
      <c r="AP1023" s="46">
        <f t="shared" si="323"/>
        <v>0</v>
      </c>
      <c r="AQ1023" s="46">
        <f t="shared" si="324"/>
        <v>0</v>
      </c>
      <c r="AR1023" s="46">
        <f t="shared" si="325"/>
        <v>0</v>
      </c>
      <c r="AS1023" s="46">
        <f t="shared" si="326"/>
        <v>0</v>
      </c>
      <c r="AT1023" s="46">
        <f t="shared" si="327"/>
        <v>0</v>
      </c>
      <c r="AU1023" s="46">
        <f t="shared" si="328"/>
        <v>0</v>
      </c>
      <c r="AV1023" s="46">
        <f t="shared" si="329"/>
        <v>0</v>
      </c>
      <c r="AW1023" s="46">
        <f t="shared" si="330"/>
        <v>0</v>
      </c>
      <c r="AX1023" s="19"/>
      <c r="AY1023" s="294" t="b">
        <f t="shared" si="313"/>
        <v>1</v>
      </c>
      <c r="AZ1023" s="5" t="s">
        <v>652</v>
      </c>
    </row>
    <row r="1024" spans="1:52" s="122" customFormat="1" ht="29.25" customHeight="1" x14ac:dyDescent="0.25">
      <c r="A1024" s="296" t="s">
        <v>228</v>
      </c>
      <c r="B1024" s="19" t="s">
        <v>653</v>
      </c>
      <c r="C1024" s="64" t="s">
        <v>654</v>
      </c>
      <c r="D1024" s="67">
        <v>15</v>
      </c>
      <c r="E1024" s="67">
        <v>15</v>
      </c>
      <c r="F1024" s="101" t="s">
        <v>33</v>
      </c>
      <c r="G1024" s="46">
        <v>0</v>
      </c>
      <c r="H1024" s="46"/>
      <c r="I1024" s="46"/>
      <c r="J1024" s="46"/>
      <c r="K1024" s="46"/>
      <c r="L1024" s="46">
        <f t="shared" si="317"/>
        <v>0</v>
      </c>
      <c r="M1024" s="46"/>
      <c r="N1024" s="46">
        <f t="shared" si="318"/>
        <v>0</v>
      </c>
      <c r="O1024" s="46"/>
      <c r="P1024" s="46"/>
      <c r="Q1024" s="46"/>
      <c r="R1024" s="46"/>
      <c r="S1024" s="46">
        <f t="shared" si="331"/>
        <v>0</v>
      </c>
      <c r="T1024" s="46"/>
      <c r="U1024" s="46">
        <f t="shared" si="332"/>
        <v>0</v>
      </c>
      <c r="V1024" s="46"/>
      <c r="W1024" s="46"/>
      <c r="X1024" s="46">
        <v>0</v>
      </c>
      <c r="Y1024" s="46"/>
      <c r="Z1024" s="46">
        <f t="shared" si="319"/>
        <v>0</v>
      </c>
      <c r="AA1024" s="46"/>
      <c r="AB1024" s="46">
        <f t="shared" si="320"/>
        <v>0</v>
      </c>
      <c r="AC1024" s="46"/>
      <c r="AD1024" s="46"/>
      <c r="AE1024" s="46"/>
      <c r="AF1024" s="46"/>
      <c r="AG1024" s="46">
        <f t="shared" si="316"/>
        <v>0</v>
      </c>
      <c r="AH1024" s="46">
        <v>0</v>
      </c>
      <c r="AI1024" s="46">
        <f t="shared" si="321"/>
        <v>0</v>
      </c>
      <c r="AJ1024" s="46"/>
      <c r="AK1024" s="46"/>
      <c r="AL1024" s="46"/>
      <c r="AM1024" s="46"/>
      <c r="AN1024" s="46">
        <f t="shared" si="322"/>
        <v>0</v>
      </c>
      <c r="AO1024" s="46">
        <v>0</v>
      </c>
      <c r="AP1024" s="46">
        <f t="shared" si="323"/>
        <v>0</v>
      </c>
      <c r="AQ1024" s="46">
        <f t="shared" si="324"/>
        <v>0</v>
      </c>
      <c r="AR1024" s="46">
        <f t="shared" si="325"/>
        <v>0</v>
      </c>
      <c r="AS1024" s="46">
        <f t="shared" si="326"/>
        <v>0</v>
      </c>
      <c r="AT1024" s="46">
        <f t="shared" si="327"/>
        <v>0</v>
      </c>
      <c r="AU1024" s="46">
        <f t="shared" si="328"/>
        <v>0</v>
      </c>
      <c r="AV1024" s="46">
        <f t="shared" si="329"/>
        <v>0</v>
      </c>
      <c r="AW1024" s="46">
        <f t="shared" si="330"/>
        <v>0</v>
      </c>
      <c r="AX1024" s="19"/>
      <c r="AY1024" s="294" t="b">
        <f t="shared" si="313"/>
        <v>1</v>
      </c>
      <c r="AZ1024" s="122" t="s">
        <v>654</v>
      </c>
    </row>
    <row r="1025" spans="1:52" ht="24.95" customHeight="1" x14ac:dyDescent="0.25">
      <c r="A1025" s="296" t="s">
        <v>228</v>
      </c>
      <c r="B1025" s="19" t="s">
        <v>655</v>
      </c>
      <c r="C1025" s="64" t="s">
        <v>656</v>
      </c>
      <c r="D1025" s="66">
        <v>56</v>
      </c>
      <c r="E1025" s="67">
        <v>56</v>
      </c>
      <c r="F1025" s="101" t="s">
        <v>33</v>
      </c>
      <c r="G1025" s="46">
        <v>0</v>
      </c>
      <c r="H1025" s="46"/>
      <c r="I1025" s="46"/>
      <c r="J1025" s="46"/>
      <c r="K1025" s="46"/>
      <c r="L1025" s="46">
        <f t="shared" si="317"/>
        <v>0</v>
      </c>
      <c r="M1025" s="46"/>
      <c r="N1025" s="46">
        <f t="shared" si="318"/>
        <v>0</v>
      </c>
      <c r="O1025" s="46"/>
      <c r="P1025" s="46"/>
      <c r="Q1025" s="46"/>
      <c r="R1025" s="46"/>
      <c r="S1025" s="46">
        <f t="shared" si="331"/>
        <v>0</v>
      </c>
      <c r="T1025" s="46"/>
      <c r="U1025" s="46">
        <f t="shared" si="332"/>
        <v>0</v>
      </c>
      <c r="V1025" s="46"/>
      <c r="W1025" s="46"/>
      <c r="X1025" s="46"/>
      <c r="Y1025" s="46"/>
      <c r="Z1025" s="46">
        <f t="shared" si="319"/>
        <v>0</v>
      </c>
      <c r="AA1025" s="46"/>
      <c r="AB1025" s="46">
        <f t="shared" si="320"/>
        <v>0</v>
      </c>
      <c r="AC1025" s="46"/>
      <c r="AD1025" s="46"/>
      <c r="AE1025" s="46"/>
      <c r="AF1025" s="46"/>
      <c r="AG1025" s="46">
        <f t="shared" si="316"/>
        <v>0</v>
      </c>
      <c r="AH1025" s="46">
        <v>0</v>
      </c>
      <c r="AI1025" s="46">
        <f t="shared" si="321"/>
        <v>0</v>
      </c>
      <c r="AJ1025" s="46"/>
      <c r="AK1025" s="46"/>
      <c r="AL1025" s="46"/>
      <c r="AM1025" s="46"/>
      <c r="AN1025" s="46">
        <f t="shared" si="322"/>
        <v>0</v>
      </c>
      <c r="AO1025" s="46">
        <v>0</v>
      </c>
      <c r="AP1025" s="46">
        <f t="shared" si="323"/>
        <v>0</v>
      </c>
      <c r="AQ1025" s="46">
        <f t="shared" si="324"/>
        <v>0</v>
      </c>
      <c r="AR1025" s="46">
        <f t="shared" si="325"/>
        <v>0</v>
      </c>
      <c r="AS1025" s="46">
        <f t="shared" si="326"/>
        <v>0</v>
      </c>
      <c r="AT1025" s="46">
        <f t="shared" si="327"/>
        <v>0</v>
      </c>
      <c r="AU1025" s="46">
        <f t="shared" si="328"/>
        <v>0</v>
      </c>
      <c r="AV1025" s="46">
        <f t="shared" si="329"/>
        <v>0</v>
      </c>
      <c r="AW1025" s="46">
        <f t="shared" si="330"/>
        <v>0</v>
      </c>
      <c r="AX1025" s="19"/>
      <c r="AY1025" s="294" t="b">
        <f t="shared" si="313"/>
        <v>1</v>
      </c>
      <c r="AZ1025" t="s">
        <v>656</v>
      </c>
    </row>
    <row r="1026" spans="1:52" ht="28.5" customHeight="1" x14ac:dyDescent="0.25">
      <c r="A1026" s="296" t="s">
        <v>228</v>
      </c>
      <c r="B1026" s="19" t="s">
        <v>657</v>
      </c>
      <c r="C1026" s="64" t="s">
        <v>658</v>
      </c>
      <c r="D1026" s="66">
        <v>76</v>
      </c>
      <c r="E1026" s="67">
        <v>76</v>
      </c>
      <c r="F1026" s="101" t="s">
        <v>33</v>
      </c>
      <c r="G1026" s="46">
        <v>0</v>
      </c>
      <c r="H1026" s="46"/>
      <c r="I1026" s="46"/>
      <c r="J1026" s="46"/>
      <c r="K1026" s="46"/>
      <c r="L1026" s="46">
        <f t="shared" si="317"/>
        <v>0</v>
      </c>
      <c r="M1026" s="46">
        <v>1</v>
      </c>
      <c r="N1026" s="46">
        <f t="shared" si="318"/>
        <v>1</v>
      </c>
      <c r="O1026" s="46"/>
      <c r="P1026" s="46"/>
      <c r="Q1026" s="46"/>
      <c r="R1026" s="46"/>
      <c r="S1026" s="46">
        <f t="shared" si="331"/>
        <v>0</v>
      </c>
      <c r="T1026" s="46">
        <v>1</v>
      </c>
      <c r="U1026" s="46">
        <f t="shared" si="332"/>
        <v>1</v>
      </c>
      <c r="V1026" s="46">
        <v>5</v>
      </c>
      <c r="W1026" s="46"/>
      <c r="X1026" s="46"/>
      <c r="Y1026" s="46"/>
      <c r="Z1026" s="46">
        <f t="shared" si="319"/>
        <v>5</v>
      </c>
      <c r="AA1026" s="46">
        <v>5</v>
      </c>
      <c r="AB1026" s="46">
        <f t="shared" si="320"/>
        <v>0</v>
      </c>
      <c r="AC1026" s="46"/>
      <c r="AD1026" s="46"/>
      <c r="AE1026" s="46"/>
      <c r="AF1026" s="46"/>
      <c r="AG1026" s="46">
        <f t="shared" si="316"/>
        <v>5</v>
      </c>
      <c r="AH1026" s="46">
        <v>5</v>
      </c>
      <c r="AI1026" s="46">
        <f t="shared" si="321"/>
        <v>0</v>
      </c>
      <c r="AJ1026" s="46"/>
      <c r="AK1026" s="46"/>
      <c r="AL1026" s="46"/>
      <c r="AM1026" s="46"/>
      <c r="AN1026" s="46">
        <f t="shared" si="322"/>
        <v>5</v>
      </c>
      <c r="AO1026" s="46">
        <v>5</v>
      </c>
      <c r="AP1026" s="46">
        <f t="shared" si="323"/>
        <v>0</v>
      </c>
      <c r="AQ1026" s="46">
        <f t="shared" si="324"/>
        <v>5</v>
      </c>
      <c r="AR1026" s="46">
        <f t="shared" si="325"/>
        <v>0</v>
      </c>
      <c r="AS1026" s="46">
        <f t="shared" si="326"/>
        <v>0</v>
      </c>
      <c r="AT1026" s="46">
        <f t="shared" si="327"/>
        <v>0</v>
      </c>
      <c r="AU1026" s="46">
        <f t="shared" si="328"/>
        <v>5</v>
      </c>
      <c r="AV1026" s="46">
        <f t="shared" si="329"/>
        <v>5</v>
      </c>
      <c r="AW1026" s="46">
        <f t="shared" si="330"/>
        <v>0</v>
      </c>
      <c r="AX1026" s="19"/>
      <c r="AY1026" s="294" t="b">
        <f t="shared" si="313"/>
        <v>1</v>
      </c>
      <c r="AZ1026" t="s">
        <v>658</v>
      </c>
    </row>
    <row r="1027" spans="1:52" ht="24.95" customHeight="1" x14ac:dyDescent="0.25">
      <c r="A1027" s="296" t="s">
        <v>1298</v>
      </c>
      <c r="B1027" s="19" t="s">
        <v>1424</v>
      </c>
      <c r="C1027" s="64" t="s">
        <v>1425</v>
      </c>
      <c r="D1027" s="66">
        <v>85</v>
      </c>
      <c r="E1027" s="67">
        <v>85</v>
      </c>
      <c r="F1027" s="101" t="s">
        <v>33</v>
      </c>
      <c r="G1027" s="46">
        <v>0</v>
      </c>
      <c r="H1027" s="46"/>
      <c r="I1027" s="46"/>
      <c r="J1027" s="46"/>
      <c r="K1027" s="46"/>
      <c r="L1027" s="46">
        <f t="shared" si="317"/>
        <v>0</v>
      </c>
      <c r="M1027" s="46"/>
      <c r="N1027" s="46">
        <f t="shared" si="318"/>
        <v>0</v>
      </c>
      <c r="O1027" s="46"/>
      <c r="P1027" s="46"/>
      <c r="Q1027" s="46"/>
      <c r="R1027" s="46"/>
      <c r="S1027" s="46">
        <f t="shared" si="331"/>
        <v>0</v>
      </c>
      <c r="T1027" s="46"/>
      <c r="U1027" s="46">
        <f t="shared" si="332"/>
        <v>0</v>
      </c>
      <c r="V1027" s="46"/>
      <c r="W1027" s="46"/>
      <c r="X1027" s="46"/>
      <c r="Y1027" s="46"/>
      <c r="Z1027" s="46">
        <f t="shared" si="319"/>
        <v>0</v>
      </c>
      <c r="AA1027" s="46"/>
      <c r="AB1027" s="46">
        <f t="shared" si="320"/>
        <v>0</v>
      </c>
      <c r="AC1027" s="46"/>
      <c r="AD1027" s="46"/>
      <c r="AE1027" s="46"/>
      <c r="AF1027" s="46"/>
      <c r="AG1027" s="46">
        <f t="shared" si="316"/>
        <v>0</v>
      </c>
      <c r="AH1027" s="46">
        <v>0</v>
      </c>
      <c r="AI1027" s="46">
        <f t="shared" si="321"/>
        <v>0</v>
      </c>
      <c r="AJ1027" s="46"/>
      <c r="AK1027" s="46"/>
      <c r="AL1027" s="46"/>
      <c r="AM1027" s="46"/>
      <c r="AN1027" s="46">
        <f t="shared" si="322"/>
        <v>0</v>
      </c>
      <c r="AO1027" s="46">
        <v>0</v>
      </c>
      <c r="AP1027" s="46">
        <f t="shared" si="323"/>
        <v>0</v>
      </c>
      <c r="AQ1027" s="46">
        <f t="shared" si="324"/>
        <v>0</v>
      </c>
      <c r="AR1027" s="46">
        <f t="shared" si="325"/>
        <v>0</v>
      </c>
      <c r="AS1027" s="46">
        <f t="shared" si="326"/>
        <v>0</v>
      </c>
      <c r="AT1027" s="46">
        <f t="shared" si="327"/>
        <v>0</v>
      </c>
      <c r="AU1027" s="46">
        <f t="shared" si="328"/>
        <v>0</v>
      </c>
      <c r="AV1027" s="46">
        <f t="shared" si="329"/>
        <v>0</v>
      </c>
      <c r="AW1027" s="46">
        <f t="shared" si="330"/>
        <v>0</v>
      </c>
      <c r="AX1027" s="19"/>
      <c r="AY1027" s="294" t="b">
        <f t="shared" si="313"/>
        <v>1</v>
      </c>
      <c r="AZ1027" t="s">
        <v>1425</v>
      </c>
    </row>
    <row r="1028" spans="1:52" ht="24.95" customHeight="1" x14ac:dyDescent="0.25">
      <c r="A1028" s="296" t="s">
        <v>1540</v>
      </c>
      <c r="B1028" s="19" t="s">
        <v>1585</v>
      </c>
      <c r="C1028" s="64" t="s">
        <v>1586</v>
      </c>
      <c r="D1028" s="66">
        <v>43.11</v>
      </c>
      <c r="E1028" s="67">
        <v>43.11</v>
      </c>
      <c r="F1028" s="101" t="s">
        <v>33</v>
      </c>
      <c r="G1028" s="46">
        <v>0</v>
      </c>
      <c r="H1028" s="46"/>
      <c r="I1028" s="46"/>
      <c r="J1028" s="46"/>
      <c r="K1028" s="46"/>
      <c r="L1028" s="46">
        <f t="shared" si="317"/>
        <v>0</v>
      </c>
      <c r="M1028" s="46"/>
      <c r="N1028" s="46">
        <f t="shared" si="318"/>
        <v>0</v>
      </c>
      <c r="O1028" s="46"/>
      <c r="P1028" s="46"/>
      <c r="Q1028" s="46"/>
      <c r="R1028" s="46"/>
      <c r="S1028" s="46">
        <f t="shared" si="331"/>
        <v>0</v>
      </c>
      <c r="T1028" s="46"/>
      <c r="U1028" s="46">
        <f t="shared" si="332"/>
        <v>0</v>
      </c>
      <c r="V1028" s="46"/>
      <c r="W1028" s="46"/>
      <c r="X1028" s="46"/>
      <c r="Y1028" s="46"/>
      <c r="Z1028" s="46">
        <f t="shared" si="319"/>
        <v>0</v>
      </c>
      <c r="AA1028" s="46"/>
      <c r="AB1028" s="46">
        <f t="shared" si="320"/>
        <v>0</v>
      </c>
      <c r="AC1028" s="46"/>
      <c r="AD1028" s="46"/>
      <c r="AE1028" s="46"/>
      <c r="AF1028" s="46"/>
      <c r="AG1028" s="46">
        <f t="shared" si="316"/>
        <v>0</v>
      </c>
      <c r="AH1028" s="46">
        <v>0</v>
      </c>
      <c r="AI1028" s="46">
        <f t="shared" si="321"/>
        <v>0</v>
      </c>
      <c r="AJ1028" s="46"/>
      <c r="AK1028" s="46"/>
      <c r="AL1028" s="46"/>
      <c r="AM1028" s="46"/>
      <c r="AN1028" s="46">
        <f t="shared" si="322"/>
        <v>0</v>
      </c>
      <c r="AO1028" s="46">
        <v>0</v>
      </c>
      <c r="AP1028" s="46">
        <f t="shared" si="323"/>
        <v>0</v>
      </c>
      <c r="AQ1028" s="46">
        <f t="shared" si="324"/>
        <v>0</v>
      </c>
      <c r="AR1028" s="46">
        <f t="shared" si="325"/>
        <v>0</v>
      </c>
      <c r="AS1028" s="46">
        <f t="shared" si="326"/>
        <v>0</v>
      </c>
      <c r="AT1028" s="46">
        <f t="shared" si="327"/>
        <v>0</v>
      </c>
      <c r="AU1028" s="46">
        <f t="shared" si="328"/>
        <v>0</v>
      </c>
      <c r="AV1028" s="46">
        <f t="shared" si="329"/>
        <v>0</v>
      </c>
      <c r="AW1028" s="46">
        <f t="shared" si="330"/>
        <v>0</v>
      </c>
      <c r="AX1028" s="19"/>
      <c r="AY1028" s="294" t="b">
        <f t="shared" si="313"/>
        <v>1</v>
      </c>
      <c r="AZ1028" t="s">
        <v>1586</v>
      </c>
    </row>
    <row r="1029" spans="1:52" ht="24.95" customHeight="1" x14ac:dyDescent="0.25">
      <c r="A1029" s="296" t="s">
        <v>1298</v>
      </c>
      <c r="B1029" s="19" t="s">
        <v>1426</v>
      </c>
      <c r="C1029" s="64" t="s">
        <v>1427</v>
      </c>
      <c r="D1029" s="66">
        <v>102.5</v>
      </c>
      <c r="E1029" s="67">
        <v>102.5</v>
      </c>
      <c r="F1029" s="101" t="s">
        <v>33</v>
      </c>
      <c r="G1029" s="46">
        <v>0</v>
      </c>
      <c r="H1029" s="46"/>
      <c r="I1029" s="46"/>
      <c r="J1029" s="46"/>
      <c r="K1029" s="46"/>
      <c r="L1029" s="46">
        <f t="shared" si="317"/>
        <v>0</v>
      </c>
      <c r="M1029" s="46"/>
      <c r="N1029" s="46">
        <f t="shared" si="318"/>
        <v>0</v>
      </c>
      <c r="O1029" s="46"/>
      <c r="P1029" s="46"/>
      <c r="Q1029" s="46"/>
      <c r="R1029" s="46"/>
      <c r="S1029" s="46">
        <f t="shared" si="331"/>
        <v>0</v>
      </c>
      <c r="T1029" s="46"/>
      <c r="U1029" s="46">
        <f t="shared" si="332"/>
        <v>0</v>
      </c>
      <c r="V1029" s="46"/>
      <c r="W1029" s="46"/>
      <c r="X1029" s="46"/>
      <c r="Y1029" s="46"/>
      <c r="Z1029" s="46">
        <f t="shared" si="319"/>
        <v>0</v>
      </c>
      <c r="AA1029" s="46"/>
      <c r="AB1029" s="46">
        <f t="shared" si="320"/>
        <v>0</v>
      </c>
      <c r="AC1029" s="46"/>
      <c r="AD1029" s="46"/>
      <c r="AE1029" s="46"/>
      <c r="AF1029" s="46"/>
      <c r="AG1029" s="46">
        <f t="shared" si="316"/>
        <v>0</v>
      </c>
      <c r="AH1029" s="46">
        <v>0</v>
      </c>
      <c r="AI1029" s="46">
        <f t="shared" si="321"/>
        <v>0</v>
      </c>
      <c r="AJ1029" s="46"/>
      <c r="AK1029" s="46"/>
      <c r="AL1029" s="46"/>
      <c r="AM1029" s="46"/>
      <c r="AN1029" s="46">
        <f t="shared" si="322"/>
        <v>0</v>
      </c>
      <c r="AO1029" s="46">
        <v>0</v>
      </c>
      <c r="AP1029" s="46">
        <f t="shared" si="323"/>
        <v>0</v>
      </c>
      <c r="AQ1029" s="46">
        <f t="shared" si="324"/>
        <v>0</v>
      </c>
      <c r="AR1029" s="46">
        <f t="shared" si="325"/>
        <v>0</v>
      </c>
      <c r="AS1029" s="46">
        <f t="shared" si="326"/>
        <v>0</v>
      </c>
      <c r="AT1029" s="46">
        <f t="shared" si="327"/>
        <v>0</v>
      </c>
      <c r="AU1029" s="46">
        <f t="shared" si="328"/>
        <v>0</v>
      </c>
      <c r="AV1029" s="46">
        <f t="shared" si="329"/>
        <v>0</v>
      </c>
      <c r="AW1029" s="46">
        <f t="shared" si="330"/>
        <v>0</v>
      </c>
      <c r="AX1029" s="19"/>
      <c r="AY1029" s="294" t="b">
        <f t="shared" si="313"/>
        <v>1</v>
      </c>
      <c r="AZ1029" t="s">
        <v>1427</v>
      </c>
    </row>
    <row r="1030" spans="1:52" ht="24.95" customHeight="1" x14ac:dyDescent="0.25">
      <c r="A1030" s="296" t="s">
        <v>1298</v>
      </c>
      <c r="B1030" s="19" t="s">
        <v>1428</v>
      </c>
      <c r="C1030" s="64" t="s">
        <v>1429</v>
      </c>
      <c r="D1030" s="66">
        <v>0</v>
      </c>
      <c r="E1030" s="67">
        <v>0</v>
      </c>
      <c r="F1030" s="101" t="s">
        <v>33</v>
      </c>
      <c r="G1030" s="46">
        <v>0</v>
      </c>
      <c r="H1030" s="46"/>
      <c r="I1030" s="46"/>
      <c r="J1030" s="46"/>
      <c r="K1030" s="46"/>
      <c r="L1030" s="46">
        <f t="shared" si="317"/>
        <v>0</v>
      </c>
      <c r="M1030" s="46"/>
      <c r="N1030" s="46">
        <f t="shared" si="318"/>
        <v>0</v>
      </c>
      <c r="O1030" s="46"/>
      <c r="P1030" s="46"/>
      <c r="Q1030" s="46"/>
      <c r="R1030" s="46"/>
      <c r="S1030" s="46">
        <f t="shared" si="331"/>
        <v>0</v>
      </c>
      <c r="T1030" s="46"/>
      <c r="U1030" s="46">
        <f t="shared" si="332"/>
        <v>0</v>
      </c>
      <c r="V1030" s="46">
        <v>3</v>
      </c>
      <c r="W1030" s="46"/>
      <c r="X1030" s="46"/>
      <c r="Y1030" s="46"/>
      <c r="Z1030" s="46">
        <f t="shared" si="319"/>
        <v>3</v>
      </c>
      <c r="AA1030" s="46">
        <v>3</v>
      </c>
      <c r="AB1030" s="46">
        <f t="shared" si="320"/>
        <v>0</v>
      </c>
      <c r="AC1030" s="46"/>
      <c r="AD1030" s="46"/>
      <c r="AE1030" s="46"/>
      <c r="AF1030" s="46"/>
      <c r="AG1030" s="46">
        <f t="shared" si="316"/>
        <v>3</v>
      </c>
      <c r="AH1030" s="46">
        <v>3</v>
      </c>
      <c r="AI1030" s="46">
        <f t="shared" si="321"/>
        <v>0</v>
      </c>
      <c r="AJ1030" s="46"/>
      <c r="AK1030" s="46"/>
      <c r="AL1030" s="46"/>
      <c r="AM1030" s="46"/>
      <c r="AN1030" s="46">
        <f t="shared" si="322"/>
        <v>3</v>
      </c>
      <c r="AO1030" s="46">
        <v>3</v>
      </c>
      <c r="AP1030" s="46">
        <f t="shared" si="323"/>
        <v>0</v>
      </c>
      <c r="AQ1030" s="46">
        <f t="shared" si="324"/>
        <v>3</v>
      </c>
      <c r="AR1030" s="46">
        <f t="shared" si="325"/>
        <v>0</v>
      </c>
      <c r="AS1030" s="46">
        <f t="shared" si="326"/>
        <v>0</v>
      </c>
      <c r="AT1030" s="46">
        <f t="shared" si="327"/>
        <v>0</v>
      </c>
      <c r="AU1030" s="46">
        <f t="shared" si="328"/>
        <v>3</v>
      </c>
      <c r="AV1030" s="158">
        <f t="shared" si="329"/>
        <v>3</v>
      </c>
      <c r="AW1030" s="46">
        <f t="shared" si="330"/>
        <v>0</v>
      </c>
      <c r="AX1030" s="19"/>
      <c r="AY1030" s="294" t="b">
        <f t="shared" si="313"/>
        <v>1</v>
      </c>
      <c r="AZ1030" t="s">
        <v>1429</v>
      </c>
    </row>
    <row r="1031" spans="1:52" ht="28.5" customHeight="1" x14ac:dyDescent="0.25">
      <c r="A1031" s="296" t="s">
        <v>1298</v>
      </c>
      <c r="B1031" s="19" t="s">
        <v>1430</v>
      </c>
      <c r="C1031" s="64" t="s">
        <v>1431</v>
      </c>
      <c r="D1031" s="66">
        <v>333.72</v>
      </c>
      <c r="E1031" s="67">
        <v>333.72</v>
      </c>
      <c r="F1031" s="101" t="s">
        <v>33</v>
      </c>
      <c r="G1031" s="46">
        <v>0</v>
      </c>
      <c r="H1031" s="46"/>
      <c r="I1031" s="46"/>
      <c r="J1031" s="46"/>
      <c r="K1031" s="46"/>
      <c r="L1031" s="46">
        <f t="shared" si="317"/>
        <v>0</v>
      </c>
      <c r="M1031" s="46"/>
      <c r="N1031" s="46">
        <f t="shared" si="318"/>
        <v>0</v>
      </c>
      <c r="O1031" s="46"/>
      <c r="P1031" s="46"/>
      <c r="Q1031" s="46"/>
      <c r="R1031" s="46"/>
      <c r="S1031" s="46">
        <f t="shared" si="331"/>
        <v>0</v>
      </c>
      <c r="T1031" s="46"/>
      <c r="U1031" s="46">
        <f t="shared" si="332"/>
        <v>0</v>
      </c>
      <c r="V1031" s="46"/>
      <c r="W1031" s="46"/>
      <c r="X1031" s="46"/>
      <c r="Y1031" s="46"/>
      <c r="Z1031" s="46">
        <f t="shared" si="319"/>
        <v>0</v>
      </c>
      <c r="AA1031" s="46"/>
      <c r="AB1031" s="46">
        <f t="shared" si="320"/>
        <v>0</v>
      </c>
      <c r="AC1031" s="46"/>
      <c r="AD1031" s="46"/>
      <c r="AE1031" s="46"/>
      <c r="AF1031" s="46"/>
      <c r="AG1031" s="46">
        <f t="shared" si="316"/>
        <v>0</v>
      </c>
      <c r="AH1031" s="46">
        <v>0</v>
      </c>
      <c r="AI1031" s="46">
        <f t="shared" si="321"/>
        <v>0</v>
      </c>
      <c r="AJ1031" s="46"/>
      <c r="AK1031" s="46"/>
      <c r="AL1031" s="46"/>
      <c r="AM1031" s="46"/>
      <c r="AN1031" s="46">
        <f t="shared" si="322"/>
        <v>0</v>
      </c>
      <c r="AO1031" s="46">
        <v>0</v>
      </c>
      <c r="AP1031" s="46">
        <f t="shared" si="323"/>
        <v>0</v>
      </c>
      <c r="AQ1031" s="46">
        <f t="shared" si="324"/>
        <v>0</v>
      </c>
      <c r="AR1031" s="46">
        <f t="shared" si="325"/>
        <v>0</v>
      </c>
      <c r="AS1031" s="46">
        <f t="shared" si="326"/>
        <v>0</v>
      </c>
      <c r="AT1031" s="46">
        <f t="shared" si="327"/>
        <v>0</v>
      </c>
      <c r="AU1031" s="46">
        <f t="shared" si="328"/>
        <v>0</v>
      </c>
      <c r="AV1031" s="46">
        <f t="shared" si="329"/>
        <v>0</v>
      </c>
      <c r="AW1031" s="46">
        <f t="shared" si="330"/>
        <v>0</v>
      </c>
      <c r="AX1031" s="19"/>
      <c r="AY1031" s="294" t="b">
        <f t="shared" si="313"/>
        <v>1</v>
      </c>
      <c r="AZ1031" t="s">
        <v>1431</v>
      </c>
    </row>
    <row r="1032" spans="1:52" ht="24.95" customHeight="1" x14ac:dyDescent="0.25">
      <c r="A1032" s="296" t="s">
        <v>1298</v>
      </c>
      <c r="B1032" s="19" t="s">
        <v>1432</v>
      </c>
      <c r="C1032" s="64" t="s">
        <v>1433</v>
      </c>
      <c r="D1032" s="66">
        <v>6380</v>
      </c>
      <c r="E1032" s="67">
        <v>6380</v>
      </c>
      <c r="F1032" s="101" t="s">
        <v>33</v>
      </c>
      <c r="G1032" s="46">
        <v>0</v>
      </c>
      <c r="H1032" s="46"/>
      <c r="I1032" s="46"/>
      <c r="J1032" s="46"/>
      <c r="K1032" s="46"/>
      <c r="L1032" s="46">
        <f t="shared" si="317"/>
        <v>0</v>
      </c>
      <c r="M1032" s="46"/>
      <c r="N1032" s="46">
        <f t="shared" si="318"/>
        <v>0</v>
      </c>
      <c r="O1032" s="46"/>
      <c r="P1032" s="46"/>
      <c r="Q1032" s="46"/>
      <c r="R1032" s="46"/>
      <c r="S1032" s="46">
        <f t="shared" si="331"/>
        <v>0</v>
      </c>
      <c r="T1032" s="46"/>
      <c r="U1032" s="46">
        <f t="shared" si="332"/>
        <v>0</v>
      </c>
      <c r="V1032" s="46"/>
      <c r="W1032" s="46"/>
      <c r="X1032" s="46"/>
      <c r="Y1032" s="46"/>
      <c r="Z1032" s="46">
        <f t="shared" si="319"/>
        <v>0</v>
      </c>
      <c r="AA1032" s="46"/>
      <c r="AB1032" s="46">
        <f t="shared" si="320"/>
        <v>0</v>
      </c>
      <c r="AC1032" s="46"/>
      <c r="AD1032" s="46"/>
      <c r="AE1032" s="46"/>
      <c r="AF1032" s="46"/>
      <c r="AG1032" s="46">
        <f t="shared" si="316"/>
        <v>0</v>
      </c>
      <c r="AH1032" s="46">
        <v>0</v>
      </c>
      <c r="AI1032" s="46">
        <f t="shared" si="321"/>
        <v>0</v>
      </c>
      <c r="AJ1032" s="46"/>
      <c r="AK1032" s="46"/>
      <c r="AL1032" s="46"/>
      <c r="AM1032" s="46"/>
      <c r="AN1032" s="46">
        <f t="shared" si="322"/>
        <v>0</v>
      </c>
      <c r="AO1032" s="46">
        <v>0</v>
      </c>
      <c r="AP1032" s="46">
        <f t="shared" si="323"/>
        <v>0</v>
      </c>
      <c r="AQ1032" s="46">
        <f t="shared" si="324"/>
        <v>0</v>
      </c>
      <c r="AR1032" s="46">
        <f t="shared" si="325"/>
        <v>0</v>
      </c>
      <c r="AS1032" s="46">
        <f t="shared" si="326"/>
        <v>0</v>
      </c>
      <c r="AT1032" s="46">
        <f t="shared" si="327"/>
        <v>0</v>
      </c>
      <c r="AU1032" s="46">
        <f t="shared" si="328"/>
        <v>0</v>
      </c>
      <c r="AV1032" s="46">
        <f t="shared" si="329"/>
        <v>0</v>
      </c>
      <c r="AW1032" s="46">
        <f t="shared" si="330"/>
        <v>0</v>
      </c>
      <c r="AX1032" s="19"/>
      <c r="AY1032" s="294" t="b">
        <f t="shared" si="313"/>
        <v>1</v>
      </c>
      <c r="AZ1032" t="s">
        <v>1433</v>
      </c>
    </row>
    <row r="1033" spans="1:52" ht="24.95" customHeight="1" x14ac:dyDescent="0.25">
      <c r="A1033" s="296" t="s">
        <v>1436</v>
      </c>
      <c r="B1033" s="19" t="s">
        <v>1487</v>
      </c>
      <c r="C1033" s="64" t="s">
        <v>1488</v>
      </c>
      <c r="D1033" s="66">
        <v>97.37</v>
      </c>
      <c r="E1033" s="67">
        <v>97.37</v>
      </c>
      <c r="F1033" s="101" t="s">
        <v>33</v>
      </c>
      <c r="G1033" s="46">
        <v>0</v>
      </c>
      <c r="H1033" s="46"/>
      <c r="I1033" s="46"/>
      <c r="J1033" s="46"/>
      <c r="K1033" s="46"/>
      <c r="L1033" s="46">
        <f t="shared" si="317"/>
        <v>0</v>
      </c>
      <c r="M1033" s="46">
        <v>0</v>
      </c>
      <c r="N1033" s="46">
        <f t="shared" si="318"/>
        <v>0</v>
      </c>
      <c r="O1033" s="46"/>
      <c r="P1033" s="46"/>
      <c r="Q1033" s="46"/>
      <c r="R1033" s="46"/>
      <c r="S1033" s="46">
        <f t="shared" si="331"/>
        <v>0</v>
      </c>
      <c r="T1033" s="46"/>
      <c r="U1033" s="46">
        <f t="shared" si="332"/>
        <v>0</v>
      </c>
      <c r="V1033" s="46"/>
      <c r="W1033" s="46"/>
      <c r="X1033" s="46"/>
      <c r="Y1033" s="46"/>
      <c r="Z1033" s="46">
        <f t="shared" si="319"/>
        <v>0</v>
      </c>
      <c r="AA1033" s="46"/>
      <c r="AB1033" s="46">
        <f t="shared" si="320"/>
        <v>0</v>
      </c>
      <c r="AC1033" s="46"/>
      <c r="AD1033" s="46"/>
      <c r="AE1033" s="46"/>
      <c r="AF1033" s="46"/>
      <c r="AG1033" s="46">
        <f t="shared" si="316"/>
        <v>0</v>
      </c>
      <c r="AH1033" s="46">
        <v>0</v>
      </c>
      <c r="AI1033" s="46">
        <f t="shared" si="321"/>
        <v>0</v>
      </c>
      <c r="AJ1033" s="46"/>
      <c r="AK1033" s="46"/>
      <c r="AL1033" s="46"/>
      <c r="AM1033" s="46"/>
      <c r="AN1033" s="46">
        <f t="shared" si="322"/>
        <v>0</v>
      </c>
      <c r="AO1033" s="46">
        <v>0</v>
      </c>
      <c r="AP1033" s="46">
        <f t="shared" si="323"/>
        <v>0</v>
      </c>
      <c r="AQ1033" s="46">
        <f t="shared" si="324"/>
        <v>0</v>
      </c>
      <c r="AR1033" s="46">
        <f t="shared" si="325"/>
        <v>0</v>
      </c>
      <c r="AS1033" s="46">
        <f t="shared" si="326"/>
        <v>0</v>
      </c>
      <c r="AT1033" s="46">
        <f t="shared" si="327"/>
        <v>0</v>
      </c>
      <c r="AU1033" s="46">
        <f t="shared" si="328"/>
        <v>0</v>
      </c>
      <c r="AV1033" s="46">
        <f t="shared" si="329"/>
        <v>0</v>
      </c>
      <c r="AW1033" s="46">
        <f t="shared" si="330"/>
        <v>0</v>
      </c>
      <c r="AX1033" s="19"/>
      <c r="AY1033" s="294" t="b">
        <f t="shared" ref="AY1033:AY1095" si="333">C1033=AZ1033</f>
        <v>1</v>
      </c>
      <c r="AZ1033" t="s">
        <v>1488</v>
      </c>
    </row>
    <row r="1034" spans="1:52" ht="24.95" customHeight="1" x14ac:dyDescent="0.25">
      <c r="A1034" s="296" t="s">
        <v>1436</v>
      </c>
      <c r="B1034" s="19" t="s">
        <v>1489</v>
      </c>
      <c r="C1034" s="64" t="s">
        <v>1490</v>
      </c>
      <c r="D1034" s="66">
        <v>116.34</v>
      </c>
      <c r="E1034" s="67">
        <v>116.34</v>
      </c>
      <c r="F1034" s="101" t="s">
        <v>33</v>
      </c>
      <c r="G1034" s="46">
        <v>0</v>
      </c>
      <c r="H1034" s="46"/>
      <c r="I1034" s="46"/>
      <c r="J1034" s="46"/>
      <c r="K1034" s="46"/>
      <c r="L1034" s="46">
        <f t="shared" si="317"/>
        <v>0</v>
      </c>
      <c r="M1034" s="46">
        <v>0</v>
      </c>
      <c r="N1034" s="46">
        <f t="shared" si="318"/>
        <v>0</v>
      </c>
      <c r="O1034" s="46"/>
      <c r="P1034" s="46"/>
      <c r="Q1034" s="46"/>
      <c r="R1034" s="46"/>
      <c r="S1034" s="46">
        <f t="shared" si="331"/>
        <v>0</v>
      </c>
      <c r="T1034" s="46"/>
      <c r="U1034" s="46">
        <f t="shared" si="332"/>
        <v>0</v>
      </c>
      <c r="V1034" s="46"/>
      <c r="W1034" s="46"/>
      <c r="X1034" s="46"/>
      <c r="Y1034" s="46"/>
      <c r="Z1034" s="46">
        <f t="shared" si="319"/>
        <v>0</v>
      </c>
      <c r="AA1034" s="46"/>
      <c r="AB1034" s="46">
        <f t="shared" si="320"/>
        <v>0</v>
      </c>
      <c r="AC1034" s="46"/>
      <c r="AD1034" s="46"/>
      <c r="AE1034" s="46"/>
      <c r="AF1034" s="46"/>
      <c r="AG1034" s="46">
        <f t="shared" si="316"/>
        <v>0</v>
      </c>
      <c r="AH1034" s="46">
        <v>0</v>
      </c>
      <c r="AI1034" s="46">
        <f t="shared" si="321"/>
        <v>0</v>
      </c>
      <c r="AJ1034" s="46"/>
      <c r="AK1034" s="46"/>
      <c r="AL1034" s="46"/>
      <c r="AM1034" s="46"/>
      <c r="AN1034" s="46">
        <f t="shared" si="322"/>
        <v>0</v>
      </c>
      <c r="AO1034" s="46">
        <v>0</v>
      </c>
      <c r="AP1034" s="46">
        <f t="shared" si="323"/>
        <v>0</v>
      </c>
      <c r="AQ1034" s="46">
        <f t="shared" si="324"/>
        <v>0</v>
      </c>
      <c r="AR1034" s="46">
        <f t="shared" si="325"/>
        <v>0</v>
      </c>
      <c r="AS1034" s="46">
        <f t="shared" si="326"/>
        <v>0</v>
      </c>
      <c r="AT1034" s="46">
        <f t="shared" si="327"/>
        <v>0</v>
      </c>
      <c r="AU1034" s="46">
        <f t="shared" si="328"/>
        <v>0</v>
      </c>
      <c r="AV1034" s="46">
        <f t="shared" si="329"/>
        <v>0</v>
      </c>
      <c r="AW1034" s="46">
        <f t="shared" si="330"/>
        <v>0</v>
      </c>
      <c r="AX1034" s="19"/>
      <c r="AY1034" s="294" t="b">
        <f t="shared" si="333"/>
        <v>1</v>
      </c>
      <c r="AZ1034" t="s">
        <v>1490</v>
      </c>
    </row>
    <row r="1035" spans="1:52" ht="24.95" customHeight="1" x14ac:dyDescent="0.25">
      <c r="A1035" s="296" t="s">
        <v>1271</v>
      </c>
      <c r="B1035" s="19" t="s">
        <v>1735</v>
      </c>
      <c r="C1035" s="64" t="s">
        <v>1736</v>
      </c>
      <c r="D1035" s="66">
        <v>512.4</v>
      </c>
      <c r="E1035" s="67">
        <v>512.4</v>
      </c>
      <c r="F1035" s="101" t="s">
        <v>33</v>
      </c>
      <c r="G1035" s="46">
        <v>1</v>
      </c>
      <c r="H1035" s="46"/>
      <c r="I1035" s="46"/>
      <c r="J1035" s="46"/>
      <c r="K1035" s="46"/>
      <c r="L1035" s="46">
        <f t="shared" si="317"/>
        <v>1</v>
      </c>
      <c r="M1035" s="46">
        <v>1</v>
      </c>
      <c r="N1035" s="46">
        <f t="shared" si="318"/>
        <v>0</v>
      </c>
      <c r="O1035" s="46"/>
      <c r="P1035" s="46"/>
      <c r="Q1035" s="46"/>
      <c r="R1035" s="46"/>
      <c r="S1035" s="46">
        <f t="shared" si="331"/>
        <v>1</v>
      </c>
      <c r="T1035" s="46">
        <v>1</v>
      </c>
      <c r="U1035" s="46">
        <f t="shared" si="332"/>
        <v>0</v>
      </c>
      <c r="V1035" s="46"/>
      <c r="W1035" s="46"/>
      <c r="X1035" s="46"/>
      <c r="Y1035" s="46"/>
      <c r="Z1035" s="46">
        <f t="shared" si="319"/>
        <v>1</v>
      </c>
      <c r="AA1035" s="46">
        <v>1</v>
      </c>
      <c r="AB1035" s="46">
        <f t="shared" si="320"/>
        <v>0</v>
      </c>
      <c r="AC1035" s="46"/>
      <c r="AD1035" s="46"/>
      <c r="AE1035" s="46"/>
      <c r="AF1035" s="46"/>
      <c r="AG1035" s="46">
        <f t="shared" si="316"/>
        <v>1</v>
      </c>
      <c r="AH1035" s="46">
        <v>1</v>
      </c>
      <c r="AI1035" s="46">
        <f t="shared" si="321"/>
        <v>0</v>
      </c>
      <c r="AJ1035" s="46"/>
      <c r="AK1035" s="46"/>
      <c r="AL1035" s="46"/>
      <c r="AM1035" s="46"/>
      <c r="AN1035" s="46">
        <f t="shared" si="322"/>
        <v>1</v>
      </c>
      <c r="AO1035" s="46">
        <v>1</v>
      </c>
      <c r="AP1035" s="46">
        <f t="shared" si="323"/>
        <v>0</v>
      </c>
      <c r="AQ1035" s="46">
        <f t="shared" si="324"/>
        <v>0</v>
      </c>
      <c r="AR1035" s="46">
        <f t="shared" si="325"/>
        <v>0</v>
      </c>
      <c r="AS1035" s="46">
        <f t="shared" si="326"/>
        <v>0</v>
      </c>
      <c r="AT1035" s="46">
        <f t="shared" si="327"/>
        <v>0</v>
      </c>
      <c r="AU1035" s="46">
        <f t="shared" si="328"/>
        <v>1</v>
      </c>
      <c r="AV1035" s="158">
        <f t="shared" si="329"/>
        <v>1</v>
      </c>
      <c r="AW1035" s="46">
        <f t="shared" si="330"/>
        <v>0</v>
      </c>
      <c r="AX1035" s="19"/>
      <c r="AY1035" s="294" t="b">
        <f t="shared" si="333"/>
        <v>1</v>
      </c>
      <c r="AZ1035" t="s">
        <v>1736</v>
      </c>
    </row>
    <row r="1036" spans="1:52" ht="34.5" x14ac:dyDescent="0.25">
      <c r="A1036" s="296" t="s">
        <v>674</v>
      </c>
      <c r="B1036" s="19" t="s">
        <v>1051</v>
      </c>
      <c r="C1036" s="64" t="s">
        <v>1052</v>
      </c>
      <c r="D1036" s="66">
        <v>70</v>
      </c>
      <c r="E1036" s="67">
        <v>70</v>
      </c>
      <c r="F1036" s="101" t="s">
        <v>33</v>
      </c>
      <c r="G1036" s="46">
        <v>0</v>
      </c>
      <c r="H1036" s="46"/>
      <c r="I1036" s="46"/>
      <c r="J1036" s="46"/>
      <c r="K1036" s="46"/>
      <c r="L1036" s="46">
        <f t="shared" si="317"/>
        <v>0</v>
      </c>
      <c r="M1036" s="46"/>
      <c r="N1036" s="46">
        <f t="shared" si="318"/>
        <v>0</v>
      </c>
      <c r="O1036" s="46"/>
      <c r="P1036" s="46"/>
      <c r="Q1036" s="46"/>
      <c r="R1036" s="46"/>
      <c r="S1036" s="46">
        <f t="shared" si="331"/>
        <v>0</v>
      </c>
      <c r="T1036" s="46"/>
      <c r="U1036" s="46">
        <f t="shared" si="332"/>
        <v>0</v>
      </c>
      <c r="V1036" s="46"/>
      <c r="W1036" s="46"/>
      <c r="X1036" s="46"/>
      <c r="Y1036" s="46"/>
      <c r="Z1036" s="46">
        <f t="shared" si="319"/>
        <v>0</v>
      </c>
      <c r="AA1036" s="46"/>
      <c r="AB1036" s="46">
        <f t="shared" si="320"/>
        <v>0</v>
      </c>
      <c r="AC1036" s="46"/>
      <c r="AD1036" s="46"/>
      <c r="AE1036" s="46"/>
      <c r="AF1036" s="46"/>
      <c r="AG1036" s="46">
        <f t="shared" si="316"/>
        <v>0</v>
      </c>
      <c r="AH1036" s="46">
        <v>0</v>
      </c>
      <c r="AI1036" s="46">
        <f t="shared" si="321"/>
        <v>0</v>
      </c>
      <c r="AJ1036" s="46"/>
      <c r="AK1036" s="46"/>
      <c r="AL1036" s="46"/>
      <c r="AM1036" s="46"/>
      <c r="AN1036" s="46">
        <f t="shared" si="322"/>
        <v>0</v>
      </c>
      <c r="AO1036" s="46">
        <v>0</v>
      </c>
      <c r="AP1036" s="46">
        <f t="shared" si="323"/>
        <v>0</v>
      </c>
      <c r="AQ1036" s="46">
        <f t="shared" si="324"/>
        <v>0</v>
      </c>
      <c r="AR1036" s="46">
        <f t="shared" si="325"/>
        <v>0</v>
      </c>
      <c r="AS1036" s="46">
        <f t="shared" si="326"/>
        <v>0</v>
      </c>
      <c r="AT1036" s="46">
        <f t="shared" si="327"/>
        <v>0</v>
      </c>
      <c r="AU1036" s="46">
        <f t="shared" si="328"/>
        <v>0</v>
      </c>
      <c r="AV1036" s="46">
        <f t="shared" si="329"/>
        <v>0</v>
      </c>
      <c r="AW1036" s="46">
        <f t="shared" si="330"/>
        <v>0</v>
      </c>
      <c r="AX1036" s="19"/>
      <c r="AY1036" s="294" t="b">
        <f t="shared" si="333"/>
        <v>1</v>
      </c>
      <c r="AZ1036" t="s">
        <v>1052</v>
      </c>
    </row>
    <row r="1037" spans="1:52" ht="24.95" customHeight="1" x14ac:dyDescent="0.25">
      <c r="A1037" s="296" t="s">
        <v>1436</v>
      </c>
      <c r="B1037" s="69" t="s">
        <v>1491</v>
      </c>
      <c r="C1037" s="64" t="s">
        <v>1492</v>
      </c>
      <c r="D1037" s="66">
        <v>231.768</v>
      </c>
      <c r="E1037" s="67">
        <v>231.768</v>
      </c>
      <c r="F1037" s="101" t="s">
        <v>33</v>
      </c>
      <c r="G1037" s="46">
        <v>0</v>
      </c>
      <c r="H1037" s="46"/>
      <c r="I1037" s="46"/>
      <c r="J1037" s="46"/>
      <c r="K1037" s="46"/>
      <c r="L1037" s="46">
        <f t="shared" si="317"/>
        <v>0</v>
      </c>
      <c r="M1037" s="46">
        <v>0</v>
      </c>
      <c r="N1037" s="46">
        <f t="shared" si="318"/>
        <v>0</v>
      </c>
      <c r="O1037" s="46"/>
      <c r="P1037" s="46"/>
      <c r="Q1037" s="46"/>
      <c r="R1037" s="46"/>
      <c r="S1037" s="46">
        <f t="shared" si="331"/>
        <v>0</v>
      </c>
      <c r="T1037" s="46"/>
      <c r="U1037" s="46">
        <f t="shared" si="332"/>
        <v>0</v>
      </c>
      <c r="V1037" s="46"/>
      <c r="W1037" s="46"/>
      <c r="X1037" s="46"/>
      <c r="Y1037" s="46"/>
      <c r="Z1037" s="46">
        <f t="shared" si="319"/>
        <v>0</v>
      </c>
      <c r="AA1037" s="46"/>
      <c r="AB1037" s="46">
        <f t="shared" si="320"/>
        <v>0</v>
      </c>
      <c r="AC1037" s="46"/>
      <c r="AD1037" s="46"/>
      <c r="AE1037" s="46"/>
      <c r="AF1037" s="46"/>
      <c r="AG1037" s="46">
        <f t="shared" si="316"/>
        <v>0</v>
      </c>
      <c r="AH1037" s="46">
        <v>0</v>
      </c>
      <c r="AI1037" s="46">
        <f t="shared" si="321"/>
        <v>0</v>
      </c>
      <c r="AJ1037" s="46"/>
      <c r="AK1037" s="46"/>
      <c r="AL1037" s="46"/>
      <c r="AM1037" s="46"/>
      <c r="AN1037" s="46">
        <f t="shared" si="322"/>
        <v>0</v>
      </c>
      <c r="AO1037" s="46">
        <v>0</v>
      </c>
      <c r="AP1037" s="46">
        <f t="shared" si="323"/>
        <v>0</v>
      </c>
      <c r="AQ1037" s="46">
        <f t="shared" si="324"/>
        <v>0</v>
      </c>
      <c r="AR1037" s="46">
        <f t="shared" si="325"/>
        <v>0</v>
      </c>
      <c r="AS1037" s="46">
        <f t="shared" si="326"/>
        <v>0</v>
      </c>
      <c r="AT1037" s="46">
        <f t="shared" si="327"/>
        <v>0</v>
      </c>
      <c r="AU1037" s="46">
        <f t="shared" si="328"/>
        <v>0</v>
      </c>
      <c r="AV1037" s="46">
        <f t="shared" si="329"/>
        <v>0</v>
      </c>
      <c r="AW1037" s="46">
        <f t="shared" si="330"/>
        <v>0</v>
      </c>
      <c r="AX1037" s="19"/>
      <c r="AY1037" s="294" t="b">
        <f t="shared" si="333"/>
        <v>1</v>
      </c>
      <c r="AZ1037" t="s">
        <v>1492</v>
      </c>
    </row>
    <row r="1038" spans="1:52" ht="24.95" customHeight="1" x14ac:dyDescent="0.25">
      <c r="A1038" s="296" t="s">
        <v>1271</v>
      </c>
      <c r="B1038" s="19" t="s">
        <v>1737</v>
      </c>
      <c r="C1038" s="64" t="s">
        <v>1738</v>
      </c>
      <c r="D1038" s="66">
        <v>289.7</v>
      </c>
      <c r="E1038" s="67">
        <v>289.7</v>
      </c>
      <c r="F1038" s="101" t="s">
        <v>33</v>
      </c>
      <c r="G1038" s="46">
        <v>0</v>
      </c>
      <c r="H1038" s="46"/>
      <c r="I1038" s="46"/>
      <c r="J1038" s="46"/>
      <c r="K1038" s="46"/>
      <c r="L1038" s="46">
        <f t="shared" si="317"/>
        <v>0</v>
      </c>
      <c r="M1038" s="46"/>
      <c r="N1038" s="46">
        <f t="shared" si="318"/>
        <v>0</v>
      </c>
      <c r="O1038" s="46"/>
      <c r="P1038" s="46"/>
      <c r="Q1038" s="46"/>
      <c r="R1038" s="46"/>
      <c r="S1038" s="46">
        <f t="shared" si="331"/>
        <v>0</v>
      </c>
      <c r="T1038" s="46"/>
      <c r="U1038" s="46">
        <f t="shared" si="332"/>
        <v>0</v>
      </c>
      <c r="V1038" s="46"/>
      <c r="W1038" s="46"/>
      <c r="X1038" s="46"/>
      <c r="Y1038" s="46"/>
      <c r="Z1038" s="46">
        <f t="shared" si="319"/>
        <v>0</v>
      </c>
      <c r="AA1038" s="46"/>
      <c r="AB1038" s="46">
        <f t="shared" si="320"/>
        <v>0</v>
      </c>
      <c r="AC1038" s="46"/>
      <c r="AD1038" s="46"/>
      <c r="AE1038" s="46"/>
      <c r="AF1038" s="46"/>
      <c r="AG1038" s="46">
        <f t="shared" si="316"/>
        <v>0</v>
      </c>
      <c r="AH1038" s="46">
        <v>0</v>
      </c>
      <c r="AI1038" s="46">
        <f t="shared" si="321"/>
        <v>0</v>
      </c>
      <c r="AJ1038" s="46"/>
      <c r="AK1038" s="46"/>
      <c r="AL1038" s="46"/>
      <c r="AM1038" s="46"/>
      <c r="AN1038" s="46">
        <f t="shared" si="322"/>
        <v>0</v>
      </c>
      <c r="AO1038" s="46">
        <v>0</v>
      </c>
      <c r="AP1038" s="46">
        <f t="shared" si="323"/>
        <v>0</v>
      </c>
      <c r="AQ1038" s="46">
        <f t="shared" si="324"/>
        <v>0</v>
      </c>
      <c r="AR1038" s="46">
        <f t="shared" si="325"/>
        <v>0</v>
      </c>
      <c r="AS1038" s="46">
        <f t="shared" si="326"/>
        <v>0</v>
      </c>
      <c r="AT1038" s="46">
        <f t="shared" si="327"/>
        <v>0</v>
      </c>
      <c r="AU1038" s="46">
        <f t="shared" si="328"/>
        <v>0</v>
      </c>
      <c r="AV1038" s="46">
        <f t="shared" si="329"/>
        <v>0</v>
      </c>
      <c r="AW1038" s="46">
        <f t="shared" si="330"/>
        <v>0</v>
      </c>
      <c r="AX1038" s="19"/>
      <c r="AY1038" s="294" t="b">
        <f t="shared" si="333"/>
        <v>1</v>
      </c>
      <c r="AZ1038" t="s">
        <v>1738</v>
      </c>
    </row>
    <row r="1039" spans="1:52" ht="24.95" customHeight="1" x14ac:dyDescent="0.25">
      <c r="A1039" s="296" t="s">
        <v>1053</v>
      </c>
      <c r="B1039" s="19" t="s">
        <v>1268</v>
      </c>
      <c r="C1039" s="64" t="s">
        <v>1269</v>
      </c>
      <c r="D1039" s="66">
        <v>56.33</v>
      </c>
      <c r="E1039" s="67">
        <v>56.33</v>
      </c>
      <c r="F1039" s="101" t="s">
        <v>33</v>
      </c>
      <c r="G1039" s="46">
        <v>0</v>
      </c>
      <c r="H1039" s="46"/>
      <c r="I1039" s="46"/>
      <c r="J1039" s="46"/>
      <c r="K1039" s="46"/>
      <c r="L1039" s="46">
        <f t="shared" si="317"/>
        <v>0</v>
      </c>
      <c r="M1039" s="46"/>
      <c r="N1039" s="46">
        <f t="shared" si="318"/>
        <v>0</v>
      </c>
      <c r="O1039" s="46"/>
      <c r="P1039" s="46"/>
      <c r="Q1039" s="46"/>
      <c r="R1039" s="46"/>
      <c r="S1039" s="46">
        <f t="shared" ref="S1039:S1045" si="334">L1039+O1039+P1039-Q1039-R1039</f>
        <v>0</v>
      </c>
      <c r="T1039" s="46"/>
      <c r="U1039" s="46">
        <f t="shared" ref="U1039:U1045" si="335">T1039-S1039</f>
        <v>0</v>
      </c>
      <c r="V1039" s="46"/>
      <c r="W1039" s="46"/>
      <c r="X1039" s="46"/>
      <c r="Y1039" s="46"/>
      <c r="Z1039" s="46">
        <f t="shared" si="319"/>
        <v>0</v>
      </c>
      <c r="AA1039" s="46"/>
      <c r="AB1039" s="46">
        <f t="shared" si="320"/>
        <v>0</v>
      </c>
      <c r="AC1039" s="46"/>
      <c r="AD1039" s="46"/>
      <c r="AE1039" s="46"/>
      <c r="AF1039" s="46"/>
      <c r="AG1039" s="46">
        <f t="shared" si="316"/>
        <v>0</v>
      </c>
      <c r="AH1039" s="46">
        <v>0</v>
      </c>
      <c r="AI1039" s="46">
        <f t="shared" si="321"/>
        <v>0</v>
      </c>
      <c r="AJ1039" s="46"/>
      <c r="AK1039" s="46"/>
      <c r="AL1039" s="46"/>
      <c r="AM1039" s="46"/>
      <c r="AN1039" s="46">
        <f t="shared" si="322"/>
        <v>0</v>
      </c>
      <c r="AO1039" s="46">
        <v>0</v>
      </c>
      <c r="AP1039" s="46">
        <f t="shared" si="323"/>
        <v>0</v>
      </c>
      <c r="AQ1039" s="46">
        <f t="shared" si="324"/>
        <v>0</v>
      </c>
      <c r="AR1039" s="46">
        <f t="shared" si="325"/>
        <v>0</v>
      </c>
      <c r="AS1039" s="46">
        <f t="shared" si="326"/>
        <v>0</v>
      </c>
      <c r="AT1039" s="46">
        <f t="shared" si="327"/>
        <v>0</v>
      </c>
      <c r="AU1039" s="46">
        <f t="shared" si="328"/>
        <v>0</v>
      </c>
      <c r="AV1039" s="46">
        <f t="shared" si="329"/>
        <v>0</v>
      </c>
      <c r="AW1039" s="46">
        <f t="shared" si="330"/>
        <v>0</v>
      </c>
      <c r="AX1039" s="19"/>
      <c r="AY1039" s="294" t="b">
        <f t="shared" si="333"/>
        <v>1</v>
      </c>
      <c r="AZ1039" t="s">
        <v>1269</v>
      </c>
    </row>
    <row r="1040" spans="1:52" ht="24.95" customHeight="1" x14ac:dyDescent="0.25">
      <c r="A1040" s="296" t="s">
        <v>1436</v>
      </c>
      <c r="B1040" s="19" t="s">
        <v>1493</v>
      </c>
      <c r="C1040" s="64" t="s">
        <v>1494</v>
      </c>
      <c r="D1040" s="66">
        <v>214.99</v>
      </c>
      <c r="E1040" s="67">
        <v>214.99</v>
      </c>
      <c r="F1040" s="101" t="s">
        <v>33</v>
      </c>
      <c r="G1040" s="46">
        <v>0</v>
      </c>
      <c r="H1040" s="46"/>
      <c r="I1040" s="46"/>
      <c r="J1040" s="46"/>
      <c r="K1040" s="46"/>
      <c r="L1040" s="46">
        <f t="shared" si="317"/>
        <v>0</v>
      </c>
      <c r="M1040" s="46">
        <v>0</v>
      </c>
      <c r="N1040" s="46">
        <f t="shared" si="318"/>
        <v>0</v>
      </c>
      <c r="O1040" s="46"/>
      <c r="P1040" s="46"/>
      <c r="Q1040" s="46"/>
      <c r="R1040" s="46"/>
      <c r="S1040" s="46">
        <f t="shared" si="334"/>
        <v>0</v>
      </c>
      <c r="T1040" s="46"/>
      <c r="U1040" s="46">
        <f t="shared" si="335"/>
        <v>0</v>
      </c>
      <c r="V1040" s="46"/>
      <c r="W1040" s="46"/>
      <c r="X1040" s="46"/>
      <c r="Y1040" s="46"/>
      <c r="Z1040" s="46">
        <f t="shared" si="319"/>
        <v>0</v>
      </c>
      <c r="AA1040" s="46"/>
      <c r="AB1040" s="46">
        <f t="shared" si="320"/>
        <v>0</v>
      </c>
      <c r="AC1040" s="46"/>
      <c r="AD1040" s="46"/>
      <c r="AE1040" s="46"/>
      <c r="AF1040" s="46"/>
      <c r="AG1040" s="46">
        <f t="shared" ref="AG1040:AG1075" si="336">Z1040+AC1040+AD1040-AE1040-AF1040</f>
        <v>0</v>
      </c>
      <c r="AH1040" s="46">
        <v>0</v>
      </c>
      <c r="AI1040" s="46">
        <f t="shared" si="321"/>
        <v>0</v>
      </c>
      <c r="AJ1040" s="46"/>
      <c r="AK1040" s="46"/>
      <c r="AL1040" s="46"/>
      <c r="AM1040" s="46"/>
      <c r="AN1040" s="46">
        <f t="shared" si="322"/>
        <v>0</v>
      </c>
      <c r="AO1040" s="46">
        <v>0</v>
      </c>
      <c r="AP1040" s="46">
        <f t="shared" si="323"/>
        <v>0</v>
      </c>
      <c r="AQ1040" s="46">
        <f t="shared" si="324"/>
        <v>0</v>
      </c>
      <c r="AR1040" s="46">
        <f t="shared" si="325"/>
        <v>0</v>
      </c>
      <c r="AS1040" s="46">
        <f t="shared" si="326"/>
        <v>0</v>
      </c>
      <c r="AT1040" s="46">
        <f t="shared" si="327"/>
        <v>0</v>
      </c>
      <c r="AU1040" s="46">
        <f t="shared" si="328"/>
        <v>0</v>
      </c>
      <c r="AV1040" s="46">
        <f t="shared" si="329"/>
        <v>0</v>
      </c>
      <c r="AW1040" s="46">
        <f t="shared" si="330"/>
        <v>0</v>
      </c>
      <c r="AX1040" s="19"/>
      <c r="AY1040" s="294" t="b">
        <f t="shared" si="333"/>
        <v>1</v>
      </c>
      <c r="AZ1040" t="s">
        <v>1494</v>
      </c>
    </row>
    <row r="1041" spans="1:52" ht="24.95" customHeight="1" x14ac:dyDescent="0.25">
      <c r="A1041" s="296" t="s">
        <v>1298</v>
      </c>
      <c r="B1041" s="19" t="s">
        <v>1434</v>
      </c>
      <c r="C1041" s="64" t="s">
        <v>1435</v>
      </c>
      <c r="D1041" s="66">
        <v>125</v>
      </c>
      <c r="E1041" s="67">
        <v>125</v>
      </c>
      <c r="F1041" s="101" t="s">
        <v>76</v>
      </c>
      <c r="G1041" s="46">
        <v>2</v>
      </c>
      <c r="H1041" s="46"/>
      <c r="I1041" s="46"/>
      <c r="J1041" s="46"/>
      <c r="K1041" s="46"/>
      <c r="L1041" s="46">
        <f t="shared" si="317"/>
        <v>2</v>
      </c>
      <c r="M1041" s="46">
        <v>2</v>
      </c>
      <c r="N1041" s="46">
        <f t="shared" si="318"/>
        <v>0</v>
      </c>
      <c r="O1041" s="46"/>
      <c r="P1041" s="46"/>
      <c r="Q1041" s="46"/>
      <c r="R1041" s="46"/>
      <c r="S1041" s="46">
        <f t="shared" si="334"/>
        <v>2</v>
      </c>
      <c r="T1041" s="46">
        <v>2</v>
      </c>
      <c r="U1041" s="46">
        <f t="shared" si="335"/>
        <v>0</v>
      </c>
      <c r="V1041" s="46"/>
      <c r="W1041" s="46"/>
      <c r="X1041" s="46"/>
      <c r="Y1041" s="46"/>
      <c r="Z1041" s="46">
        <f t="shared" si="319"/>
        <v>2</v>
      </c>
      <c r="AA1041" s="46">
        <v>2</v>
      </c>
      <c r="AB1041" s="46">
        <f t="shared" si="320"/>
        <v>0</v>
      </c>
      <c r="AC1041" s="46"/>
      <c r="AD1041" s="46"/>
      <c r="AE1041" s="46"/>
      <c r="AF1041" s="46"/>
      <c r="AG1041" s="46">
        <f t="shared" si="336"/>
        <v>2</v>
      </c>
      <c r="AH1041" s="46">
        <v>2</v>
      </c>
      <c r="AI1041" s="46">
        <f t="shared" si="321"/>
        <v>0</v>
      </c>
      <c r="AJ1041" s="46"/>
      <c r="AK1041" s="46"/>
      <c r="AL1041" s="46"/>
      <c r="AM1041" s="46"/>
      <c r="AN1041" s="46">
        <f t="shared" si="322"/>
        <v>2</v>
      </c>
      <c r="AO1041" s="46">
        <v>2</v>
      </c>
      <c r="AP1041" s="46">
        <f t="shared" si="323"/>
        <v>0</v>
      </c>
      <c r="AQ1041" s="46">
        <f t="shared" si="324"/>
        <v>0</v>
      </c>
      <c r="AR1041" s="46">
        <f t="shared" si="325"/>
        <v>0</v>
      </c>
      <c r="AS1041" s="46">
        <f t="shared" si="326"/>
        <v>0</v>
      </c>
      <c r="AT1041" s="46">
        <f t="shared" si="327"/>
        <v>0</v>
      </c>
      <c r="AU1041" s="46">
        <f t="shared" si="328"/>
        <v>2</v>
      </c>
      <c r="AV1041" s="158">
        <f t="shared" si="329"/>
        <v>2</v>
      </c>
      <c r="AW1041" s="46">
        <f t="shared" si="330"/>
        <v>0</v>
      </c>
      <c r="AX1041" s="19"/>
      <c r="AY1041" s="294" t="b">
        <f t="shared" si="333"/>
        <v>1</v>
      </c>
      <c r="AZ1041" t="s">
        <v>1435</v>
      </c>
    </row>
    <row r="1042" spans="1:52" ht="24.95" customHeight="1" x14ac:dyDescent="0.25">
      <c r="A1042" s="296" t="s">
        <v>1298</v>
      </c>
      <c r="B1042" s="69" t="s">
        <v>1437</v>
      </c>
      <c r="C1042" s="19" t="s">
        <v>1438</v>
      </c>
      <c r="D1042" s="66">
        <v>81.2</v>
      </c>
      <c r="E1042" s="67">
        <v>81.2</v>
      </c>
      <c r="F1042" s="101" t="s">
        <v>33</v>
      </c>
      <c r="G1042" s="46">
        <v>0</v>
      </c>
      <c r="H1042" s="46"/>
      <c r="I1042" s="46"/>
      <c r="J1042" s="46"/>
      <c r="K1042" s="46"/>
      <c r="L1042" s="46">
        <f t="shared" si="317"/>
        <v>0</v>
      </c>
      <c r="M1042" s="46"/>
      <c r="N1042" s="46">
        <f t="shared" si="318"/>
        <v>0</v>
      </c>
      <c r="O1042" s="46"/>
      <c r="P1042" s="46"/>
      <c r="Q1042" s="46"/>
      <c r="R1042" s="46"/>
      <c r="S1042" s="46">
        <f t="shared" si="334"/>
        <v>0</v>
      </c>
      <c r="T1042" s="46"/>
      <c r="U1042" s="46">
        <f t="shared" si="335"/>
        <v>0</v>
      </c>
      <c r="V1042" s="46"/>
      <c r="W1042" s="46"/>
      <c r="X1042" s="46"/>
      <c r="Y1042" s="46"/>
      <c r="Z1042" s="46">
        <f t="shared" si="319"/>
        <v>0</v>
      </c>
      <c r="AA1042" s="46"/>
      <c r="AB1042" s="46">
        <f t="shared" si="320"/>
        <v>0</v>
      </c>
      <c r="AC1042" s="46"/>
      <c r="AD1042" s="46"/>
      <c r="AE1042" s="46"/>
      <c r="AF1042" s="46"/>
      <c r="AG1042" s="46">
        <f t="shared" si="336"/>
        <v>0</v>
      </c>
      <c r="AH1042" s="46">
        <v>0</v>
      </c>
      <c r="AI1042" s="46">
        <f t="shared" si="321"/>
        <v>0</v>
      </c>
      <c r="AJ1042" s="46"/>
      <c r="AK1042" s="46"/>
      <c r="AL1042" s="46"/>
      <c r="AM1042" s="46"/>
      <c r="AN1042" s="46">
        <f t="shared" si="322"/>
        <v>0</v>
      </c>
      <c r="AO1042" s="46">
        <v>0</v>
      </c>
      <c r="AP1042" s="46">
        <f t="shared" si="323"/>
        <v>0</v>
      </c>
      <c r="AQ1042" s="46">
        <f t="shared" si="324"/>
        <v>0</v>
      </c>
      <c r="AR1042" s="46">
        <f t="shared" si="325"/>
        <v>0</v>
      </c>
      <c r="AS1042" s="46">
        <f t="shared" si="326"/>
        <v>0</v>
      </c>
      <c r="AT1042" s="46">
        <f t="shared" si="327"/>
        <v>0</v>
      </c>
      <c r="AU1042" s="46">
        <f t="shared" si="328"/>
        <v>0</v>
      </c>
      <c r="AV1042" s="46">
        <f t="shared" si="329"/>
        <v>0</v>
      </c>
      <c r="AW1042" s="46">
        <f t="shared" si="330"/>
        <v>0</v>
      </c>
      <c r="AX1042" s="19"/>
      <c r="AY1042" s="294" t="b">
        <f t="shared" si="333"/>
        <v>1</v>
      </c>
      <c r="AZ1042" t="s">
        <v>1438</v>
      </c>
    </row>
    <row r="1043" spans="1:52" ht="24.95" customHeight="1" x14ac:dyDescent="0.25">
      <c r="A1043" s="296" t="s">
        <v>189</v>
      </c>
      <c r="B1043" s="19" t="s">
        <v>1439</v>
      </c>
      <c r="C1043" s="64" t="s">
        <v>1440</v>
      </c>
      <c r="D1043" s="66">
        <v>61.48</v>
      </c>
      <c r="E1043" s="67">
        <v>61.48</v>
      </c>
      <c r="F1043" s="101" t="s">
        <v>33</v>
      </c>
      <c r="G1043" s="46">
        <v>0</v>
      </c>
      <c r="H1043" s="46"/>
      <c r="I1043" s="46"/>
      <c r="J1043" s="46"/>
      <c r="K1043" s="46"/>
      <c r="L1043" s="46">
        <f t="shared" si="317"/>
        <v>0</v>
      </c>
      <c r="M1043" s="46"/>
      <c r="N1043" s="46">
        <f t="shared" si="318"/>
        <v>0</v>
      </c>
      <c r="O1043" s="46"/>
      <c r="P1043" s="46"/>
      <c r="Q1043" s="46">
        <v>4</v>
      </c>
      <c r="R1043" s="46"/>
      <c r="S1043" s="46">
        <f t="shared" si="334"/>
        <v>-4</v>
      </c>
      <c r="T1043" s="46">
        <v>0</v>
      </c>
      <c r="U1043" s="46">
        <f t="shared" si="335"/>
        <v>4</v>
      </c>
      <c r="V1043" s="46">
        <v>20</v>
      </c>
      <c r="W1043" s="46"/>
      <c r="X1043" s="46">
        <v>22</v>
      </c>
      <c r="Y1043" s="46"/>
      <c r="Z1043" s="46">
        <f t="shared" si="319"/>
        <v>-6</v>
      </c>
      <c r="AA1043" s="46">
        <v>0</v>
      </c>
      <c r="AB1043" s="46">
        <f t="shared" si="320"/>
        <v>6</v>
      </c>
      <c r="AC1043" s="46"/>
      <c r="AD1043" s="46"/>
      <c r="AE1043" s="46">
        <v>1</v>
      </c>
      <c r="AF1043" s="46"/>
      <c r="AG1043" s="46">
        <f t="shared" si="336"/>
        <v>-7</v>
      </c>
      <c r="AH1043" s="46">
        <v>0</v>
      </c>
      <c r="AI1043" s="46">
        <f t="shared" si="321"/>
        <v>7</v>
      </c>
      <c r="AJ1043" s="46"/>
      <c r="AK1043" s="46"/>
      <c r="AL1043" s="46">
        <v>2</v>
      </c>
      <c r="AM1043" s="46"/>
      <c r="AN1043" s="46">
        <f t="shared" si="322"/>
        <v>-9</v>
      </c>
      <c r="AO1043" s="46">
        <v>0</v>
      </c>
      <c r="AP1043" s="46">
        <f t="shared" si="323"/>
        <v>9</v>
      </c>
      <c r="AQ1043" s="46">
        <f t="shared" si="324"/>
        <v>20</v>
      </c>
      <c r="AR1043" s="46">
        <f t="shared" si="325"/>
        <v>0</v>
      </c>
      <c r="AS1043" s="46">
        <f t="shared" si="326"/>
        <v>29</v>
      </c>
      <c r="AT1043" s="46">
        <f t="shared" si="327"/>
        <v>0</v>
      </c>
      <c r="AU1043" s="46">
        <f t="shared" si="328"/>
        <v>-9</v>
      </c>
      <c r="AV1043" s="46">
        <f t="shared" si="329"/>
        <v>0</v>
      </c>
      <c r="AW1043" s="46">
        <f t="shared" si="330"/>
        <v>9</v>
      </c>
      <c r="AX1043" s="19"/>
      <c r="AY1043" s="294" t="b">
        <f t="shared" si="333"/>
        <v>1</v>
      </c>
      <c r="AZ1043" t="s">
        <v>1440</v>
      </c>
    </row>
    <row r="1044" spans="1:52" ht="24.95" customHeight="1" x14ac:dyDescent="0.25">
      <c r="A1044" s="296" t="s">
        <v>27</v>
      </c>
      <c r="B1044" s="19" t="s">
        <v>187</v>
      </c>
      <c r="C1044" s="64" t="s">
        <v>188</v>
      </c>
      <c r="D1044" s="66">
        <v>60</v>
      </c>
      <c r="E1044" s="67">
        <v>60</v>
      </c>
      <c r="F1044" s="101" t="s">
        <v>53</v>
      </c>
      <c r="G1044" s="46">
        <v>2</v>
      </c>
      <c r="H1044" s="46"/>
      <c r="I1044" s="46"/>
      <c r="J1044" s="46"/>
      <c r="K1044" s="46"/>
      <c r="L1044" s="46">
        <f t="shared" si="317"/>
        <v>2</v>
      </c>
      <c r="M1044" s="46">
        <v>2</v>
      </c>
      <c r="N1044" s="46">
        <f t="shared" si="318"/>
        <v>0</v>
      </c>
      <c r="O1044" s="46"/>
      <c r="P1044" s="46"/>
      <c r="Q1044" s="46"/>
      <c r="R1044" s="46"/>
      <c r="S1044" s="46">
        <f t="shared" si="334"/>
        <v>2</v>
      </c>
      <c r="T1044" s="46">
        <v>2</v>
      </c>
      <c r="U1044" s="46">
        <f t="shared" si="335"/>
        <v>0</v>
      </c>
      <c r="V1044" s="46"/>
      <c r="W1044" s="46"/>
      <c r="X1044" s="46"/>
      <c r="Y1044" s="46"/>
      <c r="Z1044" s="46">
        <f t="shared" si="319"/>
        <v>2</v>
      </c>
      <c r="AA1044" s="46">
        <v>2</v>
      </c>
      <c r="AB1044" s="46">
        <f t="shared" si="320"/>
        <v>0</v>
      </c>
      <c r="AC1044" s="46"/>
      <c r="AD1044" s="46"/>
      <c r="AE1044" s="46"/>
      <c r="AF1044" s="46"/>
      <c r="AG1044" s="46">
        <f t="shared" si="336"/>
        <v>2</v>
      </c>
      <c r="AH1044" s="46">
        <v>2</v>
      </c>
      <c r="AI1044" s="46">
        <f t="shared" si="321"/>
        <v>0</v>
      </c>
      <c r="AJ1044" s="46"/>
      <c r="AK1044" s="46"/>
      <c r="AL1044" s="46"/>
      <c r="AM1044" s="46"/>
      <c r="AN1044" s="46">
        <f t="shared" si="322"/>
        <v>2</v>
      </c>
      <c r="AO1044" s="46">
        <v>2</v>
      </c>
      <c r="AP1044" s="46">
        <f t="shared" si="323"/>
        <v>0</v>
      </c>
      <c r="AQ1044" s="46">
        <f t="shared" si="324"/>
        <v>0</v>
      </c>
      <c r="AR1044" s="46">
        <f t="shared" si="325"/>
        <v>0</v>
      </c>
      <c r="AS1044" s="46">
        <f t="shared" si="326"/>
        <v>0</v>
      </c>
      <c r="AT1044" s="46">
        <f t="shared" si="327"/>
        <v>0</v>
      </c>
      <c r="AU1044" s="46">
        <f t="shared" si="328"/>
        <v>2</v>
      </c>
      <c r="AV1044" s="46">
        <f t="shared" si="329"/>
        <v>2</v>
      </c>
      <c r="AW1044" s="46">
        <f t="shared" si="330"/>
        <v>0</v>
      </c>
      <c r="AX1044" s="16"/>
      <c r="AY1044" s="294" t="b">
        <f t="shared" si="333"/>
        <v>1</v>
      </c>
      <c r="AZ1044" t="s">
        <v>188</v>
      </c>
    </row>
    <row r="1045" spans="1:52" ht="24.95" customHeight="1" x14ac:dyDescent="0.25">
      <c r="A1045" s="296" t="s">
        <v>1436</v>
      </c>
      <c r="B1045" s="19" t="s">
        <v>1495</v>
      </c>
      <c r="C1045" s="64" t="s">
        <v>1496</v>
      </c>
      <c r="D1045" s="66">
        <v>6.26</v>
      </c>
      <c r="E1045" s="67">
        <v>6.26</v>
      </c>
      <c r="F1045" s="101" t="s">
        <v>33</v>
      </c>
      <c r="G1045" s="46">
        <v>0</v>
      </c>
      <c r="H1045" s="46"/>
      <c r="I1045" s="46"/>
      <c r="J1045" s="46"/>
      <c r="K1045" s="46"/>
      <c r="L1045" s="46">
        <f t="shared" si="317"/>
        <v>0</v>
      </c>
      <c r="M1045" s="46">
        <v>0</v>
      </c>
      <c r="N1045" s="46">
        <f t="shared" si="318"/>
        <v>0</v>
      </c>
      <c r="O1045" s="46"/>
      <c r="P1045" s="46"/>
      <c r="Q1045" s="46"/>
      <c r="R1045" s="46"/>
      <c r="S1045" s="46">
        <f t="shared" si="334"/>
        <v>0</v>
      </c>
      <c r="T1045" s="46"/>
      <c r="U1045" s="46">
        <f t="shared" si="335"/>
        <v>0</v>
      </c>
      <c r="V1045" s="46"/>
      <c r="W1045" s="46"/>
      <c r="X1045" s="46"/>
      <c r="Y1045" s="46"/>
      <c r="Z1045" s="46">
        <f t="shared" si="319"/>
        <v>0</v>
      </c>
      <c r="AA1045" s="46"/>
      <c r="AB1045" s="46">
        <f t="shared" si="320"/>
        <v>0</v>
      </c>
      <c r="AC1045" s="46"/>
      <c r="AD1045" s="46"/>
      <c r="AE1045" s="46"/>
      <c r="AF1045" s="46"/>
      <c r="AG1045" s="46">
        <f t="shared" si="336"/>
        <v>0</v>
      </c>
      <c r="AH1045" s="46">
        <v>0</v>
      </c>
      <c r="AI1045" s="46">
        <f t="shared" si="321"/>
        <v>0</v>
      </c>
      <c r="AJ1045" s="46"/>
      <c r="AK1045" s="46"/>
      <c r="AL1045" s="46">
        <v>0</v>
      </c>
      <c r="AM1045" s="46"/>
      <c r="AN1045" s="46">
        <f t="shared" si="322"/>
        <v>0</v>
      </c>
      <c r="AO1045" s="46">
        <v>0</v>
      </c>
      <c r="AP1045" s="46">
        <f t="shared" si="323"/>
        <v>0</v>
      </c>
      <c r="AQ1045" s="46">
        <f t="shared" si="324"/>
        <v>0</v>
      </c>
      <c r="AR1045" s="46">
        <f t="shared" si="325"/>
        <v>0</v>
      </c>
      <c r="AS1045" s="46">
        <f t="shared" si="326"/>
        <v>0</v>
      </c>
      <c r="AT1045" s="46">
        <f t="shared" si="327"/>
        <v>0</v>
      </c>
      <c r="AU1045" s="46">
        <f t="shared" si="328"/>
        <v>0</v>
      </c>
      <c r="AV1045" s="46">
        <f t="shared" si="329"/>
        <v>0</v>
      </c>
      <c r="AW1045" s="46">
        <f t="shared" si="330"/>
        <v>0</v>
      </c>
      <c r="AX1045" s="19"/>
      <c r="AY1045" s="294" t="b">
        <f t="shared" si="333"/>
        <v>1</v>
      </c>
      <c r="AZ1045" t="s">
        <v>1496</v>
      </c>
    </row>
    <row r="1046" spans="1:52" s="292" customFormat="1" ht="24.95" customHeight="1" x14ac:dyDescent="0.25">
      <c r="A1046" s="296" t="s">
        <v>1272</v>
      </c>
      <c r="B1046" s="19"/>
      <c r="C1046" s="64" t="s">
        <v>1291</v>
      </c>
      <c r="D1046" s="286"/>
      <c r="E1046" s="287"/>
      <c r="F1046" s="288" t="s">
        <v>33</v>
      </c>
      <c r="G1046" s="289"/>
      <c r="H1046" s="289"/>
      <c r="I1046" s="289"/>
      <c r="J1046" s="289"/>
      <c r="K1046" s="289"/>
      <c r="L1046" s="289">
        <f t="shared" ref="L1046:L1055" si="337">G1046+H1046+I1046-J1046-K1046</f>
        <v>0</v>
      </c>
      <c r="M1046" s="289"/>
      <c r="N1046" s="289">
        <f t="shared" ref="N1046:N1055" si="338">M1046-L1046</f>
        <v>0</v>
      </c>
      <c r="O1046" s="290"/>
      <c r="P1046" s="290"/>
      <c r="Q1046" s="290"/>
      <c r="R1046" s="290"/>
      <c r="S1046" s="289">
        <f>L1046+O1046+P1046-Q1046-R1046</f>
        <v>0</v>
      </c>
      <c r="T1046" s="289"/>
      <c r="U1046" s="289">
        <f>T1046-S1046</f>
        <v>0</v>
      </c>
      <c r="V1046" s="290"/>
      <c r="W1046" s="290"/>
      <c r="X1046" s="290"/>
      <c r="Y1046" s="290"/>
      <c r="Z1046" s="289">
        <f t="shared" ref="Z1046:Z1055" si="339">S1046+V1046+W1046-X1046-Y1046</f>
        <v>0</v>
      </c>
      <c r="AA1046" s="290"/>
      <c r="AB1046" s="289">
        <f t="shared" ref="AB1046:AB1055" si="340">AA1046-Z1046</f>
        <v>0</v>
      </c>
      <c r="AC1046" s="290"/>
      <c r="AD1046" s="290"/>
      <c r="AE1046" s="290"/>
      <c r="AF1046" s="290"/>
      <c r="AG1046" s="289">
        <f t="shared" ref="AG1046:AG1055" si="341">Z1046+AC1046+AD1046-AE1046-AF1046</f>
        <v>0</v>
      </c>
      <c r="AH1046" s="290">
        <v>0</v>
      </c>
      <c r="AI1046" s="289">
        <f t="shared" ref="AI1046:AI1055" si="342">AH1046-AG1046</f>
        <v>0</v>
      </c>
      <c r="AJ1046" s="290"/>
      <c r="AK1046" s="290"/>
      <c r="AL1046" s="290"/>
      <c r="AM1046" s="290"/>
      <c r="AN1046" s="289">
        <f t="shared" ref="AN1046:AN1055" si="343">AG1046+AJ1046+AK1046-AL1046-AM1046</f>
        <v>0</v>
      </c>
      <c r="AO1046" s="290">
        <v>0</v>
      </c>
      <c r="AP1046" s="290">
        <f t="shared" ref="AP1046:AP1055" si="344">AO1046-AN1046</f>
        <v>0</v>
      </c>
      <c r="AQ1046" s="289">
        <f t="shared" ref="AQ1046:AQ1055" si="345">H1046+O1046+V1046+AC1046+AJ1046</f>
        <v>0</v>
      </c>
      <c r="AR1046" s="289">
        <f t="shared" si="325"/>
        <v>0</v>
      </c>
      <c r="AS1046" s="289">
        <f t="shared" si="326"/>
        <v>0</v>
      </c>
      <c r="AT1046" s="289">
        <f t="shared" si="327"/>
        <v>0</v>
      </c>
      <c r="AU1046" s="289">
        <f t="shared" ref="AU1046:AU1055" si="346">G1046+AQ1046+AR1046-AS1046-AT1046</f>
        <v>0</v>
      </c>
      <c r="AV1046" s="290">
        <f t="shared" ref="AV1046:AV1055" si="347">+AO1046</f>
        <v>0</v>
      </c>
      <c r="AW1046" s="290">
        <f t="shared" ref="AW1046:AW1055" si="348">AV1046-AU1046</f>
        <v>0</v>
      </c>
      <c r="AX1046" s="291"/>
      <c r="AY1046" s="294" t="b">
        <f t="shared" si="333"/>
        <v>1</v>
      </c>
      <c r="AZ1046" s="292" t="s">
        <v>1291</v>
      </c>
    </row>
    <row r="1047" spans="1:52" ht="24.95" customHeight="1" x14ac:dyDescent="0.25">
      <c r="A1047" s="296" t="s">
        <v>674</v>
      </c>
      <c r="B1047" s="19"/>
      <c r="C1047" s="64" t="s">
        <v>2498</v>
      </c>
      <c r="D1047" s="66">
        <v>0</v>
      </c>
      <c r="E1047" s="67"/>
      <c r="F1047" s="101" t="s">
        <v>33</v>
      </c>
      <c r="G1047" s="46">
        <v>0</v>
      </c>
      <c r="H1047" s="46"/>
      <c r="I1047" s="46"/>
      <c r="J1047" s="46"/>
      <c r="K1047" s="46"/>
      <c r="L1047" s="46">
        <f t="shared" si="337"/>
        <v>0</v>
      </c>
      <c r="M1047" s="46"/>
      <c r="N1047" s="46">
        <f t="shared" si="338"/>
        <v>0</v>
      </c>
      <c r="O1047" s="105"/>
      <c r="P1047" s="105"/>
      <c r="Q1047" s="105"/>
      <c r="R1047" s="105"/>
      <c r="S1047" s="46"/>
      <c r="T1047" s="46"/>
      <c r="U1047" s="46"/>
      <c r="V1047" s="105">
        <v>100</v>
      </c>
      <c r="W1047" s="105"/>
      <c r="X1047" s="105"/>
      <c r="Y1047" s="105"/>
      <c r="Z1047" s="46">
        <f t="shared" si="339"/>
        <v>100</v>
      </c>
      <c r="AA1047" s="105">
        <v>100</v>
      </c>
      <c r="AB1047" s="46">
        <f t="shared" si="340"/>
        <v>0</v>
      </c>
      <c r="AC1047" s="105"/>
      <c r="AD1047" s="105"/>
      <c r="AE1047" s="105"/>
      <c r="AF1047" s="105"/>
      <c r="AG1047" s="46">
        <f t="shared" si="341"/>
        <v>100</v>
      </c>
      <c r="AH1047" s="105">
        <v>100</v>
      </c>
      <c r="AI1047" s="46">
        <f t="shared" si="342"/>
        <v>0</v>
      </c>
      <c r="AJ1047" s="105"/>
      <c r="AK1047" s="105"/>
      <c r="AL1047" s="105"/>
      <c r="AM1047" s="105"/>
      <c r="AN1047" s="46">
        <f t="shared" si="343"/>
        <v>100</v>
      </c>
      <c r="AO1047" s="105">
        <v>100</v>
      </c>
      <c r="AP1047" s="105">
        <f t="shared" si="344"/>
        <v>0</v>
      </c>
      <c r="AQ1047" s="46">
        <f t="shared" si="345"/>
        <v>100</v>
      </c>
      <c r="AR1047" s="46">
        <f t="shared" si="325"/>
        <v>0</v>
      </c>
      <c r="AS1047" s="46">
        <f t="shared" si="326"/>
        <v>0</v>
      </c>
      <c r="AT1047" s="46">
        <f t="shared" si="327"/>
        <v>0</v>
      </c>
      <c r="AU1047" s="46">
        <f t="shared" si="346"/>
        <v>100</v>
      </c>
      <c r="AV1047" s="184">
        <f t="shared" si="347"/>
        <v>100</v>
      </c>
      <c r="AW1047" s="105">
        <f t="shared" si="348"/>
        <v>0</v>
      </c>
      <c r="AX1047" s="108"/>
      <c r="AY1047" s="294" t="b">
        <f t="shared" si="333"/>
        <v>1</v>
      </c>
      <c r="AZ1047" t="s">
        <v>2498</v>
      </c>
    </row>
    <row r="1048" spans="1:52" ht="24" customHeight="1" x14ac:dyDescent="0.25">
      <c r="A1048" s="296" t="s">
        <v>1053</v>
      </c>
      <c r="B1048" s="19"/>
      <c r="C1048" s="64" t="s">
        <v>2504</v>
      </c>
      <c r="D1048" s="66">
        <v>0</v>
      </c>
      <c r="E1048" s="67">
        <v>34.799999999999997</v>
      </c>
      <c r="F1048" s="101" t="s">
        <v>33</v>
      </c>
      <c r="G1048" s="46">
        <v>0</v>
      </c>
      <c r="H1048" s="46"/>
      <c r="I1048" s="46"/>
      <c r="J1048" s="46"/>
      <c r="K1048" s="46"/>
      <c r="L1048" s="46">
        <f t="shared" si="337"/>
        <v>0</v>
      </c>
      <c r="M1048" s="46"/>
      <c r="N1048" s="46">
        <f t="shared" si="338"/>
        <v>0</v>
      </c>
      <c r="O1048" s="105"/>
      <c r="P1048" s="105"/>
      <c r="Q1048" s="105"/>
      <c r="R1048" s="105"/>
      <c r="S1048" s="46"/>
      <c r="T1048" s="46"/>
      <c r="U1048" s="46"/>
      <c r="V1048" s="105">
        <v>3</v>
      </c>
      <c r="W1048" s="105"/>
      <c r="X1048" s="105"/>
      <c r="Y1048" s="105"/>
      <c r="Z1048" s="46">
        <f t="shared" si="339"/>
        <v>3</v>
      </c>
      <c r="AA1048" s="105">
        <v>3</v>
      </c>
      <c r="AB1048" s="46">
        <f t="shared" si="340"/>
        <v>0</v>
      </c>
      <c r="AC1048" s="105"/>
      <c r="AD1048" s="105"/>
      <c r="AE1048" s="105"/>
      <c r="AF1048" s="105"/>
      <c r="AG1048" s="46">
        <f t="shared" si="341"/>
        <v>3</v>
      </c>
      <c r="AH1048" s="105">
        <v>3</v>
      </c>
      <c r="AI1048" s="46">
        <f t="shared" si="342"/>
        <v>0</v>
      </c>
      <c r="AJ1048" s="105"/>
      <c r="AK1048" s="105"/>
      <c r="AL1048" s="105"/>
      <c r="AM1048" s="105"/>
      <c r="AN1048" s="46">
        <f t="shared" si="343"/>
        <v>3</v>
      </c>
      <c r="AO1048" s="105">
        <v>3</v>
      </c>
      <c r="AP1048" s="105">
        <f t="shared" si="344"/>
        <v>0</v>
      </c>
      <c r="AQ1048" s="46">
        <f t="shared" si="345"/>
        <v>3</v>
      </c>
      <c r="AR1048" s="46">
        <f t="shared" si="325"/>
        <v>0</v>
      </c>
      <c r="AS1048" s="46">
        <f t="shared" si="326"/>
        <v>0</v>
      </c>
      <c r="AT1048" s="46">
        <f t="shared" si="327"/>
        <v>0</v>
      </c>
      <c r="AU1048" s="46">
        <f t="shared" si="346"/>
        <v>3</v>
      </c>
      <c r="AV1048" s="184">
        <f t="shared" si="347"/>
        <v>3</v>
      </c>
      <c r="AW1048" s="105">
        <f t="shared" si="348"/>
        <v>0</v>
      </c>
      <c r="AX1048" s="108"/>
      <c r="AY1048" s="294" t="b">
        <f t="shared" si="333"/>
        <v>1</v>
      </c>
      <c r="AZ1048" t="s">
        <v>2504</v>
      </c>
    </row>
    <row r="1049" spans="1:52" ht="42.75" customHeight="1" x14ac:dyDescent="0.25">
      <c r="A1049" s="296" t="s">
        <v>674</v>
      </c>
      <c r="B1049" s="19"/>
      <c r="C1049" s="64" t="s">
        <v>2496</v>
      </c>
      <c r="D1049" s="66">
        <v>0</v>
      </c>
      <c r="E1049" s="67"/>
      <c r="F1049" s="101" t="s">
        <v>33</v>
      </c>
      <c r="G1049" s="46">
        <v>0</v>
      </c>
      <c r="H1049" s="46"/>
      <c r="I1049" s="46"/>
      <c r="J1049" s="46"/>
      <c r="K1049" s="46"/>
      <c r="L1049" s="46">
        <f t="shared" si="337"/>
        <v>0</v>
      </c>
      <c r="M1049" s="46"/>
      <c r="N1049" s="46">
        <f t="shared" si="338"/>
        <v>0</v>
      </c>
      <c r="O1049" s="105"/>
      <c r="P1049" s="105"/>
      <c r="Q1049" s="105"/>
      <c r="R1049" s="105"/>
      <c r="S1049" s="46"/>
      <c r="T1049" s="46"/>
      <c r="U1049" s="46"/>
      <c r="V1049" s="105">
        <v>6</v>
      </c>
      <c r="W1049" s="105"/>
      <c r="X1049" s="105"/>
      <c r="Y1049" s="105"/>
      <c r="Z1049" s="46">
        <f t="shared" si="339"/>
        <v>6</v>
      </c>
      <c r="AA1049" s="105">
        <v>6</v>
      </c>
      <c r="AB1049" s="46">
        <f t="shared" si="340"/>
        <v>0</v>
      </c>
      <c r="AC1049" s="105"/>
      <c r="AD1049" s="105"/>
      <c r="AE1049" s="105"/>
      <c r="AF1049" s="105"/>
      <c r="AG1049" s="46">
        <f t="shared" si="341"/>
        <v>6</v>
      </c>
      <c r="AH1049" s="105">
        <v>6</v>
      </c>
      <c r="AI1049" s="46">
        <f t="shared" si="342"/>
        <v>0</v>
      </c>
      <c r="AJ1049" s="105"/>
      <c r="AK1049" s="105"/>
      <c r="AL1049" s="105"/>
      <c r="AM1049" s="105"/>
      <c r="AN1049" s="46">
        <f t="shared" si="343"/>
        <v>6</v>
      </c>
      <c r="AO1049" s="105">
        <v>6</v>
      </c>
      <c r="AP1049" s="105">
        <f t="shared" si="344"/>
        <v>0</v>
      </c>
      <c r="AQ1049" s="46">
        <f t="shared" si="345"/>
        <v>6</v>
      </c>
      <c r="AR1049" s="46">
        <f t="shared" si="325"/>
        <v>0</v>
      </c>
      <c r="AS1049" s="46">
        <f t="shared" si="326"/>
        <v>0</v>
      </c>
      <c r="AT1049" s="46">
        <f t="shared" si="327"/>
        <v>0</v>
      </c>
      <c r="AU1049" s="46">
        <f t="shared" si="346"/>
        <v>6</v>
      </c>
      <c r="AV1049" s="184">
        <f t="shared" si="347"/>
        <v>6</v>
      </c>
      <c r="AW1049" s="105">
        <f t="shared" si="348"/>
        <v>0</v>
      </c>
      <c r="AX1049" s="108"/>
      <c r="AY1049" s="294" t="b">
        <f t="shared" si="333"/>
        <v>1</v>
      </c>
      <c r="AZ1049" t="s">
        <v>2496</v>
      </c>
    </row>
    <row r="1050" spans="1:52" ht="38.1" customHeight="1" x14ac:dyDescent="0.25">
      <c r="A1050" s="296" t="s">
        <v>674</v>
      </c>
      <c r="B1050" s="19"/>
      <c r="C1050" s="64" t="s">
        <v>970</v>
      </c>
      <c r="D1050" s="66"/>
      <c r="E1050" s="67"/>
      <c r="F1050" s="101" t="s">
        <v>33</v>
      </c>
      <c r="G1050" s="46"/>
      <c r="H1050" s="46"/>
      <c r="I1050" s="46"/>
      <c r="J1050" s="46"/>
      <c r="K1050" s="46"/>
      <c r="L1050" s="46">
        <f t="shared" si="337"/>
        <v>0</v>
      </c>
      <c r="M1050" s="46"/>
      <c r="N1050" s="46">
        <f t="shared" si="338"/>
        <v>0</v>
      </c>
      <c r="O1050" s="105"/>
      <c r="P1050" s="105"/>
      <c r="Q1050" s="105"/>
      <c r="R1050" s="105"/>
      <c r="S1050" s="46">
        <f>L1050+O1050+P1050-Q1050-R1050</f>
        <v>0</v>
      </c>
      <c r="T1050" s="46"/>
      <c r="U1050" s="46">
        <f>T1050-S1050</f>
        <v>0</v>
      </c>
      <c r="V1050" s="105"/>
      <c r="W1050" s="105"/>
      <c r="X1050" s="105"/>
      <c r="Y1050" s="105"/>
      <c r="Z1050" s="46">
        <f t="shared" si="339"/>
        <v>0</v>
      </c>
      <c r="AA1050" s="105"/>
      <c r="AB1050" s="46">
        <f t="shared" si="340"/>
        <v>0</v>
      </c>
      <c r="AC1050" s="105"/>
      <c r="AD1050" s="105"/>
      <c r="AE1050" s="105"/>
      <c r="AF1050" s="105"/>
      <c r="AG1050" s="46">
        <f t="shared" si="341"/>
        <v>0</v>
      </c>
      <c r="AH1050" s="105">
        <v>0</v>
      </c>
      <c r="AI1050" s="46">
        <f t="shared" si="342"/>
        <v>0</v>
      </c>
      <c r="AJ1050" s="105"/>
      <c r="AK1050" s="105"/>
      <c r="AL1050" s="105"/>
      <c r="AM1050" s="105"/>
      <c r="AN1050" s="46">
        <f t="shared" si="343"/>
        <v>0</v>
      </c>
      <c r="AO1050" s="105">
        <v>0</v>
      </c>
      <c r="AP1050" s="105">
        <f t="shared" si="344"/>
        <v>0</v>
      </c>
      <c r="AQ1050" s="46">
        <f t="shared" si="345"/>
        <v>0</v>
      </c>
      <c r="AR1050" s="46">
        <f t="shared" si="325"/>
        <v>0</v>
      </c>
      <c r="AS1050" s="46">
        <f t="shared" si="326"/>
        <v>0</v>
      </c>
      <c r="AT1050" s="46">
        <f t="shared" si="327"/>
        <v>0</v>
      </c>
      <c r="AU1050" s="46">
        <f t="shared" si="346"/>
        <v>0</v>
      </c>
      <c r="AV1050" s="105">
        <f t="shared" si="347"/>
        <v>0</v>
      </c>
      <c r="AW1050" s="105">
        <f t="shared" si="348"/>
        <v>0</v>
      </c>
      <c r="AX1050" s="107"/>
      <c r="AY1050" s="294" t="b">
        <f t="shared" si="333"/>
        <v>1</v>
      </c>
      <c r="AZ1050" t="s">
        <v>970</v>
      </c>
    </row>
    <row r="1051" spans="1:52" ht="38.1" customHeight="1" x14ac:dyDescent="0.25">
      <c r="A1051" s="296" t="s">
        <v>674</v>
      </c>
      <c r="B1051" s="19"/>
      <c r="C1051" s="64" t="s">
        <v>971</v>
      </c>
      <c r="D1051" s="66"/>
      <c r="E1051" s="67"/>
      <c r="F1051" s="101" t="s">
        <v>33</v>
      </c>
      <c r="G1051" s="46"/>
      <c r="H1051" s="46"/>
      <c r="I1051" s="46"/>
      <c r="J1051" s="46"/>
      <c r="K1051" s="46"/>
      <c r="L1051" s="46">
        <f t="shared" si="337"/>
        <v>0</v>
      </c>
      <c r="M1051" s="46"/>
      <c r="N1051" s="46">
        <f t="shared" si="338"/>
        <v>0</v>
      </c>
      <c r="O1051" s="105"/>
      <c r="P1051" s="105"/>
      <c r="Q1051" s="105"/>
      <c r="R1051" s="105"/>
      <c r="S1051" s="46">
        <f>L1051+O1051+P1051-Q1051-R1051</f>
        <v>0</v>
      </c>
      <c r="T1051" s="46"/>
      <c r="U1051" s="46">
        <f>T1051-S1051</f>
        <v>0</v>
      </c>
      <c r="V1051" s="105"/>
      <c r="W1051" s="105"/>
      <c r="X1051" s="105"/>
      <c r="Y1051" s="105"/>
      <c r="Z1051" s="46">
        <f t="shared" si="339"/>
        <v>0</v>
      </c>
      <c r="AA1051" s="105"/>
      <c r="AB1051" s="46">
        <f t="shared" si="340"/>
        <v>0</v>
      </c>
      <c r="AC1051" s="105"/>
      <c r="AD1051" s="105"/>
      <c r="AE1051" s="105"/>
      <c r="AF1051" s="105"/>
      <c r="AG1051" s="46">
        <f t="shared" si="341"/>
        <v>0</v>
      </c>
      <c r="AH1051" s="105">
        <v>0</v>
      </c>
      <c r="AI1051" s="46">
        <f t="shared" si="342"/>
        <v>0</v>
      </c>
      <c r="AJ1051" s="105"/>
      <c r="AK1051" s="105"/>
      <c r="AL1051" s="105"/>
      <c r="AM1051" s="105"/>
      <c r="AN1051" s="46">
        <f t="shared" si="343"/>
        <v>0</v>
      </c>
      <c r="AO1051" s="105">
        <v>0</v>
      </c>
      <c r="AP1051" s="105">
        <f t="shared" si="344"/>
        <v>0</v>
      </c>
      <c r="AQ1051" s="46">
        <f t="shared" si="345"/>
        <v>0</v>
      </c>
      <c r="AR1051" s="46">
        <f t="shared" si="325"/>
        <v>0</v>
      </c>
      <c r="AS1051" s="46">
        <f t="shared" si="326"/>
        <v>0</v>
      </c>
      <c r="AT1051" s="46">
        <f t="shared" si="327"/>
        <v>0</v>
      </c>
      <c r="AU1051" s="46">
        <f t="shared" si="346"/>
        <v>0</v>
      </c>
      <c r="AV1051" s="105">
        <f t="shared" si="347"/>
        <v>0</v>
      </c>
      <c r="AW1051" s="105">
        <f t="shared" si="348"/>
        <v>0</v>
      </c>
      <c r="AX1051" s="107"/>
      <c r="AY1051" s="294" t="b">
        <f t="shared" si="333"/>
        <v>1</v>
      </c>
      <c r="AZ1051" t="s">
        <v>971</v>
      </c>
    </row>
    <row r="1052" spans="1:52" ht="38.1" customHeight="1" x14ac:dyDescent="0.25">
      <c r="A1052" s="296" t="s">
        <v>1053</v>
      </c>
      <c r="B1052" s="19"/>
      <c r="C1052" s="64" t="s">
        <v>2513</v>
      </c>
      <c r="D1052" s="66">
        <v>0</v>
      </c>
      <c r="E1052" s="67">
        <v>11.19</v>
      </c>
      <c r="F1052" s="101" t="s">
        <v>33</v>
      </c>
      <c r="G1052" s="46">
        <v>0</v>
      </c>
      <c r="H1052" s="46"/>
      <c r="I1052" s="46"/>
      <c r="J1052" s="46"/>
      <c r="K1052" s="46"/>
      <c r="L1052" s="46">
        <f t="shared" si="337"/>
        <v>0</v>
      </c>
      <c r="M1052" s="46"/>
      <c r="N1052" s="46">
        <f t="shared" si="338"/>
        <v>0</v>
      </c>
      <c r="O1052" s="105"/>
      <c r="P1052" s="105"/>
      <c r="Q1052" s="105"/>
      <c r="R1052" s="105"/>
      <c r="S1052" s="46"/>
      <c r="T1052" s="46"/>
      <c r="U1052" s="46"/>
      <c r="V1052" s="105">
        <v>10</v>
      </c>
      <c r="W1052" s="105"/>
      <c r="X1052" s="105">
        <v>10</v>
      </c>
      <c r="Y1052" s="105"/>
      <c r="Z1052" s="46">
        <f t="shared" si="339"/>
        <v>0</v>
      </c>
      <c r="AA1052" s="105"/>
      <c r="AB1052" s="46">
        <f t="shared" si="340"/>
        <v>0</v>
      </c>
      <c r="AC1052" s="105"/>
      <c r="AD1052" s="105"/>
      <c r="AE1052" s="105"/>
      <c r="AF1052" s="105"/>
      <c r="AG1052" s="46">
        <f t="shared" si="341"/>
        <v>0</v>
      </c>
      <c r="AH1052" s="105"/>
      <c r="AI1052" s="46">
        <f t="shared" si="342"/>
        <v>0</v>
      </c>
      <c r="AJ1052" s="105"/>
      <c r="AK1052" s="105"/>
      <c r="AL1052" s="105"/>
      <c r="AM1052" s="105"/>
      <c r="AN1052" s="46">
        <f t="shared" si="343"/>
        <v>0</v>
      </c>
      <c r="AO1052" s="105">
        <v>0</v>
      </c>
      <c r="AP1052" s="105">
        <f t="shared" si="344"/>
        <v>0</v>
      </c>
      <c r="AQ1052" s="46">
        <f t="shared" si="345"/>
        <v>10</v>
      </c>
      <c r="AR1052" s="46">
        <f t="shared" si="325"/>
        <v>0</v>
      </c>
      <c r="AS1052" s="46">
        <f t="shared" si="326"/>
        <v>10</v>
      </c>
      <c r="AT1052" s="46">
        <f t="shared" si="327"/>
        <v>0</v>
      </c>
      <c r="AU1052" s="46">
        <f t="shared" si="346"/>
        <v>0</v>
      </c>
      <c r="AV1052" s="105">
        <f t="shared" si="347"/>
        <v>0</v>
      </c>
      <c r="AW1052" s="105">
        <f t="shared" si="348"/>
        <v>0</v>
      </c>
      <c r="AX1052" s="108"/>
      <c r="AY1052" s="294" t="b">
        <f t="shared" si="333"/>
        <v>1</v>
      </c>
      <c r="AZ1052" t="s">
        <v>2513</v>
      </c>
    </row>
    <row r="1053" spans="1:52" ht="38.1" customHeight="1" x14ac:dyDescent="0.25">
      <c r="A1053" s="296" t="s">
        <v>1053</v>
      </c>
      <c r="B1053" s="19"/>
      <c r="C1053" s="64" t="s">
        <v>2328</v>
      </c>
      <c r="D1053" s="66">
        <v>0</v>
      </c>
      <c r="E1053" s="67">
        <v>50.26</v>
      </c>
      <c r="F1053" s="101" t="s">
        <v>33</v>
      </c>
      <c r="G1053" s="46">
        <v>0</v>
      </c>
      <c r="H1053" s="46"/>
      <c r="I1053" s="46"/>
      <c r="J1053" s="46"/>
      <c r="K1053" s="46"/>
      <c r="L1053" s="46">
        <f t="shared" si="337"/>
        <v>0</v>
      </c>
      <c r="M1053" s="46"/>
      <c r="N1053" s="46">
        <f t="shared" si="338"/>
        <v>0</v>
      </c>
      <c r="O1053" s="105"/>
      <c r="P1053" s="105"/>
      <c r="Q1053" s="105"/>
      <c r="R1053" s="105"/>
      <c r="S1053" s="46"/>
      <c r="T1053" s="46"/>
      <c r="U1053" s="46"/>
      <c r="V1053" s="105">
        <v>2</v>
      </c>
      <c r="W1053" s="105"/>
      <c r="X1053" s="105"/>
      <c r="Y1053" s="105"/>
      <c r="Z1053" s="46">
        <f t="shared" si="339"/>
        <v>2</v>
      </c>
      <c r="AA1053" s="105">
        <v>2</v>
      </c>
      <c r="AB1053" s="46">
        <f t="shared" si="340"/>
        <v>0</v>
      </c>
      <c r="AC1053" s="105"/>
      <c r="AD1053" s="105"/>
      <c r="AE1053" s="105"/>
      <c r="AF1053" s="105"/>
      <c r="AG1053" s="46">
        <f t="shared" si="341"/>
        <v>2</v>
      </c>
      <c r="AH1053" s="105">
        <v>2</v>
      </c>
      <c r="AI1053" s="46">
        <f t="shared" si="342"/>
        <v>0</v>
      </c>
      <c r="AJ1053" s="105"/>
      <c r="AK1053" s="105"/>
      <c r="AL1053" s="105"/>
      <c r="AM1053" s="105"/>
      <c r="AN1053" s="46">
        <f t="shared" si="343"/>
        <v>2</v>
      </c>
      <c r="AO1053" s="105">
        <v>2</v>
      </c>
      <c r="AP1053" s="105">
        <f t="shared" si="344"/>
        <v>0</v>
      </c>
      <c r="AQ1053" s="46">
        <f t="shared" si="345"/>
        <v>2</v>
      </c>
      <c r="AR1053" s="46">
        <f t="shared" si="325"/>
        <v>0</v>
      </c>
      <c r="AS1053" s="46">
        <f t="shared" si="326"/>
        <v>0</v>
      </c>
      <c r="AT1053" s="46">
        <f t="shared" si="327"/>
        <v>0</v>
      </c>
      <c r="AU1053" s="46">
        <f t="shared" si="346"/>
        <v>2</v>
      </c>
      <c r="AV1053" s="184">
        <f t="shared" si="347"/>
        <v>2</v>
      </c>
      <c r="AW1053" s="105">
        <f t="shared" si="348"/>
        <v>0</v>
      </c>
      <c r="AX1053" s="108"/>
      <c r="AY1053" s="294" t="b">
        <f t="shared" si="333"/>
        <v>1</v>
      </c>
      <c r="AZ1053" t="s">
        <v>2328</v>
      </c>
    </row>
    <row r="1054" spans="1:52" ht="38.1" customHeight="1" x14ac:dyDescent="0.25">
      <c r="A1054" s="281" t="s">
        <v>1053</v>
      </c>
      <c r="B1054" s="19"/>
      <c r="C1054" s="65" t="s">
        <v>2509</v>
      </c>
      <c r="D1054" s="66">
        <v>0</v>
      </c>
      <c r="E1054" s="67">
        <v>250.8</v>
      </c>
      <c r="F1054" s="101" t="s">
        <v>33</v>
      </c>
      <c r="G1054" s="46">
        <v>0</v>
      </c>
      <c r="H1054" s="46"/>
      <c r="I1054" s="46"/>
      <c r="J1054" s="46"/>
      <c r="K1054" s="46"/>
      <c r="L1054" s="46">
        <f t="shared" si="337"/>
        <v>0</v>
      </c>
      <c r="M1054" s="46"/>
      <c r="N1054" s="46">
        <f t="shared" si="338"/>
        <v>0</v>
      </c>
      <c r="O1054" s="105"/>
      <c r="P1054" s="105"/>
      <c r="Q1054" s="105"/>
      <c r="R1054" s="105"/>
      <c r="S1054" s="46"/>
      <c r="T1054" s="46"/>
      <c r="U1054" s="46"/>
      <c r="V1054" s="105">
        <v>23</v>
      </c>
      <c r="W1054" s="105"/>
      <c r="X1054" s="105"/>
      <c r="Y1054" s="105"/>
      <c r="Z1054" s="46">
        <f t="shared" si="339"/>
        <v>23</v>
      </c>
      <c r="AA1054" s="105">
        <v>23</v>
      </c>
      <c r="AB1054" s="46">
        <f t="shared" si="340"/>
        <v>0</v>
      </c>
      <c r="AC1054" s="105"/>
      <c r="AD1054" s="105"/>
      <c r="AE1054" s="105"/>
      <c r="AF1054" s="105"/>
      <c r="AG1054" s="46">
        <f t="shared" si="341"/>
        <v>23</v>
      </c>
      <c r="AH1054" s="105">
        <v>23</v>
      </c>
      <c r="AI1054" s="46">
        <f t="shared" si="342"/>
        <v>0</v>
      </c>
      <c r="AJ1054" s="105"/>
      <c r="AK1054" s="105"/>
      <c r="AL1054" s="105"/>
      <c r="AM1054" s="105"/>
      <c r="AN1054" s="46">
        <f t="shared" si="343"/>
        <v>23</v>
      </c>
      <c r="AO1054" s="105">
        <v>23</v>
      </c>
      <c r="AP1054" s="105">
        <f t="shared" si="344"/>
        <v>0</v>
      </c>
      <c r="AQ1054" s="46">
        <f t="shared" si="345"/>
        <v>23</v>
      </c>
      <c r="AR1054" s="46">
        <f t="shared" si="325"/>
        <v>0</v>
      </c>
      <c r="AS1054" s="46">
        <f t="shared" si="326"/>
        <v>0</v>
      </c>
      <c r="AT1054" s="46">
        <f t="shared" si="327"/>
        <v>0</v>
      </c>
      <c r="AU1054" s="46">
        <f t="shared" si="346"/>
        <v>23</v>
      </c>
      <c r="AV1054" s="184">
        <f t="shared" si="347"/>
        <v>23</v>
      </c>
      <c r="AW1054" s="105">
        <f t="shared" si="348"/>
        <v>0</v>
      </c>
      <c r="AX1054" s="108"/>
      <c r="AY1054" s="294" t="b">
        <f t="shared" si="333"/>
        <v>1</v>
      </c>
      <c r="AZ1054" t="s">
        <v>2509</v>
      </c>
    </row>
    <row r="1055" spans="1:52" ht="38.1" customHeight="1" x14ac:dyDescent="0.25">
      <c r="A1055" s="296" t="s">
        <v>1271</v>
      </c>
      <c r="B1055" s="19"/>
      <c r="C1055" s="19" t="s">
        <v>2555</v>
      </c>
      <c r="D1055" s="66"/>
      <c r="E1055" s="67"/>
      <c r="F1055" s="101" t="s">
        <v>33</v>
      </c>
      <c r="G1055" s="46">
        <v>0</v>
      </c>
      <c r="H1055" s="46"/>
      <c r="I1055" s="46"/>
      <c r="J1055" s="46"/>
      <c r="K1055" s="46"/>
      <c r="L1055" s="46">
        <f t="shared" si="337"/>
        <v>0</v>
      </c>
      <c r="M1055" s="46">
        <v>42</v>
      </c>
      <c r="N1055" s="46">
        <f t="shared" si="338"/>
        <v>42</v>
      </c>
      <c r="O1055" s="46"/>
      <c r="P1055" s="46"/>
      <c r="Q1055" s="46"/>
      <c r="R1055" s="46"/>
      <c r="S1055" s="46">
        <f>L1055+O1055+P1055-Q1055-R1055</f>
        <v>0</v>
      </c>
      <c r="T1055" s="46">
        <v>42</v>
      </c>
      <c r="U1055" s="46">
        <f>T1055-S1055</f>
        <v>42</v>
      </c>
      <c r="V1055" s="46"/>
      <c r="W1055" s="46"/>
      <c r="X1055" s="46"/>
      <c r="Y1055" s="46"/>
      <c r="Z1055" s="46">
        <f t="shared" si="339"/>
        <v>0</v>
      </c>
      <c r="AA1055" s="46"/>
      <c r="AB1055" s="46">
        <f t="shared" si="340"/>
        <v>0</v>
      </c>
      <c r="AC1055" s="46"/>
      <c r="AD1055" s="46"/>
      <c r="AE1055" s="46"/>
      <c r="AF1055" s="46"/>
      <c r="AG1055" s="46">
        <f t="shared" si="341"/>
        <v>0</v>
      </c>
      <c r="AH1055" s="46">
        <v>42</v>
      </c>
      <c r="AI1055" s="46">
        <f t="shared" si="342"/>
        <v>42</v>
      </c>
      <c r="AJ1055" s="46">
        <v>42</v>
      </c>
      <c r="AK1055" s="46"/>
      <c r="AL1055" s="46"/>
      <c r="AM1055" s="46"/>
      <c r="AN1055" s="46">
        <f t="shared" si="343"/>
        <v>42</v>
      </c>
      <c r="AO1055" s="46">
        <v>42</v>
      </c>
      <c r="AP1055" s="46">
        <f t="shared" si="344"/>
        <v>0</v>
      </c>
      <c r="AQ1055" s="46">
        <f t="shared" si="345"/>
        <v>42</v>
      </c>
      <c r="AR1055" s="46">
        <f t="shared" si="325"/>
        <v>0</v>
      </c>
      <c r="AS1055" s="46">
        <f t="shared" si="326"/>
        <v>0</v>
      </c>
      <c r="AT1055" s="46">
        <f t="shared" si="327"/>
        <v>0</v>
      </c>
      <c r="AU1055" s="46">
        <f t="shared" si="346"/>
        <v>42</v>
      </c>
      <c r="AV1055" s="158">
        <f t="shared" si="347"/>
        <v>42</v>
      </c>
      <c r="AW1055" s="46">
        <f t="shared" si="348"/>
        <v>0</v>
      </c>
      <c r="AX1055" s="19"/>
      <c r="AY1055" s="294" t="b">
        <f t="shared" si="333"/>
        <v>1</v>
      </c>
      <c r="AZ1055" t="s">
        <v>2555</v>
      </c>
    </row>
    <row r="1056" spans="1:52" ht="38.1" customHeight="1" x14ac:dyDescent="0.25">
      <c r="A1056" s="281" t="s">
        <v>1053</v>
      </c>
      <c r="B1056" s="19"/>
      <c r="C1056" s="65" t="s">
        <v>2549</v>
      </c>
      <c r="D1056" s="66">
        <v>0</v>
      </c>
      <c r="E1056" s="67">
        <v>4.2</v>
      </c>
      <c r="F1056" s="101" t="s">
        <v>33</v>
      </c>
      <c r="G1056" s="46">
        <v>0</v>
      </c>
      <c r="H1056" s="46"/>
      <c r="I1056" s="46"/>
      <c r="J1056" s="46"/>
      <c r="K1056" s="46"/>
      <c r="L1056" s="46">
        <f t="shared" si="317"/>
        <v>0</v>
      </c>
      <c r="M1056" s="46"/>
      <c r="N1056" s="46">
        <f t="shared" si="318"/>
        <v>0</v>
      </c>
      <c r="O1056" s="46"/>
      <c r="P1056" s="46"/>
      <c r="Q1056" s="46"/>
      <c r="R1056" s="46"/>
      <c r="S1056" s="46"/>
      <c r="T1056" s="46"/>
      <c r="U1056" s="46"/>
      <c r="V1056" s="46">
        <f>2*10</f>
        <v>20</v>
      </c>
      <c r="W1056" s="46"/>
      <c r="X1056" s="46"/>
      <c r="Y1056" s="46"/>
      <c r="Z1056" s="46">
        <f t="shared" si="319"/>
        <v>20</v>
      </c>
      <c r="AA1056" s="46">
        <v>20</v>
      </c>
      <c r="AB1056" s="46">
        <f t="shared" si="320"/>
        <v>0</v>
      </c>
      <c r="AC1056" s="46"/>
      <c r="AD1056" s="46"/>
      <c r="AE1056" s="46"/>
      <c r="AF1056" s="46"/>
      <c r="AG1056" s="46">
        <f t="shared" si="336"/>
        <v>20</v>
      </c>
      <c r="AH1056" s="46">
        <v>20</v>
      </c>
      <c r="AI1056" s="46">
        <f t="shared" si="321"/>
        <v>0</v>
      </c>
      <c r="AJ1056" s="46"/>
      <c r="AK1056" s="46"/>
      <c r="AL1056" s="46"/>
      <c r="AM1056" s="46"/>
      <c r="AN1056" s="46">
        <f t="shared" si="322"/>
        <v>20</v>
      </c>
      <c r="AO1056" s="46">
        <v>20</v>
      </c>
      <c r="AP1056" s="46">
        <f t="shared" si="323"/>
        <v>0</v>
      </c>
      <c r="AQ1056" s="46">
        <f t="shared" si="324"/>
        <v>20</v>
      </c>
      <c r="AR1056" s="46">
        <f t="shared" si="325"/>
        <v>0</v>
      </c>
      <c r="AS1056" s="46">
        <f t="shared" si="326"/>
        <v>0</v>
      </c>
      <c r="AT1056" s="46">
        <f t="shared" si="327"/>
        <v>0</v>
      </c>
      <c r="AU1056" s="46">
        <f t="shared" si="328"/>
        <v>20</v>
      </c>
      <c r="AV1056" s="158">
        <f t="shared" si="329"/>
        <v>20</v>
      </c>
      <c r="AW1056" s="46">
        <f t="shared" si="330"/>
        <v>0</v>
      </c>
      <c r="AX1056" s="19"/>
      <c r="AY1056" s="294" t="b">
        <f t="shared" si="333"/>
        <v>1</v>
      </c>
      <c r="AZ1056" t="s">
        <v>2549</v>
      </c>
    </row>
    <row r="1057" spans="1:52" ht="51" customHeight="1" x14ac:dyDescent="0.25">
      <c r="A1057" s="281" t="s">
        <v>1298</v>
      </c>
      <c r="B1057" s="19"/>
      <c r="C1057" s="126" t="s">
        <v>2183</v>
      </c>
      <c r="D1057" s="34"/>
      <c r="E1057" s="35"/>
      <c r="F1057" s="127" t="s">
        <v>33</v>
      </c>
      <c r="G1057" s="46">
        <v>0</v>
      </c>
      <c r="H1057" s="46"/>
      <c r="I1057" s="46"/>
      <c r="J1057" s="46"/>
      <c r="K1057" s="46"/>
      <c r="L1057" s="46">
        <f t="shared" si="317"/>
        <v>0</v>
      </c>
      <c r="M1057" s="46">
        <v>0</v>
      </c>
      <c r="N1057" s="46">
        <f t="shared" si="318"/>
        <v>0</v>
      </c>
      <c r="O1057" s="46"/>
      <c r="P1057" s="46"/>
      <c r="Q1057" s="46"/>
      <c r="R1057" s="46"/>
      <c r="S1057" s="46">
        <f>L1057+O1057+P1057-Q1057-R1057</f>
        <v>0</v>
      </c>
      <c r="T1057" s="46"/>
      <c r="U1057" s="46">
        <f>T1057-S1057</f>
        <v>0</v>
      </c>
      <c r="V1057" s="46"/>
      <c r="W1057" s="46"/>
      <c r="X1057" s="46"/>
      <c r="Y1057" s="46"/>
      <c r="Z1057" s="46">
        <f t="shared" si="319"/>
        <v>0</v>
      </c>
      <c r="AA1057" s="46"/>
      <c r="AB1057" s="46">
        <f t="shared" si="320"/>
        <v>0</v>
      </c>
      <c r="AC1057" s="46"/>
      <c r="AD1057" s="46"/>
      <c r="AE1057" s="46"/>
      <c r="AF1057" s="46"/>
      <c r="AG1057" s="46">
        <f t="shared" si="336"/>
        <v>0</v>
      </c>
      <c r="AH1057" s="46"/>
      <c r="AI1057" s="46">
        <f t="shared" si="321"/>
        <v>0</v>
      </c>
      <c r="AJ1057" s="46"/>
      <c r="AK1057" s="46"/>
      <c r="AL1057" s="46"/>
      <c r="AM1057" s="46"/>
      <c r="AN1057" s="46">
        <f t="shared" si="322"/>
        <v>0</v>
      </c>
      <c r="AO1057" s="46">
        <v>0</v>
      </c>
      <c r="AP1057" s="46">
        <f t="shared" si="323"/>
        <v>0</v>
      </c>
      <c r="AQ1057" s="46">
        <f t="shared" si="324"/>
        <v>0</v>
      </c>
      <c r="AR1057" s="46">
        <f t="shared" si="325"/>
        <v>0</v>
      </c>
      <c r="AS1057" s="46">
        <f t="shared" si="326"/>
        <v>0</v>
      </c>
      <c r="AT1057" s="46">
        <f t="shared" si="327"/>
        <v>0</v>
      </c>
      <c r="AU1057" s="46">
        <f t="shared" si="328"/>
        <v>0</v>
      </c>
      <c r="AV1057" s="46">
        <f t="shared" si="329"/>
        <v>0</v>
      </c>
      <c r="AW1057" s="46">
        <f t="shared" si="330"/>
        <v>0</v>
      </c>
      <c r="AX1057" s="19"/>
      <c r="AY1057" s="294" t="b">
        <f t="shared" si="333"/>
        <v>1</v>
      </c>
      <c r="AZ1057" t="s">
        <v>2183</v>
      </c>
    </row>
    <row r="1058" spans="1:52" ht="42" customHeight="1" x14ac:dyDescent="0.25">
      <c r="A1058" s="281" t="s">
        <v>1298</v>
      </c>
      <c r="B1058" s="19"/>
      <c r="C1058" s="65" t="s">
        <v>2523</v>
      </c>
      <c r="D1058" s="66"/>
      <c r="E1058" s="67"/>
      <c r="F1058" s="101" t="s">
        <v>33</v>
      </c>
      <c r="G1058" s="46">
        <v>0</v>
      </c>
      <c r="H1058" s="46"/>
      <c r="I1058" s="46"/>
      <c r="J1058" s="46"/>
      <c r="K1058" s="46"/>
      <c r="L1058" s="46">
        <f t="shared" si="317"/>
        <v>0</v>
      </c>
      <c r="M1058" s="46"/>
      <c r="N1058" s="46">
        <f t="shared" si="318"/>
        <v>0</v>
      </c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>
        <f t="shared" si="319"/>
        <v>0</v>
      </c>
      <c r="AA1058" s="46"/>
      <c r="AB1058" s="46">
        <f t="shared" si="320"/>
        <v>0</v>
      </c>
      <c r="AC1058" s="46">
        <v>1</v>
      </c>
      <c r="AD1058" s="46"/>
      <c r="AE1058" s="46">
        <v>1</v>
      </c>
      <c r="AF1058" s="46"/>
      <c r="AG1058" s="46">
        <f t="shared" si="336"/>
        <v>0</v>
      </c>
      <c r="AH1058" s="46"/>
      <c r="AI1058" s="46">
        <f t="shared" si="321"/>
        <v>0</v>
      </c>
      <c r="AJ1058" s="46"/>
      <c r="AK1058" s="46"/>
      <c r="AL1058" s="46"/>
      <c r="AM1058" s="46"/>
      <c r="AN1058" s="46">
        <f t="shared" si="322"/>
        <v>0</v>
      </c>
      <c r="AO1058" s="46">
        <v>0</v>
      </c>
      <c r="AP1058" s="46">
        <f t="shared" si="323"/>
        <v>0</v>
      </c>
      <c r="AQ1058" s="46">
        <f t="shared" si="324"/>
        <v>1</v>
      </c>
      <c r="AR1058" s="46">
        <f t="shared" si="325"/>
        <v>0</v>
      </c>
      <c r="AS1058" s="46">
        <f t="shared" si="326"/>
        <v>1</v>
      </c>
      <c r="AT1058" s="46">
        <f t="shared" si="327"/>
        <v>0</v>
      </c>
      <c r="AU1058" s="46">
        <f t="shared" si="328"/>
        <v>0</v>
      </c>
      <c r="AV1058" s="46">
        <f t="shared" si="329"/>
        <v>0</v>
      </c>
      <c r="AW1058" s="46">
        <f t="shared" si="330"/>
        <v>0</v>
      </c>
      <c r="AX1058" s="19"/>
      <c r="AY1058" s="294" t="b">
        <f t="shared" si="333"/>
        <v>1</v>
      </c>
      <c r="AZ1058" t="s">
        <v>2523</v>
      </c>
    </row>
    <row r="1059" spans="1:52" ht="28.5" customHeight="1" x14ac:dyDescent="0.25">
      <c r="A1059" s="281" t="s">
        <v>228</v>
      </c>
      <c r="B1059" s="19"/>
      <c r="C1059" s="110" t="s">
        <v>241</v>
      </c>
      <c r="D1059" s="66"/>
      <c r="E1059" s="67"/>
      <c r="F1059" s="101" t="s">
        <v>33</v>
      </c>
      <c r="G1059" s="46"/>
      <c r="H1059" s="46"/>
      <c r="I1059" s="46"/>
      <c r="J1059" s="46"/>
      <c r="K1059" s="46"/>
      <c r="L1059" s="46">
        <f t="shared" si="317"/>
        <v>0</v>
      </c>
      <c r="M1059" s="46"/>
      <c r="N1059" s="46">
        <f t="shared" si="318"/>
        <v>0</v>
      </c>
      <c r="O1059" s="46"/>
      <c r="P1059" s="46"/>
      <c r="Q1059" s="46"/>
      <c r="R1059" s="46"/>
      <c r="S1059" s="46">
        <f>L1059+O1059+P1059-Q1059-R1059</f>
        <v>0</v>
      </c>
      <c r="T1059" s="46"/>
      <c r="U1059" s="46">
        <f>T1059-S1059</f>
        <v>0</v>
      </c>
      <c r="V1059" s="46"/>
      <c r="W1059" s="46"/>
      <c r="X1059" s="46"/>
      <c r="Y1059" s="46"/>
      <c r="Z1059" s="46">
        <f t="shared" si="319"/>
        <v>0</v>
      </c>
      <c r="AA1059" s="46"/>
      <c r="AB1059" s="46">
        <f t="shared" si="320"/>
        <v>0</v>
      </c>
      <c r="AC1059" s="46"/>
      <c r="AD1059" s="46"/>
      <c r="AE1059" s="46"/>
      <c r="AF1059" s="46"/>
      <c r="AG1059" s="46">
        <f t="shared" si="336"/>
        <v>0</v>
      </c>
      <c r="AH1059" s="46">
        <v>0</v>
      </c>
      <c r="AI1059" s="46">
        <f t="shared" si="321"/>
        <v>0</v>
      </c>
      <c r="AJ1059" s="46"/>
      <c r="AK1059" s="46"/>
      <c r="AL1059" s="46"/>
      <c r="AM1059" s="46"/>
      <c r="AN1059" s="46">
        <f t="shared" si="322"/>
        <v>0</v>
      </c>
      <c r="AO1059" s="46">
        <v>0</v>
      </c>
      <c r="AP1059" s="46">
        <f t="shared" si="323"/>
        <v>0</v>
      </c>
      <c r="AQ1059" s="46">
        <f t="shared" si="324"/>
        <v>0</v>
      </c>
      <c r="AR1059" s="46">
        <f t="shared" si="325"/>
        <v>0</v>
      </c>
      <c r="AS1059" s="46">
        <f t="shared" si="326"/>
        <v>0</v>
      </c>
      <c r="AT1059" s="46">
        <f t="shared" si="327"/>
        <v>0</v>
      </c>
      <c r="AU1059" s="46">
        <f t="shared" si="328"/>
        <v>0</v>
      </c>
      <c r="AV1059" s="46">
        <f t="shared" si="329"/>
        <v>0</v>
      </c>
      <c r="AW1059" s="46">
        <f t="shared" si="330"/>
        <v>0</v>
      </c>
      <c r="AX1059" s="102"/>
      <c r="AY1059" s="294" t="b">
        <f t="shared" si="333"/>
        <v>1</v>
      </c>
      <c r="AZ1059" t="s">
        <v>241</v>
      </c>
    </row>
    <row r="1060" spans="1:52" ht="28.5" customHeight="1" x14ac:dyDescent="0.25">
      <c r="A1060" s="281" t="s">
        <v>228</v>
      </c>
      <c r="B1060" s="19"/>
      <c r="C1060" s="110" t="s">
        <v>242</v>
      </c>
      <c r="D1060" s="66"/>
      <c r="E1060" s="67"/>
      <c r="F1060" s="101" t="s">
        <v>33</v>
      </c>
      <c r="G1060" s="46"/>
      <c r="H1060" s="46"/>
      <c r="I1060" s="46"/>
      <c r="J1060" s="46"/>
      <c r="K1060" s="46"/>
      <c r="L1060" s="46">
        <f t="shared" si="317"/>
        <v>0</v>
      </c>
      <c r="M1060" s="46"/>
      <c r="N1060" s="46">
        <f t="shared" si="318"/>
        <v>0</v>
      </c>
      <c r="O1060" s="46"/>
      <c r="P1060" s="46"/>
      <c r="Q1060" s="46"/>
      <c r="R1060" s="46"/>
      <c r="S1060" s="46">
        <f>L1060+O1060+P1060-Q1060-R1060</f>
        <v>0</v>
      </c>
      <c r="T1060" s="46"/>
      <c r="U1060" s="46">
        <f>T1060-S1060</f>
        <v>0</v>
      </c>
      <c r="V1060" s="46"/>
      <c r="W1060" s="46"/>
      <c r="X1060" s="46"/>
      <c r="Y1060" s="46"/>
      <c r="Z1060" s="46">
        <f t="shared" si="319"/>
        <v>0</v>
      </c>
      <c r="AA1060" s="46"/>
      <c r="AB1060" s="46">
        <f t="shared" si="320"/>
        <v>0</v>
      </c>
      <c r="AC1060" s="46"/>
      <c r="AD1060" s="46"/>
      <c r="AE1060" s="46"/>
      <c r="AF1060" s="46"/>
      <c r="AG1060" s="46">
        <f t="shared" si="336"/>
        <v>0</v>
      </c>
      <c r="AH1060" s="46">
        <v>0</v>
      </c>
      <c r="AI1060" s="46">
        <f t="shared" si="321"/>
        <v>0</v>
      </c>
      <c r="AJ1060" s="46"/>
      <c r="AK1060" s="46"/>
      <c r="AL1060" s="46"/>
      <c r="AM1060" s="46"/>
      <c r="AN1060" s="46">
        <f t="shared" si="322"/>
        <v>0</v>
      </c>
      <c r="AO1060" s="46">
        <v>0</v>
      </c>
      <c r="AP1060" s="46">
        <f t="shared" si="323"/>
        <v>0</v>
      </c>
      <c r="AQ1060" s="46">
        <f t="shared" si="324"/>
        <v>0</v>
      </c>
      <c r="AR1060" s="46">
        <f t="shared" si="325"/>
        <v>0</v>
      </c>
      <c r="AS1060" s="46">
        <f t="shared" si="326"/>
        <v>0</v>
      </c>
      <c r="AT1060" s="46">
        <f t="shared" si="327"/>
        <v>0</v>
      </c>
      <c r="AU1060" s="46">
        <f t="shared" si="328"/>
        <v>0</v>
      </c>
      <c r="AV1060" s="46">
        <f t="shared" si="329"/>
        <v>0</v>
      </c>
      <c r="AW1060" s="46">
        <f t="shared" si="330"/>
        <v>0</v>
      </c>
      <c r="AX1060" s="102"/>
      <c r="AY1060" s="294" t="b">
        <f t="shared" si="333"/>
        <v>1</v>
      </c>
      <c r="AZ1060" t="s">
        <v>242</v>
      </c>
    </row>
    <row r="1061" spans="1:52" ht="28.5" customHeight="1" x14ac:dyDescent="0.25">
      <c r="A1061" s="281" t="s">
        <v>1739</v>
      </c>
      <c r="B1061" s="69"/>
      <c r="C1061" s="65" t="s">
        <v>2120</v>
      </c>
      <c r="D1061" s="66"/>
      <c r="E1061" s="67"/>
      <c r="F1061" s="101" t="s">
        <v>33</v>
      </c>
      <c r="G1061" s="46">
        <v>0</v>
      </c>
      <c r="H1061" s="46"/>
      <c r="I1061" s="46"/>
      <c r="J1061" s="46"/>
      <c r="K1061" s="46"/>
      <c r="L1061" s="46">
        <f t="shared" si="317"/>
        <v>0</v>
      </c>
      <c r="M1061" s="46">
        <v>0</v>
      </c>
      <c r="N1061" s="46">
        <f t="shared" si="318"/>
        <v>0</v>
      </c>
      <c r="O1061" s="105"/>
      <c r="P1061" s="105"/>
      <c r="Q1061" s="105"/>
      <c r="R1061" s="105"/>
      <c r="S1061" s="46">
        <f>L1061+O1061+P1061-Q1061-R1061</f>
        <v>0</v>
      </c>
      <c r="T1061" s="46">
        <v>0</v>
      </c>
      <c r="U1061" s="46">
        <f>T1061-S1061</f>
        <v>0</v>
      </c>
      <c r="V1061" s="105"/>
      <c r="W1061" s="105"/>
      <c r="X1061" s="105"/>
      <c r="Y1061" s="105"/>
      <c r="Z1061" s="46">
        <f t="shared" si="319"/>
        <v>0</v>
      </c>
      <c r="AA1061" s="105"/>
      <c r="AB1061" s="46">
        <f t="shared" si="320"/>
        <v>0</v>
      </c>
      <c r="AC1061" s="105"/>
      <c r="AD1061" s="105"/>
      <c r="AE1061" s="105"/>
      <c r="AF1061" s="105"/>
      <c r="AG1061" s="46">
        <f t="shared" si="336"/>
        <v>0</v>
      </c>
      <c r="AH1061" s="105">
        <v>1</v>
      </c>
      <c r="AI1061" s="46">
        <f t="shared" si="321"/>
        <v>1</v>
      </c>
      <c r="AJ1061" s="105">
        <v>1</v>
      </c>
      <c r="AK1061" s="105"/>
      <c r="AL1061" s="105"/>
      <c r="AM1061" s="105"/>
      <c r="AN1061" s="46">
        <f t="shared" si="322"/>
        <v>1</v>
      </c>
      <c r="AO1061" s="105">
        <v>1</v>
      </c>
      <c r="AP1061" s="105">
        <f t="shared" si="323"/>
        <v>0</v>
      </c>
      <c r="AQ1061" s="46">
        <f t="shared" si="324"/>
        <v>1</v>
      </c>
      <c r="AR1061" s="46">
        <f t="shared" si="325"/>
        <v>0</v>
      </c>
      <c r="AS1061" s="46">
        <f t="shared" si="326"/>
        <v>0</v>
      </c>
      <c r="AT1061" s="46">
        <f t="shared" si="327"/>
        <v>0</v>
      </c>
      <c r="AU1061" s="46">
        <f t="shared" si="328"/>
        <v>1</v>
      </c>
      <c r="AV1061" s="184">
        <f t="shared" si="329"/>
        <v>1</v>
      </c>
      <c r="AW1061" s="105">
        <f t="shared" si="330"/>
        <v>0</v>
      </c>
      <c r="AX1061" s="107"/>
      <c r="AY1061" s="294" t="b">
        <f t="shared" si="333"/>
        <v>1</v>
      </c>
      <c r="AZ1061" t="s">
        <v>2120</v>
      </c>
    </row>
    <row r="1062" spans="1:52" ht="25.5" customHeight="1" x14ac:dyDescent="0.25">
      <c r="A1062" s="281" t="s">
        <v>1053</v>
      </c>
      <c r="B1062" s="19"/>
      <c r="C1062" s="65" t="s">
        <v>2510</v>
      </c>
      <c r="D1062" s="66">
        <v>0</v>
      </c>
      <c r="E1062" s="67"/>
      <c r="F1062" s="101" t="s">
        <v>1368</v>
      </c>
      <c r="G1062" s="46">
        <v>0</v>
      </c>
      <c r="H1062" s="46"/>
      <c r="I1062" s="46"/>
      <c r="J1062" s="46"/>
      <c r="K1062" s="46"/>
      <c r="L1062" s="46">
        <f t="shared" si="317"/>
        <v>0</v>
      </c>
      <c r="M1062" s="46"/>
      <c r="N1062" s="46">
        <f t="shared" si="318"/>
        <v>0</v>
      </c>
      <c r="O1062" s="105"/>
      <c r="P1062" s="105"/>
      <c r="Q1062" s="105"/>
      <c r="R1062" s="105"/>
      <c r="S1062" s="46"/>
      <c r="T1062" s="46"/>
      <c r="U1062" s="46"/>
      <c r="V1062" s="105">
        <f>6*100</f>
        <v>600</v>
      </c>
      <c r="W1062" s="105"/>
      <c r="X1062" s="105"/>
      <c r="Y1062" s="105"/>
      <c r="Z1062" s="46">
        <f t="shared" si="319"/>
        <v>600</v>
      </c>
      <c r="AA1062" s="105">
        <v>600</v>
      </c>
      <c r="AB1062" s="46">
        <f t="shared" si="320"/>
        <v>0</v>
      </c>
      <c r="AC1062" s="105"/>
      <c r="AD1062" s="105"/>
      <c r="AE1062" s="105"/>
      <c r="AF1062" s="105"/>
      <c r="AG1062" s="46">
        <f t="shared" si="336"/>
        <v>600</v>
      </c>
      <c r="AH1062" s="105">
        <v>600</v>
      </c>
      <c r="AI1062" s="46">
        <f t="shared" si="321"/>
        <v>0</v>
      </c>
      <c r="AJ1062" s="105"/>
      <c r="AK1062" s="105"/>
      <c r="AL1062" s="105"/>
      <c r="AM1062" s="105"/>
      <c r="AN1062" s="46">
        <f t="shared" si="322"/>
        <v>600</v>
      </c>
      <c r="AO1062" s="105">
        <v>600</v>
      </c>
      <c r="AP1062" s="105">
        <f t="shared" si="323"/>
        <v>0</v>
      </c>
      <c r="AQ1062" s="46">
        <f t="shared" si="324"/>
        <v>600</v>
      </c>
      <c r="AR1062" s="46">
        <f t="shared" si="325"/>
        <v>0</v>
      </c>
      <c r="AS1062" s="46">
        <f t="shared" si="326"/>
        <v>0</v>
      </c>
      <c r="AT1062" s="46">
        <f t="shared" si="327"/>
        <v>0</v>
      </c>
      <c r="AU1062" s="46">
        <f t="shared" si="328"/>
        <v>600</v>
      </c>
      <c r="AV1062" s="184">
        <f t="shared" si="329"/>
        <v>600</v>
      </c>
      <c r="AW1062" s="105">
        <f t="shared" si="330"/>
        <v>0</v>
      </c>
      <c r="AX1062" s="108"/>
      <c r="AY1062" s="294" t="b">
        <f t="shared" si="333"/>
        <v>1</v>
      </c>
      <c r="AZ1062" t="s">
        <v>2510</v>
      </c>
    </row>
    <row r="1063" spans="1:52" ht="14.25" customHeight="1" x14ac:dyDescent="0.25">
      <c r="A1063" s="281" t="s">
        <v>1053</v>
      </c>
      <c r="B1063" s="19"/>
      <c r="C1063" s="65" t="s">
        <v>2329</v>
      </c>
      <c r="D1063" s="66">
        <v>0</v>
      </c>
      <c r="E1063" s="67">
        <v>251.4</v>
      </c>
      <c r="F1063" s="101" t="s">
        <v>33</v>
      </c>
      <c r="G1063" s="46">
        <v>0</v>
      </c>
      <c r="H1063" s="46"/>
      <c r="I1063" s="46"/>
      <c r="J1063" s="46"/>
      <c r="K1063" s="46"/>
      <c r="L1063" s="46">
        <f t="shared" si="317"/>
        <v>0</v>
      </c>
      <c r="M1063" s="46"/>
      <c r="N1063" s="46">
        <f t="shared" si="318"/>
        <v>0</v>
      </c>
      <c r="O1063" s="105"/>
      <c r="P1063" s="105"/>
      <c r="Q1063" s="105"/>
      <c r="R1063" s="105"/>
      <c r="S1063" s="46"/>
      <c r="T1063" s="46"/>
      <c r="U1063" s="46"/>
      <c r="V1063" s="105">
        <v>2</v>
      </c>
      <c r="W1063" s="105"/>
      <c r="X1063" s="105"/>
      <c r="Y1063" s="105"/>
      <c r="Z1063" s="46">
        <f t="shared" si="319"/>
        <v>2</v>
      </c>
      <c r="AA1063" s="105">
        <v>2</v>
      </c>
      <c r="AB1063" s="46">
        <f t="shared" si="320"/>
        <v>0</v>
      </c>
      <c r="AC1063" s="105"/>
      <c r="AD1063" s="105"/>
      <c r="AE1063" s="105"/>
      <c r="AF1063" s="105"/>
      <c r="AG1063" s="46">
        <f t="shared" si="336"/>
        <v>2</v>
      </c>
      <c r="AH1063" s="105">
        <v>2</v>
      </c>
      <c r="AI1063" s="46">
        <f t="shared" si="321"/>
        <v>0</v>
      </c>
      <c r="AJ1063" s="105"/>
      <c r="AK1063" s="105"/>
      <c r="AL1063" s="105"/>
      <c r="AM1063" s="105"/>
      <c r="AN1063" s="46">
        <f t="shared" si="322"/>
        <v>2</v>
      </c>
      <c r="AO1063" s="105">
        <v>2</v>
      </c>
      <c r="AP1063" s="105">
        <f t="shared" si="323"/>
        <v>0</v>
      </c>
      <c r="AQ1063" s="46">
        <f t="shared" si="324"/>
        <v>2</v>
      </c>
      <c r="AR1063" s="46">
        <f t="shared" si="325"/>
        <v>0</v>
      </c>
      <c r="AS1063" s="46">
        <f t="shared" si="326"/>
        <v>0</v>
      </c>
      <c r="AT1063" s="46">
        <f t="shared" si="327"/>
        <v>0</v>
      </c>
      <c r="AU1063" s="46">
        <f t="shared" si="328"/>
        <v>2</v>
      </c>
      <c r="AV1063" s="184">
        <f t="shared" si="329"/>
        <v>2</v>
      </c>
      <c r="AW1063" s="105">
        <f t="shared" si="330"/>
        <v>0</v>
      </c>
      <c r="AX1063" s="108"/>
      <c r="AY1063" s="294" t="b">
        <f t="shared" si="333"/>
        <v>1</v>
      </c>
      <c r="AZ1063" t="s">
        <v>2329</v>
      </c>
    </row>
    <row r="1064" spans="1:52" ht="28.5" customHeight="1" x14ac:dyDescent="0.25">
      <c r="A1064" s="281" t="s">
        <v>1053</v>
      </c>
      <c r="B1064" s="19"/>
      <c r="C1064" s="65" t="s">
        <v>2505</v>
      </c>
      <c r="D1064" s="66">
        <v>0</v>
      </c>
      <c r="E1064" s="67">
        <v>292.81</v>
      </c>
      <c r="F1064" s="101" t="s">
        <v>33</v>
      </c>
      <c r="G1064" s="46">
        <v>0</v>
      </c>
      <c r="H1064" s="46"/>
      <c r="I1064" s="46"/>
      <c r="J1064" s="46"/>
      <c r="K1064" s="46"/>
      <c r="L1064" s="46">
        <f t="shared" si="317"/>
        <v>0</v>
      </c>
      <c r="M1064" s="46"/>
      <c r="N1064" s="46">
        <f t="shared" si="318"/>
        <v>0</v>
      </c>
      <c r="O1064" s="105"/>
      <c r="P1064" s="105"/>
      <c r="Q1064" s="105"/>
      <c r="R1064" s="105"/>
      <c r="S1064" s="46"/>
      <c r="T1064" s="46"/>
      <c r="U1064" s="46"/>
      <c r="V1064" s="105">
        <v>3</v>
      </c>
      <c r="W1064" s="105"/>
      <c r="X1064" s="105"/>
      <c r="Y1064" s="105"/>
      <c r="Z1064" s="46">
        <f t="shared" si="319"/>
        <v>3</v>
      </c>
      <c r="AA1064" s="105">
        <v>3</v>
      </c>
      <c r="AB1064" s="46">
        <f t="shared" si="320"/>
        <v>0</v>
      </c>
      <c r="AC1064" s="105"/>
      <c r="AD1064" s="105"/>
      <c r="AE1064" s="105"/>
      <c r="AF1064" s="105"/>
      <c r="AG1064" s="46">
        <f t="shared" si="336"/>
        <v>3</v>
      </c>
      <c r="AH1064" s="105">
        <v>3</v>
      </c>
      <c r="AI1064" s="46">
        <f t="shared" si="321"/>
        <v>0</v>
      </c>
      <c r="AJ1064" s="105"/>
      <c r="AK1064" s="105"/>
      <c r="AL1064" s="105"/>
      <c r="AM1064" s="105"/>
      <c r="AN1064" s="46">
        <f t="shared" si="322"/>
        <v>3</v>
      </c>
      <c r="AO1064" s="105">
        <v>3</v>
      </c>
      <c r="AP1064" s="105">
        <f t="shared" si="323"/>
        <v>0</v>
      </c>
      <c r="AQ1064" s="46">
        <f t="shared" si="324"/>
        <v>3</v>
      </c>
      <c r="AR1064" s="46">
        <f t="shared" si="325"/>
        <v>0</v>
      </c>
      <c r="AS1064" s="46">
        <f t="shared" si="326"/>
        <v>0</v>
      </c>
      <c r="AT1064" s="46">
        <f t="shared" si="327"/>
        <v>0</v>
      </c>
      <c r="AU1064" s="46">
        <f t="shared" si="328"/>
        <v>3</v>
      </c>
      <c r="AV1064" s="184">
        <f t="shared" si="329"/>
        <v>3</v>
      </c>
      <c r="AW1064" s="105">
        <f t="shared" si="330"/>
        <v>0</v>
      </c>
      <c r="AX1064" s="108"/>
      <c r="AY1064" s="294" t="b">
        <f t="shared" si="333"/>
        <v>1</v>
      </c>
      <c r="AZ1064" t="s">
        <v>2505</v>
      </c>
    </row>
    <row r="1065" spans="1:52" ht="25.5" customHeight="1" x14ac:dyDescent="0.25">
      <c r="A1065" s="281" t="s">
        <v>27</v>
      </c>
      <c r="B1065" s="19"/>
      <c r="C1065" s="65" t="s">
        <v>2497</v>
      </c>
      <c r="D1065" s="66"/>
      <c r="E1065" s="67"/>
      <c r="F1065" s="101" t="s">
        <v>33</v>
      </c>
      <c r="G1065" s="46">
        <v>0</v>
      </c>
      <c r="H1065" s="46"/>
      <c r="I1065" s="46"/>
      <c r="J1065" s="46"/>
      <c r="K1065" s="46"/>
      <c r="L1065" s="46">
        <f t="shared" si="317"/>
        <v>0</v>
      </c>
      <c r="M1065" s="46"/>
      <c r="N1065" s="46">
        <f t="shared" si="318"/>
        <v>0</v>
      </c>
      <c r="O1065" s="105"/>
      <c r="P1065" s="105"/>
      <c r="Q1065" s="105"/>
      <c r="R1065" s="105"/>
      <c r="S1065" s="46"/>
      <c r="T1065" s="46"/>
      <c r="U1065" s="46"/>
      <c r="V1065" s="105">
        <v>1</v>
      </c>
      <c r="W1065" s="105"/>
      <c r="X1065" s="105"/>
      <c r="Y1065" s="105"/>
      <c r="Z1065" s="46">
        <f t="shared" si="319"/>
        <v>1</v>
      </c>
      <c r="AA1065" s="105">
        <v>1</v>
      </c>
      <c r="AB1065" s="46">
        <f t="shared" si="320"/>
        <v>0</v>
      </c>
      <c r="AC1065" s="105"/>
      <c r="AD1065" s="105"/>
      <c r="AE1065" s="105"/>
      <c r="AF1065" s="105"/>
      <c r="AG1065" s="46">
        <f t="shared" si="336"/>
        <v>1</v>
      </c>
      <c r="AH1065" s="105">
        <v>1</v>
      </c>
      <c r="AI1065" s="46">
        <f t="shared" si="321"/>
        <v>0</v>
      </c>
      <c r="AJ1065" s="105"/>
      <c r="AK1065" s="105"/>
      <c r="AL1065" s="105"/>
      <c r="AM1065" s="105"/>
      <c r="AN1065" s="46">
        <f t="shared" si="322"/>
        <v>1</v>
      </c>
      <c r="AO1065" s="105">
        <v>1</v>
      </c>
      <c r="AP1065" s="105">
        <f t="shared" si="323"/>
        <v>0</v>
      </c>
      <c r="AQ1065" s="46">
        <f t="shared" si="324"/>
        <v>1</v>
      </c>
      <c r="AR1065" s="46">
        <f t="shared" si="325"/>
        <v>0</v>
      </c>
      <c r="AS1065" s="46">
        <f t="shared" si="326"/>
        <v>0</v>
      </c>
      <c r="AT1065" s="46">
        <f t="shared" si="327"/>
        <v>0</v>
      </c>
      <c r="AU1065" s="46">
        <f t="shared" si="328"/>
        <v>1</v>
      </c>
      <c r="AV1065" s="184">
        <f t="shared" si="329"/>
        <v>1</v>
      </c>
      <c r="AW1065" s="105">
        <f t="shared" si="330"/>
        <v>0</v>
      </c>
      <c r="AX1065" s="108"/>
      <c r="AY1065" s="294" t="b">
        <f t="shared" si="333"/>
        <v>1</v>
      </c>
      <c r="AZ1065" t="s">
        <v>2497</v>
      </c>
    </row>
    <row r="1066" spans="1:52" ht="28.5" customHeight="1" x14ac:dyDescent="0.25">
      <c r="A1066" s="281" t="s">
        <v>1739</v>
      </c>
      <c r="B1066" s="19"/>
      <c r="C1066" s="108" t="s">
        <v>1768</v>
      </c>
      <c r="D1066" s="66"/>
      <c r="E1066" s="67"/>
      <c r="F1066" s="101"/>
      <c r="G1066" s="46">
        <v>0</v>
      </c>
      <c r="H1066" s="46"/>
      <c r="I1066" s="46"/>
      <c r="J1066" s="46">
        <v>3</v>
      </c>
      <c r="K1066" s="46"/>
      <c r="L1066" s="46">
        <f t="shared" si="317"/>
        <v>-3</v>
      </c>
      <c r="M1066" s="46">
        <v>0</v>
      </c>
      <c r="N1066" s="46">
        <f t="shared" si="318"/>
        <v>3</v>
      </c>
      <c r="O1066" s="105"/>
      <c r="P1066" s="105"/>
      <c r="Q1066" s="105"/>
      <c r="R1066" s="105"/>
      <c r="S1066" s="46">
        <f>L1066+O1066+P1066-Q1066-R1066</f>
        <v>-3</v>
      </c>
      <c r="T1066" s="46">
        <v>0</v>
      </c>
      <c r="U1066" s="46">
        <f>T1066-S1066</f>
        <v>3</v>
      </c>
      <c r="V1066" s="105"/>
      <c r="W1066" s="105"/>
      <c r="X1066" s="105"/>
      <c r="Y1066" s="105"/>
      <c r="Z1066" s="46">
        <f t="shared" si="319"/>
        <v>-3</v>
      </c>
      <c r="AA1066" s="105"/>
      <c r="AB1066" s="46">
        <f t="shared" si="320"/>
        <v>3</v>
      </c>
      <c r="AC1066" s="105"/>
      <c r="AD1066" s="105"/>
      <c r="AE1066" s="105"/>
      <c r="AF1066" s="105"/>
      <c r="AG1066" s="46">
        <f t="shared" si="336"/>
        <v>-3</v>
      </c>
      <c r="AH1066" s="105">
        <v>0</v>
      </c>
      <c r="AI1066" s="46">
        <f t="shared" si="321"/>
        <v>3</v>
      </c>
      <c r="AJ1066" s="105">
        <v>3</v>
      </c>
      <c r="AK1066" s="105"/>
      <c r="AL1066" s="105"/>
      <c r="AM1066" s="105"/>
      <c r="AN1066" s="46">
        <f t="shared" si="322"/>
        <v>0</v>
      </c>
      <c r="AO1066" s="105">
        <v>0</v>
      </c>
      <c r="AP1066" s="105">
        <f t="shared" si="323"/>
        <v>0</v>
      </c>
      <c r="AQ1066" s="46">
        <f t="shared" si="324"/>
        <v>3</v>
      </c>
      <c r="AR1066" s="46">
        <f t="shared" si="325"/>
        <v>0</v>
      </c>
      <c r="AS1066" s="46">
        <f t="shared" si="326"/>
        <v>3</v>
      </c>
      <c r="AT1066" s="46">
        <f t="shared" si="327"/>
        <v>0</v>
      </c>
      <c r="AU1066" s="46">
        <f t="shared" si="328"/>
        <v>0</v>
      </c>
      <c r="AV1066" s="105">
        <f t="shared" si="329"/>
        <v>0</v>
      </c>
      <c r="AW1066" s="105">
        <f t="shared" si="330"/>
        <v>0</v>
      </c>
      <c r="AX1066" s="107"/>
      <c r="AY1066" s="294" t="b">
        <f t="shared" si="333"/>
        <v>1</v>
      </c>
      <c r="AZ1066" t="s">
        <v>1768</v>
      </c>
    </row>
    <row r="1067" spans="1:52" ht="17.25" customHeight="1" x14ac:dyDescent="0.25">
      <c r="A1067" s="281" t="s">
        <v>674</v>
      </c>
      <c r="B1067" s="19"/>
      <c r="C1067" s="65" t="s">
        <v>2493</v>
      </c>
      <c r="D1067" s="66">
        <v>0</v>
      </c>
      <c r="E1067" s="67"/>
      <c r="F1067" s="101" t="s">
        <v>33</v>
      </c>
      <c r="G1067" s="46">
        <v>0</v>
      </c>
      <c r="H1067" s="46"/>
      <c r="I1067" s="46"/>
      <c r="J1067" s="46"/>
      <c r="K1067" s="46"/>
      <c r="L1067" s="46">
        <f t="shared" si="317"/>
        <v>0</v>
      </c>
      <c r="M1067" s="46"/>
      <c r="N1067" s="46">
        <f t="shared" si="318"/>
        <v>0</v>
      </c>
      <c r="O1067" s="105"/>
      <c r="P1067" s="105"/>
      <c r="Q1067" s="105"/>
      <c r="R1067" s="105"/>
      <c r="S1067" s="46"/>
      <c r="T1067" s="46"/>
      <c r="U1067" s="46"/>
      <c r="V1067" s="105">
        <v>10</v>
      </c>
      <c r="W1067" s="105"/>
      <c r="X1067" s="105"/>
      <c r="Y1067" s="105"/>
      <c r="Z1067" s="46">
        <f t="shared" si="319"/>
        <v>10</v>
      </c>
      <c r="AA1067" s="105">
        <v>10</v>
      </c>
      <c r="AB1067" s="46">
        <f t="shared" si="320"/>
        <v>0</v>
      </c>
      <c r="AC1067" s="105"/>
      <c r="AD1067" s="105"/>
      <c r="AE1067" s="105"/>
      <c r="AF1067" s="105"/>
      <c r="AG1067" s="46">
        <f t="shared" si="336"/>
        <v>10</v>
      </c>
      <c r="AH1067" s="105">
        <v>10</v>
      </c>
      <c r="AI1067" s="46">
        <f t="shared" si="321"/>
        <v>0</v>
      </c>
      <c r="AJ1067" s="105"/>
      <c r="AK1067" s="105"/>
      <c r="AL1067" s="105"/>
      <c r="AM1067" s="105"/>
      <c r="AN1067" s="46">
        <f t="shared" si="322"/>
        <v>10</v>
      </c>
      <c r="AO1067" s="105">
        <v>10</v>
      </c>
      <c r="AP1067" s="105">
        <f t="shared" si="323"/>
        <v>0</v>
      </c>
      <c r="AQ1067" s="46">
        <f t="shared" si="324"/>
        <v>10</v>
      </c>
      <c r="AR1067" s="46">
        <f t="shared" si="325"/>
        <v>0</v>
      </c>
      <c r="AS1067" s="46">
        <f t="shared" si="326"/>
        <v>0</v>
      </c>
      <c r="AT1067" s="46">
        <f t="shared" si="327"/>
        <v>0</v>
      </c>
      <c r="AU1067" s="46">
        <f t="shared" si="328"/>
        <v>10</v>
      </c>
      <c r="AV1067" s="184">
        <f t="shared" si="329"/>
        <v>10</v>
      </c>
      <c r="AW1067" s="105">
        <f t="shared" si="330"/>
        <v>0</v>
      </c>
      <c r="AX1067" s="108"/>
      <c r="AY1067" s="294" t="b">
        <f t="shared" si="333"/>
        <v>1</v>
      </c>
      <c r="AZ1067" t="s">
        <v>2493</v>
      </c>
    </row>
    <row r="1068" spans="1:52" ht="28.5" customHeight="1" x14ac:dyDescent="0.25">
      <c r="A1068" s="281" t="s">
        <v>1053</v>
      </c>
      <c r="B1068" s="19"/>
      <c r="C1068" s="65" t="s">
        <v>2508</v>
      </c>
      <c r="D1068" s="66">
        <v>0</v>
      </c>
      <c r="E1068" s="67">
        <v>40.79</v>
      </c>
      <c r="F1068" s="101" t="s">
        <v>33</v>
      </c>
      <c r="G1068" s="46">
        <v>0</v>
      </c>
      <c r="H1068" s="46"/>
      <c r="I1068" s="46"/>
      <c r="J1068" s="46"/>
      <c r="K1068" s="46"/>
      <c r="L1068" s="46">
        <f t="shared" si="317"/>
        <v>0</v>
      </c>
      <c r="M1068" s="46"/>
      <c r="N1068" s="46">
        <f t="shared" si="318"/>
        <v>0</v>
      </c>
      <c r="O1068" s="105"/>
      <c r="P1068" s="105"/>
      <c r="Q1068" s="105"/>
      <c r="R1068" s="105"/>
      <c r="S1068" s="46">
        <f>L1068+O1068+P1068-Q1068-R1068</f>
        <v>0</v>
      </c>
      <c r="T1068" s="46"/>
      <c r="U1068" s="46">
        <f>T1068-S1068</f>
        <v>0</v>
      </c>
      <c r="V1068" s="105">
        <v>28</v>
      </c>
      <c r="W1068" s="105"/>
      <c r="X1068" s="105"/>
      <c r="Y1068" s="105"/>
      <c r="Z1068" s="46">
        <f t="shared" si="319"/>
        <v>28</v>
      </c>
      <c r="AA1068" s="105">
        <v>28</v>
      </c>
      <c r="AB1068" s="46">
        <f t="shared" si="320"/>
        <v>0</v>
      </c>
      <c r="AC1068" s="105"/>
      <c r="AD1068" s="105"/>
      <c r="AE1068" s="105">
        <v>28</v>
      </c>
      <c r="AF1068" s="105"/>
      <c r="AG1068" s="46">
        <f t="shared" si="336"/>
        <v>0</v>
      </c>
      <c r="AH1068" s="105"/>
      <c r="AI1068" s="46">
        <f t="shared" si="321"/>
        <v>0</v>
      </c>
      <c r="AJ1068" s="105"/>
      <c r="AK1068" s="105"/>
      <c r="AL1068" s="105"/>
      <c r="AM1068" s="105"/>
      <c r="AN1068" s="46">
        <f t="shared" si="322"/>
        <v>0</v>
      </c>
      <c r="AO1068" s="105">
        <v>0</v>
      </c>
      <c r="AP1068" s="105">
        <f t="shared" si="323"/>
        <v>0</v>
      </c>
      <c r="AQ1068" s="46">
        <f t="shared" si="324"/>
        <v>28</v>
      </c>
      <c r="AR1068" s="46">
        <f t="shared" si="325"/>
        <v>0</v>
      </c>
      <c r="AS1068" s="46">
        <f t="shared" si="326"/>
        <v>28</v>
      </c>
      <c r="AT1068" s="46">
        <f t="shared" si="327"/>
        <v>0</v>
      </c>
      <c r="AU1068" s="46">
        <f t="shared" si="328"/>
        <v>0</v>
      </c>
      <c r="AV1068" s="105">
        <f t="shared" si="329"/>
        <v>0</v>
      </c>
      <c r="AW1068" s="105">
        <f t="shared" si="330"/>
        <v>0</v>
      </c>
      <c r="AX1068" s="108"/>
      <c r="AY1068" s="294" t="b">
        <f t="shared" si="333"/>
        <v>1</v>
      </c>
      <c r="AZ1068" t="s">
        <v>2508</v>
      </c>
    </row>
    <row r="1069" spans="1:52" ht="28.5" customHeight="1" x14ac:dyDescent="0.25">
      <c r="A1069" s="281" t="s">
        <v>1540</v>
      </c>
      <c r="B1069" s="19"/>
      <c r="C1069" s="65" t="s">
        <v>2234</v>
      </c>
      <c r="D1069" s="66"/>
      <c r="E1069" s="67"/>
      <c r="F1069" s="101" t="s">
        <v>159</v>
      </c>
      <c r="G1069" s="46">
        <v>0</v>
      </c>
      <c r="H1069" s="46"/>
      <c r="I1069" s="46"/>
      <c r="J1069" s="46"/>
      <c r="K1069" s="46"/>
      <c r="L1069" s="46">
        <f t="shared" si="317"/>
        <v>0</v>
      </c>
      <c r="M1069" s="46">
        <v>0</v>
      </c>
      <c r="N1069" s="46">
        <f t="shared" si="318"/>
        <v>0</v>
      </c>
      <c r="O1069" s="105">
        <v>2</v>
      </c>
      <c r="P1069" s="105"/>
      <c r="Q1069" s="105"/>
      <c r="R1069" s="105"/>
      <c r="S1069" s="46">
        <f>L1069+O1069+P1069-Q1069-R1069</f>
        <v>2</v>
      </c>
      <c r="T1069" s="46">
        <v>0</v>
      </c>
      <c r="U1069" s="46">
        <f>T1069-S1069</f>
        <v>-2</v>
      </c>
      <c r="V1069" s="105"/>
      <c r="W1069" s="105"/>
      <c r="X1069" s="105">
        <v>1</v>
      </c>
      <c r="Y1069" s="105"/>
      <c r="Z1069" s="46">
        <f t="shared" si="319"/>
        <v>1</v>
      </c>
      <c r="AA1069" s="105">
        <v>1</v>
      </c>
      <c r="AB1069" s="46">
        <f t="shared" si="320"/>
        <v>0</v>
      </c>
      <c r="AC1069" s="105"/>
      <c r="AD1069" s="105"/>
      <c r="AE1069" s="105"/>
      <c r="AF1069" s="105"/>
      <c r="AG1069" s="46">
        <f t="shared" si="336"/>
        <v>1</v>
      </c>
      <c r="AH1069" s="105">
        <v>1</v>
      </c>
      <c r="AI1069" s="46">
        <f t="shared" si="321"/>
        <v>0</v>
      </c>
      <c r="AJ1069" s="105"/>
      <c r="AK1069" s="105"/>
      <c r="AL1069" s="105"/>
      <c r="AM1069" s="105"/>
      <c r="AN1069" s="46">
        <f t="shared" si="322"/>
        <v>1</v>
      </c>
      <c r="AO1069" s="105">
        <v>1</v>
      </c>
      <c r="AP1069" s="105">
        <f t="shared" si="323"/>
        <v>0</v>
      </c>
      <c r="AQ1069" s="46">
        <f t="shared" si="324"/>
        <v>2</v>
      </c>
      <c r="AR1069" s="46">
        <f t="shared" si="325"/>
        <v>0</v>
      </c>
      <c r="AS1069" s="46">
        <f t="shared" si="326"/>
        <v>1</v>
      </c>
      <c r="AT1069" s="46">
        <f t="shared" si="327"/>
        <v>0</v>
      </c>
      <c r="AU1069" s="46">
        <f t="shared" si="328"/>
        <v>1</v>
      </c>
      <c r="AV1069" s="184">
        <f t="shared" si="329"/>
        <v>1</v>
      </c>
      <c r="AW1069" s="105">
        <f t="shared" si="330"/>
        <v>0</v>
      </c>
      <c r="AX1069" s="108"/>
      <c r="AY1069" s="294" t="b">
        <f t="shared" si="333"/>
        <v>1</v>
      </c>
      <c r="AZ1069" t="s">
        <v>2234</v>
      </c>
    </row>
    <row r="1070" spans="1:52" ht="28.5" customHeight="1" x14ac:dyDescent="0.25">
      <c r="A1070" s="281" t="s">
        <v>1053</v>
      </c>
      <c r="B1070" s="19"/>
      <c r="C1070" s="65" t="s">
        <v>2593</v>
      </c>
      <c r="D1070" s="66">
        <v>0</v>
      </c>
      <c r="E1070" s="67">
        <v>135.6</v>
      </c>
      <c r="F1070" s="101" t="s">
        <v>33</v>
      </c>
      <c r="G1070" s="46">
        <v>0</v>
      </c>
      <c r="H1070" s="46"/>
      <c r="I1070" s="46"/>
      <c r="J1070" s="46"/>
      <c r="K1070" s="46"/>
      <c r="L1070" s="46">
        <f t="shared" si="317"/>
        <v>0</v>
      </c>
      <c r="M1070" s="46"/>
      <c r="N1070" s="46">
        <f t="shared" si="318"/>
        <v>0</v>
      </c>
      <c r="O1070" s="105"/>
      <c r="P1070" s="105"/>
      <c r="Q1070" s="105"/>
      <c r="R1070" s="105"/>
      <c r="S1070" s="46"/>
      <c r="T1070" s="46"/>
      <c r="U1070" s="46"/>
      <c r="V1070" s="105">
        <v>7</v>
      </c>
      <c r="W1070" s="105"/>
      <c r="X1070" s="105"/>
      <c r="Y1070" s="105"/>
      <c r="Z1070" s="46">
        <f t="shared" si="319"/>
        <v>7</v>
      </c>
      <c r="AA1070" s="105">
        <v>7</v>
      </c>
      <c r="AB1070" s="46">
        <f t="shared" si="320"/>
        <v>0</v>
      </c>
      <c r="AC1070" s="105"/>
      <c r="AD1070" s="105"/>
      <c r="AE1070" s="105"/>
      <c r="AF1070" s="105"/>
      <c r="AG1070" s="46">
        <f t="shared" si="336"/>
        <v>7</v>
      </c>
      <c r="AH1070" s="105">
        <v>7</v>
      </c>
      <c r="AI1070" s="46">
        <f t="shared" si="321"/>
        <v>0</v>
      </c>
      <c r="AJ1070" s="105"/>
      <c r="AK1070" s="105"/>
      <c r="AL1070" s="105"/>
      <c r="AM1070" s="105"/>
      <c r="AN1070" s="46">
        <f t="shared" si="322"/>
        <v>7</v>
      </c>
      <c r="AO1070" s="105">
        <v>7</v>
      </c>
      <c r="AP1070" s="105">
        <f t="shared" si="323"/>
        <v>0</v>
      </c>
      <c r="AQ1070" s="46">
        <f t="shared" si="324"/>
        <v>7</v>
      </c>
      <c r="AR1070" s="46">
        <f t="shared" si="325"/>
        <v>0</v>
      </c>
      <c r="AS1070" s="46">
        <f t="shared" si="326"/>
        <v>0</v>
      </c>
      <c r="AT1070" s="46">
        <f t="shared" si="327"/>
        <v>0</v>
      </c>
      <c r="AU1070" s="46">
        <f t="shared" si="328"/>
        <v>7</v>
      </c>
      <c r="AV1070" s="184">
        <f t="shared" si="329"/>
        <v>7</v>
      </c>
      <c r="AW1070" s="105">
        <f t="shared" si="330"/>
        <v>0</v>
      </c>
      <c r="AX1070" s="108"/>
      <c r="AY1070" s="294" t="b">
        <f t="shared" si="333"/>
        <v>1</v>
      </c>
      <c r="AZ1070" t="s">
        <v>2593</v>
      </c>
    </row>
    <row r="1071" spans="1:52" ht="28.5" customHeight="1" x14ac:dyDescent="0.25">
      <c r="A1071" s="281" t="s">
        <v>228</v>
      </c>
      <c r="B1071" s="19"/>
      <c r="C1071" s="65" t="s">
        <v>2515</v>
      </c>
      <c r="D1071" s="66">
        <v>0</v>
      </c>
      <c r="E1071" s="67">
        <v>8.24</v>
      </c>
      <c r="F1071" s="101" t="s">
        <v>33</v>
      </c>
      <c r="G1071" s="46">
        <v>0</v>
      </c>
      <c r="H1071" s="46"/>
      <c r="I1071" s="46"/>
      <c r="J1071" s="46"/>
      <c r="K1071" s="46"/>
      <c r="L1071" s="46">
        <f t="shared" si="317"/>
        <v>0</v>
      </c>
      <c r="M1071" s="46"/>
      <c r="N1071" s="46">
        <f t="shared" si="318"/>
        <v>0</v>
      </c>
      <c r="O1071" s="105"/>
      <c r="P1071" s="105"/>
      <c r="Q1071" s="105"/>
      <c r="R1071" s="105"/>
      <c r="S1071" s="46"/>
      <c r="T1071" s="46"/>
      <c r="U1071" s="46"/>
      <c r="V1071" s="105">
        <v>1</v>
      </c>
      <c r="W1071" s="105"/>
      <c r="X1071" s="105">
        <v>1</v>
      </c>
      <c r="Y1071" s="105"/>
      <c r="Z1071" s="46">
        <f t="shared" si="319"/>
        <v>0</v>
      </c>
      <c r="AA1071" s="105"/>
      <c r="AB1071" s="46">
        <f t="shared" si="320"/>
        <v>0</v>
      </c>
      <c r="AC1071" s="105"/>
      <c r="AD1071" s="105"/>
      <c r="AE1071" s="105"/>
      <c r="AF1071" s="105"/>
      <c r="AG1071" s="46">
        <f t="shared" si="336"/>
        <v>0</v>
      </c>
      <c r="AH1071" s="105"/>
      <c r="AI1071" s="46">
        <f t="shared" si="321"/>
        <v>0</v>
      </c>
      <c r="AJ1071" s="105"/>
      <c r="AK1071" s="105"/>
      <c r="AL1071" s="105"/>
      <c r="AM1071" s="105"/>
      <c r="AN1071" s="46">
        <f t="shared" si="322"/>
        <v>0</v>
      </c>
      <c r="AO1071" s="105">
        <v>0</v>
      </c>
      <c r="AP1071" s="105">
        <f t="shared" si="323"/>
        <v>0</v>
      </c>
      <c r="AQ1071" s="46">
        <f t="shared" si="324"/>
        <v>1</v>
      </c>
      <c r="AR1071" s="46">
        <f t="shared" si="325"/>
        <v>0</v>
      </c>
      <c r="AS1071" s="46">
        <f t="shared" si="326"/>
        <v>1</v>
      </c>
      <c r="AT1071" s="46">
        <f t="shared" si="327"/>
        <v>0</v>
      </c>
      <c r="AU1071" s="46">
        <f t="shared" si="328"/>
        <v>0</v>
      </c>
      <c r="AV1071" s="105">
        <f t="shared" si="329"/>
        <v>0</v>
      </c>
      <c r="AW1071" s="105">
        <f t="shared" si="330"/>
        <v>0</v>
      </c>
      <c r="AX1071" s="108"/>
      <c r="AY1071" s="294" t="b">
        <f t="shared" si="333"/>
        <v>1</v>
      </c>
      <c r="AZ1071" t="s">
        <v>2515</v>
      </c>
    </row>
    <row r="1072" spans="1:52" ht="28.5" customHeight="1" x14ac:dyDescent="0.25">
      <c r="A1072" s="281" t="s">
        <v>1053</v>
      </c>
      <c r="B1072" s="19"/>
      <c r="C1072" s="65" t="s">
        <v>2592</v>
      </c>
      <c r="D1072" s="66">
        <v>0</v>
      </c>
      <c r="E1072" s="67">
        <v>19.27</v>
      </c>
      <c r="F1072" s="101" t="s">
        <v>33</v>
      </c>
      <c r="G1072" s="46">
        <v>0</v>
      </c>
      <c r="H1072" s="46"/>
      <c r="I1072" s="46"/>
      <c r="J1072" s="46"/>
      <c r="K1072" s="46"/>
      <c r="L1072" s="46">
        <f t="shared" si="317"/>
        <v>0</v>
      </c>
      <c r="M1072" s="46"/>
      <c r="N1072" s="46">
        <f t="shared" si="318"/>
        <v>0</v>
      </c>
      <c r="O1072" s="105"/>
      <c r="P1072" s="105"/>
      <c r="Q1072" s="105"/>
      <c r="R1072" s="105"/>
      <c r="S1072" s="46"/>
      <c r="T1072" s="46"/>
      <c r="U1072" s="46"/>
      <c r="V1072" s="105">
        <v>20</v>
      </c>
      <c r="W1072" s="105"/>
      <c r="X1072" s="105"/>
      <c r="Y1072" s="105"/>
      <c r="Z1072" s="46">
        <f t="shared" si="319"/>
        <v>20</v>
      </c>
      <c r="AA1072" s="105">
        <v>20</v>
      </c>
      <c r="AB1072" s="46">
        <f t="shared" si="320"/>
        <v>0</v>
      </c>
      <c r="AC1072" s="105"/>
      <c r="AD1072" s="105"/>
      <c r="AE1072" s="105"/>
      <c r="AF1072" s="105"/>
      <c r="AG1072" s="46">
        <f t="shared" si="336"/>
        <v>20</v>
      </c>
      <c r="AH1072" s="105">
        <v>20</v>
      </c>
      <c r="AI1072" s="46">
        <f t="shared" si="321"/>
        <v>0</v>
      </c>
      <c r="AJ1072" s="105"/>
      <c r="AK1072" s="105"/>
      <c r="AL1072" s="105"/>
      <c r="AM1072" s="105"/>
      <c r="AN1072" s="46">
        <f t="shared" si="322"/>
        <v>20</v>
      </c>
      <c r="AO1072" s="105">
        <v>20</v>
      </c>
      <c r="AP1072" s="105">
        <f t="shared" si="323"/>
        <v>0</v>
      </c>
      <c r="AQ1072" s="46">
        <f t="shared" si="324"/>
        <v>20</v>
      </c>
      <c r="AR1072" s="46">
        <f t="shared" si="325"/>
        <v>0</v>
      </c>
      <c r="AS1072" s="46">
        <f t="shared" si="326"/>
        <v>0</v>
      </c>
      <c r="AT1072" s="46">
        <f t="shared" si="327"/>
        <v>0</v>
      </c>
      <c r="AU1072" s="46">
        <f t="shared" si="328"/>
        <v>20</v>
      </c>
      <c r="AV1072" s="185">
        <f t="shared" si="329"/>
        <v>20</v>
      </c>
      <c r="AW1072" s="105">
        <f t="shared" si="330"/>
        <v>0</v>
      </c>
      <c r="AX1072" s="108"/>
      <c r="AY1072" s="294" t="b">
        <f t="shared" si="333"/>
        <v>1</v>
      </c>
      <c r="AZ1072" t="s">
        <v>2592</v>
      </c>
    </row>
    <row r="1073" spans="1:52" ht="28.5" customHeight="1" x14ac:dyDescent="0.25">
      <c r="A1073" s="281" t="s">
        <v>228</v>
      </c>
      <c r="B1073" s="19"/>
      <c r="C1073" s="65" t="s">
        <v>2514</v>
      </c>
      <c r="D1073" s="66">
        <v>0</v>
      </c>
      <c r="E1073" s="67">
        <v>37.86</v>
      </c>
      <c r="F1073" s="101" t="s">
        <v>33</v>
      </c>
      <c r="G1073" s="46">
        <v>0</v>
      </c>
      <c r="H1073" s="46"/>
      <c r="I1073" s="46"/>
      <c r="J1073" s="46"/>
      <c r="K1073" s="46"/>
      <c r="L1073" s="46">
        <f t="shared" si="317"/>
        <v>0</v>
      </c>
      <c r="M1073" s="46"/>
      <c r="N1073" s="46">
        <f t="shared" si="318"/>
        <v>0</v>
      </c>
      <c r="O1073" s="105"/>
      <c r="P1073" s="105"/>
      <c r="Q1073" s="105"/>
      <c r="R1073" s="105"/>
      <c r="S1073" s="46"/>
      <c r="T1073" s="46"/>
      <c r="U1073" s="46"/>
      <c r="V1073" s="105">
        <v>1</v>
      </c>
      <c r="W1073" s="105"/>
      <c r="X1073" s="105">
        <v>1</v>
      </c>
      <c r="Y1073" s="105"/>
      <c r="Z1073" s="46">
        <f t="shared" si="319"/>
        <v>0</v>
      </c>
      <c r="AA1073" s="105"/>
      <c r="AB1073" s="46">
        <f t="shared" si="320"/>
        <v>0</v>
      </c>
      <c r="AC1073" s="105"/>
      <c r="AD1073" s="105"/>
      <c r="AE1073" s="105"/>
      <c r="AF1073" s="105"/>
      <c r="AG1073" s="46">
        <f t="shared" si="336"/>
        <v>0</v>
      </c>
      <c r="AH1073" s="105"/>
      <c r="AI1073" s="46">
        <f t="shared" si="321"/>
        <v>0</v>
      </c>
      <c r="AJ1073" s="105"/>
      <c r="AK1073" s="105"/>
      <c r="AL1073" s="105"/>
      <c r="AM1073" s="105"/>
      <c r="AN1073" s="46">
        <f t="shared" si="322"/>
        <v>0</v>
      </c>
      <c r="AO1073" s="105">
        <v>0</v>
      </c>
      <c r="AP1073" s="105">
        <f t="shared" si="323"/>
        <v>0</v>
      </c>
      <c r="AQ1073" s="46">
        <f t="shared" si="324"/>
        <v>1</v>
      </c>
      <c r="AR1073" s="46">
        <f t="shared" si="325"/>
        <v>0</v>
      </c>
      <c r="AS1073" s="46">
        <f t="shared" si="326"/>
        <v>1</v>
      </c>
      <c r="AT1073" s="46">
        <f t="shared" si="327"/>
        <v>0</v>
      </c>
      <c r="AU1073" s="46">
        <f t="shared" si="328"/>
        <v>0</v>
      </c>
      <c r="AV1073" s="105">
        <f t="shared" si="329"/>
        <v>0</v>
      </c>
      <c r="AW1073" s="105">
        <f t="shared" si="330"/>
        <v>0</v>
      </c>
      <c r="AX1073" s="108"/>
      <c r="AY1073" s="294" t="b">
        <f t="shared" si="333"/>
        <v>1</v>
      </c>
      <c r="AZ1073" t="s">
        <v>2514</v>
      </c>
    </row>
    <row r="1074" spans="1:52" ht="28.5" customHeight="1" x14ac:dyDescent="0.25">
      <c r="A1074" s="281" t="s">
        <v>674</v>
      </c>
      <c r="B1074" s="19"/>
      <c r="C1074" s="65" t="s">
        <v>2306</v>
      </c>
      <c r="D1074" s="66">
        <v>0</v>
      </c>
      <c r="E1074" s="67">
        <v>18</v>
      </c>
      <c r="F1074" s="101" t="s">
        <v>33</v>
      </c>
      <c r="G1074" s="46">
        <v>0</v>
      </c>
      <c r="H1074" s="46"/>
      <c r="I1074" s="46"/>
      <c r="J1074" s="46"/>
      <c r="K1074" s="46"/>
      <c r="L1074" s="46">
        <f t="shared" si="317"/>
        <v>0</v>
      </c>
      <c r="M1074" s="46"/>
      <c r="N1074" s="46">
        <f t="shared" si="318"/>
        <v>0</v>
      </c>
      <c r="O1074" s="105"/>
      <c r="P1074" s="105"/>
      <c r="Q1074" s="105"/>
      <c r="R1074" s="105"/>
      <c r="S1074" s="46"/>
      <c r="T1074" s="46"/>
      <c r="U1074" s="46"/>
      <c r="V1074" s="105">
        <v>15</v>
      </c>
      <c r="W1074" s="105"/>
      <c r="X1074" s="105"/>
      <c r="Y1074" s="105"/>
      <c r="Z1074" s="46">
        <f t="shared" si="319"/>
        <v>15</v>
      </c>
      <c r="AA1074" s="105">
        <v>15</v>
      </c>
      <c r="AB1074" s="46">
        <f t="shared" si="320"/>
        <v>0</v>
      </c>
      <c r="AC1074" s="105"/>
      <c r="AD1074" s="105"/>
      <c r="AE1074" s="105"/>
      <c r="AF1074" s="105"/>
      <c r="AG1074" s="46">
        <f t="shared" si="336"/>
        <v>15</v>
      </c>
      <c r="AH1074" s="105">
        <v>15</v>
      </c>
      <c r="AI1074" s="46">
        <f t="shared" si="321"/>
        <v>0</v>
      </c>
      <c r="AJ1074" s="105"/>
      <c r="AK1074" s="105"/>
      <c r="AL1074" s="105"/>
      <c r="AM1074" s="105"/>
      <c r="AN1074" s="46">
        <f t="shared" si="322"/>
        <v>15</v>
      </c>
      <c r="AO1074" s="105">
        <v>15</v>
      </c>
      <c r="AP1074" s="105">
        <f t="shared" si="323"/>
        <v>0</v>
      </c>
      <c r="AQ1074" s="46">
        <f t="shared" si="324"/>
        <v>15</v>
      </c>
      <c r="AR1074" s="46">
        <f t="shared" si="325"/>
        <v>0</v>
      </c>
      <c r="AS1074" s="46">
        <f t="shared" si="326"/>
        <v>0</v>
      </c>
      <c r="AT1074" s="46">
        <f t="shared" si="327"/>
        <v>0</v>
      </c>
      <c r="AU1074" s="46">
        <f t="shared" si="328"/>
        <v>15</v>
      </c>
      <c r="AV1074" s="184">
        <f t="shared" si="329"/>
        <v>15</v>
      </c>
      <c r="AW1074" s="105">
        <f t="shared" si="330"/>
        <v>0</v>
      </c>
      <c r="AX1074" s="108"/>
      <c r="AY1074" s="294" t="b">
        <f t="shared" si="333"/>
        <v>1</v>
      </c>
      <c r="AZ1074" t="s">
        <v>2306</v>
      </c>
    </row>
    <row r="1075" spans="1:52" ht="34.5" x14ac:dyDescent="0.25">
      <c r="A1075" s="281" t="s">
        <v>1298</v>
      </c>
      <c r="B1075" s="19"/>
      <c r="C1075" s="65" t="s">
        <v>2511</v>
      </c>
      <c r="D1075" s="66">
        <v>0</v>
      </c>
      <c r="E1075" s="67">
        <v>40</v>
      </c>
      <c r="F1075" s="101" t="s">
        <v>33</v>
      </c>
      <c r="G1075" s="46">
        <v>0</v>
      </c>
      <c r="H1075" s="46"/>
      <c r="I1075" s="46"/>
      <c r="J1075" s="46"/>
      <c r="K1075" s="46"/>
      <c r="L1075" s="46">
        <f t="shared" si="317"/>
        <v>0</v>
      </c>
      <c r="M1075" s="46"/>
      <c r="N1075" s="46">
        <f t="shared" si="318"/>
        <v>0</v>
      </c>
      <c r="O1075" s="105"/>
      <c r="P1075" s="105"/>
      <c r="Q1075" s="105"/>
      <c r="R1075" s="105"/>
      <c r="S1075" s="46"/>
      <c r="T1075" s="46"/>
      <c r="U1075" s="46"/>
      <c r="V1075" s="105">
        <v>4</v>
      </c>
      <c r="W1075" s="105"/>
      <c r="X1075" s="105">
        <v>4</v>
      </c>
      <c r="Y1075" s="105"/>
      <c r="Z1075" s="46">
        <f t="shared" si="319"/>
        <v>0</v>
      </c>
      <c r="AA1075" s="105"/>
      <c r="AB1075" s="46">
        <f t="shared" si="320"/>
        <v>0</v>
      </c>
      <c r="AC1075" s="105"/>
      <c r="AD1075" s="105"/>
      <c r="AE1075" s="105"/>
      <c r="AF1075" s="105"/>
      <c r="AG1075" s="46">
        <f t="shared" si="336"/>
        <v>0</v>
      </c>
      <c r="AH1075" s="105"/>
      <c r="AI1075" s="46">
        <f t="shared" si="321"/>
        <v>0</v>
      </c>
      <c r="AJ1075" s="105"/>
      <c r="AK1075" s="105"/>
      <c r="AL1075" s="105"/>
      <c r="AM1075" s="105"/>
      <c r="AN1075" s="46">
        <f t="shared" si="322"/>
        <v>0</v>
      </c>
      <c r="AO1075" s="105">
        <v>0</v>
      </c>
      <c r="AP1075" s="105">
        <f t="shared" si="323"/>
        <v>0</v>
      </c>
      <c r="AQ1075" s="46">
        <f t="shared" si="324"/>
        <v>4</v>
      </c>
      <c r="AR1075" s="46">
        <f t="shared" si="325"/>
        <v>0</v>
      </c>
      <c r="AS1075" s="46">
        <f t="shared" si="326"/>
        <v>4</v>
      </c>
      <c r="AT1075" s="46">
        <f t="shared" si="327"/>
        <v>0</v>
      </c>
      <c r="AU1075" s="46">
        <f t="shared" si="328"/>
        <v>0</v>
      </c>
      <c r="AV1075" s="105">
        <f t="shared" si="329"/>
        <v>0</v>
      </c>
      <c r="AW1075" s="105">
        <f t="shared" si="330"/>
        <v>0</v>
      </c>
      <c r="AX1075" s="108"/>
      <c r="AY1075" s="294" t="b">
        <f t="shared" si="333"/>
        <v>1</v>
      </c>
      <c r="AZ1075" t="s">
        <v>2511</v>
      </c>
    </row>
    <row r="1076" spans="1:52" ht="28.5" customHeight="1" x14ac:dyDescent="0.25">
      <c r="A1076" s="281" t="s">
        <v>1053</v>
      </c>
      <c r="B1076" s="19"/>
      <c r="C1076" s="65" t="s">
        <v>2314</v>
      </c>
      <c r="D1076" s="66">
        <v>0</v>
      </c>
      <c r="E1076" s="67">
        <v>310.79000000000002</v>
      </c>
      <c r="F1076" s="101" t="s">
        <v>33</v>
      </c>
      <c r="G1076" s="46">
        <v>0</v>
      </c>
      <c r="H1076" s="46"/>
      <c r="I1076" s="46"/>
      <c r="J1076" s="46"/>
      <c r="K1076" s="46"/>
      <c r="L1076" s="46">
        <f t="shared" ref="L1076:L1095" si="349">G1076+H1076+I1076-J1076-K1076</f>
        <v>0</v>
      </c>
      <c r="M1076" s="46"/>
      <c r="N1076" s="46">
        <f t="shared" ref="N1076:N1095" si="350">M1076-L1076</f>
        <v>0</v>
      </c>
      <c r="O1076" s="105"/>
      <c r="P1076" s="105"/>
      <c r="Q1076" s="105"/>
      <c r="R1076" s="105"/>
      <c r="S1076" s="46"/>
      <c r="T1076" s="46"/>
      <c r="U1076" s="46"/>
      <c r="V1076" s="105">
        <v>1</v>
      </c>
      <c r="W1076" s="105"/>
      <c r="X1076" s="105"/>
      <c r="Y1076" s="105"/>
      <c r="Z1076" s="46">
        <f t="shared" ref="Z1076:Z1095" si="351">S1076+V1076+W1076-X1076-Y1076</f>
        <v>1</v>
      </c>
      <c r="AA1076" s="105">
        <v>1</v>
      </c>
      <c r="AB1076" s="46">
        <f t="shared" ref="AB1076:AB1095" si="352">AA1076-Z1076</f>
        <v>0</v>
      </c>
      <c r="AC1076" s="105"/>
      <c r="AD1076" s="105"/>
      <c r="AE1076" s="105"/>
      <c r="AF1076" s="105"/>
      <c r="AG1076" s="46">
        <f t="shared" ref="AG1076:AG1095" si="353">Z1076+AC1076+AD1076-AE1076-AF1076</f>
        <v>1</v>
      </c>
      <c r="AH1076" s="105">
        <v>1</v>
      </c>
      <c r="AI1076" s="46">
        <f t="shared" ref="AI1076:AI1095" si="354">AH1076-AG1076</f>
        <v>0</v>
      </c>
      <c r="AJ1076" s="105"/>
      <c r="AK1076" s="105"/>
      <c r="AL1076" s="105"/>
      <c r="AM1076" s="105"/>
      <c r="AN1076" s="46">
        <f t="shared" ref="AN1076:AN1095" si="355">AG1076+AJ1076+AK1076-AL1076-AM1076</f>
        <v>1</v>
      </c>
      <c r="AO1076" s="105">
        <v>1</v>
      </c>
      <c r="AP1076" s="105">
        <f t="shared" ref="AP1076:AP1095" si="356">AO1076-AN1076</f>
        <v>0</v>
      </c>
      <c r="AQ1076" s="46">
        <f t="shared" ref="AQ1076:AQ1095" si="357">H1076+O1076+V1076+AC1076+AJ1076</f>
        <v>1</v>
      </c>
      <c r="AR1076" s="46">
        <f t="shared" ref="AR1076:AR1095" si="358">I1076+P1076+W1076+AD1076+AK1076</f>
        <v>0</v>
      </c>
      <c r="AS1076" s="46">
        <f t="shared" ref="AS1076:AS1095" si="359">J1076+Q1076+X1076+AE1076+AL1076</f>
        <v>0</v>
      </c>
      <c r="AT1076" s="46">
        <f t="shared" ref="AT1076:AT1095" si="360">K1076+R1076+Y1076+AF1076+AM1076</f>
        <v>0</v>
      </c>
      <c r="AU1076" s="46">
        <f t="shared" ref="AU1076:AU1095" si="361">G1076+AQ1076+AR1076-AS1076-AT1076</f>
        <v>1</v>
      </c>
      <c r="AV1076" s="184">
        <f t="shared" ref="AV1076:AV1095" si="362">+AO1076</f>
        <v>1</v>
      </c>
      <c r="AW1076" s="105">
        <f t="shared" ref="AW1076:AW1095" si="363">AV1076-AU1076</f>
        <v>0</v>
      </c>
      <c r="AX1076" s="108"/>
      <c r="AY1076" s="294" t="b">
        <f t="shared" si="333"/>
        <v>1</v>
      </c>
      <c r="AZ1076" t="s">
        <v>2314</v>
      </c>
    </row>
    <row r="1077" spans="1:52" ht="17.25" customHeight="1" x14ac:dyDescent="0.25">
      <c r="A1077" s="281" t="s">
        <v>1053</v>
      </c>
      <c r="B1077" s="19"/>
      <c r="C1077" s="65" t="s">
        <v>2499</v>
      </c>
      <c r="D1077" s="66">
        <v>0</v>
      </c>
      <c r="E1077" s="67">
        <v>905</v>
      </c>
      <c r="F1077" s="101" t="s">
        <v>33</v>
      </c>
      <c r="G1077" s="46">
        <v>0</v>
      </c>
      <c r="H1077" s="46"/>
      <c r="I1077" s="46"/>
      <c r="J1077" s="46"/>
      <c r="K1077" s="46"/>
      <c r="L1077" s="46">
        <f t="shared" si="349"/>
        <v>0</v>
      </c>
      <c r="M1077" s="46"/>
      <c r="N1077" s="46">
        <f t="shared" si="350"/>
        <v>0</v>
      </c>
      <c r="O1077" s="105"/>
      <c r="P1077" s="105"/>
      <c r="Q1077" s="105"/>
      <c r="R1077" s="105"/>
      <c r="S1077" s="46"/>
      <c r="T1077" s="46"/>
      <c r="U1077" s="46"/>
      <c r="V1077" s="105">
        <v>1</v>
      </c>
      <c r="W1077" s="105"/>
      <c r="X1077" s="105"/>
      <c r="Y1077" s="105"/>
      <c r="Z1077" s="46">
        <f t="shared" si="351"/>
        <v>1</v>
      </c>
      <c r="AA1077" s="105">
        <v>1</v>
      </c>
      <c r="AB1077" s="46">
        <f t="shared" si="352"/>
        <v>0</v>
      </c>
      <c r="AC1077" s="105"/>
      <c r="AD1077" s="105"/>
      <c r="AE1077" s="105"/>
      <c r="AF1077" s="105"/>
      <c r="AG1077" s="46">
        <f t="shared" si="353"/>
        <v>1</v>
      </c>
      <c r="AH1077" s="105">
        <v>1</v>
      </c>
      <c r="AI1077" s="46">
        <f t="shared" si="354"/>
        <v>0</v>
      </c>
      <c r="AJ1077" s="105"/>
      <c r="AK1077" s="105"/>
      <c r="AL1077" s="105"/>
      <c r="AM1077" s="105"/>
      <c r="AN1077" s="46">
        <f t="shared" si="355"/>
        <v>1</v>
      </c>
      <c r="AO1077" s="105">
        <v>1</v>
      </c>
      <c r="AP1077" s="105">
        <f t="shared" si="356"/>
        <v>0</v>
      </c>
      <c r="AQ1077" s="46">
        <f t="shared" si="357"/>
        <v>1</v>
      </c>
      <c r="AR1077" s="46">
        <f t="shared" si="358"/>
        <v>0</v>
      </c>
      <c r="AS1077" s="46">
        <f t="shared" si="359"/>
        <v>0</v>
      </c>
      <c r="AT1077" s="46">
        <f t="shared" si="360"/>
        <v>0</v>
      </c>
      <c r="AU1077" s="46">
        <f t="shared" si="361"/>
        <v>1</v>
      </c>
      <c r="AV1077" s="184">
        <f t="shared" si="362"/>
        <v>1</v>
      </c>
      <c r="AW1077" s="105">
        <f t="shared" si="363"/>
        <v>0</v>
      </c>
      <c r="AX1077" s="108"/>
      <c r="AY1077" s="294" t="b">
        <f t="shared" si="333"/>
        <v>1</v>
      </c>
      <c r="AZ1077" t="s">
        <v>2499</v>
      </c>
    </row>
    <row r="1078" spans="1:52" ht="17.25" customHeight="1" x14ac:dyDescent="0.25">
      <c r="A1078" s="281" t="s">
        <v>1053</v>
      </c>
      <c r="B1078" s="19"/>
      <c r="C1078" s="65" t="s">
        <v>2506</v>
      </c>
      <c r="D1078" s="66">
        <v>0</v>
      </c>
      <c r="E1078" s="67">
        <v>2536.6</v>
      </c>
      <c r="F1078" s="101" t="s">
        <v>33</v>
      </c>
      <c r="G1078" s="46">
        <v>0</v>
      </c>
      <c r="H1078" s="46"/>
      <c r="I1078" s="46"/>
      <c r="J1078" s="46"/>
      <c r="K1078" s="46"/>
      <c r="L1078" s="46">
        <f t="shared" si="349"/>
        <v>0</v>
      </c>
      <c r="M1078" s="46"/>
      <c r="N1078" s="46">
        <f t="shared" si="350"/>
        <v>0</v>
      </c>
      <c r="O1078" s="105"/>
      <c r="P1078" s="105"/>
      <c r="Q1078" s="105"/>
      <c r="R1078" s="105"/>
      <c r="S1078" s="46"/>
      <c r="T1078" s="46"/>
      <c r="U1078" s="46"/>
      <c r="V1078" s="105">
        <v>1</v>
      </c>
      <c r="W1078" s="105"/>
      <c r="X1078" s="105"/>
      <c r="Y1078" s="105"/>
      <c r="Z1078" s="46">
        <f t="shared" si="351"/>
        <v>1</v>
      </c>
      <c r="AA1078" s="105">
        <v>1</v>
      </c>
      <c r="AB1078" s="46">
        <f t="shared" si="352"/>
        <v>0</v>
      </c>
      <c r="AC1078" s="105"/>
      <c r="AD1078" s="105"/>
      <c r="AE1078" s="105"/>
      <c r="AF1078" s="105"/>
      <c r="AG1078" s="46">
        <f t="shared" si="353"/>
        <v>1</v>
      </c>
      <c r="AH1078" s="105">
        <v>1</v>
      </c>
      <c r="AI1078" s="46">
        <f t="shared" si="354"/>
        <v>0</v>
      </c>
      <c r="AJ1078" s="105"/>
      <c r="AK1078" s="105"/>
      <c r="AL1078" s="105"/>
      <c r="AM1078" s="105"/>
      <c r="AN1078" s="46">
        <f t="shared" si="355"/>
        <v>1</v>
      </c>
      <c r="AO1078" s="105">
        <v>1</v>
      </c>
      <c r="AP1078" s="105">
        <f t="shared" si="356"/>
        <v>0</v>
      </c>
      <c r="AQ1078" s="46">
        <f t="shared" si="357"/>
        <v>1</v>
      </c>
      <c r="AR1078" s="46">
        <f t="shared" si="358"/>
        <v>0</v>
      </c>
      <c r="AS1078" s="46">
        <f t="shared" si="359"/>
        <v>0</v>
      </c>
      <c r="AT1078" s="46">
        <f t="shared" si="360"/>
        <v>0</v>
      </c>
      <c r="AU1078" s="46">
        <f t="shared" si="361"/>
        <v>1</v>
      </c>
      <c r="AV1078" s="184">
        <f t="shared" si="362"/>
        <v>1</v>
      </c>
      <c r="AW1078" s="105">
        <f t="shared" si="363"/>
        <v>0</v>
      </c>
      <c r="AX1078" s="108"/>
      <c r="AY1078" s="294" t="b">
        <f t="shared" si="333"/>
        <v>1</v>
      </c>
      <c r="AZ1078" t="s">
        <v>2506</v>
      </c>
    </row>
    <row r="1079" spans="1:52" ht="17.25" customHeight="1" x14ac:dyDescent="0.25">
      <c r="A1079" s="281" t="s">
        <v>1053</v>
      </c>
      <c r="B1079" s="19"/>
      <c r="C1079" s="65" t="s">
        <v>2501</v>
      </c>
      <c r="D1079" s="66">
        <v>0</v>
      </c>
      <c r="E1079" s="67">
        <v>71.69</v>
      </c>
      <c r="F1079" s="101" t="s">
        <v>33</v>
      </c>
      <c r="G1079" s="46">
        <v>0</v>
      </c>
      <c r="H1079" s="46"/>
      <c r="I1079" s="46"/>
      <c r="J1079" s="46"/>
      <c r="K1079" s="46"/>
      <c r="L1079" s="46">
        <f t="shared" si="349"/>
        <v>0</v>
      </c>
      <c r="M1079" s="46"/>
      <c r="N1079" s="46">
        <f t="shared" si="350"/>
        <v>0</v>
      </c>
      <c r="O1079" s="105"/>
      <c r="P1079" s="105"/>
      <c r="Q1079" s="105"/>
      <c r="R1079" s="105"/>
      <c r="S1079" s="46"/>
      <c r="T1079" s="46"/>
      <c r="U1079" s="46"/>
      <c r="V1079" s="105">
        <v>40</v>
      </c>
      <c r="W1079" s="105"/>
      <c r="X1079" s="105"/>
      <c r="Y1079" s="105"/>
      <c r="Z1079" s="46">
        <f t="shared" si="351"/>
        <v>40</v>
      </c>
      <c r="AA1079" s="105">
        <v>40</v>
      </c>
      <c r="AB1079" s="46">
        <f t="shared" si="352"/>
        <v>0</v>
      </c>
      <c r="AC1079" s="105"/>
      <c r="AD1079" s="105"/>
      <c r="AE1079" s="105">
        <v>40</v>
      </c>
      <c r="AF1079" s="105"/>
      <c r="AG1079" s="46">
        <f t="shared" si="353"/>
        <v>0</v>
      </c>
      <c r="AH1079" s="105"/>
      <c r="AI1079" s="46">
        <f t="shared" si="354"/>
        <v>0</v>
      </c>
      <c r="AJ1079" s="105"/>
      <c r="AK1079" s="105"/>
      <c r="AL1079" s="105"/>
      <c r="AM1079" s="105"/>
      <c r="AN1079" s="46">
        <f t="shared" si="355"/>
        <v>0</v>
      </c>
      <c r="AO1079" s="105">
        <v>0</v>
      </c>
      <c r="AP1079" s="105">
        <f t="shared" si="356"/>
        <v>0</v>
      </c>
      <c r="AQ1079" s="46">
        <f t="shared" si="357"/>
        <v>40</v>
      </c>
      <c r="AR1079" s="46">
        <f t="shared" si="358"/>
        <v>0</v>
      </c>
      <c r="AS1079" s="46">
        <f t="shared" si="359"/>
        <v>40</v>
      </c>
      <c r="AT1079" s="46">
        <f t="shared" si="360"/>
        <v>0</v>
      </c>
      <c r="AU1079" s="46">
        <f t="shared" si="361"/>
        <v>0</v>
      </c>
      <c r="AV1079" s="105">
        <f t="shared" si="362"/>
        <v>0</v>
      </c>
      <c r="AW1079" s="105">
        <f t="shared" si="363"/>
        <v>0</v>
      </c>
      <c r="AX1079" s="108"/>
      <c r="AY1079" s="294" t="b">
        <f t="shared" si="333"/>
        <v>1</v>
      </c>
      <c r="AZ1079" t="s">
        <v>2501</v>
      </c>
    </row>
    <row r="1080" spans="1:52" ht="17.25" customHeight="1" x14ac:dyDescent="0.25">
      <c r="A1080" s="281" t="s">
        <v>1053</v>
      </c>
      <c r="B1080" s="19"/>
      <c r="C1080" s="65" t="s">
        <v>2500</v>
      </c>
      <c r="D1080" s="66">
        <v>0</v>
      </c>
      <c r="E1080" s="67">
        <v>93.19</v>
      </c>
      <c r="F1080" s="101" t="s">
        <v>33</v>
      </c>
      <c r="G1080" s="46">
        <v>0</v>
      </c>
      <c r="H1080" s="46"/>
      <c r="I1080" s="46"/>
      <c r="J1080" s="46"/>
      <c r="K1080" s="46"/>
      <c r="L1080" s="46">
        <f t="shared" si="349"/>
        <v>0</v>
      </c>
      <c r="M1080" s="46"/>
      <c r="N1080" s="46">
        <f t="shared" si="350"/>
        <v>0</v>
      </c>
      <c r="O1080" s="105"/>
      <c r="P1080" s="105"/>
      <c r="Q1080" s="105"/>
      <c r="R1080" s="105"/>
      <c r="S1080" s="46"/>
      <c r="T1080" s="46"/>
      <c r="U1080" s="46"/>
      <c r="V1080" s="105">
        <v>40</v>
      </c>
      <c r="W1080" s="105"/>
      <c r="X1080" s="105"/>
      <c r="Y1080" s="105"/>
      <c r="Z1080" s="46">
        <f t="shared" si="351"/>
        <v>40</v>
      </c>
      <c r="AA1080" s="105">
        <v>40</v>
      </c>
      <c r="AB1080" s="46">
        <f t="shared" si="352"/>
        <v>0</v>
      </c>
      <c r="AC1080" s="105"/>
      <c r="AD1080" s="105"/>
      <c r="AE1080" s="105">
        <v>40</v>
      </c>
      <c r="AF1080" s="105"/>
      <c r="AG1080" s="46">
        <f t="shared" si="353"/>
        <v>0</v>
      </c>
      <c r="AH1080" s="105"/>
      <c r="AI1080" s="46">
        <f t="shared" si="354"/>
        <v>0</v>
      </c>
      <c r="AJ1080" s="105"/>
      <c r="AK1080" s="105"/>
      <c r="AL1080" s="105"/>
      <c r="AM1080" s="105"/>
      <c r="AN1080" s="46">
        <f t="shared" si="355"/>
        <v>0</v>
      </c>
      <c r="AO1080" s="105">
        <v>0</v>
      </c>
      <c r="AP1080" s="105">
        <f t="shared" si="356"/>
        <v>0</v>
      </c>
      <c r="AQ1080" s="46">
        <f t="shared" si="357"/>
        <v>40</v>
      </c>
      <c r="AR1080" s="46">
        <f t="shared" si="358"/>
        <v>0</v>
      </c>
      <c r="AS1080" s="46">
        <f t="shared" si="359"/>
        <v>40</v>
      </c>
      <c r="AT1080" s="46">
        <f t="shared" si="360"/>
        <v>0</v>
      </c>
      <c r="AU1080" s="46">
        <f t="shared" si="361"/>
        <v>0</v>
      </c>
      <c r="AV1080" s="105">
        <f t="shared" si="362"/>
        <v>0</v>
      </c>
      <c r="AW1080" s="105">
        <f t="shared" si="363"/>
        <v>0</v>
      </c>
      <c r="AX1080" s="108"/>
      <c r="AY1080" s="294" t="b">
        <f t="shared" si="333"/>
        <v>1</v>
      </c>
      <c r="AZ1080" t="s">
        <v>2500</v>
      </c>
    </row>
    <row r="1081" spans="1:52" ht="28.5" customHeight="1" x14ac:dyDescent="0.25">
      <c r="A1081" s="281" t="s">
        <v>1053</v>
      </c>
      <c r="B1081" s="19"/>
      <c r="C1081" s="65" t="s">
        <v>2502</v>
      </c>
      <c r="D1081" s="66">
        <v>0</v>
      </c>
      <c r="E1081" s="67"/>
      <c r="F1081" s="101" t="s">
        <v>33</v>
      </c>
      <c r="G1081" s="46">
        <v>0</v>
      </c>
      <c r="H1081" s="46"/>
      <c r="I1081" s="46"/>
      <c r="J1081" s="46"/>
      <c r="K1081" s="46"/>
      <c r="L1081" s="46">
        <f t="shared" si="349"/>
        <v>0</v>
      </c>
      <c r="M1081" s="46"/>
      <c r="N1081" s="46">
        <f t="shared" si="350"/>
        <v>0</v>
      </c>
      <c r="O1081" s="105"/>
      <c r="P1081" s="105"/>
      <c r="Q1081" s="105"/>
      <c r="R1081" s="105"/>
      <c r="S1081" s="46"/>
      <c r="T1081" s="46"/>
      <c r="U1081" s="46"/>
      <c r="V1081" s="105">
        <v>10</v>
      </c>
      <c r="W1081" s="105"/>
      <c r="X1081" s="105"/>
      <c r="Y1081" s="105"/>
      <c r="Z1081" s="46">
        <f t="shared" si="351"/>
        <v>10</v>
      </c>
      <c r="AA1081" s="105">
        <v>10</v>
      </c>
      <c r="AB1081" s="46">
        <f t="shared" si="352"/>
        <v>0</v>
      </c>
      <c r="AC1081" s="105"/>
      <c r="AD1081" s="105"/>
      <c r="AE1081" s="105">
        <v>10</v>
      </c>
      <c r="AF1081" s="105"/>
      <c r="AG1081" s="46">
        <f t="shared" si="353"/>
        <v>0</v>
      </c>
      <c r="AH1081" s="105">
        <v>0</v>
      </c>
      <c r="AI1081" s="46">
        <f t="shared" si="354"/>
        <v>0</v>
      </c>
      <c r="AJ1081" s="105"/>
      <c r="AK1081" s="105"/>
      <c r="AL1081" s="105"/>
      <c r="AM1081" s="105"/>
      <c r="AN1081" s="46">
        <f t="shared" si="355"/>
        <v>0</v>
      </c>
      <c r="AO1081" s="105">
        <v>0</v>
      </c>
      <c r="AP1081" s="105">
        <f t="shared" si="356"/>
        <v>0</v>
      </c>
      <c r="AQ1081" s="46">
        <f t="shared" si="357"/>
        <v>10</v>
      </c>
      <c r="AR1081" s="46">
        <f t="shared" si="358"/>
        <v>0</v>
      </c>
      <c r="AS1081" s="46">
        <f t="shared" si="359"/>
        <v>10</v>
      </c>
      <c r="AT1081" s="46">
        <f t="shared" si="360"/>
        <v>0</v>
      </c>
      <c r="AU1081" s="46">
        <f t="shared" si="361"/>
        <v>0</v>
      </c>
      <c r="AV1081" s="105">
        <f t="shared" si="362"/>
        <v>0</v>
      </c>
      <c r="AW1081" s="105">
        <f t="shared" si="363"/>
        <v>0</v>
      </c>
      <c r="AX1081" s="108"/>
      <c r="AY1081" s="294" t="b">
        <f t="shared" si="333"/>
        <v>1</v>
      </c>
      <c r="AZ1081" t="s">
        <v>2502</v>
      </c>
    </row>
    <row r="1082" spans="1:52" ht="17.25" customHeight="1" x14ac:dyDescent="0.25">
      <c r="A1082" s="281" t="s">
        <v>1298</v>
      </c>
      <c r="B1082" s="19"/>
      <c r="C1082" s="65" t="s">
        <v>2512</v>
      </c>
      <c r="D1082" s="66">
        <v>0</v>
      </c>
      <c r="E1082" s="67">
        <v>85</v>
      </c>
      <c r="F1082" s="101" t="s">
        <v>33</v>
      </c>
      <c r="G1082" s="46">
        <v>0</v>
      </c>
      <c r="H1082" s="46"/>
      <c r="I1082" s="46"/>
      <c r="J1082" s="46"/>
      <c r="K1082" s="46"/>
      <c r="L1082" s="46">
        <f t="shared" si="349"/>
        <v>0</v>
      </c>
      <c r="M1082" s="46"/>
      <c r="N1082" s="46">
        <f t="shared" si="350"/>
        <v>0</v>
      </c>
      <c r="O1082" s="105"/>
      <c r="P1082" s="105"/>
      <c r="Q1082" s="105"/>
      <c r="R1082" s="105"/>
      <c r="S1082" s="46"/>
      <c r="T1082" s="46"/>
      <c r="U1082" s="46"/>
      <c r="V1082" s="105">
        <v>1</v>
      </c>
      <c r="W1082" s="105"/>
      <c r="X1082" s="105">
        <v>1</v>
      </c>
      <c r="Y1082" s="105"/>
      <c r="Z1082" s="46">
        <f t="shared" si="351"/>
        <v>0</v>
      </c>
      <c r="AA1082" s="105"/>
      <c r="AB1082" s="46">
        <f t="shared" si="352"/>
        <v>0</v>
      </c>
      <c r="AC1082" s="105"/>
      <c r="AD1082" s="105"/>
      <c r="AE1082" s="105"/>
      <c r="AF1082" s="105"/>
      <c r="AG1082" s="46">
        <f t="shared" si="353"/>
        <v>0</v>
      </c>
      <c r="AH1082" s="105"/>
      <c r="AI1082" s="46">
        <f t="shared" si="354"/>
        <v>0</v>
      </c>
      <c r="AJ1082" s="105"/>
      <c r="AK1082" s="105"/>
      <c r="AL1082" s="105"/>
      <c r="AM1082" s="105"/>
      <c r="AN1082" s="46">
        <f t="shared" si="355"/>
        <v>0</v>
      </c>
      <c r="AO1082" s="105">
        <v>0</v>
      </c>
      <c r="AP1082" s="105">
        <f t="shared" si="356"/>
        <v>0</v>
      </c>
      <c r="AQ1082" s="46">
        <f t="shared" si="357"/>
        <v>1</v>
      </c>
      <c r="AR1082" s="46">
        <f t="shared" si="358"/>
        <v>0</v>
      </c>
      <c r="AS1082" s="46">
        <f t="shared" si="359"/>
        <v>1</v>
      </c>
      <c r="AT1082" s="46">
        <f t="shared" si="360"/>
        <v>0</v>
      </c>
      <c r="AU1082" s="46">
        <f t="shared" si="361"/>
        <v>0</v>
      </c>
      <c r="AV1082" s="105">
        <f t="shared" si="362"/>
        <v>0</v>
      </c>
      <c r="AW1082" s="105">
        <f t="shared" si="363"/>
        <v>0</v>
      </c>
      <c r="AX1082" s="108"/>
      <c r="AY1082" s="294" t="b">
        <f t="shared" si="333"/>
        <v>1</v>
      </c>
      <c r="AZ1082" t="s">
        <v>2512</v>
      </c>
    </row>
    <row r="1083" spans="1:52" ht="28.5" customHeight="1" x14ac:dyDescent="0.25">
      <c r="A1083" s="281" t="s">
        <v>1053</v>
      </c>
      <c r="B1083" s="19"/>
      <c r="C1083" s="65" t="s">
        <v>2503</v>
      </c>
      <c r="D1083" s="66">
        <v>0</v>
      </c>
      <c r="E1083" s="67">
        <v>35.99</v>
      </c>
      <c r="F1083" s="101" t="s">
        <v>33</v>
      </c>
      <c r="G1083" s="46">
        <v>0</v>
      </c>
      <c r="H1083" s="46"/>
      <c r="I1083" s="46"/>
      <c r="J1083" s="46"/>
      <c r="K1083" s="46"/>
      <c r="L1083" s="46">
        <f t="shared" si="349"/>
        <v>0</v>
      </c>
      <c r="M1083" s="46"/>
      <c r="N1083" s="46">
        <f t="shared" si="350"/>
        <v>0</v>
      </c>
      <c r="O1083" s="105"/>
      <c r="P1083" s="105"/>
      <c r="Q1083" s="105"/>
      <c r="R1083" s="105"/>
      <c r="S1083" s="46"/>
      <c r="T1083" s="46"/>
      <c r="U1083" s="46"/>
      <c r="V1083" s="105">
        <v>80</v>
      </c>
      <c r="W1083" s="105"/>
      <c r="X1083" s="105"/>
      <c r="Y1083" s="105"/>
      <c r="Z1083" s="46">
        <f t="shared" si="351"/>
        <v>80</v>
      </c>
      <c r="AA1083" s="105">
        <v>80</v>
      </c>
      <c r="AB1083" s="46">
        <f t="shared" si="352"/>
        <v>0</v>
      </c>
      <c r="AC1083" s="105"/>
      <c r="AD1083" s="105"/>
      <c r="AE1083" s="105">
        <v>80</v>
      </c>
      <c r="AF1083" s="105"/>
      <c r="AG1083" s="46">
        <f t="shared" si="353"/>
        <v>0</v>
      </c>
      <c r="AH1083" s="105"/>
      <c r="AI1083" s="46">
        <f t="shared" si="354"/>
        <v>0</v>
      </c>
      <c r="AJ1083" s="105"/>
      <c r="AK1083" s="105"/>
      <c r="AL1083" s="105"/>
      <c r="AM1083" s="105"/>
      <c r="AN1083" s="46">
        <f t="shared" si="355"/>
        <v>0</v>
      </c>
      <c r="AO1083" s="105">
        <v>0</v>
      </c>
      <c r="AP1083" s="105">
        <f t="shared" si="356"/>
        <v>0</v>
      </c>
      <c r="AQ1083" s="46">
        <f t="shared" si="357"/>
        <v>80</v>
      </c>
      <c r="AR1083" s="46">
        <f t="shared" si="358"/>
        <v>0</v>
      </c>
      <c r="AS1083" s="46">
        <f t="shared" si="359"/>
        <v>80</v>
      </c>
      <c r="AT1083" s="46">
        <f t="shared" si="360"/>
        <v>0</v>
      </c>
      <c r="AU1083" s="46">
        <f t="shared" si="361"/>
        <v>0</v>
      </c>
      <c r="AV1083" s="105">
        <f t="shared" si="362"/>
        <v>0</v>
      </c>
      <c r="AW1083" s="105">
        <f t="shared" si="363"/>
        <v>0</v>
      </c>
      <c r="AX1083" s="108"/>
      <c r="AY1083" s="294" t="b">
        <f t="shared" si="333"/>
        <v>1</v>
      </c>
      <c r="AZ1083" t="s">
        <v>2503</v>
      </c>
    </row>
    <row r="1084" spans="1:52" ht="17.25" customHeight="1" x14ac:dyDescent="0.25">
      <c r="A1084" s="281" t="s">
        <v>674</v>
      </c>
      <c r="B1084" s="19"/>
      <c r="C1084" s="65" t="s">
        <v>2589</v>
      </c>
      <c r="D1084" s="66">
        <v>0</v>
      </c>
      <c r="E1084" s="67"/>
      <c r="F1084" s="101" t="s">
        <v>33</v>
      </c>
      <c r="G1084" s="46">
        <v>0</v>
      </c>
      <c r="H1084" s="46"/>
      <c r="I1084" s="46"/>
      <c r="J1084" s="46"/>
      <c r="K1084" s="46"/>
      <c r="L1084" s="46">
        <f t="shared" si="349"/>
        <v>0</v>
      </c>
      <c r="M1084" s="46"/>
      <c r="N1084" s="46">
        <f t="shared" si="350"/>
        <v>0</v>
      </c>
      <c r="O1084" s="105"/>
      <c r="P1084" s="105"/>
      <c r="Q1084" s="105"/>
      <c r="R1084" s="105"/>
      <c r="S1084" s="46"/>
      <c r="T1084" s="46"/>
      <c r="U1084" s="46"/>
      <c r="V1084" s="105">
        <v>5</v>
      </c>
      <c r="W1084" s="105"/>
      <c r="X1084" s="105"/>
      <c r="Y1084" s="105"/>
      <c r="Z1084" s="46">
        <f t="shared" si="351"/>
        <v>5</v>
      </c>
      <c r="AA1084" s="105">
        <v>0</v>
      </c>
      <c r="AB1084" s="46">
        <f t="shared" si="352"/>
        <v>-5</v>
      </c>
      <c r="AC1084" s="105"/>
      <c r="AD1084" s="105"/>
      <c r="AE1084" s="105"/>
      <c r="AF1084" s="105"/>
      <c r="AG1084" s="46">
        <f t="shared" si="353"/>
        <v>5</v>
      </c>
      <c r="AH1084" s="105">
        <v>5</v>
      </c>
      <c r="AI1084" s="46">
        <f t="shared" si="354"/>
        <v>0</v>
      </c>
      <c r="AJ1084" s="105"/>
      <c r="AK1084" s="105"/>
      <c r="AL1084" s="105"/>
      <c r="AM1084" s="105"/>
      <c r="AN1084" s="46">
        <f t="shared" si="355"/>
        <v>5</v>
      </c>
      <c r="AO1084" s="105">
        <v>5</v>
      </c>
      <c r="AP1084" s="105">
        <f t="shared" si="356"/>
        <v>0</v>
      </c>
      <c r="AQ1084" s="46">
        <f t="shared" si="357"/>
        <v>5</v>
      </c>
      <c r="AR1084" s="46">
        <f t="shared" si="358"/>
        <v>0</v>
      </c>
      <c r="AS1084" s="46">
        <f t="shared" si="359"/>
        <v>0</v>
      </c>
      <c r="AT1084" s="46">
        <f t="shared" si="360"/>
        <v>0</v>
      </c>
      <c r="AU1084" s="46">
        <f t="shared" si="361"/>
        <v>5</v>
      </c>
      <c r="AV1084" s="184">
        <f t="shared" si="362"/>
        <v>5</v>
      </c>
      <c r="AW1084" s="105">
        <f t="shared" si="363"/>
        <v>0</v>
      </c>
      <c r="AX1084" s="108"/>
      <c r="AY1084" s="294" t="b">
        <f t="shared" si="333"/>
        <v>1</v>
      </c>
      <c r="AZ1084" t="s">
        <v>2589</v>
      </c>
    </row>
    <row r="1085" spans="1:52" ht="42.75" customHeight="1" x14ac:dyDescent="0.25">
      <c r="A1085" s="281" t="s">
        <v>1436</v>
      </c>
      <c r="B1085" s="19"/>
      <c r="C1085" s="106" t="s">
        <v>2198</v>
      </c>
      <c r="D1085" s="66"/>
      <c r="E1085" s="67"/>
      <c r="F1085" s="101" t="s">
        <v>33</v>
      </c>
      <c r="G1085" s="46">
        <v>0</v>
      </c>
      <c r="H1085" s="46">
        <v>6</v>
      </c>
      <c r="I1085" s="46"/>
      <c r="J1085" s="46"/>
      <c r="K1085" s="46"/>
      <c r="L1085" s="46">
        <f t="shared" si="349"/>
        <v>6</v>
      </c>
      <c r="M1085" s="46">
        <v>6</v>
      </c>
      <c r="N1085" s="46">
        <f t="shared" si="350"/>
        <v>0</v>
      </c>
      <c r="O1085" s="105"/>
      <c r="P1085" s="105"/>
      <c r="Q1085" s="105">
        <v>3</v>
      </c>
      <c r="R1085" s="105"/>
      <c r="S1085" s="46">
        <f>L1085+O1085+P1085-Q1085-R1085</f>
        <v>3</v>
      </c>
      <c r="T1085" s="46">
        <v>3</v>
      </c>
      <c r="U1085" s="46">
        <f>T1085-S1085</f>
        <v>0</v>
      </c>
      <c r="V1085" s="105"/>
      <c r="W1085" s="105"/>
      <c r="X1085" s="105"/>
      <c r="Y1085" s="105"/>
      <c r="Z1085" s="46">
        <f t="shared" si="351"/>
        <v>3</v>
      </c>
      <c r="AA1085" s="105">
        <v>3</v>
      </c>
      <c r="AB1085" s="46">
        <f t="shared" si="352"/>
        <v>0</v>
      </c>
      <c r="AC1085" s="105"/>
      <c r="AD1085" s="105"/>
      <c r="AE1085" s="105"/>
      <c r="AF1085" s="105"/>
      <c r="AG1085" s="46">
        <f t="shared" si="353"/>
        <v>3</v>
      </c>
      <c r="AH1085" s="105">
        <v>3</v>
      </c>
      <c r="AI1085" s="46">
        <f t="shared" si="354"/>
        <v>0</v>
      </c>
      <c r="AJ1085" s="105"/>
      <c r="AK1085" s="105"/>
      <c r="AL1085" s="105"/>
      <c r="AM1085" s="105"/>
      <c r="AN1085" s="46">
        <f t="shared" si="355"/>
        <v>3</v>
      </c>
      <c r="AO1085" s="105">
        <v>3</v>
      </c>
      <c r="AP1085" s="105">
        <f t="shared" si="356"/>
        <v>0</v>
      </c>
      <c r="AQ1085" s="46">
        <f t="shared" si="357"/>
        <v>6</v>
      </c>
      <c r="AR1085" s="46">
        <f t="shared" si="358"/>
        <v>0</v>
      </c>
      <c r="AS1085" s="46">
        <f t="shared" si="359"/>
        <v>3</v>
      </c>
      <c r="AT1085" s="46">
        <f t="shared" si="360"/>
        <v>0</v>
      </c>
      <c r="AU1085" s="46">
        <f t="shared" si="361"/>
        <v>3</v>
      </c>
      <c r="AV1085" s="184">
        <f t="shared" si="362"/>
        <v>3</v>
      </c>
      <c r="AW1085" s="105">
        <f t="shared" si="363"/>
        <v>0</v>
      </c>
      <c r="AX1085" s="108"/>
      <c r="AY1085" s="294" t="b">
        <f t="shared" si="333"/>
        <v>1</v>
      </c>
      <c r="AZ1085" t="s">
        <v>2198</v>
      </c>
    </row>
    <row r="1086" spans="1:52" ht="28.5" customHeight="1" x14ac:dyDescent="0.25">
      <c r="A1086" s="281" t="s">
        <v>1587</v>
      </c>
      <c r="B1086" s="19"/>
      <c r="C1086" s="65" t="s">
        <v>1594</v>
      </c>
      <c r="D1086" s="101"/>
      <c r="E1086" s="46"/>
      <c r="F1086" s="46" t="s">
        <v>33</v>
      </c>
      <c r="G1086" s="46">
        <v>0</v>
      </c>
      <c r="H1086" s="46"/>
      <c r="I1086" s="46"/>
      <c r="J1086" s="46"/>
      <c r="K1086" s="46"/>
      <c r="L1086" s="46">
        <f t="shared" si="349"/>
        <v>0</v>
      </c>
      <c r="M1086" s="46"/>
      <c r="N1086" s="46">
        <f t="shared" si="350"/>
        <v>0</v>
      </c>
      <c r="O1086" s="105"/>
      <c r="P1086" s="105"/>
      <c r="Q1086" s="105"/>
      <c r="R1086" s="105"/>
      <c r="S1086" s="46">
        <f>L1086+O1086+P1086-Q1086-R1086</f>
        <v>0</v>
      </c>
      <c r="T1086" s="19"/>
      <c r="U1086" s="104">
        <f>T1086-S1086</f>
        <v>0</v>
      </c>
      <c r="V1086" s="108"/>
      <c r="W1086" s="108"/>
      <c r="X1086" s="108"/>
      <c r="Y1086" s="108"/>
      <c r="Z1086" s="19">
        <f t="shared" si="351"/>
        <v>0</v>
      </c>
      <c r="AA1086" s="108"/>
      <c r="AB1086" s="19">
        <f t="shared" si="352"/>
        <v>0</v>
      </c>
      <c r="AC1086" s="108"/>
      <c r="AD1086" s="284"/>
      <c r="AE1086" s="108"/>
      <c r="AF1086" s="108"/>
      <c r="AG1086" s="46">
        <f t="shared" si="353"/>
        <v>0</v>
      </c>
      <c r="AH1086" s="105">
        <v>0</v>
      </c>
      <c r="AI1086" s="46">
        <f t="shared" si="354"/>
        <v>0</v>
      </c>
      <c r="AJ1086" s="108"/>
      <c r="AK1086" s="108"/>
      <c r="AL1086" s="108"/>
      <c r="AM1086" s="108"/>
      <c r="AN1086" s="46">
        <f t="shared" si="355"/>
        <v>0</v>
      </c>
      <c r="AO1086" s="108">
        <v>0</v>
      </c>
      <c r="AP1086" s="108">
        <f t="shared" si="356"/>
        <v>0</v>
      </c>
      <c r="AQ1086" s="46">
        <f t="shared" si="357"/>
        <v>0</v>
      </c>
      <c r="AR1086" s="46">
        <f t="shared" si="358"/>
        <v>0</v>
      </c>
      <c r="AS1086" s="46">
        <f t="shared" si="359"/>
        <v>0</v>
      </c>
      <c r="AT1086" s="46">
        <f t="shared" si="360"/>
        <v>0</v>
      </c>
      <c r="AU1086" s="46">
        <f t="shared" si="361"/>
        <v>0</v>
      </c>
      <c r="AV1086" s="115">
        <f t="shared" si="362"/>
        <v>0</v>
      </c>
      <c r="AW1086" s="115">
        <f t="shared" si="363"/>
        <v>0</v>
      </c>
      <c r="AX1086" s="108"/>
      <c r="AY1086" s="294" t="b">
        <f t="shared" si="333"/>
        <v>1</v>
      </c>
      <c r="AZ1086" t="s">
        <v>1594</v>
      </c>
    </row>
    <row r="1087" spans="1:52" ht="28.5" customHeight="1" x14ac:dyDescent="0.25">
      <c r="A1087" s="281" t="s">
        <v>674</v>
      </c>
      <c r="B1087" s="19"/>
      <c r="C1087" s="65" t="s">
        <v>2495</v>
      </c>
      <c r="D1087" s="66">
        <v>0</v>
      </c>
      <c r="E1087" s="67"/>
      <c r="F1087" s="101" t="s">
        <v>142</v>
      </c>
      <c r="G1087" s="46">
        <v>0</v>
      </c>
      <c r="H1087" s="46"/>
      <c r="I1087" s="46"/>
      <c r="J1087" s="46"/>
      <c r="K1087" s="46"/>
      <c r="L1087" s="46">
        <f t="shared" si="349"/>
        <v>0</v>
      </c>
      <c r="M1087" s="46"/>
      <c r="N1087" s="46">
        <f t="shared" si="350"/>
        <v>0</v>
      </c>
      <c r="O1087" s="105"/>
      <c r="P1087" s="105"/>
      <c r="Q1087" s="105"/>
      <c r="R1087" s="105"/>
      <c r="S1087" s="46"/>
      <c r="T1087" s="46"/>
      <c r="U1087" s="46"/>
      <c r="V1087" s="105">
        <v>1</v>
      </c>
      <c r="W1087" s="105"/>
      <c r="X1087" s="105"/>
      <c r="Y1087" s="105"/>
      <c r="Z1087" s="46">
        <f t="shared" si="351"/>
        <v>1</v>
      </c>
      <c r="AA1087" s="105">
        <v>1</v>
      </c>
      <c r="AB1087" s="46">
        <f t="shared" si="352"/>
        <v>0</v>
      </c>
      <c r="AC1087" s="105"/>
      <c r="AD1087" s="105"/>
      <c r="AE1087" s="105"/>
      <c r="AF1087" s="105"/>
      <c r="AG1087" s="46">
        <f t="shared" si="353"/>
        <v>1</v>
      </c>
      <c r="AH1087" s="105">
        <v>1</v>
      </c>
      <c r="AI1087" s="46">
        <f t="shared" si="354"/>
        <v>0</v>
      </c>
      <c r="AJ1087" s="105"/>
      <c r="AK1087" s="105"/>
      <c r="AL1087" s="105"/>
      <c r="AM1087" s="105"/>
      <c r="AN1087" s="46">
        <f t="shared" si="355"/>
        <v>1</v>
      </c>
      <c r="AO1087" s="105">
        <v>1</v>
      </c>
      <c r="AP1087" s="105">
        <f t="shared" si="356"/>
        <v>0</v>
      </c>
      <c r="AQ1087" s="46">
        <f t="shared" si="357"/>
        <v>1</v>
      </c>
      <c r="AR1087" s="46">
        <f t="shared" si="358"/>
        <v>0</v>
      </c>
      <c r="AS1087" s="46">
        <f t="shared" si="359"/>
        <v>0</v>
      </c>
      <c r="AT1087" s="46">
        <f t="shared" si="360"/>
        <v>0</v>
      </c>
      <c r="AU1087" s="46">
        <f t="shared" si="361"/>
        <v>1</v>
      </c>
      <c r="AV1087" s="184">
        <f t="shared" si="362"/>
        <v>1</v>
      </c>
      <c r="AW1087" s="105">
        <f t="shared" si="363"/>
        <v>0</v>
      </c>
      <c r="AX1087" s="108"/>
      <c r="AY1087" s="294" t="b">
        <f t="shared" si="333"/>
        <v>1</v>
      </c>
      <c r="AZ1087" t="s">
        <v>2495</v>
      </c>
    </row>
    <row r="1088" spans="1:52" ht="28.5" customHeight="1" x14ac:dyDescent="0.25">
      <c r="A1088" s="281" t="s">
        <v>1423</v>
      </c>
      <c r="B1088" s="19"/>
      <c r="C1088" s="65" t="s">
        <v>2363</v>
      </c>
      <c r="D1088" s="66">
        <v>0</v>
      </c>
      <c r="E1088" s="67">
        <v>266.8</v>
      </c>
      <c r="F1088" s="101" t="s">
        <v>76</v>
      </c>
      <c r="G1088" s="46">
        <v>0</v>
      </c>
      <c r="H1088" s="46"/>
      <c r="I1088" s="46"/>
      <c r="J1088" s="46"/>
      <c r="K1088" s="46"/>
      <c r="L1088" s="46">
        <f t="shared" si="349"/>
        <v>0</v>
      </c>
      <c r="M1088" s="46"/>
      <c r="N1088" s="46">
        <f t="shared" si="350"/>
        <v>0</v>
      </c>
      <c r="O1088" s="105"/>
      <c r="P1088" s="105"/>
      <c r="Q1088" s="105"/>
      <c r="R1088" s="105"/>
      <c r="S1088" s="46"/>
      <c r="T1088" s="46"/>
      <c r="U1088" s="46"/>
      <c r="V1088" s="105">
        <v>1</v>
      </c>
      <c r="W1088" s="105"/>
      <c r="X1088" s="105"/>
      <c r="Y1088" s="105"/>
      <c r="Z1088" s="46">
        <f t="shared" si="351"/>
        <v>1</v>
      </c>
      <c r="AA1088" s="105">
        <v>1</v>
      </c>
      <c r="AB1088" s="46">
        <f t="shared" si="352"/>
        <v>0</v>
      </c>
      <c r="AC1088" s="105"/>
      <c r="AD1088" s="105"/>
      <c r="AE1088" s="105"/>
      <c r="AF1088" s="105"/>
      <c r="AG1088" s="46">
        <f t="shared" si="353"/>
        <v>1</v>
      </c>
      <c r="AH1088" s="105">
        <v>1</v>
      </c>
      <c r="AI1088" s="46">
        <f t="shared" si="354"/>
        <v>0</v>
      </c>
      <c r="AJ1088" s="105"/>
      <c r="AK1088" s="105"/>
      <c r="AL1088" s="105">
        <v>1</v>
      </c>
      <c r="AM1088" s="105"/>
      <c r="AN1088" s="46">
        <f t="shared" si="355"/>
        <v>0</v>
      </c>
      <c r="AO1088" s="105">
        <v>0</v>
      </c>
      <c r="AP1088" s="105">
        <f t="shared" si="356"/>
        <v>0</v>
      </c>
      <c r="AQ1088" s="46">
        <f t="shared" si="357"/>
        <v>1</v>
      </c>
      <c r="AR1088" s="46">
        <f t="shared" si="358"/>
        <v>0</v>
      </c>
      <c r="AS1088" s="46">
        <f t="shared" si="359"/>
        <v>1</v>
      </c>
      <c r="AT1088" s="46">
        <f t="shared" si="360"/>
        <v>0</v>
      </c>
      <c r="AU1088" s="46">
        <f t="shared" si="361"/>
        <v>0</v>
      </c>
      <c r="AV1088" s="105">
        <f t="shared" si="362"/>
        <v>0</v>
      </c>
      <c r="AW1088" s="105">
        <f t="shared" si="363"/>
        <v>0</v>
      </c>
      <c r="AX1088" s="108"/>
      <c r="AY1088" s="294" t="b">
        <f t="shared" si="333"/>
        <v>1</v>
      </c>
      <c r="AZ1088" t="s">
        <v>2363</v>
      </c>
    </row>
    <row r="1089" spans="1:52" ht="28.5" customHeight="1" x14ac:dyDescent="0.25">
      <c r="A1089" s="281" t="s">
        <v>1423</v>
      </c>
      <c r="B1089" s="19"/>
      <c r="C1089" s="65" t="s">
        <v>2359</v>
      </c>
      <c r="D1089" s="66">
        <v>0</v>
      </c>
      <c r="E1089" s="67">
        <v>266.8</v>
      </c>
      <c r="F1089" s="101" t="s">
        <v>76</v>
      </c>
      <c r="G1089" s="46">
        <v>0</v>
      </c>
      <c r="H1089" s="46"/>
      <c r="I1089" s="46"/>
      <c r="J1089" s="46"/>
      <c r="K1089" s="46"/>
      <c r="L1089" s="46">
        <f t="shared" si="349"/>
        <v>0</v>
      </c>
      <c r="M1089" s="46"/>
      <c r="N1089" s="46">
        <f t="shared" si="350"/>
        <v>0</v>
      </c>
      <c r="O1089" s="105"/>
      <c r="P1089" s="105"/>
      <c r="Q1089" s="105"/>
      <c r="R1089" s="105"/>
      <c r="S1089" s="46"/>
      <c r="T1089" s="46"/>
      <c r="U1089" s="46"/>
      <c r="V1089" s="105">
        <v>1</v>
      </c>
      <c r="W1089" s="105"/>
      <c r="X1089" s="105"/>
      <c r="Y1089" s="105"/>
      <c r="Z1089" s="46">
        <f t="shared" si="351"/>
        <v>1</v>
      </c>
      <c r="AA1089" s="105">
        <v>1</v>
      </c>
      <c r="AB1089" s="46">
        <f t="shared" si="352"/>
        <v>0</v>
      </c>
      <c r="AC1089" s="105"/>
      <c r="AD1089" s="105"/>
      <c r="AE1089" s="105"/>
      <c r="AF1089" s="105"/>
      <c r="AG1089" s="46">
        <f t="shared" si="353"/>
        <v>1</v>
      </c>
      <c r="AH1089" s="105">
        <v>1</v>
      </c>
      <c r="AI1089" s="46">
        <f t="shared" si="354"/>
        <v>0</v>
      </c>
      <c r="AJ1089" s="105"/>
      <c r="AK1089" s="105"/>
      <c r="AL1089" s="105">
        <v>1</v>
      </c>
      <c r="AM1089" s="105"/>
      <c r="AN1089" s="46">
        <f t="shared" si="355"/>
        <v>0</v>
      </c>
      <c r="AO1089" s="105">
        <v>0</v>
      </c>
      <c r="AP1089" s="105">
        <f t="shared" si="356"/>
        <v>0</v>
      </c>
      <c r="AQ1089" s="46">
        <f t="shared" si="357"/>
        <v>1</v>
      </c>
      <c r="AR1089" s="46">
        <f t="shared" si="358"/>
        <v>0</v>
      </c>
      <c r="AS1089" s="46">
        <f t="shared" si="359"/>
        <v>1</v>
      </c>
      <c r="AT1089" s="46">
        <f t="shared" si="360"/>
        <v>0</v>
      </c>
      <c r="AU1089" s="46">
        <f t="shared" si="361"/>
        <v>0</v>
      </c>
      <c r="AV1089" s="105">
        <f t="shared" si="362"/>
        <v>0</v>
      </c>
      <c r="AW1089" s="105">
        <f t="shared" si="363"/>
        <v>0</v>
      </c>
      <c r="AX1089" s="108"/>
      <c r="AY1089" s="294" t="b">
        <f t="shared" si="333"/>
        <v>1</v>
      </c>
      <c r="AZ1089" t="s">
        <v>2359</v>
      </c>
    </row>
    <row r="1090" spans="1:52" ht="28.5" customHeight="1" x14ac:dyDescent="0.25">
      <c r="A1090" s="281" t="s">
        <v>1423</v>
      </c>
      <c r="B1090" s="19"/>
      <c r="C1090" s="65" t="s">
        <v>2361</v>
      </c>
      <c r="D1090" s="66">
        <v>0</v>
      </c>
      <c r="E1090" s="67">
        <v>266.8</v>
      </c>
      <c r="F1090" s="101" t="s">
        <v>76</v>
      </c>
      <c r="G1090" s="46">
        <v>0</v>
      </c>
      <c r="H1090" s="46"/>
      <c r="I1090" s="46"/>
      <c r="J1090" s="46"/>
      <c r="K1090" s="46"/>
      <c r="L1090" s="46">
        <f t="shared" si="349"/>
        <v>0</v>
      </c>
      <c r="M1090" s="46"/>
      <c r="N1090" s="46">
        <f t="shared" si="350"/>
        <v>0</v>
      </c>
      <c r="O1090" s="105"/>
      <c r="P1090" s="105"/>
      <c r="Q1090" s="105"/>
      <c r="R1090" s="105"/>
      <c r="S1090" s="46"/>
      <c r="T1090" s="46"/>
      <c r="U1090" s="46"/>
      <c r="V1090" s="105">
        <v>1</v>
      </c>
      <c r="W1090" s="105"/>
      <c r="X1090" s="105"/>
      <c r="Y1090" s="105"/>
      <c r="Z1090" s="46">
        <f t="shared" si="351"/>
        <v>1</v>
      </c>
      <c r="AA1090" s="105">
        <v>1</v>
      </c>
      <c r="AB1090" s="46">
        <f t="shared" si="352"/>
        <v>0</v>
      </c>
      <c r="AC1090" s="105"/>
      <c r="AD1090" s="105"/>
      <c r="AE1090" s="105"/>
      <c r="AF1090" s="105"/>
      <c r="AG1090" s="46">
        <f t="shared" si="353"/>
        <v>1</v>
      </c>
      <c r="AH1090" s="105">
        <v>1</v>
      </c>
      <c r="AI1090" s="46">
        <f t="shared" si="354"/>
        <v>0</v>
      </c>
      <c r="AJ1090" s="105"/>
      <c r="AK1090" s="105"/>
      <c r="AL1090" s="105">
        <v>1</v>
      </c>
      <c r="AM1090" s="105"/>
      <c r="AN1090" s="46">
        <f t="shared" si="355"/>
        <v>0</v>
      </c>
      <c r="AO1090" s="105">
        <v>0</v>
      </c>
      <c r="AP1090" s="105">
        <f t="shared" si="356"/>
        <v>0</v>
      </c>
      <c r="AQ1090" s="46">
        <f t="shared" si="357"/>
        <v>1</v>
      </c>
      <c r="AR1090" s="46">
        <f t="shared" si="358"/>
        <v>0</v>
      </c>
      <c r="AS1090" s="46">
        <f t="shared" si="359"/>
        <v>1</v>
      </c>
      <c r="AT1090" s="46">
        <f t="shared" si="360"/>
        <v>0</v>
      </c>
      <c r="AU1090" s="46">
        <f t="shared" si="361"/>
        <v>0</v>
      </c>
      <c r="AV1090" s="105">
        <f t="shared" si="362"/>
        <v>0</v>
      </c>
      <c r="AW1090" s="105">
        <f t="shared" si="363"/>
        <v>0</v>
      </c>
      <c r="AX1090" s="108"/>
      <c r="AY1090" s="294" t="b">
        <f t="shared" si="333"/>
        <v>1</v>
      </c>
      <c r="AZ1090" t="s">
        <v>2361</v>
      </c>
    </row>
    <row r="1091" spans="1:52" ht="28.5" customHeight="1" x14ac:dyDescent="0.25">
      <c r="A1091" s="281" t="s">
        <v>1423</v>
      </c>
      <c r="B1091" s="19"/>
      <c r="C1091" s="65" t="s">
        <v>2356</v>
      </c>
      <c r="D1091" s="66">
        <v>0</v>
      </c>
      <c r="E1091" s="67">
        <v>928</v>
      </c>
      <c r="F1091" s="101" t="s">
        <v>159</v>
      </c>
      <c r="G1091" s="46">
        <v>0</v>
      </c>
      <c r="H1091" s="46"/>
      <c r="I1091" s="46"/>
      <c r="J1091" s="46"/>
      <c r="K1091" s="46"/>
      <c r="L1091" s="46">
        <f t="shared" si="349"/>
        <v>0</v>
      </c>
      <c r="M1091" s="46"/>
      <c r="N1091" s="46">
        <f t="shared" si="350"/>
        <v>0</v>
      </c>
      <c r="O1091" s="105"/>
      <c r="P1091" s="105"/>
      <c r="Q1091" s="105"/>
      <c r="R1091" s="105"/>
      <c r="S1091" s="46"/>
      <c r="T1091" s="46"/>
      <c r="U1091" s="46"/>
      <c r="V1091" s="105">
        <v>1</v>
      </c>
      <c r="W1091" s="105"/>
      <c r="X1091" s="105"/>
      <c r="Y1091" s="105"/>
      <c r="Z1091" s="46">
        <f t="shared" si="351"/>
        <v>1</v>
      </c>
      <c r="AA1091" s="105">
        <v>1</v>
      </c>
      <c r="AB1091" s="46">
        <f t="shared" si="352"/>
        <v>0</v>
      </c>
      <c r="AC1091" s="105"/>
      <c r="AD1091" s="105"/>
      <c r="AE1091" s="105"/>
      <c r="AF1091" s="105"/>
      <c r="AG1091" s="46">
        <f t="shared" si="353"/>
        <v>1</v>
      </c>
      <c r="AH1091" s="105">
        <v>1</v>
      </c>
      <c r="AI1091" s="46">
        <f t="shared" si="354"/>
        <v>0</v>
      </c>
      <c r="AJ1091" s="105"/>
      <c r="AK1091" s="105"/>
      <c r="AL1091" s="105"/>
      <c r="AM1091" s="105"/>
      <c r="AN1091" s="46">
        <f t="shared" si="355"/>
        <v>1</v>
      </c>
      <c r="AO1091" s="105">
        <v>1</v>
      </c>
      <c r="AP1091" s="105">
        <f t="shared" si="356"/>
        <v>0</v>
      </c>
      <c r="AQ1091" s="46">
        <f t="shared" si="357"/>
        <v>1</v>
      </c>
      <c r="AR1091" s="46">
        <f t="shared" si="358"/>
        <v>0</v>
      </c>
      <c r="AS1091" s="46">
        <f t="shared" si="359"/>
        <v>0</v>
      </c>
      <c r="AT1091" s="46">
        <f t="shared" si="360"/>
        <v>0</v>
      </c>
      <c r="AU1091" s="46">
        <f t="shared" si="361"/>
        <v>1</v>
      </c>
      <c r="AV1091" s="184">
        <f t="shared" si="362"/>
        <v>1</v>
      </c>
      <c r="AW1091" s="105">
        <f t="shared" si="363"/>
        <v>0</v>
      </c>
      <c r="AX1091" s="108"/>
      <c r="AY1091" s="294" t="b">
        <f t="shared" si="333"/>
        <v>1</v>
      </c>
      <c r="AZ1091" t="s">
        <v>2356</v>
      </c>
    </row>
    <row r="1092" spans="1:52" ht="28.5" customHeight="1" x14ac:dyDescent="0.25">
      <c r="A1092" s="281" t="s">
        <v>1423</v>
      </c>
      <c r="B1092" s="19"/>
      <c r="C1092" s="65" t="s">
        <v>2362</v>
      </c>
      <c r="D1092" s="66">
        <v>0</v>
      </c>
      <c r="E1092" s="67">
        <v>266.8</v>
      </c>
      <c r="F1092" s="101" t="s">
        <v>76</v>
      </c>
      <c r="G1092" s="46">
        <v>0</v>
      </c>
      <c r="H1092" s="46"/>
      <c r="I1092" s="46"/>
      <c r="J1092" s="46"/>
      <c r="K1092" s="46"/>
      <c r="L1092" s="46">
        <f t="shared" si="349"/>
        <v>0</v>
      </c>
      <c r="M1092" s="46"/>
      <c r="N1092" s="46">
        <f t="shared" si="350"/>
        <v>0</v>
      </c>
      <c r="O1092" s="105"/>
      <c r="P1092" s="105"/>
      <c r="Q1092" s="105"/>
      <c r="R1092" s="105"/>
      <c r="S1092" s="46"/>
      <c r="T1092" s="46"/>
      <c r="U1092" s="46"/>
      <c r="V1092" s="105">
        <v>1</v>
      </c>
      <c r="W1092" s="105"/>
      <c r="X1092" s="105"/>
      <c r="Y1092" s="105"/>
      <c r="Z1092" s="46">
        <f t="shared" si="351"/>
        <v>1</v>
      </c>
      <c r="AA1092" s="105">
        <v>1</v>
      </c>
      <c r="AB1092" s="46">
        <f t="shared" si="352"/>
        <v>0</v>
      </c>
      <c r="AC1092" s="105"/>
      <c r="AD1092" s="105"/>
      <c r="AE1092" s="105"/>
      <c r="AF1092" s="105"/>
      <c r="AG1092" s="46">
        <f t="shared" si="353"/>
        <v>1</v>
      </c>
      <c r="AH1092" s="105">
        <v>1</v>
      </c>
      <c r="AI1092" s="46">
        <f t="shared" si="354"/>
        <v>0</v>
      </c>
      <c r="AJ1092" s="105"/>
      <c r="AK1092" s="105"/>
      <c r="AL1092" s="105">
        <v>1</v>
      </c>
      <c r="AM1092" s="105"/>
      <c r="AN1092" s="46">
        <f t="shared" si="355"/>
        <v>0</v>
      </c>
      <c r="AO1092" s="105">
        <v>0</v>
      </c>
      <c r="AP1092" s="105">
        <f t="shared" si="356"/>
        <v>0</v>
      </c>
      <c r="AQ1092" s="46">
        <f t="shared" si="357"/>
        <v>1</v>
      </c>
      <c r="AR1092" s="46">
        <f t="shared" si="358"/>
        <v>0</v>
      </c>
      <c r="AS1092" s="46">
        <f t="shared" si="359"/>
        <v>1</v>
      </c>
      <c r="AT1092" s="46">
        <f t="shared" si="360"/>
        <v>0</v>
      </c>
      <c r="AU1092" s="46">
        <f t="shared" si="361"/>
        <v>0</v>
      </c>
      <c r="AV1092" s="105">
        <f t="shared" si="362"/>
        <v>0</v>
      </c>
      <c r="AW1092" s="105">
        <f t="shared" si="363"/>
        <v>0</v>
      </c>
      <c r="AX1092" s="108"/>
      <c r="AY1092" s="294" t="b">
        <f t="shared" si="333"/>
        <v>1</v>
      </c>
      <c r="AZ1092" t="s">
        <v>2362</v>
      </c>
    </row>
    <row r="1093" spans="1:52" ht="28.5" customHeight="1" x14ac:dyDescent="0.25">
      <c r="A1093" s="281" t="s">
        <v>1423</v>
      </c>
      <c r="B1093" s="19"/>
      <c r="C1093" s="65" t="s">
        <v>2360</v>
      </c>
      <c r="D1093" s="66">
        <v>0</v>
      </c>
      <c r="E1093" s="67">
        <v>266.8</v>
      </c>
      <c r="F1093" s="101" t="s">
        <v>76</v>
      </c>
      <c r="G1093" s="46">
        <v>0</v>
      </c>
      <c r="H1093" s="46"/>
      <c r="I1093" s="46"/>
      <c r="J1093" s="46"/>
      <c r="K1093" s="46"/>
      <c r="L1093" s="46">
        <f t="shared" si="349"/>
        <v>0</v>
      </c>
      <c r="M1093" s="46"/>
      <c r="N1093" s="46">
        <f t="shared" si="350"/>
        <v>0</v>
      </c>
      <c r="O1093" s="105"/>
      <c r="P1093" s="105"/>
      <c r="Q1093" s="105"/>
      <c r="R1093" s="105"/>
      <c r="S1093" s="46"/>
      <c r="T1093" s="46"/>
      <c r="U1093" s="46"/>
      <c r="V1093" s="105">
        <v>1</v>
      </c>
      <c r="W1093" s="105"/>
      <c r="X1093" s="105"/>
      <c r="Y1093" s="105"/>
      <c r="Z1093" s="46">
        <f t="shared" si="351"/>
        <v>1</v>
      </c>
      <c r="AA1093" s="105">
        <v>1</v>
      </c>
      <c r="AB1093" s="46">
        <f t="shared" si="352"/>
        <v>0</v>
      </c>
      <c r="AC1093" s="105"/>
      <c r="AD1093" s="105"/>
      <c r="AE1093" s="105"/>
      <c r="AF1093" s="105"/>
      <c r="AG1093" s="46">
        <f t="shared" si="353"/>
        <v>1</v>
      </c>
      <c r="AH1093" s="105">
        <v>1</v>
      </c>
      <c r="AI1093" s="46">
        <f t="shared" si="354"/>
        <v>0</v>
      </c>
      <c r="AJ1093" s="105"/>
      <c r="AK1093" s="105"/>
      <c r="AL1093" s="105">
        <v>1</v>
      </c>
      <c r="AM1093" s="105"/>
      <c r="AN1093" s="46">
        <f t="shared" si="355"/>
        <v>0</v>
      </c>
      <c r="AO1093" s="105">
        <v>0</v>
      </c>
      <c r="AP1093" s="105">
        <f t="shared" si="356"/>
        <v>0</v>
      </c>
      <c r="AQ1093" s="46">
        <f t="shared" si="357"/>
        <v>1</v>
      </c>
      <c r="AR1093" s="46">
        <f t="shared" si="358"/>
        <v>0</v>
      </c>
      <c r="AS1093" s="46">
        <f t="shared" si="359"/>
        <v>1</v>
      </c>
      <c r="AT1093" s="46">
        <f t="shared" si="360"/>
        <v>0</v>
      </c>
      <c r="AU1093" s="46">
        <f t="shared" si="361"/>
        <v>0</v>
      </c>
      <c r="AV1093" s="105">
        <f t="shared" si="362"/>
        <v>0</v>
      </c>
      <c r="AW1093" s="105">
        <f t="shared" si="363"/>
        <v>0</v>
      </c>
      <c r="AX1093" s="108"/>
      <c r="AY1093" s="294" t="b">
        <f t="shared" si="333"/>
        <v>1</v>
      </c>
      <c r="AZ1093" t="s">
        <v>2360</v>
      </c>
    </row>
    <row r="1094" spans="1:52" ht="28.5" customHeight="1" x14ac:dyDescent="0.25">
      <c r="A1094" s="281" t="s">
        <v>1423</v>
      </c>
      <c r="B1094" s="19"/>
      <c r="C1094" s="65" t="s">
        <v>2516</v>
      </c>
      <c r="D1094" s="66">
        <v>0</v>
      </c>
      <c r="E1094" s="67">
        <v>928</v>
      </c>
      <c r="F1094" s="101" t="s">
        <v>159</v>
      </c>
      <c r="G1094" s="46">
        <v>0</v>
      </c>
      <c r="H1094" s="46"/>
      <c r="I1094" s="46"/>
      <c r="J1094" s="46"/>
      <c r="K1094" s="46"/>
      <c r="L1094" s="46">
        <f t="shared" si="349"/>
        <v>0</v>
      </c>
      <c r="M1094" s="46"/>
      <c r="N1094" s="46">
        <f t="shared" si="350"/>
        <v>0</v>
      </c>
      <c r="O1094" s="105"/>
      <c r="P1094" s="105"/>
      <c r="Q1094" s="105"/>
      <c r="R1094" s="105"/>
      <c r="S1094" s="46"/>
      <c r="T1094" s="46"/>
      <c r="U1094" s="46"/>
      <c r="V1094" s="105">
        <v>2</v>
      </c>
      <c r="W1094" s="105"/>
      <c r="X1094" s="105"/>
      <c r="Y1094" s="105"/>
      <c r="Z1094" s="46">
        <f t="shared" si="351"/>
        <v>2</v>
      </c>
      <c r="AA1094" s="105">
        <v>2</v>
      </c>
      <c r="AB1094" s="46">
        <f t="shared" si="352"/>
        <v>0</v>
      </c>
      <c r="AC1094" s="105"/>
      <c r="AD1094" s="105"/>
      <c r="AE1094" s="105"/>
      <c r="AF1094" s="105"/>
      <c r="AG1094" s="46">
        <f t="shared" si="353"/>
        <v>2</v>
      </c>
      <c r="AH1094" s="105">
        <v>2</v>
      </c>
      <c r="AI1094" s="46">
        <f t="shared" si="354"/>
        <v>0</v>
      </c>
      <c r="AJ1094" s="105"/>
      <c r="AK1094" s="105"/>
      <c r="AL1094" s="105">
        <v>1</v>
      </c>
      <c r="AM1094" s="105"/>
      <c r="AN1094" s="46">
        <f t="shared" si="355"/>
        <v>1</v>
      </c>
      <c r="AO1094" s="105">
        <v>1</v>
      </c>
      <c r="AP1094" s="105">
        <f t="shared" si="356"/>
        <v>0</v>
      </c>
      <c r="AQ1094" s="46">
        <f t="shared" si="357"/>
        <v>2</v>
      </c>
      <c r="AR1094" s="46">
        <f t="shared" si="358"/>
        <v>0</v>
      </c>
      <c r="AS1094" s="46">
        <f t="shared" si="359"/>
        <v>1</v>
      </c>
      <c r="AT1094" s="46">
        <f t="shared" si="360"/>
        <v>0</v>
      </c>
      <c r="AU1094" s="46">
        <f t="shared" si="361"/>
        <v>1</v>
      </c>
      <c r="AV1094" s="184">
        <f t="shared" si="362"/>
        <v>1</v>
      </c>
      <c r="AW1094" s="105">
        <f t="shared" si="363"/>
        <v>0</v>
      </c>
      <c r="AX1094" s="108"/>
      <c r="AY1094" s="294" t="b">
        <f t="shared" si="333"/>
        <v>1</v>
      </c>
      <c r="AZ1094" t="s">
        <v>2516</v>
      </c>
    </row>
    <row r="1095" spans="1:52" ht="34.5" x14ac:dyDescent="0.25">
      <c r="A1095" s="281" t="s">
        <v>674</v>
      </c>
      <c r="B1095" s="69"/>
      <c r="C1095" s="65" t="s">
        <v>2118</v>
      </c>
      <c r="D1095" s="66"/>
      <c r="E1095" s="67"/>
      <c r="F1095" s="101" t="s">
        <v>1715</v>
      </c>
      <c r="G1095" s="46">
        <v>0</v>
      </c>
      <c r="H1095" s="46"/>
      <c r="I1095" s="46"/>
      <c r="J1095" s="46">
        <v>1</v>
      </c>
      <c r="K1095" s="46"/>
      <c r="L1095" s="46">
        <f t="shared" si="349"/>
        <v>-1</v>
      </c>
      <c r="M1095" s="46">
        <v>3</v>
      </c>
      <c r="N1095" s="46">
        <f t="shared" si="350"/>
        <v>4</v>
      </c>
      <c r="O1095" s="105"/>
      <c r="P1095" s="105"/>
      <c r="Q1095" s="105"/>
      <c r="R1095" s="105"/>
      <c r="S1095" s="46">
        <f>L1095+O1095+P1095-Q1095-R1095</f>
        <v>-1</v>
      </c>
      <c r="T1095" s="46">
        <v>3</v>
      </c>
      <c r="U1095" s="46">
        <f>T1095-S1095</f>
        <v>4</v>
      </c>
      <c r="V1095" s="105"/>
      <c r="W1095" s="105"/>
      <c r="X1095" s="105"/>
      <c r="Y1095" s="105"/>
      <c r="Z1095" s="46">
        <f t="shared" si="351"/>
        <v>-1</v>
      </c>
      <c r="AA1095" s="105">
        <v>3</v>
      </c>
      <c r="AB1095" s="46">
        <f t="shared" si="352"/>
        <v>4</v>
      </c>
      <c r="AC1095" s="105"/>
      <c r="AD1095" s="105"/>
      <c r="AE1095" s="105"/>
      <c r="AF1095" s="105"/>
      <c r="AG1095" s="46">
        <f t="shared" si="353"/>
        <v>-1</v>
      </c>
      <c r="AH1095" s="105">
        <v>3</v>
      </c>
      <c r="AI1095" s="46">
        <f t="shared" si="354"/>
        <v>4</v>
      </c>
      <c r="AJ1095" s="105">
        <v>4</v>
      </c>
      <c r="AK1095" s="105"/>
      <c r="AL1095" s="105"/>
      <c r="AM1095" s="105"/>
      <c r="AN1095" s="46">
        <f t="shared" si="355"/>
        <v>3</v>
      </c>
      <c r="AO1095" s="105">
        <v>3</v>
      </c>
      <c r="AP1095" s="105">
        <f t="shared" si="356"/>
        <v>0</v>
      </c>
      <c r="AQ1095" s="46">
        <f t="shared" si="357"/>
        <v>4</v>
      </c>
      <c r="AR1095" s="46">
        <f t="shared" si="358"/>
        <v>0</v>
      </c>
      <c r="AS1095" s="46">
        <f t="shared" si="359"/>
        <v>1</v>
      </c>
      <c r="AT1095" s="46">
        <f t="shared" si="360"/>
        <v>0</v>
      </c>
      <c r="AU1095" s="46">
        <f t="shared" si="361"/>
        <v>3</v>
      </c>
      <c r="AV1095" s="184">
        <f t="shared" si="362"/>
        <v>3</v>
      </c>
      <c r="AW1095" s="105">
        <f t="shared" si="363"/>
        <v>0</v>
      </c>
      <c r="AX1095" s="108"/>
      <c r="AY1095" s="294" t="b">
        <f t="shared" si="333"/>
        <v>1</v>
      </c>
      <c r="AZ1095" t="s">
        <v>2118</v>
      </c>
    </row>
    <row r="1096" spans="1:52" ht="18" customHeight="1" thickBot="1" x14ac:dyDescent="0.3">
      <c r="B1096" s="39"/>
      <c r="C1096" s="39"/>
      <c r="D1096" s="40">
        <f>SUM(D9:D1045)</f>
        <v>360316.48470000015</v>
      </c>
      <c r="E1096" s="40">
        <f>SUM(E9:E1045)</f>
        <v>366433.44470000011</v>
      </c>
      <c r="F1096" s="40">
        <f>SUM(F9:F1045)</f>
        <v>0</v>
      </c>
      <c r="G1096" s="308">
        <f>SUM(G9:G1095)</f>
        <v>6067</v>
      </c>
      <c r="H1096" s="308">
        <f t="shared" ref="H1096:AW1096" si="364">SUM(H9:H1095)</f>
        <v>6</v>
      </c>
      <c r="I1096" s="308">
        <f t="shared" si="364"/>
        <v>0</v>
      </c>
      <c r="J1096" s="308">
        <f t="shared" si="364"/>
        <v>224</v>
      </c>
      <c r="K1096" s="308">
        <f t="shared" si="364"/>
        <v>0</v>
      </c>
      <c r="L1096" s="308">
        <f t="shared" si="364"/>
        <v>5849</v>
      </c>
      <c r="M1096" s="308">
        <f t="shared" si="364"/>
        <v>6224</v>
      </c>
      <c r="N1096" s="308">
        <f t="shared" si="364"/>
        <v>375</v>
      </c>
      <c r="O1096" s="308">
        <f t="shared" si="364"/>
        <v>749</v>
      </c>
      <c r="P1096" s="308">
        <f t="shared" si="364"/>
        <v>0</v>
      </c>
      <c r="Q1096" s="308">
        <f t="shared" si="364"/>
        <v>371</v>
      </c>
      <c r="R1096" s="308">
        <f t="shared" si="364"/>
        <v>0</v>
      </c>
      <c r="S1096" s="308">
        <f t="shared" si="364"/>
        <v>6227</v>
      </c>
      <c r="T1096" s="308">
        <f t="shared" si="364"/>
        <v>6618</v>
      </c>
      <c r="U1096" s="308">
        <f t="shared" si="364"/>
        <v>391</v>
      </c>
      <c r="V1096" s="308">
        <f t="shared" si="364"/>
        <v>3576</v>
      </c>
      <c r="W1096" s="308">
        <f t="shared" si="364"/>
        <v>0</v>
      </c>
      <c r="X1096" s="308">
        <f t="shared" si="364"/>
        <v>372</v>
      </c>
      <c r="Y1096" s="308">
        <f t="shared" si="364"/>
        <v>0</v>
      </c>
      <c r="Z1096" s="308">
        <f t="shared" si="364"/>
        <v>9431</v>
      </c>
      <c r="AA1096" s="308">
        <f t="shared" si="364"/>
        <v>9415</v>
      </c>
      <c r="AB1096" s="308">
        <f t="shared" si="364"/>
        <v>-16</v>
      </c>
      <c r="AC1096" s="308">
        <f t="shared" si="364"/>
        <v>23</v>
      </c>
      <c r="AD1096" s="308">
        <f t="shared" si="364"/>
        <v>0</v>
      </c>
      <c r="AE1096" s="308">
        <f t="shared" si="364"/>
        <v>593</v>
      </c>
      <c r="AF1096" s="308">
        <f t="shared" si="364"/>
        <v>0</v>
      </c>
      <c r="AG1096" s="308">
        <f t="shared" si="364"/>
        <v>8861</v>
      </c>
      <c r="AH1096" s="308">
        <f t="shared" si="364"/>
        <v>9220</v>
      </c>
      <c r="AI1096" s="308">
        <f t="shared" si="364"/>
        <v>359</v>
      </c>
      <c r="AJ1096" s="308">
        <f t="shared" si="364"/>
        <v>399</v>
      </c>
      <c r="AK1096" s="308">
        <f t="shared" si="364"/>
        <v>0</v>
      </c>
      <c r="AL1096" s="308">
        <f t="shared" si="364"/>
        <v>762</v>
      </c>
      <c r="AM1096" s="308">
        <f t="shared" si="364"/>
        <v>0</v>
      </c>
      <c r="AN1096" s="308">
        <f t="shared" si="364"/>
        <v>8498</v>
      </c>
      <c r="AO1096" s="308">
        <f t="shared" si="364"/>
        <v>8482</v>
      </c>
      <c r="AP1096" s="308">
        <f t="shared" si="364"/>
        <v>-16</v>
      </c>
      <c r="AQ1096" s="308">
        <f t="shared" si="364"/>
        <v>4753</v>
      </c>
      <c r="AR1096" s="308">
        <f t="shared" si="364"/>
        <v>0</v>
      </c>
      <c r="AS1096" s="308">
        <f>SUM(AS9:AS1095)</f>
        <v>2322</v>
      </c>
      <c r="AT1096" s="308">
        <f t="shared" si="364"/>
        <v>0</v>
      </c>
      <c r="AU1096" s="308">
        <f t="shared" si="364"/>
        <v>8498</v>
      </c>
      <c r="AV1096" s="308">
        <f t="shared" si="364"/>
        <v>8482</v>
      </c>
      <c r="AW1096" s="308">
        <f t="shared" si="364"/>
        <v>-16</v>
      </c>
      <c r="AX1096" s="41"/>
      <c r="AY1096" s="295"/>
    </row>
    <row r="1097" spans="1:52" ht="24.95" customHeight="1" thickTop="1" x14ac:dyDescent="0.25">
      <c r="D1097" s="42"/>
    </row>
    <row r="1098" spans="1:52" ht="24.95" customHeight="1" x14ac:dyDescent="0.25">
      <c r="D1098" s="42"/>
    </row>
    <row r="1099" spans="1:52" ht="24.95" customHeight="1" x14ac:dyDescent="0.25">
      <c r="G1099" s="80"/>
    </row>
    <row r="1102" spans="1:52" ht="24.95" customHeight="1" x14ac:dyDescent="0.25">
      <c r="F1102" s="45"/>
    </row>
    <row r="1103" spans="1:52" ht="24.95" customHeight="1" x14ac:dyDescent="0.25">
      <c r="F1103" s="45"/>
    </row>
    <row r="1104" spans="1:52" ht="24.95" customHeight="1" x14ac:dyDescent="0.25">
      <c r="F1104" s="45"/>
    </row>
    <row r="1105" spans="4:6" ht="24.95" customHeight="1" x14ac:dyDescent="0.25">
      <c r="D1105" s="44"/>
      <c r="F1105" s="45"/>
    </row>
    <row r="1106" spans="4:6" ht="24.95" customHeight="1" x14ac:dyDescent="0.25">
      <c r="D1106" s="44"/>
      <c r="F1106" s="45"/>
    </row>
  </sheetData>
  <autoFilter ref="A8:XCM1096" xr:uid="{00000000-0001-0000-0000-000000000000}"/>
  <mergeCells count="10">
    <mergeCell ref="A1:F1"/>
    <mergeCell ref="A2:F2"/>
    <mergeCell ref="A3:F3"/>
    <mergeCell ref="A4:F4"/>
    <mergeCell ref="H7:N7"/>
    <mergeCell ref="AJ7:AP7"/>
    <mergeCell ref="AC7:AI7"/>
    <mergeCell ref="V7:AB7"/>
    <mergeCell ref="O7:U7"/>
    <mergeCell ref="AQ7:AW7"/>
  </mergeCells>
  <conditionalFormatting sqref="C5:E7 A1:A4">
    <cfRule type="duplicateValues" dxfId="190" priority="342"/>
  </conditionalFormatting>
  <pageMargins left="0.25" right="0.25" top="0.75" bottom="0.75" header="0.3" footer="0.3"/>
  <pageSetup scale="10" fitToWidth="3" fitToHeight="3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00B0F0"/>
  </sheetPr>
  <dimension ref="A2:A16"/>
  <sheetViews>
    <sheetView workbookViewId="0"/>
  </sheetViews>
  <sheetFormatPr baseColWidth="10" defaultColWidth="10.7109375" defaultRowHeight="36" x14ac:dyDescent="0.55000000000000004"/>
  <cols>
    <col min="1" max="1" width="105.42578125" style="72" bestFit="1" customWidth="1"/>
  </cols>
  <sheetData>
    <row r="2" spans="1:1" x14ac:dyDescent="0.55000000000000004">
      <c r="A2" s="71" t="s">
        <v>27</v>
      </c>
    </row>
    <row r="3" spans="1:1" x14ac:dyDescent="0.55000000000000004">
      <c r="A3" s="71" t="s">
        <v>189</v>
      </c>
    </row>
    <row r="4" spans="1:1" x14ac:dyDescent="0.55000000000000004">
      <c r="A4" s="71" t="s">
        <v>228</v>
      </c>
    </row>
    <row r="5" spans="1:1" x14ac:dyDescent="0.55000000000000004">
      <c r="A5" s="71" t="s">
        <v>674</v>
      </c>
    </row>
    <row r="6" spans="1:1" x14ac:dyDescent="0.55000000000000004">
      <c r="A6" s="71" t="s">
        <v>1053</v>
      </c>
    </row>
    <row r="7" spans="1:1" x14ac:dyDescent="0.55000000000000004">
      <c r="A7" s="71" t="s">
        <v>1298</v>
      </c>
    </row>
    <row r="8" spans="1:1" x14ac:dyDescent="0.55000000000000004">
      <c r="A8" s="71" t="s">
        <v>1436</v>
      </c>
    </row>
    <row r="9" spans="1:1" x14ac:dyDescent="0.55000000000000004">
      <c r="A9" s="71" t="s">
        <v>1270</v>
      </c>
    </row>
    <row r="10" spans="1:1" x14ac:dyDescent="0.55000000000000004">
      <c r="A10" s="71" t="s">
        <v>1540</v>
      </c>
    </row>
    <row r="11" spans="1:1" x14ac:dyDescent="0.55000000000000004">
      <c r="A11" s="71" t="s">
        <v>1587</v>
      </c>
    </row>
    <row r="12" spans="1:1" x14ac:dyDescent="0.55000000000000004">
      <c r="A12" s="71" t="s">
        <v>1601</v>
      </c>
    </row>
    <row r="13" spans="1:1" x14ac:dyDescent="0.55000000000000004">
      <c r="A13" s="71" t="s">
        <v>1271</v>
      </c>
    </row>
    <row r="14" spans="1:1" x14ac:dyDescent="0.55000000000000004">
      <c r="A14" s="71" t="s">
        <v>1739</v>
      </c>
    </row>
    <row r="15" spans="1:1" x14ac:dyDescent="0.55000000000000004">
      <c r="A15" s="71" t="s">
        <v>1880</v>
      </c>
    </row>
    <row r="16" spans="1:1" x14ac:dyDescent="0.55000000000000004">
      <c r="A16" s="72" t="s">
        <v>1423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4">
    <tabColor theme="6" tint="0.39997558519241921"/>
    <pageSetUpPr fitToPage="1"/>
  </sheetPr>
  <dimension ref="A1:H633"/>
  <sheetViews>
    <sheetView topLeftCell="A522" workbookViewId="0">
      <selection activeCell="B527" sqref="B527"/>
    </sheetView>
  </sheetViews>
  <sheetFormatPr baseColWidth="10" defaultColWidth="11" defaultRowHeight="15" x14ac:dyDescent="0.25"/>
  <cols>
    <col min="1" max="1" width="10.7109375" style="1" bestFit="1" customWidth="1"/>
    <col min="2" max="2" width="6.85546875" style="2" customWidth="1"/>
    <col min="3" max="3" width="8.42578125" style="3" customWidth="1"/>
    <col min="4" max="4" width="42.28515625" style="4" bestFit="1" customWidth="1"/>
    <col min="5" max="5" width="15.28515625" bestFit="1" customWidth="1"/>
    <col min="6" max="6" width="20.85546875" bestFit="1" customWidth="1"/>
    <col min="7" max="7" width="31.42578125" style="5" customWidth="1"/>
    <col min="9" max="9" width="3.85546875" bestFit="1" customWidth="1"/>
    <col min="10" max="11" width="12.28515625" bestFit="1" customWidth="1"/>
  </cols>
  <sheetData>
    <row r="1" spans="1:8" x14ac:dyDescent="0.25">
      <c r="A1" s="544" t="s">
        <v>0</v>
      </c>
      <c r="B1" s="544"/>
      <c r="C1" s="544"/>
      <c r="D1" s="544"/>
      <c r="E1" s="544"/>
      <c r="F1" s="544"/>
      <c r="G1" s="545"/>
    </row>
    <row r="2" spans="1:8" x14ac:dyDescent="0.25">
      <c r="A2" s="544" t="s">
        <v>1</v>
      </c>
      <c r="B2" s="544"/>
      <c r="C2" s="544"/>
      <c r="D2" s="544"/>
      <c r="E2" s="544"/>
      <c r="F2" s="544"/>
      <c r="G2" s="545"/>
    </row>
    <row r="3" spans="1:8" x14ac:dyDescent="0.25">
      <c r="A3" s="544" t="s">
        <v>2</v>
      </c>
      <c r="B3" s="544"/>
      <c r="C3" s="544"/>
      <c r="D3" s="544"/>
      <c r="E3" s="544"/>
      <c r="F3" s="544"/>
      <c r="G3" s="545"/>
    </row>
    <row r="4" spans="1:8" x14ac:dyDescent="0.25">
      <c r="A4" s="544" t="s">
        <v>11</v>
      </c>
      <c r="B4" s="544"/>
      <c r="C4" s="544"/>
      <c r="D4" s="544"/>
      <c r="E4" s="544"/>
      <c r="F4" s="544"/>
      <c r="G4" s="544"/>
    </row>
    <row r="5" spans="1:8" x14ac:dyDescent="0.25">
      <c r="G5" s="6" t="s">
        <v>3</v>
      </c>
    </row>
    <row r="6" spans="1:8" s="12" customFormat="1" ht="3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11" t="s">
        <v>9</v>
      </c>
      <c r="G6" s="11" t="s">
        <v>10</v>
      </c>
    </row>
    <row r="7" spans="1:8" s="17" customFormat="1" ht="13.5" x14ac:dyDescent="0.25">
      <c r="A7" s="181">
        <v>46113</v>
      </c>
      <c r="B7" s="182">
        <v>1</v>
      </c>
      <c r="C7" s="183" t="s">
        <v>33</v>
      </c>
      <c r="D7" s="150" t="s">
        <v>41</v>
      </c>
      <c r="E7" s="14" t="s">
        <v>2122</v>
      </c>
      <c r="F7" s="15" t="s">
        <v>2123</v>
      </c>
      <c r="G7" s="16" t="s">
        <v>2124</v>
      </c>
      <c r="H7" s="18"/>
    </row>
    <row r="8" spans="1:8" s="17" customFormat="1" ht="13.5" x14ac:dyDescent="0.25">
      <c r="A8" s="181">
        <v>46113</v>
      </c>
      <c r="B8" s="182">
        <v>4</v>
      </c>
      <c r="C8" s="183" t="s">
        <v>76</v>
      </c>
      <c r="D8" s="150" t="s">
        <v>197</v>
      </c>
      <c r="E8" s="14" t="s">
        <v>2122</v>
      </c>
      <c r="F8" s="15" t="s">
        <v>2125</v>
      </c>
      <c r="G8" s="16" t="s">
        <v>2126</v>
      </c>
      <c r="H8" s="18"/>
    </row>
    <row r="9" spans="1:8" s="17" customFormat="1" ht="13.5" x14ac:dyDescent="0.25">
      <c r="A9" s="181">
        <v>46113</v>
      </c>
      <c r="B9" s="182">
        <v>1</v>
      </c>
      <c r="C9" s="183" t="s">
        <v>53</v>
      </c>
      <c r="D9" s="150" t="s">
        <v>91</v>
      </c>
      <c r="E9" s="14" t="s">
        <v>2122</v>
      </c>
      <c r="F9" s="15" t="s">
        <v>2125</v>
      </c>
      <c r="G9" s="16" t="s">
        <v>2126</v>
      </c>
      <c r="H9" s="18"/>
    </row>
    <row r="10" spans="1:8" s="17" customFormat="1" x14ac:dyDescent="0.25">
      <c r="A10" s="181">
        <v>46113</v>
      </c>
      <c r="B10" s="182">
        <v>18</v>
      </c>
      <c r="C10" s="183" t="s">
        <v>53</v>
      </c>
      <c r="D10" s="141" t="s">
        <v>225</v>
      </c>
      <c r="E10" s="14" t="s">
        <v>2122</v>
      </c>
      <c r="F10" s="15" t="s">
        <v>2127</v>
      </c>
      <c r="G10" s="16" t="s">
        <v>2128</v>
      </c>
      <c r="H10" s="18"/>
    </row>
    <row r="11" spans="1:8" s="17" customFormat="1" ht="13.5" x14ac:dyDescent="0.25">
      <c r="A11" s="181">
        <v>46113</v>
      </c>
      <c r="B11" s="182">
        <v>1</v>
      </c>
      <c r="C11" s="183" t="s">
        <v>33</v>
      </c>
      <c r="D11" s="150" t="s">
        <v>115</v>
      </c>
      <c r="E11" s="14" t="s">
        <v>2122</v>
      </c>
      <c r="F11" s="15" t="s">
        <v>2122</v>
      </c>
      <c r="G11" s="16" t="s">
        <v>2129</v>
      </c>
      <c r="H11" s="18"/>
    </row>
    <row r="12" spans="1:8" s="17" customFormat="1" ht="13.5" x14ac:dyDescent="0.25">
      <c r="A12" s="181">
        <v>46113</v>
      </c>
      <c r="B12" s="182">
        <v>12</v>
      </c>
      <c r="C12" s="183" t="s">
        <v>33</v>
      </c>
      <c r="D12" s="150" t="s">
        <v>41</v>
      </c>
      <c r="E12" s="14" t="s">
        <v>2122</v>
      </c>
      <c r="F12" s="15" t="s">
        <v>2125</v>
      </c>
      <c r="G12" s="16" t="s">
        <v>2126</v>
      </c>
      <c r="H12" s="18"/>
    </row>
    <row r="13" spans="1:8" s="17" customFormat="1" ht="13.5" x14ac:dyDescent="0.25">
      <c r="A13" s="181">
        <v>46113</v>
      </c>
      <c r="B13" s="182">
        <v>8</v>
      </c>
      <c r="C13" s="183" t="s">
        <v>76</v>
      </c>
      <c r="D13" s="150" t="s">
        <v>197</v>
      </c>
      <c r="E13" s="14" t="s">
        <v>2122</v>
      </c>
      <c r="F13" s="15" t="s">
        <v>2125</v>
      </c>
      <c r="G13" s="16" t="s">
        <v>2126</v>
      </c>
      <c r="H13" s="18"/>
    </row>
    <row r="14" spans="1:8" s="17" customFormat="1" ht="13.5" x14ac:dyDescent="0.25">
      <c r="A14" s="181">
        <v>46113</v>
      </c>
      <c r="B14" s="182">
        <v>1</v>
      </c>
      <c r="C14" s="183" t="s">
        <v>33</v>
      </c>
      <c r="D14" s="150" t="s">
        <v>2130</v>
      </c>
      <c r="E14" s="14" t="s">
        <v>2122</v>
      </c>
      <c r="F14" s="15" t="s">
        <v>2131</v>
      </c>
      <c r="G14" s="16" t="s">
        <v>2132</v>
      </c>
      <c r="H14" s="18"/>
    </row>
    <row r="15" spans="1:8" s="17" customFormat="1" ht="13.5" x14ac:dyDescent="0.25">
      <c r="A15" s="181">
        <v>46113</v>
      </c>
      <c r="B15" s="182">
        <v>1</v>
      </c>
      <c r="C15" s="183" t="s">
        <v>53</v>
      </c>
      <c r="D15" s="150" t="s">
        <v>782</v>
      </c>
      <c r="E15" s="14" t="s">
        <v>2122</v>
      </c>
      <c r="F15" s="15" t="s">
        <v>2133</v>
      </c>
      <c r="G15" s="16" t="s">
        <v>2124</v>
      </c>
      <c r="H15" s="18"/>
    </row>
    <row r="16" spans="1:8" s="17" customFormat="1" ht="13.5" x14ac:dyDescent="0.25">
      <c r="A16" s="181">
        <v>46113</v>
      </c>
      <c r="B16" s="182">
        <v>20</v>
      </c>
      <c r="C16" s="183" t="s">
        <v>2169</v>
      </c>
      <c r="D16" s="150" t="s">
        <v>197</v>
      </c>
      <c r="E16" s="14" t="s">
        <v>2122</v>
      </c>
      <c r="F16" s="15" t="s">
        <v>2134</v>
      </c>
      <c r="G16" s="16" t="s">
        <v>2135</v>
      </c>
      <c r="H16" s="18"/>
    </row>
    <row r="17" spans="1:8" s="17" customFormat="1" ht="13.5" x14ac:dyDescent="0.25">
      <c r="A17" s="181">
        <v>46113</v>
      </c>
      <c r="B17" s="182">
        <v>1</v>
      </c>
      <c r="C17" s="183" t="s">
        <v>76</v>
      </c>
      <c r="D17" s="150" t="s">
        <v>197</v>
      </c>
      <c r="E17" s="14" t="s">
        <v>2122</v>
      </c>
      <c r="F17" s="15" t="s">
        <v>2134</v>
      </c>
      <c r="G17" s="16" t="s">
        <v>2135</v>
      </c>
      <c r="H17" s="18"/>
    </row>
    <row r="18" spans="1:8" s="17" customFormat="1" ht="13.5" x14ac:dyDescent="0.25">
      <c r="A18" s="181">
        <v>46113</v>
      </c>
      <c r="B18" s="182">
        <v>1</v>
      </c>
      <c r="C18" s="183" t="s">
        <v>53</v>
      </c>
      <c r="D18" s="150" t="s">
        <v>91</v>
      </c>
      <c r="E18" s="14" t="s">
        <v>2122</v>
      </c>
      <c r="F18" s="15" t="s">
        <v>2134</v>
      </c>
      <c r="G18" s="16" t="s">
        <v>2135</v>
      </c>
      <c r="H18" s="18"/>
    </row>
    <row r="19" spans="1:8" s="17" customFormat="1" ht="13.5" x14ac:dyDescent="0.25">
      <c r="A19" s="181">
        <v>46113</v>
      </c>
      <c r="B19" s="182">
        <v>1</v>
      </c>
      <c r="C19" s="183" t="s">
        <v>53</v>
      </c>
      <c r="D19" s="150" t="s">
        <v>91</v>
      </c>
      <c r="E19" s="14" t="s">
        <v>2136</v>
      </c>
      <c r="F19" s="15" t="s">
        <v>2236</v>
      </c>
      <c r="G19" s="16" t="s">
        <v>2142</v>
      </c>
      <c r="H19" s="18"/>
    </row>
    <row r="20" spans="1:8" s="17" customFormat="1" ht="13.5" x14ac:dyDescent="0.25">
      <c r="A20" s="181">
        <v>46113</v>
      </c>
      <c r="B20" s="182">
        <v>3</v>
      </c>
      <c r="C20" s="183" t="s">
        <v>33</v>
      </c>
      <c r="D20" s="150" t="s">
        <v>1933</v>
      </c>
      <c r="E20" s="14" t="s">
        <v>2122</v>
      </c>
      <c r="F20" s="15" t="s">
        <v>2160</v>
      </c>
      <c r="G20" s="16" t="s">
        <v>2197</v>
      </c>
      <c r="H20" s="18"/>
    </row>
    <row r="21" spans="1:8" s="17" customFormat="1" ht="13.5" x14ac:dyDescent="0.25">
      <c r="A21" s="181">
        <v>46113</v>
      </c>
      <c r="B21" s="182">
        <v>3</v>
      </c>
      <c r="C21" s="183" t="s">
        <v>33</v>
      </c>
      <c r="D21" s="150" t="s">
        <v>2240</v>
      </c>
      <c r="E21" s="14" t="s">
        <v>2147</v>
      </c>
      <c r="F21" s="15" t="s">
        <v>2209</v>
      </c>
      <c r="G21" s="16" t="s">
        <v>2138</v>
      </c>
      <c r="H21" s="18"/>
    </row>
    <row r="22" spans="1:8" s="17" customFormat="1" ht="13.5" x14ac:dyDescent="0.25">
      <c r="A22" s="181">
        <v>46114</v>
      </c>
      <c r="B22" s="182">
        <v>9</v>
      </c>
      <c r="C22" s="183" t="s">
        <v>33</v>
      </c>
      <c r="D22" s="150" t="s">
        <v>2137</v>
      </c>
      <c r="E22" s="14" t="s">
        <v>2122</v>
      </c>
      <c r="F22" s="15" t="s">
        <v>2125</v>
      </c>
      <c r="G22" s="16" t="s">
        <v>2126</v>
      </c>
      <c r="H22" s="18"/>
    </row>
    <row r="23" spans="1:8" s="17" customFormat="1" x14ac:dyDescent="0.25">
      <c r="A23" s="181">
        <v>46114</v>
      </c>
      <c r="B23" s="182">
        <v>1</v>
      </c>
      <c r="C23" s="183" t="s">
        <v>76</v>
      </c>
      <c r="D23" s="180" t="s">
        <v>209</v>
      </c>
      <c r="E23" s="14" t="s">
        <v>2122</v>
      </c>
      <c r="F23" s="15" t="s">
        <v>2122</v>
      </c>
      <c r="G23" s="16" t="s">
        <v>2138</v>
      </c>
      <c r="H23" s="18"/>
    </row>
    <row r="24" spans="1:8" s="17" customFormat="1" x14ac:dyDescent="0.25">
      <c r="A24" s="181">
        <v>46114</v>
      </c>
      <c r="B24" s="182">
        <v>1</v>
      </c>
      <c r="C24" s="183" t="s">
        <v>33</v>
      </c>
      <c r="D24" s="180" t="s">
        <v>133</v>
      </c>
      <c r="E24" s="14" t="s">
        <v>2122</v>
      </c>
      <c r="F24" s="15" t="s">
        <v>2122</v>
      </c>
      <c r="G24" s="16" t="s">
        <v>2138</v>
      </c>
      <c r="H24" s="18"/>
    </row>
    <row r="25" spans="1:8" s="17" customFormat="1" ht="13.5" x14ac:dyDescent="0.25">
      <c r="A25" s="181">
        <v>46114</v>
      </c>
      <c r="B25" s="182">
        <v>4</v>
      </c>
      <c r="C25" s="183" t="s">
        <v>76</v>
      </c>
      <c r="D25" s="150" t="s">
        <v>197</v>
      </c>
      <c r="E25" s="14" t="s">
        <v>2122</v>
      </c>
      <c r="F25" s="15" t="s">
        <v>2139</v>
      </c>
      <c r="G25" s="16" t="s">
        <v>2140</v>
      </c>
      <c r="H25" s="18"/>
    </row>
    <row r="26" spans="1:8" s="17" customFormat="1" ht="13.5" x14ac:dyDescent="0.25">
      <c r="A26" s="181">
        <v>46114</v>
      </c>
      <c r="B26" s="182">
        <v>1</v>
      </c>
      <c r="C26" s="183" t="s">
        <v>33</v>
      </c>
      <c r="D26" s="150" t="s">
        <v>41</v>
      </c>
      <c r="E26" s="14" t="s">
        <v>2122</v>
      </c>
      <c r="F26" s="15" t="s">
        <v>2139</v>
      </c>
      <c r="G26" s="16" t="s">
        <v>2140</v>
      </c>
      <c r="H26" s="18"/>
    </row>
    <row r="27" spans="1:8" s="17" customFormat="1" ht="30" x14ac:dyDescent="0.25">
      <c r="A27" s="181">
        <v>46114</v>
      </c>
      <c r="B27" s="182">
        <v>1</v>
      </c>
      <c r="C27" s="183" t="s">
        <v>33</v>
      </c>
      <c r="D27" s="147" t="s">
        <v>99</v>
      </c>
      <c r="E27" s="14" t="s">
        <v>2122</v>
      </c>
      <c r="F27" s="15" t="s">
        <v>2141</v>
      </c>
      <c r="G27" s="16" t="s">
        <v>2142</v>
      </c>
      <c r="H27" s="18"/>
    </row>
    <row r="28" spans="1:8" s="17" customFormat="1" ht="13.5" x14ac:dyDescent="0.25">
      <c r="A28" s="181">
        <v>46114</v>
      </c>
      <c r="B28" s="182">
        <v>1</v>
      </c>
      <c r="C28" s="183" t="s">
        <v>33</v>
      </c>
      <c r="D28" s="150" t="s">
        <v>41</v>
      </c>
      <c r="E28" s="14" t="s">
        <v>2122</v>
      </c>
      <c r="F28" s="15" t="s">
        <v>2143</v>
      </c>
      <c r="G28" s="16" t="s">
        <v>2124</v>
      </c>
      <c r="H28" s="18"/>
    </row>
    <row r="29" spans="1:8" s="17" customFormat="1" ht="13.5" x14ac:dyDescent="0.25">
      <c r="A29" s="181">
        <v>46114</v>
      </c>
      <c r="B29" s="182">
        <v>1</v>
      </c>
      <c r="C29" s="183" t="s">
        <v>33</v>
      </c>
      <c r="D29" s="150" t="s">
        <v>2144</v>
      </c>
      <c r="E29" s="14" t="s">
        <v>2122</v>
      </c>
      <c r="F29" s="15" t="s">
        <v>2143</v>
      </c>
      <c r="G29" s="16" t="s">
        <v>2124</v>
      </c>
      <c r="H29" s="18"/>
    </row>
    <row r="30" spans="1:8" s="17" customFormat="1" ht="13.5" x14ac:dyDescent="0.25">
      <c r="A30" s="181">
        <v>46114</v>
      </c>
      <c r="B30" s="182">
        <v>20</v>
      </c>
      <c r="C30" s="183" t="s">
        <v>2169</v>
      </c>
      <c r="D30" s="150" t="s">
        <v>197</v>
      </c>
      <c r="E30" s="14" t="s">
        <v>2122</v>
      </c>
      <c r="F30" s="15" t="s">
        <v>2145</v>
      </c>
      <c r="G30" s="16" t="s">
        <v>2146</v>
      </c>
      <c r="H30" s="18"/>
    </row>
    <row r="31" spans="1:8" s="17" customFormat="1" ht="13.5" x14ac:dyDescent="0.25">
      <c r="A31" s="181">
        <v>46114</v>
      </c>
      <c r="B31" s="182">
        <v>4</v>
      </c>
      <c r="C31" s="183" t="s">
        <v>76</v>
      </c>
      <c r="D31" s="150" t="s">
        <v>121</v>
      </c>
      <c r="E31" s="14" t="s">
        <v>2122</v>
      </c>
      <c r="F31" s="15" t="s">
        <v>2143</v>
      </c>
      <c r="G31" s="16" t="s">
        <v>2124</v>
      </c>
      <c r="H31" s="18"/>
    </row>
    <row r="32" spans="1:8" s="17" customFormat="1" ht="13.5" x14ac:dyDescent="0.25">
      <c r="A32" s="181">
        <v>46114</v>
      </c>
      <c r="B32" s="182">
        <v>1</v>
      </c>
      <c r="C32" s="183" t="s">
        <v>53</v>
      </c>
      <c r="D32" s="150" t="s">
        <v>91</v>
      </c>
      <c r="E32" s="14" t="s">
        <v>2122</v>
      </c>
      <c r="F32" s="15" t="s">
        <v>2143</v>
      </c>
      <c r="G32" s="16" t="s">
        <v>2124</v>
      </c>
      <c r="H32" s="18"/>
    </row>
    <row r="33" spans="1:8" s="17" customFormat="1" ht="13.5" x14ac:dyDescent="0.25">
      <c r="A33" s="181">
        <v>46114</v>
      </c>
      <c r="B33" s="182">
        <v>20</v>
      </c>
      <c r="C33" s="183" t="s">
        <v>2169</v>
      </c>
      <c r="D33" s="150" t="s">
        <v>197</v>
      </c>
      <c r="E33" s="14" t="s">
        <v>2122</v>
      </c>
      <c r="F33" s="15" t="s">
        <v>2143</v>
      </c>
      <c r="G33" s="16" t="s">
        <v>2124</v>
      </c>
      <c r="H33" s="18"/>
    </row>
    <row r="34" spans="1:8" s="17" customFormat="1" ht="13.5" x14ac:dyDescent="0.25">
      <c r="A34" s="181">
        <v>46114</v>
      </c>
      <c r="B34" s="182">
        <v>4</v>
      </c>
      <c r="C34" s="183" t="s">
        <v>76</v>
      </c>
      <c r="D34" s="150" t="s">
        <v>197</v>
      </c>
      <c r="E34" s="14" t="s">
        <v>2147</v>
      </c>
      <c r="F34" s="15" t="s">
        <v>2125</v>
      </c>
      <c r="G34" s="16" t="s">
        <v>2126</v>
      </c>
      <c r="H34" s="18"/>
    </row>
    <row r="35" spans="1:8" s="17" customFormat="1" ht="13.5" x14ac:dyDescent="0.25">
      <c r="A35" s="181">
        <v>46114</v>
      </c>
      <c r="B35" s="182">
        <v>12</v>
      </c>
      <c r="C35" s="183" t="s">
        <v>33</v>
      </c>
      <c r="D35" s="150" t="s">
        <v>41</v>
      </c>
      <c r="E35" s="150" t="s">
        <v>2147</v>
      </c>
      <c r="F35" s="15" t="s">
        <v>2125</v>
      </c>
      <c r="G35" s="16" t="s">
        <v>2126</v>
      </c>
      <c r="H35" s="18"/>
    </row>
    <row r="36" spans="1:8" s="17" customFormat="1" ht="13.5" x14ac:dyDescent="0.25">
      <c r="A36" s="181">
        <v>46114</v>
      </c>
      <c r="B36" s="182">
        <v>1</v>
      </c>
      <c r="C36" s="183" t="s">
        <v>76</v>
      </c>
      <c r="D36" s="150" t="s">
        <v>2148</v>
      </c>
      <c r="E36" s="14" t="s">
        <v>2122</v>
      </c>
      <c r="F36" s="15" t="s">
        <v>2127</v>
      </c>
      <c r="G36" s="16" t="s">
        <v>2126</v>
      </c>
      <c r="H36" s="18"/>
    </row>
    <row r="37" spans="1:8" s="17" customFormat="1" ht="13.5" x14ac:dyDescent="0.25">
      <c r="A37" s="181">
        <v>46114</v>
      </c>
      <c r="B37" s="182">
        <v>1</v>
      </c>
      <c r="C37" s="183" t="s">
        <v>33</v>
      </c>
      <c r="D37" s="150" t="s">
        <v>41</v>
      </c>
      <c r="E37" s="14" t="s">
        <v>2122</v>
      </c>
      <c r="F37" s="15" t="s">
        <v>2149</v>
      </c>
      <c r="G37" s="16" t="s">
        <v>2150</v>
      </c>
      <c r="H37" s="18"/>
    </row>
    <row r="38" spans="1:8" s="17" customFormat="1" ht="13.5" x14ac:dyDescent="0.25">
      <c r="A38" s="181">
        <v>46114</v>
      </c>
      <c r="B38" s="182">
        <v>20</v>
      </c>
      <c r="C38" s="183" t="s">
        <v>2169</v>
      </c>
      <c r="D38" s="150" t="s">
        <v>197</v>
      </c>
      <c r="E38" s="14" t="s">
        <v>2122</v>
      </c>
      <c r="F38" s="15" t="s">
        <v>2122</v>
      </c>
      <c r="G38" s="16" t="s">
        <v>2151</v>
      </c>
      <c r="H38" s="18"/>
    </row>
    <row r="39" spans="1:8" s="17" customFormat="1" ht="13.5" x14ac:dyDescent="0.25">
      <c r="A39" s="181">
        <v>46118</v>
      </c>
      <c r="B39" s="182">
        <v>1</v>
      </c>
      <c r="C39" s="183" t="s">
        <v>33</v>
      </c>
      <c r="D39" s="150" t="s">
        <v>2152</v>
      </c>
      <c r="E39" s="14" t="s">
        <v>2153</v>
      </c>
      <c r="F39" s="15" t="s">
        <v>2154</v>
      </c>
      <c r="G39" s="16" t="s">
        <v>2138</v>
      </c>
      <c r="H39" s="18"/>
    </row>
    <row r="40" spans="1:8" s="17" customFormat="1" ht="13.5" x14ac:dyDescent="0.25">
      <c r="A40" s="181">
        <v>46118</v>
      </c>
      <c r="B40" s="182">
        <v>2</v>
      </c>
      <c r="C40" s="183" t="s">
        <v>33</v>
      </c>
      <c r="D40" s="150" t="s">
        <v>41</v>
      </c>
      <c r="E40" s="14" t="s">
        <v>2153</v>
      </c>
      <c r="F40" s="15" t="s">
        <v>2155</v>
      </c>
      <c r="G40" s="16" t="s">
        <v>2156</v>
      </c>
      <c r="H40" s="18"/>
    </row>
    <row r="41" spans="1:8" s="17" customFormat="1" ht="13.5" x14ac:dyDescent="0.25">
      <c r="A41" s="181">
        <v>46118</v>
      </c>
      <c r="B41" s="182">
        <v>1</v>
      </c>
      <c r="C41" s="183" t="s">
        <v>53</v>
      </c>
      <c r="D41" s="150" t="s">
        <v>91</v>
      </c>
      <c r="E41" s="14" t="s">
        <v>2153</v>
      </c>
      <c r="F41" s="15" t="s">
        <v>2155</v>
      </c>
      <c r="G41" s="16" t="s">
        <v>2156</v>
      </c>
      <c r="H41" s="18"/>
    </row>
    <row r="42" spans="1:8" s="17" customFormat="1" ht="13.5" x14ac:dyDescent="0.25">
      <c r="A42" s="181">
        <v>46118</v>
      </c>
      <c r="B42" s="182">
        <v>4</v>
      </c>
      <c r="C42" s="183" t="s">
        <v>76</v>
      </c>
      <c r="D42" s="150" t="s">
        <v>197</v>
      </c>
      <c r="E42" s="14" t="s">
        <v>2153</v>
      </c>
      <c r="F42" s="15" t="s">
        <v>2155</v>
      </c>
      <c r="G42" s="16" t="s">
        <v>2156</v>
      </c>
      <c r="H42" s="18"/>
    </row>
    <row r="43" spans="1:8" s="17" customFormat="1" ht="13.5" x14ac:dyDescent="0.25">
      <c r="A43" s="181">
        <v>46118</v>
      </c>
      <c r="B43" s="182">
        <v>2</v>
      </c>
      <c r="C43" s="183" t="s">
        <v>1915</v>
      </c>
      <c r="D43" s="150" t="s">
        <v>2237</v>
      </c>
      <c r="E43" s="14" t="s">
        <v>2147</v>
      </c>
      <c r="F43" s="15" t="s">
        <v>2223</v>
      </c>
      <c r="G43" s="16" t="s">
        <v>2238</v>
      </c>
      <c r="H43" s="18"/>
    </row>
    <row r="44" spans="1:8" s="17" customFormat="1" ht="13.5" x14ac:dyDescent="0.25">
      <c r="A44" s="181">
        <v>46118</v>
      </c>
      <c r="B44" s="182">
        <v>3</v>
      </c>
      <c r="C44" s="183" t="s">
        <v>1915</v>
      </c>
      <c r="D44" s="150" t="s">
        <v>2239</v>
      </c>
      <c r="E44" s="14" t="s">
        <v>2147</v>
      </c>
      <c r="F44" s="15" t="s">
        <v>2223</v>
      </c>
      <c r="G44" s="16" t="s">
        <v>2238</v>
      </c>
      <c r="H44" s="18"/>
    </row>
    <row r="45" spans="1:8" s="17" customFormat="1" ht="13.5" x14ac:dyDescent="0.25">
      <c r="A45" s="181">
        <v>46118</v>
      </c>
      <c r="B45" s="182">
        <v>1</v>
      </c>
      <c r="C45" s="183" t="s">
        <v>33</v>
      </c>
      <c r="D45" s="150" t="s">
        <v>41</v>
      </c>
      <c r="E45" s="14" t="s">
        <v>2122</v>
      </c>
      <c r="F45" s="15" t="s">
        <v>2157</v>
      </c>
      <c r="G45" s="16" t="s">
        <v>2158</v>
      </c>
      <c r="H45" s="18"/>
    </row>
    <row r="46" spans="1:8" s="17" customFormat="1" ht="13.5" x14ac:dyDescent="0.25">
      <c r="A46" s="181">
        <v>46118</v>
      </c>
      <c r="B46" s="182">
        <v>1</v>
      </c>
      <c r="C46" s="183" t="s">
        <v>53</v>
      </c>
      <c r="D46" s="150" t="s">
        <v>91</v>
      </c>
      <c r="E46" s="14" t="s">
        <v>2136</v>
      </c>
      <c r="F46" s="15" t="s">
        <v>2159</v>
      </c>
      <c r="G46" s="16" t="s">
        <v>2146</v>
      </c>
      <c r="H46" s="18"/>
    </row>
    <row r="47" spans="1:8" s="17" customFormat="1" ht="13.5" x14ac:dyDescent="0.25">
      <c r="A47" s="181">
        <v>46118</v>
      </c>
      <c r="B47" s="182">
        <v>20</v>
      </c>
      <c r="C47" s="183" t="s">
        <v>2169</v>
      </c>
      <c r="D47" s="150" t="s">
        <v>197</v>
      </c>
      <c r="E47" s="14" t="s">
        <v>2136</v>
      </c>
      <c r="F47" s="15" t="s">
        <v>2159</v>
      </c>
      <c r="G47" s="16" t="s">
        <v>2146</v>
      </c>
      <c r="H47" s="18"/>
    </row>
    <row r="48" spans="1:8" s="17" customFormat="1" ht="13.5" x14ac:dyDescent="0.25">
      <c r="A48" s="181">
        <v>46118</v>
      </c>
      <c r="B48" s="182">
        <v>20</v>
      </c>
      <c r="C48" s="183" t="s">
        <v>2169</v>
      </c>
      <c r="D48" s="150" t="s">
        <v>197</v>
      </c>
      <c r="E48" s="14" t="s">
        <v>2136</v>
      </c>
      <c r="F48" s="15" t="s">
        <v>2160</v>
      </c>
      <c r="G48" s="16" t="s">
        <v>2142</v>
      </c>
      <c r="H48" s="18"/>
    </row>
    <row r="49" spans="1:8" s="17" customFormat="1" ht="13.5" x14ac:dyDescent="0.25">
      <c r="A49" s="181">
        <v>46118</v>
      </c>
      <c r="B49" s="182">
        <v>1</v>
      </c>
      <c r="C49" s="183" t="s">
        <v>33</v>
      </c>
      <c r="D49" s="150" t="s">
        <v>2152</v>
      </c>
      <c r="E49" s="14" t="s">
        <v>2153</v>
      </c>
      <c r="F49" s="15" t="s">
        <v>2161</v>
      </c>
      <c r="G49" s="16" t="s">
        <v>2162</v>
      </c>
      <c r="H49" s="18"/>
    </row>
    <row r="50" spans="1:8" s="17" customFormat="1" ht="13.5" x14ac:dyDescent="0.25">
      <c r="A50" s="181">
        <v>46118</v>
      </c>
      <c r="B50" s="182">
        <v>6</v>
      </c>
      <c r="C50" s="183" t="s">
        <v>33</v>
      </c>
      <c r="D50" s="150" t="s">
        <v>41</v>
      </c>
      <c r="E50" s="14" t="s">
        <v>2122</v>
      </c>
      <c r="F50" s="15" t="s">
        <v>2163</v>
      </c>
      <c r="G50" s="16" t="s">
        <v>2126</v>
      </c>
      <c r="H50" s="18"/>
    </row>
    <row r="51" spans="1:8" s="17" customFormat="1" ht="13.5" x14ac:dyDescent="0.25">
      <c r="A51" s="181">
        <v>46118</v>
      </c>
      <c r="B51" s="182">
        <v>1</v>
      </c>
      <c r="C51" s="183" t="s">
        <v>53</v>
      </c>
      <c r="D51" s="150" t="s">
        <v>91</v>
      </c>
      <c r="E51" s="14" t="s">
        <v>2122</v>
      </c>
      <c r="F51" s="15" t="s">
        <v>2164</v>
      </c>
      <c r="G51" s="16" t="s">
        <v>2151</v>
      </c>
      <c r="H51" s="18"/>
    </row>
    <row r="52" spans="1:8" s="17" customFormat="1" ht="13.5" x14ac:dyDescent="0.25">
      <c r="A52" s="181">
        <v>46118</v>
      </c>
      <c r="B52" s="182">
        <v>1</v>
      </c>
      <c r="C52" s="183" t="s">
        <v>33</v>
      </c>
      <c r="D52" s="150" t="s">
        <v>2203</v>
      </c>
      <c r="E52" s="14" t="s">
        <v>2153</v>
      </c>
      <c r="F52" s="15" t="s">
        <v>2204</v>
      </c>
      <c r="G52" s="16" t="s">
        <v>2138</v>
      </c>
      <c r="H52" s="18"/>
    </row>
    <row r="53" spans="1:8" s="17" customFormat="1" ht="13.5" x14ac:dyDescent="0.25">
      <c r="A53" s="181">
        <v>46118</v>
      </c>
      <c r="B53" s="182">
        <v>3</v>
      </c>
      <c r="C53" s="183" t="s">
        <v>33</v>
      </c>
      <c r="D53" s="150" t="s">
        <v>2205</v>
      </c>
      <c r="E53" s="14" t="s">
        <v>2153</v>
      </c>
      <c r="F53" s="15" t="s">
        <v>2131</v>
      </c>
      <c r="G53" s="16" t="s">
        <v>2162</v>
      </c>
      <c r="H53" s="18"/>
    </row>
    <row r="54" spans="1:8" s="17" customFormat="1" ht="13.5" x14ac:dyDescent="0.25">
      <c r="A54" s="181">
        <v>46118</v>
      </c>
      <c r="B54" s="182">
        <v>2</v>
      </c>
      <c r="C54" s="183" t="s">
        <v>33</v>
      </c>
      <c r="D54" s="150" t="s">
        <v>2152</v>
      </c>
      <c r="E54" s="14" t="s">
        <v>2153</v>
      </c>
      <c r="F54" s="15" t="s">
        <v>2161</v>
      </c>
      <c r="G54" s="16" t="s">
        <v>2138</v>
      </c>
      <c r="H54" s="18"/>
    </row>
    <row r="55" spans="1:8" s="17" customFormat="1" ht="13.5" x14ac:dyDescent="0.25">
      <c r="A55" s="181">
        <v>46118</v>
      </c>
      <c r="B55" s="182">
        <v>1</v>
      </c>
      <c r="C55" s="183" t="s">
        <v>33</v>
      </c>
      <c r="D55" s="150" t="s">
        <v>2206</v>
      </c>
      <c r="E55" s="14" t="s">
        <v>2153</v>
      </c>
      <c r="F55" s="15" t="s">
        <v>2204</v>
      </c>
      <c r="G55" s="16" t="s">
        <v>2207</v>
      </c>
      <c r="H55" s="18"/>
    </row>
    <row r="56" spans="1:8" s="17" customFormat="1" ht="13.5" x14ac:dyDescent="0.25">
      <c r="A56" s="181">
        <v>46118</v>
      </c>
      <c r="B56" s="182">
        <v>1</v>
      </c>
      <c r="C56" s="183" t="s">
        <v>33</v>
      </c>
      <c r="D56" s="150" t="s">
        <v>2208</v>
      </c>
      <c r="E56" s="14" t="s">
        <v>2153</v>
      </c>
      <c r="F56" s="15" t="s">
        <v>2209</v>
      </c>
      <c r="G56" s="16" t="s">
        <v>2210</v>
      </c>
      <c r="H56" s="18"/>
    </row>
    <row r="57" spans="1:8" s="17" customFormat="1" x14ac:dyDescent="0.25">
      <c r="A57" s="181">
        <v>46119</v>
      </c>
      <c r="B57" s="182">
        <v>1</v>
      </c>
      <c r="C57" s="183" t="s">
        <v>33</v>
      </c>
      <c r="D57" s="141" t="s">
        <v>1786</v>
      </c>
      <c r="E57" s="14" t="s">
        <v>2153</v>
      </c>
      <c r="F57" s="15" t="s">
        <v>2131</v>
      </c>
      <c r="G57" s="16" t="s">
        <v>2138</v>
      </c>
      <c r="H57" s="18"/>
    </row>
    <row r="58" spans="1:8" s="17" customFormat="1" ht="13.5" x14ac:dyDescent="0.25">
      <c r="A58" s="181">
        <v>46119</v>
      </c>
      <c r="B58" s="182">
        <v>6</v>
      </c>
      <c r="C58" s="183" t="s">
        <v>33</v>
      </c>
      <c r="D58" s="150" t="s">
        <v>41</v>
      </c>
      <c r="E58" s="14" t="s">
        <v>2122</v>
      </c>
      <c r="F58" s="15" t="s">
        <v>2163</v>
      </c>
      <c r="G58" s="16" t="s">
        <v>2126</v>
      </c>
      <c r="H58" s="18"/>
    </row>
    <row r="59" spans="1:8" s="17" customFormat="1" ht="13.5" x14ac:dyDescent="0.25">
      <c r="A59" s="181">
        <v>46119</v>
      </c>
      <c r="B59" s="182">
        <v>1</v>
      </c>
      <c r="C59" s="183" t="s">
        <v>53</v>
      </c>
      <c r="D59" s="150" t="s">
        <v>91</v>
      </c>
      <c r="E59" s="14" t="s">
        <v>2153</v>
      </c>
      <c r="F59" s="15" t="s">
        <v>2163</v>
      </c>
      <c r="G59" s="16" t="s">
        <v>2126</v>
      </c>
      <c r="H59" s="18"/>
    </row>
    <row r="60" spans="1:8" s="17" customFormat="1" ht="13.5" x14ac:dyDescent="0.25">
      <c r="A60" s="181">
        <v>46119</v>
      </c>
      <c r="B60" s="182">
        <v>1</v>
      </c>
      <c r="C60" s="183" t="s">
        <v>33</v>
      </c>
      <c r="D60" s="150" t="s">
        <v>41</v>
      </c>
      <c r="E60" s="14" t="s">
        <v>2147</v>
      </c>
      <c r="F60" s="15" t="s">
        <v>2147</v>
      </c>
      <c r="G60" s="16" t="s">
        <v>2165</v>
      </c>
      <c r="H60" s="18"/>
    </row>
    <row r="61" spans="1:8" s="17" customFormat="1" ht="13.5" x14ac:dyDescent="0.25">
      <c r="A61" s="181">
        <v>46119</v>
      </c>
      <c r="B61" s="182">
        <v>1</v>
      </c>
      <c r="C61" s="183" t="s">
        <v>33</v>
      </c>
      <c r="D61" s="150" t="s">
        <v>2166</v>
      </c>
      <c r="E61" s="14" t="s">
        <v>2153</v>
      </c>
      <c r="F61" s="15" t="s">
        <v>2153</v>
      </c>
      <c r="G61" s="16" t="s">
        <v>2151</v>
      </c>
      <c r="H61" s="18"/>
    </row>
    <row r="62" spans="1:8" s="17" customFormat="1" ht="13.5" x14ac:dyDescent="0.25">
      <c r="A62" s="181">
        <v>46119</v>
      </c>
      <c r="B62" s="182">
        <v>1</v>
      </c>
      <c r="C62" s="183" t="s">
        <v>33</v>
      </c>
      <c r="D62" s="150" t="s">
        <v>2167</v>
      </c>
      <c r="E62" s="14" t="s">
        <v>2153</v>
      </c>
      <c r="F62" s="15" t="s">
        <v>2155</v>
      </c>
      <c r="G62" s="16" t="s">
        <v>2156</v>
      </c>
      <c r="H62" s="18"/>
    </row>
    <row r="63" spans="1:8" s="17" customFormat="1" ht="13.5" x14ac:dyDescent="0.25">
      <c r="A63" s="181">
        <v>46119</v>
      </c>
      <c r="B63" s="182">
        <v>1</v>
      </c>
      <c r="C63" s="183" t="s">
        <v>33</v>
      </c>
      <c r="D63" s="150" t="s">
        <v>2137</v>
      </c>
      <c r="E63" s="14" t="s">
        <v>2122</v>
      </c>
      <c r="F63" s="15" t="s">
        <v>2168</v>
      </c>
      <c r="G63" s="16" t="s">
        <v>2138</v>
      </c>
      <c r="H63" s="18"/>
    </row>
    <row r="64" spans="1:8" x14ac:dyDescent="0.25">
      <c r="A64" s="181">
        <v>46120</v>
      </c>
      <c r="B64" s="139">
        <v>6</v>
      </c>
      <c r="C64" s="140" t="s">
        <v>33</v>
      </c>
      <c r="D64" s="141" t="s">
        <v>41</v>
      </c>
      <c r="E64" s="14" t="s">
        <v>2122</v>
      </c>
      <c r="F64" s="15" t="s">
        <v>2163</v>
      </c>
      <c r="G64" s="19" t="s">
        <v>2212</v>
      </c>
    </row>
    <row r="65" spans="1:7" x14ac:dyDescent="0.25">
      <c r="A65" s="181">
        <v>46120</v>
      </c>
      <c r="B65" s="139">
        <v>1</v>
      </c>
      <c r="C65" s="140" t="s">
        <v>53</v>
      </c>
      <c r="D65" s="141" t="s">
        <v>91</v>
      </c>
      <c r="E65" s="14" t="s">
        <v>2122</v>
      </c>
      <c r="F65" s="15" t="s">
        <v>2213</v>
      </c>
      <c r="G65" s="19" t="s">
        <v>2158</v>
      </c>
    </row>
    <row r="66" spans="1:7" x14ac:dyDescent="0.25">
      <c r="A66" s="181">
        <v>46120</v>
      </c>
      <c r="B66" s="139">
        <v>8</v>
      </c>
      <c r="C66" s="140" t="s">
        <v>76</v>
      </c>
      <c r="D66" s="141" t="s">
        <v>197</v>
      </c>
      <c r="E66" s="14" t="s">
        <v>2122</v>
      </c>
      <c r="F66" s="15" t="s">
        <v>2163</v>
      </c>
      <c r="G66" s="19" t="s">
        <v>2126</v>
      </c>
    </row>
    <row r="67" spans="1:7" x14ac:dyDescent="0.25">
      <c r="A67" s="181">
        <v>46120</v>
      </c>
      <c r="B67" s="139">
        <v>20</v>
      </c>
      <c r="C67" s="140" t="s">
        <v>2169</v>
      </c>
      <c r="D67" s="141" t="s">
        <v>197</v>
      </c>
      <c r="E67" s="14" t="s">
        <v>2122</v>
      </c>
      <c r="F67" s="15" t="s">
        <v>2214</v>
      </c>
      <c r="G67" s="19" t="s">
        <v>2146</v>
      </c>
    </row>
    <row r="68" spans="1:7" ht="30" x14ac:dyDescent="0.25">
      <c r="A68" s="181">
        <v>46120</v>
      </c>
      <c r="B68" s="139">
        <v>1</v>
      </c>
      <c r="C68" s="140" t="s">
        <v>33</v>
      </c>
      <c r="D68" s="141" t="s">
        <v>99</v>
      </c>
      <c r="E68" s="14" t="s">
        <v>2122</v>
      </c>
      <c r="F68" s="15" t="s">
        <v>2214</v>
      </c>
      <c r="G68" s="19" t="s">
        <v>2146</v>
      </c>
    </row>
    <row r="69" spans="1:7" ht="60" x14ac:dyDescent="0.25">
      <c r="A69" s="181">
        <v>46120</v>
      </c>
      <c r="B69" s="139">
        <v>100</v>
      </c>
      <c r="C69" s="140" t="s">
        <v>2215</v>
      </c>
      <c r="D69" s="141" t="s">
        <v>2198</v>
      </c>
      <c r="E69" s="14" t="s">
        <v>2122</v>
      </c>
      <c r="F69" s="15" t="s">
        <v>2214</v>
      </c>
      <c r="G69" s="19" t="s">
        <v>2146</v>
      </c>
    </row>
    <row r="70" spans="1:7" x14ac:dyDescent="0.25">
      <c r="A70" s="181">
        <v>46120</v>
      </c>
      <c r="B70" s="139">
        <v>1</v>
      </c>
      <c r="C70" s="140" t="s">
        <v>53</v>
      </c>
      <c r="D70" s="141" t="s">
        <v>91</v>
      </c>
      <c r="E70" s="14" t="s">
        <v>2122</v>
      </c>
      <c r="F70" s="15" t="s">
        <v>2216</v>
      </c>
      <c r="G70" s="19" t="s">
        <v>2135</v>
      </c>
    </row>
    <row r="71" spans="1:7" x14ac:dyDescent="0.25">
      <c r="A71" s="181">
        <v>46120</v>
      </c>
      <c r="B71" s="139">
        <v>1</v>
      </c>
      <c r="C71" s="140" t="s">
        <v>33</v>
      </c>
      <c r="D71" s="141" t="s">
        <v>41</v>
      </c>
      <c r="E71" s="14" t="s">
        <v>2122</v>
      </c>
      <c r="F71" s="15" t="s">
        <v>2217</v>
      </c>
      <c r="G71" s="19" t="s">
        <v>2218</v>
      </c>
    </row>
    <row r="72" spans="1:7" x14ac:dyDescent="0.25">
      <c r="A72" s="181">
        <v>46120</v>
      </c>
      <c r="B72" s="139">
        <v>1</v>
      </c>
      <c r="C72" s="140" t="s">
        <v>33</v>
      </c>
      <c r="D72" s="141" t="s">
        <v>41</v>
      </c>
      <c r="E72" s="14" t="s">
        <v>2122</v>
      </c>
      <c r="F72" s="15" t="s">
        <v>2217</v>
      </c>
      <c r="G72" s="19" t="s">
        <v>2218</v>
      </c>
    </row>
    <row r="73" spans="1:7" ht="60" x14ac:dyDescent="0.25">
      <c r="A73" s="181">
        <v>46120</v>
      </c>
      <c r="B73" s="139">
        <v>100</v>
      </c>
      <c r="C73" s="140" t="s">
        <v>2215</v>
      </c>
      <c r="D73" s="141" t="s">
        <v>2198</v>
      </c>
      <c r="E73" s="14" t="s">
        <v>2122</v>
      </c>
      <c r="F73" s="15" t="s">
        <v>2170</v>
      </c>
      <c r="G73" s="19" t="s">
        <v>2142</v>
      </c>
    </row>
    <row r="74" spans="1:7" x14ac:dyDescent="0.25">
      <c r="A74" s="181">
        <v>46121</v>
      </c>
      <c r="B74" s="139">
        <v>20</v>
      </c>
      <c r="C74" s="140" t="s">
        <v>2169</v>
      </c>
      <c r="D74" s="141" t="s">
        <v>197</v>
      </c>
      <c r="E74" s="14" t="s">
        <v>2153</v>
      </c>
      <c r="F74" s="15" t="s">
        <v>2219</v>
      </c>
      <c r="G74" s="19" t="s">
        <v>2135</v>
      </c>
    </row>
    <row r="75" spans="1:7" x14ac:dyDescent="0.25">
      <c r="A75" s="181">
        <v>46121</v>
      </c>
      <c r="B75" s="139">
        <v>8</v>
      </c>
      <c r="C75" s="140" t="s">
        <v>53</v>
      </c>
      <c r="D75" s="141" t="s">
        <v>225</v>
      </c>
      <c r="E75" s="14" t="s">
        <v>2153</v>
      </c>
      <c r="F75" s="15" t="s">
        <v>2127</v>
      </c>
      <c r="G75" s="19" t="s">
        <v>2128</v>
      </c>
    </row>
    <row r="76" spans="1:7" x14ac:dyDescent="0.25">
      <c r="A76" s="181">
        <v>46121</v>
      </c>
      <c r="B76" s="139">
        <v>3</v>
      </c>
      <c r="C76" s="140" t="s">
        <v>33</v>
      </c>
      <c r="D76" s="141" t="s">
        <v>115</v>
      </c>
      <c r="E76" s="14" t="s">
        <v>2153</v>
      </c>
      <c r="F76" s="15" t="s">
        <v>2154</v>
      </c>
      <c r="G76" s="19" t="s">
        <v>2220</v>
      </c>
    </row>
    <row r="77" spans="1:7" x14ac:dyDescent="0.25">
      <c r="A77" s="181">
        <v>46121</v>
      </c>
      <c r="B77" s="139">
        <v>20</v>
      </c>
      <c r="C77" s="140" t="s">
        <v>2169</v>
      </c>
      <c r="D77" s="141" t="s">
        <v>197</v>
      </c>
      <c r="E77" s="14" t="s">
        <v>2153</v>
      </c>
      <c r="F77" s="15" t="s">
        <v>2221</v>
      </c>
      <c r="G77" s="19" t="s">
        <v>2142</v>
      </c>
    </row>
    <row r="78" spans="1:7" x14ac:dyDescent="0.25">
      <c r="A78" s="181">
        <v>46121</v>
      </c>
      <c r="B78" s="139">
        <v>1</v>
      </c>
      <c r="C78" s="140" t="s">
        <v>53</v>
      </c>
      <c r="D78" s="141" t="s">
        <v>91</v>
      </c>
      <c r="E78" s="14" t="s">
        <v>2153</v>
      </c>
      <c r="F78" s="15" t="s">
        <v>2221</v>
      </c>
      <c r="G78" s="19" t="s">
        <v>2142</v>
      </c>
    </row>
    <row r="79" spans="1:7" x14ac:dyDescent="0.25">
      <c r="A79" s="181">
        <v>46121</v>
      </c>
      <c r="B79" s="139">
        <v>2</v>
      </c>
      <c r="C79" s="140" t="s">
        <v>53</v>
      </c>
      <c r="D79" s="141" t="s">
        <v>225</v>
      </c>
      <c r="E79" s="14" t="s">
        <v>2153</v>
      </c>
      <c r="F79" s="15" t="s">
        <v>2209</v>
      </c>
      <c r="G79" s="19" t="s">
        <v>2222</v>
      </c>
    </row>
    <row r="80" spans="1:7" x14ac:dyDescent="0.25">
      <c r="A80" s="181">
        <v>46121</v>
      </c>
      <c r="B80" s="139">
        <v>1</v>
      </c>
      <c r="C80" s="140" t="s">
        <v>33</v>
      </c>
      <c r="D80" s="141" t="s">
        <v>1949</v>
      </c>
      <c r="E80" s="14" t="s">
        <v>2153</v>
      </c>
      <c r="F80" s="15" t="s">
        <v>2223</v>
      </c>
      <c r="G80" s="19" t="s">
        <v>2224</v>
      </c>
    </row>
    <row r="81" spans="1:7" x14ac:dyDescent="0.25">
      <c r="A81" s="181">
        <v>46121</v>
      </c>
      <c r="B81" s="139">
        <v>1</v>
      </c>
      <c r="C81" s="140" t="s">
        <v>53</v>
      </c>
      <c r="D81" s="141" t="s">
        <v>91</v>
      </c>
      <c r="E81" s="14" t="s">
        <v>2122</v>
      </c>
      <c r="F81" s="15" t="s">
        <v>2157</v>
      </c>
      <c r="G81" s="19" t="s">
        <v>2158</v>
      </c>
    </row>
    <row r="82" spans="1:7" x14ac:dyDescent="0.25">
      <c r="A82" s="181">
        <v>46121</v>
      </c>
      <c r="B82" s="139">
        <v>3</v>
      </c>
      <c r="C82" s="140" t="s">
        <v>33</v>
      </c>
      <c r="D82" s="141" t="s">
        <v>41</v>
      </c>
      <c r="E82" s="14" t="s">
        <v>2122</v>
      </c>
      <c r="F82" s="15" t="s">
        <v>2163</v>
      </c>
      <c r="G82" s="19" t="s">
        <v>2126</v>
      </c>
    </row>
    <row r="83" spans="1:7" x14ac:dyDescent="0.25">
      <c r="A83" s="181">
        <v>46121</v>
      </c>
      <c r="B83" s="139">
        <v>4</v>
      </c>
      <c r="C83" s="140" t="s">
        <v>76</v>
      </c>
      <c r="D83" s="141" t="s">
        <v>197</v>
      </c>
      <c r="E83" s="14" t="s">
        <v>2122</v>
      </c>
      <c r="F83" s="15" t="s">
        <v>2225</v>
      </c>
      <c r="G83" s="19" t="s">
        <v>2212</v>
      </c>
    </row>
    <row r="84" spans="1:7" x14ac:dyDescent="0.25">
      <c r="A84" s="181">
        <v>46121</v>
      </c>
      <c r="B84" s="139">
        <v>3</v>
      </c>
      <c r="C84" s="140" t="s">
        <v>33</v>
      </c>
      <c r="D84" s="141" t="s">
        <v>41</v>
      </c>
      <c r="E84" s="14" t="s">
        <v>2122</v>
      </c>
      <c r="F84" s="15" t="s">
        <v>2225</v>
      </c>
      <c r="G84" s="19" t="s">
        <v>2212</v>
      </c>
    </row>
    <row r="85" spans="1:7" x14ac:dyDescent="0.25">
      <c r="A85" s="181">
        <v>46121</v>
      </c>
      <c r="B85" s="139">
        <v>1</v>
      </c>
      <c r="C85" s="140" t="s">
        <v>33</v>
      </c>
      <c r="D85" s="141" t="s">
        <v>105</v>
      </c>
      <c r="E85" s="14" t="s">
        <v>2122</v>
      </c>
      <c r="F85" s="15" t="s">
        <v>2133</v>
      </c>
      <c r="G85" s="19" t="s">
        <v>2124</v>
      </c>
    </row>
    <row r="86" spans="1:7" x14ac:dyDescent="0.25">
      <c r="A86" s="13">
        <v>46121</v>
      </c>
      <c r="B86" s="139">
        <v>4</v>
      </c>
      <c r="C86" s="140" t="s">
        <v>76</v>
      </c>
      <c r="D86" s="141" t="s">
        <v>197</v>
      </c>
      <c r="E86" s="14" t="s">
        <v>2122</v>
      </c>
      <c r="F86" s="15" t="s">
        <v>2226</v>
      </c>
      <c r="G86" s="19" t="s">
        <v>2218</v>
      </c>
    </row>
    <row r="87" spans="1:7" x14ac:dyDescent="0.25">
      <c r="A87" s="13">
        <v>46121</v>
      </c>
      <c r="B87" s="139">
        <v>1</v>
      </c>
      <c r="C87" s="140" t="s">
        <v>53</v>
      </c>
      <c r="D87" s="141" t="s">
        <v>91</v>
      </c>
      <c r="E87" s="14" t="s">
        <v>2122</v>
      </c>
      <c r="F87" s="15" t="s">
        <v>2226</v>
      </c>
      <c r="G87" s="19" t="s">
        <v>2218</v>
      </c>
    </row>
    <row r="88" spans="1:7" x14ac:dyDescent="0.25">
      <c r="A88" s="13">
        <v>46121</v>
      </c>
      <c r="B88" s="139">
        <v>4</v>
      </c>
      <c r="C88" s="140" t="s">
        <v>33</v>
      </c>
      <c r="D88" s="141" t="s">
        <v>41</v>
      </c>
      <c r="E88" s="14" t="s">
        <v>2122</v>
      </c>
      <c r="F88" s="15" t="s">
        <v>2163</v>
      </c>
      <c r="G88" s="19" t="s">
        <v>2126</v>
      </c>
    </row>
    <row r="89" spans="1:7" x14ac:dyDescent="0.25">
      <c r="A89" s="13">
        <v>46122</v>
      </c>
      <c r="B89" s="139">
        <v>1</v>
      </c>
      <c r="C89" s="140" t="s">
        <v>33</v>
      </c>
      <c r="D89" s="141" t="s">
        <v>1786</v>
      </c>
      <c r="E89" s="14" t="s">
        <v>2153</v>
      </c>
      <c r="F89" s="15" t="s">
        <v>2161</v>
      </c>
      <c r="G89" s="19" t="s">
        <v>2138</v>
      </c>
    </row>
    <row r="90" spans="1:7" x14ac:dyDescent="0.25">
      <c r="A90" s="13">
        <v>46122</v>
      </c>
      <c r="B90" s="139">
        <v>20</v>
      </c>
      <c r="C90" s="140" t="s">
        <v>2169</v>
      </c>
      <c r="D90" s="141" t="s">
        <v>197</v>
      </c>
      <c r="E90" s="14" t="s">
        <v>2153</v>
      </c>
      <c r="F90" s="15" t="s">
        <v>2242</v>
      </c>
      <c r="G90" s="19" t="s">
        <v>2146</v>
      </c>
    </row>
    <row r="91" spans="1:7" x14ac:dyDescent="0.25">
      <c r="A91" s="13">
        <v>46122</v>
      </c>
      <c r="B91" s="139">
        <v>1</v>
      </c>
      <c r="C91" s="140" t="s">
        <v>53</v>
      </c>
      <c r="D91" s="141" t="s">
        <v>91</v>
      </c>
      <c r="E91" s="14" t="s">
        <v>2153</v>
      </c>
      <c r="F91" s="15" t="s">
        <v>2242</v>
      </c>
      <c r="G91" s="19" t="s">
        <v>2146</v>
      </c>
    </row>
    <row r="92" spans="1:7" x14ac:dyDescent="0.25">
      <c r="A92" s="13">
        <v>46122</v>
      </c>
      <c r="B92" s="139">
        <v>1</v>
      </c>
      <c r="C92" s="140" t="s">
        <v>33</v>
      </c>
      <c r="D92" s="141" t="s">
        <v>119</v>
      </c>
      <c r="E92" s="14" t="s">
        <v>2122</v>
      </c>
      <c r="F92" s="15" t="s">
        <v>2236</v>
      </c>
      <c r="G92" s="19" t="s">
        <v>2142</v>
      </c>
    </row>
    <row r="93" spans="1:7" x14ac:dyDescent="0.25">
      <c r="A93" s="13">
        <v>46122</v>
      </c>
      <c r="B93" s="139">
        <v>1</v>
      </c>
      <c r="C93" s="140" t="s">
        <v>33</v>
      </c>
      <c r="D93" s="141" t="s">
        <v>41</v>
      </c>
      <c r="E93" s="14" t="s">
        <v>2122</v>
      </c>
      <c r="F93" s="15" t="s">
        <v>2243</v>
      </c>
      <c r="G93" s="19" t="s">
        <v>2158</v>
      </c>
    </row>
    <row r="94" spans="1:7" x14ac:dyDescent="0.25">
      <c r="A94" s="13">
        <v>46122</v>
      </c>
      <c r="B94" s="139">
        <v>20</v>
      </c>
      <c r="C94" s="140" t="s">
        <v>2169</v>
      </c>
      <c r="D94" s="141" t="s">
        <v>197</v>
      </c>
      <c r="E94" s="14" t="s">
        <v>2153</v>
      </c>
      <c r="F94" s="15" t="s">
        <v>2244</v>
      </c>
      <c r="G94" s="19" t="s">
        <v>2146</v>
      </c>
    </row>
    <row r="95" spans="1:7" x14ac:dyDescent="0.25">
      <c r="A95" s="13">
        <v>46122</v>
      </c>
      <c r="B95" s="139">
        <v>1</v>
      </c>
      <c r="C95" s="140" t="s">
        <v>53</v>
      </c>
      <c r="D95" s="141" t="s">
        <v>91</v>
      </c>
      <c r="E95" s="14" t="s">
        <v>2122</v>
      </c>
      <c r="F95" s="15" t="s">
        <v>2245</v>
      </c>
      <c r="G95" s="19" t="s">
        <v>2135</v>
      </c>
    </row>
    <row r="96" spans="1:7" x14ac:dyDescent="0.25">
      <c r="A96" s="13">
        <v>46122</v>
      </c>
      <c r="B96" s="139">
        <v>6</v>
      </c>
      <c r="C96" s="140" t="s">
        <v>33</v>
      </c>
      <c r="D96" s="141" t="s">
        <v>41</v>
      </c>
      <c r="E96" s="14" t="s">
        <v>2122</v>
      </c>
      <c r="F96" s="15" t="s">
        <v>2163</v>
      </c>
      <c r="G96" s="19" t="s">
        <v>2126</v>
      </c>
    </row>
    <row r="97" spans="1:7" x14ac:dyDescent="0.25">
      <c r="A97" s="13">
        <v>46122</v>
      </c>
      <c r="B97" s="139">
        <v>150</v>
      </c>
      <c r="C97" s="140" t="s">
        <v>53</v>
      </c>
      <c r="D97" s="141" t="s">
        <v>225</v>
      </c>
      <c r="E97" s="14" t="s">
        <v>2122</v>
      </c>
      <c r="F97" s="15" t="s">
        <v>2246</v>
      </c>
      <c r="G97" s="19" t="s">
        <v>2247</v>
      </c>
    </row>
    <row r="98" spans="1:7" x14ac:dyDescent="0.25">
      <c r="A98" s="13">
        <v>46122</v>
      </c>
      <c r="B98" s="139">
        <v>1</v>
      </c>
      <c r="C98" s="140" t="s">
        <v>53</v>
      </c>
      <c r="D98" s="141" t="s">
        <v>91</v>
      </c>
      <c r="E98" s="14" t="s">
        <v>2122</v>
      </c>
      <c r="F98" s="15" t="s">
        <v>2236</v>
      </c>
      <c r="G98" s="19" t="s">
        <v>2142</v>
      </c>
    </row>
    <row r="99" spans="1:7" x14ac:dyDescent="0.25">
      <c r="A99" s="13">
        <v>46122</v>
      </c>
      <c r="B99" s="139">
        <v>1</v>
      </c>
      <c r="C99" s="140" t="s">
        <v>53</v>
      </c>
      <c r="D99" s="141" t="s">
        <v>91</v>
      </c>
      <c r="E99" s="14" t="s">
        <v>2136</v>
      </c>
      <c r="F99" s="15" t="s">
        <v>2248</v>
      </c>
      <c r="G99" s="19" t="s">
        <v>2124</v>
      </c>
    </row>
    <row r="100" spans="1:7" x14ac:dyDescent="0.25">
      <c r="A100" s="13">
        <v>46122</v>
      </c>
      <c r="B100" s="139">
        <v>1</v>
      </c>
      <c r="C100" s="140" t="s">
        <v>53</v>
      </c>
      <c r="D100" s="141" t="s">
        <v>91</v>
      </c>
      <c r="E100" s="14" t="s">
        <v>2136</v>
      </c>
      <c r="F100" s="15" t="s">
        <v>2125</v>
      </c>
      <c r="G100" s="19" t="s">
        <v>2249</v>
      </c>
    </row>
    <row r="101" spans="1:7" x14ac:dyDescent="0.25">
      <c r="A101" s="13">
        <v>46122</v>
      </c>
      <c r="B101" s="139">
        <v>4</v>
      </c>
      <c r="C101" s="140" t="s">
        <v>76</v>
      </c>
      <c r="D101" s="141" t="s">
        <v>1440</v>
      </c>
      <c r="E101" s="14" t="s">
        <v>2136</v>
      </c>
      <c r="F101" s="15" t="s">
        <v>2246</v>
      </c>
      <c r="G101" s="19" t="s">
        <v>2247</v>
      </c>
    </row>
    <row r="102" spans="1:7" x14ac:dyDescent="0.25">
      <c r="A102" s="13">
        <v>46122</v>
      </c>
      <c r="B102" s="139">
        <v>1</v>
      </c>
      <c r="C102" s="140" t="s">
        <v>33</v>
      </c>
      <c r="D102" s="141" t="s">
        <v>41</v>
      </c>
      <c r="E102" s="14" t="s">
        <v>2136</v>
      </c>
      <c r="F102" s="15" t="s">
        <v>2250</v>
      </c>
      <c r="G102" s="19" t="s">
        <v>2140</v>
      </c>
    </row>
    <row r="103" spans="1:7" x14ac:dyDescent="0.25">
      <c r="A103" s="13">
        <v>46122</v>
      </c>
      <c r="B103" s="139">
        <v>4</v>
      </c>
      <c r="C103" s="140" t="s">
        <v>76</v>
      </c>
      <c r="D103" s="141" t="s">
        <v>197</v>
      </c>
      <c r="E103" s="14" t="s">
        <v>2153</v>
      </c>
      <c r="F103" s="15" t="s">
        <v>2250</v>
      </c>
      <c r="G103" s="19" t="s">
        <v>2140</v>
      </c>
    </row>
    <row r="104" spans="1:7" x14ac:dyDescent="0.25">
      <c r="A104" s="13">
        <v>46125</v>
      </c>
      <c r="B104" s="139">
        <v>1</v>
      </c>
      <c r="C104" s="140" t="s">
        <v>33</v>
      </c>
      <c r="D104" s="141" t="s">
        <v>1786</v>
      </c>
      <c r="E104" s="14" t="s">
        <v>2153</v>
      </c>
      <c r="F104" s="15" t="s">
        <v>2161</v>
      </c>
      <c r="G104" s="19" t="s">
        <v>2138</v>
      </c>
    </row>
    <row r="105" spans="1:7" x14ac:dyDescent="0.25">
      <c r="A105" s="13">
        <v>46125</v>
      </c>
      <c r="B105" s="139">
        <v>1</v>
      </c>
      <c r="C105" s="140" t="s">
        <v>33</v>
      </c>
      <c r="D105" s="141" t="s">
        <v>41</v>
      </c>
      <c r="E105" s="14" t="s">
        <v>2153</v>
      </c>
      <c r="F105" s="15" t="s">
        <v>2251</v>
      </c>
      <c r="G105" s="19" t="s">
        <v>2138</v>
      </c>
    </row>
    <row r="106" spans="1:7" x14ac:dyDescent="0.25">
      <c r="A106" s="13">
        <v>46125</v>
      </c>
      <c r="B106" s="139">
        <v>2</v>
      </c>
      <c r="C106" s="140" t="s">
        <v>33</v>
      </c>
      <c r="D106" s="141" t="s">
        <v>41</v>
      </c>
      <c r="E106" s="14" t="s">
        <v>2153</v>
      </c>
      <c r="F106" s="15" t="s">
        <v>2252</v>
      </c>
      <c r="G106" s="19" t="s">
        <v>2156</v>
      </c>
    </row>
    <row r="107" spans="1:7" x14ac:dyDescent="0.25">
      <c r="A107" s="13">
        <v>46125</v>
      </c>
      <c r="B107" s="139">
        <v>20</v>
      </c>
      <c r="C107" s="140" t="s">
        <v>2169</v>
      </c>
      <c r="D107" s="141" t="s">
        <v>197</v>
      </c>
      <c r="E107" s="14" t="s">
        <v>2122</v>
      </c>
      <c r="F107" s="15" t="s">
        <v>2253</v>
      </c>
      <c r="G107" s="19" t="s">
        <v>2146</v>
      </c>
    </row>
    <row r="108" spans="1:7" ht="60" x14ac:dyDescent="0.25">
      <c r="A108" s="13">
        <v>46125</v>
      </c>
      <c r="B108" s="139">
        <v>100</v>
      </c>
      <c r="C108" s="140" t="s">
        <v>2215</v>
      </c>
      <c r="D108" s="141" t="s">
        <v>2198</v>
      </c>
      <c r="E108" s="14" t="s">
        <v>2122</v>
      </c>
      <c r="F108" s="15" t="s">
        <v>2245</v>
      </c>
      <c r="G108" s="19" t="s">
        <v>2135</v>
      </c>
    </row>
    <row r="109" spans="1:7" x14ac:dyDescent="0.25">
      <c r="A109" s="13">
        <v>46125</v>
      </c>
      <c r="B109" s="139">
        <v>20</v>
      </c>
      <c r="C109" s="140" t="s">
        <v>2169</v>
      </c>
      <c r="D109" s="141" t="s">
        <v>197</v>
      </c>
      <c r="E109" s="14" t="s">
        <v>2122</v>
      </c>
      <c r="F109" s="15" t="s">
        <v>2245</v>
      </c>
      <c r="G109" s="19" t="s">
        <v>2135</v>
      </c>
    </row>
    <row r="110" spans="1:7" x14ac:dyDescent="0.25">
      <c r="A110" s="13">
        <v>46125</v>
      </c>
      <c r="B110" s="139">
        <v>3</v>
      </c>
      <c r="C110" s="140" t="s">
        <v>33</v>
      </c>
      <c r="D110" s="141" t="s">
        <v>41</v>
      </c>
      <c r="E110" s="14" t="s">
        <v>2122</v>
      </c>
      <c r="F110" s="15" t="s">
        <v>2225</v>
      </c>
      <c r="G110" s="19" t="s">
        <v>2212</v>
      </c>
    </row>
    <row r="111" spans="1:7" x14ac:dyDescent="0.25">
      <c r="A111" s="13">
        <v>46125</v>
      </c>
      <c r="B111" s="139">
        <v>1</v>
      </c>
      <c r="C111" s="140" t="s">
        <v>53</v>
      </c>
      <c r="D111" s="141" t="s">
        <v>91</v>
      </c>
      <c r="E111" s="14" t="s">
        <v>2122</v>
      </c>
      <c r="F111" s="15" t="s">
        <v>2219</v>
      </c>
      <c r="G111" s="19" t="s">
        <v>2135</v>
      </c>
    </row>
    <row r="112" spans="1:7" x14ac:dyDescent="0.25">
      <c r="A112" s="13">
        <v>46125</v>
      </c>
      <c r="B112" s="139">
        <v>4</v>
      </c>
      <c r="C112" s="140" t="s">
        <v>76</v>
      </c>
      <c r="D112" s="141" t="s">
        <v>197</v>
      </c>
      <c r="E112" s="14" t="s">
        <v>2122</v>
      </c>
      <c r="F112" s="15" t="s">
        <v>2155</v>
      </c>
      <c r="G112" s="19" t="s">
        <v>2156</v>
      </c>
    </row>
    <row r="113" spans="1:7" x14ac:dyDescent="0.25">
      <c r="A113" s="13">
        <v>46125</v>
      </c>
      <c r="B113" s="139">
        <v>1</v>
      </c>
      <c r="C113" s="140" t="s">
        <v>76</v>
      </c>
      <c r="D113" s="141" t="s">
        <v>209</v>
      </c>
      <c r="E113" s="14" t="s">
        <v>2122</v>
      </c>
      <c r="F113" s="15" t="s">
        <v>2255</v>
      </c>
      <c r="G113" s="19" t="s">
        <v>2254</v>
      </c>
    </row>
    <row r="114" spans="1:7" x14ac:dyDescent="0.25">
      <c r="A114" s="128">
        <v>46126</v>
      </c>
      <c r="B114" s="129">
        <v>6</v>
      </c>
      <c r="C114" s="130" t="s">
        <v>53</v>
      </c>
      <c r="D114" s="131" t="s">
        <v>225</v>
      </c>
      <c r="E114" s="132" t="s">
        <v>2136</v>
      </c>
      <c r="F114" s="133" t="s">
        <v>2209</v>
      </c>
      <c r="G114" s="134" t="s">
        <v>2256</v>
      </c>
    </row>
    <row r="115" spans="1:7" x14ac:dyDescent="0.25">
      <c r="A115" s="128">
        <v>46126</v>
      </c>
      <c r="B115" s="87">
        <v>8</v>
      </c>
      <c r="C115" s="130" t="s">
        <v>33</v>
      </c>
      <c r="D115" s="131" t="s">
        <v>41</v>
      </c>
      <c r="E115" s="132" t="s">
        <v>2136</v>
      </c>
      <c r="F115" s="133" t="s">
        <v>2257</v>
      </c>
      <c r="G115" s="134" t="s">
        <v>2249</v>
      </c>
    </row>
    <row r="116" spans="1:7" x14ac:dyDescent="0.25">
      <c r="A116" s="128">
        <v>46126</v>
      </c>
      <c r="B116" s="129">
        <v>1</v>
      </c>
      <c r="C116" s="130" t="s">
        <v>33</v>
      </c>
      <c r="D116" s="131" t="s">
        <v>117</v>
      </c>
      <c r="E116" s="132" t="s">
        <v>2122</v>
      </c>
      <c r="F116" s="133" t="s">
        <v>2246</v>
      </c>
      <c r="G116" s="134" t="s">
        <v>2247</v>
      </c>
    </row>
    <row r="117" spans="1:7" x14ac:dyDescent="0.25">
      <c r="A117" s="128">
        <v>46126</v>
      </c>
      <c r="B117" s="129">
        <v>1</v>
      </c>
      <c r="C117" s="130" t="s">
        <v>33</v>
      </c>
      <c r="D117" s="131" t="s">
        <v>119</v>
      </c>
      <c r="E117" s="132" t="s">
        <v>2122</v>
      </c>
      <c r="F117" s="133" t="s">
        <v>2246</v>
      </c>
      <c r="G117" s="134" t="s">
        <v>2247</v>
      </c>
    </row>
    <row r="118" spans="1:7" x14ac:dyDescent="0.25">
      <c r="A118" s="128">
        <v>46126</v>
      </c>
      <c r="B118" s="87">
        <v>1</v>
      </c>
      <c r="C118" s="130" t="s">
        <v>33</v>
      </c>
      <c r="D118" s="131" t="s">
        <v>41</v>
      </c>
      <c r="E118" s="132" t="s">
        <v>2153</v>
      </c>
      <c r="F118" s="133" t="s">
        <v>2153</v>
      </c>
      <c r="G118" s="134" t="s">
        <v>2138</v>
      </c>
    </row>
    <row r="119" spans="1:7" x14ac:dyDescent="0.25">
      <c r="A119" s="128">
        <v>46126</v>
      </c>
      <c r="B119" s="87">
        <v>4</v>
      </c>
      <c r="C119" s="130" t="s">
        <v>33</v>
      </c>
      <c r="D119" s="131" t="s">
        <v>41</v>
      </c>
      <c r="E119" s="132" t="s">
        <v>2153</v>
      </c>
      <c r="F119" s="133" t="s">
        <v>2163</v>
      </c>
      <c r="G119" s="134" t="s">
        <v>2126</v>
      </c>
    </row>
    <row r="120" spans="1:7" x14ac:dyDescent="0.25">
      <c r="A120" s="135">
        <v>46127</v>
      </c>
      <c r="B120" s="129">
        <v>1</v>
      </c>
      <c r="C120" s="130" t="s">
        <v>53</v>
      </c>
      <c r="D120" s="131" t="s">
        <v>91</v>
      </c>
      <c r="E120" s="132" t="s">
        <v>2164</v>
      </c>
      <c r="F120" s="133" t="s">
        <v>2236</v>
      </c>
      <c r="G120" s="134" t="s">
        <v>2142</v>
      </c>
    </row>
    <row r="121" spans="1:7" x14ac:dyDescent="0.25">
      <c r="A121" s="135">
        <v>46127</v>
      </c>
      <c r="B121" s="129">
        <v>8</v>
      </c>
      <c r="C121" s="130" t="s">
        <v>76</v>
      </c>
      <c r="D121" s="131" t="s">
        <v>197</v>
      </c>
      <c r="E121" s="132" t="s">
        <v>2122</v>
      </c>
      <c r="F121" s="133" t="s">
        <v>2225</v>
      </c>
      <c r="G121" s="134" t="s">
        <v>2126</v>
      </c>
    </row>
    <row r="122" spans="1:7" x14ac:dyDescent="0.25">
      <c r="A122" s="135">
        <v>46127</v>
      </c>
      <c r="B122" s="129">
        <v>1</v>
      </c>
      <c r="C122" s="130" t="s">
        <v>33</v>
      </c>
      <c r="D122" s="131" t="s">
        <v>2369</v>
      </c>
      <c r="E122" s="132" t="s">
        <v>2153</v>
      </c>
      <c r="F122" s="133" t="s">
        <v>2225</v>
      </c>
      <c r="G122" s="134" t="s">
        <v>2212</v>
      </c>
    </row>
    <row r="123" spans="1:7" x14ac:dyDescent="0.25">
      <c r="A123" s="135">
        <v>46127</v>
      </c>
      <c r="B123" s="129">
        <v>4</v>
      </c>
      <c r="C123" s="130" t="s">
        <v>76</v>
      </c>
      <c r="D123" s="131" t="s">
        <v>197</v>
      </c>
      <c r="E123" s="132" t="s">
        <v>2153</v>
      </c>
      <c r="F123" s="133" t="s">
        <v>2225</v>
      </c>
      <c r="G123" s="134" t="s">
        <v>2212</v>
      </c>
    </row>
    <row r="124" spans="1:7" x14ac:dyDescent="0.25">
      <c r="A124" s="135">
        <v>46127</v>
      </c>
      <c r="B124" s="129">
        <v>1</v>
      </c>
      <c r="C124" s="130" t="s">
        <v>33</v>
      </c>
      <c r="D124" s="131" t="s">
        <v>119</v>
      </c>
      <c r="E124" s="132" t="s">
        <v>2153</v>
      </c>
      <c r="F124" s="133" t="s">
        <v>2209</v>
      </c>
      <c r="G124" s="134" t="s">
        <v>2370</v>
      </c>
    </row>
    <row r="125" spans="1:7" x14ac:dyDescent="0.25">
      <c r="A125" s="135">
        <v>46127</v>
      </c>
      <c r="B125" s="129">
        <v>1</v>
      </c>
      <c r="C125" s="130" t="s">
        <v>33</v>
      </c>
      <c r="D125" s="131" t="s">
        <v>2087</v>
      </c>
      <c r="E125" s="132" t="s">
        <v>2122</v>
      </c>
      <c r="F125" s="133" t="s">
        <v>2141</v>
      </c>
      <c r="G125" s="134" t="s">
        <v>2371</v>
      </c>
    </row>
    <row r="126" spans="1:7" x14ac:dyDescent="0.25">
      <c r="A126" s="135">
        <v>46127</v>
      </c>
      <c r="B126" s="87">
        <v>1</v>
      </c>
      <c r="C126" s="130" t="s">
        <v>33</v>
      </c>
      <c r="D126" s="131" t="s">
        <v>41</v>
      </c>
      <c r="E126" s="132" t="s">
        <v>2136</v>
      </c>
      <c r="F126" s="133" t="s">
        <v>2372</v>
      </c>
      <c r="G126" s="134" t="s">
        <v>2124</v>
      </c>
    </row>
    <row r="127" spans="1:7" x14ac:dyDescent="0.25">
      <c r="A127" s="135">
        <v>46127</v>
      </c>
      <c r="B127" s="129">
        <v>1</v>
      </c>
      <c r="C127" s="130" t="s">
        <v>33</v>
      </c>
      <c r="D127" s="131" t="s">
        <v>2373</v>
      </c>
      <c r="E127" s="132" t="s">
        <v>2153</v>
      </c>
      <c r="F127" s="133" t="s">
        <v>2127</v>
      </c>
      <c r="G127" s="134" t="s">
        <v>2374</v>
      </c>
    </row>
    <row r="128" spans="1:7" x14ac:dyDescent="0.25">
      <c r="A128" s="135">
        <v>46127</v>
      </c>
      <c r="B128" s="129">
        <v>1</v>
      </c>
      <c r="C128" s="130" t="s">
        <v>33</v>
      </c>
      <c r="D128" s="131" t="s">
        <v>2375</v>
      </c>
      <c r="E128" s="132" t="s">
        <v>2153</v>
      </c>
      <c r="F128" s="133" t="s">
        <v>2127</v>
      </c>
      <c r="G128" s="134" t="s">
        <v>2374</v>
      </c>
    </row>
    <row r="129" spans="1:7" x14ac:dyDescent="0.25">
      <c r="A129" s="135">
        <v>46127</v>
      </c>
      <c r="B129" s="87">
        <v>2</v>
      </c>
      <c r="C129" s="130" t="s">
        <v>33</v>
      </c>
      <c r="D129" s="131" t="s">
        <v>41</v>
      </c>
      <c r="E129" s="132" t="s">
        <v>2153</v>
      </c>
      <c r="F129" s="133" t="s">
        <v>2217</v>
      </c>
      <c r="G129" s="134" t="s">
        <v>2218</v>
      </c>
    </row>
    <row r="130" spans="1:7" x14ac:dyDescent="0.25">
      <c r="A130" s="135">
        <v>46127</v>
      </c>
      <c r="B130" s="129">
        <v>3</v>
      </c>
      <c r="C130" s="130" t="s">
        <v>33</v>
      </c>
      <c r="D130" s="131" t="s">
        <v>115</v>
      </c>
      <c r="E130" s="132" t="s">
        <v>2153</v>
      </c>
      <c r="F130" s="133" t="s">
        <v>2376</v>
      </c>
      <c r="G130" s="134" t="s">
        <v>2220</v>
      </c>
    </row>
    <row r="131" spans="1:7" x14ac:dyDescent="0.25">
      <c r="A131" s="135">
        <v>46127</v>
      </c>
      <c r="B131" s="129">
        <v>1</v>
      </c>
      <c r="C131" s="130" t="s">
        <v>53</v>
      </c>
      <c r="D131" s="131" t="s">
        <v>91</v>
      </c>
      <c r="E131" s="132" t="s">
        <v>2153</v>
      </c>
      <c r="F131" s="133" t="s">
        <v>2376</v>
      </c>
      <c r="G131" s="134" t="s">
        <v>2220</v>
      </c>
    </row>
    <row r="132" spans="1:7" x14ac:dyDescent="0.25">
      <c r="A132" s="135">
        <v>46127</v>
      </c>
      <c r="B132" s="129">
        <v>1</v>
      </c>
      <c r="C132" s="130" t="s">
        <v>76</v>
      </c>
      <c r="D132" s="131" t="s">
        <v>209</v>
      </c>
      <c r="E132" s="132" t="s">
        <v>2153</v>
      </c>
      <c r="F132" s="133" t="s">
        <v>2163</v>
      </c>
      <c r="G132" s="134" t="s">
        <v>2377</v>
      </c>
    </row>
    <row r="133" spans="1:7" x14ac:dyDescent="0.25">
      <c r="A133" s="135">
        <v>46127</v>
      </c>
      <c r="B133" s="87">
        <v>1</v>
      </c>
      <c r="C133" s="70" t="s">
        <v>33</v>
      </c>
      <c r="D133" s="131" t="s">
        <v>41</v>
      </c>
      <c r="E133" s="132" t="s">
        <v>2153</v>
      </c>
      <c r="F133" s="133" t="s">
        <v>2163</v>
      </c>
      <c r="G133" s="134" t="s">
        <v>2377</v>
      </c>
    </row>
    <row r="134" spans="1:7" x14ac:dyDescent="0.25">
      <c r="A134" s="135">
        <v>46127</v>
      </c>
      <c r="B134" s="129">
        <v>1</v>
      </c>
      <c r="C134" s="130" t="s">
        <v>33</v>
      </c>
      <c r="D134" s="131" t="s">
        <v>119</v>
      </c>
      <c r="E134" s="132" t="s">
        <v>2153</v>
      </c>
      <c r="F134" s="133" t="s">
        <v>2378</v>
      </c>
      <c r="G134" s="134" t="s">
        <v>2379</v>
      </c>
    </row>
    <row r="135" spans="1:7" x14ac:dyDescent="0.25">
      <c r="A135" s="135">
        <v>46127</v>
      </c>
      <c r="B135" s="87">
        <v>1</v>
      </c>
      <c r="C135" s="130" t="s">
        <v>33</v>
      </c>
      <c r="D135" s="131" t="s">
        <v>41</v>
      </c>
      <c r="E135" s="132" t="s">
        <v>2153</v>
      </c>
      <c r="F135" s="133" t="s">
        <v>2378</v>
      </c>
      <c r="G135" s="134" t="s">
        <v>2379</v>
      </c>
    </row>
    <row r="136" spans="1:7" x14ac:dyDescent="0.25">
      <c r="A136" s="135">
        <v>46127</v>
      </c>
      <c r="B136" s="129">
        <v>2</v>
      </c>
      <c r="C136" s="130" t="s">
        <v>53</v>
      </c>
      <c r="D136" s="131" t="s">
        <v>225</v>
      </c>
      <c r="E136" s="132" t="s">
        <v>2153</v>
      </c>
      <c r="F136" s="133" t="s">
        <v>2127</v>
      </c>
      <c r="G136" s="134" t="s">
        <v>2222</v>
      </c>
    </row>
    <row r="137" spans="1:7" x14ac:dyDescent="0.25">
      <c r="A137" s="135">
        <v>46127</v>
      </c>
      <c r="B137" s="129">
        <v>1</v>
      </c>
      <c r="C137" s="130" t="s">
        <v>53</v>
      </c>
      <c r="D137" s="131" t="s">
        <v>91</v>
      </c>
      <c r="E137" s="132" t="s">
        <v>2122</v>
      </c>
      <c r="F137" s="136"/>
      <c r="G137" s="134" t="s">
        <v>2146</v>
      </c>
    </row>
    <row r="138" spans="1:7" x14ac:dyDescent="0.25">
      <c r="A138" s="135">
        <v>46127</v>
      </c>
      <c r="B138" s="129">
        <v>1</v>
      </c>
      <c r="C138" s="130" t="s">
        <v>53</v>
      </c>
      <c r="D138" s="131" t="s">
        <v>91</v>
      </c>
      <c r="E138" s="132" t="s">
        <v>2122</v>
      </c>
      <c r="F138" s="133" t="s">
        <v>2380</v>
      </c>
      <c r="G138" s="134" t="s">
        <v>2381</v>
      </c>
    </row>
    <row r="139" spans="1:7" x14ac:dyDescent="0.25">
      <c r="A139" s="135">
        <v>46127</v>
      </c>
      <c r="B139" s="87">
        <v>1</v>
      </c>
      <c r="C139" s="130" t="s">
        <v>33</v>
      </c>
      <c r="D139" s="131" t="s">
        <v>41</v>
      </c>
      <c r="E139" s="132" t="s">
        <v>2122</v>
      </c>
      <c r="F139" s="133" t="s">
        <v>2143</v>
      </c>
      <c r="G139" s="134" t="s">
        <v>2381</v>
      </c>
    </row>
    <row r="140" spans="1:7" x14ac:dyDescent="0.25">
      <c r="A140" s="135">
        <v>46127</v>
      </c>
      <c r="B140" s="129">
        <v>1</v>
      </c>
      <c r="C140" s="130" t="s">
        <v>33</v>
      </c>
      <c r="D140" s="137" t="s">
        <v>105</v>
      </c>
      <c r="E140" s="132" t="s">
        <v>2153</v>
      </c>
      <c r="F140" s="133" t="s">
        <v>2143</v>
      </c>
      <c r="G140" s="134" t="s">
        <v>2381</v>
      </c>
    </row>
    <row r="141" spans="1:7" x14ac:dyDescent="0.25">
      <c r="A141" s="135">
        <v>46127</v>
      </c>
      <c r="B141" s="129">
        <v>1</v>
      </c>
      <c r="C141" s="130" t="s">
        <v>33</v>
      </c>
      <c r="D141" s="131" t="s">
        <v>2382</v>
      </c>
      <c r="E141" s="132" t="s">
        <v>2122</v>
      </c>
      <c r="F141" s="133" t="s">
        <v>2143</v>
      </c>
      <c r="G141" s="134" t="s">
        <v>2381</v>
      </c>
    </row>
    <row r="142" spans="1:7" x14ac:dyDescent="0.25">
      <c r="A142" s="135">
        <v>46127</v>
      </c>
      <c r="B142" s="84">
        <v>1</v>
      </c>
      <c r="C142" s="130" t="s">
        <v>33</v>
      </c>
      <c r="D142" s="131" t="s">
        <v>2152</v>
      </c>
      <c r="E142" s="132" t="s">
        <v>2122</v>
      </c>
      <c r="F142" s="133" t="s">
        <v>2131</v>
      </c>
      <c r="G142" s="134" t="s">
        <v>2138</v>
      </c>
    </row>
    <row r="143" spans="1:7" x14ac:dyDescent="0.25">
      <c r="A143" s="135">
        <v>46128</v>
      </c>
      <c r="B143" s="129">
        <v>1</v>
      </c>
      <c r="C143" s="130" t="s">
        <v>53</v>
      </c>
      <c r="D143" s="131" t="s">
        <v>2383</v>
      </c>
      <c r="E143" s="132" t="s">
        <v>2122</v>
      </c>
      <c r="F143" s="133" t="s">
        <v>2384</v>
      </c>
      <c r="G143" s="134" t="s">
        <v>2385</v>
      </c>
    </row>
    <row r="144" spans="1:7" x14ac:dyDescent="0.25">
      <c r="A144" s="135">
        <v>46128</v>
      </c>
      <c r="B144" s="129">
        <v>1</v>
      </c>
      <c r="C144" s="130" t="s">
        <v>33</v>
      </c>
      <c r="D144" s="131" t="s">
        <v>2383</v>
      </c>
      <c r="E144" s="132" t="s">
        <v>2122</v>
      </c>
      <c r="F144" s="133" t="s">
        <v>2384</v>
      </c>
      <c r="G144" s="134" t="s">
        <v>2385</v>
      </c>
    </row>
    <row r="145" spans="1:7" x14ac:dyDescent="0.25">
      <c r="A145" s="135">
        <v>46128</v>
      </c>
      <c r="B145" s="129">
        <v>6</v>
      </c>
      <c r="C145" s="130" t="s">
        <v>33</v>
      </c>
      <c r="D145" s="131" t="s">
        <v>2383</v>
      </c>
      <c r="E145" s="132" t="s">
        <v>2136</v>
      </c>
      <c r="F145" s="133" t="s">
        <v>2386</v>
      </c>
      <c r="G145" s="134" t="s">
        <v>2146</v>
      </c>
    </row>
    <row r="146" spans="1:7" x14ac:dyDescent="0.25">
      <c r="A146" s="135">
        <v>46128</v>
      </c>
      <c r="B146" s="129">
        <v>1</v>
      </c>
      <c r="C146" s="130" t="s">
        <v>53</v>
      </c>
      <c r="D146" s="131" t="s">
        <v>2383</v>
      </c>
      <c r="E146" s="132" t="s">
        <v>2122</v>
      </c>
      <c r="F146" s="133" t="s">
        <v>2164</v>
      </c>
      <c r="G146" s="134" t="s">
        <v>2151</v>
      </c>
    </row>
    <row r="147" spans="1:7" x14ac:dyDescent="0.25">
      <c r="A147" s="135">
        <v>46128</v>
      </c>
      <c r="B147" s="129">
        <v>4</v>
      </c>
      <c r="C147" s="130" t="s">
        <v>33</v>
      </c>
      <c r="D147" s="131" t="s">
        <v>2137</v>
      </c>
      <c r="E147" s="132" t="s">
        <v>2122</v>
      </c>
      <c r="F147" s="133" t="s">
        <v>2125</v>
      </c>
      <c r="G147" s="134" t="s">
        <v>2126</v>
      </c>
    </row>
    <row r="148" spans="1:7" x14ac:dyDescent="0.25">
      <c r="A148" s="135">
        <v>46128</v>
      </c>
      <c r="B148" s="129">
        <v>5</v>
      </c>
      <c r="C148" s="130" t="s">
        <v>33</v>
      </c>
      <c r="D148" s="131" t="s">
        <v>2387</v>
      </c>
      <c r="E148" s="132" t="s">
        <v>2122</v>
      </c>
      <c r="F148" s="133" t="s">
        <v>2125</v>
      </c>
      <c r="G148" s="134" t="s">
        <v>2126</v>
      </c>
    </row>
    <row r="149" spans="1:7" x14ac:dyDescent="0.25">
      <c r="A149" s="135">
        <v>46128</v>
      </c>
      <c r="B149" s="129">
        <v>1</v>
      </c>
      <c r="C149" s="130" t="s">
        <v>33</v>
      </c>
      <c r="D149" s="131" t="s">
        <v>182</v>
      </c>
      <c r="E149" s="132" t="s">
        <v>2122</v>
      </c>
      <c r="F149" s="133" t="s">
        <v>2155</v>
      </c>
      <c r="G149" s="134" t="s">
        <v>2156</v>
      </c>
    </row>
    <row r="150" spans="1:7" x14ac:dyDescent="0.25">
      <c r="A150" s="135">
        <v>46128</v>
      </c>
      <c r="B150" s="129">
        <v>1</v>
      </c>
      <c r="C150" s="130" t="s">
        <v>33</v>
      </c>
      <c r="D150" s="131" t="s">
        <v>35</v>
      </c>
      <c r="E150" s="132" t="s">
        <v>2122</v>
      </c>
      <c r="F150" s="133" t="s">
        <v>2155</v>
      </c>
      <c r="G150" s="134" t="s">
        <v>2156</v>
      </c>
    </row>
    <row r="151" spans="1:7" x14ac:dyDescent="0.25">
      <c r="A151" s="135">
        <v>46128</v>
      </c>
      <c r="B151" s="129">
        <v>1</v>
      </c>
      <c r="C151" s="130" t="s">
        <v>33</v>
      </c>
      <c r="D151" s="131" t="s">
        <v>2388</v>
      </c>
      <c r="E151" s="132" t="s">
        <v>2122</v>
      </c>
      <c r="F151" s="133" t="s">
        <v>2223</v>
      </c>
      <c r="G151" s="134" t="s">
        <v>2389</v>
      </c>
    </row>
    <row r="152" spans="1:7" x14ac:dyDescent="0.25">
      <c r="A152" s="135">
        <v>46128</v>
      </c>
      <c r="B152" s="129">
        <v>1</v>
      </c>
      <c r="C152" s="130" t="s">
        <v>76</v>
      </c>
      <c r="D152" s="131" t="s">
        <v>2412</v>
      </c>
      <c r="E152" s="132" t="s">
        <v>2153</v>
      </c>
      <c r="F152" s="133" t="s">
        <v>2153</v>
      </c>
      <c r="G152" s="134" t="s">
        <v>2138</v>
      </c>
    </row>
    <row r="153" spans="1:7" x14ac:dyDescent="0.25">
      <c r="A153" s="135">
        <v>46128</v>
      </c>
      <c r="B153" s="129">
        <v>1</v>
      </c>
      <c r="C153" s="130" t="s">
        <v>33</v>
      </c>
      <c r="D153" s="131" t="s">
        <v>182</v>
      </c>
      <c r="E153" s="132" t="s">
        <v>2136</v>
      </c>
      <c r="F153" s="133" t="s">
        <v>2390</v>
      </c>
      <c r="G153" s="134" t="s">
        <v>2218</v>
      </c>
    </row>
    <row r="154" spans="1:7" x14ac:dyDescent="0.25">
      <c r="A154" s="135">
        <v>46128</v>
      </c>
      <c r="B154" s="87">
        <v>12</v>
      </c>
      <c r="C154" s="130" t="s">
        <v>33</v>
      </c>
      <c r="D154" s="131" t="s">
        <v>41</v>
      </c>
      <c r="E154" s="132" t="s">
        <v>2122</v>
      </c>
      <c r="F154" s="133" t="s">
        <v>2125</v>
      </c>
      <c r="G154" s="134" t="s">
        <v>2126</v>
      </c>
    </row>
    <row r="155" spans="1:7" x14ac:dyDescent="0.25">
      <c r="A155" s="135">
        <v>46128</v>
      </c>
      <c r="B155" s="129">
        <v>4</v>
      </c>
      <c r="C155" s="130" t="s">
        <v>33</v>
      </c>
      <c r="D155" s="131" t="s">
        <v>2387</v>
      </c>
      <c r="E155" s="132" t="s">
        <v>2122</v>
      </c>
      <c r="F155" s="133" t="s">
        <v>2391</v>
      </c>
      <c r="G155" s="134" t="s">
        <v>2158</v>
      </c>
    </row>
    <row r="156" spans="1:7" x14ac:dyDescent="0.25">
      <c r="A156" s="135">
        <v>46128</v>
      </c>
      <c r="B156" s="129">
        <v>1</v>
      </c>
      <c r="C156" s="130" t="s">
        <v>53</v>
      </c>
      <c r="D156" s="131" t="s">
        <v>91</v>
      </c>
      <c r="E156" s="132" t="s">
        <v>2122</v>
      </c>
      <c r="F156" s="133" t="s">
        <v>2155</v>
      </c>
      <c r="G156" s="134" t="s">
        <v>2156</v>
      </c>
    </row>
    <row r="157" spans="1:7" ht="30" x14ac:dyDescent="0.25">
      <c r="A157" s="135">
        <v>46128</v>
      </c>
      <c r="B157" s="129">
        <v>1</v>
      </c>
      <c r="C157" s="130" t="s">
        <v>33</v>
      </c>
      <c r="D157" s="131" t="s">
        <v>99</v>
      </c>
      <c r="E157" s="132" t="s">
        <v>2153</v>
      </c>
      <c r="F157" s="133" t="s">
        <v>2141</v>
      </c>
      <c r="G157" s="134" t="s">
        <v>2142</v>
      </c>
    </row>
    <row r="158" spans="1:7" x14ac:dyDescent="0.25">
      <c r="A158" s="135">
        <v>46128</v>
      </c>
      <c r="B158" s="129">
        <v>1</v>
      </c>
      <c r="C158" s="130" t="s">
        <v>33</v>
      </c>
      <c r="D158" s="131" t="s">
        <v>2470</v>
      </c>
      <c r="E158" s="132" t="s">
        <v>2153</v>
      </c>
      <c r="F158" s="133" t="s">
        <v>2141</v>
      </c>
      <c r="G158" s="134" t="s">
        <v>2142</v>
      </c>
    </row>
    <row r="159" spans="1:7" x14ac:dyDescent="0.25">
      <c r="A159" s="135">
        <v>46128</v>
      </c>
      <c r="B159" s="129">
        <v>1</v>
      </c>
      <c r="C159" s="130" t="s">
        <v>33</v>
      </c>
      <c r="D159" s="131" t="s">
        <v>2387</v>
      </c>
      <c r="E159" s="132" t="s">
        <v>2122</v>
      </c>
      <c r="F159" s="133" t="s">
        <v>2122</v>
      </c>
      <c r="G159" s="134" t="s">
        <v>2138</v>
      </c>
    </row>
    <row r="160" spans="1:7" x14ac:dyDescent="0.25">
      <c r="A160" s="135">
        <v>46128</v>
      </c>
      <c r="B160" s="129">
        <v>1</v>
      </c>
      <c r="C160" s="130" t="s">
        <v>53</v>
      </c>
      <c r="D160" s="131" t="s">
        <v>2383</v>
      </c>
      <c r="E160" s="132" t="s">
        <v>2153</v>
      </c>
      <c r="F160" s="133" t="s">
        <v>2153</v>
      </c>
      <c r="G160" s="134" t="s">
        <v>2151</v>
      </c>
    </row>
    <row r="161" spans="1:7" x14ac:dyDescent="0.25">
      <c r="A161" s="135">
        <v>46128</v>
      </c>
      <c r="B161" s="129">
        <v>2</v>
      </c>
      <c r="C161" s="130" t="s">
        <v>53</v>
      </c>
      <c r="D161" s="131" t="s">
        <v>2387</v>
      </c>
      <c r="E161" s="132" t="s">
        <v>2147</v>
      </c>
      <c r="F161" s="133" t="s">
        <v>2147</v>
      </c>
      <c r="G161" s="134" t="s">
        <v>2151</v>
      </c>
    </row>
    <row r="162" spans="1:7" x14ac:dyDescent="0.25">
      <c r="A162" s="135">
        <v>46128</v>
      </c>
      <c r="B162" s="129">
        <v>1</v>
      </c>
      <c r="C162" s="130" t="s">
        <v>33</v>
      </c>
      <c r="D162" s="131" t="s">
        <v>2144</v>
      </c>
      <c r="E162" s="132" t="s">
        <v>2392</v>
      </c>
      <c r="F162" s="133" t="s">
        <v>2209</v>
      </c>
      <c r="G162" s="134" t="s">
        <v>2162</v>
      </c>
    </row>
    <row r="163" spans="1:7" x14ac:dyDescent="0.25">
      <c r="A163" s="135">
        <v>46128</v>
      </c>
      <c r="B163" s="129">
        <v>4</v>
      </c>
      <c r="C163" s="130" t="s">
        <v>76</v>
      </c>
      <c r="D163" s="131" t="s">
        <v>2393</v>
      </c>
      <c r="E163" s="132" t="s">
        <v>2153</v>
      </c>
      <c r="F163" s="133" t="s">
        <v>2394</v>
      </c>
      <c r="G163" s="134" t="s">
        <v>2146</v>
      </c>
    </row>
    <row r="164" spans="1:7" x14ac:dyDescent="0.25">
      <c r="A164" s="135">
        <v>46128</v>
      </c>
      <c r="B164" s="129">
        <v>20</v>
      </c>
      <c r="C164" s="130" t="s">
        <v>2169</v>
      </c>
      <c r="D164" s="131" t="s">
        <v>197</v>
      </c>
      <c r="E164" s="132" t="s">
        <v>2153</v>
      </c>
      <c r="F164" s="133" t="s">
        <v>2394</v>
      </c>
      <c r="G164" s="134" t="s">
        <v>2146</v>
      </c>
    </row>
    <row r="165" spans="1:7" x14ac:dyDescent="0.25">
      <c r="A165" s="135">
        <v>46128</v>
      </c>
      <c r="B165" s="129">
        <v>1</v>
      </c>
      <c r="C165" s="130" t="s">
        <v>53</v>
      </c>
      <c r="D165" s="131" t="s">
        <v>91</v>
      </c>
      <c r="E165" s="132" t="s">
        <v>2153</v>
      </c>
      <c r="F165" s="133" t="s">
        <v>2394</v>
      </c>
      <c r="G165" s="134" t="s">
        <v>2146</v>
      </c>
    </row>
    <row r="166" spans="1:7" x14ac:dyDescent="0.25">
      <c r="A166" s="135">
        <v>46128</v>
      </c>
      <c r="B166" s="129">
        <v>20</v>
      </c>
      <c r="C166" s="130" t="s">
        <v>2169</v>
      </c>
      <c r="D166" s="131" t="s">
        <v>2393</v>
      </c>
      <c r="E166" s="132" t="s">
        <v>2153</v>
      </c>
      <c r="F166" s="133" t="s">
        <v>2153</v>
      </c>
      <c r="G166" s="134" t="s">
        <v>2151</v>
      </c>
    </row>
    <row r="167" spans="1:7" x14ac:dyDescent="0.25">
      <c r="A167" s="135">
        <v>46128</v>
      </c>
      <c r="B167" s="129">
        <v>20</v>
      </c>
      <c r="C167" s="130" t="s">
        <v>2169</v>
      </c>
      <c r="D167" s="131" t="s">
        <v>197</v>
      </c>
      <c r="E167" s="132" t="s">
        <v>2122</v>
      </c>
      <c r="F167" s="133" t="s">
        <v>2122</v>
      </c>
      <c r="G167" s="134" t="s">
        <v>2151</v>
      </c>
    </row>
    <row r="168" spans="1:7" x14ac:dyDescent="0.25">
      <c r="A168" s="135">
        <v>46128</v>
      </c>
      <c r="B168" s="129">
        <v>4</v>
      </c>
      <c r="C168" s="130" t="s">
        <v>76</v>
      </c>
      <c r="D168" s="131" t="s">
        <v>197</v>
      </c>
      <c r="E168" s="132" t="s">
        <v>2122</v>
      </c>
      <c r="F168" s="133" t="s">
        <v>2155</v>
      </c>
      <c r="G168" s="134" t="s">
        <v>2156</v>
      </c>
    </row>
    <row r="169" spans="1:7" x14ac:dyDescent="0.25">
      <c r="A169" s="135">
        <v>46128</v>
      </c>
      <c r="B169" s="129">
        <v>4</v>
      </c>
      <c r="C169" s="130" t="s">
        <v>76</v>
      </c>
      <c r="D169" s="131" t="s">
        <v>197</v>
      </c>
      <c r="E169" s="132" t="s">
        <v>2122</v>
      </c>
      <c r="F169" s="133" t="s">
        <v>2395</v>
      </c>
      <c r="G169" s="134" t="s">
        <v>2379</v>
      </c>
    </row>
    <row r="170" spans="1:7" x14ac:dyDescent="0.25">
      <c r="A170" s="135">
        <v>46128</v>
      </c>
      <c r="B170" s="129">
        <v>4</v>
      </c>
      <c r="C170" s="130" t="s">
        <v>76</v>
      </c>
      <c r="D170" s="131" t="s">
        <v>2412</v>
      </c>
      <c r="E170" s="132" t="s">
        <v>2153</v>
      </c>
      <c r="F170" s="133" t="s">
        <v>2395</v>
      </c>
      <c r="G170" s="134" t="s">
        <v>2379</v>
      </c>
    </row>
    <row r="171" spans="1:7" x14ac:dyDescent="0.25">
      <c r="A171" s="135">
        <v>46128</v>
      </c>
      <c r="B171" s="87">
        <v>2</v>
      </c>
      <c r="C171" s="130" t="s">
        <v>33</v>
      </c>
      <c r="D171" s="131" t="s">
        <v>41</v>
      </c>
      <c r="E171" s="132" t="s">
        <v>2153</v>
      </c>
      <c r="F171" s="133" t="s">
        <v>2395</v>
      </c>
      <c r="G171" s="134" t="s">
        <v>2379</v>
      </c>
    </row>
    <row r="172" spans="1:7" x14ac:dyDescent="0.25">
      <c r="A172" s="135">
        <v>46128</v>
      </c>
      <c r="B172" s="129">
        <v>1</v>
      </c>
      <c r="C172" s="130" t="s">
        <v>33</v>
      </c>
      <c r="D172" s="131" t="s">
        <v>182</v>
      </c>
      <c r="E172" s="132" t="s">
        <v>2153</v>
      </c>
      <c r="F172" s="133" t="s">
        <v>2395</v>
      </c>
      <c r="G172" s="134" t="s">
        <v>2379</v>
      </c>
    </row>
    <row r="173" spans="1:7" x14ac:dyDescent="0.25">
      <c r="A173" s="135">
        <v>46128</v>
      </c>
      <c r="B173" s="129">
        <v>1</v>
      </c>
      <c r="C173" s="130" t="s">
        <v>76</v>
      </c>
      <c r="D173" s="131" t="s">
        <v>121</v>
      </c>
      <c r="E173" s="132" t="s">
        <v>2153</v>
      </c>
      <c r="F173" s="133" t="s">
        <v>2395</v>
      </c>
      <c r="G173" s="134" t="s">
        <v>2379</v>
      </c>
    </row>
    <row r="174" spans="1:7" x14ac:dyDescent="0.25">
      <c r="A174" s="135">
        <v>46128</v>
      </c>
      <c r="B174" s="129">
        <v>1</v>
      </c>
      <c r="C174" s="130" t="s">
        <v>33</v>
      </c>
      <c r="D174" s="131" t="s">
        <v>35</v>
      </c>
      <c r="E174" s="132" t="s">
        <v>2153</v>
      </c>
      <c r="F174" s="133" t="s">
        <v>2395</v>
      </c>
      <c r="G174" s="134" t="s">
        <v>2379</v>
      </c>
    </row>
    <row r="175" spans="1:7" x14ac:dyDescent="0.25">
      <c r="A175" s="135">
        <v>46128</v>
      </c>
      <c r="B175" s="129">
        <v>2</v>
      </c>
      <c r="C175" s="130" t="s">
        <v>33</v>
      </c>
      <c r="D175" s="131" t="s">
        <v>2137</v>
      </c>
      <c r="E175" s="132" t="s">
        <v>2153</v>
      </c>
      <c r="F175" s="133" t="s">
        <v>2395</v>
      </c>
      <c r="G175" s="134" t="s">
        <v>2379</v>
      </c>
    </row>
    <row r="176" spans="1:7" x14ac:dyDescent="0.25">
      <c r="A176" s="135">
        <v>46128</v>
      </c>
      <c r="B176" s="129">
        <v>1</v>
      </c>
      <c r="C176" s="130" t="s">
        <v>33</v>
      </c>
      <c r="D176" s="131" t="s">
        <v>2396</v>
      </c>
      <c r="E176" s="132" t="s">
        <v>2153</v>
      </c>
      <c r="F176" s="133" t="s">
        <v>2395</v>
      </c>
      <c r="G176" s="134" t="s">
        <v>2379</v>
      </c>
    </row>
    <row r="177" spans="1:7" x14ac:dyDescent="0.25">
      <c r="A177" s="135">
        <v>46128</v>
      </c>
      <c r="B177" s="129">
        <v>1</v>
      </c>
      <c r="C177" s="130" t="s">
        <v>33</v>
      </c>
      <c r="D177" s="131" t="s">
        <v>2387</v>
      </c>
      <c r="E177" s="132" t="s">
        <v>2153</v>
      </c>
      <c r="F177" s="133" t="s">
        <v>2395</v>
      </c>
      <c r="G177" s="134" t="s">
        <v>2379</v>
      </c>
    </row>
    <row r="178" spans="1:7" x14ac:dyDescent="0.25">
      <c r="A178" s="135">
        <v>46128</v>
      </c>
      <c r="B178" s="129">
        <v>3</v>
      </c>
      <c r="C178" s="130" t="s">
        <v>33</v>
      </c>
      <c r="D178" s="131" t="s">
        <v>2383</v>
      </c>
      <c r="E178" s="132" t="s">
        <v>2397</v>
      </c>
      <c r="F178" s="133" t="s">
        <v>2236</v>
      </c>
      <c r="G178" s="134" t="s">
        <v>2142</v>
      </c>
    </row>
    <row r="179" spans="1:7" x14ac:dyDescent="0.25">
      <c r="A179" s="135">
        <v>46128</v>
      </c>
      <c r="B179" s="129">
        <v>9</v>
      </c>
      <c r="C179" s="130" t="s">
        <v>33</v>
      </c>
      <c r="D179" s="131" t="s">
        <v>2387</v>
      </c>
      <c r="E179" s="132" t="s">
        <v>2397</v>
      </c>
      <c r="F179" s="133" t="s">
        <v>2236</v>
      </c>
      <c r="G179" s="134" t="s">
        <v>2142</v>
      </c>
    </row>
    <row r="180" spans="1:7" x14ac:dyDescent="0.25">
      <c r="A180" s="135">
        <v>46128</v>
      </c>
      <c r="B180" s="129">
        <v>2</v>
      </c>
      <c r="C180" s="130" t="s">
        <v>33</v>
      </c>
      <c r="D180" s="131" t="s">
        <v>2383</v>
      </c>
      <c r="E180" s="132" t="s">
        <v>2397</v>
      </c>
      <c r="F180" s="133" t="s">
        <v>2216</v>
      </c>
      <c r="G180" s="134" t="s">
        <v>2135</v>
      </c>
    </row>
    <row r="181" spans="1:7" x14ac:dyDescent="0.25">
      <c r="A181" s="135">
        <v>46128</v>
      </c>
      <c r="B181" s="129">
        <v>10</v>
      </c>
      <c r="C181" s="130" t="s">
        <v>33</v>
      </c>
      <c r="D181" s="131" t="s">
        <v>2387</v>
      </c>
      <c r="E181" s="132" t="s">
        <v>2397</v>
      </c>
      <c r="F181" s="133" t="s">
        <v>2216</v>
      </c>
      <c r="G181" s="134" t="s">
        <v>2135</v>
      </c>
    </row>
    <row r="182" spans="1:7" x14ac:dyDescent="0.25">
      <c r="A182" s="135">
        <v>46128</v>
      </c>
      <c r="B182" s="129">
        <v>14</v>
      </c>
      <c r="C182" s="130" t="s">
        <v>33</v>
      </c>
      <c r="D182" s="131" t="s">
        <v>2387</v>
      </c>
      <c r="E182" s="132" t="s">
        <v>2397</v>
      </c>
      <c r="F182" s="133" t="s">
        <v>2386</v>
      </c>
      <c r="G182" s="134" t="s">
        <v>2146</v>
      </c>
    </row>
    <row r="183" spans="1:7" x14ac:dyDescent="0.25">
      <c r="A183" s="135">
        <v>46128</v>
      </c>
      <c r="B183" s="129">
        <v>4</v>
      </c>
      <c r="C183" s="130" t="s">
        <v>33</v>
      </c>
      <c r="D183" s="131" t="s">
        <v>2383</v>
      </c>
      <c r="E183" s="132" t="s">
        <v>2397</v>
      </c>
      <c r="F183" s="133" t="s">
        <v>2386</v>
      </c>
      <c r="G183" s="134" t="s">
        <v>2146</v>
      </c>
    </row>
    <row r="184" spans="1:7" x14ac:dyDescent="0.25">
      <c r="A184" s="135">
        <v>46128</v>
      </c>
      <c r="B184" s="129">
        <v>4</v>
      </c>
      <c r="C184" s="130" t="s">
        <v>33</v>
      </c>
      <c r="D184" s="131" t="s">
        <v>2383</v>
      </c>
      <c r="E184" s="132" t="s">
        <v>2397</v>
      </c>
      <c r="F184" s="133" t="s">
        <v>2122</v>
      </c>
      <c r="G184" s="134" t="s">
        <v>2370</v>
      </c>
    </row>
    <row r="185" spans="1:7" x14ac:dyDescent="0.25">
      <c r="A185" s="135">
        <v>46128</v>
      </c>
      <c r="B185" s="129">
        <v>1</v>
      </c>
      <c r="C185" s="130" t="s">
        <v>53</v>
      </c>
      <c r="D185" s="131" t="s">
        <v>2383</v>
      </c>
      <c r="E185" s="132" t="s">
        <v>2397</v>
      </c>
      <c r="F185" s="133" t="s">
        <v>2398</v>
      </c>
      <c r="G185" s="134" t="s">
        <v>2158</v>
      </c>
    </row>
    <row r="186" spans="1:7" x14ac:dyDescent="0.25">
      <c r="A186" s="135">
        <v>46128</v>
      </c>
      <c r="B186" s="129">
        <v>2</v>
      </c>
      <c r="C186" s="130" t="s">
        <v>33</v>
      </c>
      <c r="D186" s="131" t="s">
        <v>115</v>
      </c>
      <c r="E186" s="132" t="s">
        <v>2397</v>
      </c>
      <c r="F186" s="133" t="s">
        <v>2398</v>
      </c>
      <c r="G186" s="134" t="s">
        <v>2158</v>
      </c>
    </row>
    <row r="187" spans="1:7" x14ac:dyDescent="0.25">
      <c r="A187" s="135">
        <v>46128</v>
      </c>
      <c r="B187" s="129">
        <v>2</v>
      </c>
      <c r="C187" s="130" t="s">
        <v>33</v>
      </c>
      <c r="D187" s="131" t="s">
        <v>2087</v>
      </c>
      <c r="E187" s="132" t="s">
        <v>2397</v>
      </c>
      <c r="F187" s="133" t="s">
        <v>2141</v>
      </c>
      <c r="G187" s="134" t="s">
        <v>2197</v>
      </c>
    </row>
    <row r="188" spans="1:7" x14ac:dyDescent="0.25">
      <c r="A188" s="135">
        <v>46128</v>
      </c>
      <c r="B188" s="129">
        <v>3</v>
      </c>
      <c r="C188" s="130" t="s">
        <v>33</v>
      </c>
      <c r="D188" s="131" t="s">
        <v>2383</v>
      </c>
      <c r="E188" s="132" t="s">
        <v>2136</v>
      </c>
      <c r="F188" s="133" t="s">
        <v>2399</v>
      </c>
      <c r="G188" s="134" t="s">
        <v>2124</v>
      </c>
    </row>
    <row r="189" spans="1:7" x14ac:dyDescent="0.25">
      <c r="A189" s="135">
        <v>46128</v>
      </c>
      <c r="B189" s="129">
        <v>1</v>
      </c>
      <c r="C189" s="130" t="s">
        <v>53</v>
      </c>
      <c r="D189" s="131" t="s">
        <v>2387</v>
      </c>
      <c r="E189" s="132" t="s">
        <v>2136</v>
      </c>
      <c r="F189" s="133" t="s">
        <v>2399</v>
      </c>
      <c r="G189" s="134" t="s">
        <v>2124</v>
      </c>
    </row>
    <row r="190" spans="1:7" x14ac:dyDescent="0.25">
      <c r="A190" s="135">
        <v>46128</v>
      </c>
      <c r="B190" s="129">
        <v>2</v>
      </c>
      <c r="C190" s="130" t="s">
        <v>33</v>
      </c>
      <c r="D190" s="131" t="s">
        <v>2383</v>
      </c>
      <c r="E190" s="132" t="s">
        <v>2136</v>
      </c>
      <c r="F190" s="133" t="s">
        <v>2225</v>
      </c>
      <c r="G190" s="134" t="s">
        <v>2400</v>
      </c>
    </row>
    <row r="191" spans="1:7" x14ac:dyDescent="0.25">
      <c r="A191" s="135">
        <v>46128</v>
      </c>
      <c r="B191" s="129">
        <v>1</v>
      </c>
      <c r="C191" s="130" t="s">
        <v>33</v>
      </c>
      <c r="D191" s="131" t="s">
        <v>182</v>
      </c>
      <c r="E191" s="132" t="s">
        <v>2136</v>
      </c>
      <c r="F191" s="133" t="s">
        <v>2225</v>
      </c>
      <c r="G191" s="134" t="s">
        <v>2400</v>
      </c>
    </row>
    <row r="192" spans="1:7" x14ac:dyDescent="0.25">
      <c r="A192" s="135">
        <v>46128</v>
      </c>
      <c r="B192" s="87">
        <v>3</v>
      </c>
      <c r="C192" s="130" t="s">
        <v>33</v>
      </c>
      <c r="D192" s="131" t="s">
        <v>41</v>
      </c>
      <c r="E192" s="132" t="s">
        <v>2153</v>
      </c>
      <c r="F192" s="133" t="s">
        <v>2225</v>
      </c>
      <c r="G192" s="134" t="s">
        <v>2212</v>
      </c>
    </row>
    <row r="193" spans="1:7" x14ac:dyDescent="0.25">
      <c r="A193" s="135">
        <v>46128</v>
      </c>
      <c r="B193" s="129">
        <v>5</v>
      </c>
      <c r="C193" s="130" t="s">
        <v>33</v>
      </c>
      <c r="D193" s="131" t="s">
        <v>2387</v>
      </c>
      <c r="E193" s="132" t="s">
        <v>2153</v>
      </c>
      <c r="F193" s="133" t="s">
        <v>2155</v>
      </c>
      <c r="G193" s="134" t="s">
        <v>2156</v>
      </c>
    </row>
    <row r="194" spans="1:7" x14ac:dyDescent="0.25">
      <c r="A194" s="135">
        <v>46128</v>
      </c>
      <c r="B194" s="129">
        <v>2</v>
      </c>
      <c r="C194" s="130" t="s">
        <v>33</v>
      </c>
      <c r="D194" s="131" t="s">
        <v>2383</v>
      </c>
      <c r="E194" s="132" t="s">
        <v>2153</v>
      </c>
      <c r="F194" s="133" t="s">
        <v>2155</v>
      </c>
      <c r="G194" s="134" t="s">
        <v>2156</v>
      </c>
    </row>
    <row r="195" spans="1:7" x14ac:dyDescent="0.25">
      <c r="A195" s="135">
        <v>46128</v>
      </c>
      <c r="B195" s="129">
        <v>1</v>
      </c>
      <c r="C195" s="130" t="s">
        <v>33</v>
      </c>
      <c r="D195" s="131" t="s">
        <v>41</v>
      </c>
      <c r="E195" s="132" t="s">
        <v>2122</v>
      </c>
      <c r="F195" s="133" t="s">
        <v>2122</v>
      </c>
      <c r="G195" s="134" t="s">
        <v>2138</v>
      </c>
    </row>
    <row r="196" spans="1:7" x14ac:dyDescent="0.25">
      <c r="A196" s="135">
        <v>46128</v>
      </c>
      <c r="B196" s="129">
        <v>6</v>
      </c>
      <c r="C196" s="130" t="s">
        <v>33</v>
      </c>
      <c r="D196" s="131" t="s">
        <v>41</v>
      </c>
      <c r="E196" s="132" t="s">
        <v>2122</v>
      </c>
      <c r="F196" s="133" t="s">
        <v>2163</v>
      </c>
      <c r="G196" s="134" t="s">
        <v>2126</v>
      </c>
    </row>
    <row r="197" spans="1:7" x14ac:dyDescent="0.25">
      <c r="A197" s="135">
        <v>46128</v>
      </c>
      <c r="B197" s="129">
        <v>4</v>
      </c>
      <c r="C197" s="130" t="s">
        <v>53</v>
      </c>
      <c r="D197" s="131" t="s">
        <v>2387</v>
      </c>
      <c r="E197" s="132" t="s">
        <v>2147</v>
      </c>
      <c r="F197" s="133" t="s">
        <v>2147</v>
      </c>
      <c r="G197" s="134" t="s">
        <v>2151</v>
      </c>
    </row>
    <row r="198" spans="1:7" x14ac:dyDescent="0.25">
      <c r="A198" s="138">
        <v>46129</v>
      </c>
      <c r="B198" s="139">
        <v>4</v>
      </c>
      <c r="C198" s="140" t="s">
        <v>33</v>
      </c>
      <c r="D198" s="141" t="s">
        <v>2383</v>
      </c>
      <c r="E198" s="69" t="s">
        <v>2122</v>
      </c>
      <c r="F198" s="69" t="s">
        <v>2401</v>
      </c>
      <c r="G198" s="19" t="s">
        <v>2370</v>
      </c>
    </row>
    <row r="199" spans="1:7" x14ac:dyDescent="0.25">
      <c r="A199" s="138">
        <v>46129</v>
      </c>
      <c r="B199" s="139">
        <v>1</v>
      </c>
      <c r="C199" s="140" t="s">
        <v>53</v>
      </c>
      <c r="D199" s="141" t="s">
        <v>2383</v>
      </c>
      <c r="E199" s="69" t="s">
        <v>2122</v>
      </c>
      <c r="F199" s="69" t="s">
        <v>2402</v>
      </c>
      <c r="G199" s="19" t="s">
        <v>2146</v>
      </c>
    </row>
    <row r="200" spans="1:7" x14ac:dyDescent="0.25">
      <c r="A200" s="138">
        <v>46129</v>
      </c>
      <c r="B200" s="139">
        <v>4</v>
      </c>
      <c r="C200" s="140" t="s">
        <v>76</v>
      </c>
      <c r="D200" s="141" t="s">
        <v>197</v>
      </c>
      <c r="E200" s="69" t="s">
        <v>2153</v>
      </c>
      <c r="F200" s="69" t="s">
        <v>2403</v>
      </c>
      <c r="G200" s="19" t="s">
        <v>2126</v>
      </c>
    </row>
    <row r="201" spans="1:7" x14ac:dyDescent="0.25">
      <c r="A201" s="138">
        <v>46129</v>
      </c>
      <c r="B201" s="139">
        <v>4</v>
      </c>
      <c r="C201" s="140" t="s">
        <v>76</v>
      </c>
      <c r="D201" s="141" t="s">
        <v>197</v>
      </c>
      <c r="E201" s="69" t="s">
        <v>2153</v>
      </c>
      <c r="F201" s="69" t="s">
        <v>2403</v>
      </c>
      <c r="G201" s="19" t="s">
        <v>2126</v>
      </c>
    </row>
    <row r="202" spans="1:7" x14ac:dyDescent="0.25">
      <c r="A202" s="138">
        <v>46129</v>
      </c>
      <c r="B202" s="139">
        <v>4</v>
      </c>
      <c r="C202" s="140" t="s">
        <v>76</v>
      </c>
      <c r="D202" s="141" t="s">
        <v>197</v>
      </c>
      <c r="E202" s="69" t="s">
        <v>2122</v>
      </c>
      <c r="F202" s="69" t="s">
        <v>2404</v>
      </c>
      <c r="G202" s="19" t="s">
        <v>2405</v>
      </c>
    </row>
    <row r="203" spans="1:7" x14ac:dyDescent="0.25">
      <c r="A203" s="138">
        <v>46129</v>
      </c>
      <c r="B203" s="139">
        <v>1</v>
      </c>
      <c r="C203" s="140" t="s">
        <v>33</v>
      </c>
      <c r="D203" s="141" t="s">
        <v>39</v>
      </c>
      <c r="E203" s="69" t="s">
        <v>2153</v>
      </c>
      <c r="F203" s="69" t="s">
        <v>2406</v>
      </c>
      <c r="G203" s="19" t="s">
        <v>2124</v>
      </c>
    </row>
    <row r="204" spans="1:7" x14ac:dyDescent="0.25">
      <c r="A204" s="138">
        <v>46129</v>
      </c>
      <c r="B204" s="139">
        <v>20</v>
      </c>
      <c r="C204" s="140" t="s">
        <v>2169</v>
      </c>
      <c r="D204" s="141" t="s">
        <v>2412</v>
      </c>
      <c r="E204" s="69" t="s">
        <v>2153</v>
      </c>
      <c r="F204" s="69" t="s">
        <v>2407</v>
      </c>
      <c r="G204" s="19" t="s">
        <v>2151</v>
      </c>
    </row>
    <row r="205" spans="1:7" x14ac:dyDescent="0.25">
      <c r="A205" s="138">
        <v>46129</v>
      </c>
      <c r="B205" s="139">
        <v>4</v>
      </c>
      <c r="C205" s="140" t="s">
        <v>76</v>
      </c>
      <c r="D205" s="141" t="s">
        <v>2408</v>
      </c>
      <c r="E205" s="69" t="s">
        <v>2153</v>
      </c>
      <c r="F205" s="69" t="s">
        <v>2409</v>
      </c>
      <c r="G205" s="19" t="s">
        <v>2410</v>
      </c>
    </row>
    <row r="206" spans="1:7" x14ac:dyDescent="0.25">
      <c r="A206" s="138">
        <v>46129</v>
      </c>
      <c r="B206" s="139">
        <v>10</v>
      </c>
      <c r="C206" s="140" t="s">
        <v>33</v>
      </c>
      <c r="D206" s="141" t="s">
        <v>2387</v>
      </c>
      <c r="E206" s="69" t="s">
        <v>2122</v>
      </c>
      <c r="F206" s="69" t="s">
        <v>2216</v>
      </c>
      <c r="G206" s="19" t="s">
        <v>2135</v>
      </c>
    </row>
    <row r="207" spans="1:7" x14ac:dyDescent="0.25">
      <c r="A207" s="138">
        <v>46129</v>
      </c>
      <c r="B207" s="139">
        <v>2</v>
      </c>
      <c r="C207" s="140" t="s">
        <v>33</v>
      </c>
      <c r="D207" s="141" t="s">
        <v>2383</v>
      </c>
      <c r="E207" s="69" t="s">
        <v>2122</v>
      </c>
      <c r="F207" s="69" t="s">
        <v>2216</v>
      </c>
      <c r="G207" s="19" t="s">
        <v>2135</v>
      </c>
    </row>
    <row r="208" spans="1:7" x14ac:dyDescent="0.25">
      <c r="A208" s="138">
        <v>46129</v>
      </c>
      <c r="B208" s="139">
        <v>10</v>
      </c>
      <c r="C208" s="140" t="s">
        <v>33</v>
      </c>
      <c r="D208" s="141" t="s">
        <v>2387</v>
      </c>
      <c r="E208" s="69" t="s">
        <v>2122</v>
      </c>
      <c r="F208" s="69" t="s">
        <v>2216</v>
      </c>
      <c r="G208" s="19" t="s">
        <v>2135</v>
      </c>
    </row>
    <row r="209" spans="1:7" x14ac:dyDescent="0.25">
      <c r="A209" s="138">
        <v>46129</v>
      </c>
      <c r="B209" s="139">
        <v>2</v>
      </c>
      <c r="C209" s="140" t="s">
        <v>33</v>
      </c>
      <c r="D209" s="141" t="s">
        <v>2383</v>
      </c>
      <c r="E209" s="69" t="s">
        <v>2122</v>
      </c>
      <c r="F209" s="69" t="s">
        <v>2216</v>
      </c>
      <c r="G209" s="19" t="s">
        <v>2135</v>
      </c>
    </row>
    <row r="210" spans="1:7" x14ac:dyDescent="0.25">
      <c r="A210" s="138">
        <v>46129</v>
      </c>
      <c r="B210" s="139">
        <v>1</v>
      </c>
      <c r="C210" s="140" t="s">
        <v>53</v>
      </c>
      <c r="D210" s="141" t="s">
        <v>91</v>
      </c>
      <c r="E210" s="69" t="s">
        <v>2122</v>
      </c>
      <c r="F210" s="69" t="s">
        <v>2216</v>
      </c>
      <c r="G210" s="19" t="s">
        <v>2135</v>
      </c>
    </row>
    <row r="211" spans="1:7" x14ac:dyDescent="0.25">
      <c r="A211" s="138">
        <v>46129</v>
      </c>
      <c r="B211" s="139">
        <v>4</v>
      </c>
      <c r="C211" s="140" t="s">
        <v>76</v>
      </c>
      <c r="D211" s="141" t="s">
        <v>2412</v>
      </c>
      <c r="E211" s="69" t="s">
        <v>2122</v>
      </c>
      <c r="F211" s="69" t="s">
        <v>2216</v>
      </c>
      <c r="G211" s="19" t="s">
        <v>2135</v>
      </c>
    </row>
    <row r="212" spans="1:7" x14ac:dyDescent="0.25">
      <c r="A212" s="138">
        <v>46129</v>
      </c>
      <c r="B212" s="139">
        <v>2</v>
      </c>
      <c r="C212" s="140" t="s">
        <v>53</v>
      </c>
      <c r="D212" s="141" t="s">
        <v>2387</v>
      </c>
      <c r="E212" s="69" t="s">
        <v>2153</v>
      </c>
      <c r="F212" s="69" t="s">
        <v>2153</v>
      </c>
      <c r="G212" s="19" t="s">
        <v>2151</v>
      </c>
    </row>
    <row r="213" spans="1:7" x14ac:dyDescent="0.25">
      <c r="A213" s="138">
        <v>46129</v>
      </c>
      <c r="B213" s="139">
        <v>2</v>
      </c>
      <c r="C213" s="140" t="s">
        <v>53</v>
      </c>
      <c r="D213" s="141" t="s">
        <v>2387</v>
      </c>
      <c r="E213" s="69" t="s">
        <v>2147</v>
      </c>
      <c r="F213" s="69" t="s">
        <v>2147</v>
      </c>
      <c r="G213" s="19" t="s">
        <v>2151</v>
      </c>
    </row>
    <row r="214" spans="1:7" x14ac:dyDescent="0.25">
      <c r="A214" s="138">
        <v>46129</v>
      </c>
      <c r="B214" s="139">
        <v>1</v>
      </c>
      <c r="C214" s="140" t="s">
        <v>33</v>
      </c>
      <c r="D214" s="141" t="s">
        <v>1515</v>
      </c>
      <c r="E214" s="69" t="s">
        <v>2153</v>
      </c>
      <c r="F214" s="69" t="s">
        <v>2141</v>
      </c>
      <c r="G214" s="19" t="s">
        <v>2411</v>
      </c>
    </row>
    <row r="215" spans="1:7" x14ac:dyDescent="0.25">
      <c r="A215" s="138">
        <v>46129</v>
      </c>
      <c r="B215" s="139">
        <v>1</v>
      </c>
      <c r="C215" s="140" t="s">
        <v>33</v>
      </c>
      <c r="D215" s="141" t="s">
        <v>2387</v>
      </c>
      <c r="E215" s="69" t="s">
        <v>2153</v>
      </c>
      <c r="F215" s="69" t="s">
        <v>2141</v>
      </c>
      <c r="G215" s="19" t="s">
        <v>2411</v>
      </c>
    </row>
    <row r="216" spans="1:7" x14ac:dyDescent="0.25">
      <c r="A216" s="138">
        <v>46129</v>
      </c>
      <c r="B216" s="139">
        <v>1</v>
      </c>
      <c r="C216" s="140" t="s">
        <v>76</v>
      </c>
      <c r="D216" s="141" t="s">
        <v>2412</v>
      </c>
      <c r="E216" s="69" t="s">
        <v>2122</v>
      </c>
      <c r="F216" s="69" t="s">
        <v>2413</v>
      </c>
      <c r="G216" s="19" t="s">
        <v>2414</v>
      </c>
    </row>
    <row r="217" spans="1:7" x14ac:dyDescent="0.25">
      <c r="A217" s="138">
        <v>46129</v>
      </c>
      <c r="B217" s="139">
        <v>1</v>
      </c>
      <c r="C217" s="140" t="s">
        <v>33</v>
      </c>
      <c r="D217" s="141" t="s">
        <v>182</v>
      </c>
      <c r="E217" s="69" t="s">
        <v>2122</v>
      </c>
      <c r="F217" s="69" t="s">
        <v>2413</v>
      </c>
      <c r="G217" s="19" t="s">
        <v>2414</v>
      </c>
    </row>
    <row r="218" spans="1:7" x14ac:dyDescent="0.25">
      <c r="A218" s="138">
        <v>46129</v>
      </c>
      <c r="B218" s="139">
        <v>1</v>
      </c>
      <c r="C218" s="140" t="s">
        <v>53</v>
      </c>
      <c r="D218" s="141" t="s">
        <v>2383</v>
      </c>
      <c r="E218" s="69" t="s">
        <v>2122</v>
      </c>
      <c r="F218" s="69" t="s">
        <v>2415</v>
      </c>
      <c r="G218" s="19" t="s">
        <v>2414</v>
      </c>
    </row>
    <row r="219" spans="1:7" x14ac:dyDescent="0.25">
      <c r="A219" s="138">
        <v>46129</v>
      </c>
      <c r="B219" s="139">
        <v>1</v>
      </c>
      <c r="C219" s="140" t="s">
        <v>53</v>
      </c>
      <c r="D219" s="141" t="s">
        <v>225</v>
      </c>
      <c r="E219" s="69" t="s">
        <v>2153</v>
      </c>
      <c r="F219" s="69" t="s">
        <v>2416</v>
      </c>
      <c r="G219" s="19" t="s">
        <v>2417</v>
      </c>
    </row>
    <row r="220" spans="1:7" x14ac:dyDescent="0.25">
      <c r="A220" s="138">
        <v>46129</v>
      </c>
      <c r="B220" s="139">
        <v>1</v>
      </c>
      <c r="C220" s="140" t="s">
        <v>53</v>
      </c>
      <c r="D220" s="141" t="s">
        <v>225</v>
      </c>
      <c r="E220" s="69" t="s">
        <v>2153</v>
      </c>
      <c r="F220" s="69" t="s">
        <v>2134</v>
      </c>
      <c r="G220" s="19" t="s">
        <v>2135</v>
      </c>
    </row>
    <row r="221" spans="1:7" x14ac:dyDescent="0.25">
      <c r="A221" s="138">
        <v>46129</v>
      </c>
      <c r="B221" s="139">
        <v>3</v>
      </c>
      <c r="C221" s="140" t="s">
        <v>53</v>
      </c>
      <c r="D221" s="141" t="s">
        <v>2387</v>
      </c>
      <c r="E221" s="69" t="s">
        <v>2153</v>
      </c>
      <c r="F221" s="69" t="s">
        <v>2153</v>
      </c>
      <c r="G221" s="19" t="s">
        <v>2151</v>
      </c>
    </row>
    <row r="222" spans="1:7" x14ac:dyDescent="0.25">
      <c r="A222" s="138">
        <v>46129</v>
      </c>
      <c r="B222" s="139">
        <v>2</v>
      </c>
      <c r="C222" s="140" t="s">
        <v>53</v>
      </c>
      <c r="D222" s="141" t="s">
        <v>2383</v>
      </c>
      <c r="E222" s="69" t="s">
        <v>2153</v>
      </c>
      <c r="F222" s="69" t="s">
        <v>2153</v>
      </c>
      <c r="G222" s="19" t="s">
        <v>2151</v>
      </c>
    </row>
    <row r="223" spans="1:7" x14ac:dyDescent="0.25">
      <c r="A223" s="142">
        <v>46129</v>
      </c>
      <c r="B223" s="87">
        <v>1</v>
      </c>
      <c r="C223" s="143" t="s">
        <v>33</v>
      </c>
      <c r="D223" s="144" t="s">
        <v>2383</v>
      </c>
      <c r="E223" s="69" t="s">
        <v>2153</v>
      </c>
      <c r="F223" s="69" t="s">
        <v>2236</v>
      </c>
      <c r="G223" s="19" t="s">
        <v>2146</v>
      </c>
    </row>
    <row r="224" spans="1:7" x14ac:dyDescent="0.25">
      <c r="A224" s="138">
        <v>46129</v>
      </c>
      <c r="B224" s="139">
        <v>1</v>
      </c>
      <c r="C224" s="140" t="s">
        <v>76</v>
      </c>
      <c r="D224" s="141" t="s">
        <v>121</v>
      </c>
      <c r="E224" s="69" t="s">
        <v>2153</v>
      </c>
      <c r="F224" s="69" t="s">
        <v>2125</v>
      </c>
      <c r="G224" s="19" t="s">
        <v>2126</v>
      </c>
    </row>
    <row r="225" spans="1:7" x14ac:dyDescent="0.25">
      <c r="A225" s="138">
        <v>46129</v>
      </c>
      <c r="B225" s="139">
        <v>1</v>
      </c>
      <c r="C225" s="140" t="s">
        <v>33</v>
      </c>
      <c r="D225" s="141" t="s">
        <v>35</v>
      </c>
      <c r="E225" s="69" t="s">
        <v>2153</v>
      </c>
      <c r="F225" s="69" t="s">
        <v>2125</v>
      </c>
      <c r="G225" s="19" t="s">
        <v>2126</v>
      </c>
    </row>
    <row r="226" spans="1:7" x14ac:dyDescent="0.25">
      <c r="A226" s="138">
        <v>46129</v>
      </c>
      <c r="B226" s="139">
        <v>1</v>
      </c>
      <c r="C226" s="140" t="s">
        <v>33</v>
      </c>
      <c r="D226" s="141" t="s">
        <v>119</v>
      </c>
      <c r="E226" s="69" t="s">
        <v>2122</v>
      </c>
      <c r="F226" s="69" t="s">
        <v>2418</v>
      </c>
      <c r="G226" s="19" t="s">
        <v>2135</v>
      </c>
    </row>
    <row r="227" spans="1:7" x14ac:dyDescent="0.25">
      <c r="A227" s="138">
        <v>46129</v>
      </c>
      <c r="B227" s="139">
        <v>4</v>
      </c>
      <c r="C227" s="140" t="s">
        <v>76</v>
      </c>
      <c r="D227" s="141" t="s">
        <v>197</v>
      </c>
      <c r="E227" s="69" t="s">
        <v>2122</v>
      </c>
      <c r="F227" s="69" t="s">
        <v>2217</v>
      </c>
      <c r="G227" s="19" t="s">
        <v>2218</v>
      </c>
    </row>
    <row r="228" spans="1:7" x14ac:dyDescent="0.25">
      <c r="A228" s="138">
        <v>46129</v>
      </c>
      <c r="B228" s="139">
        <v>4</v>
      </c>
      <c r="C228" s="140" t="s">
        <v>76</v>
      </c>
      <c r="D228" s="141" t="s">
        <v>2412</v>
      </c>
      <c r="E228" s="69" t="s">
        <v>2122</v>
      </c>
      <c r="F228" s="69" t="s">
        <v>2217</v>
      </c>
      <c r="G228" s="19" t="s">
        <v>2218</v>
      </c>
    </row>
    <row r="229" spans="1:7" x14ac:dyDescent="0.25">
      <c r="A229" s="138">
        <v>46129</v>
      </c>
      <c r="B229" s="139">
        <v>2</v>
      </c>
      <c r="C229" s="140" t="s">
        <v>33</v>
      </c>
      <c r="D229" s="141" t="s">
        <v>2383</v>
      </c>
      <c r="E229" s="69" t="s">
        <v>2122</v>
      </c>
      <c r="F229" s="69" t="s">
        <v>2217</v>
      </c>
      <c r="G229" s="19" t="s">
        <v>2218</v>
      </c>
    </row>
    <row r="230" spans="1:7" x14ac:dyDescent="0.25">
      <c r="A230" s="138">
        <v>46129</v>
      </c>
      <c r="B230" s="139">
        <v>2</v>
      </c>
      <c r="C230" s="140" t="s">
        <v>33</v>
      </c>
      <c r="D230" s="141" t="s">
        <v>2387</v>
      </c>
      <c r="E230" s="69" t="s">
        <v>2122</v>
      </c>
      <c r="F230" s="69" t="s">
        <v>2217</v>
      </c>
      <c r="G230" s="19" t="s">
        <v>2218</v>
      </c>
    </row>
    <row r="231" spans="1:7" x14ac:dyDescent="0.25">
      <c r="A231" s="138">
        <v>46129</v>
      </c>
      <c r="B231" s="139">
        <v>3</v>
      </c>
      <c r="C231" s="140" t="s">
        <v>33</v>
      </c>
      <c r="D231" s="141" t="s">
        <v>2383</v>
      </c>
      <c r="E231" s="69" t="s">
        <v>2397</v>
      </c>
      <c r="F231" s="69" t="s">
        <v>2221</v>
      </c>
      <c r="G231" s="19" t="s">
        <v>2142</v>
      </c>
    </row>
    <row r="232" spans="1:7" x14ac:dyDescent="0.25">
      <c r="A232" s="138">
        <v>46129</v>
      </c>
      <c r="B232" s="139">
        <v>9</v>
      </c>
      <c r="C232" s="140" t="s">
        <v>33</v>
      </c>
      <c r="D232" s="141" t="s">
        <v>2387</v>
      </c>
      <c r="E232" s="69" t="s">
        <v>2397</v>
      </c>
      <c r="F232" s="69" t="s">
        <v>2221</v>
      </c>
      <c r="G232" s="19" t="s">
        <v>2142</v>
      </c>
    </row>
    <row r="233" spans="1:7" x14ac:dyDescent="0.25">
      <c r="A233" s="138">
        <v>46129</v>
      </c>
      <c r="B233" s="139">
        <v>2</v>
      </c>
      <c r="C233" s="140" t="s">
        <v>33</v>
      </c>
      <c r="D233" s="141" t="s">
        <v>2383</v>
      </c>
      <c r="E233" s="69" t="s">
        <v>2397</v>
      </c>
      <c r="F233" s="69" t="s">
        <v>2216</v>
      </c>
      <c r="G233" s="19" t="s">
        <v>2135</v>
      </c>
    </row>
    <row r="234" spans="1:7" x14ac:dyDescent="0.25">
      <c r="A234" s="138">
        <v>46129</v>
      </c>
      <c r="B234" s="139">
        <v>10</v>
      </c>
      <c r="C234" s="140" t="s">
        <v>33</v>
      </c>
      <c r="D234" s="141" t="s">
        <v>2387</v>
      </c>
      <c r="E234" s="69" t="s">
        <v>2397</v>
      </c>
      <c r="F234" s="69" t="s">
        <v>2216</v>
      </c>
      <c r="G234" s="19" t="s">
        <v>2135</v>
      </c>
    </row>
    <row r="235" spans="1:7" x14ac:dyDescent="0.25">
      <c r="A235" s="138">
        <v>46129</v>
      </c>
      <c r="B235" s="139">
        <v>14</v>
      </c>
      <c r="C235" s="140" t="s">
        <v>33</v>
      </c>
      <c r="D235" s="141" t="s">
        <v>2387</v>
      </c>
      <c r="E235" s="69" t="s">
        <v>2136</v>
      </c>
      <c r="F235" s="69" t="s">
        <v>2242</v>
      </c>
      <c r="G235" s="19" t="s">
        <v>2146</v>
      </c>
    </row>
    <row r="236" spans="1:7" x14ac:dyDescent="0.25">
      <c r="A236" s="138">
        <v>46129</v>
      </c>
      <c r="B236" s="139">
        <v>4</v>
      </c>
      <c r="C236" s="140" t="s">
        <v>33</v>
      </c>
      <c r="D236" s="141" t="s">
        <v>2383</v>
      </c>
      <c r="E236" s="69" t="s">
        <v>2136</v>
      </c>
      <c r="F236" s="69" t="s">
        <v>2242</v>
      </c>
      <c r="G236" s="19" t="s">
        <v>2146</v>
      </c>
    </row>
    <row r="237" spans="1:7" x14ac:dyDescent="0.25">
      <c r="A237" s="138">
        <v>46129</v>
      </c>
      <c r="B237" s="139">
        <v>1</v>
      </c>
      <c r="C237" s="140" t="s">
        <v>53</v>
      </c>
      <c r="D237" s="141" t="s">
        <v>2383</v>
      </c>
      <c r="E237" s="69" t="s">
        <v>2136</v>
      </c>
      <c r="F237" s="69" t="s">
        <v>2242</v>
      </c>
      <c r="G237" s="19" t="s">
        <v>2419</v>
      </c>
    </row>
    <row r="238" spans="1:7" x14ac:dyDescent="0.25">
      <c r="A238" s="138">
        <v>46129</v>
      </c>
      <c r="B238" s="139">
        <v>5</v>
      </c>
      <c r="C238" s="140" t="s">
        <v>33</v>
      </c>
      <c r="D238" s="141" t="s">
        <v>2383</v>
      </c>
      <c r="E238" s="69" t="s">
        <v>2136</v>
      </c>
      <c r="F238" s="69" t="s">
        <v>2209</v>
      </c>
      <c r="G238" s="19" t="s">
        <v>2370</v>
      </c>
    </row>
    <row r="239" spans="1:7" x14ac:dyDescent="0.25">
      <c r="A239" s="138">
        <v>46129</v>
      </c>
      <c r="B239" s="139">
        <v>4</v>
      </c>
      <c r="C239" s="140" t="s">
        <v>33</v>
      </c>
      <c r="D239" s="141" t="s">
        <v>2387</v>
      </c>
      <c r="E239" s="69" t="s">
        <v>2153</v>
      </c>
      <c r="F239" s="69" t="s">
        <v>2163</v>
      </c>
      <c r="G239" s="19" t="s">
        <v>2377</v>
      </c>
    </row>
    <row r="240" spans="1:7" x14ac:dyDescent="0.25">
      <c r="A240" s="138">
        <v>46129</v>
      </c>
      <c r="B240" s="139">
        <v>4</v>
      </c>
      <c r="C240" s="140" t="s">
        <v>33</v>
      </c>
      <c r="D240" s="141" t="s">
        <v>2383</v>
      </c>
      <c r="E240" s="69" t="s">
        <v>2153</v>
      </c>
      <c r="F240" s="69" t="s">
        <v>2163</v>
      </c>
      <c r="G240" s="19" t="s">
        <v>2377</v>
      </c>
    </row>
    <row r="241" spans="1:7" x14ac:dyDescent="0.25">
      <c r="A241" s="138">
        <v>46129</v>
      </c>
      <c r="B241" s="139">
        <v>20</v>
      </c>
      <c r="C241" s="140" t="s">
        <v>2169</v>
      </c>
      <c r="D241" s="141" t="s">
        <v>197</v>
      </c>
      <c r="E241" s="69" t="s">
        <v>2153</v>
      </c>
      <c r="F241" s="69" t="s">
        <v>2245</v>
      </c>
      <c r="G241" s="19" t="s">
        <v>2135</v>
      </c>
    </row>
    <row r="242" spans="1:7" x14ac:dyDescent="0.25">
      <c r="A242" s="138">
        <v>46129</v>
      </c>
      <c r="B242" s="139">
        <v>1</v>
      </c>
      <c r="C242" s="140" t="s">
        <v>33</v>
      </c>
      <c r="D242" s="141" t="s">
        <v>2383</v>
      </c>
      <c r="E242" s="69" t="s">
        <v>2153</v>
      </c>
      <c r="F242" s="69" t="s">
        <v>2153</v>
      </c>
      <c r="G242" s="19" t="s">
        <v>2138</v>
      </c>
    </row>
    <row r="243" spans="1:7" x14ac:dyDescent="0.25">
      <c r="A243" s="138">
        <v>46129</v>
      </c>
      <c r="B243" s="139">
        <v>1</v>
      </c>
      <c r="C243" s="140" t="s">
        <v>53</v>
      </c>
      <c r="D243" s="141" t="s">
        <v>2383</v>
      </c>
      <c r="E243" s="69" t="s">
        <v>2153</v>
      </c>
      <c r="F243" s="69" t="s">
        <v>2153</v>
      </c>
      <c r="G243" s="19" t="s">
        <v>2151</v>
      </c>
    </row>
    <row r="244" spans="1:7" x14ac:dyDescent="0.25">
      <c r="A244" s="138">
        <v>46129</v>
      </c>
      <c r="B244" s="139">
        <v>1</v>
      </c>
      <c r="C244" s="140" t="s">
        <v>33</v>
      </c>
      <c r="D244" s="141" t="s">
        <v>2420</v>
      </c>
      <c r="E244" s="69" t="s">
        <v>2122</v>
      </c>
      <c r="F244" s="69" t="s">
        <v>2421</v>
      </c>
      <c r="G244" s="19" t="s">
        <v>2156</v>
      </c>
    </row>
    <row r="245" spans="1:7" x14ac:dyDescent="0.25">
      <c r="A245" s="138">
        <v>46129</v>
      </c>
      <c r="B245" s="139">
        <v>6</v>
      </c>
      <c r="C245" s="140" t="s">
        <v>33</v>
      </c>
      <c r="D245" s="141" t="s">
        <v>2422</v>
      </c>
      <c r="E245" s="69" t="s">
        <v>2122</v>
      </c>
      <c r="F245" s="69" t="s">
        <v>2209</v>
      </c>
      <c r="G245" s="19" t="s">
        <v>2423</v>
      </c>
    </row>
    <row r="246" spans="1:7" x14ac:dyDescent="0.25">
      <c r="A246" s="138">
        <v>46129</v>
      </c>
      <c r="B246" s="139">
        <v>4</v>
      </c>
      <c r="C246" s="140" t="s">
        <v>33</v>
      </c>
      <c r="D246" s="141" t="s">
        <v>2424</v>
      </c>
      <c r="E246" s="69" t="s">
        <v>2122</v>
      </c>
      <c r="F246" s="69" t="s">
        <v>2209</v>
      </c>
      <c r="G246" s="19" t="s">
        <v>2423</v>
      </c>
    </row>
    <row r="247" spans="1:7" x14ac:dyDescent="0.25">
      <c r="A247" s="138">
        <v>46129</v>
      </c>
      <c r="B247" s="139">
        <v>1</v>
      </c>
      <c r="C247" s="140" t="s">
        <v>33</v>
      </c>
      <c r="D247" s="141" t="s">
        <v>117</v>
      </c>
      <c r="E247" s="69" t="s">
        <v>2153</v>
      </c>
      <c r="F247" s="69" t="s">
        <v>2155</v>
      </c>
      <c r="G247" s="19" t="s">
        <v>2156</v>
      </c>
    </row>
    <row r="248" spans="1:7" x14ac:dyDescent="0.25">
      <c r="A248" s="138">
        <v>46129</v>
      </c>
      <c r="B248" s="139">
        <v>3</v>
      </c>
      <c r="C248" s="140" t="s">
        <v>53</v>
      </c>
      <c r="D248" s="141" t="s">
        <v>2383</v>
      </c>
      <c r="E248" s="69" t="s">
        <v>2153</v>
      </c>
      <c r="F248" s="69" t="s">
        <v>2153</v>
      </c>
      <c r="G248" s="19" t="s">
        <v>2151</v>
      </c>
    </row>
    <row r="249" spans="1:7" x14ac:dyDescent="0.25">
      <c r="A249" s="138">
        <v>46129</v>
      </c>
      <c r="B249" s="139">
        <v>4</v>
      </c>
      <c r="C249" s="140" t="s">
        <v>53</v>
      </c>
      <c r="D249" s="141" t="s">
        <v>2387</v>
      </c>
      <c r="E249" s="69" t="s">
        <v>2153</v>
      </c>
      <c r="F249" s="69" t="s">
        <v>2153</v>
      </c>
      <c r="G249" s="19" t="s">
        <v>2151</v>
      </c>
    </row>
    <row r="250" spans="1:7" x14ac:dyDescent="0.25">
      <c r="A250" s="138">
        <v>46130</v>
      </c>
      <c r="B250" s="139">
        <v>14</v>
      </c>
      <c r="C250" s="140" t="s">
        <v>33</v>
      </c>
      <c r="D250" s="141" t="s">
        <v>2387</v>
      </c>
      <c r="E250" s="69" t="s">
        <v>2136</v>
      </c>
      <c r="F250" s="69" t="s">
        <v>2386</v>
      </c>
      <c r="G250" s="19" t="s">
        <v>2146</v>
      </c>
    </row>
    <row r="251" spans="1:7" x14ac:dyDescent="0.25">
      <c r="A251" s="138">
        <v>46130</v>
      </c>
      <c r="B251" s="139">
        <v>2</v>
      </c>
      <c r="C251" s="140" t="s">
        <v>33</v>
      </c>
      <c r="D251" s="141" t="s">
        <v>2383</v>
      </c>
      <c r="E251" s="69" t="s">
        <v>2136</v>
      </c>
      <c r="F251" s="69" t="s">
        <v>2386</v>
      </c>
      <c r="G251" s="19" t="s">
        <v>2146</v>
      </c>
    </row>
    <row r="252" spans="1:7" x14ac:dyDescent="0.25">
      <c r="A252" s="138">
        <v>46130</v>
      </c>
      <c r="B252" s="139">
        <v>3</v>
      </c>
      <c r="C252" s="140" t="s">
        <v>33</v>
      </c>
      <c r="D252" s="141" t="s">
        <v>2383</v>
      </c>
      <c r="E252" s="69" t="s">
        <v>2136</v>
      </c>
      <c r="F252" s="69" t="s">
        <v>2136</v>
      </c>
      <c r="G252" s="19" t="s">
        <v>2425</v>
      </c>
    </row>
    <row r="253" spans="1:7" x14ac:dyDescent="0.25">
      <c r="A253" s="138">
        <v>46130</v>
      </c>
      <c r="B253" s="139">
        <v>2</v>
      </c>
      <c r="C253" s="140" t="s">
        <v>33</v>
      </c>
      <c r="D253" s="141" t="s">
        <v>2383</v>
      </c>
      <c r="E253" s="69" t="s">
        <v>2136</v>
      </c>
      <c r="F253" s="69" t="s">
        <v>2426</v>
      </c>
      <c r="G253" s="19" t="s">
        <v>2427</v>
      </c>
    </row>
    <row r="254" spans="1:7" x14ac:dyDescent="0.25">
      <c r="A254" s="138">
        <v>46130</v>
      </c>
      <c r="B254" s="139">
        <v>1</v>
      </c>
      <c r="C254" s="140" t="s">
        <v>33</v>
      </c>
      <c r="D254" s="141" t="s">
        <v>117</v>
      </c>
      <c r="E254" s="69" t="s">
        <v>2136</v>
      </c>
      <c r="F254" s="69" t="s">
        <v>2219</v>
      </c>
      <c r="G254" s="19" t="s">
        <v>2135</v>
      </c>
    </row>
    <row r="255" spans="1:7" x14ac:dyDescent="0.25">
      <c r="A255" s="138">
        <v>46130</v>
      </c>
      <c r="B255" s="139">
        <v>1</v>
      </c>
      <c r="C255" s="140" t="s">
        <v>53</v>
      </c>
      <c r="D255" s="141" t="s">
        <v>91</v>
      </c>
      <c r="E255" s="69" t="s">
        <v>2136</v>
      </c>
      <c r="F255" s="69" t="s">
        <v>2372</v>
      </c>
      <c r="G255" s="19" t="s">
        <v>2124</v>
      </c>
    </row>
    <row r="256" spans="1:7" x14ac:dyDescent="0.25">
      <c r="A256" s="138">
        <v>46130</v>
      </c>
      <c r="B256" s="139">
        <v>10</v>
      </c>
      <c r="C256" s="140" t="s">
        <v>33</v>
      </c>
      <c r="D256" s="141" t="s">
        <v>2387</v>
      </c>
      <c r="E256" s="69" t="s">
        <v>2136</v>
      </c>
      <c r="F256" s="69" t="s">
        <v>2236</v>
      </c>
      <c r="G256" s="19" t="s">
        <v>2142</v>
      </c>
    </row>
    <row r="257" spans="1:7" x14ac:dyDescent="0.25">
      <c r="A257" s="138">
        <v>46130</v>
      </c>
      <c r="B257" s="139">
        <v>20</v>
      </c>
      <c r="C257" s="140" t="s">
        <v>2169</v>
      </c>
      <c r="D257" s="141" t="s">
        <v>197</v>
      </c>
      <c r="E257" s="69" t="s">
        <v>2136</v>
      </c>
      <c r="F257" s="69" t="s">
        <v>2413</v>
      </c>
      <c r="G257" s="19" t="s">
        <v>2158</v>
      </c>
    </row>
    <row r="258" spans="1:7" x14ac:dyDescent="0.25">
      <c r="A258" s="138">
        <v>46130</v>
      </c>
      <c r="B258" s="139">
        <v>2</v>
      </c>
      <c r="C258" s="140" t="s">
        <v>33</v>
      </c>
      <c r="D258" s="141" t="s">
        <v>2383</v>
      </c>
      <c r="E258" s="69" t="s">
        <v>2136</v>
      </c>
      <c r="F258" s="69" t="s">
        <v>2384</v>
      </c>
      <c r="G258" s="19" t="s">
        <v>2385</v>
      </c>
    </row>
    <row r="259" spans="1:7" x14ac:dyDescent="0.25">
      <c r="A259" s="138">
        <v>46130</v>
      </c>
      <c r="B259" s="139">
        <v>1</v>
      </c>
      <c r="C259" s="140" t="s">
        <v>53</v>
      </c>
      <c r="D259" s="141" t="s">
        <v>2387</v>
      </c>
      <c r="E259" s="69" t="s">
        <v>2136</v>
      </c>
      <c r="F259" s="69" t="s">
        <v>2136</v>
      </c>
      <c r="G259" s="19" t="s">
        <v>2151</v>
      </c>
    </row>
    <row r="260" spans="1:7" x14ac:dyDescent="0.25">
      <c r="A260" s="138">
        <v>46130</v>
      </c>
      <c r="B260" s="139">
        <v>1</v>
      </c>
      <c r="C260" s="140" t="s">
        <v>53</v>
      </c>
      <c r="D260" s="141" t="s">
        <v>2387</v>
      </c>
      <c r="E260" s="69" t="s">
        <v>2136</v>
      </c>
      <c r="F260" s="69" t="s">
        <v>2136</v>
      </c>
      <c r="G260" s="19" t="s">
        <v>2151</v>
      </c>
    </row>
    <row r="261" spans="1:7" x14ac:dyDescent="0.25">
      <c r="A261" s="138">
        <v>46131</v>
      </c>
      <c r="B261" s="139">
        <v>14</v>
      </c>
      <c r="C261" s="145" t="s">
        <v>33</v>
      </c>
      <c r="D261" s="141" t="s">
        <v>2387</v>
      </c>
      <c r="E261" s="69" t="s">
        <v>2136</v>
      </c>
      <c r="F261" s="69" t="s">
        <v>2244</v>
      </c>
      <c r="G261" s="19" t="s">
        <v>2146</v>
      </c>
    </row>
    <row r="262" spans="1:7" x14ac:dyDescent="0.25">
      <c r="A262" s="138">
        <v>46131</v>
      </c>
      <c r="B262" s="139">
        <v>2</v>
      </c>
      <c r="C262" s="140" t="s">
        <v>33</v>
      </c>
      <c r="D262" s="141" t="s">
        <v>2383</v>
      </c>
      <c r="E262" s="69" t="s">
        <v>2136</v>
      </c>
      <c r="F262" s="69" t="s">
        <v>2244</v>
      </c>
      <c r="G262" s="19" t="s">
        <v>2146</v>
      </c>
    </row>
    <row r="263" spans="1:7" x14ac:dyDescent="0.25">
      <c r="A263" s="138">
        <v>46131</v>
      </c>
      <c r="B263" s="139">
        <v>1</v>
      </c>
      <c r="C263" s="140" t="s">
        <v>76</v>
      </c>
      <c r="D263" s="141" t="s">
        <v>2412</v>
      </c>
      <c r="E263" s="69" t="s">
        <v>2136</v>
      </c>
      <c r="F263" s="69" t="s">
        <v>2428</v>
      </c>
      <c r="G263" s="19" t="s">
        <v>2124</v>
      </c>
    </row>
    <row r="264" spans="1:7" x14ac:dyDescent="0.25">
      <c r="A264" s="138">
        <v>46131</v>
      </c>
      <c r="B264" s="139">
        <v>4</v>
      </c>
      <c r="C264" s="140" t="s">
        <v>33</v>
      </c>
      <c r="D264" s="141" t="s">
        <v>41</v>
      </c>
      <c r="E264" s="69" t="s">
        <v>2136</v>
      </c>
      <c r="F264" s="69" t="s">
        <v>2125</v>
      </c>
      <c r="G264" s="19" t="s">
        <v>2429</v>
      </c>
    </row>
    <row r="265" spans="1:7" x14ac:dyDescent="0.25">
      <c r="A265" s="138">
        <v>46131</v>
      </c>
      <c r="B265" s="139">
        <v>2</v>
      </c>
      <c r="C265" s="140" t="s">
        <v>53</v>
      </c>
      <c r="D265" s="141" t="s">
        <v>2387</v>
      </c>
      <c r="E265" s="69" t="s">
        <v>2136</v>
      </c>
      <c r="F265" s="69" t="s">
        <v>2136</v>
      </c>
      <c r="G265" s="19" t="s">
        <v>2151</v>
      </c>
    </row>
    <row r="266" spans="1:7" x14ac:dyDescent="0.25">
      <c r="A266" s="138">
        <v>46131</v>
      </c>
      <c r="B266" s="139">
        <v>2</v>
      </c>
      <c r="C266" s="140" t="s">
        <v>53</v>
      </c>
      <c r="D266" s="141" t="s">
        <v>2383</v>
      </c>
      <c r="E266" s="69" t="s">
        <v>2136</v>
      </c>
      <c r="F266" s="69" t="s">
        <v>2136</v>
      </c>
      <c r="G266" s="19" t="s">
        <v>2151</v>
      </c>
    </row>
    <row r="267" spans="1:7" x14ac:dyDescent="0.25">
      <c r="A267" s="138">
        <v>46132</v>
      </c>
      <c r="B267" s="139">
        <v>2</v>
      </c>
      <c r="C267" s="140" t="s">
        <v>33</v>
      </c>
      <c r="D267" s="141" t="s">
        <v>2387</v>
      </c>
      <c r="E267" s="69" t="s">
        <v>2397</v>
      </c>
      <c r="F267" s="69" t="s">
        <v>2163</v>
      </c>
      <c r="G267" s="19" t="s">
        <v>2405</v>
      </c>
    </row>
    <row r="268" spans="1:7" x14ac:dyDescent="0.25">
      <c r="A268" s="138">
        <v>46132</v>
      </c>
      <c r="B268" s="139">
        <v>2</v>
      </c>
      <c r="C268" s="140" t="s">
        <v>33</v>
      </c>
      <c r="D268" s="141" t="s">
        <v>41</v>
      </c>
      <c r="E268" s="69" t="s">
        <v>2397</v>
      </c>
      <c r="F268" s="69" t="s">
        <v>2163</v>
      </c>
      <c r="G268" s="19" t="s">
        <v>2405</v>
      </c>
    </row>
    <row r="269" spans="1:7" x14ac:dyDescent="0.25">
      <c r="A269" s="138">
        <v>46132</v>
      </c>
      <c r="B269" s="139">
        <v>2</v>
      </c>
      <c r="C269" s="140" t="s">
        <v>33</v>
      </c>
      <c r="D269" s="141" t="s">
        <v>2383</v>
      </c>
      <c r="E269" s="69" t="s">
        <v>2397</v>
      </c>
      <c r="F269" s="69" t="s">
        <v>2242</v>
      </c>
      <c r="G269" s="19" t="s">
        <v>2146</v>
      </c>
    </row>
    <row r="270" spans="1:7" x14ac:dyDescent="0.25">
      <c r="A270" s="138">
        <v>46132</v>
      </c>
      <c r="B270" s="139">
        <v>14</v>
      </c>
      <c r="C270" s="140" t="s">
        <v>33</v>
      </c>
      <c r="D270" s="141" t="s">
        <v>2387</v>
      </c>
      <c r="E270" s="69" t="s">
        <v>2397</v>
      </c>
      <c r="F270" s="69" t="s">
        <v>2242</v>
      </c>
      <c r="G270" s="19" t="s">
        <v>2146</v>
      </c>
    </row>
    <row r="271" spans="1:7" x14ac:dyDescent="0.25">
      <c r="A271" s="138">
        <v>46132</v>
      </c>
      <c r="B271" s="139">
        <v>1</v>
      </c>
      <c r="C271" s="140" t="s">
        <v>53</v>
      </c>
      <c r="D271" s="141" t="s">
        <v>2387</v>
      </c>
      <c r="E271" s="69" t="s">
        <v>2153</v>
      </c>
      <c r="F271" s="69" t="s">
        <v>2153</v>
      </c>
      <c r="G271" s="19" t="s">
        <v>2151</v>
      </c>
    </row>
    <row r="272" spans="1:7" x14ac:dyDescent="0.25">
      <c r="A272" s="138">
        <v>46132</v>
      </c>
      <c r="B272" s="139">
        <v>2</v>
      </c>
      <c r="C272" s="140" t="s">
        <v>53</v>
      </c>
      <c r="D272" s="141" t="s">
        <v>2387</v>
      </c>
      <c r="E272" s="69" t="s">
        <v>2153</v>
      </c>
      <c r="F272" s="69" t="s">
        <v>2430</v>
      </c>
      <c r="G272" s="19" t="s">
        <v>2385</v>
      </c>
    </row>
    <row r="273" spans="1:7" x14ac:dyDescent="0.25">
      <c r="A273" s="138">
        <v>46132</v>
      </c>
      <c r="B273" s="139">
        <v>4</v>
      </c>
      <c r="C273" s="140" t="s">
        <v>33</v>
      </c>
      <c r="D273" s="141" t="s">
        <v>2383</v>
      </c>
      <c r="E273" s="69" t="s">
        <v>2153</v>
      </c>
      <c r="F273" s="69" t="s">
        <v>2430</v>
      </c>
      <c r="G273" s="19" t="s">
        <v>2385</v>
      </c>
    </row>
    <row r="274" spans="1:7" x14ac:dyDescent="0.25">
      <c r="A274" s="138">
        <v>46132</v>
      </c>
      <c r="B274" s="139">
        <v>5</v>
      </c>
      <c r="C274" s="140" t="s">
        <v>33</v>
      </c>
      <c r="D274" s="141" t="s">
        <v>2383</v>
      </c>
      <c r="E274" s="69" t="s">
        <v>2397</v>
      </c>
      <c r="F274" s="69" t="s">
        <v>2431</v>
      </c>
      <c r="G274" s="19" t="s">
        <v>2370</v>
      </c>
    </row>
    <row r="275" spans="1:7" x14ac:dyDescent="0.25">
      <c r="A275" s="138">
        <v>46132</v>
      </c>
      <c r="B275" s="139">
        <v>1</v>
      </c>
      <c r="C275" s="140" t="s">
        <v>53</v>
      </c>
      <c r="D275" s="141" t="s">
        <v>2383</v>
      </c>
      <c r="E275" s="69" t="s">
        <v>2153</v>
      </c>
      <c r="F275" s="69" t="s">
        <v>2153</v>
      </c>
      <c r="G275" s="19" t="s">
        <v>2151</v>
      </c>
    </row>
    <row r="276" spans="1:7" x14ac:dyDescent="0.25">
      <c r="A276" s="138">
        <v>46132</v>
      </c>
      <c r="B276" s="139">
        <v>2</v>
      </c>
      <c r="C276" s="140" t="s">
        <v>33</v>
      </c>
      <c r="D276" s="141" t="s">
        <v>2383</v>
      </c>
      <c r="E276" s="69" t="s">
        <v>2397</v>
      </c>
      <c r="F276" s="69" t="s">
        <v>2160</v>
      </c>
      <c r="G276" s="19" t="s">
        <v>2142</v>
      </c>
    </row>
    <row r="277" spans="1:7" x14ac:dyDescent="0.25">
      <c r="A277" s="138">
        <v>46132</v>
      </c>
      <c r="B277" s="139">
        <v>10</v>
      </c>
      <c r="C277" s="140" t="s">
        <v>33</v>
      </c>
      <c r="D277" s="141" t="s">
        <v>2387</v>
      </c>
      <c r="E277" s="69" t="s">
        <v>2397</v>
      </c>
      <c r="F277" s="69" t="s">
        <v>2160</v>
      </c>
      <c r="G277" s="19" t="s">
        <v>2142</v>
      </c>
    </row>
    <row r="278" spans="1:7" x14ac:dyDescent="0.25">
      <c r="A278" s="138">
        <v>46132</v>
      </c>
      <c r="B278" s="139">
        <v>2</v>
      </c>
      <c r="C278" s="140" t="s">
        <v>33</v>
      </c>
      <c r="D278" s="141" t="s">
        <v>2383</v>
      </c>
      <c r="E278" s="69" t="s">
        <v>2432</v>
      </c>
      <c r="F278" s="69" t="s">
        <v>2418</v>
      </c>
      <c r="G278" s="19" t="s">
        <v>2135</v>
      </c>
    </row>
    <row r="279" spans="1:7" x14ac:dyDescent="0.25">
      <c r="A279" s="138">
        <v>46132</v>
      </c>
      <c r="B279" s="139">
        <v>8</v>
      </c>
      <c r="C279" s="140" t="s">
        <v>33</v>
      </c>
      <c r="D279" s="141" t="s">
        <v>2387</v>
      </c>
      <c r="E279" s="69" t="s">
        <v>2397</v>
      </c>
      <c r="F279" s="69" t="s">
        <v>2418</v>
      </c>
      <c r="G279" s="19" t="s">
        <v>2135</v>
      </c>
    </row>
    <row r="280" spans="1:7" x14ac:dyDescent="0.25">
      <c r="A280" s="138">
        <v>46132</v>
      </c>
      <c r="B280" s="139">
        <v>1</v>
      </c>
      <c r="C280" s="140" t="s">
        <v>53</v>
      </c>
      <c r="D280" s="141" t="s">
        <v>2387</v>
      </c>
      <c r="E280" s="69" t="s">
        <v>2153</v>
      </c>
      <c r="F280" s="69" t="s">
        <v>2153</v>
      </c>
      <c r="G280" s="19" t="s">
        <v>2151</v>
      </c>
    </row>
    <row r="281" spans="1:7" x14ac:dyDescent="0.25">
      <c r="A281" s="138">
        <v>46132</v>
      </c>
      <c r="B281" s="139">
        <v>1</v>
      </c>
      <c r="C281" s="140" t="s">
        <v>53</v>
      </c>
      <c r="D281" s="141" t="s">
        <v>2383</v>
      </c>
      <c r="E281" s="69" t="s">
        <v>2153</v>
      </c>
      <c r="F281" s="69" t="s">
        <v>2153</v>
      </c>
      <c r="G281" s="19" t="s">
        <v>2151</v>
      </c>
    </row>
    <row r="282" spans="1:7" x14ac:dyDescent="0.25">
      <c r="A282" s="138">
        <v>46132</v>
      </c>
      <c r="B282" s="139">
        <v>4</v>
      </c>
      <c r="C282" s="140" t="s">
        <v>76</v>
      </c>
      <c r="D282" s="141" t="s">
        <v>197</v>
      </c>
      <c r="E282" s="69" t="s">
        <v>2153</v>
      </c>
      <c r="F282" s="69" t="s">
        <v>2403</v>
      </c>
      <c r="G282" s="19" t="s">
        <v>2433</v>
      </c>
    </row>
    <row r="283" spans="1:7" x14ac:dyDescent="0.25">
      <c r="A283" s="138">
        <v>46132</v>
      </c>
      <c r="B283" s="139">
        <v>4</v>
      </c>
      <c r="C283" s="140" t="s">
        <v>76</v>
      </c>
      <c r="D283" s="141" t="s">
        <v>2412</v>
      </c>
      <c r="E283" s="69" t="s">
        <v>2153</v>
      </c>
      <c r="F283" s="69" t="s">
        <v>2403</v>
      </c>
      <c r="G283" s="19" t="s">
        <v>2126</v>
      </c>
    </row>
    <row r="284" spans="1:7" x14ac:dyDescent="0.25">
      <c r="A284" s="138">
        <v>46132</v>
      </c>
      <c r="B284" s="139">
        <v>2</v>
      </c>
      <c r="C284" s="140" t="s">
        <v>76</v>
      </c>
      <c r="D284" s="141" t="s">
        <v>1440</v>
      </c>
      <c r="E284" s="69" t="s">
        <v>2153</v>
      </c>
      <c r="F284" s="69" t="s">
        <v>2403</v>
      </c>
      <c r="G284" s="19" t="s">
        <v>2126</v>
      </c>
    </row>
    <row r="285" spans="1:7" x14ac:dyDescent="0.25">
      <c r="A285" s="138">
        <v>46132</v>
      </c>
      <c r="B285" s="139">
        <v>1</v>
      </c>
      <c r="C285" s="140" t="s">
        <v>33</v>
      </c>
      <c r="D285" s="141" t="s">
        <v>2382</v>
      </c>
      <c r="E285" s="69" t="s">
        <v>2153</v>
      </c>
      <c r="F285" s="69" t="s">
        <v>2141</v>
      </c>
      <c r="G285" s="19" t="s">
        <v>2124</v>
      </c>
    </row>
    <row r="286" spans="1:7" x14ac:dyDescent="0.25">
      <c r="A286" s="138">
        <v>46132</v>
      </c>
      <c r="B286" s="139">
        <v>1</v>
      </c>
      <c r="C286" s="140" t="s">
        <v>53</v>
      </c>
      <c r="D286" s="141" t="s">
        <v>91</v>
      </c>
      <c r="E286" s="69" t="s">
        <v>2397</v>
      </c>
      <c r="F286" s="69" t="s">
        <v>2403</v>
      </c>
      <c r="G286" s="19" t="s">
        <v>2126</v>
      </c>
    </row>
    <row r="287" spans="1:7" x14ac:dyDescent="0.25">
      <c r="A287" s="138">
        <v>46132</v>
      </c>
      <c r="B287" s="139">
        <v>1</v>
      </c>
      <c r="C287" s="140" t="s">
        <v>33</v>
      </c>
      <c r="D287" s="141" t="s">
        <v>2434</v>
      </c>
      <c r="E287" s="69" t="s">
        <v>2153</v>
      </c>
      <c r="F287" s="69" t="s">
        <v>2204</v>
      </c>
      <c r="G287" s="19" t="s">
        <v>2142</v>
      </c>
    </row>
    <row r="288" spans="1:7" x14ac:dyDescent="0.25">
      <c r="A288" s="138">
        <v>46132</v>
      </c>
      <c r="B288" s="139">
        <v>1</v>
      </c>
      <c r="C288" s="140" t="s">
        <v>33</v>
      </c>
      <c r="D288" s="141" t="s">
        <v>2435</v>
      </c>
      <c r="E288" s="69" t="s">
        <v>2153</v>
      </c>
      <c r="F288" s="69" t="s">
        <v>2376</v>
      </c>
      <c r="G288" s="19" t="s">
        <v>2142</v>
      </c>
    </row>
    <row r="289" spans="1:7" x14ac:dyDescent="0.25">
      <c r="A289" s="138">
        <v>46132</v>
      </c>
      <c r="B289" s="139">
        <v>2</v>
      </c>
      <c r="C289" s="140" t="s">
        <v>33</v>
      </c>
      <c r="D289" s="141" t="s">
        <v>2383</v>
      </c>
      <c r="E289" s="69" t="s">
        <v>2122</v>
      </c>
      <c r="F289" s="69" t="s">
        <v>2436</v>
      </c>
      <c r="G289" s="19" t="s">
        <v>2142</v>
      </c>
    </row>
    <row r="290" spans="1:7" x14ac:dyDescent="0.25">
      <c r="A290" s="138">
        <v>46132</v>
      </c>
      <c r="B290" s="139">
        <v>20</v>
      </c>
      <c r="C290" s="140" t="s">
        <v>2169</v>
      </c>
      <c r="D290" s="141" t="s">
        <v>1440</v>
      </c>
      <c r="E290" s="69" t="s">
        <v>2153</v>
      </c>
      <c r="F290" s="69" t="s">
        <v>2153</v>
      </c>
      <c r="G290" s="19" t="s">
        <v>2151</v>
      </c>
    </row>
    <row r="291" spans="1:7" x14ac:dyDescent="0.25">
      <c r="A291" s="138">
        <v>46132</v>
      </c>
      <c r="B291" s="139">
        <v>20</v>
      </c>
      <c r="C291" s="140" t="s">
        <v>2169</v>
      </c>
      <c r="D291" s="141" t="s">
        <v>197</v>
      </c>
      <c r="E291" s="69" t="s">
        <v>2153</v>
      </c>
      <c r="F291" s="69" t="s">
        <v>2153</v>
      </c>
      <c r="G291" s="19" t="s">
        <v>2151</v>
      </c>
    </row>
    <row r="292" spans="1:7" x14ac:dyDescent="0.25">
      <c r="A292" s="138">
        <v>46132</v>
      </c>
      <c r="B292" s="139">
        <v>6</v>
      </c>
      <c r="C292" s="140" t="s">
        <v>53</v>
      </c>
      <c r="D292" s="141" t="s">
        <v>2383</v>
      </c>
      <c r="E292" s="69" t="s">
        <v>2153</v>
      </c>
      <c r="F292" s="69" t="s">
        <v>2437</v>
      </c>
      <c r="G292" s="19" t="s">
        <v>2247</v>
      </c>
    </row>
    <row r="293" spans="1:7" x14ac:dyDescent="0.25">
      <c r="A293" s="138">
        <v>46132</v>
      </c>
      <c r="B293" s="139">
        <v>1</v>
      </c>
      <c r="C293" s="140" t="s">
        <v>33</v>
      </c>
      <c r="D293" s="141" t="s">
        <v>41</v>
      </c>
      <c r="E293" s="69" t="s">
        <v>2122</v>
      </c>
      <c r="F293" s="69" t="s">
        <v>2392</v>
      </c>
      <c r="G293" s="19" t="s">
        <v>2138</v>
      </c>
    </row>
    <row r="294" spans="1:7" x14ac:dyDescent="0.25">
      <c r="A294" s="138">
        <v>46132</v>
      </c>
      <c r="B294" s="139">
        <v>1</v>
      </c>
      <c r="C294" s="140" t="s">
        <v>33</v>
      </c>
      <c r="D294" s="141" t="s">
        <v>2387</v>
      </c>
      <c r="E294" s="69" t="s">
        <v>2397</v>
      </c>
      <c r="F294" s="69" t="s">
        <v>2397</v>
      </c>
      <c r="G294" s="19" t="s">
        <v>2138</v>
      </c>
    </row>
    <row r="295" spans="1:7" x14ac:dyDescent="0.25">
      <c r="A295" s="138">
        <v>46132</v>
      </c>
      <c r="B295" s="139">
        <v>1</v>
      </c>
      <c r="C295" s="140" t="s">
        <v>53</v>
      </c>
      <c r="D295" s="141" t="s">
        <v>2387</v>
      </c>
      <c r="E295" s="69" t="s">
        <v>2122</v>
      </c>
      <c r="F295" s="69" t="s">
        <v>2168</v>
      </c>
      <c r="G295" s="19" t="s">
        <v>2385</v>
      </c>
    </row>
    <row r="296" spans="1:7" x14ac:dyDescent="0.25">
      <c r="A296" s="138">
        <v>46132</v>
      </c>
      <c r="B296" s="139">
        <v>4</v>
      </c>
      <c r="C296" s="140" t="s">
        <v>76</v>
      </c>
      <c r="D296" s="141" t="s">
        <v>2393</v>
      </c>
      <c r="E296" s="69" t="s">
        <v>2122</v>
      </c>
      <c r="F296" s="69" t="s">
        <v>2155</v>
      </c>
      <c r="G296" s="19" t="s">
        <v>2156</v>
      </c>
    </row>
    <row r="297" spans="1:7" x14ac:dyDescent="0.25">
      <c r="A297" s="138">
        <v>46132</v>
      </c>
      <c r="B297" s="139">
        <v>2</v>
      </c>
      <c r="C297" s="140" t="s">
        <v>33</v>
      </c>
      <c r="D297" s="141" t="s">
        <v>2420</v>
      </c>
      <c r="E297" s="69" t="s">
        <v>2122</v>
      </c>
      <c r="F297" s="69" t="s">
        <v>2438</v>
      </c>
      <c r="G297" s="19" t="s">
        <v>2138</v>
      </c>
    </row>
    <row r="298" spans="1:7" x14ac:dyDescent="0.25">
      <c r="A298" s="138">
        <v>46132</v>
      </c>
      <c r="B298" s="139">
        <v>2</v>
      </c>
      <c r="C298" s="140" t="s">
        <v>33</v>
      </c>
      <c r="D298" s="141" t="s">
        <v>2383</v>
      </c>
      <c r="E298" s="69" t="s">
        <v>2397</v>
      </c>
      <c r="F298" s="69" t="s">
        <v>2226</v>
      </c>
      <c r="G298" s="19" t="s">
        <v>2156</v>
      </c>
    </row>
    <row r="299" spans="1:7" x14ac:dyDescent="0.25">
      <c r="A299" s="138">
        <v>46132</v>
      </c>
      <c r="B299" s="139">
        <v>2</v>
      </c>
      <c r="C299" s="146" t="s">
        <v>33</v>
      </c>
      <c r="D299" s="141" t="s">
        <v>41</v>
      </c>
      <c r="E299" s="85" t="s">
        <v>2397</v>
      </c>
      <c r="F299" s="85" t="s">
        <v>2252</v>
      </c>
      <c r="G299" s="86" t="s">
        <v>2156</v>
      </c>
    </row>
    <row r="300" spans="1:7" x14ac:dyDescent="0.25">
      <c r="A300" s="138">
        <v>46132</v>
      </c>
      <c r="B300" s="139">
        <v>1</v>
      </c>
      <c r="C300" s="140" t="s">
        <v>53</v>
      </c>
      <c r="D300" s="141" t="s">
        <v>91</v>
      </c>
      <c r="E300" s="69" t="s">
        <v>2153</v>
      </c>
      <c r="F300" s="69" t="s">
        <v>2439</v>
      </c>
      <c r="G300" s="19" t="s">
        <v>2124</v>
      </c>
    </row>
    <row r="301" spans="1:7" x14ac:dyDescent="0.25">
      <c r="A301" s="138">
        <v>46132</v>
      </c>
      <c r="B301" s="139">
        <v>1</v>
      </c>
      <c r="C301" s="140" t="s">
        <v>33</v>
      </c>
      <c r="D301" s="141" t="s">
        <v>182</v>
      </c>
      <c r="E301" s="69" t="s">
        <v>2153</v>
      </c>
      <c r="F301" s="69" t="s">
        <v>2439</v>
      </c>
      <c r="G301" s="19" t="s">
        <v>2124</v>
      </c>
    </row>
    <row r="302" spans="1:7" x14ac:dyDescent="0.25">
      <c r="A302" s="138">
        <v>46132</v>
      </c>
      <c r="B302" s="139">
        <v>1</v>
      </c>
      <c r="C302" s="140" t="s">
        <v>33</v>
      </c>
      <c r="D302" s="141" t="s">
        <v>41</v>
      </c>
      <c r="E302" s="69" t="s">
        <v>2153</v>
      </c>
      <c r="F302" s="69" t="s">
        <v>2439</v>
      </c>
      <c r="G302" s="19" t="s">
        <v>2124</v>
      </c>
    </row>
    <row r="303" spans="1:7" x14ac:dyDescent="0.25">
      <c r="A303" s="138">
        <v>46132</v>
      </c>
      <c r="B303" s="139">
        <v>4</v>
      </c>
      <c r="C303" s="140" t="s">
        <v>76</v>
      </c>
      <c r="D303" s="141" t="s">
        <v>2412</v>
      </c>
      <c r="E303" s="69" t="s">
        <v>2122</v>
      </c>
      <c r="F303" s="69" t="s">
        <v>2163</v>
      </c>
      <c r="G303" s="19" t="s">
        <v>2405</v>
      </c>
    </row>
    <row r="304" spans="1:7" x14ac:dyDescent="0.25">
      <c r="A304" s="138">
        <v>46132</v>
      </c>
      <c r="B304" s="139">
        <v>4</v>
      </c>
      <c r="C304" s="140" t="s">
        <v>76</v>
      </c>
      <c r="D304" s="141" t="s">
        <v>197</v>
      </c>
      <c r="E304" s="69" t="s">
        <v>2122</v>
      </c>
      <c r="F304" s="69" t="s">
        <v>2163</v>
      </c>
      <c r="G304" s="19" t="s">
        <v>2405</v>
      </c>
    </row>
    <row r="305" spans="1:7" x14ac:dyDescent="0.25">
      <c r="A305" s="138">
        <v>46133</v>
      </c>
      <c r="B305" s="139">
        <v>1</v>
      </c>
      <c r="C305" s="140" t="s">
        <v>53</v>
      </c>
      <c r="D305" s="141" t="s">
        <v>91</v>
      </c>
      <c r="E305" s="69" t="s">
        <v>2153</v>
      </c>
      <c r="F305" s="69" t="s">
        <v>2157</v>
      </c>
      <c r="G305" s="19" t="s">
        <v>2158</v>
      </c>
    </row>
    <row r="306" spans="1:7" x14ac:dyDescent="0.25">
      <c r="A306" s="138">
        <v>46133</v>
      </c>
      <c r="B306" s="139">
        <v>1</v>
      </c>
      <c r="C306" s="140" t="s">
        <v>33</v>
      </c>
      <c r="D306" s="141" t="s">
        <v>41</v>
      </c>
      <c r="E306" s="69" t="s">
        <v>2153</v>
      </c>
      <c r="F306" s="69" t="s">
        <v>2157</v>
      </c>
      <c r="G306" s="19" t="s">
        <v>2158</v>
      </c>
    </row>
    <row r="307" spans="1:7" x14ac:dyDescent="0.25">
      <c r="A307" s="138">
        <v>46133</v>
      </c>
      <c r="B307" s="139">
        <v>2</v>
      </c>
      <c r="C307" s="140" t="s">
        <v>76</v>
      </c>
      <c r="D307" s="141" t="s">
        <v>199</v>
      </c>
      <c r="E307" s="69" t="s">
        <v>2153</v>
      </c>
      <c r="F307" s="69" t="s">
        <v>2157</v>
      </c>
      <c r="G307" s="19" t="s">
        <v>2158</v>
      </c>
    </row>
    <row r="308" spans="1:7" x14ac:dyDescent="0.25">
      <c r="A308" s="138">
        <v>46133</v>
      </c>
      <c r="B308" s="139">
        <v>1</v>
      </c>
      <c r="C308" s="140" t="s">
        <v>53</v>
      </c>
      <c r="D308" s="141" t="s">
        <v>91</v>
      </c>
      <c r="E308" s="69" t="s">
        <v>2122</v>
      </c>
      <c r="F308" s="69" t="s">
        <v>2440</v>
      </c>
      <c r="G308" s="19" t="s">
        <v>2124</v>
      </c>
    </row>
    <row r="309" spans="1:7" x14ac:dyDescent="0.25">
      <c r="A309" s="138">
        <v>46133</v>
      </c>
      <c r="B309" s="139">
        <v>1</v>
      </c>
      <c r="C309" s="140" t="s">
        <v>33</v>
      </c>
      <c r="D309" s="141" t="s">
        <v>115</v>
      </c>
      <c r="E309" s="69" t="s">
        <v>2153</v>
      </c>
      <c r="F309" s="69" t="s">
        <v>2441</v>
      </c>
      <c r="G309" s="19" t="s">
        <v>2442</v>
      </c>
    </row>
    <row r="310" spans="1:7" x14ac:dyDescent="0.25">
      <c r="A310" s="138">
        <v>46133</v>
      </c>
      <c r="B310" s="139">
        <v>4</v>
      </c>
      <c r="C310" s="140" t="s">
        <v>33</v>
      </c>
      <c r="D310" s="141" t="s">
        <v>41</v>
      </c>
      <c r="E310" s="69" t="s">
        <v>2153</v>
      </c>
      <c r="F310" s="69" t="s">
        <v>2125</v>
      </c>
      <c r="G310" s="19" t="s">
        <v>2126</v>
      </c>
    </row>
    <row r="311" spans="1:7" x14ac:dyDescent="0.25">
      <c r="A311" s="138">
        <v>46133</v>
      </c>
      <c r="B311" s="139">
        <v>1</v>
      </c>
      <c r="C311" s="140" t="s">
        <v>33</v>
      </c>
      <c r="D311" s="141" t="s">
        <v>2387</v>
      </c>
      <c r="E311" s="69" t="s">
        <v>2153</v>
      </c>
      <c r="F311" s="69" t="s">
        <v>2125</v>
      </c>
      <c r="G311" s="19" t="s">
        <v>2443</v>
      </c>
    </row>
    <row r="312" spans="1:7" x14ac:dyDescent="0.25">
      <c r="A312" s="138">
        <v>46133</v>
      </c>
      <c r="B312" s="139">
        <v>1</v>
      </c>
      <c r="C312" s="140" t="s">
        <v>33</v>
      </c>
      <c r="D312" s="147" t="s">
        <v>105</v>
      </c>
      <c r="E312" s="69" t="s">
        <v>2122</v>
      </c>
      <c r="F312" s="69" t="s">
        <v>2390</v>
      </c>
      <c r="G312" s="19" t="s">
        <v>2218</v>
      </c>
    </row>
    <row r="313" spans="1:7" x14ac:dyDescent="0.25">
      <c r="A313" s="138">
        <v>46133</v>
      </c>
      <c r="B313" s="139">
        <v>7</v>
      </c>
      <c r="C313" s="140" t="s">
        <v>33</v>
      </c>
      <c r="D313" s="141" t="s">
        <v>2387</v>
      </c>
      <c r="E313" s="69" t="s">
        <v>2122</v>
      </c>
      <c r="F313" s="69" t="s">
        <v>2390</v>
      </c>
      <c r="G313" s="19" t="s">
        <v>2218</v>
      </c>
    </row>
    <row r="314" spans="1:7" x14ac:dyDescent="0.25">
      <c r="A314" s="138">
        <v>46133</v>
      </c>
      <c r="B314" s="139">
        <v>1</v>
      </c>
      <c r="C314" s="140" t="s">
        <v>33</v>
      </c>
      <c r="D314" s="141" t="s">
        <v>2420</v>
      </c>
      <c r="E314" s="69" t="s">
        <v>2122</v>
      </c>
      <c r="F314" s="69" t="s">
        <v>2444</v>
      </c>
      <c r="G314" s="19" t="s">
        <v>2218</v>
      </c>
    </row>
    <row r="315" spans="1:7" x14ac:dyDescent="0.25">
      <c r="A315" s="138">
        <v>46133</v>
      </c>
      <c r="B315" s="139">
        <v>1</v>
      </c>
      <c r="C315" s="140" t="s">
        <v>53</v>
      </c>
      <c r="D315" s="141" t="s">
        <v>91</v>
      </c>
      <c r="E315" s="69" t="s">
        <v>2122</v>
      </c>
      <c r="F315" s="69" t="s">
        <v>2390</v>
      </c>
      <c r="G315" s="19" t="s">
        <v>2218</v>
      </c>
    </row>
    <row r="316" spans="1:7" x14ac:dyDescent="0.25">
      <c r="A316" s="138">
        <v>46133</v>
      </c>
      <c r="B316" s="139">
        <v>4</v>
      </c>
      <c r="C316" s="140" t="s">
        <v>33</v>
      </c>
      <c r="D316" s="141" t="s">
        <v>2387</v>
      </c>
      <c r="E316" s="69" t="s">
        <v>2122</v>
      </c>
      <c r="F316" s="69" t="s">
        <v>2163</v>
      </c>
      <c r="G316" s="19" t="s">
        <v>2212</v>
      </c>
    </row>
    <row r="317" spans="1:7" x14ac:dyDescent="0.25">
      <c r="A317" s="138">
        <v>46133</v>
      </c>
      <c r="B317" s="139">
        <v>2</v>
      </c>
      <c r="C317" s="140" t="s">
        <v>33</v>
      </c>
      <c r="D317" s="141" t="s">
        <v>41</v>
      </c>
      <c r="E317" s="69" t="s">
        <v>2122</v>
      </c>
      <c r="F317" s="69" t="s">
        <v>2163</v>
      </c>
      <c r="G317" s="19" t="s">
        <v>2212</v>
      </c>
    </row>
    <row r="318" spans="1:7" x14ac:dyDescent="0.25">
      <c r="A318" s="138">
        <v>46133</v>
      </c>
      <c r="B318" s="139">
        <v>2</v>
      </c>
      <c r="C318" s="140" t="s">
        <v>33</v>
      </c>
      <c r="D318" s="141" t="s">
        <v>35</v>
      </c>
      <c r="E318" s="69" t="s">
        <v>2122</v>
      </c>
      <c r="F318" s="69" t="s">
        <v>2163</v>
      </c>
      <c r="G318" s="19" t="s">
        <v>2212</v>
      </c>
    </row>
    <row r="319" spans="1:7" x14ac:dyDescent="0.25">
      <c r="A319" s="138">
        <v>46133</v>
      </c>
      <c r="B319" s="139">
        <v>1</v>
      </c>
      <c r="C319" s="140" t="s">
        <v>53</v>
      </c>
      <c r="D319" s="141" t="s">
        <v>91</v>
      </c>
      <c r="E319" s="69" t="s">
        <v>2122</v>
      </c>
      <c r="F319" s="69" t="s">
        <v>2163</v>
      </c>
      <c r="G319" s="19" t="s">
        <v>2212</v>
      </c>
    </row>
    <row r="320" spans="1:7" x14ac:dyDescent="0.25">
      <c r="A320" s="138">
        <v>46133</v>
      </c>
      <c r="B320" s="139">
        <v>4</v>
      </c>
      <c r="C320" s="140" t="s">
        <v>76</v>
      </c>
      <c r="D320" s="141" t="s">
        <v>197</v>
      </c>
      <c r="E320" s="69" t="s">
        <v>2153</v>
      </c>
      <c r="F320" s="69" t="s">
        <v>2226</v>
      </c>
      <c r="G320" s="19" t="s">
        <v>2156</v>
      </c>
    </row>
    <row r="321" spans="1:7" x14ac:dyDescent="0.25">
      <c r="A321" s="138">
        <v>46133</v>
      </c>
      <c r="B321" s="139">
        <v>1</v>
      </c>
      <c r="C321" s="140" t="s">
        <v>33</v>
      </c>
      <c r="D321" s="141" t="s">
        <v>117</v>
      </c>
      <c r="E321" s="69" t="s">
        <v>2122</v>
      </c>
      <c r="F321" s="69" t="s">
        <v>2445</v>
      </c>
      <c r="G321" s="19" t="s">
        <v>2446</v>
      </c>
    </row>
    <row r="322" spans="1:7" x14ac:dyDescent="0.25">
      <c r="A322" s="138">
        <v>46133</v>
      </c>
      <c r="B322" s="139">
        <v>3</v>
      </c>
      <c r="C322" s="140" t="s">
        <v>53</v>
      </c>
      <c r="D322" s="141" t="s">
        <v>2387</v>
      </c>
      <c r="E322" s="69" t="s">
        <v>2153</v>
      </c>
      <c r="F322" s="69" t="s">
        <v>2153</v>
      </c>
      <c r="G322" s="19" t="s">
        <v>2447</v>
      </c>
    </row>
    <row r="323" spans="1:7" x14ac:dyDescent="0.25">
      <c r="A323" s="138">
        <v>46133</v>
      </c>
      <c r="B323" s="139">
        <v>2</v>
      </c>
      <c r="C323" s="140" t="s">
        <v>53</v>
      </c>
      <c r="D323" s="141" t="s">
        <v>2383</v>
      </c>
      <c r="E323" s="69" t="s">
        <v>2153</v>
      </c>
      <c r="F323" s="69" t="s">
        <v>2153</v>
      </c>
      <c r="G323" s="19" t="s">
        <v>2151</v>
      </c>
    </row>
    <row r="324" spans="1:7" x14ac:dyDescent="0.25">
      <c r="A324" s="138">
        <v>46133</v>
      </c>
      <c r="B324" s="139">
        <v>14</v>
      </c>
      <c r="C324" s="140" t="s">
        <v>33</v>
      </c>
      <c r="D324" s="141" t="s">
        <v>2387</v>
      </c>
      <c r="E324" s="69" t="s">
        <v>2153</v>
      </c>
      <c r="F324" s="69" t="s">
        <v>2242</v>
      </c>
      <c r="G324" s="19" t="s">
        <v>2146</v>
      </c>
    </row>
    <row r="325" spans="1:7" x14ac:dyDescent="0.25">
      <c r="A325" s="138">
        <v>46133</v>
      </c>
      <c r="B325" s="139">
        <v>2</v>
      </c>
      <c r="C325" s="140" t="s">
        <v>33</v>
      </c>
      <c r="D325" s="141" t="s">
        <v>2383</v>
      </c>
      <c r="E325" s="69" t="s">
        <v>2153</v>
      </c>
      <c r="F325" s="69" t="s">
        <v>2242</v>
      </c>
      <c r="G325" s="19" t="s">
        <v>2146</v>
      </c>
    </row>
    <row r="326" spans="1:7" x14ac:dyDescent="0.25">
      <c r="A326" s="138">
        <v>46133</v>
      </c>
      <c r="B326" s="139">
        <v>4</v>
      </c>
      <c r="C326" s="140" t="s">
        <v>33</v>
      </c>
      <c r="D326" s="141" t="s">
        <v>2383</v>
      </c>
      <c r="E326" s="69" t="s">
        <v>2153</v>
      </c>
      <c r="F326" s="69" t="s">
        <v>2448</v>
      </c>
      <c r="G326" s="19" t="s">
        <v>2425</v>
      </c>
    </row>
    <row r="327" spans="1:7" x14ac:dyDescent="0.25">
      <c r="A327" s="138">
        <v>46133</v>
      </c>
      <c r="B327" s="139">
        <v>4</v>
      </c>
      <c r="C327" s="140" t="s">
        <v>53</v>
      </c>
      <c r="D327" s="141" t="s">
        <v>2383</v>
      </c>
      <c r="E327" s="69" t="s">
        <v>2153</v>
      </c>
      <c r="F327" s="69" t="s">
        <v>2431</v>
      </c>
      <c r="G327" s="19" t="s">
        <v>2370</v>
      </c>
    </row>
    <row r="328" spans="1:7" x14ac:dyDescent="0.25">
      <c r="A328" s="138">
        <v>46133</v>
      </c>
      <c r="B328" s="139">
        <v>10</v>
      </c>
      <c r="C328" s="140" t="s">
        <v>33</v>
      </c>
      <c r="D328" s="141" t="s">
        <v>2387</v>
      </c>
      <c r="E328" s="69" t="s">
        <v>2153</v>
      </c>
      <c r="F328" s="69" t="s">
        <v>2160</v>
      </c>
      <c r="G328" s="19" t="s">
        <v>2142</v>
      </c>
    </row>
    <row r="329" spans="1:7" x14ac:dyDescent="0.25">
      <c r="A329" s="138">
        <v>46133</v>
      </c>
      <c r="B329" s="139">
        <v>2</v>
      </c>
      <c r="C329" s="140" t="s">
        <v>33</v>
      </c>
      <c r="D329" s="141" t="s">
        <v>2383</v>
      </c>
      <c r="E329" s="69" t="s">
        <v>2153</v>
      </c>
      <c r="F329" s="69" t="s">
        <v>2160</v>
      </c>
      <c r="G329" s="19" t="s">
        <v>2142</v>
      </c>
    </row>
    <row r="330" spans="1:7" x14ac:dyDescent="0.25">
      <c r="A330" s="138">
        <v>46133</v>
      </c>
      <c r="B330" s="139">
        <v>10</v>
      </c>
      <c r="C330" s="140" t="s">
        <v>33</v>
      </c>
      <c r="D330" s="141" t="s">
        <v>2387</v>
      </c>
      <c r="E330" s="69" t="s">
        <v>2153</v>
      </c>
      <c r="F330" s="69" t="s">
        <v>2418</v>
      </c>
      <c r="G330" s="19" t="s">
        <v>2135</v>
      </c>
    </row>
    <row r="331" spans="1:7" x14ac:dyDescent="0.25">
      <c r="A331" s="138">
        <v>46133</v>
      </c>
      <c r="B331" s="139">
        <v>2</v>
      </c>
      <c r="C331" s="140" t="s">
        <v>33</v>
      </c>
      <c r="D331" s="141" t="s">
        <v>2383</v>
      </c>
      <c r="E331" s="69" t="s">
        <v>2153</v>
      </c>
      <c r="F331" s="69" t="s">
        <v>2418</v>
      </c>
      <c r="G331" s="19" t="s">
        <v>2135</v>
      </c>
    </row>
    <row r="332" spans="1:7" x14ac:dyDescent="0.25">
      <c r="A332" s="138">
        <v>46133</v>
      </c>
      <c r="B332" s="139">
        <v>2</v>
      </c>
      <c r="C332" s="140" t="s">
        <v>33</v>
      </c>
      <c r="D332" s="141" t="s">
        <v>2383</v>
      </c>
      <c r="E332" s="69" t="s">
        <v>2122</v>
      </c>
      <c r="F332" s="69" t="s">
        <v>2160</v>
      </c>
      <c r="G332" s="19" t="s">
        <v>2124</v>
      </c>
    </row>
    <row r="333" spans="1:7" x14ac:dyDescent="0.25">
      <c r="A333" s="138">
        <v>46133</v>
      </c>
      <c r="B333" s="139">
        <v>2</v>
      </c>
      <c r="C333" s="140" t="s">
        <v>33</v>
      </c>
      <c r="D333" s="141" t="s">
        <v>2383</v>
      </c>
      <c r="E333" s="69" t="s">
        <v>2122</v>
      </c>
      <c r="F333" s="69" t="s">
        <v>2123</v>
      </c>
      <c r="G333" s="19" t="s">
        <v>2427</v>
      </c>
    </row>
    <row r="334" spans="1:7" x14ac:dyDescent="0.25">
      <c r="A334" s="138">
        <v>46133</v>
      </c>
      <c r="B334" s="139">
        <v>1</v>
      </c>
      <c r="C334" s="140" t="s">
        <v>33</v>
      </c>
      <c r="D334" s="141" t="s">
        <v>2387</v>
      </c>
      <c r="E334" s="69" t="s">
        <v>2122</v>
      </c>
      <c r="F334" s="69" t="s">
        <v>2123</v>
      </c>
      <c r="G334" s="19" t="s">
        <v>2427</v>
      </c>
    </row>
    <row r="335" spans="1:7" x14ac:dyDescent="0.25">
      <c r="A335" s="138">
        <v>46133</v>
      </c>
      <c r="B335" s="139">
        <v>1</v>
      </c>
      <c r="C335" s="140" t="s">
        <v>33</v>
      </c>
      <c r="D335" s="141" t="s">
        <v>41</v>
      </c>
      <c r="E335" s="69" t="s">
        <v>2122</v>
      </c>
      <c r="F335" s="69" t="s">
        <v>2123</v>
      </c>
      <c r="G335" s="19" t="s">
        <v>2427</v>
      </c>
    </row>
    <row r="336" spans="1:7" x14ac:dyDescent="0.25">
      <c r="A336" s="138">
        <v>46133</v>
      </c>
      <c r="B336" s="139">
        <v>1</v>
      </c>
      <c r="C336" s="140" t="s">
        <v>33</v>
      </c>
      <c r="D336" s="141" t="s">
        <v>35</v>
      </c>
      <c r="E336" s="69" t="s">
        <v>2122</v>
      </c>
      <c r="F336" s="69" t="s">
        <v>2123</v>
      </c>
      <c r="G336" s="19" t="s">
        <v>2427</v>
      </c>
    </row>
    <row r="337" spans="1:7" x14ac:dyDescent="0.25">
      <c r="A337" s="138">
        <v>46133</v>
      </c>
      <c r="B337" s="139" t="s">
        <v>2449</v>
      </c>
      <c r="C337" s="140" t="s">
        <v>53</v>
      </c>
      <c r="D337" s="141" t="s">
        <v>2387</v>
      </c>
      <c r="E337" s="69" t="s">
        <v>2153</v>
      </c>
      <c r="F337" s="69" t="s">
        <v>2157</v>
      </c>
      <c r="G337" s="19" t="s">
        <v>2158</v>
      </c>
    </row>
    <row r="338" spans="1:7" x14ac:dyDescent="0.25">
      <c r="A338" s="138">
        <v>46133</v>
      </c>
      <c r="B338" s="139">
        <v>1</v>
      </c>
      <c r="C338" s="140" t="s">
        <v>53</v>
      </c>
      <c r="D338" s="141" t="s">
        <v>2383</v>
      </c>
      <c r="E338" s="69" t="s">
        <v>2153</v>
      </c>
      <c r="F338" s="69" t="s">
        <v>2157</v>
      </c>
      <c r="G338" s="19" t="s">
        <v>2158</v>
      </c>
    </row>
    <row r="339" spans="1:7" x14ac:dyDescent="0.25">
      <c r="A339" s="138">
        <v>46134</v>
      </c>
      <c r="B339" s="139">
        <v>3</v>
      </c>
      <c r="C339" s="140" t="s">
        <v>53</v>
      </c>
      <c r="D339" s="141" t="s">
        <v>2383</v>
      </c>
      <c r="E339" s="69" t="s">
        <v>2136</v>
      </c>
      <c r="F339" s="69" t="s">
        <v>2450</v>
      </c>
      <c r="G339" s="19" t="s">
        <v>2425</v>
      </c>
    </row>
    <row r="340" spans="1:7" x14ac:dyDescent="0.25">
      <c r="A340" s="138">
        <v>46134</v>
      </c>
      <c r="B340" s="139">
        <v>5</v>
      </c>
      <c r="C340" s="140" t="s">
        <v>33</v>
      </c>
      <c r="D340" s="141" t="s">
        <v>2383</v>
      </c>
      <c r="E340" s="69" t="s">
        <v>2136</v>
      </c>
      <c r="F340" s="69" t="s">
        <v>2122</v>
      </c>
      <c r="G340" s="19" t="s">
        <v>2370</v>
      </c>
    </row>
    <row r="341" spans="1:7" x14ac:dyDescent="0.25">
      <c r="A341" s="138">
        <v>46134</v>
      </c>
      <c r="B341" s="139">
        <v>14</v>
      </c>
      <c r="C341" s="140" t="s">
        <v>33</v>
      </c>
      <c r="D341" s="141" t="s">
        <v>2387</v>
      </c>
      <c r="E341" s="69" t="s">
        <v>2136</v>
      </c>
      <c r="F341" s="69" t="s">
        <v>2394</v>
      </c>
      <c r="G341" s="19" t="s">
        <v>2146</v>
      </c>
    </row>
    <row r="342" spans="1:7" x14ac:dyDescent="0.25">
      <c r="A342" s="138">
        <v>46134</v>
      </c>
      <c r="B342" s="139">
        <v>2</v>
      </c>
      <c r="C342" s="140" t="s">
        <v>33</v>
      </c>
      <c r="D342" s="141" t="s">
        <v>2383</v>
      </c>
      <c r="E342" s="69" t="s">
        <v>2136</v>
      </c>
      <c r="F342" s="69" t="s">
        <v>2394</v>
      </c>
      <c r="G342" s="19" t="s">
        <v>2146</v>
      </c>
    </row>
    <row r="343" spans="1:7" x14ac:dyDescent="0.25">
      <c r="A343" s="138">
        <v>46134</v>
      </c>
      <c r="B343" s="139">
        <v>10</v>
      </c>
      <c r="C343" s="140" t="s">
        <v>33</v>
      </c>
      <c r="D343" s="141" t="s">
        <v>2387</v>
      </c>
      <c r="E343" s="69" t="s">
        <v>2136</v>
      </c>
      <c r="F343" s="69" t="s">
        <v>2160</v>
      </c>
      <c r="G343" s="19" t="s">
        <v>2142</v>
      </c>
    </row>
    <row r="344" spans="1:7" x14ac:dyDescent="0.25">
      <c r="A344" s="138">
        <v>46134</v>
      </c>
      <c r="B344" s="139">
        <v>2</v>
      </c>
      <c r="C344" s="140" t="s">
        <v>33</v>
      </c>
      <c r="D344" s="141" t="s">
        <v>2383</v>
      </c>
      <c r="E344" s="69" t="s">
        <v>2136</v>
      </c>
      <c r="F344" s="69" t="s">
        <v>2160</v>
      </c>
      <c r="G344" s="19" t="s">
        <v>2142</v>
      </c>
    </row>
    <row r="345" spans="1:7" x14ac:dyDescent="0.25">
      <c r="A345" s="138">
        <v>46134</v>
      </c>
      <c r="B345" s="139">
        <v>10</v>
      </c>
      <c r="C345" s="140" t="s">
        <v>33</v>
      </c>
      <c r="D345" s="141" t="s">
        <v>2387</v>
      </c>
      <c r="E345" s="69" t="s">
        <v>2136</v>
      </c>
      <c r="F345" s="69" t="s">
        <v>2418</v>
      </c>
      <c r="G345" s="19" t="s">
        <v>2135</v>
      </c>
    </row>
    <row r="346" spans="1:7" x14ac:dyDescent="0.25">
      <c r="A346" s="138">
        <v>46134</v>
      </c>
      <c r="B346" s="139">
        <v>2</v>
      </c>
      <c r="C346" s="140" t="s">
        <v>33</v>
      </c>
      <c r="D346" s="141" t="s">
        <v>2383</v>
      </c>
      <c r="E346" s="69" t="s">
        <v>2136</v>
      </c>
      <c r="F346" s="69" t="s">
        <v>2418</v>
      </c>
      <c r="G346" s="19" t="s">
        <v>2135</v>
      </c>
    </row>
    <row r="347" spans="1:7" x14ac:dyDescent="0.25">
      <c r="A347" s="138">
        <v>46134</v>
      </c>
      <c r="B347" s="139">
        <v>5</v>
      </c>
      <c r="C347" s="140" t="s">
        <v>33</v>
      </c>
      <c r="D347" s="141" t="s">
        <v>41</v>
      </c>
      <c r="E347" s="69" t="s">
        <v>2452</v>
      </c>
      <c r="F347" s="69" t="s">
        <v>2125</v>
      </c>
      <c r="G347" s="19" t="s">
        <v>2126</v>
      </c>
    </row>
    <row r="348" spans="1:7" x14ac:dyDescent="0.25">
      <c r="A348" s="138">
        <v>46134</v>
      </c>
      <c r="B348" s="139">
        <v>1</v>
      </c>
      <c r="C348" s="140" t="s">
        <v>33</v>
      </c>
      <c r="D348" s="141" t="s">
        <v>2387</v>
      </c>
      <c r="E348" s="69" t="s">
        <v>2452</v>
      </c>
      <c r="F348" s="69" t="s">
        <v>2125</v>
      </c>
      <c r="G348" s="19" t="s">
        <v>2429</v>
      </c>
    </row>
    <row r="349" spans="1:7" x14ac:dyDescent="0.25">
      <c r="A349" s="138">
        <v>46134</v>
      </c>
      <c r="B349" s="139">
        <v>4</v>
      </c>
      <c r="C349" s="140" t="s">
        <v>33</v>
      </c>
      <c r="D349" s="141" t="s">
        <v>2387</v>
      </c>
      <c r="E349" s="69" t="s">
        <v>2452</v>
      </c>
      <c r="F349" s="69" t="s">
        <v>2157</v>
      </c>
      <c r="G349" s="19" t="s">
        <v>2158</v>
      </c>
    </row>
    <row r="350" spans="1:7" x14ac:dyDescent="0.25">
      <c r="A350" s="138">
        <v>46134</v>
      </c>
      <c r="B350" s="139">
        <v>4</v>
      </c>
      <c r="C350" s="140" t="s">
        <v>53</v>
      </c>
      <c r="D350" s="141" t="s">
        <v>91</v>
      </c>
      <c r="E350" s="69" t="s">
        <v>2452</v>
      </c>
      <c r="F350" s="69" t="s">
        <v>2157</v>
      </c>
      <c r="G350" s="19" t="s">
        <v>2158</v>
      </c>
    </row>
    <row r="351" spans="1:7" x14ac:dyDescent="0.25">
      <c r="A351" s="138">
        <v>46134</v>
      </c>
      <c r="B351" s="139">
        <v>4</v>
      </c>
      <c r="C351" s="140" t="s">
        <v>33</v>
      </c>
      <c r="D351" s="141" t="s">
        <v>2453</v>
      </c>
      <c r="E351" s="69" t="s">
        <v>2451</v>
      </c>
      <c r="F351" s="69" t="s">
        <v>2127</v>
      </c>
      <c r="G351" s="19" t="s">
        <v>2138</v>
      </c>
    </row>
    <row r="352" spans="1:7" x14ac:dyDescent="0.25">
      <c r="A352" s="138">
        <v>46134</v>
      </c>
      <c r="B352" s="139">
        <v>2</v>
      </c>
      <c r="C352" s="140" t="s">
        <v>76</v>
      </c>
      <c r="D352" s="141" t="s">
        <v>121</v>
      </c>
      <c r="E352" s="69" t="s">
        <v>2451</v>
      </c>
      <c r="F352" s="69" t="s">
        <v>2225</v>
      </c>
      <c r="G352" s="19" t="s">
        <v>2126</v>
      </c>
    </row>
    <row r="353" spans="1:7" x14ac:dyDescent="0.25">
      <c r="A353" s="138">
        <v>46134</v>
      </c>
      <c r="B353" s="139">
        <v>1</v>
      </c>
      <c r="C353" s="140" t="s">
        <v>76</v>
      </c>
      <c r="D353" s="141" t="s">
        <v>1440</v>
      </c>
      <c r="E353" s="69" t="s">
        <v>2452</v>
      </c>
      <c r="F353" s="69" t="s">
        <v>2163</v>
      </c>
      <c r="G353" s="19" t="s">
        <v>2405</v>
      </c>
    </row>
    <row r="354" spans="1:7" x14ac:dyDescent="0.25">
      <c r="A354" s="138">
        <v>46134</v>
      </c>
      <c r="B354" s="139">
        <v>1</v>
      </c>
      <c r="C354" s="140" t="s">
        <v>33</v>
      </c>
      <c r="D354" s="141" t="s">
        <v>2420</v>
      </c>
      <c r="E354" s="69" t="s">
        <v>2452</v>
      </c>
      <c r="F354" s="69" t="s">
        <v>2163</v>
      </c>
      <c r="G354" s="19" t="s">
        <v>2405</v>
      </c>
    </row>
    <row r="355" spans="1:7" x14ac:dyDescent="0.25">
      <c r="A355" s="138">
        <v>46134</v>
      </c>
      <c r="B355" s="139">
        <v>1</v>
      </c>
      <c r="C355" s="140" t="s">
        <v>33</v>
      </c>
      <c r="D355" s="141" t="s">
        <v>2383</v>
      </c>
      <c r="E355" s="69" t="s">
        <v>2136</v>
      </c>
      <c r="F355" s="69" t="s">
        <v>2242</v>
      </c>
      <c r="G355" s="19" t="s">
        <v>2146</v>
      </c>
    </row>
    <row r="356" spans="1:7" x14ac:dyDescent="0.25">
      <c r="A356" s="138">
        <v>46134</v>
      </c>
      <c r="B356" s="139">
        <v>1</v>
      </c>
      <c r="C356" s="140" t="s">
        <v>33</v>
      </c>
      <c r="D356" s="141" t="s">
        <v>2387</v>
      </c>
      <c r="E356" s="69" t="s">
        <v>2451</v>
      </c>
      <c r="F356" s="69" t="s">
        <v>2454</v>
      </c>
      <c r="G356" s="19" t="s">
        <v>2156</v>
      </c>
    </row>
    <row r="357" spans="1:7" x14ac:dyDescent="0.25">
      <c r="A357" s="138">
        <v>46134</v>
      </c>
      <c r="B357" s="139">
        <v>1</v>
      </c>
      <c r="C357" s="140" t="s">
        <v>33</v>
      </c>
      <c r="D357" s="141" t="s">
        <v>2387</v>
      </c>
      <c r="E357" s="69" t="s">
        <v>2397</v>
      </c>
      <c r="F357" s="69" t="s">
        <v>2397</v>
      </c>
      <c r="G357" s="19" t="s">
        <v>2138</v>
      </c>
    </row>
    <row r="358" spans="1:7" x14ac:dyDescent="0.25">
      <c r="A358" s="138">
        <v>46134</v>
      </c>
      <c r="B358" s="139">
        <v>1</v>
      </c>
      <c r="C358" s="140" t="s">
        <v>33</v>
      </c>
      <c r="D358" s="141" t="s">
        <v>41</v>
      </c>
      <c r="E358" s="69" t="s">
        <v>2136</v>
      </c>
      <c r="F358" s="69" t="s">
        <v>2250</v>
      </c>
      <c r="G358" s="19" t="s">
        <v>2140</v>
      </c>
    </row>
    <row r="359" spans="1:7" x14ac:dyDescent="0.25">
      <c r="A359" s="138">
        <v>46134</v>
      </c>
      <c r="B359" s="139">
        <v>4</v>
      </c>
      <c r="C359" s="140" t="s">
        <v>33</v>
      </c>
      <c r="D359" s="141" t="s">
        <v>2383</v>
      </c>
      <c r="E359" s="69" t="s">
        <v>2397</v>
      </c>
      <c r="F359" s="69" t="s">
        <v>2242</v>
      </c>
      <c r="G359" s="19" t="s">
        <v>2455</v>
      </c>
    </row>
    <row r="360" spans="1:7" x14ac:dyDescent="0.25">
      <c r="A360" s="138">
        <v>46134</v>
      </c>
      <c r="B360" s="139">
        <v>4</v>
      </c>
      <c r="C360" s="140" t="s">
        <v>53</v>
      </c>
      <c r="D360" s="141" t="s">
        <v>2387</v>
      </c>
      <c r="E360" s="69" t="s">
        <v>2451</v>
      </c>
      <c r="F360" s="69" t="s">
        <v>2451</v>
      </c>
      <c r="G360" s="19" t="s">
        <v>2151</v>
      </c>
    </row>
    <row r="361" spans="1:7" x14ac:dyDescent="0.25">
      <c r="A361" s="138">
        <v>46135</v>
      </c>
      <c r="B361" s="139">
        <v>14</v>
      </c>
      <c r="C361" s="140" t="s">
        <v>33</v>
      </c>
      <c r="D361" s="141" t="s">
        <v>2387</v>
      </c>
      <c r="E361" s="69" t="s">
        <v>2136</v>
      </c>
      <c r="F361" s="69" t="s">
        <v>2244</v>
      </c>
      <c r="G361" s="19" t="s">
        <v>2146</v>
      </c>
    </row>
    <row r="362" spans="1:7" x14ac:dyDescent="0.25">
      <c r="A362" s="138">
        <v>46135</v>
      </c>
      <c r="B362" s="139">
        <v>2</v>
      </c>
      <c r="C362" s="140" t="s">
        <v>33</v>
      </c>
      <c r="D362" s="141" t="s">
        <v>2383</v>
      </c>
      <c r="E362" s="69" t="s">
        <v>2136</v>
      </c>
      <c r="F362" s="69" t="s">
        <v>2244</v>
      </c>
      <c r="G362" s="19" t="s">
        <v>2146</v>
      </c>
    </row>
    <row r="363" spans="1:7" x14ac:dyDescent="0.25">
      <c r="A363" s="138">
        <v>46135</v>
      </c>
      <c r="B363" s="139">
        <v>5</v>
      </c>
      <c r="C363" s="140" t="s">
        <v>33</v>
      </c>
      <c r="D363" s="141" t="s">
        <v>2383</v>
      </c>
      <c r="E363" s="69" t="s">
        <v>2153</v>
      </c>
      <c r="F363" s="69" t="s">
        <v>2456</v>
      </c>
      <c r="G363" s="19" t="s">
        <v>2370</v>
      </c>
    </row>
    <row r="364" spans="1:7" x14ac:dyDescent="0.25">
      <c r="A364" s="138">
        <v>46135</v>
      </c>
      <c r="B364" s="139">
        <v>2</v>
      </c>
      <c r="C364" s="140" t="s">
        <v>53</v>
      </c>
      <c r="D364" s="141" t="s">
        <v>2383</v>
      </c>
      <c r="E364" s="69" t="s">
        <v>2153</v>
      </c>
      <c r="F364" s="69" t="s">
        <v>2153</v>
      </c>
      <c r="G364" s="19" t="s">
        <v>2151</v>
      </c>
    </row>
    <row r="365" spans="1:7" x14ac:dyDescent="0.25">
      <c r="A365" s="138">
        <v>46135</v>
      </c>
      <c r="B365" s="139">
        <v>2</v>
      </c>
      <c r="C365" s="140" t="s">
        <v>53</v>
      </c>
      <c r="D365" s="141" t="s">
        <v>2387</v>
      </c>
      <c r="E365" s="69" t="s">
        <v>2153</v>
      </c>
      <c r="F365" s="69" t="s">
        <v>2153</v>
      </c>
      <c r="G365" s="19" t="s">
        <v>2151</v>
      </c>
    </row>
    <row r="366" spans="1:7" x14ac:dyDescent="0.25">
      <c r="A366" s="138">
        <v>46135</v>
      </c>
      <c r="B366" s="139">
        <v>6</v>
      </c>
      <c r="C366" s="140" t="s">
        <v>53</v>
      </c>
      <c r="D366" s="141" t="s">
        <v>225</v>
      </c>
      <c r="E366" s="69" t="s">
        <v>2153</v>
      </c>
      <c r="F366" s="69" t="s">
        <v>2209</v>
      </c>
      <c r="G366" s="19" t="s">
        <v>2457</v>
      </c>
    </row>
    <row r="367" spans="1:7" x14ac:dyDescent="0.25">
      <c r="A367" s="138">
        <v>46135</v>
      </c>
      <c r="B367" s="139">
        <v>2</v>
      </c>
      <c r="C367" s="140" t="s">
        <v>53</v>
      </c>
      <c r="D367" s="141" t="s">
        <v>225</v>
      </c>
      <c r="E367" s="69" t="s">
        <v>2153</v>
      </c>
      <c r="F367" s="69" t="s">
        <v>2209</v>
      </c>
      <c r="G367" s="19" t="s">
        <v>2458</v>
      </c>
    </row>
    <row r="368" spans="1:7" x14ac:dyDescent="0.25">
      <c r="A368" s="138">
        <v>46135</v>
      </c>
      <c r="B368" s="139">
        <v>10</v>
      </c>
      <c r="C368" s="140" t="s">
        <v>33</v>
      </c>
      <c r="D368" s="141" t="s">
        <v>2387</v>
      </c>
      <c r="E368" s="69" t="s">
        <v>2136</v>
      </c>
      <c r="F368" s="69" t="s">
        <v>2236</v>
      </c>
      <c r="G368" s="19" t="s">
        <v>2142</v>
      </c>
    </row>
    <row r="369" spans="1:7" x14ac:dyDescent="0.25">
      <c r="A369" s="138">
        <v>46135</v>
      </c>
      <c r="B369" s="139">
        <v>2</v>
      </c>
      <c r="C369" s="140" t="s">
        <v>33</v>
      </c>
      <c r="D369" s="141" t="s">
        <v>2383</v>
      </c>
      <c r="E369" s="69" t="s">
        <v>2136</v>
      </c>
      <c r="F369" s="69" t="s">
        <v>2236</v>
      </c>
      <c r="G369" s="19" t="s">
        <v>2142</v>
      </c>
    </row>
    <row r="370" spans="1:7" x14ac:dyDescent="0.25">
      <c r="A370" s="138">
        <v>46135</v>
      </c>
      <c r="B370" s="139">
        <v>1</v>
      </c>
      <c r="C370" s="140" t="s">
        <v>53</v>
      </c>
      <c r="D370" s="141" t="s">
        <v>91</v>
      </c>
      <c r="E370" s="69" t="s">
        <v>2136</v>
      </c>
      <c r="F370" s="69" t="s">
        <v>2236</v>
      </c>
      <c r="G370" s="19" t="s">
        <v>2142</v>
      </c>
    </row>
    <row r="371" spans="1:7" x14ac:dyDescent="0.25">
      <c r="A371" s="138">
        <v>46135</v>
      </c>
      <c r="B371" s="139">
        <v>1</v>
      </c>
      <c r="C371" s="140" t="s">
        <v>33</v>
      </c>
      <c r="D371" s="141" t="s">
        <v>115</v>
      </c>
      <c r="E371" s="69" t="s">
        <v>2153</v>
      </c>
      <c r="F371" s="69" t="s">
        <v>2127</v>
      </c>
      <c r="G371" s="19" t="s">
        <v>2459</v>
      </c>
    </row>
    <row r="372" spans="1:7" x14ac:dyDescent="0.25">
      <c r="A372" s="138">
        <v>46135</v>
      </c>
      <c r="B372" s="139">
        <v>10</v>
      </c>
      <c r="C372" s="140" t="s">
        <v>33</v>
      </c>
      <c r="D372" s="141" t="s">
        <v>2387</v>
      </c>
      <c r="E372" s="69" t="s">
        <v>2153</v>
      </c>
      <c r="F372" s="69" t="s">
        <v>2245</v>
      </c>
      <c r="G372" s="19" t="s">
        <v>2135</v>
      </c>
    </row>
    <row r="373" spans="1:7" x14ac:dyDescent="0.25">
      <c r="A373" s="138">
        <v>46135</v>
      </c>
      <c r="B373" s="139">
        <v>2</v>
      </c>
      <c r="C373" s="140" t="s">
        <v>33</v>
      </c>
      <c r="D373" s="141" t="s">
        <v>2383</v>
      </c>
      <c r="E373" s="69" t="s">
        <v>2153</v>
      </c>
      <c r="F373" s="69" t="s">
        <v>2245</v>
      </c>
      <c r="G373" s="19" t="s">
        <v>2135</v>
      </c>
    </row>
    <row r="374" spans="1:7" x14ac:dyDescent="0.25">
      <c r="A374" s="138">
        <v>46135</v>
      </c>
      <c r="B374" s="139">
        <v>1</v>
      </c>
      <c r="C374" s="140" t="s">
        <v>53</v>
      </c>
      <c r="D374" s="141" t="s">
        <v>2460</v>
      </c>
      <c r="E374" s="69" t="s">
        <v>2153</v>
      </c>
      <c r="F374" s="69" t="s">
        <v>2131</v>
      </c>
      <c r="G374" s="19" t="s">
        <v>2138</v>
      </c>
    </row>
    <row r="375" spans="1:7" x14ac:dyDescent="0.25">
      <c r="A375" s="138">
        <v>46135</v>
      </c>
      <c r="B375" s="139">
        <v>20</v>
      </c>
      <c r="C375" s="140" t="s">
        <v>2169</v>
      </c>
      <c r="D375" s="141" t="s">
        <v>197</v>
      </c>
      <c r="E375" s="69" t="s">
        <v>2153</v>
      </c>
      <c r="F375" s="69" t="s">
        <v>2461</v>
      </c>
      <c r="G375" s="19" t="s">
        <v>2146</v>
      </c>
    </row>
    <row r="376" spans="1:7" x14ac:dyDescent="0.25">
      <c r="A376" s="138">
        <v>46135</v>
      </c>
      <c r="B376" s="139">
        <v>1</v>
      </c>
      <c r="C376" s="140" t="s">
        <v>76</v>
      </c>
      <c r="D376" s="141" t="s">
        <v>2462</v>
      </c>
      <c r="E376" s="69" t="s">
        <v>2153</v>
      </c>
      <c r="F376" s="69" t="s">
        <v>2154</v>
      </c>
      <c r="G376" s="19" t="s">
        <v>2146</v>
      </c>
    </row>
    <row r="377" spans="1:7" x14ac:dyDescent="0.25">
      <c r="A377" s="138">
        <v>46135</v>
      </c>
      <c r="B377" s="139">
        <v>3</v>
      </c>
      <c r="C377" s="140" t="s">
        <v>33</v>
      </c>
      <c r="D377" s="141" t="s">
        <v>2383</v>
      </c>
      <c r="E377" s="69" t="s">
        <v>2136</v>
      </c>
      <c r="F377" s="69" t="s">
        <v>2145</v>
      </c>
      <c r="G377" s="19" t="s">
        <v>2135</v>
      </c>
    </row>
    <row r="378" spans="1:7" x14ac:dyDescent="0.25">
      <c r="A378" s="138">
        <v>46135</v>
      </c>
      <c r="B378" s="139">
        <v>4</v>
      </c>
      <c r="C378" s="140" t="s">
        <v>33</v>
      </c>
      <c r="D378" s="141" t="s">
        <v>2383</v>
      </c>
      <c r="E378" s="148" t="s">
        <v>2153</v>
      </c>
      <c r="F378" s="69" t="s">
        <v>2157</v>
      </c>
      <c r="G378" s="19" t="s">
        <v>2158</v>
      </c>
    </row>
    <row r="379" spans="1:7" ht="30" x14ac:dyDescent="0.25">
      <c r="A379" s="138">
        <v>46135</v>
      </c>
      <c r="B379" s="139">
        <v>1</v>
      </c>
      <c r="C379" s="140" t="s">
        <v>33</v>
      </c>
      <c r="D379" s="141" t="s">
        <v>99</v>
      </c>
      <c r="E379" s="69" t="s">
        <v>2153</v>
      </c>
      <c r="F379" s="69" t="s">
        <v>2157</v>
      </c>
      <c r="G379" s="19" t="s">
        <v>2158</v>
      </c>
    </row>
    <row r="380" spans="1:7" x14ac:dyDescent="0.25">
      <c r="A380" s="138">
        <v>46135</v>
      </c>
      <c r="B380" s="139">
        <v>1</v>
      </c>
      <c r="C380" s="140" t="s">
        <v>33</v>
      </c>
      <c r="D380" s="141" t="s">
        <v>119</v>
      </c>
      <c r="E380" s="69" t="s">
        <v>2153</v>
      </c>
      <c r="F380" s="69" t="s">
        <v>2157</v>
      </c>
      <c r="G380" s="19" t="s">
        <v>2158</v>
      </c>
    </row>
    <row r="381" spans="1:7" x14ac:dyDescent="0.25">
      <c r="A381" s="138">
        <v>46135</v>
      </c>
      <c r="B381" s="139">
        <v>3</v>
      </c>
      <c r="C381" s="140" t="s">
        <v>33</v>
      </c>
      <c r="D381" s="141" t="s">
        <v>2383</v>
      </c>
      <c r="E381" s="69" t="s">
        <v>2451</v>
      </c>
      <c r="F381" s="69" t="s">
        <v>2401</v>
      </c>
      <c r="G381" s="19" t="s">
        <v>2370</v>
      </c>
    </row>
    <row r="382" spans="1:7" x14ac:dyDescent="0.25">
      <c r="A382" s="138">
        <v>46135</v>
      </c>
      <c r="B382" s="139">
        <v>1</v>
      </c>
      <c r="C382" s="140" t="s">
        <v>53</v>
      </c>
      <c r="D382" s="141" t="s">
        <v>2463</v>
      </c>
      <c r="E382" s="69" t="s">
        <v>2451</v>
      </c>
      <c r="F382" s="69" t="s">
        <v>2451</v>
      </c>
      <c r="G382" s="19" t="s">
        <v>2151</v>
      </c>
    </row>
    <row r="383" spans="1:7" x14ac:dyDescent="0.25">
      <c r="A383" s="138">
        <v>46135</v>
      </c>
      <c r="B383" s="139">
        <v>1</v>
      </c>
      <c r="C383" s="140" t="s">
        <v>53</v>
      </c>
      <c r="D383" s="141" t="s">
        <v>2464</v>
      </c>
      <c r="E383" s="69" t="s">
        <v>2451</v>
      </c>
      <c r="F383" s="69" t="s">
        <v>2451</v>
      </c>
      <c r="G383" s="19" t="s">
        <v>2151</v>
      </c>
    </row>
    <row r="384" spans="1:7" x14ac:dyDescent="0.25">
      <c r="A384" s="138">
        <v>46135</v>
      </c>
      <c r="B384" s="139">
        <v>5</v>
      </c>
      <c r="C384" s="140" t="s">
        <v>33</v>
      </c>
      <c r="D384" s="141" t="s">
        <v>41</v>
      </c>
      <c r="E384" s="69" t="s">
        <v>2451</v>
      </c>
      <c r="F384" s="69" t="s">
        <v>2225</v>
      </c>
      <c r="G384" s="19" t="s">
        <v>2126</v>
      </c>
    </row>
    <row r="385" spans="1:7" x14ac:dyDescent="0.25">
      <c r="A385" s="138">
        <v>46135</v>
      </c>
      <c r="B385" s="139">
        <v>4</v>
      </c>
      <c r="C385" s="140" t="s">
        <v>76</v>
      </c>
      <c r="D385" s="141" t="s">
        <v>2412</v>
      </c>
      <c r="E385" s="69" t="s">
        <v>2451</v>
      </c>
      <c r="F385" s="69" t="s">
        <v>2225</v>
      </c>
      <c r="G385" s="19" t="s">
        <v>2126</v>
      </c>
    </row>
    <row r="386" spans="1:7" x14ac:dyDescent="0.25">
      <c r="A386" s="138">
        <v>46135</v>
      </c>
      <c r="B386" s="139">
        <v>4</v>
      </c>
      <c r="C386" s="140" t="s">
        <v>76</v>
      </c>
      <c r="D386" s="141" t="s">
        <v>197</v>
      </c>
      <c r="E386" s="69" t="s">
        <v>2451</v>
      </c>
      <c r="F386" s="69" t="s">
        <v>2225</v>
      </c>
      <c r="G386" s="19" t="s">
        <v>2126</v>
      </c>
    </row>
    <row r="387" spans="1:7" x14ac:dyDescent="0.25">
      <c r="A387" s="138">
        <v>46135</v>
      </c>
      <c r="B387" s="139">
        <v>11</v>
      </c>
      <c r="C387" s="140" t="s">
        <v>33</v>
      </c>
      <c r="D387" s="141" t="s">
        <v>2465</v>
      </c>
      <c r="E387" s="69" t="s">
        <v>2153</v>
      </c>
      <c r="F387" s="69" t="s">
        <v>2131</v>
      </c>
      <c r="G387" s="19" t="s">
        <v>2466</v>
      </c>
    </row>
    <row r="388" spans="1:7" x14ac:dyDescent="0.25">
      <c r="A388" s="138">
        <v>46135</v>
      </c>
      <c r="B388" s="139">
        <v>20</v>
      </c>
      <c r="C388" s="140" t="s">
        <v>2169</v>
      </c>
      <c r="D388" s="141" t="s">
        <v>197</v>
      </c>
      <c r="E388" s="69" t="s">
        <v>2153</v>
      </c>
      <c r="F388" s="69" t="s">
        <v>2219</v>
      </c>
      <c r="G388" s="19" t="s">
        <v>2135</v>
      </c>
    </row>
    <row r="389" spans="1:7" x14ac:dyDescent="0.25">
      <c r="A389" s="138">
        <v>46135</v>
      </c>
      <c r="B389" s="139">
        <v>20</v>
      </c>
      <c r="C389" s="140" t="s">
        <v>2169</v>
      </c>
      <c r="D389" s="141" t="s">
        <v>197</v>
      </c>
      <c r="E389" s="69" t="s">
        <v>2451</v>
      </c>
      <c r="F389" s="69" t="s">
        <v>2236</v>
      </c>
      <c r="G389" s="19" t="s">
        <v>2142</v>
      </c>
    </row>
    <row r="390" spans="1:7" x14ac:dyDescent="0.25">
      <c r="A390" s="138">
        <v>46135</v>
      </c>
      <c r="B390" s="139">
        <v>20</v>
      </c>
      <c r="C390" s="140" t="s">
        <v>2169</v>
      </c>
      <c r="D390" s="141" t="s">
        <v>199</v>
      </c>
      <c r="E390" s="69" t="s">
        <v>2451</v>
      </c>
      <c r="F390" s="69" t="s">
        <v>2236</v>
      </c>
      <c r="G390" s="19" t="s">
        <v>2142</v>
      </c>
    </row>
    <row r="391" spans="1:7" x14ac:dyDescent="0.25">
      <c r="A391" s="138">
        <v>46135</v>
      </c>
      <c r="B391" s="139">
        <v>1</v>
      </c>
      <c r="C391" s="140" t="s">
        <v>33</v>
      </c>
      <c r="D391" s="141" t="s">
        <v>119</v>
      </c>
      <c r="E391" s="69" t="s">
        <v>2153</v>
      </c>
      <c r="F391" s="69" t="s">
        <v>2127</v>
      </c>
      <c r="G391" s="19" t="s">
        <v>2124</v>
      </c>
    </row>
    <row r="392" spans="1:7" x14ac:dyDescent="0.25">
      <c r="A392" s="138">
        <v>46135</v>
      </c>
      <c r="B392" s="139">
        <v>2</v>
      </c>
      <c r="C392" s="140" t="s">
        <v>33</v>
      </c>
      <c r="D392" s="141" t="s">
        <v>41</v>
      </c>
      <c r="E392" s="69" t="s">
        <v>2153</v>
      </c>
      <c r="F392" s="69" t="s">
        <v>2155</v>
      </c>
      <c r="G392" s="19" t="s">
        <v>2156</v>
      </c>
    </row>
    <row r="393" spans="1:7" x14ac:dyDescent="0.25">
      <c r="A393" s="138">
        <v>46135</v>
      </c>
      <c r="B393" s="139">
        <v>4</v>
      </c>
      <c r="C393" s="140" t="s">
        <v>33</v>
      </c>
      <c r="D393" s="141" t="s">
        <v>41</v>
      </c>
      <c r="E393" s="69" t="s">
        <v>2136</v>
      </c>
      <c r="F393" s="69" t="s">
        <v>2163</v>
      </c>
      <c r="G393" s="19" t="s">
        <v>2467</v>
      </c>
    </row>
    <row r="394" spans="1:7" x14ac:dyDescent="0.25">
      <c r="A394" s="138">
        <v>46135</v>
      </c>
      <c r="B394" s="139">
        <v>4</v>
      </c>
      <c r="C394" s="140" t="s">
        <v>33</v>
      </c>
      <c r="D394" s="141" t="s">
        <v>2464</v>
      </c>
      <c r="E394" s="69" t="s">
        <v>2136</v>
      </c>
      <c r="F394" s="69" t="s">
        <v>2163</v>
      </c>
      <c r="G394" s="19" t="s">
        <v>2467</v>
      </c>
    </row>
    <row r="395" spans="1:7" x14ac:dyDescent="0.25">
      <c r="A395" s="138">
        <v>46135</v>
      </c>
      <c r="B395" s="139">
        <v>1</v>
      </c>
      <c r="C395" s="140" t="s">
        <v>33</v>
      </c>
      <c r="D395" s="141" t="s">
        <v>2463</v>
      </c>
      <c r="E395" s="69" t="s">
        <v>2451</v>
      </c>
      <c r="F395" s="69" t="s">
        <v>2401</v>
      </c>
      <c r="G395" s="19" t="s">
        <v>2370</v>
      </c>
    </row>
    <row r="396" spans="1:7" x14ac:dyDescent="0.25">
      <c r="A396" s="138">
        <v>46135</v>
      </c>
      <c r="B396" s="139">
        <v>2</v>
      </c>
      <c r="C396" s="140" t="s">
        <v>33</v>
      </c>
      <c r="D396" s="141" t="s">
        <v>2464</v>
      </c>
      <c r="E396" s="69" t="s">
        <v>2451</v>
      </c>
      <c r="F396" s="69" t="s">
        <v>2225</v>
      </c>
      <c r="G396" s="19" t="s">
        <v>2126</v>
      </c>
    </row>
    <row r="397" spans="1:7" x14ac:dyDescent="0.25">
      <c r="A397" s="138">
        <v>46135</v>
      </c>
      <c r="B397" s="139">
        <v>1</v>
      </c>
      <c r="C397" s="140" t="s">
        <v>33</v>
      </c>
      <c r="D397" s="141" t="s">
        <v>2464</v>
      </c>
      <c r="E397" s="69" t="s">
        <v>2451</v>
      </c>
      <c r="F397" s="69" t="s">
        <v>2217</v>
      </c>
      <c r="G397" s="19" t="s">
        <v>2218</v>
      </c>
    </row>
    <row r="398" spans="1:7" x14ac:dyDescent="0.25">
      <c r="A398" s="138">
        <v>46135</v>
      </c>
      <c r="B398" s="139">
        <v>1</v>
      </c>
      <c r="C398" s="140" t="s">
        <v>53</v>
      </c>
      <c r="D398" s="141" t="s">
        <v>91</v>
      </c>
      <c r="E398" s="69" t="s">
        <v>2153</v>
      </c>
      <c r="F398" s="69" t="s">
        <v>2426</v>
      </c>
      <c r="G398" s="19" t="s">
        <v>2146</v>
      </c>
    </row>
    <row r="399" spans="1:7" x14ac:dyDescent="0.25">
      <c r="A399" s="138">
        <v>46135</v>
      </c>
      <c r="B399" s="139">
        <v>1</v>
      </c>
      <c r="C399" s="140" t="s">
        <v>53</v>
      </c>
      <c r="D399" s="141" t="s">
        <v>225</v>
      </c>
      <c r="E399" s="69" t="s">
        <v>2153</v>
      </c>
      <c r="F399" s="69" t="s">
        <v>2134</v>
      </c>
      <c r="G399" s="19" t="s">
        <v>2468</v>
      </c>
    </row>
    <row r="400" spans="1:7" x14ac:dyDescent="0.25">
      <c r="A400" s="138">
        <v>46135</v>
      </c>
      <c r="B400" s="139">
        <v>1</v>
      </c>
      <c r="C400" s="140" t="s">
        <v>76</v>
      </c>
      <c r="D400" s="141" t="s">
        <v>209</v>
      </c>
      <c r="E400" s="69" t="s">
        <v>2153</v>
      </c>
      <c r="F400" s="69" t="s">
        <v>2163</v>
      </c>
      <c r="G400" s="19" t="s">
        <v>2377</v>
      </c>
    </row>
    <row r="401" spans="1:7" x14ac:dyDescent="0.25">
      <c r="A401" s="138">
        <v>46135</v>
      </c>
      <c r="B401" s="139">
        <v>4</v>
      </c>
      <c r="C401" s="140" t="s">
        <v>76</v>
      </c>
      <c r="D401" s="141" t="s">
        <v>197</v>
      </c>
      <c r="E401" s="69" t="s">
        <v>2153</v>
      </c>
      <c r="F401" s="69" t="s">
        <v>2155</v>
      </c>
      <c r="G401" s="19" t="s">
        <v>2156</v>
      </c>
    </row>
    <row r="402" spans="1:7" x14ac:dyDescent="0.25">
      <c r="A402" s="138">
        <v>46135</v>
      </c>
      <c r="B402" s="139">
        <v>20</v>
      </c>
      <c r="C402" s="140" t="s">
        <v>2169</v>
      </c>
      <c r="D402" s="141" t="s">
        <v>223</v>
      </c>
      <c r="E402" s="69" t="s">
        <v>2153</v>
      </c>
      <c r="F402" s="69" t="s">
        <v>2252</v>
      </c>
      <c r="G402" s="19" t="s">
        <v>2156</v>
      </c>
    </row>
    <row r="403" spans="1:7" x14ac:dyDescent="0.25">
      <c r="A403" s="138">
        <v>46135</v>
      </c>
      <c r="B403" s="139">
        <v>20</v>
      </c>
      <c r="C403" s="140" t="s">
        <v>2169</v>
      </c>
      <c r="D403" s="141" t="s">
        <v>197</v>
      </c>
      <c r="E403" s="69" t="s">
        <v>2153</v>
      </c>
      <c r="F403" s="69" t="s">
        <v>2153</v>
      </c>
      <c r="G403" s="19" t="s">
        <v>2151</v>
      </c>
    </row>
    <row r="404" spans="1:7" x14ac:dyDescent="0.25">
      <c r="A404" s="138">
        <v>46136</v>
      </c>
      <c r="B404" s="139">
        <v>24</v>
      </c>
      <c r="C404" s="140" t="s">
        <v>33</v>
      </c>
      <c r="D404" s="141" t="s">
        <v>41</v>
      </c>
      <c r="E404" s="69" t="s">
        <v>2153</v>
      </c>
      <c r="F404" s="69" t="s">
        <v>2469</v>
      </c>
      <c r="G404" s="19" t="s">
        <v>2411</v>
      </c>
    </row>
    <row r="405" spans="1:7" x14ac:dyDescent="0.25">
      <c r="A405" s="138">
        <v>46136</v>
      </c>
      <c r="B405" s="139">
        <v>5</v>
      </c>
      <c r="C405" s="140" t="s">
        <v>53</v>
      </c>
      <c r="D405" s="141" t="s">
        <v>2383</v>
      </c>
      <c r="E405" s="69" t="s">
        <v>2153</v>
      </c>
      <c r="F405" s="69" t="s">
        <v>2469</v>
      </c>
      <c r="G405" s="19" t="s">
        <v>2411</v>
      </c>
    </row>
    <row r="406" spans="1:7" x14ac:dyDescent="0.25">
      <c r="A406" s="138">
        <v>46136</v>
      </c>
      <c r="B406" s="139">
        <v>2</v>
      </c>
      <c r="C406" s="140" t="s">
        <v>53</v>
      </c>
      <c r="D406" s="141" t="s">
        <v>2387</v>
      </c>
      <c r="E406" s="69" t="s">
        <v>2153</v>
      </c>
      <c r="F406" s="69" t="s">
        <v>2469</v>
      </c>
      <c r="G406" s="19" t="s">
        <v>2411</v>
      </c>
    </row>
    <row r="407" spans="1:7" x14ac:dyDescent="0.25">
      <c r="A407" s="138">
        <v>46136</v>
      </c>
      <c r="B407" s="139">
        <v>20</v>
      </c>
      <c r="C407" s="140" t="s">
        <v>2169</v>
      </c>
      <c r="D407" s="141" t="s">
        <v>2412</v>
      </c>
      <c r="E407" s="69" t="s">
        <v>2153</v>
      </c>
      <c r="F407" s="69" t="s">
        <v>2469</v>
      </c>
      <c r="G407" s="19" t="s">
        <v>2411</v>
      </c>
    </row>
    <row r="408" spans="1:7" x14ac:dyDescent="0.25">
      <c r="A408" s="138">
        <v>46136</v>
      </c>
      <c r="B408" s="139">
        <v>3</v>
      </c>
      <c r="C408" s="140" t="s">
        <v>33</v>
      </c>
      <c r="D408" s="141" t="s">
        <v>2470</v>
      </c>
      <c r="E408" s="69" t="s">
        <v>2153</v>
      </c>
      <c r="F408" s="69" t="s">
        <v>2469</v>
      </c>
      <c r="G408" s="19" t="s">
        <v>2411</v>
      </c>
    </row>
    <row r="409" spans="1:7" ht="30" x14ac:dyDescent="0.25">
      <c r="A409" s="138">
        <v>46136</v>
      </c>
      <c r="B409" s="139">
        <v>3</v>
      </c>
      <c r="C409" s="140" t="s">
        <v>33</v>
      </c>
      <c r="D409" s="147" t="s">
        <v>99</v>
      </c>
      <c r="E409" s="69" t="s">
        <v>2153</v>
      </c>
      <c r="F409" s="69" t="s">
        <v>2469</v>
      </c>
      <c r="G409" s="19" t="s">
        <v>2411</v>
      </c>
    </row>
    <row r="410" spans="1:7" x14ac:dyDescent="0.25">
      <c r="A410" s="138">
        <v>46136</v>
      </c>
      <c r="B410" s="139">
        <v>2</v>
      </c>
      <c r="C410" s="140" t="s">
        <v>76</v>
      </c>
      <c r="D410" s="141" t="s">
        <v>209</v>
      </c>
      <c r="E410" s="69" t="s">
        <v>2153</v>
      </c>
      <c r="F410" s="69" t="s">
        <v>2469</v>
      </c>
      <c r="G410" s="19" t="s">
        <v>2411</v>
      </c>
    </row>
    <row r="411" spans="1:7" x14ac:dyDescent="0.25">
      <c r="A411" s="138">
        <v>46136</v>
      </c>
      <c r="B411" s="139">
        <v>1</v>
      </c>
      <c r="C411" s="140" t="s">
        <v>33</v>
      </c>
      <c r="D411" s="141" t="s">
        <v>182</v>
      </c>
      <c r="E411" s="69" t="s">
        <v>2153</v>
      </c>
      <c r="F411" s="69" t="s">
        <v>2469</v>
      </c>
      <c r="G411" s="19" t="s">
        <v>2411</v>
      </c>
    </row>
    <row r="412" spans="1:7" x14ac:dyDescent="0.25">
      <c r="A412" s="138">
        <v>46136</v>
      </c>
      <c r="B412" s="139">
        <v>3</v>
      </c>
      <c r="C412" s="140" t="s">
        <v>33</v>
      </c>
      <c r="D412" s="141" t="s">
        <v>2167</v>
      </c>
      <c r="E412" s="69" t="s">
        <v>2153</v>
      </c>
      <c r="F412" s="69" t="s">
        <v>2469</v>
      </c>
      <c r="G412" s="19" t="s">
        <v>2411</v>
      </c>
    </row>
    <row r="413" spans="1:7" x14ac:dyDescent="0.25">
      <c r="A413" s="138">
        <v>46136</v>
      </c>
      <c r="B413" s="139">
        <v>3</v>
      </c>
      <c r="C413" s="140" t="s">
        <v>33</v>
      </c>
      <c r="D413" s="149" t="s">
        <v>152</v>
      </c>
      <c r="E413" s="69" t="s">
        <v>2153</v>
      </c>
      <c r="F413" s="69" t="s">
        <v>2469</v>
      </c>
      <c r="G413" s="19" t="s">
        <v>2411</v>
      </c>
    </row>
    <row r="414" spans="1:7" x14ac:dyDescent="0.25">
      <c r="A414" s="138">
        <v>46136</v>
      </c>
      <c r="B414" s="139">
        <v>3</v>
      </c>
      <c r="C414" s="140" t="s">
        <v>53</v>
      </c>
      <c r="D414" s="141" t="s">
        <v>91</v>
      </c>
      <c r="E414" s="69" t="s">
        <v>2153</v>
      </c>
      <c r="F414" s="69" t="s">
        <v>2469</v>
      </c>
      <c r="G414" s="19" t="s">
        <v>2411</v>
      </c>
    </row>
    <row r="415" spans="1:7" x14ac:dyDescent="0.25">
      <c r="A415" s="138">
        <v>46136</v>
      </c>
      <c r="B415" s="139">
        <v>2</v>
      </c>
      <c r="C415" s="140" t="s">
        <v>33</v>
      </c>
      <c r="D415" s="141" t="s">
        <v>2420</v>
      </c>
      <c r="E415" s="69" t="s">
        <v>2136</v>
      </c>
      <c r="F415" s="69" t="s">
        <v>2469</v>
      </c>
      <c r="G415" s="19" t="s">
        <v>2411</v>
      </c>
    </row>
    <row r="416" spans="1:7" x14ac:dyDescent="0.25">
      <c r="A416" s="138">
        <v>46136</v>
      </c>
      <c r="B416" s="139">
        <v>2</v>
      </c>
      <c r="C416" s="140" t="s">
        <v>33</v>
      </c>
      <c r="D416" s="147" t="s">
        <v>105</v>
      </c>
      <c r="E416" s="69" t="s">
        <v>2136</v>
      </c>
      <c r="F416" s="69" t="s">
        <v>2469</v>
      </c>
      <c r="G416" s="19" t="s">
        <v>2411</v>
      </c>
    </row>
    <row r="417" spans="1:7" x14ac:dyDescent="0.25">
      <c r="A417" s="138">
        <v>46136</v>
      </c>
      <c r="B417" s="139">
        <v>1</v>
      </c>
      <c r="C417" s="140" t="s">
        <v>33</v>
      </c>
      <c r="D417" s="141" t="s">
        <v>2470</v>
      </c>
      <c r="E417" s="69" t="s">
        <v>2153</v>
      </c>
      <c r="F417" s="69" t="s">
        <v>2527</v>
      </c>
      <c r="G417" s="19" t="s">
        <v>2427</v>
      </c>
    </row>
    <row r="418" spans="1:7" x14ac:dyDescent="0.25">
      <c r="A418" s="138">
        <v>46136</v>
      </c>
      <c r="B418" s="139">
        <v>1</v>
      </c>
      <c r="C418" s="140" t="s">
        <v>53</v>
      </c>
      <c r="D418" s="141" t="s">
        <v>91</v>
      </c>
      <c r="E418" s="69" t="s">
        <v>2153</v>
      </c>
      <c r="F418" s="69" t="s">
        <v>2157</v>
      </c>
      <c r="G418" s="19" t="s">
        <v>2158</v>
      </c>
    </row>
    <row r="419" spans="1:7" x14ac:dyDescent="0.25">
      <c r="A419" s="138">
        <v>46136</v>
      </c>
      <c r="B419" s="139">
        <v>1</v>
      </c>
      <c r="C419" s="140" t="s">
        <v>33</v>
      </c>
      <c r="D419" s="141" t="s">
        <v>41</v>
      </c>
      <c r="E419" s="69" t="s">
        <v>2153</v>
      </c>
      <c r="F419" s="69" t="s">
        <v>2528</v>
      </c>
      <c r="G419" s="19" t="s">
        <v>2218</v>
      </c>
    </row>
    <row r="420" spans="1:7" x14ac:dyDescent="0.25">
      <c r="A420" s="138">
        <v>46136</v>
      </c>
      <c r="B420" s="139">
        <v>1</v>
      </c>
      <c r="C420" s="140" t="s">
        <v>33</v>
      </c>
      <c r="D420" s="141" t="s">
        <v>182</v>
      </c>
      <c r="E420" s="69" t="s">
        <v>2153</v>
      </c>
      <c r="F420" s="69" t="s">
        <v>2528</v>
      </c>
      <c r="G420" s="19" t="s">
        <v>2218</v>
      </c>
    </row>
    <row r="421" spans="1:7" x14ac:dyDescent="0.25">
      <c r="A421" s="138">
        <v>46136</v>
      </c>
      <c r="B421" s="139">
        <v>1</v>
      </c>
      <c r="C421" s="140" t="s">
        <v>33</v>
      </c>
      <c r="D421" s="141" t="s">
        <v>115</v>
      </c>
      <c r="E421" s="69" t="s">
        <v>2136</v>
      </c>
      <c r="F421" s="69" t="s">
        <v>2217</v>
      </c>
      <c r="G421" s="19" t="s">
        <v>2218</v>
      </c>
    </row>
    <row r="422" spans="1:7" x14ac:dyDescent="0.25">
      <c r="A422" s="138">
        <v>46136</v>
      </c>
      <c r="B422" s="139">
        <v>2</v>
      </c>
      <c r="C422" s="140" t="s">
        <v>33</v>
      </c>
      <c r="D422" s="141" t="s">
        <v>2382</v>
      </c>
      <c r="E422" s="69" t="s">
        <v>2136</v>
      </c>
      <c r="F422" s="69" t="s">
        <v>2529</v>
      </c>
      <c r="G422" s="19" t="s">
        <v>2530</v>
      </c>
    </row>
    <row r="423" spans="1:7" x14ac:dyDescent="0.25">
      <c r="A423" s="138">
        <v>46136</v>
      </c>
      <c r="B423" s="139">
        <v>1</v>
      </c>
      <c r="C423" s="140" t="s">
        <v>33</v>
      </c>
      <c r="D423" s="141" t="s">
        <v>41</v>
      </c>
      <c r="E423" s="69" t="s">
        <v>2153</v>
      </c>
      <c r="F423" s="69" t="s">
        <v>2153</v>
      </c>
      <c r="G423" s="19" t="s">
        <v>2138</v>
      </c>
    </row>
    <row r="424" spans="1:7" x14ac:dyDescent="0.25">
      <c r="A424" s="138">
        <v>46136</v>
      </c>
      <c r="B424" s="139">
        <v>1</v>
      </c>
      <c r="C424" s="140" t="s">
        <v>33</v>
      </c>
      <c r="D424" s="141" t="s">
        <v>2531</v>
      </c>
      <c r="E424" s="69" t="s">
        <v>2153</v>
      </c>
      <c r="F424" s="69" t="s">
        <v>2532</v>
      </c>
      <c r="G424" s="19" t="s">
        <v>2135</v>
      </c>
    </row>
    <row r="425" spans="1:7" x14ac:dyDescent="0.25">
      <c r="A425" s="138">
        <v>46136</v>
      </c>
      <c r="B425" s="139">
        <v>1</v>
      </c>
      <c r="C425" s="140" t="s">
        <v>53</v>
      </c>
      <c r="D425" s="141" t="s">
        <v>91</v>
      </c>
      <c r="E425" s="69" t="s">
        <v>2153</v>
      </c>
      <c r="F425" s="69" t="s">
        <v>2155</v>
      </c>
      <c r="G425" s="19" t="s">
        <v>2156</v>
      </c>
    </row>
    <row r="426" spans="1:7" x14ac:dyDescent="0.25">
      <c r="A426" s="138">
        <v>46136</v>
      </c>
      <c r="B426" s="139">
        <v>10</v>
      </c>
      <c r="C426" s="140" t="s">
        <v>33</v>
      </c>
      <c r="D426" s="141" t="s">
        <v>41</v>
      </c>
      <c r="E426" s="69" t="s">
        <v>2153</v>
      </c>
      <c r="F426" s="69" t="s">
        <v>2225</v>
      </c>
      <c r="G426" s="19" t="s">
        <v>2126</v>
      </c>
    </row>
    <row r="427" spans="1:7" x14ac:dyDescent="0.25">
      <c r="A427" s="138">
        <v>46136</v>
      </c>
      <c r="B427" s="139">
        <v>1</v>
      </c>
      <c r="C427" s="140" t="s">
        <v>53</v>
      </c>
      <c r="D427" s="141" t="s">
        <v>91</v>
      </c>
      <c r="E427" s="69" t="s">
        <v>2451</v>
      </c>
      <c r="F427" s="69" t="s">
        <v>2532</v>
      </c>
      <c r="G427" s="19" t="s">
        <v>2135</v>
      </c>
    </row>
    <row r="428" spans="1:7" x14ac:dyDescent="0.25">
      <c r="A428" s="138">
        <v>46136</v>
      </c>
      <c r="B428" s="139">
        <v>5</v>
      </c>
      <c r="C428" s="140" t="s">
        <v>33</v>
      </c>
      <c r="D428" s="141" t="s">
        <v>41</v>
      </c>
      <c r="E428" s="69" t="s">
        <v>2122</v>
      </c>
      <c r="F428" s="69" t="s">
        <v>2163</v>
      </c>
      <c r="G428" s="19" t="s">
        <v>2212</v>
      </c>
    </row>
    <row r="429" spans="1:7" x14ac:dyDescent="0.25">
      <c r="A429" s="138">
        <v>46136</v>
      </c>
      <c r="B429" s="139">
        <v>6</v>
      </c>
      <c r="C429" s="140" t="s">
        <v>33</v>
      </c>
      <c r="D429" s="141" t="s">
        <v>2387</v>
      </c>
      <c r="E429" s="69" t="s">
        <v>2153</v>
      </c>
      <c r="F429" s="69" t="s">
        <v>2533</v>
      </c>
      <c r="G429" s="19" t="s">
        <v>2158</v>
      </c>
    </row>
    <row r="430" spans="1:7" x14ac:dyDescent="0.25">
      <c r="A430" s="138">
        <v>46136</v>
      </c>
      <c r="B430" s="139">
        <v>2</v>
      </c>
      <c r="C430" s="140" t="s">
        <v>33</v>
      </c>
      <c r="D430" s="141" t="s">
        <v>2383</v>
      </c>
      <c r="E430" s="69" t="s">
        <v>2153</v>
      </c>
      <c r="F430" s="69" t="s">
        <v>2384</v>
      </c>
      <c r="G430" s="19" t="s">
        <v>2385</v>
      </c>
    </row>
    <row r="431" spans="1:7" x14ac:dyDescent="0.25">
      <c r="A431" s="138">
        <v>46136</v>
      </c>
      <c r="B431" s="139">
        <v>10</v>
      </c>
      <c r="C431" s="140" t="s">
        <v>33</v>
      </c>
      <c r="D431" s="141" t="s">
        <v>2387</v>
      </c>
      <c r="E431" s="69" t="s">
        <v>2153</v>
      </c>
      <c r="F431" s="69" t="s">
        <v>2242</v>
      </c>
      <c r="G431" s="19" t="s">
        <v>2146</v>
      </c>
    </row>
    <row r="432" spans="1:7" x14ac:dyDescent="0.25">
      <c r="A432" s="138">
        <v>46136</v>
      </c>
      <c r="B432" s="139">
        <v>2</v>
      </c>
      <c r="C432" s="140" t="s">
        <v>33</v>
      </c>
      <c r="D432" s="141" t="s">
        <v>2383</v>
      </c>
      <c r="E432" s="69" t="s">
        <v>2153</v>
      </c>
      <c r="F432" s="69" t="s">
        <v>2242</v>
      </c>
      <c r="G432" s="19" t="s">
        <v>2146</v>
      </c>
    </row>
    <row r="433" spans="1:7" x14ac:dyDescent="0.25">
      <c r="A433" s="138">
        <v>46136</v>
      </c>
      <c r="B433" s="139">
        <v>2</v>
      </c>
      <c r="C433" s="140" t="s">
        <v>33</v>
      </c>
      <c r="D433" s="141" t="s">
        <v>2387</v>
      </c>
      <c r="E433" s="69" t="s">
        <v>2153</v>
      </c>
      <c r="F433" s="69" t="s">
        <v>2141</v>
      </c>
      <c r="G433" s="19" t="s">
        <v>2142</v>
      </c>
    </row>
    <row r="434" spans="1:7" x14ac:dyDescent="0.25">
      <c r="A434" s="138">
        <v>46136</v>
      </c>
      <c r="B434" s="139">
        <v>1</v>
      </c>
      <c r="C434" s="140" t="s">
        <v>33</v>
      </c>
      <c r="D434" s="141" t="s">
        <v>2383</v>
      </c>
      <c r="E434" s="69" t="s">
        <v>2153</v>
      </c>
      <c r="F434" s="69" t="s">
        <v>2139</v>
      </c>
      <c r="G434" s="19" t="s">
        <v>2140</v>
      </c>
    </row>
    <row r="435" spans="1:7" x14ac:dyDescent="0.25">
      <c r="A435" s="138">
        <v>46136</v>
      </c>
      <c r="B435" s="139">
        <v>3</v>
      </c>
      <c r="C435" s="140" t="s">
        <v>33</v>
      </c>
      <c r="D435" s="141" t="s">
        <v>2387</v>
      </c>
      <c r="E435" s="69" t="s">
        <v>2153</v>
      </c>
      <c r="F435" s="69" t="s">
        <v>2225</v>
      </c>
      <c r="G435" s="19" t="s">
        <v>2126</v>
      </c>
    </row>
    <row r="436" spans="1:7" x14ac:dyDescent="0.25">
      <c r="A436" s="138">
        <v>46136</v>
      </c>
      <c r="B436" s="139">
        <v>1</v>
      </c>
      <c r="C436" s="140" t="s">
        <v>53</v>
      </c>
      <c r="D436" s="141" t="s">
        <v>2387</v>
      </c>
      <c r="E436" s="69" t="s">
        <v>2136</v>
      </c>
      <c r="F436" s="69" t="s">
        <v>2145</v>
      </c>
      <c r="G436" s="19" t="s">
        <v>2146</v>
      </c>
    </row>
    <row r="437" spans="1:7" x14ac:dyDescent="0.25">
      <c r="A437" s="138">
        <v>46136</v>
      </c>
      <c r="B437" s="139">
        <v>4</v>
      </c>
      <c r="C437" s="140" t="s">
        <v>33</v>
      </c>
      <c r="D437" s="141" t="s">
        <v>2383</v>
      </c>
      <c r="E437" s="69" t="s">
        <v>2136</v>
      </c>
      <c r="F437" s="69" t="s">
        <v>2145</v>
      </c>
      <c r="G437" s="19" t="s">
        <v>2146</v>
      </c>
    </row>
    <row r="438" spans="1:7" x14ac:dyDescent="0.25">
      <c r="A438" s="138">
        <v>46136</v>
      </c>
      <c r="B438" s="139">
        <v>1</v>
      </c>
      <c r="C438" s="140" t="s">
        <v>53</v>
      </c>
      <c r="D438" s="141" t="s">
        <v>2383</v>
      </c>
      <c r="E438" s="69" t="s">
        <v>2136</v>
      </c>
      <c r="F438" s="69" t="s">
        <v>2127</v>
      </c>
      <c r="G438" s="19" t="s">
        <v>2425</v>
      </c>
    </row>
    <row r="439" spans="1:7" x14ac:dyDescent="0.25">
      <c r="A439" s="138">
        <v>46136</v>
      </c>
      <c r="B439" s="139">
        <v>3</v>
      </c>
      <c r="C439" s="140" t="s">
        <v>33</v>
      </c>
      <c r="D439" s="141" t="s">
        <v>2383</v>
      </c>
      <c r="E439" s="69" t="s">
        <v>2136</v>
      </c>
      <c r="F439" s="69" t="s">
        <v>2127</v>
      </c>
      <c r="G439" s="19" t="s">
        <v>2425</v>
      </c>
    </row>
    <row r="440" spans="1:7" x14ac:dyDescent="0.25">
      <c r="A440" s="138">
        <v>46136</v>
      </c>
      <c r="B440" s="139">
        <v>7</v>
      </c>
      <c r="C440" s="140" t="s">
        <v>33</v>
      </c>
      <c r="D440" s="141" t="s">
        <v>2387</v>
      </c>
      <c r="E440" s="69" t="s">
        <v>2451</v>
      </c>
      <c r="F440" s="69" t="s">
        <v>2532</v>
      </c>
      <c r="G440" s="19" t="s">
        <v>2135</v>
      </c>
    </row>
    <row r="441" spans="1:7" x14ac:dyDescent="0.25">
      <c r="A441" s="138">
        <v>46136</v>
      </c>
      <c r="B441" s="139">
        <v>1</v>
      </c>
      <c r="C441" s="140" t="s">
        <v>53</v>
      </c>
      <c r="D441" s="141" t="s">
        <v>2387</v>
      </c>
      <c r="E441" s="69" t="s">
        <v>2451</v>
      </c>
      <c r="F441" s="69" t="s">
        <v>2451</v>
      </c>
      <c r="G441" s="19" t="s">
        <v>2151</v>
      </c>
    </row>
    <row r="442" spans="1:7" x14ac:dyDescent="0.25">
      <c r="A442" s="138">
        <v>46136</v>
      </c>
      <c r="B442" s="139">
        <v>13</v>
      </c>
      <c r="C442" s="140" t="s">
        <v>33</v>
      </c>
      <c r="D442" s="141" t="s">
        <v>2387</v>
      </c>
      <c r="E442" s="69" t="s">
        <v>2451</v>
      </c>
      <c r="F442" s="69" t="s">
        <v>2532</v>
      </c>
      <c r="G442" s="19" t="s">
        <v>2135</v>
      </c>
    </row>
    <row r="443" spans="1:7" x14ac:dyDescent="0.25">
      <c r="A443" s="138">
        <v>46136</v>
      </c>
      <c r="B443" s="139">
        <v>2</v>
      </c>
      <c r="C443" s="140" t="s">
        <v>33</v>
      </c>
      <c r="D443" s="141" t="s">
        <v>2383</v>
      </c>
      <c r="E443" s="69" t="s">
        <v>2451</v>
      </c>
      <c r="F443" s="69" t="s">
        <v>2534</v>
      </c>
      <c r="G443" s="19" t="s">
        <v>2135</v>
      </c>
    </row>
    <row r="444" spans="1:7" x14ac:dyDescent="0.25">
      <c r="A444" s="138">
        <v>46136</v>
      </c>
      <c r="B444" s="139">
        <v>1</v>
      </c>
      <c r="C444" s="140" t="s">
        <v>53</v>
      </c>
      <c r="D444" s="141" t="s">
        <v>2383</v>
      </c>
      <c r="E444" s="69" t="s">
        <v>2451</v>
      </c>
      <c r="F444" s="69" t="s">
        <v>2451</v>
      </c>
      <c r="G444" s="19" t="s">
        <v>2151</v>
      </c>
    </row>
    <row r="445" spans="1:7" x14ac:dyDescent="0.25">
      <c r="A445" s="138">
        <v>46136</v>
      </c>
      <c r="B445" s="139">
        <v>2</v>
      </c>
      <c r="C445" s="140" t="s">
        <v>33</v>
      </c>
      <c r="D445" s="141" t="s">
        <v>2383</v>
      </c>
      <c r="E445" s="69" t="s">
        <v>2451</v>
      </c>
      <c r="F445" s="69" t="s">
        <v>2532</v>
      </c>
      <c r="G445" s="19" t="s">
        <v>2135</v>
      </c>
    </row>
    <row r="446" spans="1:7" x14ac:dyDescent="0.25">
      <c r="A446" s="138">
        <v>46136</v>
      </c>
      <c r="B446" s="139">
        <v>2</v>
      </c>
      <c r="C446" s="140" t="s">
        <v>33</v>
      </c>
      <c r="D446" s="141" t="s">
        <v>2383</v>
      </c>
      <c r="E446" s="69" t="s">
        <v>2451</v>
      </c>
      <c r="F446" s="69" t="s">
        <v>2384</v>
      </c>
      <c r="G446" s="19" t="s">
        <v>2138</v>
      </c>
    </row>
    <row r="447" spans="1:7" x14ac:dyDescent="0.25">
      <c r="A447" s="138">
        <v>46136</v>
      </c>
      <c r="B447" s="139">
        <v>2</v>
      </c>
      <c r="C447" s="140" t="s">
        <v>53</v>
      </c>
      <c r="D447" s="141" t="s">
        <v>2387</v>
      </c>
      <c r="E447" s="69" t="s">
        <v>2153</v>
      </c>
      <c r="F447" s="69" t="s">
        <v>2153</v>
      </c>
      <c r="G447" s="19" t="s">
        <v>2151</v>
      </c>
    </row>
    <row r="448" spans="1:7" x14ac:dyDescent="0.25">
      <c r="A448" s="138">
        <v>46136</v>
      </c>
      <c r="B448" s="139">
        <v>14</v>
      </c>
      <c r="C448" s="140" t="s">
        <v>33</v>
      </c>
      <c r="D448" s="141" t="s">
        <v>2387</v>
      </c>
      <c r="E448" s="69" t="s">
        <v>2136</v>
      </c>
      <c r="F448" s="69" t="s">
        <v>2394</v>
      </c>
      <c r="G448" s="19" t="s">
        <v>2146</v>
      </c>
    </row>
    <row r="449" spans="1:7" x14ac:dyDescent="0.25">
      <c r="A449" s="138">
        <v>46136</v>
      </c>
      <c r="B449" s="139">
        <v>2</v>
      </c>
      <c r="C449" s="140" t="s">
        <v>33</v>
      </c>
      <c r="D449" s="141" t="s">
        <v>2383</v>
      </c>
      <c r="E449" s="69" t="s">
        <v>2136</v>
      </c>
      <c r="F449" s="69" t="s">
        <v>2394</v>
      </c>
      <c r="G449" s="19" t="s">
        <v>2146</v>
      </c>
    </row>
    <row r="450" spans="1:7" x14ac:dyDescent="0.25">
      <c r="A450" s="138">
        <v>46136</v>
      </c>
      <c r="B450" s="139">
        <v>10</v>
      </c>
      <c r="C450" s="140" t="s">
        <v>33</v>
      </c>
      <c r="D450" s="141" t="s">
        <v>2387</v>
      </c>
      <c r="E450" s="69" t="s">
        <v>2136</v>
      </c>
      <c r="F450" s="69" t="s">
        <v>2236</v>
      </c>
      <c r="G450" s="19" t="s">
        <v>2142</v>
      </c>
    </row>
    <row r="451" spans="1:7" x14ac:dyDescent="0.25">
      <c r="A451" s="138">
        <v>46136</v>
      </c>
      <c r="B451" s="139">
        <v>2</v>
      </c>
      <c r="C451" s="140" t="s">
        <v>33</v>
      </c>
      <c r="D451" s="141" t="s">
        <v>2383</v>
      </c>
      <c r="E451" s="69" t="s">
        <v>2136</v>
      </c>
      <c r="F451" s="69" t="s">
        <v>2236</v>
      </c>
      <c r="G451" s="19" t="s">
        <v>2142</v>
      </c>
    </row>
    <row r="452" spans="1:7" x14ac:dyDescent="0.25">
      <c r="A452" s="138">
        <v>46136</v>
      </c>
      <c r="B452" s="139">
        <v>10</v>
      </c>
      <c r="C452" s="140" t="s">
        <v>33</v>
      </c>
      <c r="D452" s="141" t="s">
        <v>2387</v>
      </c>
      <c r="E452" s="69" t="s">
        <v>2136</v>
      </c>
      <c r="F452" s="69" t="s">
        <v>2219</v>
      </c>
      <c r="G452" s="19" t="s">
        <v>2135</v>
      </c>
    </row>
    <row r="453" spans="1:7" x14ac:dyDescent="0.25">
      <c r="A453" s="138">
        <v>46136</v>
      </c>
      <c r="B453" s="139">
        <v>2</v>
      </c>
      <c r="C453" s="140" t="s">
        <v>33</v>
      </c>
      <c r="D453" s="141" t="s">
        <v>2383</v>
      </c>
      <c r="E453" s="69" t="s">
        <v>2136</v>
      </c>
      <c r="F453" s="69" t="s">
        <v>2219</v>
      </c>
      <c r="G453" s="19" t="s">
        <v>2135</v>
      </c>
    </row>
    <row r="454" spans="1:7" x14ac:dyDescent="0.25">
      <c r="A454" s="138">
        <v>46136</v>
      </c>
      <c r="B454" s="139">
        <v>2</v>
      </c>
      <c r="C454" s="140" t="s">
        <v>33</v>
      </c>
      <c r="D454" s="141" t="s">
        <v>2383</v>
      </c>
      <c r="E454" s="69" t="s">
        <v>2136</v>
      </c>
      <c r="F454" s="69" t="s">
        <v>2160</v>
      </c>
      <c r="G454" s="19" t="s">
        <v>2425</v>
      </c>
    </row>
    <row r="455" spans="1:7" x14ac:dyDescent="0.25">
      <c r="A455" s="138">
        <v>46136</v>
      </c>
      <c r="B455" s="139">
        <v>5</v>
      </c>
      <c r="C455" s="140" t="s">
        <v>33</v>
      </c>
      <c r="D455" s="141" t="s">
        <v>2383</v>
      </c>
      <c r="E455" s="69" t="s">
        <v>2153</v>
      </c>
      <c r="F455" s="69" t="s">
        <v>2431</v>
      </c>
      <c r="G455" s="19" t="s">
        <v>2370</v>
      </c>
    </row>
    <row r="456" spans="1:7" x14ac:dyDescent="0.25">
      <c r="A456" s="138">
        <v>46136</v>
      </c>
      <c r="B456" s="139">
        <v>1</v>
      </c>
      <c r="C456" s="140" t="s">
        <v>76</v>
      </c>
      <c r="D456" s="141" t="s">
        <v>2412</v>
      </c>
      <c r="E456" s="69" t="s">
        <v>2136</v>
      </c>
      <c r="F456" s="69" t="s">
        <v>2535</v>
      </c>
      <c r="G456" s="19" t="s">
        <v>2536</v>
      </c>
    </row>
    <row r="457" spans="1:7" x14ac:dyDescent="0.25">
      <c r="A457" s="138">
        <v>46136</v>
      </c>
      <c r="B457" s="139">
        <v>1</v>
      </c>
      <c r="C457" s="140" t="s">
        <v>33</v>
      </c>
      <c r="D457" s="141" t="s">
        <v>2387</v>
      </c>
      <c r="E457" s="69" t="s">
        <v>2136</v>
      </c>
      <c r="F457" s="69" t="s">
        <v>2535</v>
      </c>
      <c r="G457" s="19" t="s">
        <v>2536</v>
      </c>
    </row>
    <row r="458" spans="1:7" x14ac:dyDescent="0.25">
      <c r="A458" s="138">
        <v>46136</v>
      </c>
      <c r="B458" s="84">
        <v>2</v>
      </c>
      <c r="C458" s="140" t="s">
        <v>33</v>
      </c>
      <c r="D458" s="141" t="s">
        <v>2537</v>
      </c>
      <c r="E458" s="69" t="s">
        <v>2153</v>
      </c>
      <c r="F458" s="69" t="s">
        <v>2153</v>
      </c>
      <c r="G458" s="19" t="s">
        <v>2138</v>
      </c>
    </row>
    <row r="459" spans="1:7" x14ac:dyDescent="0.25">
      <c r="A459" s="138">
        <v>46136</v>
      </c>
      <c r="B459" s="139">
        <v>1</v>
      </c>
      <c r="C459" s="140" t="s">
        <v>53</v>
      </c>
      <c r="D459" s="141" t="s">
        <v>91</v>
      </c>
      <c r="E459" s="69" t="s">
        <v>2153</v>
      </c>
      <c r="F459" s="69" t="s">
        <v>2461</v>
      </c>
      <c r="G459" s="19" t="s">
        <v>2146</v>
      </c>
    </row>
    <row r="460" spans="1:7" x14ac:dyDescent="0.25">
      <c r="A460" s="138">
        <v>46136</v>
      </c>
      <c r="B460" s="139">
        <v>1</v>
      </c>
      <c r="C460" s="140" t="s">
        <v>53</v>
      </c>
      <c r="D460" s="141" t="s">
        <v>2383</v>
      </c>
      <c r="E460" s="69" t="s">
        <v>2153</v>
      </c>
      <c r="F460" s="69" t="s">
        <v>2439</v>
      </c>
      <c r="G460" s="19" t="s">
        <v>2124</v>
      </c>
    </row>
    <row r="461" spans="1:7" x14ac:dyDescent="0.25">
      <c r="A461" s="138">
        <v>46136</v>
      </c>
      <c r="B461" s="139">
        <v>3</v>
      </c>
      <c r="C461" s="140" t="s">
        <v>33</v>
      </c>
      <c r="D461" s="141" t="s">
        <v>2387</v>
      </c>
      <c r="E461" s="69" t="s">
        <v>2153</v>
      </c>
      <c r="F461" s="69" t="s">
        <v>2439</v>
      </c>
      <c r="G461" s="19" t="s">
        <v>2124</v>
      </c>
    </row>
    <row r="462" spans="1:7" x14ac:dyDescent="0.25">
      <c r="A462" s="138">
        <v>46136</v>
      </c>
      <c r="B462" s="139">
        <v>4</v>
      </c>
      <c r="C462" s="140" t="s">
        <v>33</v>
      </c>
      <c r="D462" s="141" t="s">
        <v>2387</v>
      </c>
      <c r="E462" s="69" t="s">
        <v>2153</v>
      </c>
      <c r="F462" s="69" t="s">
        <v>2244</v>
      </c>
      <c r="G462" s="19" t="s">
        <v>2142</v>
      </c>
    </row>
    <row r="463" spans="1:7" x14ac:dyDescent="0.25">
      <c r="A463" s="138">
        <v>46136</v>
      </c>
      <c r="B463" s="139">
        <v>1</v>
      </c>
      <c r="C463" s="140" t="s">
        <v>33</v>
      </c>
      <c r="D463" s="141" t="s">
        <v>2383</v>
      </c>
      <c r="E463" s="69" t="s">
        <v>2136</v>
      </c>
      <c r="F463" s="69" t="s">
        <v>2244</v>
      </c>
      <c r="G463" s="19" t="s">
        <v>2146</v>
      </c>
    </row>
    <row r="464" spans="1:7" x14ac:dyDescent="0.25">
      <c r="A464" s="138">
        <v>46136</v>
      </c>
      <c r="B464" s="139">
        <v>1</v>
      </c>
      <c r="C464" s="140" t="s">
        <v>33</v>
      </c>
      <c r="D464" s="141" t="s">
        <v>2382</v>
      </c>
      <c r="E464" s="69" t="s">
        <v>2136</v>
      </c>
      <c r="F464" s="69" t="s">
        <v>2538</v>
      </c>
      <c r="G464" s="19" t="s">
        <v>2124</v>
      </c>
    </row>
    <row r="465" spans="1:7" x14ac:dyDescent="0.25">
      <c r="A465" s="138">
        <v>46139</v>
      </c>
      <c r="B465" s="139">
        <v>14</v>
      </c>
      <c r="C465" s="140" t="s">
        <v>33</v>
      </c>
      <c r="D465" s="141" t="s">
        <v>2387</v>
      </c>
      <c r="E465" s="69" t="s">
        <v>2136</v>
      </c>
      <c r="F465" s="69" t="s">
        <v>2394</v>
      </c>
      <c r="G465" s="19" t="s">
        <v>2146</v>
      </c>
    </row>
    <row r="466" spans="1:7" x14ac:dyDescent="0.25">
      <c r="A466" s="138">
        <v>46139</v>
      </c>
      <c r="B466" s="139">
        <v>2</v>
      </c>
      <c r="C466" s="140" t="s">
        <v>33</v>
      </c>
      <c r="D466" s="141" t="s">
        <v>2383</v>
      </c>
      <c r="E466" s="69" t="s">
        <v>2136</v>
      </c>
      <c r="F466" s="69" t="s">
        <v>2394</v>
      </c>
      <c r="G466" s="19" t="s">
        <v>2146</v>
      </c>
    </row>
    <row r="467" spans="1:7" x14ac:dyDescent="0.25">
      <c r="A467" s="138">
        <v>46139</v>
      </c>
      <c r="B467" s="139">
        <v>2</v>
      </c>
      <c r="C467" s="140" t="s">
        <v>53</v>
      </c>
      <c r="D467" s="141" t="s">
        <v>2387</v>
      </c>
      <c r="E467" s="69" t="s">
        <v>2136</v>
      </c>
      <c r="F467" s="69" t="s">
        <v>2160</v>
      </c>
      <c r="G467" s="19" t="s">
        <v>2425</v>
      </c>
    </row>
    <row r="468" spans="1:7" x14ac:dyDescent="0.25">
      <c r="A468" s="138">
        <v>46139</v>
      </c>
      <c r="B468" s="139">
        <v>4</v>
      </c>
      <c r="C468" s="140" t="s">
        <v>33</v>
      </c>
      <c r="D468" s="141" t="s">
        <v>2383</v>
      </c>
      <c r="E468" s="69" t="s">
        <v>2136</v>
      </c>
      <c r="F468" s="69" t="s">
        <v>2160</v>
      </c>
      <c r="G468" s="19" t="s">
        <v>2425</v>
      </c>
    </row>
    <row r="469" spans="1:7" x14ac:dyDescent="0.25">
      <c r="A469" s="138">
        <v>46139</v>
      </c>
      <c r="B469" s="139">
        <v>10</v>
      </c>
      <c r="C469" s="140" t="s">
        <v>33</v>
      </c>
      <c r="D469" s="141" t="s">
        <v>2387</v>
      </c>
      <c r="E469" s="69" t="s">
        <v>2136</v>
      </c>
      <c r="F469" s="69" t="s">
        <v>2160</v>
      </c>
      <c r="G469" s="19" t="s">
        <v>2142</v>
      </c>
    </row>
    <row r="470" spans="1:7" x14ac:dyDescent="0.25">
      <c r="A470" s="138">
        <v>46139</v>
      </c>
      <c r="B470" s="139">
        <v>2</v>
      </c>
      <c r="C470" s="140" t="s">
        <v>33</v>
      </c>
      <c r="D470" s="141" t="s">
        <v>2383</v>
      </c>
      <c r="E470" s="69" t="s">
        <v>2136</v>
      </c>
      <c r="F470" s="69" t="s">
        <v>2160</v>
      </c>
      <c r="G470" s="19" t="s">
        <v>2142</v>
      </c>
    </row>
    <row r="471" spans="1:7" x14ac:dyDescent="0.25">
      <c r="A471" s="138">
        <v>46139</v>
      </c>
      <c r="B471" s="139">
        <v>9</v>
      </c>
      <c r="C471" s="140" t="s">
        <v>33</v>
      </c>
      <c r="D471" s="141" t="s">
        <v>2387</v>
      </c>
      <c r="E471" s="69" t="s">
        <v>2136</v>
      </c>
      <c r="F471" s="69" t="s">
        <v>2216</v>
      </c>
      <c r="G471" s="19" t="s">
        <v>2135</v>
      </c>
    </row>
    <row r="472" spans="1:7" x14ac:dyDescent="0.25">
      <c r="A472" s="138">
        <v>46139</v>
      </c>
      <c r="B472" s="139">
        <v>3</v>
      </c>
      <c r="C472" s="140" t="s">
        <v>33</v>
      </c>
      <c r="D472" s="141" t="s">
        <v>2383</v>
      </c>
      <c r="E472" s="69" t="s">
        <v>2136</v>
      </c>
      <c r="F472" s="69" t="s">
        <v>2216</v>
      </c>
      <c r="G472" s="19" t="s">
        <v>2135</v>
      </c>
    </row>
    <row r="473" spans="1:7" x14ac:dyDescent="0.25">
      <c r="A473" s="138">
        <v>46139</v>
      </c>
      <c r="B473" s="139">
        <v>4</v>
      </c>
      <c r="C473" s="140" t="s">
        <v>33</v>
      </c>
      <c r="D473" s="141" t="s">
        <v>2383</v>
      </c>
      <c r="E473" s="69" t="s">
        <v>2136</v>
      </c>
      <c r="F473" s="69" t="s">
        <v>2122</v>
      </c>
      <c r="G473" s="19" t="s">
        <v>2370</v>
      </c>
    </row>
    <row r="474" spans="1:7" x14ac:dyDescent="0.25">
      <c r="A474" s="138">
        <v>46139</v>
      </c>
      <c r="B474" s="139">
        <v>5</v>
      </c>
      <c r="C474" s="140" t="s">
        <v>33</v>
      </c>
      <c r="D474" s="141" t="s">
        <v>2387</v>
      </c>
      <c r="E474" s="69" t="s">
        <v>2122</v>
      </c>
      <c r="F474" s="69" t="s">
        <v>2155</v>
      </c>
      <c r="G474" s="19" t="s">
        <v>2156</v>
      </c>
    </row>
    <row r="475" spans="1:7" x14ac:dyDescent="0.25">
      <c r="A475" s="138">
        <v>46139</v>
      </c>
      <c r="B475" s="139">
        <v>2</v>
      </c>
      <c r="C475" s="140" t="s">
        <v>33</v>
      </c>
      <c r="D475" s="141" t="s">
        <v>2383</v>
      </c>
      <c r="E475" s="69" t="s">
        <v>2122</v>
      </c>
      <c r="F475" s="69" t="s">
        <v>2155</v>
      </c>
      <c r="G475" s="19" t="s">
        <v>2156</v>
      </c>
    </row>
    <row r="476" spans="1:7" x14ac:dyDescent="0.25">
      <c r="A476" s="138">
        <v>46139</v>
      </c>
      <c r="B476" s="139">
        <v>4</v>
      </c>
      <c r="C476" s="140" t="s">
        <v>33</v>
      </c>
      <c r="D476" s="141" t="s">
        <v>2387</v>
      </c>
      <c r="E476" s="69" t="s">
        <v>2122</v>
      </c>
      <c r="F476" s="69" t="s">
        <v>2163</v>
      </c>
      <c r="G476" s="19" t="s">
        <v>2212</v>
      </c>
    </row>
    <row r="477" spans="1:7" x14ac:dyDescent="0.25">
      <c r="A477" s="138">
        <v>46139</v>
      </c>
      <c r="B477" s="139">
        <v>1</v>
      </c>
      <c r="C477" s="140" t="s">
        <v>53</v>
      </c>
      <c r="D477" s="141" t="s">
        <v>2387</v>
      </c>
      <c r="E477" s="69" t="s">
        <v>2122</v>
      </c>
      <c r="F477" s="69" t="s">
        <v>2168</v>
      </c>
      <c r="G477" s="19" t="s">
        <v>2158</v>
      </c>
    </row>
    <row r="478" spans="1:7" x14ac:dyDescent="0.25">
      <c r="A478" s="138">
        <v>46139</v>
      </c>
      <c r="B478" s="139">
        <v>4</v>
      </c>
      <c r="C478" s="140" t="s">
        <v>33</v>
      </c>
      <c r="D478" s="141" t="s">
        <v>2387</v>
      </c>
      <c r="E478" s="69" t="s">
        <v>2122</v>
      </c>
      <c r="F478" s="69" t="s">
        <v>2160</v>
      </c>
      <c r="G478" s="19" t="s">
        <v>2158</v>
      </c>
    </row>
    <row r="479" spans="1:7" x14ac:dyDescent="0.25">
      <c r="A479" s="138">
        <v>46139</v>
      </c>
      <c r="B479" s="139">
        <v>5</v>
      </c>
      <c r="C479" s="140" t="s">
        <v>33</v>
      </c>
      <c r="D479" s="141" t="s">
        <v>2383</v>
      </c>
      <c r="E479" s="69" t="s">
        <v>2397</v>
      </c>
      <c r="F479" s="69" t="s">
        <v>2244</v>
      </c>
      <c r="G479" s="19" t="s">
        <v>2146</v>
      </c>
    </row>
    <row r="480" spans="1:7" x14ac:dyDescent="0.25">
      <c r="A480" s="138">
        <v>46139</v>
      </c>
      <c r="B480" s="139">
        <v>2</v>
      </c>
      <c r="C480" s="140" t="s">
        <v>33</v>
      </c>
      <c r="D480" s="141" t="s">
        <v>2383</v>
      </c>
      <c r="E480" s="69" t="s">
        <v>2153</v>
      </c>
      <c r="F480" s="69" t="s">
        <v>2394</v>
      </c>
      <c r="G480" s="19" t="s">
        <v>2146</v>
      </c>
    </row>
    <row r="481" spans="1:7" x14ac:dyDescent="0.25">
      <c r="A481" s="138">
        <v>46139</v>
      </c>
      <c r="B481" s="139">
        <v>2</v>
      </c>
      <c r="C481" s="140" t="s">
        <v>33</v>
      </c>
      <c r="D481" s="141" t="s">
        <v>2383</v>
      </c>
      <c r="E481" s="69" t="s">
        <v>2122</v>
      </c>
      <c r="F481" s="69" t="s">
        <v>2539</v>
      </c>
      <c r="G481" s="19" t="s">
        <v>2427</v>
      </c>
    </row>
    <row r="482" spans="1:7" x14ac:dyDescent="0.25">
      <c r="A482" s="138">
        <v>46139</v>
      </c>
      <c r="B482" s="139">
        <v>40</v>
      </c>
      <c r="C482" s="140" t="s">
        <v>33</v>
      </c>
      <c r="D482" s="147" t="s">
        <v>2500</v>
      </c>
      <c r="E482" s="69" t="s">
        <v>2153</v>
      </c>
      <c r="F482" s="69" t="s">
        <v>2540</v>
      </c>
      <c r="G482" s="19" t="s">
        <v>2541</v>
      </c>
    </row>
    <row r="483" spans="1:7" x14ac:dyDescent="0.25">
      <c r="A483" s="138">
        <v>46139</v>
      </c>
      <c r="B483" s="139">
        <v>40</v>
      </c>
      <c r="C483" s="140" t="s">
        <v>33</v>
      </c>
      <c r="D483" s="141" t="s">
        <v>2501</v>
      </c>
      <c r="E483" s="69" t="s">
        <v>2153</v>
      </c>
      <c r="F483" s="69" t="s">
        <v>2540</v>
      </c>
      <c r="G483" s="19" t="s">
        <v>2541</v>
      </c>
    </row>
    <row r="484" spans="1:7" x14ac:dyDescent="0.25">
      <c r="A484" s="138">
        <v>46139</v>
      </c>
      <c r="B484" s="139">
        <v>10</v>
      </c>
      <c r="C484" s="140" t="s">
        <v>33</v>
      </c>
      <c r="D484" s="147" t="s">
        <v>2502</v>
      </c>
      <c r="E484" s="69" t="s">
        <v>2153</v>
      </c>
      <c r="F484" s="69" t="s">
        <v>2540</v>
      </c>
      <c r="G484" s="19" t="s">
        <v>2541</v>
      </c>
    </row>
    <row r="485" spans="1:7" x14ac:dyDescent="0.25">
      <c r="A485" s="138">
        <v>46139</v>
      </c>
      <c r="B485" s="139">
        <v>80</v>
      </c>
      <c r="C485" s="140" t="s">
        <v>33</v>
      </c>
      <c r="D485" s="147" t="s">
        <v>2503</v>
      </c>
      <c r="E485" s="69" t="s">
        <v>2153</v>
      </c>
      <c r="F485" s="69" t="s">
        <v>2540</v>
      </c>
      <c r="G485" s="19" t="s">
        <v>2541</v>
      </c>
    </row>
    <row r="486" spans="1:7" x14ac:dyDescent="0.25">
      <c r="A486" s="138">
        <v>46139</v>
      </c>
      <c r="B486" s="139">
        <v>2</v>
      </c>
      <c r="C486" s="140" t="s">
        <v>33</v>
      </c>
      <c r="D486" s="141" t="s">
        <v>2542</v>
      </c>
      <c r="E486" s="69" t="s">
        <v>2153</v>
      </c>
      <c r="F486" s="69" t="s">
        <v>2540</v>
      </c>
      <c r="G486" s="19" t="s">
        <v>2541</v>
      </c>
    </row>
    <row r="487" spans="1:7" x14ac:dyDescent="0.25">
      <c r="A487" s="138">
        <v>46139</v>
      </c>
      <c r="B487" s="139">
        <v>28</v>
      </c>
      <c r="C487" s="140" t="s">
        <v>33</v>
      </c>
      <c r="D487" s="147" t="s">
        <v>2508</v>
      </c>
      <c r="E487" s="69" t="s">
        <v>2153</v>
      </c>
      <c r="F487" s="69" t="s">
        <v>2540</v>
      </c>
      <c r="G487" s="19" t="s">
        <v>2541</v>
      </c>
    </row>
    <row r="488" spans="1:7" x14ac:dyDescent="0.25">
      <c r="A488" s="138">
        <v>46139</v>
      </c>
      <c r="B488" s="139">
        <v>2</v>
      </c>
      <c r="C488" s="140" t="s">
        <v>53</v>
      </c>
      <c r="D488" s="147" t="s">
        <v>227</v>
      </c>
      <c r="E488" s="69" t="s">
        <v>2153</v>
      </c>
      <c r="F488" s="69" t="s">
        <v>2540</v>
      </c>
      <c r="G488" s="19" t="s">
        <v>2541</v>
      </c>
    </row>
    <row r="489" spans="1:7" x14ac:dyDescent="0.25">
      <c r="A489" s="138">
        <v>46139</v>
      </c>
      <c r="B489" s="139">
        <v>20</v>
      </c>
      <c r="C489" s="140" t="s">
        <v>2169</v>
      </c>
      <c r="D489" s="141" t="s">
        <v>197</v>
      </c>
      <c r="E489" s="69" t="s">
        <v>2153</v>
      </c>
      <c r="F489" s="69" t="s">
        <v>2540</v>
      </c>
      <c r="G489" s="19" t="s">
        <v>2541</v>
      </c>
    </row>
    <row r="490" spans="1:7" x14ac:dyDescent="0.25">
      <c r="A490" s="138">
        <v>46139</v>
      </c>
      <c r="B490" s="139">
        <v>1</v>
      </c>
      <c r="C490" s="140" t="s">
        <v>33</v>
      </c>
      <c r="D490" s="141" t="s">
        <v>2387</v>
      </c>
      <c r="E490" s="69" t="s">
        <v>2153</v>
      </c>
      <c r="F490" s="69" t="s">
        <v>2217</v>
      </c>
      <c r="G490" s="19" t="s">
        <v>2218</v>
      </c>
    </row>
    <row r="491" spans="1:7" x14ac:dyDescent="0.25">
      <c r="A491" s="138">
        <v>46139</v>
      </c>
      <c r="B491" s="139">
        <v>2</v>
      </c>
      <c r="C491" s="140" t="s">
        <v>33</v>
      </c>
      <c r="D491" s="141" t="s">
        <v>2387</v>
      </c>
      <c r="E491" s="69" t="s">
        <v>2122</v>
      </c>
      <c r="F491" s="69" t="s">
        <v>2441</v>
      </c>
      <c r="G491" s="19" t="s">
        <v>2124</v>
      </c>
    </row>
    <row r="492" spans="1:7" x14ac:dyDescent="0.25">
      <c r="A492" s="138">
        <v>46139</v>
      </c>
      <c r="B492" s="139">
        <v>3</v>
      </c>
      <c r="C492" s="140" t="s">
        <v>53</v>
      </c>
      <c r="D492" s="141" t="s">
        <v>2383</v>
      </c>
      <c r="E492" s="69" t="s">
        <v>2153</v>
      </c>
      <c r="F492" s="69" t="s">
        <v>2153</v>
      </c>
      <c r="G492" s="19" t="s">
        <v>2151</v>
      </c>
    </row>
    <row r="493" spans="1:7" x14ac:dyDescent="0.25">
      <c r="A493" s="138">
        <v>46139</v>
      </c>
      <c r="B493" s="139">
        <v>1</v>
      </c>
      <c r="C493" s="140" t="s">
        <v>53</v>
      </c>
      <c r="D493" s="141" t="s">
        <v>91</v>
      </c>
      <c r="E493" s="69" t="s">
        <v>2136</v>
      </c>
      <c r="F493" s="69" t="s">
        <v>2125</v>
      </c>
      <c r="G493" s="19" t="s">
        <v>2429</v>
      </c>
    </row>
    <row r="494" spans="1:7" x14ac:dyDescent="0.25">
      <c r="A494" s="138">
        <v>46139</v>
      </c>
      <c r="B494" s="139">
        <v>3</v>
      </c>
      <c r="C494" s="140" t="s">
        <v>33</v>
      </c>
      <c r="D494" s="141" t="s">
        <v>41</v>
      </c>
      <c r="E494" s="69" t="s">
        <v>2122</v>
      </c>
      <c r="F494" s="69" t="s">
        <v>2163</v>
      </c>
      <c r="G494" s="19" t="s">
        <v>2405</v>
      </c>
    </row>
    <row r="495" spans="1:7" x14ac:dyDescent="0.25">
      <c r="A495" s="138">
        <v>46139</v>
      </c>
      <c r="B495" s="139">
        <v>3</v>
      </c>
      <c r="C495" s="140" t="s">
        <v>33</v>
      </c>
      <c r="D495" s="141" t="s">
        <v>182</v>
      </c>
      <c r="E495" s="69" t="s">
        <v>2122</v>
      </c>
      <c r="F495" s="69" t="s">
        <v>2163</v>
      </c>
      <c r="G495" s="19" t="s">
        <v>2405</v>
      </c>
    </row>
    <row r="496" spans="1:7" x14ac:dyDescent="0.25">
      <c r="A496" s="138">
        <v>46139</v>
      </c>
      <c r="B496" s="139">
        <v>1</v>
      </c>
      <c r="C496" s="140" t="s">
        <v>53</v>
      </c>
      <c r="D496" s="141" t="s">
        <v>91</v>
      </c>
      <c r="E496" s="69" t="s">
        <v>2122</v>
      </c>
      <c r="F496" s="69"/>
      <c r="G496" s="19" t="s">
        <v>2158</v>
      </c>
    </row>
    <row r="497" spans="1:7" x14ac:dyDescent="0.25">
      <c r="A497" s="138">
        <v>46139</v>
      </c>
      <c r="B497" s="139">
        <v>1</v>
      </c>
      <c r="C497" s="140" t="s">
        <v>33</v>
      </c>
      <c r="D497" s="141" t="s">
        <v>41</v>
      </c>
      <c r="E497" s="69" t="s">
        <v>2122</v>
      </c>
      <c r="F497" s="69"/>
      <c r="G497" s="19" t="s">
        <v>2158</v>
      </c>
    </row>
    <row r="498" spans="1:7" x14ac:dyDescent="0.25">
      <c r="A498" s="138">
        <v>46139</v>
      </c>
      <c r="B498" s="139">
        <v>1</v>
      </c>
      <c r="C498" s="140" t="s">
        <v>33</v>
      </c>
      <c r="D498" s="141" t="s">
        <v>1949</v>
      </c>
      <c r="E498" s="69" t="s">
        <v>2122</v>
      </c>
      <c r="F498" s="69" t="s">
        <v>2223</v>
      </c>
      <c r="G498" s="19" t="s">
        <v>2543</v>
      </c>
    </row>
    <row r="499" spans="1:7" x14ac:dyDescent="0.25">
      <c r="A499" s="138">
        <v>46139</v>
      </c>
      <c r="B499" s="139">
        <v>1</v>
      </c>
      <c r="C499" s="140" t="s">
        <v>53</v>
      </c>
      <c r="D499" s="141" t="s">
        <v>91</v>
      </c>
      <c r="E499" s="69" t="s">
        <v>2122</v>
      </c>
      <c r="F499" s="69"/>
      <c r="G499" s="19" t="s">
        <v>2142</v>
      </c>
    </row>
    <row r="500" spans="1:7" x14ac:dyDescent="0.25">
      <c r="A500" s="138">
        <v>46139</v>
      </c>
      <c r="B500" s="139">
        <v>1</v>
      </c>
      <c r="C500" s="140" t="s">
        <v>33</v>
      </c>
      <c r="D500" s="141" t="s">
        <v>2087</v>
      </c>
      <c r="E500" s="69" t="s">
        <v>2153</v>
      </c>
      <c r="F500" s="69" t="s">
        <v>2529</v>
      </c>
      <c r="G500" s="19" t="s">
        <v>2544</v>
      </c>
    </row>
    <row r="501" spans="1:7" x14ac:dyDescent="0.25">
      <c r="A501" s="138">
        <v>46139</v>
      </c>
      <c r="B501" s="139">
        <v>1</v>
      </c>
      <c r="C501" s="140" t="s">
        <v>33</v>
      </c>
      <c r="D501" s="141" t="s">
        <v>2087</v>
      </c>
      <c r="E501" s="69" t="s">
        <v>2153</v>
      </c>
      <c r="F501" s="69" t="s">
        <v>2223</v>
      </c>
      <c r="G501" s="19" t="s">
        <v>2414</v>
      </c>
    </row>
    <row r="502" spans="1:7" x14ac:dyDescent="0.25">
      <c r="A502" s="138">
        <v>46139</v>
      </c>
      <c r="B502" s="139">
        <v>1</v>
      </c>
      <c r="C502" s="140" t="s">
        <v>76</v>
      </c>
      <c r="D502" s="141" t="s">
        <v>197</v>
      </c>
      <c r="E502" s="69" t="s">
        <v>2122</v>
      </c>
      <c r="F502" s="69" t="s">
        <v>2545</v>
      </c>
      <c r="G502" s="19" t="s">
        <v>2124</v>
      </c>
    </row>
    <row r="503" spans="1:7" x14ac:dyDescent="0.25">
      <c r="A503" s="138">
        <v>46139</v>
      </c>
      <c r="B503" s="139">
        <v>1</v>
      </c>
      <c r="C503" s="140" t="s">
        <v>76</v>
      </c>
      <c r="D503" s="141" t="s">
        <v>2393</v>
      </c>
      <c r="E503" s="69" t="s">
        <v>2122</v>
      </c>
      <c r="F503" s="69" t="s">
        <v>2545</v>
      </c>
      <c r="G503" s="19" t="s">
        <v>2124</v>
      </c>
    </row>
    <row r="504" spans="1:7" x14ac:dyDescent="0.25">
      <c r="A504" s="138">
        <v>46139</v>
      </c>
      <c r="B504" s="139">
        <v>4</v>
      </c>
      <c r="C504" s="140" t="s">
        <v>76</v>
      </c>
      <c r="D504" s="141" t="s">
        <v>197</v>
      </c>
      <c r="E504" s="69" t="s">
        <v>2122</v>
      </c>
      <c r="F504" s="69" t="s">
        <v>2163</v>
      </c>
      <c r="G504" s="19" t="s">
        <v>2405</v>
      </c>
    </row>
    <row r="505" spans="1:7" x14ac:dyDescent="0.25">
      <c r="A505" s="138">
        <v>46139</v>
      </c>
      <c r="B505" s="139">
        <v>4</v>
      </c>
      <c r="C505" s="140" t="s">
        <v>76</v>
      </c>
      <c r="D505" s="141" t="s">
        <v>2412</v>
      </c>
      <c r="E505" s="69" t="s">
        <v>2122</v>
      </c>
      <c r="F505" s="69" t="s">
        <v>2163</v>
      </c>
      <c r="G505" s="19" t="s">
        <v>2212</v>
      </c>
    </row>
    <row r="506" spans="1:7" x14ac:dyDescent="0.25">
      <c r="A506" s="138">
        <v>46139</v>
      </c>
      <c r="B506" s="139">
        <v>4</v>
      </c>
      <c r="C506" s="140" t="s">
        <v>76</v>
      </c>
      <c r="D506" s="141" t="s">
        <v>2412</v>
      </c>
      <c r="E506" s="69" t="s">
        <v>2153</v>
      </c>
      <c r="F506" s="69" t="s">
        <v>2155</v>
      </c>
      <c r="G506" s="19" t="s">
        <v>2156</v>
      </c>
    </row>
    <row r="507" spans="1:7" x14ac:dyDescent="0.25">
      <c r="A507" s="138">
        <v>46139</v>
      </c>
      <c r="B507" s="139">
        <v>4</v>
      </c>
      <c r="C507" s="140" t="s">
        <v>76</v>
      </c>
      <c r="D507" s="141" t="s">
        <v>2393</v>
      </c>
      <c r="E507" s="69" t="s">
        <v>2153</v>
      </c>
      <c r="F507" s="69" t="s">
        <v>2155</v>
      </c>
      <c r="G507" s="19" t="s">
        <v>2156</v>
      </c>
    </row>
    <row r="508" spans="1:7" x14ac:dyDescent="0.25">
      <c r="A508" s="138">
        <v>46139</v>
      </c>
      <c r="B508" s="139">
        <v>4</v>
      </c>
      <c r="C508" s="140" t="s">
        <v>76</v>
      </c>
      <c r="D508" s="141" t="s">
        <v>197</v>
      </c>
      <c r="E508" s="69" t="s">
        <v>2122</v>
      </c>
      <c r="F508" s="69" t="s">
        <v>2155</v>
      </c>
      <c r="G508" s="19" t="s">
        <v>2156</v>
      </c>
    </row>
    <row r="509" spans="1:7" x14ac:dyDescent="0.25">
      <c r="A509" s="138">
        <v>46139</v>
      </c>
      <c r="B509" s="139">
        <v>20</v>
      </c>
      <c r="C509" s="140" t="s">
        <v>2169</v>
      </c>
      <c r="D509" s="141" t="s">
        <v>197</v>
      </c>
      <c r="E509" s="69" t="s">
        <v>2153</v>
      </c>
      <c r="F509" s="69" t="s">
        <v>2153</v>
      </c>
      <c r="G509" s="19" t="s">
        <v>2151</v>
      </c>
    </row>
    <row r="510" spans="1:7" x14ac:dyDescent="0.25">
      <c r="A510" s="138">
        <v>46140</v>
      </c>
      <c r="B510" s="139">
        <v>3</v>
      </c>
      <c r="C510" s="140" t="s">
        <v>33</v>
      </c>
      <c r="D510" s="141" t="s">
        <v>2383</v>
      </c>
      <c r="E510" s="69" t="s">
        <v>2136</v>
      </c>
      <c r="F510" s="69" t="s">
        <v>2436</v>
      </c>
      <c r="G510" s="19" t="s">
        <v>2425</v>
      </c>
    </row>
    <row r="511" spans="1:7" x14ac:dyDescent="0.25">
      <c r="A511" s="138">
        <v>46140</v>
      </c>
      <c r="B511" s="139">
        <v>10</v>
      </c>
      <c r="C511" s="140" t="s">
        <v>33</v>
      </c>
      <c r="D511" s="141" t="s">
        <v>2387</v>
      </c>
      <c r="E511" s="69" t="s">
        <v>2136</v>
      </c>
      <c r="F511" s="69" t="s">
        <v>2236</v>
      </c>
      <c r="G511" s="19" t="s">
        <v>2142</v>
      </c>
    </row>
    <row r="512" spans="1:7" x14ac:dyDescent="0.25">
      <c r="A512" s="138">
        <v>46140</v>
      </c>
      <c r="B512" s="139">
        <v>2</v>
      </c>
      <c r="C512" s="140" t="s">
        <v>33</v>
      </c>
      <c r="D512" s="141" t="s">
        <v>2383</v>
      </c>
      <c r="E512" s="69" t="s">
        <v>2136</v>
      </c>
      <c r="F512" s="69" t="s">
        <v>2236</v>
      </c>
      <c r="G512" s="19" t="s">
        <v>2142</v>
      </c>
    </row>
    <row r="513" spans="1:7" x14ac:dyDescent="0.25">
      <c r="A513" s="138">
        <v>46140</v>
      </c>
      <c r="B513" s="139">
        <v>14</v>
      </c>
      <c r="C513" s="140" t="s">
        <v>33</v>
      </c>
      <c r="D513" s="141" t="s">
        <v>2387</v>
      </c>
      <c r="E513" s="69" t="s">
        <v>2136</v>
      </c>
      <c r="F513" s="69" t="s">
        <v>2386</v>
      </c>
      <c r="G513" s="19" t="s">
        <v>2146</v>
      </c>
    </row>
    <row r="514" spans="1:7" x14ac:dyDescent="0.25">
      <c r="A514" s="138">
        <v>46140</v>
      </c>
      <c r="B514" s="139">
        <v>2</v>
      </c>
      <c r="C514" s="140" t="s">
        <v>33</v>
      </c>
      <c r="D514" s="141" t="s">
        <v>2383</v>
      </c>
      <c r="E514" s="69" t="s">
        <v>2136</v>
      </c>
      <c r="F514" s="69" t="s">
        <v>2386</v>
      </c>
      <c r="G514" s="19" t="s">
        <v>2146</v>
      </c>
    </row>
    <row r="515" spans="1:7" x14ac:dyDescent="0.25">
      <c r="A515" s="138">
        <v>46140</v>
      </c>
      <c r="B515" s="139">
        <v>4</v>
      </c>
      <c r="C515" s="140" t="s">
        <v>33</v>
      </c>
      <c r="D515" s="141" t="s">
        <v>2383</v>
      </c>
      <c r="E515" s="69" t="s">
        <v>2136</v>
      </c>
      <c r="F515" s="69" t="s">
        <v>2122</v>
      </c>
      <c r="G515" s="19" t="s">
        <v>2425</v>
      </c>
    </row>
    <row r="516" spans="1:7" x14ac:dyDescent="0.25">
      <c r="A516" s="138">
        <v>46140</v>
      </c>
      <c r="B516" s="139">
        <v>10</v>
      </c>
      <c r="C516" s="140" t="s">
        <v>33</v>
      </c>
      <c r="D516" s="141" t="s">
        <v>2387</v>
      </c>
      <c r="E516" s="69" t="s">
        <v>2153</v>
      </c>
      <c r="F516" s="69" t="s">
        <v>2219</v>
      </c>
      <c r="G516" s="19" t="s">
        <v>2135</v>
      </c>
    </row>
    <row r="517" spans="1:7" x14ac:dyDescent="0.25">
      <c r="A517" s="138">
        <v>46140</v>
      </c>
      <c r="B517" s="139">
        <v>2</v>
      </c>
      <c r="C517" s="140" t="s">
        <v>33</v>
      </c>
      <c r="D517" s="141" t="s">
        <v>2383</v>
      </c>
      <c r="E517" s="69" t="s">
        <v>2153</v>
      </c>
      <c r="F517" s="69" t="s">
        <v>2219</v>
      </c>
      <c r="G517" s="19" t="s">
        <v>2135</v>
      </c>
    </row>
    <row r="518" spans="1:7" x14ac:dyDescent="0.25">
      <c r="A518" s="138">
        <v>46140</v>
      </c>
      <c r="B518" s="139">
        <v>1</v>
      </c>
      <c r="C518" s="140" t="s">
        <v>53</v>
      </c>
      <c r="D518" s="141" t="s">
        <v>2387</v>
      </c>
      <c r="E518" s="69" t="s">
        <v>2122</v>
      </c>
      <c r="F518" s="69" t="s">
        <v>2122</v>
      </c>
      <c r="G518" s="19" t="s">
        <v>2138</v>
      </c>
    </row>
    <row r="519" spans="1:7" x14ac:dyDescent="0.25">
      <c r="A519" s="138">
        <v>46140</v>
      </c>
      <c r="B519" s="139">
        <v>3</v>
      </c>
      <c r="C519" s="140" t="s">
        <v>33</v>
      </c>
      <c r="D519" s="141" t="s">
        <v>2383</v>
      </c>
      <c r="E519" s="69" t="s">
        <v>2153</v>
      </c>
      <c r="F519" s="69" t="s">
        <v>2538</v>
      </c>
      <c r="G519" s="19" t="s">
        <v>2124</v>
      </c>
    </row>
    <row r="520" spans="1:7" x14ac:dyDescent="0.25">
      <c r="A520" s="138">
        <v>46140</v>
      </c>
      <c r="B520" s="139">
        <v>2</v>
      </c>
      <c r="C520" s="140" t="s">
        <v>33</v>
      </c>
      <c r="D520" s="141" t="s">
        <v>2383</v>
      </c>
      <c r="E520" s="69" t="s">
        <v>2153</v>
      </c>
      <c r="F520" s="69" t="s">
        <v>2163</v>
      </c>
      <c r="G520" s="19" t="s">
        <v>2550</v>
      </c>
    </row>
    <row r="521" spans="1:7" x14ac:dyDescent="0.25">
      <c r="A521" s="138">
        <v>46140</v>
      </c>
      <c r="B521" s="139">
        <v>5</v>
      </c>
      <c r="C521" s="140" t="s">
        <v>33</v>
      </c>
      <c r="D521" s="141" t="s">
        <v>2387</v>
      </c>
      <c r="E521" s="69" t="s">
        <v>2153</v>
      </c>
      <c r="F521" s="69" t="s">
        <v>2386</v>
      </c>
      <c r="G521" s="19" t="s">
        <v>2146</v>
      </c>
    </row>
    <row r="522" spans="1:7" x14ac:dyDescent="0.25">
      <c r="A522" s="138">
        <v>46140</v>
      </c>
      <c r="B522" s="139">
        <v>1</v>
      </c>
      <c r="C522" s="140" t="s">
        <v>33</v>
      </c>
      <c r="D522" s="141" t="s">
        <v>2383</v>
      </c>
      <c r="E522" s="69" t="s">
        <v>2122</v>
      </c>
      <c r="F522" s="69" t="s">
        <v>2209</v>
      </c>
      <c r="G522" s="19" t="s">
        <v>2138</v>
      </c>
    </row>
    <row r="523" spans="1:7" x14ac:dyDescent="0.25">
      <c r="A523" s="138">
        <v>46140</v>
      </c>
      <c r="B523" s="139">
        <v>1</v>
      </c>
      <c r="C523" s="140" t="s">
        <v>33</v>
      </c>
      <c r="D523" s="141" t="s">
        <v>2383</v>
      </c>
      <c r="E523" s="69" t="s">
        <v>2153</v>
      </c>
      <c r="F523" s="69" t="s">
        <v>2163</v>
      </c>
      <c r="G523" s="19" t="s">
        <v>2385</v>
      </c>
    </row>
    <row r="524" spans="1:7" x14ac:dyDescent="0.25">
      <c r="A524" s="138">
        <v>46140</v>
      </c>
      <c r="B524" s="139">
        <v>1</v>
      </c>
      <c r="C524" s="140" t="s">
        <v>33</v>
      </c>
      <c r="D524" s="141" t="s">
        <v>2387</v>
      </c>
      <c r="E524" s="69" t="s">
        <v>2122</v>
      </c>
      <c r="F524" s="69" t="s">
        <v>2168</v>
      </c>
      <c r="G524" s="19" t="s">
        <v>2138</v>
      </c>
    </row>
    <row r="525" spans="1:7" x14ac:dyDescent="0.25">
      <c r="A525" s="138">
        <v>46140</v>
      </c>
      <c r="B525" s="139">
        <v>3</v>
      </c>
      <c r="C525" s="140" t="s">
        <v>33</v>
      </c>
      <c r="D525" s="141" t="s">
        <v>2387</v>
      </c>
      <c r="E525" s="69" t="s">
        <v>2136</v>
      </c>
      <c r="F525" s="69" t="s">
        <v>2551</v>
      </c>
      <c r="G525" s="19" t="s">
        <v>2218</v>
      </c>
    </row>
    <row r="526" spans="1:7" x14ac:dyDescent="0.25">
      <c r="A526" s="138">
        <v>46140</v>
      </c>
      <c r="B526" s="139">
        <v>3</v>
      </c>
      <c r="C526" s="140" t="s">
        <v>33</v>
      </c>
      <c r="D526" s="141" t="s">
        <v>2383</v>
      </c>
      <c r="E526" s="69" t="s">
        <v>2136</v>
      </c>
      <c r="F526" s="69" t="s">
        <v>2551</v>
      </c>
      <c r="G526" s="19" t="s">
        <v>2218</v>
      </c>
    </row>
    <row r="527" spans="1:7" x14ac:dyDescent="0.25">
      <c r="A527" s="138">
        <v>46140</v>
      </c>
      <c r="B527" s="139">
        <v>1</v>
      </c>
      <c r="C527" s="140" t="s">
        <v>33</v>
      </c>
      <c r="D527" s="141" t="s">
        <v>2087</v>
      </c>
      <c r="E527" s="69" t="s">
        <v>2153</v>
      </c>
      <c r="F527" s="69" t="s">
        <v>2141</v>
      </c>
      <c r="G527" s="19" t="s">
        <v>2552</v>
      </c>
    </row>
    <row r="528" spans="1:7" x14ac:dyDescent="0.25">
      <c r="A528" s="138">
        <v>46140</v>
      </c>
      <c r="B528" s="139">
        <v>1</v>
      </c>
      <c r="C528" s="140" t="s">
        <v>33</v>
      </c>
      <c r="D528" s="141" t="s">
        <v>117</v>
      </c>
      <c r="E528" s="69" t="s">
        <v>2122</v>
      </c>
      <c r="F528" s="69" t="s">
        <v>2401</v>
      </c>
      <c r="G528" s="19" t="s">
        <v>2370</v>
      </c>
    </row>
    <row r="529" spans="1:7" x14ac:dyDescent="0.25">
      <c r="A529" s="138">
        <v>46140</v>
      </c>
      <c r="B529" s="139">
        <v>1</v>
      </c>
      <c r="C529" s="140" t="s">
        <v>33</v>
      </c>
      <c r="D529" s="141" t="s">
        <v>2553</v>
      </c>
      <c r="E529" s="69" t="s">
        <v>2122</v>
      </c>
      <c r="F529" s="69" t="s">
        <v>2401</v>
      </c>
      <c r="G529" s="19" t="s">
        <v>2370</v>
      </c>
    </row>
    <row r="530" spans="1:7" x14ac:dyDescent="0.25">
      <c r="A530" s="138">
        <v>46140</v>
      </c>
      <c r="B530" s="139">
        <v>3</v>
      </c>
      <c r="C530" s="140" t="s">
        <v>33</v>
      </c>
      <c r="D530" s="141" t="s">
        <v>2531</v>
      </c>
      <c r="E530" s="69" t="s">
        <v>2122</v>
      </c>
      <c r="F530" s="69" t="s">
        <v>2554</v>
      </c>
      <c r="G530" s="19" t="s">
        <v>2146</v>
      </c>
    </row>
    <row r="531" spans="1:7" x14ac:dyDescent="0.25">
      <c r="A531" s="138">
        <v>46140</v>
      </c>
      <c r="B531" s="139">
        <v>6</v>
      </c>
      <c r="C531" s="140" t="s">
        <v>33</v>
      </c>
      <c r="D531" s="141" t="s">
        <v>41</v>
      </c>
      <c r="E531" s="69" t="s">
        <v>2153</v>
      </c>
      <c r="F531" s="69" t="s">
        <v>2163</v>
      </c>
      <c r="G531" s="19" t="s">
        <v>2126</v>
      </c>
    </row>
    <row r="532" spans="1:7" x14ac:dyDescent="0.25">
      <c r="A532" s="138">
        <v>46140</v>
      </c>
      <c r="B532" s="139">
        <v>1</v>
      </c>
      <c r="C532" s="140" t="s">
        <v>53</v>
      </c>
      <c r="D532" s="141" t="s">
        <v>91</v>
      </c>
      <c r="E532" s="69" t="s">
        <v>2153</v>
      </c>
      <c r="F532" s="69" t="s">
        <v>2538</v>
      </c>
      <c r="G532" s="19" t="s">
        <v>2124</v>
      </c>
    </row>
    <row r="533" spans="1:7" x14ac:dyDescent="0.25">
      <c r="A533" s="138">
        <v>46140</v>
      </c>
      <c r="B533" s="139">
        <v>1</v>
      </c>
      <c r="C533" s="140" t="s">
        <v>53</v>
      </c>
      <c r="D533" s="141" t="s">
        <v>225</v>
      </c>
      <c r="E533" s="69" t="s">
        <v>2153</v>
      </c>
      <c r="F533" s="69" t="s">
        <v>2386</v>
      </c>
      <c r="G533" s="19" t="s">
        <v>2146</v>
      </c>
    </row>
    <row r="534" spans="1:7" x14ac:dyDescent="0.25">
      <c r="A534" s="138">
        <v>46140</v>
      </c>
      <c r="B534" s="139">
        <v>1</v>
      </c>
      <c r="C534" s="140" t="s">
        <v>33</v>
      </c>
      <c r="D534" s="141" t="s">
        <v>2087</v>
      </c>
      <c r="E534" s="69" t="s">
        <v>2122</v>
      </c>
      <c r="F534" s="69" t="s">
        <v>2223</v>
      </c>
      <c r="G534" s="19" t="s">
        <v>2556</v>
      </c>
    </row>
    <row r="535" spans="1:7" x14ac:dyDescent="0.25">
      <c r="A535" s="138">
        <v>46140</v>
      </c>
      <c r="B535" s="139">
        <v>8</v>
      </c>
      <c r="C535" s="140" t="s">
        <v>76</v>
      </c>
      <c r="D535" s="141" t="s">
        <v>197</v>
      </c>
      <c r="E535" s="69" t="s">
        <v>2153</v>
      </c>
      <c r="F535" s="69" t="s">
        <v>2163</v>
      </c>
      <c r="G535" s="19" t="s">
        <v>2126</v>
      </c>
    </row>
    <row r="536" spans="1:7" x14ac:dyDescent="0.25">
      <c r="A536" s="138">
        <v>46140</v>
      </c>
      <c r="B536" s="139">
        <v>8</v>
      </c>
      <c r="C536" s="140" t="s">
        <v>76</v>
      </c>
      <c r="D536" s="141" t="s">
        <v>2412</v>
      </c>
      <c r="E536" s="69" t="s">
        <v>2153</v>
      </c>
      <c r="F536" s="69" t="s">
        <v>2163</v>
      </c>
      <c r="G536" s="19" t="s">
        <v>2126</v>
      </c>
    </row>
    <row r="537" spans="1:7" x14ac:dyDescent="0.25">
      <c r="A537" s="138">
        <v>46140</v>
      </c>
      <c r="B537" s="139">
        <v>20</v>
      </c>
      <c r="C537" s="140" t="s">
        <v>2169</v>
      </c>
      <c r="D537" s="141" t="s">
        <v>197</v>
      </c>
      <c r="E537" s="69" t="s">
        <v>2153</v>
      </c>
      <c r="F537" s="69" t="s">
        <v>2386</v>
      </c>
      <c r="G537" s="19" t="s">
        <v>2146</v>
      </c>
    </row>
    <row r="538" spans="1:7" x14ac:dyDescent="0.25">
      <c r="A538" s="138">
        <v>46140</v>
      </c>
      <c r="B538" s="139">
        <v>1</v>
      </c>
      <c r="C538" s="140" t="s">
        <v>76</v>
      </c>
      <c r="D538" s="141" t="s">
        <v>1440</v>
      </c>
      <c r="E538" s="69" t="s">
        <v>2122</v>
      </c>
      <c r="F538" s="69" t="s">
        <v>2168</v>
      </c>
      <c r="G538" s="19" t="s">
        <v>2138</v>
      </c>
    </row>
    <row r="539" spans="1:7" x14ac:dyDescent="0.25">
      <c r="A539" s="138">
        <v>46140</v>
      </c>
      <c r="B539" s="139">
        <v>8</v>
      </c>
      <c r="C539" s="140" t="s">
        <v>76</v>
      </c>
      <c r="D539" s="141" t="s">
        <v>197</v>
      </c>
      <c r="E539" s="69" t="s">
        <v>2153</v>
      </c>
      <c r="F539" s="69" t="s">
        <v>2163</v>
      </c>
      <c r="G539" s="19" t="s">
        <v>2126</v>
      </c>
    </row>
    <row r="540" spans="1:7" x14ac:dyDescent="0.25">
      <c r="A540" s="138">
        <v>46140</v>
      </c>
      <c r="B540" s="139">
        <v>8</v>
      </c>
      <c r="C540" s="140" t="s">
        <v>76</v>
      </c>
      <c r="D540" s="141" t="s">
        <v>2412</v>
      </c>
      <c r="E540" s="69" t="s">
        <v>2153</v>
      </c>
      <c r="F540" s="69" t="s">
        <v>2163</v>
      </c>
      <c r="G540" s="19" t="s">
        <v>2126</v>
      </c>
    </row>
    <row r="541" spans="1:7" x14ac:dyDescent="0.25">
      <c r="A541" s="138">
        <v>46140</v>
      </c>
      <c r="B541" s="139">
        <v>20</v>
      </c>
      <c r="C541" s="140" t="s">
        <v>2169</v>
      </c>
      <c r="D541" s="141" t="s">
        <v>197</v>
      </c>
      <c r="E541" s="69" t="s">
        <v>2451</v>
      </c>
      <c r="F541" s="69" t="s">
        <v>2451</v>
      </c>
      <c r="G541" s="19" t="s">
        <v>2151</v>
      </c>
    </row>
    <row r="542" spans="1:7" x14ac:dyDescent="0.25">
      <c r="A542" s="138">
        <v>46141</v>
      </c>
      <c r="B542" s="139">
        <v>10</v>
      </c>
      <c r="C542" s="140" t="s">
        <v>33</v>
      </c>
      <c r="D542" s="141" t="s">
        <v>2387</v>
      </c>
      <c r="E542" s="69" t="s">
        <v>2136</v>
      </c>
      <c r="F542" s="69" t="s">
        <v>2219</v>
      </c>
      <c r="G542" s="19" t="s">
        <v>2135</v>
      </c>
    </row>
    <row r="543" spans="1:7" x14ac:dyDescent="0.25">
      <c r="A543" s="138">
        <v>46141</v>
      </c>
      <c r="B543" s="139">
        <v>2</v>
      </c>
      <c r="C543" s="140" t="s">
        <v>33</v>
      </c>
      <c r="D543" s="141" t="s">
        <v>2383</v>
      </c>
      <c r="E543" s="69" t="s">
        <v>2136</v>
      </c>
      <c r="F543" s="69" t="s">
        <v>2219</v>
      </c>
      <c r="G543" s="19" t="s">
        <v>2135</v>
      </c>
    </row>
    <row r="544" spans="1:7" x14ac:dyDescent="0.25">
      <c r="A544" s="138">
        <v>46141</v>
      </c>
      <c r="B544" s="139">
        <v>14</v>
      </c>
      <c r="C544" s="140" t="s">
        <v>33</v>
      </c>
      <c r="D544" s="141" t="s">
        <v>2387</v>
      </c>
      <c r="E544" s="69" t="s">
        <v>2136</v>
      </c>
      <c r="F544" s="69" t="s">
        <v>2394</v>
      </c>
      <c r="G544" s="19" t="s">
        <v>2146</v>
      </c>
    </row>
    <row r="545" spans="1:7" x14ac:dyDescent="0.25">
      <c r="A545" s="138">
        <v>46141</v>
      </c>
      <c r="B545" s="139">
        <v>2</v>
      </c>
      <c r="C545" s="140" t="s">
        <v>33</v>
      </c>
      <c r="D545" s="141" t="s">
        <v>2383</v>
      </c>
      <c r="E545" s="69" t="s">
        <v>2136</v>
      </c>
      <c r="F545" s="69" t="s">
        <v>2394</v>
      </c>
      <c r="G545" s="19" t="s">
        <v>2146</v>
      </c>
    </row>
    <row r="546" spans="1:7" x14ac:dyDescent="0.25">
      <c r="A546" s="138">
        <v>46141</v>
      </c>
      <c r="B546" s="139">
        <v>4</v>
      </c>
      <c r="C546" s="140" t="s">
        <v>33</v>
      </c>
      <c r="D546" s="141" t="s">
        <v>2383</v>
      </c>
      <c r="E546" s="69" t="s">
        <v>2136</v>
      </c>
      <c r="F546" s="69" t="s">
        <v>2401</v>
      </c>
      <c r="G546" s="19" t="s">
        <v>2370</v>
      </c>
    </row>
    <row r="547" spans="1:7" x14ac:dyDescent="0.25">
      <c r="A547" s="138">
        <v>46141</v>
      </c>
      <c r="B547" s="139">
        <v>4</v>
      </c>
      <c r="C547" s="140" t="s">
        <v>33</v>
      </c>
      <c r="D547" s="141" t="s">
        <v>2383</v>
      </c>
      <c r="E547" s="69" t="s">
        <v>2136</v>
      </c>
      <c r="F547" s="69" t="s">
        <v>2450</v>
      </c>
      <c r="G547" s="19" t="s">
        <v>2425</v>
      </c>
    </row>
    <row r="548" spans="1:7" x14ac:dyDescent="0.25">
      <c r="A548" s="138">
        <v>46141</v>
      </c>
      <c r="B548" s="139">
        <v>1</v>
      </c>
      <c r="C548" s="140" t="s">
        <v>33</v>
      </c>
      <c r="D548" s="141" t="s">
        <v>2383</v>
      </c>
      <c r="E548" s="69" t="s">
        <v>2153</v>
      </c>
      <c r="F548" s="69" t="s">
        <v>2558</v>
      </c>
      <c r="G548" s="19" t="s">
        <v>2140</v>
      </c>
    </row>
    <row r="549" spans="1:7" x14ac:dyDescent="0.25">
      <c r="A549" s="138">
        <v>46141</v>
      </c>
      <c r="B549" s="139">
        <v>10</v>
      </c>
      <c r="C549" s="140" t="s">
        <v>33</v>
      </c>
      <c r="D549" s="141" t="s">
        <v>2387</v>
      </c>
      <c r="E549" s="69" t="s">
        <v>2153</v>
      </c>
      <c r="F549" s="69" t="s">
        <v>2559</v>
      </c>
      <c r="G549" s="19" t="s">
        <v>2142</v>
      </c>
    </row>
    <row r="550" spans="1:7" x14ac:dyDescent="0.25">
      <c r="A550" s="138">
        <v>46141</v>
      </c>
      <c r="B550" s="139">
        <v>2</v>
      </c>
      <c r="C550" s="140" t="s">
        <v>33</v>
      </c>
      <c r="D550" s="141" t="s">
        <v>2383</v>
      </c>
      <c r="E550" s="69" t="s">
        <v>2153</v>
      </c>
      <c r="F550" s="69" t="s">
        <v>2160</v>
      </c>
      <c r="G550" s="19" t="s">
        <v>2142</v>
      </c>
    </row>
    <row r="551" spans="1:7" x14ac:dyDescent="0.25">
      <c r="A551" s="138">
        <v>46141</v>
      </c>
      <c r="B551" s="139">
        <v>2</v>
      </c>
      <c r="C551" s="140" t="s">
        <v>33</v>
      </c>
      <c r="D551" s="141" t="s">
        <v>2383</v>
      </c>
      <c r="E551" s="69" t="s">
        <v>2153</v>
      </c>
      <c r="F551" s="69" t="s">
        <v>2154</v>
      </c>
      <c r="G551" s="19" t="s">
        <v>2212</v>
      </c>
    </row>
    <row r="552" spans="1:7" x14ac:dyDescent="0.25">
      <c r="A552" s="138">
        <v>46141</v>
      </c>
      <c r="B552" s="139">
        <v>1</v>
      </c>
      <c r="C552" s="140" t="s">
        <v>53</v>
      </c>
      <c r="D552" s="141" t="s">
        <v>2383</v>
      </c>
      <c r="E552" s="69" t="s">
        <v>2153</v>
      </c>
      <c r="F552" s="69" t="s">
        <v>2153</v>
      </c>
      <c r="G552" s="19" t="s">
        <v>2560</v>
      </c>
    </row>
    <row r="553" spans="1:7" x14ac:dyDescent="0.25">
      <c r="A553" s="138">
        <v>46141</v>
      </c>
      <c r="B553" s="139">
        <v>2</v>
      </c>
      <c r="C553" s="140" t="s">
        <v>33</v>
      </c>
      <c r="D553" s="141" t="s">
        <v>2383</v>
      </c>
      <c r="E553" s="69" t="s">
        <v>2136</v>
      </c>
      <c r="F553" s="69" t="s">
        <v>2154</v>
      </c>
      <c r="G553" s="19" t="s">
        <v>2561</v>
      </c>
    </row>
    <row r="554" spans="1:7" x14ac:dyDescent="0.25">
      <c r="A554" s="138">
        <v>46141</v>
      </c>
      <c r="B554" s="139">
        <v>2</v>
      </c>
      <c r="C554" s="140" t="s">
        <v>33</v>
      </c>
      <c r="D554" s="141" t="s">
        <v>2383</v>
      </c>
      <c r="E554" s="69" t="s">
        <v>2136</v>
      </c>
      <c r="F554" s="69" t="s">
        <v>2562</v>
      </c>
      <c r="G554" s="19" t="s">
        <v>2385</v>
      </c>
    </row>
    <row r="555" spans="1:7" x14ac:dyDescent="0.25">
      <c r="A555" s="138">
        <v>46141</v>
      </c>
      <c r="B555" s="139">
        <v>1</v>
      </c>
      <c r="C555" s="140" t="s">
        <v>33</v>
      </c>
      <c r="D555" s="141" t="s">
        <v>2383</v>
      </c>
      <c r="E555" s="69" t="s">
        <v>2122</v>
      </c>
      <c r="F555" s="69" t="s">
        <v>2122</v>
      </c>
      <c r="G555" s="19" t="s">
        <v>2370</v>
      </c>
    </row>
    <row r="556" spans="1:7" x14ac:dyDescent="0.25">
      <c r="A556" s="138">
        <v>46141</v>
      </c>
      <c r="B556" s="139">
        <v>20</v>
      </c>
      <c r="C556" s="140" t="s">
        <v>2169</v>
      </c>
      <c r="D556" s="141" t="s">
        <v>197</v>
      </c>
      <c r="E556" s="69" t="s">
        <v>2136</v>
      </c>
      <c r="F556" s="69" t="s">
        <v>2236</v>
      </c>
      <c r="G556" s="19" t="s">
        <v>2142</v>
      </c>
    </row>
    <row r="557" spans="1:7" x14ac:dyDescent="0.25">
      <c r="A557" s="138">
        <v>46141</v>
      </c>
      <c r="B557" s="139">
        <v>3</v>
      </c>
      <c r="C557" s="140" t="s">
        <v>33</v>
      </c>
      <c r="D557" s="141" t="s">
        <v>2387</v>
      </c>
      <c r="E557" s="69" t="s">
        <v>2153</v>
      </c>
      <c r="F557" s="69" t="s">
        <v>2225</v>
      </c>
      <c r="G557" s="19" t="s">
        <v>2563</v>
      </c>
    </row>
    <row r="558" spans="1:7" x14ac:dyDescent="0.25">
      <c r="A558" s="138">
        <v>46141</v>
      </c>
      <c r="B558" s="139">
        <v>4</v>
      </c>
      <c r="C558" s="140" t="s">
        <v>33</v>
      </c>
      <c r="D558" s="141" t="s">
        <v>2387</v>
      </c>
      <c r="E558" s="69" t="s">
        <v>2153</v>
      </c>
      <c r="F558" s="69" t="s">
        <v>2163</v>
      </c>
      <c r="G558" s="19" t="s">
        <v>2126</v>
      </c>
    </row>
    <row r="559" spans="1:7" x14ac:dyDescent="0.25">
      <c r="A559" s="138">
        <v>46141</v>
      </c>
      <c r="B559" s="139">
        <v>1</v>
      </c>
      <c r="C559" s="140" t="s">
        <v>33</v>
      </c>
      <c r="D559" s="141" t="s">
        <v>2564</v>
      </c>
      <c r="E559" s="69" t="s">
        <v>2565</v>
      </c>
      <c r="F559" s="69" t="s">
        <v>2566</v>
      </c>
      <c r="G559" s="19" t="s">
        <v>2142</v>
      </c>
    </row>
    <row r="560" spans="1:7" x14ac:dyDescent="0.25">
      <c r="A560" s="138">
        <v>46141</v>
      </c>
      <c r="B560" s="139">
        <v>2</v>
      </c>
      <c r="C560" s="140" t="s">
        <v>33</v>
      </c>
      <c r="D560" s="141" t="s">
        <v>2383</v>
      </c>
      <c r="E560" s="69" t="s">
        <v>2451</v>
      </c>
      <c r="F560" s="69" t="s">
        <v>2452</v>
      </c>
      <c r="G560" s="19" t="s">
        <v>2385</v>
      </c>
    </row>
    <row r="561" spans="1:7" x14ac:dyDescent="0.25">
      <c r="A561" s="138">
        <v>46141</v>
      </c>
      <c r="B561" s="139">
        <v>1</v>
      </c>
      <c r="C561" s="140" t="s">
        <v>33</v>
      </c>
      <c r="D561" s="141" t="s">
        <v>2470</v>
      </c>
      <c r="E561" s="69" t="s">
        <v>2136</v>
      </c>
      <c r="F561" s="69" t="s">
        <v>2154</v>
      </c>
      <c r="G561" s="19" t="s">
        <v>2138</v>
      </c>
    </row>
    <row r="562" spans="1:7" x14ac:dyDescent="0.25">
      <c r="A562" s="138">
        <v>46141</v>
      </c>
      <c r="B562" s="139">
        <v>1</v>
      </c>
      <c r="C562" s="140" t="s">
        <v>53</v>
      </c>
      <c r="D562" s="141" t="s">
        <v>91</v>
      </c>
      <c r="E562" s="69" t="s">
        <v>2122</v>
      </c>
      <c r="F562" s="69" t="s">
        <v>2122</v>
      </c>
      <c r="G562" s="19" t="s">
        <v>2138</v>
      </c>
    </row>
    <row r="563" spans="1:7" x14ac:dyDescent="0.25">
      <c r="A563" s="138">
        <v>46141</v>
      </c>
      <c r="B563" s="139">
        <v>13</v>
      </c>
      <c r="C563" s="140" t="s">
        <v>33</v>
      </c>
      <c r="D563" s="141" t="s">
        <v>41</v>
      </c>
      <c r="E563" s="69" t="s">
        <v>2122</v>
      </c>
      <c r="F563" s="69" t="s">
        <v>2163</v>
      </c>
      <c r="G563" s="19" t="s">
        <v>2126</v>
      </c>
    </row>
    <row r="564" spans="1:7" x14ac:dyDescent="0.25">
      <c r="A564" s="138">
        <v>46141</v>
      </c>
      <c r="B564" s="139">
        <v>1</v>
      </c>
      <c r="C564" s="140" t="s">
        <v>53</v>
      </c>
      <c r="D564" s="141" t="s">
        <v>91</v>
      </c>
      <c r="E564" s="69" t="s">
        <v>2122</v>
      </c>
      <c r="F564" s="69" t="s">
        <v>2245</v>
      </c>
      <c r="G564" s="19" t="s">
        <v>2135</v>
      </c>
    </row>
    <row r="565" spans="1:7" x14ac:dyDescent="0.25">
      <c r="A565" s="138">
        <v>46141</v>
      </c>
      <c r="B565" s="139">
        <v>1</v>
      </c>
      <c r="C565" s="140" t="s">
        <v>76</v>
      </c>
      <c r="D565" s="141" t="s">
        <v>121</v>
      </c>
      <c r="E565" s="69" t="s">
        <v>2136</v>
      </c>
      <c r="F565" s="69" t="s">
        <v>2225</v>
      </c>
      <c r="G565" s="19" t="s">
        <v>2536</v>
      </c>
    </row>
    <row r="566" spans="1:7" x14ac:dyDescent="0.25">
      <c r="A566" s="138">
        <v>46141</v>
      </c>
      <c r="B566" s="139">
        <v>2</v>
      </c>
      <c r="C566" s="140" t="s">
        <v>33</v>
      </c>
      <c r="D566" s="141" t="s">
        <v>2553</v>
      </c>
      <c r="E566" s="69" t="s">
        <v>2153</v>
      </c>
      <c r="F566" s="69" t="s">
        <v>2163</v>
      </c>
      <c r="G566" s="19" t="s">
        <v>2126</v>
      </c>
    </row>
    <row r="567" spans="1:7" x14ac:dyDescent="0.25">
      <c r="A567" s="138">
        <v>46141</v>
      </c>
      <c r="B567" s="139">
        <v>1</v>
      </c>
      <c r="C567" s="140" t="s">
        <v>33</v>
      </c>
      <c r="D567" s="141" t="s">
        <v>2553</v>
      </c>
      <c r="E567" s="69" t="s">
        <v>2153</v>
      </c>
      <c r="F567" s="69" t="s">
        <v>2127</v>
      </c>
      <c r="G567" s="19" t="s">
        <v>2138</v>
      </c>
    </row>
    <row r="568" spans="1:7" x14ac:dyDescent="0.25">
      <c r="A568" s="138">
        <v>46141</v>
      </c>
      <c r="B568" s="139">
        <v>1</v>
      </c>
      <c r="C568" s="140" t="s">
        <v>33</v>
      </c>
      <c r="D568" s="141" t="s">
        <v>1947</v>
      </c>
      <c r="E568" s="69" t="s">
        <v>2153</v>
      </c>
      <c r="F568" s="69" t="s">
        <v>2567</v>
      </c>
      <c r="G568" s="19" t="s">
        <v>2568</v>
      </c>
    </row>
    <row r="569" spans="1:7" x14ac:dyDescent="0.25">
      <c r="A569" s="138">
        <v>46141</v>
      </c>
      <c r="B569" s="139">
        <v>1</v>
      </c>
      <c r="C569" s="140" t="s">
        <v>33</v>
      </c>
      <c r="D569" s="141" t="s">
        <v>2553</v>
      </c>
      <c r="E569" s="69" t="s">
        <v>2153</v>
      </c>
      <c r="F569" s="69" t="s">
        <v>2569</v>
      </c>
      <c r="G569" s="19" t="s">
        <v>2377</v>
      </c>
    </row>
    <row r="570" spans="1:7" x14ac:dyDescent="0.25">
      <c r="A570" s="138">
        <v>46141</v>
      </c>
      <c r="B570" s="139">
        <v>2</v>
      </c>
      <c r="C570" s="140" t="s">
        <v>33</v>
      </c>
      <c r="D570" s="141" t="s">
        <v>2470</v>
      </c>
      <c r="E570" s="69" t="s">
        <v>2153</v>
      </c>
      <c r="F570" s="69" t="s">
        <v>2123</v>
      </c>
      <c r="G570" s="19" t="s">
        <v>2124</v>
      </c>
    </row>
    <row r="571" spans="1:7" x14ac:dyDescent="0.25">
      <c r="A571" s="138">
        <v>46141</v>
      </c>
      <c r="B571" s="139">
        <v>1</v>
      </c>
      <c r="C571" s="140" t="s">
        <v>33</v>
      </c>
      <c r="D571" s="141" t="s">
        <v>2167</v>
      </c>
      <c r="E571" s="69" t="s">
        <v>2122</v>
      </c>
      <c r="F571" s="69" t="s">
        <v>2226</v>
      </c>
      <c r="G571" s="19" t="s">
        <v>2218</v>
      </c>
    </row>
    <row r="572" spans="1:7" x14ac:dyDescent="0.25">
      <c r="A572" s="138">
        <v>46141</v>
      </c>
      <c r="B572" s="139">
        <v>1</v>
      </c>
      <c r="C572" s="140" t="s">
        <v>53</v>
      </c>
      <c r="D572" s="141" t="s">
        <v>91</v>
      </c>
      <c r="E572" s="69" t="s">
        <v>2153</v>
      </c>
      <c r="F572" s="69" t="s">
        <v>2242</v>
      </c>
      <c r="G572" s="19" t="s">
        <v>2146</v>
      </c>
    </row>
    <row r="573" spans="1:7" x14ac:dyDescent="0.25">
      <c r="A573" s="138">
        <v>46141</v>
      </c>
      <c r="B573" s="139">
        <v>2</v>
      </c>
      <c r="C573" s="140" t="s">
        <v>33</v>
      </c>
      <c r="D573" s="141" t="s">
        <v>73</v>
      </c>
      <c r="E573" s="69" t="s">
        <v>2451</v>
      </c>
      <c r="F573" s="69" t="s">
        <v>2163</v>
      </c>
      <c r="G573" s="19" t="s">
        <v>2429</v>
      </c>
    </row>
    <row r="574" spans="1:7" x14ac:dyDescent="0.25">
      <c r="A574" s="138">
        <v>46142</v>
      </c>
      <c r="B574" s="139">
        <v>4</v>
      </c>
      <c r="C574" s="140" t="s">
        <v>33</v>
      </c>
      <c r="D574" s="141" t="s">
        <v>1947</v>
      </c>
      <c r="E574" s="69" t="s">
        <v>2451</v>
      </c>
      <c r="F574" s="69" t="s">
        <v>2223</v>
      </c>
      <c r="G574" s="19" t="s">
        <v>2212</v>
      </c>
    </row>
    <row r="575" spans="1:7" x14ac:dyDescent="0.25">
      <c r="A575" s="138">
        <v>46142</v>
      </c>
      <c r="B575" s="139">
        <v>1</v>
      </c>
      <c r="C575" s="140" t="s">
        <v>33</v>
      </c>
      <c r="D575" s="141" t="s">
        <v>1949</v>
      </c>
      <c r="E575" s="69" t="s">
        <v>2451</v>
      </c>
      <c r="F575" s="69" t="s">
        <v>2223</v>
      </c>
      <c r="G575" s="19" t="s">
        <v>2238</v>
      </c>
    </row>
    <row r="576" spans="1:7" x14ac:dyDescent="0.25">
      <c r="A576" s="138">
        <v>46142</v>
      </c>
      <c r="B576" s="139">
        <v>1</v>
      </c>
      <c r="C576" s="140" t="s">
        <v>33</v>
      </c>
      <c r="D576" s="141" t="s">
        <v>2570</v>
      </c>
      <c r="E576" s="69" t="s">
        <v>2451</v>
      </c>
      <c r="F576" s="69" t="s">
        <v>2223</v>
      </c>
      <c r="G576" s="19" t="s">
        <v>2238</v>
      </c>
    </row>
    <row r="577" spans="1:7" ht="30" x14ac:dyDescent="0.25">
      <c r="A577" s="138">
        <v>46142</v>
      </c>
      <c r="B577" s="139">
        <v>1</v>
      </c>
      <c r="C577" s="140" t="s">
        <v>1915</v>
      </c>
      <c r="D577" s="141" t="s">
        <v>2571</v>
      </c>
      <c r="E577" s="69" t="s">
        <v>2451</v>
      </c>
      <c r="F577" s="69" t="s">
        <v>2223</v>
      </c>
      <c r="G577" s="19" t="s">
        <v>2238</v>
      </c>
    </row>
    <row r="578" spans="1:7" ht="30" x14ac:dyDescent="0.25">
      <c r="A578" s="138">
        <v>46142</v>
      </c>
      <c r="B578" s="139">
        <v>3</v>
      </c>
      <c r="C578" s="140" t="s">
        <v>1915</v>
      </c>
      <c r="D578" s="141" t="s">
        <v>2572</v>
      </c>
      <c r="E578" s="69" t="s">
        <v>2451</v>
      </c>
      <c r="F578" s="69" t="s">
        <v>2223</v>
      </c>
      <c r="G578" s="19" t="s">
        <v>2238</v>
      </c>
    </row>
    <row r="579" spans="1:7" x14ac:dyDescent="0.25">
      <c r="A579" s="138">
        <v>46142</v>
      </c>
      <c r="B579" s="139">
        <v>1</v>
      </c>
      <c r="C579" s="140" t="s">
        <v>1915</v>
      </c>
      <c r="D579" s="141" t="s">
        <v>2598</v>
      </c>
      <c r="E579" s="69" t="s">
        <v>2451</v>
      </c>
      <c r="F579" s="69" t="s">
        <v>2223</v>
      </c>
      <c r="G579" s="19" t="s">
        <v>2238</v>
      </c>
    </row>
    <row r="580" spans="1:7" x14ac:dyDescent="0.25">
      <c r="A580" s="138">
        <v>46142</v>
      </c>
      <c r="B580" s="139">
        <v>3</v>
      </c>
      <c r="C580" s="140" t="s">
        <v>33</v>
      </c>
      <c r="D580" s="141" t="s">
        <v>2087</v>
      </c>
      <c r="E580" s="69" t="s">
        <v>2451</v>
      </c>
      <c r="F580" s="69" t="s">
        <v>2223</v>
      </c>
      <c r="G580" s="19" t="s">
        <v>2238</v>
      </c>
    </row>
    <row r="581" spans="1:7" x14ac:dyDescent="0.25">
      <c r="A581" s="138">
        <v>46142</v>
      </c>
      <c r="B581" s="139">
        <v>1</v>
      </c>
      <c r="C581" s="140" t="s">
        <v>159</v>
      </c>
      <c r="D581" s="141" t="s">
        <v>2089</v>
      </c>
      <c r="E581" s="69" t="s">
        <v>2451</v>
      </c>
      <c r="F581" s="69" t="s">
        <v>2409</v>
      </c>
      <c r="G581" s="19" t="s">
        <v>2138</v>
      </c>
    </row>
    <row r="582" spans="1:7" x14ac:dyDescent="0.25">
      <c r="A582" s="138">
        <v>46142</v>
      </c>
      <c r="B582" s="139">
        <v>3</v>
      </c>
      <c r="C582" s="140" t="s">
        <v>53</v>
      </c>
      <c r="D582" s="141" t="s">
        <v>2573</v>
      </c>
      <c r="E582" s="69" t="s">
        <v>2451</v>
      </c>
      <c r="F582" s="69" t="s">
        <v>2567</v>
      </c>
      <c r="G582" s="19" t="s">
        <v>2138</v>
      </c>
    </row>
    <row r="583" spans="1:7" x14ac:dyDescent="0.25">
      <c r="A583" s="138">
        <v>46142</v>
      </c>
      <c r="B583" s="139">
        <v>1</v>
      </c>
      <c r="C583" s="140" t="s">
        <v>33</v>
      </c>
      <c r="D583" s="141" t="s">
        <v>1949</v>
      </c>
      <c r="E583" s="69" t="s">
        <v>2451</v>
      </c>
      <c r="F583" s="69" t="s">
        <v>2223</v>
      </c>
      <c r="G583" s="19" t="s">
        <v>2238</v>
      </c>
    </row>
    <row r="584" spans="1:7" ht="30" x14ac:dyDescent="0.25">
      <c r="A584" s="138">
        <v>46142</v>
      </c>
      <c r="B584" s="139">
        <v>1</v>
      </c>
      <c r="C584" s="140" t="s">
        <v>1915</v>
      </c>
      <c r="D584" s="141" t="s">
        <v>2572</v>
      </c>
      <c r="E584" s="69" t="s">
        <v>2153</v>
      </c>
      <c r="F584" s="69" t="s">
        <v>2223</v>
      </c>
      <c r="G584" s="19" t="s">
        <v>2238</v>
      </c>
    </row>
    <row r="585" spans="1:7" x14ac:dyDescent="0.25">
      <c r="A585" s="138">
        <v>46142</v>
      </c>
      <c r="B585" s="139">
        <v>1</v>
      </c>
      <c r="C585" s="140" t="s">
        <v>33</v>
      </c>
      <c r="D585" s="141" t="s">
        <v>2574</v>
      </c>
      <c r="E585" s="69" t="s">
        <v>2451</v>
      </c>
      <c r="F585" s="69" t="s">
        <v>2451</v>
      </c>
      <c r="G585" s="19" t="s">
        <v>2575</v>
      </c>
    </row>
    <row r="586" spans="1:7" x14ac:dyDescent="0.25">
      <c r="A586" s="138">
        <v>46142</v>
      </c>
      <c r="B586" s="139">
        <v>500</v>
      </c>
      <c r="C586" s="140" t="s">
        <v>33</v>
      </c>
      <c r="D586" s="141" t="s">
        <v>2576</v>
      </c>
      <c r="E586" s="69" t="s">
        <v>2451</v>
      </c>
      <c r="F586" s="69" t="s">
        <v>2409</v>
      </c>
      <c r="G586" s="19" t="s">
        <v>2138</v>
      </c>
    </row>
    <row r="587" spans="1:7" x14ac:dyDescent="0.25">
      <c r="A587" s="138">
        <v>46142</v>
      </c>
      <c r="B587" s="139">
        <v>3</v>
      </c>
      <c r="C587" s="140" t="s">
        <v>33</v>
      </c>
      <c r="D587" s="141" t="s">
        <v>2577</v>
      </c>
      <c r="E587" s="69" t="s">
        <v>2153</v>
      </c>
      <c r="F587" s="69" t="s">
        <v>2567</v>
      </c>
      <c r="G587" s="19" t="s">
        <v>2138</v>
      </c>
    </row>
    <row r="588" spans="1:7" x14ac:dyDescent="0.25">
      <c r="A588" s="138">
        <v>46142</v>
      </c>
      <c r="B588" s="139">
        <v>10</v>
      </c>
      <c r="C588" s="140" t="s">
        <v>33</v>
      </c>
      <c r="D588" s="141" t="s">
        <v>2387</v>
      </c>
      <c r="E588" s="69" t="s">
        <v>2136</v>
      </c>
      <c r="F588" s="69" t="s">
        <v>2216</v>
      </c>
      <c r="G588" s="19" t="s">
        <v>2135</v>
      </c>
    </row>
    <row r="589" spans="1:7" x14ac:dyDescent="0.25">
      <c r="A589" s="138">
        <v>46142</v>
      </c>
      <c r="B589" s="139">
        <v>2</v>
      </c>
      <c r="C589" s="140" t="s">
        <v>33</v>
      </c>
      <c r="D589" s="141" t="s">
        <v>2383</v>
      </c>
      <c r="E589" s="69" t="s">
        <v>2136</v>
      </c>
      <c r="F589" s="69" t="s">
        <v>2216</v>
      </c>
      <c r="G589" s="19" t="s">
        <v>2135</v>
      </c>
    </row>
    <row r="590" spans="1:7" x14ac:dyDescent="0.25">
      <c r="A590" s="138">
        <v>46142</v>
      </c>
      <c r="B590" s="139">
        <v>14</v>
      </c>
      <c r="C590" s="140" t="s">
        <v>33</v>
      </c>
      <c r="D590" s="141" t="s">
        <v>2387</v>
      </c>
      <c r="E590" s="69" t="s">
        <v>2136</v>
      </c>
      <c r="F590" s="69" t="s">
        <v>2394</v>
      </c>
      <c r="G590" s="19" t="s">
        <v>2146</v>
      </c>
    </row>
    <row r="591" spans="1:7" x14ac:dyDescent="0.25">
      <c r="A591" s="138">
        <v>46142</v>
      </c>
      <c r="B591" s="139">
        <v>2</v>
      </c>
      <c r="C591" s="140" t="s">
        <v>33</v>
      </c>
      <c r="D591" s="141" t="s">
        <v>2383</v>
      </c>
      <c r="E591" s="69" t="s">
        <v>2136</v>
      </c>
      <c r="F591" s="69" t="s">
        <v>2394</v>
      </c>
      <c r="G591" s="19" t="s">
        <v>2146</v>
      </c>
    </row>
    <row r="592" spans="1:7" x14ac:dyDescent="0.25">
      <c r="A592" s="138">
        <v>46142</v>
      </c>
      <c r="B592" s="139">
        <v>4</v>
      </c>
      <c r="C592" s="140" t="s">
        <v>33</v>
      </c>
      <c r="D592" s="141" t="s">
        <v>2383</v>
      </c>
      <c r="E592" s="69" t="s">
        <v>2136</v>
      </c>
      <c r="F592" s="69" t="s">
        <v>2209</v>
      </c>
      <c r="G592" s="19" t="s">
        <v>2370</v>
      </c>
    </row>
    <row r="593" spans="1:7" x14ac:dyDescent="0.25">
      <c r="A593" s="138">
        <v>46142</v>
      </c>
      <c r="B593" s="139">
        <v>2</v>
      </c>
      <c r="C593" s="140" t="s">
        <v>33</v>
      </c>
      <c r="D593" s="141" t="s">
        <v>2383</v>
      </c>
      <c r="E593" s="69" t="s">
        <v>2136</v>
      </c>
      <c r="F593" s="69" t="s">
        <v>2450</v>
      </c>
      <c r="G593" s="19" t="s">
        <v>2425</v>
      </c>
    </row>
    <row r="594" spans="1:7" x14ac:dyDescent="0.25">
      <c r="A594" s="138">
        <v>46142</v>
      </c>
      <c r="B594" s="139">
        <v>10</v>
      </c>
      <c r="C594" s="140" t="s">
        <v>33</v>
      </c>
      <c r="D594" s="141" t="s">
        <v>2387</v>
      </c>
      <c r="E594" s="69" t="s">
        <v>2136</v>
      </c>
      <c r="F594" s="69" t="s">
        <v>2469</v>
      </c>
      <c r="G594" s="19" t="s">
        <v>2142</v>
      </c>
    </row>
    <row r="595" spans="1:7" x14ac:dyDescent="0.25">
      <c r="A595" s="138">
        <v>46142</v>
      </c>
      <c r="B595" s="139">
        <v>5</v>
      </c>
      <c r="C595" s="140" t="s">
        <v>33</v>
      </c>
      <c r="D595" s="141" t="s">
        <v>2387</v>
      </c>
      <c r="E595" s="69" t="s">
        <v>2122</v>
      </c>
      <c r="F595" s="69" t="s">
        <v>2538</v>
      </c>
      <c r="G595" s="19" t="s">
        <v>2124</v>
      </c>
    </row>
    <row r="596" spans="1:7" x14ac:dyDescent="0.25">
      <c r="A596" s="138">
        <v>46142</v>
      </c>
      <c r="B596" s="139">
        <v>1</v>
      </c>
      <c r="C596" s="140" t="s">
        <v>33</v>
      </c>
      <c r="D596" s="141" t="s">
        <v>2383</v>
      </c>
      <c r="E596" s="69" t="s">
        <v>2122</v>
      </c>
      <c r="F596" s="69" t="s">
        <v>2452</v>
      </c>
      <c r="G596" s="19" t="s">
        <v>2385</v>
      </c>
    </row>
    <row r="597" spans="1:7" x14ac:dyDescent="0.25">
      <c r="A597" s="138">
        <v>46142</v>
      </c>
      <c r="B597" s="139">
        <v>4</v>
      </c>
      <c r="C597" s="140" t="s">
        <v>33</v>
      </c>
      <c r="D597" s="141" t="s">
        <v>2383</v>
      </c>
      <c r="E597" s="69" t="s">
        <v>2136</v>
      </c>
      <c r="F597" s="69" t="s">
        <v>2163</v>
      </c>
      <c r="G597" s="19" t="s">
        <v>2578</v>
      </c>
    </row>
    <row r="598" spans="1:7" x14ac:dyDescent="0.25">
      <c r="A598" s="138">
        <v>46142</v>
      </c>
      <c r="B598" s="139">
        <v>8</v>
      </c>
      <c r="C598" s="140" t="s">
        <v>33</v>
      </c>
      <c r="D598" s="141" t="s">
        <v>2387</v>
      </c>
      <c r="E598" s="69" t="s">
        <v>2136</v>
      </c>
      <c r="F598" s="69" t="s">
        <v>2386</v>
      </c>
      <c r="G598" s="19" t="s">
        <v>2146</v>
      </c>
    </row>
    <row r="599" spans="1:7" x14ac:dyDescent="0.25">
      <c r="A599" s="138">
        <v>46142</v>
      </c>
      <c r="B599" s="139">
        <v>1</v>
      </c>
      <c r="C599" s="140" t="s">
        <v>33</v>
      </c>
      <c r="D599" s="141" t="s">
        <v>2383</v>
      </c>
      <c r="E599" s="69" t="s">
        <v>2122</v>
      </c>
      <c r="F599" s="69" t="s">
        <v>2579</v>
      </c>
      <c r="G599" s="19" t="s">
        <v>2370</v>
      </c>
    </row>
    <row r="600" spans="1:7" x14ac:dyDescent="0.25">
      <c r="A600" s="138">
        <v>46142</v>
      </c>
      <c r="B600" s="139">
        <v>1</v>
      </c>
      <c r="C600" s="140" t="s">
        <v>33</v>
      </c>
      <c r="D600" s="141" t="s">
        <v>2383</v>
      </c>
      <c r="E600" s="69" t="s">
        <v>2122</v>
      </c>
      <c r="F600" s="69" t="s">
        <v>2155</v>
      </c>
      <c r="G600" s="19" t="s">
        <v>2156</v>
      </c>
    </row>
    <row r="601" spans="1:7" x14ac:dyDescent="0.25">
      <c r="A601" s="138">
        <v>46142</v>
      </c>
      <c r="B601" s="139">
        <v>3</v>
      </c>
      <c r="C601" s="140" t="s">
        <v>33</v>
      </c>
      <c r="D601" s="141" t="s">
        <v>2387</v>
      </c>
      <c r="E601" s="69" t="s">
        <v>2122</v>
      </c>
      <c r="F601" s="69" t="s">
        <v>2580</v>
      </c>
      <c r="G601" s="19" t="s">
        <v>2158</v>
      </c>
    </row>
    <row r="602" spans="1:7" x14ac:dyDescent="0.25">
      <c r="A602" s="138">
        <v>46142</v>
      </c>
      <c r="B602" s="139">
        <v>4</v>
      </c>
      <c r="C602" s="140" t="s">
        <v>33</v>
      </c>
      <c r="D602" s="141" t="s">
        <v>2387</v>
      </c>
      <c r="E602" s="69" t="s">
        <v>2136</v>
      </c>
      <c r="F602" s="69" t="s">
        <v>2163</v>
      </c>
      <c r="G602" s="19" t="s">
        <v>2126</v>
      </c>
    </row>
    <row r="603" spans="1:7" x14ac:dyDescent="0.25">
      <c r="A603" s="138">
        <v>46142</v>
      </c>
      <c r="B603" s="139">
        <v>4</v>
      </c>
      <c r="C603" s="140" t="s">
        <v>33</v>
      </c>
      <c r="D603" s="141" t="s">
        <v>2383</v>
      </c>
      <c r="E603" s="69" t="s">
        <v>2136</v>
      </c>
      <c r="F603" s="69" t="s">
        <v>2163</v>
      </c>
      <c r="G603" s="19" t="s">
        <v>2126</v>
      </c>
    </row>
    <row r="604" spans="1:7" x14ac:dyDescent="0.25">
      <c r="A604" s="138">
        <v>46142</v>
      </c>
      <c r="B604" s="139">
        <v>2</v>
      </c>
      <c r="C604" s="140" t="s">
        <v>33</v>
      </c>
      <c r="D604" s="141" t="s">
        <v>2383</v>
      </c>
      <c r="E604" s="69" t="s">
        <v>2122</v>
      </c>
      <c r="F604" s="69" t="s">
        <v>2562</v>
      </c>
      <c r="G604" s="19" t="s">
        <v>2385</v>
      </c>
    </row>
    <row r="605" spans="1:7" x14ac:dyDescent="0.25">
      <c r="A605" s="138">
        <v>46142</v>
      </c>
      <c r="B605" s="139">
        <v>1</v>
      </c>
      <c r="C605" s="140" t="s">
        <v>76</v>
      </c>
      <c r="D605" s="141" t="s">
        <v>1440</v>
      </c>
      <c r="E605" s="69" t="s">
        <v>2153</v>
      </c>
      <c r="F605" s="69" t="s">
        <v>2217</v>
      </c>
      <c r="G605" s="19" t="s">
        <v>2218</v>
      </c>
    </row>
    <row r="606" spans="1:7" x14ac:dyDescent="0.25">
      <c r="A606" s="138">
        <v>46142</v>
      </c>
      <c r="B606" s="139">
        <v>20</v>
      </c>
      <c r="C606" s="140" t="s">
        <v>2169</v>
      </c>
      <c r="D606" s="141" t="s">
        <v>197</v>
      </c>
      <c r="E606" s="69" t="s">
        <v>2122</v>
      </c>
      <c r="F606" s="69" t="s">
        <v>2581</v>
      </c>
      <c r="G606" s="19" t="s">
        <v>2135</v>
      </c>
    </row>
    <row r="607" spans="1:7" x14ac:dyDescent="0.25">
      <c r="A607" s="138">
        <v>46142</v>
      </c>
      <c r="B607" s="139">
        <v>20</v>
      </c>
      <c r="C607" s="140" t="s">
        <v>2169</v>
      </c>
      <c r="D607" s="141" t="s">
        <v>197</v>
      </c>
      <c r="E607" s="69" t="s">
        <v>2153</v>
      </c>
      <c r="F607" s="69" t="s">
        <v>2242</v>
      </c>
      <c r="G607" s="19" t="s">
        <v>2146</v>
      </c>
    </row>
    <row r="608" spans="1:7" x14ac:dyDescent="0.25">
      <c r="A608" s="138">
        <v>46142</v>
      </c>
      <c r="B608" s="139">
        <v>20</v>
      </c>
      <c r="C608" s="140" t="s">
        <v>2169</v>
      </c>
      <c r="D608" s="141" t="s">
        <v>197</v>
      </c>
      <c r="E608" s="69" t="s">
        <v>2122</v>
      </c>
      <c r="F608" s="69" t="s">
        <v>2245</v>
      </c>
      <c r="G608" s="19" t="s">
        <v>2135</v>
      </c>
    </row>
    <row r="609" spans="1:7" x14ac:dyDescent="0.25">
      <c r="A609" s="138">
        <v>46142</v>
      </c>
      <c r="B609" s="139">
        <v>1</v>
      </c>
      <c r="C609" s="140" t="s">
        <v>76</v>
      </c>
      <c r="D609" s="141" t="s">
        <v>2393</v>
      </c>
      <c r="E609" s="69" t="s">
        <v>2122</v>
      </c>
      <c r="F609" s="69" t="s">
        <v>2139</v>
      </c>
      <c r="G609" s="19" t="s">
        <v>2140</v>
      </c>
    </row>
    <row r="610" spans="1:7" x14ac:dyDescent="0.25">
      <c r="A610" s="138">
        <v>46142</v>
      </c>
      <c r="B610" s="139">
        <v>1</v>
      </c>
      <c r="C610" s="140" t="s">
        <v>53</v>
      </c>
      <c r="D610" s="141" t="s">
        <v>225</v>
      </c>
      <c r="E610" s="69" t="s">
        <v>2122</v>
      </c>
      <c r="F610" s="69" t="s">
        <v>2581</v>
      </c>
      <c r="G610" s="19" t="s">
        <v>2135</v>
      </c>
    </row>
    <row r="611" spans="1:7" x14ac:dyDescent="0.25">
      <c r="A611" s="138">
        <v>46142</v>
      </c>
      <c r="B611" s="139">
        <v>1</v>
      </c>
      <c r="C611" s="140" t="s">
        <v>33</v>
      </c>
      <c r="D611" s="141" t="s">
        <v>117</v>
      </c>
      <c r="E611" s="69" t="s">
        <v>2122</v>
      </c>
      <c r="F611" s="69" t="s">
        <v>2580</v>
      </c>
      <c r="G611" s="19" t="s">
        <v>2158</v>
      </c>
    </row>
    <row r="612" spans="1:7" x14ac:dyDescent="0.25">
      <c r="A612" s="138">
        <v>46142</v>
      </c>
      <c r="B612" s="139">
        <v>2</v>
      </c>
      <c r="C612" s="140" t="s">
        <v>53</v>
      </c>
      <c r="D612" s="141" t="s">
        <v>225</v>
      </c>
      <c r="E612" s="69" t="s">
        <v>2122</v>
      </c>
      <c r="F612" s="69" t="s">
        <v>2127</v>
      </c>
      <c r="G612" s="19" t="s">
        <v>2582</v>
      </c>
    </row>
    <row r="613" spans="1:7" x14ac:dyDescent="0.25">
      <c r="A613" s="138">
        <v>46142</v>
      </c>
      <c r="B613" s="139">
        <v>1</v>
      </c>
      <c r="C613" s="140" t="s">
        <v>30</v>
      </c>
      <c r="D613" s="141" t="s">
        <v>2583</v>
      </c>
      <c r="E613" s="69" t="s">
        <v>2122</v>
      </c>
      <c r="F613" s="69" t="s">
        <v>2338</v>
      </c>
      <c r="G613" s="19" t="s">
        <v>2584</v>
      </c>
    </row>
    <row r="614" spans="1:7" x14ac:dyDescent="0.25">
      <c r="A614" s="138">
        <v>46142</v>
      </c>
      <c r="B614" s="139">
        <v>2</v>
      </c>
      <c r="C614" s="140" t="s">
        <v>33</v>
      </c>
      <c r="D614" s="141" t="s">
        <v>1949</v>
      </c>
      <c r="E614" s="69" t="s">
        <v>2122</v>
      </c>
      <c r="F614" s="69" t="s">
        <v>2585</v>
      </c>
      <c r="G614" s="19" t="s">
        <v>2586</v>
      </c>
    </row>
    <row r="615" spans="1:7" x14ac:dyDescent="0.25">
      <c r="A615" s="138">
        <v>46142</v>
      </c>
      <c r="B615" s="139">
        <v>2</v>
      </c>
      <c r="C615" s="140" t="s">
        <v>33</v>
      </c>
      <c r="D615" s="141" t="s">
        <v>41</v>
      </c>
      <c r="E615" s="69" t="s">
        <v>2122</v>
      </c>
      <c r="F615" s="69" t="s">
        <v>2122</v>
      </c>
      <c r="G615" s="19" t="s">
        <v>2138</v>
      </c>
    </row>
    <row r="616" spans="1:7" x14ac:dyDescent="0.25">
      <c r="A616" s="138">
        <v>46142</v>
      </c>
      <c r="B616" s="139">
        <v>1</v>
      </c>
      <c r="C616" s="140" t="s">
        <v>33</v>
      </c>
      <c r="D616" s="141" t="s">
        <v>35</v>
      </c>
      <c r="E616" s="69" t="s">
        <v>2451</v>
      </c>
      <c r="F616" s="69" t="s">
        <v>2451</v>
      </c>
      <c r="G616" s="19" t="s">
        <v>2405</v>
      </c>
    </row>
    <row r="617" spans="1:7" x14ac:dyDescent="0.25">
      <c r="A617" s="138">
        <v>46142</v>
      </c>
      <c r="B617" s="139">
        <v>14</v>
      </c>
      <c r="C617" s="140" t="s">
        <v>33</v>
      </c>
      <c r="D617" s="150" t="s">
        <v>2130</v>
      </c>
      <c r="E617" s="69" t="s">
        <v>2122</v>
      </c>
      <c r="F617" s="69" t="s">
        <v>2409</v>
      </c>
      <c r="G617" s="19" t="s">
        <v>2138</v>
      </c>
    </row>
    <row r="618" spans="1:7" x14ac:dyDescent="0.25">
      <c r="A618" s="138">
        <v>46142</v>
      </c>
      <c r="B618" s="139">
        <v>21</v>
      </c>
      <c r="C618" s="140" t="s">
        <v>33</v>
      </c>
      <c r="D618" s="141" t="s">
        <v>2537</v>
      </c>
      <c r="E618" s="69" t="s">
        <v>2122</v>
      </c>
      <c r="F618" s="69" t="s">
        <v>2409</v>
      </c>
      <c r="G618" s="19" t="s">
        <v>2138</v>
      </c>
    </row>
    <row r="619" spans="1:7" x14ac:dyDescent="0.25">
      <c r="A619" s="138">
        <v>46142</v>
      </c>
      <c r="B619" s="139">
        <v>2</v>
      </c>
      <c r="C619" s="140" t="s">
        <v>33</v>
      </c>
      <c r="D619" s="141" t="s">
        <v>2587</v>
      </c>
      <c r="E619" s="69" t="s">
        <v>2153</v>
      </c>
      <c r="F619" s="69" t="s">
        <v>2409</v>
      </c>
      <c r="G619" s="19" t="s">
        <v>2588</v>
      </c>
    </row>
    <row r="620" spans="1:7" x14ac:dyDescent="0.25">
      <c r="A620" s="138">
        <v>46142</v>
      </c>
      <c r="B620" s="139">
        <v>1</v>
      </c>
      <c r="C620" s="140" t="s">
        <v>33</v>
      </c>
      <c r="D620" s="141" t="s">
        <v>2599</v>
      </c>
      <c r="E620" s="69" t="s">
        <v>2451</v>
      </c>
      <c r="F620" s="69"/>
      <c r="G620" s="19" t="s">
        <v>2405</v>
      </c>
    </row>
    <row r="621" spans="1:7" x14ac:dyDescent="0.25">
      <c r="A621" s="138">
        <v>46142</v>
      </c>
      <c r="B621" s="139">
        <v>1</v>
      </c>
      <c r="C621" s="140" t="s">
        <v>33</v>
      </c>
      <c r="D621" s="141" t="s">
        <v>2600</v>
      </c>
      <c r="E621" s="69" t="s">
        <v>2451</v>
      </c>
      <c r="F621" s="69" t="s">
        <v>2397</v>
      </c>
      <c r="G621" s="19" t="s">
        <v>2608</v>
      </c>
    </row>
    <row r="622" spans="1:7" x14ac:dyDescent="0.25">
      <c r="A622" s="138">
        <v>46142</v>
      </c>
      <c r="B622" s="139">
        <v>4</v>
      </c>
      <c r="C622" s="140" t="s">
        <v>33</v>
      </c>
      <c r="D622" s="141" t="s">
        <v>2601</v>
      </c>
      <c r="E622" s="69" t="s">
        <v>2451</v>
      </c>
      <c r="F622" s="69" t="s">
        <v>2127</v>
      </c>
      <c r="G622" s="19" t="s">
        <v>2212</v>
      </c>
    </row>
    <row r="623" spans="1:7" x14ac:dyDescent="0.25">
      <c r="A623" s="138">
        <v>46142</v>
      </c>
      <c r="B623" s="139">
        <v>1</v>
      </c>
      <c r="C623" s="140" t="s">
        <v>76</v>
      </c>
      <c r="D623" s="141" t="s">
        <v>2602</v>
      </c>
      <c r="E623" s="69" t="s">
        <v>2153</v>
      </c>
      <c r="F623" s="69"/>
      <c r="G623" s="19" t="s">
        <v>2405</v>
      </c>
    </row>
    <row r="624" spans="1:7" x14ac:dyDescent="0.25">
      <c r="A624" s="138">
        <v>46142</v>
      </c>
      <c r="B624" s="139">
        <v>1</v>
      </c>
      <c r="C624" s="140" t="s">
        <v>159</v>
      </c>
      <c r="D624" s="141" t="s">
        <v>2115</v>
      </c>
      <c r="E624" s="69" t="s">
        <v>2153</v>
      </c>
      <c r="F624" s="69"/>
      <c r="G624" s="19" t="s">
        <v>2238</v>
      </c>
    </row>
    <row r="625" spans="1:7" ht="30" x14ac:dyDescent="0.25">
      <c r="A625" s="138">
        <v>46142</v>
      </c>
      <c r="B625" s="139">
        <v>1</v>
      </c>
      <c r="C625" s="140" t="s">
        <v>159</v>
      </c>
      <c r="D625" s="141" t="s">
        <v>2603</v>
      </c>
      <c r="E625" s="69"/>
      <c r="F625" s="69"/>
      <c r="G625" s="19" t="s">
        <v>2132</v>
      </c>
    </row>
    <row r="626" spans="1:7" ht="30" x14ac:dyDescent="0.25">
      <c r="A626" s="138">
        <v>46142</v>
      </c>
      <c r="B626" s="139">
        <v>1</v>
      </c>
      <c r="C626" s="140" t="s">
        <v>76</v>
      </c>
      <c r="D626" s="141" t="s">
        <v>2604</v>
      </c>
      <c r="E626" s="69"/>
      <c r="F626" s="69"/>
      <c r="G626" s="19" t="s">
        <v>2132</v>
      </c>
    </row>
    <row r="627" spans="1:7" ht="30" x14ac:dyDescent="0.25">
      <c r="A627" s="138">
        <v>46142</v>
      </c>
      <c r="B627" s="139">
        <v>1</v>
      </c>
      <c r="C627" s="140" t="s">
        <v>76</v>
      </c>
      <c r="D627" s="141" t="s">
        <v>2605</v>
      </c>
      <c r="E627" s="69"/>
      <c r="F627" s="69"/>
      <c r="G627" s="19" t="s">
        <v>2132</v>
      </c>
    </row>
    <row r="628" spans="1:7" ht="30" x14ac:dyDescent="0.25">
      <c r="A628" s="138">
        <v>46142</v>
      </c>
      <c r="B628" s="139">
        <v>1</v>
      </c>
      <c r="C628" s="140" t="s">
        <v>76</v>
      </c>
      <c r="D628" s="141" t="s">
        <v>2606</v>
      </c>
      <c r="E628" s="69"/>
      <c r="F628" s="69"/>
      <c r="G628" s="19" t="s">
        <v>2132</v>
      </c>
    </row>
    <row r="629" spans="1:7" ht="30" x14ac:dyDescent="0.25">
      <c r="A629" s="138">
        <v>46142</v>
      </c>
      <c r="B629" s="139">
        <v>1</v>
      </c>
      <c r="C629" s="140" t="s">
        <v>76</v>
      </c>
      <c r="D629" s="141" t="s">
        <v>2607</v>
      </c>
      <c r="E629" s="69"/>
      <c r="F629" s="69"/>
      <c r="G629" s="19" t="s">
        <v>2132</v>
      </c>
    </row>
    <row r="630" spans="1:7" x14ac:dyDescent="0.25">
      <c r="A630" s="138">
        <v>46142</v>
      </c>
      <c r="B630" s="139">
        <v>1</v>
      </c>
      <c r="C630" s="140" t="s">
        <v>33</v>
      </c>
      <c r="D630" s="141" t="s">
        <v>1521</v>
      </c>
      <c r="E630" s="69"/>
      <c r="F630" s="69"/>
      <c r="G630" s="19"/>
    </row>
    <row r="631" spans="1:7" x14ac:dyDescent="0.25">
      <c r="A631" s="138">
        <v>46142</v>
      </c>
      <c r="B631" s="139">
        <v>6</v>
      </c>
      <c r="C631" s="140" t="s">
        <v>33</v>
      </c>
      <c r="D631" s="141" t="s">
        <v>2144</v>
      </c>
      <c r="E631" s="69" t="s">
        <v>2136</v>
      </c>
      <c r="F631" s="69"/>
      <c r="G631" s="19" t="s">
        <v>2138</v>
      </c>
    </row>
    <row r="632" spans="1:7" x14ac:dyDescent="0.25">
      <c r="A632" s="138">
        <v>46142</v>
      </c>
      <c r="B632" s="139">
        <v>3</v>
      </c>
      <c r="C632" s="140" t="s">
        <v>33</v>
      </c>
      <c r="D632" s="141" t="s">
        <v>1786</v>
      </c>
      <c r="E632" s="69" t="s">
        <v>2122</v>
      </c>
      <c r="F632" s="15" t="s">
        <v>2567</v>
      </c>
      <c r="G632" s="19" t="s">
        <v>2138</v>
      </c>
    </row>
    <row r="633" spans="1:7" x14ac:dyDescent="0.25">
      <c r="A633" s="138">
        <v>46142</v>
      </c>
      <c r="B633" s="139">
        <v>1</v>
      </c>
      <c r="C633" s="140" t="s">
        <v>76</v>
      </c>
      <c r="D633" s="141" t="s">
        <v>2616</v>
      </c>
      <c r="E633" s="69" t="s">
        <v>2153</v>
      </c>
      <c r="F633" s="69" t="s">
        <v>2438</v>
      </c>
      <c r="G633" s="19" t="s">
        <v>2132</v>
      </c>
    </row>
  </sheetData>
  <autoFilter ref="A6:K633" xr:uid="{00000000-0009-0000-0000-000007000000}"/>
  <mergeCells count="4">
    <mergeCell ref="A1:G1"/>
    <mergeCell ref="A2:G2"/>
    <mergeCell ref="A3:G3"/>
    <mergeCell ref="A4:G4"/>
  </mergeCells>
  <pageMargins left="0.25" right="0.25" top="0.75" bottom="0.75" header="0.3" footer="0.3"/>
  <pageSetup scale="90" fitToHeight="0" orientation="landscape" verticalDpi="360" r:id="rId1"/>
  <headerFooter>
    <oddFooter>&amp;R&amp;P/&amp;N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0000000}">
          <x14:formula1>
            <xm:f>INVENTARIO!$C$9:$C$1009</xm:f>
          </x14:formula1>
          <xm:sqref>D89 D57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>
    <tabColor rgb="FF7030A0"/>
  </sheetPr>
  <dimension ref="A1:H18"/>
  <sheetViews>
    <sheetView workbookViewId="0">
      <selection activeCell="E20" sqref="E20"/>
    </sheetView>
  </sheetViews>
  <sheetFormatPr baseColWidth="10" defaultColWidth="10.7109375" defaultRowHeight="15" x14ac:dyDescent="0.25"/>
  <cols>
    <col min="1" max="1" width="6.85546875" customWidth="1"/>
    <col min="2" max="2" width="7" customWidth="1"/>
    <col min="4" max="4" width="24.140625" bestFit="1" customWidth="1"/>
    <col min="5" max="5" width="48.42578125" customWidth="1"/>
    <col min="6" max="6" width="29.28515625" bestFit="1" customWidth="1"/>
    <col min="7" max="8" width="13.28515625" customWidth="1"/>
  </cols>
  <sheetData>
    <row r="1" spans="1:8" x14ac:dyDescent="0.25">
      <c r="A1" s="544" t="s">
        <v>0</v>
      </c>
      <c r="B1" s="544"/>
      <c r="C1" s="544"/>
      <c r="D1" s="544"/>
      <c r="E1" s="544"/>
      <c r="F1" s="544"/>
      <c r="G1" s="544"/>
      <c r="H1" s="545"/>
    </row>
    <row r="2" spans="1:8" x14ac:dyDescent="0.25">
      <c r="A2" s="544" t="s">
        <v>1</v>
      </c>
      <c r="B2" s="544"/>
      <c r="C2" s="544"/>
      <c r="D2" s="544"/>
      <c r="E2" s="544"/>
      <c r="F2" s="544"/>
      <c r="G2" s="544"/>
      <c r="H2" s="545"/>
    </row>
    <row r="3" spans="1:8" x14ac:dyDescent="0.25">
      <c r="A3" s="544" t="s">
        <v>2336</v>
      </c>
      <c r="B3" s="544"/>
      <c r="C3" s="544"/>
      <c r="D3" s="544"/>
      <c r="E3" s="544"/>
      <c r="F3" s="544"/>
      <c r="G3" s="544"/>
      <c r="H3" s="545"/>
    </row>
    <row r="4" spans="1:8" x14ac:dyDescent="0.25">
      <c r="A4" s="544" t="s">
        <v>11</v>
      </c>
      <c r="B4" s="544"/>
      <c r="C4" s="544"/>
      <c r="D4" s="544"/>
      <c r="E4" s="544"/>
      <c r="F4" s="544"/>
      <c r="G4" s="544"/>
      <c r="H4" s="544"/>
    </row>
    <row r="5" spans="1:8" x14ac:dyDescent="0.25">
      <c r="A5" s="1"/>
      <c r="B5" s="2"/>
      <c r="C5" s="3"/>
      <c r="D5" s="3"/>
      <c r="E5" s="4"/>
      <c r="H5" s="6" t="s">
        <v>3</v>
      </c>
    </row>
    <row r="6" spans="1:8" s="12" customFormat="1" ht="30" x14ac:dyDescent="0.25">
      <c r="A6" s="7" t="s">
        <v>4</v>
      </c>
      <c r="B6" s="8" t="s">
        <v>5</v>
      </c>
      <c r="C6" s="9" t="s">
        <v>6</v>
      </c>
      <c r="D6" s="9"/>
      <c r="E6" s="10" t="s">
        <v>7</v>
      </c>
      <c r="F6" s="11" t="s">
        <v>8</v>
      </c>
      <c r="G6" s="11" t="s">
        <v>9</v>
      </c>
      <c r="H6" s="11" t="s">
        <v>10</v>
      </c>
    </row>
    <row r="7" spans="1:8" x14ac:dyDescent="0.25">
      <c r="A7" s="151">
        <v>46129</v>
      </c>
      <c r="B7" s="152">
        <v>4</v>
      </c>
      <c r="C7" s="152" t="s">
        <v>33</v>
      </c>
      <c r="D7" s="153" t="s">
        <v>2331</v>
      </c>
      <c r="E7" s="154" t="s">
        <v>2332</v>
      </c>
      <c r="F7" s="38" t="s">
        <v>2337</v>
      </c>
      <c r="G7" s="38" t="s">
        <v>2338</v>
      </c>
      <c r="H7" s="38" t="s">
        <v>2138</v>
      </c>
    </row>
    <row r="8" spans="1:8" x14ac:dyDescent="0.25">
      <c r="A8" s="151">
        <v>46129</v>
      </c>
      <c r="B8" s="152">
        <v>4</v>
      </c>
      <c r="C8" s="152" t="s">
        <v>33</v>
      </c>
      <c r="D8" s="153" t="s">
        <v>2331</v>
      </c>
      <c r="E8" s="154" t="s">
        <v>2333</v>
      </c>
      <c r="F8" s="38" t="s">
        <v>2337</v>
      </c>
      <c r="G8" s="38" t="s">
        <v>2338</v>
      </c>
      <c r="H8" s="38" t="s">
        <v>2138</v>
      </c>
    </row>
    <row r="9" spans="1:8" x14ac:dyDescent="0.25">
      <c r="A9" s="151">
        <v>46129</v>
      </c>
      <c r="B9" s="152">
        <v>1</v>
      </c>
      <c r="C9" s="152" t="s">
        <v>33</v>
      </c>
      <c r="D9" s="153" t="s">
        <v>2331</v>
      </c>
      <c r="E9" s="154" t="s">
        <v>2334</v>
      </c>
      <c r="F9" s="38" t="s">
        <v>2337</v>
      </c>
      <c r="G9" s="38" t="s">
        <v>2338</v>
      </c>
      <c r="H9" s="38" t="s">
        <v>2138</v>
      </c>
    </row>
    <row r="10" spans="1:8" x14ac:dyDescent="0.25">
      <c r="A10" s="151">
        <v>46128</v>
      </c>
      <c r="B10" s="152">
        <v>1</v>
      </c>
      <c r="C10" s="152" t="s">
        <v>142</v>
      </c>
      <c r="D10" s="153" t="s">
        <v>2344</v>
      </c>
      <c r="E10" s="154" t="s">
        <v>2342</v>
      </c>
      <c r="F10" s="38" t="s">
        <v>2337</v>
      </c>
      <c r="G10" s="38" t="s">
        <v>2127</v>
      </c>
      <c r="H10" s="38" t="s">
        <v>2138</v>
      </c>
    </row>
    <row r="11" spans="1:8" x14ac:dyDescent="0.25">
      <c r="A11" s="151">
        <v>46128</v>
      </c>
      <c r="B11" s="152">
        <v>10</v>
      </c>
      <c r="C11" s="152" t="s">
        <v>33</v>
      </c>
      <c r="D11" s="153" t="s">
        <v>2344</v>
      </c>
      <c r="E11" s="154" t="s">
        <v>2343</v>
      </c>
      <c r="F11" s="38" t="s">
        <v>2337</v>
      </c>
      <c r="G11" s="38" t="s">
        <v>2127</v>
      </c>
      <c r="H11" s="38" t="s">
        <v>2138</v>
      </c>
    </row>
    <row r="12" spans="1:8" x14ac:dyDescent="0.25">
      <c r="A12" s="151">
        <v>46127</v>
      </c>
      <c r="B12" s="155">
        <v>1</v>
      </c>
      <c r="C12" s="152" t="s">
        <v>33</v>
      </c>
      <c r="D12" s="153" t="s">
        <v>2346</v>
      </c>
      <c r="E12" s="156" t="s">
        <v>2345</v>
      </c>
      <c r="F12" s="38" t="s">
        <v>2337</v>
      </c>
      <c r="G12" s="38" t="s">
        <v>2347</v>
      </c>
      <c r="H12" s="38" t="s">
        <v>2138</v>
      </c>
    </row>
    <row r="13" spans="1:8" x14ac:dyDescent="0.25">
      <c r="A13" s="157">
        <v>46128</v>
      </c>
      <c r="B13" s="158">
        <v>1</v>
      </c>
      <c r="C13" s="158" t="s">
        <v>33</v>
      </c>
      <c r="D13" s="153" t="s">
        <v>2348</v>
      </c>
      <c r="E13" s="148" t="s">
        <v>2349</v>
      </c>
      <c r="F13" s="38" t="s">
        <v>2337</v>
      </c>
      <c r="G13" s="38" t="s">
        <v>2127</v>
      </c>
      <c r="H13" s="38" t="s">
        <v>2352</v>
      </c>
    </row>
    <row r="14" spans="1:8" x14ac:dyDescent="0.25">
      <c r="A14" s="157">
        <v>46128</v>
      </c>
      <c r="B14" s="158">
        <v>1</v>
      </c>
      <c r="C14" s="158" t="s">
        <v>33</v>
      </c>
      <c r="D14" s="153" t="s">
        <v>2348</v>
      </c>
      <c r="E14" s="148" t="s">
        <v>2350</v>
      </c>
      <c r="F14" s="38" t="s">
        <v>2337</v>
      </c>
      <c r="G14" s="38" t="s">
        <v>2127</v>
      </c>
      <c r="H14" s="38" t="s">
        <v>2352</v>
      </c>
    </row>
    <row r="15" spans="1:8" x14ac:dyDescent="0.25">
      <c r="A15" s="157">
        <v>46128</v>
      </c>
      <c r="B15" s="158">
        <v>1</v>
      </c>
      <c r="C15" s="158" t="s">
        <v>33</v>
      </c>
      <c r="D15" s="153" t="s">
        <v>2348</v>
      </c>
      <c r="E15" s="148" t="s">
        <v>2351</v>
      </c>
      <c r="F15" s="38" t="s">
        <v>2337</v>
      </c>
      <c r="G15" s="38" t="s">
        <v>2127</v>
      </c>
      <c r="H15" s="38" t="s">
        <v>2352</v>
      </c>
    </row>
    <row r="16" spans="1:8" x14ac:dyDescent="0.25">
      <c r="A16" s="157">
        <v>46135</v>
      </c>
      <c r="B16" s="148">
        <v>2</v>
      </c>
      <c r="C16" s="148" t="s">
        <v>33</v>
      </c>
      <c r="D16" s="159" t="s">
        <v>2518</v>
      </c>
      <c r="E16" s="148" t="s">
        <v>2520</v>
      </c>
      <c r="F16" s="38" t="s">
        <v>2337</v>
      </c>
      <c r="G16" s="38" t="s">
        <v>2246</v>
      </c>
      <c r="H16" s="38" t="s">
        <v>2247</v>
      </c>
    </row>
    <row r="17" spans="1:8" x14ac:dyDescent="0.25">
      <c r="A17" s="157">
        <v>46135</v>
      </c>
      <c r="B17" s="148">
        <v>1</v>
      </c>
      <c r="C17" s="148" t="s">
        <v>33</v>
      </c>
      <c r="D17" s="159" t="s">
        <v>2524</v>
      </c>
      <c r="E17" s="148" t="s">
        <v>2525</v>
      </c>
      <c r="F17" s="38" t="s">
        <v>2337</v>
      </c>
      <c r="G17" s="38" t="s">
        <v>2347</v>
      </c>
      <c r="H17" s="38" t="s">
        <v>2526</v>
      </c>
    </row>
    <row r="18" spans="1:8" x14ac:dyDescent="0.25">
      <c r="A18" s="69"/>
      <c r="B18" s="69"/>
      <c r="C18" s="69"/>
      <c r="D18" s="69"/>
      <c r="E18" s="69"/>
      <c r="F18" s="38"/>
      <c r="G18" s="38"/>
      <c r="H18" s="38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6">
    <tabColor theme="8" tint="0.39997558519241921"/>
    <pageSetUpPr fitToPage="1"/>
  </sheetPr>
  <dimension ref="A1:BS851"/>
  <sheetViews>
    <sheetView topLeftCell="A104" zoomScale="85" zoomScaleNormal="85" workbookViewId="0">
      <selection activeCell="D113" sqref="D113"/>
    </sheetView>
  </sheetViews>
  <sheetFormatPr baseColWidth="10" defaultColWidth="11.42578125" defaultRowHeight="15" x14ac:dyDescent="0.25"/>
  <cols>
    <col min="1" max="1" width="16.140625" style="5" customWidth="1"/>
    <col min="2" max="2" width="5.85546875" style="5" customWidth="1"/>
    <col min="3" max="3" width="11.140625" style="51" bestFit="1" customWidth="1"/>
    <col min="4" max="4" width="26.7109375" style="51" customWidth="1"/>
    <col min="5" max="5" width="12.85546875" style="37" bestFit="1" customWidth="1"/>
    <col min="6" max="6" width="42" style="37" customWidth="1"/>
    <col min="7" max="7" width="43.42578125" style="77" customWidth="1"/>
    <col min="8" max="8" width="7.7109375" customWidth="1"/>
    <col min="9" max="9" width="7.85546875" style="3" customWidth="1"/>
    <col min="10" max="10" width="10" style="5" customWidth="1"/>
    <col min="11" max="11" width="10" style="50" customWidth="1"/>
    <col min="12" max="12" width="10" style="50" hidden="1" customWidth="1"/>
    <col min="13" max="14" width="10" style="50" customWidth="1"/>
    <col min="15" max="15" width="35" style="50" customWidth="1"/>
    <col min="16" max="16" width="11.42578125" style="36" bestFit="1" customWidth="1"/>
    <col min="17" max="17" width="13.42578125" style="3" bestFit="1" customWidth="1"/>
    <col min="18" max="18" width="11.140625" bestFit="1" customWidth="1"/>
    <col min="19" max="22" width="6.85546875" bestFit="1" customWidth="1"/>
    <col min="23" max="23" width="11.85546875" bestFit="1" customWidth="1"/>
    <col min="24" max="24" width="7.42578125" bestFit="1" customWidth="1"/>
    <col min="25" max="25" width="11.42578125" style="5" bestFit="1" customWidth="1"/>
    <col min="71" max="71" width="11.42578125" style="5"/>
  </cols>
  <sheetData>
    <row r="1" spans="1:69" x14ac:dyDescent="0.25">
      <c r="A1" s="74" t="s">
        <v>0</v>
      </c>
      <c r="B1" s="74"/>
      <c r="C1" s="74"/>
      <c r="D1" s="74"/>
      <c r="E1" s="74"/>
      <c r="F1" s="74"/>
      <c r="G1" s="75"/>
      <c r="H1" s="74"/>
      <c r="I1" s="74"/>
      <c r="J1" s="74"/>
      <c r="K1" s="47"/>
      <c r="L1" s="47"/>
      <c r="M1" s="47"/>
      <c r="N1" s="47"/>
      <c r="O1" s="47"/>
    </row>
    <row r="2" spans="1:69" x14ac:dyDescent="0.25">
      <c r="A2" s="74" t="s">
        <v>1</v>
      </c>
      <c r="B2" s="74"/>
      <c r="C2" s="74"/>
      <c r="D2" s="74"/>
      <c r="E2" s="74"/>
      <c r="F2" s="74"/>
      <c r="G2" s="75"/>
      <c r="H2" s="74"/>
      <c r="I2" s="74"/>
      <c r="J2" s="74"/>
      <c r="K2" s="47"/>
      <c r="L2" s="47"/>
      <c r="M2" s="47"/>
      <c r="N2" s="47"/>
      <c r="O2" s="47"/>
    </row>
    <row r="3" spans="1:69" x14ac:dyDescent="0.25">
      <c r="A3" s="74" t="s">
        <v>2186</v>
      </c>
      <c r="B3" s="74"/>
      <c r="C3" s="74"/>
      <c r="D3" s="74"/>
      <c r="E3" s="74"/>
      <c r="F3" s="74"/>
      <c r="G3" s="75"/>
      <c r="H3" s="74"/>
      <c r="I3" s="74"/>
      <c r="J3" s="74"/>
      <c r="K3" s="47"/>
      <c r="L3" s="47"/>
      <c r="M3" s="47"/>
      <c r="N3" s="47"/>
      <c r="O3" s="47"/>
    </row>
    <row r="4" spans="1:69" x14ac:dyDescent="0.25">
      <c r="A4" s="48"/>
      <c r="B4" s="48"/>
      <c r="C4" s="3"/>
      <c r="D4" s="3"/>
      <c r="E4"/>
      <c r="F4"/>
      <c r="G4" s="76"/>
      <c r="H4" s="49"/>
    </row>
    <row r="5" spans="1:69" x14ac:dyDescent="0.25">
      <c r="H5" s="52" t="s">
        <v>2171</v>
      </c>
      <c r="I5" s="53" t="s">
        <v>2172</v>
      </c>
      <c r="K5" s="54"/>
      <c r="L5" s="54"/>
      <c r="M5" s="54"/>
      <c r="N5" s="54"/>
      <c r="O5" s="54"/>
    </row>
    <row r="6" spans="1:69" s="61" customFormat="1" ht="30" x14ac:dyDescent="0.25">
      <c r="A6" s="55" t="s">
        <v>15</v>
      </c>
      <c r="B6" s="55" t="s">
        <v>81</v>
      </c>
      <c r="C6" s="55" t="s">
        <v>2173</v>
      </c>
      <c r="D6" s="56" t="s">
        <v>2174</v>
      </c>
      <c r="E6" s="56" t="s">
        <v>2175</v>
      </c>
      <c r="F6" s="56" t="s">
        <v>17</v>
      </c>
      <c r="G6" s="56" t="s">
        <v>2195</v>
      </c>
      <c r="H6" s="57" t="s">
        <v>2176</v>
      </c>
      <c r="I6" s="58" t="s">
        <v>2177</v>
      </c>
      <c r="J6" s="78" t="s">
        <v>2178</v>
      </c>
      <c r="K6" s="59" t="s">
        <v>2179</v>
      </c>
      <c r="L6" s="60" t="s">
        <v>2180</v>
      </c>
      <c r="M6" s="59" t="s">
        <v>2181</v>
      </c>
      <c r="N6" s="59" t="s">
        <v>2182</v>
      </c>
      <c r="O6" s="79" t="s">
        <v>2339</v>
      </c>
      <c r="P6"/>
      <c r="Q6"/>
      <c r="R6"/>
      <c r="S6"/>
      <c r="T6"/>
      <c r="U6"/>
      <c r="V6"/>
      <c r="W6"/>
      <c r="BQ6" s="62"/>
    </row>
    <row r="7" spans="1:69" customFormat="1" ht="30" x14ac:dyDescent="0.25">
      <c r="A7" s="37" t="s">
        <v>2138</v>
      </c>
      <c r="B7" s="37" t="s">
        <v>2188</v>
      </c>
      <c r="C7" s="90">
        <v>46113</v>
      </c>
      <c r="D7" t="s">
        <v>2185</v>
      </c>
      <c r="E7" s="91" t="s">
        <v>2196</v>
      </c>
      <c r="F7" s="92" t="s">
        <v>1974</v>
      </c>
      <c r="G7" s="92" t="s">
        <v>1974</v>
      </c>
      <c r="H7" s="37" t="s">
        <v>2187</v>
      </c>
      <c r="I7" s="37">
        <v>15</v>
      </c>
      <c r="J7" s="93"/>
      <c r="K7" s="94">
        <f>(Tabla1[[#This Row],[IMPORTE]]-Tabla1[[#This Row],[DESCUENTO]])*0.16</f>
        <v>0</v>
      </c>
      <c r="L7" s="93"/>
      <c r="M7" s="93">
        <f>Tabla1[[#This Row],[IMPORTE]]+Tabla1[[#This Row],[IVA]]-Tabla1[[#This Row],[DESCUENTO]]</f>
        <v>0</v>
      </c>
      <c r="N7" s="93">
        <f>((Tabla1[[#This Row],[IMPORTE]]+Tabla1[[#This Row],[IVA]])-L7)/Tabla1[[#This Row],[CANTIDAD]]</f>
        <v>0</v>
      </c>
      <c r="O7" s="95"/>
      <c r="BQ7" s="5"/>
    </row>
    <row r="8" spans="1:69" customFormat="1" x14ac:dyDescent="0.25">
      <c r="A8" s="37" t="s">
        <v>2138</v>
      </c>
      <c r="B8" s="37" t="s">
        <v>2188</v>
      </c>
      <c r="C8" s="96">
        <v>46113</v>
      </c>
      <c r="D8" s="97" t="s">
        <v>2185</v>
      </c>
      <c r="E8" s="91" t="s">
        <v>2196</v>
      </c>
      <c r="F8" s="92" t="s">
        <v>2189</v>
      </c>
      <c r="G8" s="92" t="s">
        <v>2189</v>
      </c>
      <c r="H8" s="37" t="s">
        <v>33</v>
      </c>
      <c r="I8" s="37">
        <v>24</v>
      </c>
      <c r="J8" s="93"/>
      <c r="K8" s="94">
        <f>(Tabla1[[#This Row],[IMPORTE]]-Tabla1[[#This Row],[DESCUENTO]])*0.16</f>
        <v>0</v>
      </c>
      <c r="L8" s="93"/>
      <c r="M8" s="93">
        <f>Tabla1[[#This Row],[IMPORTE]]+Tabla1[[#This Row],[IVA]]-Tabla1[[#This Row],[DESCUENTO]]</f>
        <v>0</v>
      </c>
      <c r="N8" s="93">
        <f>((Tabla1[[#This Row],[IMPORTE]]+Tabla1[[#This Row],[IVA]])-L8)/Tabla1[[#This Row],[CANTIDAD]]</f>
        <v>0</v>
      </c>
      <c r="O8" s="95"/>
      <c r="BQ8" s="5"/>
    </row>
    <row r="9" spans="1:69" customFormat="1" x14ac:dyDescent="0.25">
      <c r="A9" s="37" t="s">
        <v>2138</v>
      </c>
      <c r="B9" s="37" t="s">
        <v>2188</v>
      </c>
      <c r="C9" s="96">
        <v>46113</v>
      </c>
      <c r="D9" s="97" t="s">
        <v>2185</v>
      </c>
      <c r="E9" s="91" t="s">
        <v>2196</v>
      </c>
      <c r="F9" s="92" t="s">
        <v>2190</v>
      </c>
      <c r="G9" s="92" t="s">
        <v>2190</v>
      </c>
      <c r="H9" s="37" t="s">
        <v>33</v>
      </c>
      <c r="I9" s="37">
        <v>36</v>
      </c>
      <c r="J9" s="93"/>
      <c r="K9" s="94">
        <f>(Tabla1[[#This Row],[IMPORTE]]-Tabla1[[#This Row],[DESCUENTO]])*0.16</f>
        <v>0</v>
      </c>
      <c r="L9" s="93"/>
      <c r="M9" s="93">
        <f>Tabla1[[#This Row],[IMPORTE]]+Tabla1[[#This Row],[IVA]]-Tabla1[[#This Row],[DESCUENTO]]</f>
        <v>0</v>
      </c>
      <c r="N9" s="93">
        <f>((Tabla1[[#This Row],[IMPORTE]]+Tabla1[[#This Row],[IVA]])-L9)/Tabla1[[#This Row],[CANTIDAD]]</f>
        <v>0</v>
      </c>
      <c r="O9" s="95"/>
      <c r="BQ9" s="5"/>
    </row>
    <row r="10" spans="1:69" customFormat="1" x14ac:dyDescent="0.25">
      <c r="A10" s="37" t="s">
        <v>2138</v>
      </c>
      <c r="B10" s="37" t="s">
        <v>2188</v>
      </c>
      <c r="C10" s="96">
        <v>46113</v>
      </c>
      <c r="D10" s="97" t="s">
        <v>2185</v>
      </c>
      <c r="E10" s="91" t="s">
        <v>2196</v>
      </c>
      <c r="F10" s="92" t="s">
        <v>2191</v>
      </c>
      <c r="G10" s="92" t="s">
        <v>2191</v>
      </c>
      <c r="H10" s="37" t="s">
        <v>33</v>
      </c>
      <c r="I10" s="37">
        <v>28</v>
      </c>
      <c r="J10" s="93"/>
      <c r="K10" s="94">
        <f>(Tabla1[[#This Row],[IMPORTE]]-Tabla1[[#This Row],[DESCUENTO]])*0.16</f>
        <v>0</v>
      </c>
      <c r="L10" s="93"/>
      <c r="M10" s="93">
        <f>Tabla1[[#This Row],[IMPORTE]]+Tabla1[[#This Row],[IVA]]-Tabla1[[#This Row],[DESCUENTO]]</f>
        <v>0</v>
      </c>
      <c r="N10" s="93">
        <f>((Tabla1[[#This Row],[IMPORTE]]+Tabla1[[#This Row],[IVA]])-L10)/Tabla1[[#This Row],[CANTIDAD]]</f>
        <v>0</v>
      </c>
      <c r="O10" s="95"/>
      <c r="BQ10" s="5"/>
    </row>
    <row r="11" spans="1:69" customFormat="1" x14ac:dyDescent="0.25">
      <c r="A11" s="37" t="s">
        <v>2138</v>
      </c>
      <c r="B11" s="37" t="s">
        <v>2188</v>
      </c>
      <c r="C11" s="96">
        <v>46113</v>
      </c>
      <c r="D11" s="97" t="s">
        <v>2185</v>
      </c>
      <c r="E11" s="91" t="s">
        <v>2196</v>
      </c>
      <c r="F11" s="92" t="s">
        <v>2192</v>
      </c>
      <c r="G11" s="92" t="s">
        <v>2192</v>
      </c>
      <c r="H11" s="37" t="s">
        <v>33</v>
      </c>
      <c r="I11" s="37">
        <v>19</v>
      </c>
      <c r="J11" s="93"/>
      <c r="K11" s="94">
        <f>(Tabla1[[#This Row],[IMPORTE]]-Tabla1[[#This Row],[DESCUENTO]])*0.16</f>
        <v>0</v>
      </c>
      <c r="L11" s="93"/>
      <c r="M11" s="93">
        <f>Tabla1[[#This Row],[IMPORTE]]+Tabla1[[#This Row],[IVA]]-Tabla1[[#This Row],[DESCUENTO]]</f>
        <v>0</v>
      </c>
      <c r="N11" s="93">
        <f>((Tabla1[[#This Row],[IMPORTE]]+Tabla1[[#This Row],[IVA]])-L11)/Tabla1[[#This Row],[CANTIDAD]]</f>
        <v>0</v>
      </c>
      <c r="O11" s="95"/>
      <c r="BQ11" s="5"/>
    </row>
    <row r="12" spans="1:69" customFormat="1" ht="60" x14ac:dyDescent="0.25">
      <c r="A12" s="37" t="s">
        <v>2138</v>
      </c>
      <c r="B12" s="37" t="s">
        <v>2188</v>
      </c>
      <c r="C12" s="90">
        <v>46118</v>
      </c>
      <c r="D12" t="s">
        <v>2193</v>
      </c>
      <c r="E12" s="37">
        <v>118</v>
      </c>
      <c r="F12" s="92" t="s">
        <v>2194</v>
      </c>
      <c r="G12" s="92" t="s">
        <v>2194</v>
      </c>
      <c r="H12" s="37" t="s">
        <v>33</v>
      </c>
      <c r="I12" s="37">
        <v>6</v>
      </c>
      <c r="J12" s="93"/>
      <c r="K12" s="94">
        <f>(Tabla1[[#This Row],[IMPORTE]]-Tabla1[[#This Row],[DESCUENTO]])*0.16</f>
        <v>0</v>
      </c>
      <c r="L12" s="93"/>
      <c r="M12" s="93">
        <f>Tabla1[[#This Row],[IMPORTE]]+Tabla1[[#This Row],[IVA]]-Tabla1[[#This Row],[DESCUENTO]]</f>
        <v>0</v>
      </c>
      <c r="N12" s="93">
        <f>((Tabla1[[#This Row],[IMPORTE]]+Tabla1[[#This Row],[IVA]])-L12)/Tabla1[[#This Row],[CANTIDAD]]</f>
        <v>0</v>
      </c>
      <c r="O12" s="95"/>
      <c r="BQ12" s="5"/>
    </row>
    <row r="13" spans="1:69" customFormat="1" ht="30" x14ac:dyDescent="0.25">
      <c r="A13" s="37" t="s">
        <v>2138</v>
      </c>
      <c r="B13" s="37" t="s">
        <v>2227</v>
      </c>
      <c r="C13" s="90">
        <v>46121</v>
      </c>
      <c r="D13" t="s">
        <v>2185</v>
      </c>
      <c r="E13" s="91" t="s">
        <v>2196</v>
      </c>
      <c r="F13" s="92" t="s">
        <v>1974</v>
      </c>
      <c r="G13" s="92" t="s">
        <v>1974</v>
      </c>
      <c r="H13" s="37" t="s">
        <v>2187</v>
      </c>
      <c r="I13" s="37">
        <v>14</v>
      </c>
      <c r="J13" s="93"/>
      <c r="K13" s="94">
        <f>(Tabla1[[#This Row],[IMPORTE]]-Tabla1[[#This Row],[DESCUENTO]])*0.16</f>
        <v>0</v>
      </c>
      <c r="L13" s="93"/>
      <c r="M13" s="93">
        <f>Tabla1[[#This Row],[IMPORTE]]+Tabla1[[#This Row],[IVA]]-Tabla1[[#This Row],[DESCUENTO]]</f>
        <v>0</v>
      </c>
      <c r="N13" s="93">
        <f>((Tabla1[[#This Row],[IMPORTE]]+Tabla1[[#This Row],[IVA]])-L13)/Tabla1[[#This Row],[CANTIDAD]]</f>
        <v>0</v>
      </c>
      <c r="O13" s="95"/>
      <c r="BQ13" s="5"/>
    </row>
    <row r="14" spans="1:69" customFormat="1" x14ac:dyDescent="0.25">
      <c r="A14" t="s">
        <v>2138</v>
      </c>
      <c r="B14" s="37" t="s">
        <v>2227</v>
      </c>
      <c r="C14" s="96">
        <v>46122</v>
      </c>
      <c r="D14" s="5" t="s">
        <v>2228</v>
      </c>
      <c r="E14" s="91" t="s">
        <v>2229</v>
      </c>
      <c r="F14" s="5" t="s">
        <v>197</v>
      </c>
      <c r="G14" s="92" t="s">
        <v>2230</v>
      </c>
      <c r="H14" s="3" t="s">
        <v>76</v>
      </c>
      <c r="I14" s="3">
        <v>540</v>
      </c>
      <c r="J14" s="93"/>
      <c r="K14" s="94">
        <f>(Tabla1[[#This Row],[IMPORTE]]-Tabla1[[#This Row],[DESCUENTO]])*0.16</f>
        <v>0</v>
      </c>
      <c r="L14" s="93"/>
      <c r="M14" s="93">
        <f>Tabla1[[#This Row],[IMPORTE]]+Tabla1[[#This Row],[IVA]]-Tabla1[[#This Row],[DESCUENTO]]</f>
        <v>0</v>
      </c>
      <c r="N14" s="93">
        <f>((Tabla1[[#This Row],[IMPORTE]]+Tabla1[[#This Row],[IVA]])-L14)/Tabla1[[#This Row],[CANTIDAD]]</f>
        <v>0</v>
      </c>
      <c r="O14" s="95"/>
      <c r="BQ14" s="5"/>
    </row>
    <row r="15" spans="1:69" customFormat="1" x14ac:dyDescent="0.25">
      <c r="A15" t="s">
        <v>2138</v>
      </c>
      <c r="B15" s="37" t="s">
        <v>2227</v>
      </c>
      <c r="C15" s="96">
        <v>46122</v>
      </c>
      <c r="D15" s="5" t="s">
        <v>2228</v>
      </c>
      <c r="E15" s="91" t="s">
        <v>2229</v>
      </c>
      <c r="F15" s="5" t="s">
        <v>225</v>
      </c>
      <c r="G15" s="92" t="s">
        <v>2231</v>
      </c>
      <c r="H15" s="3" t="s">
        <v>53</v>
      </c>
      <c r="I15" s="3">
        <v>205</v>
      </c>
      <c r="J15" s="93"/>
      <c r="K15" s="94">
        <f>(Tabla1[[#This Row],[IMPORTE]]-Tabla1[[#This Row],[DESCUENTO]])*0.16</f>
        <v>0</v>
      </c>
      <c r="L15" s="93"/>
      <c r="M15" s="93">
        <f>Tabla1[[#This Row],[IMPORTE]]+Tabla1[[#This Row],[IVA]]-Tabla1[[#This Row],[DESCUENTO]]</f>
        <v>0</v>
      </c>
      <c r="N15" s="93">
        <f>((Tabla1[[#This Row],[IMPORTE]]+Tabla1[[#This Row],[IVA]])-L15)/Tabla1[[#This Row],[CANTIDAD]]</f>
        <v>0</v>
      </c>
      <c r="O15" s="95"/>
      <c r="BQ15" s="5"/>
    </row>
    <row r="16" spans="1:69" customFormat="1" ht="30" x14ac:dyDescent="0.25">
      <c r="A16" t="s">
        <v>2138</v>
      </c>
      <c r="B16" s="37" t="s">
        <v>2227</v>
      </c>
      <c r="C16" s="96">
        <v>46122</v>
      </c>
      <c r="D16" s="5" t="s">
        <v>2228</v>
      </c>
      <c r="E16" s="91" t="s">
        <v>2229</v>
      </c>
      <c r="F16" s="5" t="s">
        <v>2234</v>
      </c>
      <c r="G16" s="92" t="s">
        <v>2232</v>
      </c>
      <c r="H16" s="3" t="s">
        <v>159</v>
      </c>
      <c r="I16" s="3">
        <v>2</v>
      </c>
      <c r="J16" s="93"/>
      <c r="K16" s="94">
        <f>(Tabla1[[#This Row],[IMPORTE]]-Tabla1[[#This Row],[DESCUENTO]])*0.16</f>
        <v>0</v>
      </c>
      <c r="L16" s="93"/>
      <c r="M16" s="93">
        <f>Tabla1[[#This Row],[IMPORTE]]+Tabla1[[#This Row],[IVA]]-Tabla1[[#This Row],[DESCUENTO]]</f>
        <v>0</v>
      </c>
      <c r="N16" s="93">
        <f>((Tabla1[[#This Row],[IMPORTE]]+Tabla1[[#This Row],[IVA]])-L16)/Tabla1[[#This Row],[CANTIDAD]]</f>
        <v>0</v>
      </c>
      <c r="O16" s="95"/>
      <c r="BQ16" s="5"/>
    </row>
    <row r="17" spans="1:69" customFormat="1" x14ac:dyDescent="0.25">
      <c r="A17" t="s">
        <v>2138</v>
      </c>
      <c r="B17" s="37" t="s">
        <v>2227</v>
      </c>
      <c r="C17" s="96">
        <v>46122</v>
      </c>
      <c r="D17" s="5" t="s">
        <v>2228</v>
      </c>
      <c r="E17" s="91" t="s">
        <v>2229</v>
      </c>
      <c r="F17" s="5" t="s">
        <v>227</v>
      </c>
      <c r="G17" s="92" t="s">
        <v>2233</v>
      </c>
      <c r="H17" s="3" t="s">
        <v>53</v>
      </c>
      <c r="I17" s="3">
        <v>2</v>
      </c>
      <c r="J17" s="93"/>
      <c r="K17" s="94">
        <f>(Tabla1[[#This Row],[IMPORTE]]-Tabla1[[#This Row],[DESCUENTO]])*0.16</f>
        <v>0</v>
      </c>
      <c r="L17" s="93"/>
      <c r="M17" s="93">
        <f>Tabla1[[#This Row],[IMPORTE]]+Tabla1[[#This Row],[IVA]]-Tabla1[[#This Row],[DESCUENTO]]</f>
        <v>0</v>
      </c>
      <c r="N17" s="93">
        <f>((Tabla1[[#This Row],[IMPORTE]]+Tabla1[[#This Row],[IVA]])-L17)/Tabla1[[#This Row],[CANTIDAD]]</f>
        <v>0</v>
      </c>
      <c r="O17" s="95"/>
      <c r="BQ17" s="5"/>
    </row>
    <row r="18" spans="1:69" s="167" customFormat="1" ht="45" x14ac:dyDescent="0.25">
      <c r="A18" s="167" t="s">
        <v>2138</v>
      </c>
      <c r="B18" s="167" t="s">
        <v>2259</v>
      </c>
      <c r="C18" s="168">
        <v>46123</v>
      </c>
      <c r="D18" s="167" t="s">
        <v>2260</v>
      </c>
      <c r="E18" s="160">
        <v>1235</v>
      </c>
      <c r="F18" s="160"/>
      <c r="G18" s="169" t="s">
        <v>2261</v>
      </c>
      <c r="H18" s="164" t="s">
        <v>33</v>
      </c>
      <c r="I18" s="164">
        <v>10</v>
      </c>
      <c r="J18" s="165"/>
      <c r="K18" s="170">
        <f>(Tabla1[[#This Row],[IMPORTE]]-Tabla1[[#This Row],[DESCUENTO]])*0.16</f>
        <v>0</v>
      </c>
      <c r="L18" s="93"/>
      <c r="M18" s="165">
        <f>Tabla1[[#This Row],[IMPORTE]]+Tabla1[[#This Row],[IVA]]-Tabla1[[#This Row],[DESCUENTO]]</f>
        <v>0</v>
      </c>
      <c r="N18" s="165">
        <f>((Tabla1[[#This Row],[IMPORTE]]+Tabla1[[#This Row],[IVA]])-L18)/Tabla1[[#This Row],[CANTIDAD]]</f>
        <v>0</v>
      </c>
      <c r="O18" s="166"/>
      <c r="BQ18" s="160"/>
    </row>
    <row r="19" spans="1:69" s="167" customFormat="1" ht="30" x14ac:dyDescent="0.25">
      <c r="A19" s="167" t="s">
        <v>2138</v>
      </c>
      <c r="B19" s="167" t="s">
        <v>2259</v>
      </c>
      <c r="C19" s="168">
        <v>46123</v>
      </c>
      <c r="D19" s="167" t="s">
        <v>2260</v>
      </c>
      <c r="E19" s="160">
        <v>1235</v>
      </c>
      <c r="F19" s="147" t="s">
        <v>897</v>
      </c>
      <c r="G19" s="169" t="s">
        <v>2262</v>
      </c>
      <c r="H19" s="164" t="s">
        <v>142</v>
      </c>
      <c r="I19" s="164">
        <v>1</v>
      </c>
      <c r="J19" s="165"/>
      <c r="K19" s="170">
        <f>(Tabla1[[#This Row],[IMPORTE]]-Tabla1[[#This Row],[DESCUENTO]])*0.16</f>
        <v>0</v>
      </c>
      <c r="L19" s="93"/>
      <c r="M19" s="165">
        <f>Tabla1[[#This Row],[IMPORTE]]+Tabla1[[#This Row],[IVA]]-Tabla1[[#This Row],[DESCUENTO]]</f>
        <v>0</v>
      </c>
      <c r="N19" s="165">
        <f>((Tabla1[[#This Row],[IMPORTE]]+Tabla1[[#This Row],[IVA]])-L19)/Tabla1[[#This Row],[CANTIDAD]]</f>
        <v>0</v>
      </c>
      <c r="O19" s="147" t="s">
        <v>897</v>
      </c>
      <c r="BQ19" s="160"/>
    </row>
    <row r="20" spans="1:69" s="167" customFormat="1" ht="30" x14ac:dyDescent="0.25">
      <c r="A20" s="167" t="s">
        <v>2138</v>
      </c>
      <c r="B20" s="167" t="s">
        <v>2259</v>
      </c>
      <c r="C20" s="168">
        <v>46123</v>
      </c>
      <c r="D20" s="167" t="s">
        <v>2260</v>
      </c>
      <c r="E20" s="160">
        <v>1235</v>
      </c>
      <c r="F20" s="160"/>
      <c r="G20" s="169" t="s">
        <v>2263</v>
      </c>
      <c r="H20" s="164" t="s">
        <v>142</v>
      </c>
      <c r="I20" s="164">
        <v>1</v>
      </c>
      <c r="J20" s="165"/>
      <c r="K20" s="170">
        <f>(Tabla1[[#This Row],[IMPORTE]]-Tabla1[[#This Row],[DESCUENTO]])*0.16</f>
        <v>0</v>
      </c>
      <c r="L20" s="93"/>
      <c r="M20" s="165">
        <f>Tabla1[[#This Row],[IMPORTE]]+Tabla1[[#This Row],[IVA]]-Tabla1[[#This Row],[DESCUENTO]]</f>
        <v>0</v>
      </c>
      <c r="N20" s="165">
        <f>((Tabla1[[#This Row],[IMPORTE]]+Tabla1[[#This Row],[IVA]])-L20)/Tabla1[[#This Row],[CANTIDAD]]</f>
        <v>0</v>
      </c>
      <c r="O20" s="166"/>
      <c r="BQ20" s="160"/>
    </row>
    <row r="21" spans="1:69" s="167" customFormat="1" ht="30" x14ac:dyDescent="0.25">
      <c r="A21" s="167" t="s">
        <v>2138</v>
      </c>
      <c r="B21" s="167" t="s">
        <v>2259</v>
      </c>
      <c r="C21" s="168">
        <v>46123</v>
      </c>
      <c r="D21" s="167" t="s">
        <v>2260</v>
      </c>
      <c r="E21" s="160">
        <v>1235</v>
      </c>
      <c r="F21" s="160"/>
      <c r="G21" s="169" t="s">
        <v>2264</v>
      </c>
      <c r="H21" s="164" t="s">
        <v>33</v>
      </c>
      <c r="I21" s="164">
        <v>6</v>
      </c>
      <c r="J21" s="165"/>
      <c r="K21" s="170">
        <f>(Tabla1[[#This Row],[IMPORTE]]-Tabla1[[#This Row],[DESCUENTO]])*0.16</f>
        <v>0</v>
      </c>
      <c r="L21" s="93"/>
      <c r="M21" s="165">
        <f>Tabla1[[#This Row],[IMPORTE]]+Tabla1[[#This Row],[IVA]]-Tabla1[[#This Row],[DESCUENTO]]</f>
        <v>0</v>
      </c>
      <c r="N21" s="165">
        <f>((Tabla1[[#This Row],[IMPORTE]]+Tabla1[[#This Row],[IVA]])-L21)/Tabla1[[#This Row],[CANTIDAD]]</f>
        <v>0</v>
      </c>
      <c r="O21" s="166"/>
      <c r="BQ21" s="160"/>
    </row>
    <row r="22" spans="1:69" s="171" customFormat="1" ht="30" x14ac:dyDescent="0.25">
      <c r="A22" s="171" t="s">
        <v>2138</v>
      </c>
      <c r="B22" s="171" t="s">
        <v>2259</v>
      </c>
      <c r="C22" s="172">
        <v>46123</v>
      </c>
      <c r="D22" s="171" t="s">
        <v>2260</v>
      </c>
      <c r="E22" s="173">
        <v>1235</v>
      </c>
      <c r="F22" s="173"/>
      <c r="G22" s="174" t="s">
        <v>2265</v>
      </c>
      <c r="H22" s="175" t="s">
        <v>33</v>
      </c>
      <c r="I22" s="175">
        <v>5</v>
      </c>
      <c r="J22" s="176"/>
      <c r="K22" s="176">
        <f>(Tabla1[[#This Row],[IMPORTE]]-Tabla1[[#This Row],[DESCUENTO]])*0.16</f>
        <v>0</v>
      </c>
      <c r="L22" s="93"/>
      <c r="M22" s="176">
        <f>Tabla1[[#This Row],[IMPORTE]]+Tabla1[[#This Row],[IVA]]-Tabla1[[#This Row],[DESCUENTO]]</f>
        <v>0</v>
      </c>
      <c r="N22" s="176">
        <f>((Tabla1[[#This Row],[IMPORTE]]+Tabla1[[#This Row],[IVA]])-L22)/Tabla1[[#This Row],[CANTIDAD]]</f>
        <v>0</v>
      </c>
      <c r="O22" s="177" t="s">
        <v>2330</v>
      </c>
      <c r="BQ22" s="173"/>
    </row>
    <row r="23" spans="1:69" s="167" customFormat="1" ht="30" x14ac:dyDescent="0.25">
      <c r="A23" s="167" t="s">
        <v>2138</v>
      </c>
      <c r="B23" s="167" t="s">
        <v>2259</v>
      </c>
      <c r="C23" s="168">
        <v>46123</v>
      </c>
      <c r="D23" s="167" t="s">
        <v>2260</v>
      </c>
      <c r="E23" s="160">
        <v>1235</v>
      </c>
      <c r="F23" s="160" t="s">
        <v>736</v>
      </c>
      <c r="G23" s="169" t="s">
        <v>2266</v>
      </c>
      <c r="H23" s="164" t="s">
        <v>33</v>
      </c>
      <c r="I23" s="164">
        <v>100</v>
      </c>
      <c r="J23" s="165"/>
      <c r="K23" s="170">
        <f>(Tabla1[[#This Row],[IMPORTE]]-Tabla1[[#This Row],[DESCUENTO]])*0.16</f>
        <v>0</v>
      </c>
      <c r="L23" s="93"/>
      <c r="M23" s="165">
        <f>Tabla1[[#This Row],[IMPORTE]]+Tabla1[[#This Row],[IVA]]-Tabla1[[#This Row],[DESCUENTO]]</f>
        <v>0</v>
      </c>
      <c r="N23" s="165">
        <f>((Tabla1[[#This Row],[IMPORTE]]+Tabla1[[#This Row],[IVA]])-L23)/Tabla1[[#This Row],[CANTIDAD]]</f>
        <v>0</v>
      </c>
      <c r="O23" s="166"/>
      <c r="BQ23" s="160"/>
    </row>
    <row r="24" spans="1:69" s="167" customFormat="1" ht="36.6" customHeight="1" x14ac:dyDescent="0.25">
      <c r="A24" s="167" t="s">
        <v>2138</v>
      </c>
      <c r="B24" s="167" t="s">
        <v>2259</v>
      </c>
      <c r="C24" s="168">
        <v>46123</v>
      </c>
      <c r="D24" s="167" t="s">
        <v>2260</v>
      </c>
      <c r="E24" s="160">
        <v>1235</v>
      </c>
      <c r="F24" s="160" t="s">
        <v>988</v>
      </c>
      <c r="G24" s="169" t="s">
        <v>2267</v>
      </c>
      <c r="H24" s="164" t="s">
        <v>33</v>
      </c>
      <c r="I24" s="164">
        <v>2</v>
      </c>
      <c r="J24" s="165"/>
      <c r="K24" s="170">
        <f>(Tabla1[[#This Row],[IMPORTE]]-Tabla1[[#This Row],[DESCUENTO]])*0.16</f>
        <v>0</v>
      </c>
      <c r="L24" s="93"/>
      <c r="M24" s="165">
        <f>Tabla1[[#This Row],[IMPORTE]]+Tabla1[[#This Row],[IVA]]-Tabla1[[#This Row],[DESCUENTO]]</f>
        <v>0</v>
      </c>
      <c r="N24" s="165">
        <f>((Tabla1[[#This Row],[IMPORTE]]+Tabla1[[#This Row],[IVA]])-L24)/Tabla1[[#This Row],[CANTIDAD]]</f>
        <v>0</v>
      </c>
      <c r="O24" s="166"/>
      <c r="BQ24" s="160"/>
    </row>
    <row r="25" spans="1:69" s="167" customFormat="1" x14ac:dyDescent="0.25">
      <c r="A25" s="167" t="s">
        <v>2138</v>
      </c>
      <c r="B25" s="167" t="s">
        <v>2259</v>
      </c>
      <c r="C25" s="168">
        <v>46123</v>
      </c>
      <c r="D25" s="167" t="s">
        <v>2260</v>
      </c>
      <c r="E25" s="160">
        <v>1235</v>
      </c>
      <c r="F25" s="160"/>
      <c r="G25" s="169" t="s">
        <v>2367</v>
      </c>
      <c r="H25" s="164" t="s">
        <v>33</v>
      </c>
      <c r="I25" s="164">
        <v>100</v>
      </c>
      <c r="J25" s="165"/>
      <c r="K25" s="170">
        <f>(Tabla1[[#This Row],[IMPORTE]]-Tabla1[[#This Row],[DESCUENTO]])*0.16</f>
        <v>0</v>
      </c>
      <c r="L25" s="93"/>
      <c r="M25" s="165">
        <f>Tabla1[[#This Row],[IMPORTE]]+Tabla1[[#This Row],[IVA]]-Tabla1[[#This Row],[DESCUENTO]]</f>
        <v>0</v>
      </c>
      <c r="N25" s="165">
        <f>((Tabla1[[#This Row],[IMPORTE]]+Tabla1[[#This Row],[IVA]])-L25)/Tabla1[[#This Row],[CANTIDAD]]</f>
        <v>0</v>
      </c>
      <c r="O25" s="166"/>
      <c r="BQ25" s="160"/>
    </row>
    <row r="26" spans="1:69" s="167" customFormat="1" ht="30" x14ac:dyDescent="0.25">
      <c r="A26" s="167" t="s">
        <v>2138</v>
      </c>
      <c r="B26" s="167" t="s">
        <v>2259</v>
      </c>
      <c r="C26" s="168">
        <v>46123</v>
      </c>
      <c r="D26" s="167" t="s">
        <v>2260</v>
      </c>
      <c r="E26" s="160">
        <v>1235</v>
      </c>
      <c r="F26" s="160" t="s">
        <v>1429</v>
      </c>
      <c r="G26" s="169" t="s">
        <v>2268</v>
      </c>
      <c r="H26" s="164" t="s">
        <v>33</v>
      </c>
      <c r="I26" s="164">
        <v>3</v>
      </c>
      <c r="J26" s="165"/>
      <c r="K26" s="170">
        <f>(Tabla1[[#This Row],[IMPORTE]]-Tabla1[[#This Row],[DESCUENTO]])*0.16</f>
        <v>0</v>
      </c>
      <c r="L26" s="93"/>
      <c r="M26" s="165">
        <f>Tabla1[[#This Row],[IMPORTE]]+Tabla1[[#This Row],[IVA]]-Tabla1[[#This Row],[DESCUENTO]]</f>
        <v>0</v>
      </c>
      <c r="N26" s="165">
        <f>((Tabla1[[#This Row],[IMPORTE]]+Tabla1[[#This Row],[IVA]])-L26)/Tabla1[[#This Row],[CANTIDAD]]</f>
        <v>0</v>
      </c>
      <c r="O26" s="166"/>
      <c r="BQ26" s="160"/>
    </row>
    <row r="27" spans="1:69" s="167" customFormat="1" x14ac:dyDescent="0.25">
      <c r="A27" s="167" t="s">
        <v>2138</v>
      </c>
      <c r="B27" s="167" t="s">
        <v>2259</v>
      </c>
      <c r="C27" s="168">
        <v>46123</v>
      </c>
      <c r="D27" s="167" t="s">
        <v>2260</v>
      </c>
      <c r="E27" s="160">
        <v>1235</v>
      </c>
      <c r="F27" s="160" t="s">
        <v>387</v>
      </c>
      <c r="G27" s="169" t="s">
        <v>2269</v>
      </c>
      <c r="H27" s="164" t="s">
        <v>33</v>
      </c>
      <c r="I27" s="164">
        <v>6</v>
      </c>
      <c r="J27" s="165"/>
      <c r="K27" s="170">
        <f>(Tabla1[[#This Row],[IMPORTE]]-Tabla1[[#This Row],[DESCUENTO]])*0.16</f>
        <v>0</v>
      </c>
      <c r="L27" s="93"/>
      <c r="M27" s="165">
        <f>Tabla1[[#This Row],[IMPORTE]]+Tabla1[[#This Row],[IVA]]-Tabla1[[#This Row],[DESCUENTO]]</f>
        <v>0</v>
      </c>
      <c r="N27" s="165">
        <f>((Tabla1[[#This Row],[IMPORTE]]+Tabla1[[#This Row],[IVA]])-L27)/Tabla1[[#This Row],[CANTIDAD]]</f>
        <v>0</v>
      </c>
      <c r="O27" s="166"/>
      <c r="BQ27" s="160"/>
    </row>
    <row r="28" spans="1:69" s="167" customFormat="1" x14ac:dyDescent="0.25">
      <c r="A28" s="167" t="s">
        <v>2138</v>
      </c>
      <c r="B28" s="167" t="s">
        <v>2259</v>
      </c>
      <c r="C28" s="168">
        <v>46123</v>
      </c>
      <c r="D28" s="167" t="s">
        <v>2260</v>
      </c>
      <c r="E28" s="160">
        <v>1235</v>
      </c>
      <c r="F28" s="160" t="s">
        <v>501</v>
      </c>
      <c r="G28" s="169" t="s">
        <v>2270</v>
      </c>
      <c r="H28" s="164" t="s">
        <v>33</v>
      </c>
      <c r="I28" s="164">
        <v>4</v>
      </c>
      <c r="J28" s="165"/>
      <c r="K28" s="170">
        <f>(Tabla1[[#This Row],[IMPORTE]]-Tabla1[[#This Row],[DESCUENTO]])*0.16</f>
        <v>0</v>
      </c>
      <c r="L28" s="93"/>
      <c r="M28" s="165">
        <f>Tabla1[[#This Row],[IMPORTE]]+Tabla1[[#This Row],[IVA]]-Tabla1[[#This Row],[DESCUENTO]]</f>
        <v>0</v>
      </c>
      <c r="N28" s="165">
        <f>((Tabla1[[#This Row],[IMPORTE]]+Tabla1[[#This Row],[IVA]])-L28)/Tabla1[[#This Row],[CANTIDAD]]</f>
        <v>0</v>
      </c>
      <c r="O28" s="166"/>
      <c r="R28" s="180"/>
      <c r="BQ28" s="160"/>
    </row>
    <row r="29" spans="1:69" s="167" customFormat="1" x14ac:dyDescent="0.25">
      <c r="A29" s="167" t="s">
        <v>2138</v>
      </c>
      <c r="B29" s="167" t="s">
        <v>2259</v>
      </c>
      <c r="C29" s="168">
        <v>46123</v>
      </c>
      <c r="D29" s="167" t="s">
        <v>2260</v>
      </c>
      <c r="E29" s="160">
        <v>1235</v>
      </c>
      <c r="F29" s="160" t="s">
        <v>2202</v>
      </c>
      <c r="G29" s="169" t="s">
        <v>2271</v>
      </c>
      <c r="H29" s="164" t="s">
        <v>33</v>
      </c>
      <c r="I29" s="164">
        <v>3</v>
      </c>
      <c r="J29" s="165"/>
      <c r="K29" s="170">
        <f>(Tabla1[[#This Row],[IMPORTE]]-Tabla1[[#This Row],[DESCUENTO]])*0.16</f>
        <v>0</v>
      </c>
      <c r="L29" s="93"/>
      <c r="M29" s="165">
        <f>Tabla1[[#This Row],[IMPORTE]]+Tabla1[[#This Row],[IVA]]-Tabla1[[#This Row],[DESCUENTO]]</f>
        <v>0</v>
      </c>
      <c r="N29" s="165">
        <f>((Tabla1[[#This Row],[IMPORTE]]+Tabla1[[#This Row],[IVA]])-L29)/Tabla1[[#This Row],[CANTIDAD]]</f>
        <v>0</v>
      </c>
      <c r="O29" s="166"/>
      <c r="BQ29" s="160"/>
    </row>
    <row r="30" spans="1:69" customFormat="1" ht="30" x14ac:dyDescent="0.25">
      <c r="A30" t="s">
        <v>2138</v>
      </c>
      <c r="B30" t="s">
        <v>2259</v>
      </c>
      <c r="C30" s="96">
        <v>46127</v>
      </c>
      <c r="D30" t="s">
        <v>2272</v>
      </c>
      <c r="E30" s="5"/>
      <c r="F30" s="5"/>
      <c r="G30" s="92" t="s">
        <v>2273</v>
      </c>
      <c r="H30" s="3" t="s">
        <v>33</v>
      </c>
      <c r="I30" s="3">
        <v>10</v>
      </c>
      <c r="J30" s="93"/>
      <c r="K30" s="94">
        <f>(Tabla1[[#This Row],[IMPORTE]]-Tabla1[[#This Row],[DESCUENTO]])*0.16</f>
        <v>0</v>
      </c>
      <c r="L30" s="93"/>
      <c r="M30" s="93">
        <f>Tabla1[[#This Row],[IMPORTE]]+Tabla1[[#This Row],[IVA]]-Tabla1[[#This Row],[DESCUENTO]]</f>
        <v>0</v>
      </c>
      <c r="N30" s="93">
        <f>((Tabla1[[#This Row],[IMPORTE]]+Tabla1[[#This Row],[IVA]])-L30)/Tabla1[[#This Row],[CANTIDAD]]</f>
        <v>0</v>
      </c>
      <c r="O30" s="95"/>
      <c r="BQ30" s="5"/>
    </row>
    <row r="31" spans="1:69" customFormat="1" x14ac:dyDescent="0.25">
      <c r="A31" t="s">
        <v>2138</v>
      </c>
      <c r="B31" t="s">
        <v>2259</v>
      </c>
      <c r="C31" s="96">
        <v>46127</v>
      </c>
      <c r="D31" t="s">
        <v>2272</v>
      </c>
      <c r="E31" s="5"/>
      <c r="F31" s="5"/>
      <c r="G31" s="92" t="s">
        <v>2274</v>
      </c>
      <c r="H31" s="3" t="s">
        <v>53</v>
      </c>
      <c r="I31" s="3">
        <v>150</v>
      </c>
      <c r="J31" s="93"/>
      <c r="K31" s="94">
        <f>(Tabla1[[#This Row],[IMPORTE]]-Tabla1[[#This Row],[DESCUENTO]])*0.16</f>
        <v>0</v>
      </c>
      <c r="L31" s="93"/>
      <c r="M31" s="93">
        <f>Tabla1[[#This Row],[IMPORTE]]+Tabla1[[#This Row],[IVA]]-Tabla1[[#This Row],[DESCUENTO]]</f>
        <v>0</v>
      </c>
      <c r="N31" s="93">
        <f>((Tabla1[[#This Row],[IMPORTE]]+Tabla1[[#This Row],[IVA]])-L31)/Tabla1[[#This Row],[CANTIDAD]]</f>
        <v>0</v>
      </c>
      <c r="O31" s="95"/>
      <c r="BQ31" s="5"/>
    </row>
    <row r="32" spans="1:69" customFormat="1" x14ac:dyDescent="0.25">
      <c r="A32" t="s">
        <v>2138</v>
      </c>
      <c r="B32" t="s">
        <v>2259</v>
      </c>
      <c r="C32" s="96">
        <v>46127</v>
      </c>
      <c r="D32" t="s">
        <v>2272</v>
      </c>
      <c r="E32" s="5"/>
      <c r="F32" s="5"/>
      <c r="G32" s="92" t="s">
        <v>2275</v>
      </c>
      <c r="H32" s="3" t="s">
        <v>53</v>
      </c>
      <c r="I32" s="3">
        <v>70</v>
      </c>
      <c r="J32" s="93"/>
      <c r="K32" s="94">
        <f>(Tabla1[[#This Row],[IMPORTE]]-Tabla1[[#This Row],[DESCUENTO]])*0.16</f>
        <v>0</v>
      </c>
      <c r="L32" s="93"/>
      <c r="M32" s="93">
        <f>Tabla1[[#This Row],[IMPORTE]]+Tabla1[[#This Row],[IVA]]-Tabla1[[#This Row],[DESCUENTO]]</f>
        <v>0</v>
      </c>
      <c r="N32" s="93">
        <f>((Tabla1[[#This Row],[IMPORTE]]+Tabla1[[#This Row],[IVA]])-L32)/Tabla1[[#This Row],[CANTIDAD]]</f>
        <v>0</v>
      </c>
      <c r="O32" s="95"/>
      <c r="BQ32" s="5"/>
    </row>
    <row r="33" spans="1:69" customFormat="1" x14ac:dyDescent="0.25">
      <c r="A33" t="s">
        <v>2138</v>
      </c>
      <c r="B33" t="s">
        <v>2259</v>
      </c>
      <c r="C33" s="96">
        <v>46127</v>
      </c>
      <c r="D33" t="s">
        <v>2272</v>
      </c>
      <c r="E33" s="5"/>
      <c r="F33" s="5"/>
      <c r="G33" s="92" t="s">
        <v>2276</v>
      </c>
      <c r="H33" s="3" t="s">
        <v>33</v>
      </c>
      <c r="I33" s="3">
        <v>8</v>
      </c>
      <c r="J33" s="93"/>
      <c r="K33" s="94">
        <f>(Tabla1[[#This Row],[IMPORTE]]-Tabla1[[#This Row],[DESCUENTO]])*0.16</f>
        <v>0</v>
      </c>
      <c r="L33" s="93"/>
      <c r="M33" s="93">
        <f>Tabla1[[#This Row],[IMPORTE]]+Tabla1[[#This Row],[IVA]]-Tabla1[[#This Row],[DESCUENTO]]</f>
        <v>0</v>
      </c>
      <c r="N33" s="93">
        <f>((Tabla1[[#This Row],[IMPORTE]]+Tabla1[[#This Row],[IVA]])-L33)/Tabla1[[#This Row],[CANTIDAD]]</f>
        <v>0</v>
      </c>
      <c r="O33" s="95"/>
      <c r="BQ33" s="5"/>
    </row>
    <row r="34" spans="1:69" customFormat="1" ht="45" x14ac:dyDescent="0.25">
      <c r="A34" t="s">
        <v>2138</v>
      </c>
      <c r="B34" t="s">
        <v>2259</v>
      </c>
      <c r="C34" s="96">
        <v>46127</v>
      </c>
      <c r="D34" t="s">
        <v>2272</v>
      </c>
      <c r="E34" s="5"/>
      <c r="F34" s="5"/>
      <c r="G34" s="92" t="s">
        <v>2277</v>
      </c>
      <c r="H34" s="3" t="s">
        <v>33</v>
      </c>
      <c r="I34" s="3">
        <v>1</v>
      </c>
      <c r="J34" s="93"/>
      <c r="K34" s="94">
        <f>(Tabla1[[#This Row],[IMPORTE]]-Tabla1[[#This Row],[DESCUENTO]])*0.16</f>
        <v>0</v>
      </c>
      <c r="L34" s="93"/>
      <c r="M34" s="93">
        <f>Tabla1[[#This Row],[IMPORTE]]+Tabla1[[#This Row],[IVA]]-Tabla1[[#This Row],[DESCUENTO]]</f>
        <v>0</v>
      </c>
      <c r="N34" s="93">
        <f>((Tabla1[[#This Row],[IMPORTE]]+Tabla1[[#This Row],[IVA]])-L34)/Tabla1[[#This Row],[CANTIDAD]]</f>
        <v>0</v>
      </c>
      <c r="O34" s="95"/>
      <c r="BQ34" s="5"/>
    </row>
    <row r="35" spans="1:69" customFormat="1" ht="30" x14ac:dyDescent="0.25">
      <c r="A35" t="s">
        <v>2138</v>
      </c>
      <c r="B35" t="s">
        <v>2259</v>
      </c>
      <c r="C35" s="96">
        <v>46127</v>
      </c>
      <c r="D35" t="s">
        <v>2272</v>
      </c>
      <c r="E35" s="5"/>
      <c r="F35" s="5"/>
      <c r="G35" s="92" t="s">
        <v>2278</v>
      </c>
      <c r="H35" s="3" t="s">
        <v>53</v>
      </c>
      <c r="I35" s="3">
        <v>60</v>
      </c>
      <c r="J35" s="93"/>
      <c r="K35" s="94">
        <f>(Tabla1[[#This Row],[IMPORTE]]-Tabla1[[#This Row],[DESCUENTO]])*0.16</f>
        <v>0</v>
      </c>
      <c r="L35" s="93"/>
      <c r="M35" s="93">
        <f>Tabla1[[#This Row],[IMPORTE]]+Tabla1[[#This Row],[IVA]]-Tabla1[[#This Row],[DESCUENTO]]</f>
        <v>0</v>
      </c>
      <c r="N35" s="93">
        <f>((Tabla1[[#This Row],[IMPORTE]]+Tabla1[[#This Row],[IVA]])-L35)/Tabla1[[#This Row],[CANTIDAD]]</f>
        <v>0</v>
      </c>
      <c r="O35" s="95"/>
      <c r="BQ35" s="5"/>
    </row>
    <row r="36" spans="1:69" customFormat="1" x14ac:dyDescent="0.25">
      <c r="A36" t="s">
        <v>2138</v>
      </c>
      <c r="B36" t="s">
        <v>2259</v>
      </c>
      <c r="C36" s="96">
        <v>46127</v>
      </c>
      <c r="D36" t="s">
        <v>2272</v>
      </c>
      <c r="E36" s="5"/>
      <c r="F36" s="5"/>
      <c r="G36" s="92" t="s">
        <v>2279</v>
      </c>
      <c r="H36" s="3" t="s">
        <v>33</v>
      </c>
      <c r="I36" s="3">
        <v>6</v>
      </c>
      <c r="J36" s="93"/>
      <c r="K36" s="94">
        <f>(Tabla1[[#This Row],[IMPORTE]]-Tabla1[[#This Row],[DESCUENTO]])*0.16</f>
        <v>0</v>
      </c>
      <c r="L36" s="93"/>
      <c r="M36" s="93">
        <f>Tabla1[[#This Row],[IMPORTE]]+Tabla1[[#This Row],[IVA]]-Tabla1[[#This Row],[DESCUENTO]]</f>
        <v>0</v>
      </c>
      <c r="N36" s="93">
        <f>((Tabla1[[#This Row],[IMPORTE]]+Tabla1[[#This Row],[IVA]])-L36)/Tabla1[[#This Row],[CANTIDAD]]</f>
        <v>0</v>
      </c>
      <c r="O36" s="95"/>
      <c r="BQ36" s="5"/>
    </row>
    <row r="37" spans="1:69" customFormat="1" ht="30" x14ac:dyDescent="0.25">
      <c r="A37" t="s">
        <v>2138</v>
      </c>
      <c r="B37" t="s">
        <v>2259</v>
      </c>
      <c r="C37" s="96">
        <v>46127</v>
      </c>
      <c r="D37" t="s">
        <v>2272</v>
      </c>
      <c r="E37" s="5"/>
      <c r="F37" s="5"/>
      <c r="G37" s="92" t="s">
        <v>2280</v>
      </c>
      <c r="H37" s="3" t="s">
        <v>33</v>
      </c>
      <c r="I37" s="3">
        <v>10</v>
      </c>
      <c r="J37" s="93"/>
      <c r="K37" s="94">
        <f>(Tabla1[[#This Row],[IMPORTE]]-Tabla1[[#This Row],[DESCUENTO]])*0.16</f>
        <v>0</v>
      </c>
      <c r="L37" s="93"/>
      <c r="M37" s="93">
        <f>Tabla1[[#This Row],[IMPORTE]]+Tabla1[[#This Row],[IVA]]-Tabla1[[#This Row],[DESCUENTO]]</f>
        <v>0</v>
      </c>
      <c r="N37" s="93">
        <f>((Tabla1[[#This Row],[IMPORTE]]+Tabla1[[#This Row],[IVA]])-L37)/Tabla1[[#This Row],[CANTIDAD]]</f>
        <v>0</v>
      </c>
      <c r="O37" s="95"/>
      <c r="BQ37" s="5"/>
    </row>
    <row r="38" spans="1:69" customFormat="1" x14ac:dyDescent="0.25">
      <c r="A38" t="s">
        <v>2138</v>
      </c>
      <c r="B38" t="s">
        <v>2259</v>
      </c>
      <c r="C38" s="96">
        <v>46127</v>
      </c>
      <c r="D38" t="s">
        <v>2272</v>
      </c>
      <c r="E38" s="5"/>
      <c r="F38" s="5"/>
      <c r="G38" s="92" t="s">
        <v>2281</v>
      </c>
      <c r="H38" s="3" t="s">
        <v>76</v>
      </c>
      <c r="I38" s="3">
        <v>4</v>
      </c>
      <c r="J38" s="93"/>
      <c r="K38" s="94">
        <f>(Tabla1[[#This Row],[IMPORTE]]-Tabla1[[#This Row],[DESCUENTO]])*0.16</f>
        <v>0</v>
      </c>
      <c r="L38" s="93"/>
      <c r="M38" s="93">
        <f>Tabla1[[#This Row],[IMPORTE]]+Tabla1[[#This Row],[IVA]]-Tabla1[[#This Row],[DESCUENTO]]</f>
        <v>0</v>
      </c>
      <c r="N38" s="93">
        <f>((Tabla1[[#This Row],[IMPORTE]]+Tabla1[[#This Row],[IVA]])-L38)/Tabla1[[#This Row],[CANTIDAD]]</f>
        <v>0</v>
      </c>
      <c r="O38" s="95"/>
      <c r="BQ38" s="5"/>
    </row>
    <row r="39" spans="1:69" customFormat="1" ht="30" x14ac:dyDescent="0.25">
      <c r="A39" t="s">
        <v>2138</v>
      </c>
      <c r="B39" t="s">
        <v>2259</v>
      </c>
      <c r="C39" s="96">
        <v>46127</v>
      </c>
      <c r="D39" t="s">
        <v>2272</v>
      </c>
      <c r="E39" s="5"/>
      <c r="F39" s="5"/>
      <c r="G39" s="92" t="s">
        <v>2282</v>
      </c>
      <c r="H39" s="3" t="s">
        <v>33</v>
      </c>
      <c r="I39" s="3">
        <v>10</v>
      </c>
      <c r="J39" s="93"/>
      <c r="K39" s="94">
        <f>(Tabla1[[#This Row],[IMPORTE]]-Tabla1[[#This Row],[DESCUENTO]])*0.16</f>
        <v>0</v>
      </c>
      <c r="L39" s="93"/>
      <c r="M39" s="93">
        <f>Tabla1[[#This Row],[IMPORTE]]+Tabla1[[#This Row],[IVA]]-Tabla1[[#This Row],[DESCUENTO]]</f>
        <v>0</v>
      </c>
      <c r="N39" s="93">
        <f>((Tabla1[[#This Row],[IMPORTE]]+Tabla1[[#This Row],[IVA]])-L39)/Tabla1[[#This Row],[CANTIDAD]]</f>
        <v>0</v>
      </c>
      <c r="O39" s="95"/>
      <c r="BQ39" s="5"/>
    </row>
    <row r="40" spans="1:69" customFormat="1" ht="30" x14ac:dyDescent="0.25">
      <c r="A40" t="s">
        <v>2138</v>
      </c>
      <c r="B40" t="s">
        <v>2259</v>
      </c>
      <c r="C40" s="96">
        <v>46127</v>
      </c>
      <c r="D40" t="s">
        <v>2272</v>
      </c>
      <c r="E40" s="5"/>
      <c r="F40" s="5"/>
      <c r="G40" s="92" t="s">
        <v>2283</v>
      </c>
      <c r="H40" s="3" t="s">
        <v>33</v>
      </c>
      <c r="I40" s="3">
        <v>20</v>
      </c>
      <c r="J40" s="93"/>
      <c r="K40" s="94">
        <f>(Tabla1[[#This Row],[IMPORTE]]-Tabla1[[#This Row],[DESCUENTO]])*0.16</f>
        <v>0</v>
      </c>
      <c r="L40" s="93"/>
      <c r="M40" s="93">
        <f>Tabla1[[#This Row],[IMPORTE]]+Tabla1[[#This Row],[IVA]]-Tabla1[[#This Row],[DESCUENTO]]</f>
        <v>0</v>
      </c>
      <c r="N40" s="93">
        <f>((Tabla1[[#This Row],[IMPORTE]]+Tabla1[[#This Row],[IVA]])-L40)/Tabla1[[#This Row],[CANTIDAD]]</f>
        <v>0</v>
      </c>
      <c r="O40" s="95"/>
      <c r="BQ40" s="5"/>
    </row>
    <row r="41" spans="1:69" customFormat="1" ht="30" x14ac:dyDescent="0.25">
      <c r="A41" s="5" t="s">
        <v>2138</v>
      </c>
      <c r="B41" t="s">
        <v>2259</v>
      </c>
      <c r="C41" s="96">
        <v>46127</v>
      </c>
      <c r="D41" t="s">
        <v>2272</v>
      </c>
      <c r="E41" s="5"/>
      <c r="F41" s="5"/>
      <c r="G41" s="92" t="s">
        <v>2284</v>
      </c>
      <c r="H41" s="3" t="s">
        <v>76</v>
      </c>
      <c r="I41" s="3">
        <v>6</v>
      </c>
      <c r="J41" s="93"/>
      <c r="K41" s="93">
        <f>(Tabla1[[#This Row],[IMPORTE]]-Tabla1[[#This Row],[DESCUENTO]])*0.16</f>
        <v>0</v>
      </c>
      <c r="L41" s="93"/>
      <c r="M41" s="93">
        <f>Tabla1[[#This Row],[IMPORTE]]+Tabla1[[#This Row],[IVA]]-Tabla1[[#This Row],[DESCUENTO]]</f>
        <v>0</v>
      </c>
      <c r="N41" s="93">
        <f>((Tabla1[[#This Row],[IMPORTE]]+Tabla1[[#This Row],[IVA]])-L41)/Tabla1[[#This Row],[CANTIDAD]]</f>
        <v>0</v>
      </c>
      <c r="O41" s="95"/>
      <c r="BQ41" s="5"/>
    </row>
    <row r="42" spans="1:69" customFormat="1" x14ac:dyDescent="0.25">
      <c r="A42" s="5" t="s">
        <v>2138</v>
      </c>
      <c r="B42" t="s">
        <v>2259</v>
      </c>
      <c r="C42" s="96">
        <v>46127</v>
      </c>
      <c r="D42" t="s">
        <v>2272</v>
      </c>
      <c r="E42" s="5"/>
      <c r="F42" s="5"/>
      <c r="G42" s="92" t="s">
        <v>2285</v>
      </c>
      <c r="H42" s="3" t="s">
        <v>76</v>
      </c>
      <c r="I42" s="3">
        <v>10</v>
      </c>
      <c r="J42" s="93"/>
      <c r="K42" s="93">
        <f>(Tabla1[[#This Row],[IMPORTE]]-Tabla1[[#This Row],[DESCUENTO]])*0.16</f>
        <v>0</v>
      </c>
      <c r="L42" s="93"/>
      <c r="M42" s="93">
        <f>Tabla1[[#This Row],[IMPORTE]]+Tabla1[[#This Row],[IVA]]-Tabla1[[#This Row],[DESCUENTO]]</f>
        <v>0</v>
      </c>
      <c r="N42" s="93">
        <f>((Tabla1[[#This Row],[IMPORTE]]+Tabla1[[#This Row],[IVA]])-L42)/Tabla1[[#This Row],[CANTIDAD]]</f>
        <v>0</v>
      </c>
      <c r="O42" s="95"/>
      <c r="BQ42" s="5"/>
    </row>
    <row r="43" spans="1:69" customFormat="1" ht="30" x14ac:dyDescent="0.25">
      <c r="A43" s="5" t="s">
        <v>2138</v>
      </c>
      <c r="B43" t="s">
        <v>2259</v>
      </c>
      <c r="C43" s="96">
        <v>46127</v>
      </c>
      <c r="D43" t="s">
        <v>2272</v>
      </c>
      <c r="E43" s="5"/>
      <c r="F43" s="5"/>
      <c r="G43" s="92" t="s">
        <v>2286</v>
      </c>
      <c r="H43" s="3" t="s">
        <v>76</v>
      </c>
      <c r="I43" s="3">
        <v>60</v>
      </c>
      <c r="J43" s="93"/>
      <c r="K43" s="93">
        <f>(Tabla1[[#This Row],[IMPORTE]]-Tabla1[[#This Row],[DESCUENTO]])*0.16</f>
        <v>0</v>
      </c>
      <c r="L43" s="93"/>
      <c r="M43" s="93">
        <f>Tabla1[[#This Row],[IMPORTE]]+Tabla1[[#This Row],[IVA]]-Tabla1[[#This Row],[DESCUENTO]]</f>
        <v>0</v>
      </c>
      <c r="N43" s="93">
        <f>((Tabla1[[#This Row],[IMPORTE]]+Tabla1[[#This Row],[IVA]])-L43)/Tabla1[[#This Row],[CANTIDAD]]</f>
        <v>0</v>
      </c>
      <c r="O43" s="95"/>
      <c r="BQ43" s="5"/>
    </row>
    <row r="44" spans="1:69" customFormat="1" ht="30" x14ac:dyDescent="0.25">
      <c r="A44" s="5" t="s">
        <v>2138</v>
      </c>
      <c r="B44" t="s">
        <v>2259</v>
      </c>
      <c r="C44" s="96">
        <v>46127</v>
      </c>
      <c r="D44" t="s">
        <v>2272</v>
      </c>
      <c r="E44" s="5"/>
      <c r="F44" s="5"/>
      <c r="G44" s="92" t="s">
        <v>2287</v>
      </c>
      <c r="H44" s="3" t="s">
        <v>76</v>
      </c>
      <c r="I44" s="98">
        <v>110</v>
      </c>
      <c r="J44" s="93"/>
      <c r="K44" s="93">
        <f>(Tabla1[[#This Row],[IMPORTE]]-Tabla1[[#This Row],[DESCUENTO]])*0.16</f>
        <v>0</v>
      </c>
      <c r="L44" s="93"/>
      <c r="M44" s="93">
        <f>Tabla1[[#This Row],[IMPORTE]]+Tabla1[[#This Row],[IVA]]-Tabla1[[#This Row],[DESCUENTO]]</f>
        <v>0</v>
      </c>
      <c r="N44" s="93">
        <f>((Tabla1[[#This Row],[IMPORTE]]+Tabla1[[#This Row],[IVA]])-L44)/Tabla1[[#This Row],[CANTIDAD]]</f>
        <v>0</v>
      </c>
      <c r="O44" s="95"/>
      <c r="BQ44" s="5"/>
    </row>
    <row r="45" spans="1:69" customFormat="1" ht="30" x14ac:dyDescent="0.25">
      <c r="A45" s="5" t="s">
        <v>2138</v>
      </c>
      <c r="B45" t="s">
        <v>2259</v>
      </c>
      <c r="C45" s="96">
        <v>46127</v>
      </c>
      <c r="D45" t="s">
        <v>2272</v>
      </c>
      <c r="E45" s="5"/>
      <c r="F45" s="5"/>
      <c r="G45" s="92" t="s">
        <v>2288</v>
      </c>
      <c r="H45" s="3" t="s">
        <v>2289</v>
      </c>
      <c r="I45" s="3">
        <v>20</v>
      </c>
      <c r="J45" s="93"/>
      <c r="K45" s="93">
        <f>(Tabla1[[#This Row],[IMPORTE]]-Tabla1[[#This Row],[DESCUENTO]])*0.16</f>
        <v>0</v>
      </c>
      <c r="L45" s="93"/>
      <c r="M45" s="93">
        <f>Tabla1[[#This Row],[IMPORTE]]+Tabla1[[#This Row],[IVA]]-Tabla1[[#This Row],[DESCUENTO]]</f>
        <v>0</v>
      </c>
      <c r="N45" s="93">
        <f>((Tabla1[[#This Row],[IMPORTE]]+Tabla1[[#This Row],[IVA]])-L45)/Tabla1[[#This Row],[CANTIDAD]]</f>
        <v>0</v>
      </c>
      <c r="O45" s="95"/>
      <c r="BQ45" s="5"/>
    </row>
    <row r="46" spans="1:69" customFormat="1" ht="30" x14ac:dyDescent="0.25">
      <c r="A46" s="5" t="s">
        <v>2138</v>
      </c>
      <c r="B46" t="s">
        <v>2259</v>
      </c>
      <c r="C46" s="96">
        <v>46127</v>
      </c>
      <c r="D46" t="s">
        <v>2272</v>
      </c>
      <c r="E46" s="5"/>
      <c r="F46" s="5"/>
      <c r="G46" s="92" t="s">
        <v>2290</v>
      </c>
      <c r="H46" s="3" t="s">
        <v>33</v>
      </c>
      <c r="I46" s="3">
        <v>6</v>
      </c>
      <c r="J46" s="93"/>
      <c r="K46" s="93">
        <f>(Tabla1[[#This Row],[IMPORTE]]-Tabla1[[#This Row],[DESCUENTO]])*0.16</f>
        <v>0</v>
      </c>
      <c r="L46" s="93"/>
      <c r="M46" s="93">
        <f>Tabla1[[#This Row],[IMPORTE]]+Tabla1[[#This Row],[IVA]]-Tabla1[[#This Row],[DESCUENTO]]</f>
        <v>0</v>
      </c>
      <c r="N46" s="93">
        <f>((Tabla1[[#This Row],[IMPORTE]]+Tabla1[[#This Row],[IVA]])-L46)/Tabla1[[#This Row],[CANTIDAD]]</f>
        <v>0</v>
      </c>
      <c r="O46" s="95"/>
      <c r="BQ46" s="5"/>
    </row>
    <row r="47" spans="1:69" customFormat="1" x14ac:dyDescent="0.25">
      <c r="A47" s="5" t="s">
        <v>2138</v>
      </c>
      <c r="B47" t="s">
        <v>2259</v>
      </c>
      <c r="C47" s="96">
        <v>46127</v>
      </c>
      <c r="D47" t="s">
        <v>2272</v>
      </c>
      <c r="E47" s="5"/>
      <c r="F47" s="5"/>
      <c r="G47" s="92" t="s">
        <v>2148</v>
      </c>
      <c r="H47" s="3" t="s">
        <v>76</v>
      </c>
      <c r="I47" s="3">
        <v>2</v>
      </c>
      <c r="J47" s="93"/>
      <c r="K47" s="93">
        <f>(Tabla1[[#This Row],[IMPORTE]]-Tabla1[[#This Row],[DESCUENTO]])*0.16</f>
        <v>0</v>
      </c>
      <c r="L47" s="93"/>
      <c r="M47" s="93">
        <f>Tabla1[[#This Row],[IMPORTE]]+Tabla1[[#This Row],[IVA]]-Tabla1[[#This Row],[DESCUENTO]]</f>
        <v>0</v>
      </c>
      <c r="N47" s="93">
        <f>((Tabla1[[#This Row],[IMPORTE]]+Tabla1[[#This Row],[IVA]])-L47)/Tabla1[[#This Row],[CANTIDAD]]</f>
        <v>0</v>
      </c>
      <c r="O47" s="95"/>
      <c r="BQ47" s="5"/>
    </row>
    <row r="48" spans="1:69" customFormat="1" ht="30" x14ac:dyDescent="0.25">
      <c r="A48" s="5" t="s">
        <v>2138</v>
      </c>
      <c r="B48" t="s">
        <v>2259</v>
      </c>
      <c r="C48" s="96">
        <v>46127</v>
      </c>
      <c r="D48" t="s">
        <v>2272</v>
      </c>
      <c r="E48" s="5"/>
      <c r="F48" s="5"/>
      <c r="G48" s="92" t="s">
        <v>2291</v>
      </c>
      <c r="H48" s="3" t="s">
        <v>33</v>
      </c>
      <c r="I48" s="3">
        <v>3</v>
      </c>
      <c r="J48" s="93"/>
      <c r="K48" s="93">
        <f>(Tabla1[[#This Row],[IMPORTE]]-Tabla1[[#This Row],[DESCUENTO]])*0.16</f>
        <v>0</v>
      </c>
      <c r="L48" s="93"/>
      <c r="M48" s="93">
        <f>Tabla1[[#This Row],[IMPORTE]]+Tabla1[[#This Row],[IVA]]-Tabla1[[#This Row],[DESCUENTO]]</f>
        <v>0</v>
      </c>
      <c r="N48" s="93">
        <f>((Tabla1[[#This Row],[IMPORTE]]+Tabla1[[#This Row],[IVA]])-L48)/Tabla1[[#This Row],[CANTIDAD]]</f>
        <v>0</v>
      </c>
      <c r="O48" s="95"/>
      <c r="BQ48" s="5"/>
    </row>
    <row r="49" spans="1:69" customFormat="1" x14ac:dyDescent="0.25">
      <c r="A49" s="5" t="s">
        <v>2138</v>
      </c>
      <c r="B49" t="s">
        <v>2259</v>
      </c>
      <c r="C49" s="96">
        <v>46127</v>
      </c>
      <c r="D49" t="s">
        <v>2272</v>
      </c>
      <c r="E49" s="5"/>
      <c r="F49" s="5"/>
      <c r="G49" s="92" t="s">
        <v>2292</v>
      </c>
      <c r="H49" s="3" t="s">
        <v>76</v>
      </c>
      <c r="I49" s="3">
        <v>20</v>
      </c>
      <c r="J49" s="93"/>
      <c r="K49" s="93">
        <f>(Tabla1[[#This Row],[IMPORTE]]-Tabla1[[#This Row],[DESCUENTO]])*0.16</f>
        <v>0</v>
      </c>
      <c r="L49" s="93"/>
      <c r="M49" s="93">
        <f>Tabla1[[#This Row],[IMPORTE]]+Tabla1[[#This Row],[IVA]]-Tabla1[[#This Row],[DESCUENTO]]</f>
        <v>0</v>
      </c>
      <c r="N49" s="93">
        <f>((Tabla1[[#This Row],[IMPORTE]]+Tabla1[[#This Row],[IVA]])-L49)/Tabla1[[#This Row],[CANTIDAD]]</f>
        <v>0</v>
      </c>
      <c r="O49" s="95"/>
      <c r="BQ49" s="5"/>
    </row>
    <row r="50" spans="1:69" customFormat="1" ht="30" x14ac:dyDescent="0.25">
      <c r="A50" s="5" t="s">
        <v>2138</v>
      </c>
      <c r="B50" t="s">
        <v>2259</v>
      </c>
      <c r="C50" s="96">
        <v>46127</v>
      </c>
      <c r="D50" t="s">
        <v>2272</v>
      </c>
      <c r="E50" s="5"/>
      <c r="F50" s="5"/>
      <c r="G50" s="92" t="s">
        <v>2293</v>
      </c>
      <c r="H50" s="3" t="s">
        <v>2294</v>
      </c>
      <c r="I50" s="3">
        <v>2</v>
      </c>
      <c r="J50" s="93"/>
      <c r="K50" s="93">
        <f>(Tabla1[[#This Row],[IMPORTE]]-Tabla1[[#This Row],[DESCUENTO]])*0.16</f>
        <v>0</v>
      </c>
      <c r="L50" s="93"/>
      <c r="M50" s="93">
        <f>Tabla1[[#This Row],[IMPORTE]]+Tabla1[[#This Row],[IVA]]-Tabla1[[#This Row],[DESCUENTO]]</f>
        <v>0</v>
      </c>
      <c r="N50" s="93">
        <f>((Tabla1[[#This Row],[IMPORTE]]+Tabla1[[#This Row],[IVA]])-L50)/Tabla1[[#This Row],[CANTIDAD]]</f>
        <v>0</v>
      </c>
      <c r="O50" s="95"/>
      <c r="BQ50" s="5"/>
    </row>
    <row r="51" spans="1:69" customFormat="1" ht="30" x14ac:dyDescent="0.25">
      <c r="A51" s="5" t="s">
        <v>2138</v>
      </c>
      <c r="B51" t="s">
        <v>2259</v>
      </c>
      <c r="C51" s="96">
        <v>46127</v>
      </c>
      <c r="D51" t="s">
        <v>2272</v>
      </c>
      <c r="E51" s="5"/>
      <c r="F51" s="5"/>
      <c r="G51" s="92" t="s">
        <v>2295</v>
      </c>
      <c r="H51" s="3" t="s">
        <v>2294</v>
      </c>
      <c r="I51" s="3">
        <v>3</v>
      </c>
      <c r="J51" s="93"/>
      <c r="K51" s="93">
        <f>(Tabla1[[#This Row],[IMPORTE]]-Tabla1[[#This Row],[DESCUENTO]])*0.16</f>
        <v>0</v>
      </c>
      <c r="L51" s="93"/>
      <c r="M51" s="93">
        <f>Tabla1[[#This Row],[IMPORTE]]+Tabla1[[#This Row],[IVA]]-Tabla1[[#This Row],[DESCUENTO]]</f>
        <v>0</v>
      </c>
      <c r="N51" s="93">
        <f>((Tabla1[[#This Row],[IMPORTE]]+Tabla1[[#This Row],[IVA]])-L51)/Tabla1[[#This Row],[CANTIDAD]]</f>
        <v>0</v>
      </c>
      <c r="O51" s="95"/>
      <c r="BQ51" s="5"/>
    </row>
    <row r="52" spans="1:69" customFormat="1" x14ac:dyDescent="0.25">
      <c r="A52" s="5" t="s">
        <v>2138</v>
      </c>
      <c r="B52" t="s">
        <v>2259</v>
      </c>
      <c r="C52" s="96">
        <v>46127</v>
      </c>
      <c r="D52" t="s">
        <v>2272</v>
      </c>
      <c r="E52" s="5"/>
      <c r="F52" s="5"/>
      <c r="G52" s="92" t="s">
        <v>186</v>
      </c>
      <c r="H52" s="3" t="s">
        <v>33</v>
      </c>
      <c r="I52" s="3">
        <v>10</v>
      </c>
      <c r="J52" s="93"/>
      <c r="K52" s="93">
        <f>(Tabla1[[#This Row],[IMPORTE]]-Tabla1[[#This Row],[DESCUENTO]])*0.16</f>
        <v>0</v>
      </c>
      <c r="L52" s="93"/>
      <c r="M52" s="93">
        <f>Tabla1[[#This Row],[IMPORTE]]+Tabla1[[#This Row],[IVA]]-Tabla1[[#This Row],[DESCUENTO]]</f>
        <v>0</v>
      </c>
      <c r="N52" s="93">
        <f>((Tabla1[[#This Row],[IMPORTE]]+Tabla1[[#This Row],[IVA]])-L52)/Tabla1[[#This Row],[CANTIDAD]]</f>
        <v>0</v>
      </c>
      <c r="O52" s="95"/>
      <c r="BQ52" s="5"/>
    </row>
    <row r="53" spans="1:69" customFormat="1" ht="30" x14ac:dyDescent="0.25">
      <c r="A53" s="5" t="s">
        <v>2138</v>
      </c>
      <c r="B53" t="s">
        <v>2259</v>
      </c>
      <c r="C53" s="96">
        <v>46127</v>
      </c>
      <c r="D53" t="s">
        <v>2272</v>
      </c>
      <c r="E53" s="5"/>
      <c r="F53" s="5"/>
      <c r="G53" s="92" t="s">
        <v>2296</v>
      </c>
      <c r="H53" s="3" t="s">
        <v>33</v>
      </c>
      <c r="I53" s="3">
        <v>1</v>
      </c>
      <c r="J53" s="93"/>
      <c r="K53" s="93">
        <f>(Tabla1[[#This Row],[IMPORTE]]-Tabla1[[#This Row],[DESCUENTO]])*0.16</f>
        <v>0</v>
      </c>
      <c r="L53" s="93"/>
      <c r="M53" s="93">
        <f>Tabla1[[#This Row],[IMPORTE]]+Tabla1[[#This Row],[IVA]]-Tabla1[[#This Row],[DESCUENTO]]</f>
        <v>0</v>
      </c>
      <c r="N53" s="93">
        <f>((Tabla1[[#This Row],[IMPORTE]]+Tabla1[[#This Row],[IVA]])-L53)/Tabla1[[#This Row],[CANTIDAD]]</f>
        <v>0</v>
      </c>
      <c r="O53" s="95"/>
      <c r="BQ53" s="5"/>
    </row>
    <row r="54" spans="1:69" customFormat="1" ht="30" x14ac:dyDescent="0.25">
      <c r="A54" s="5" t="s">
        <v>2138</v>
      </c>
      <c r="B54" t="s">
        <v>2259</v>
      </c>
      <c r="C54" s="96">
        <v>46127</v>
      </c>
      <c r="D54" t="s">
        <v>2272</v>
      </c>
      <c r="E54" s="5"/>
      <c r="F54" s="5"/>
      <c r="G54" s="92" t="s">
        <v>2297</v>
      </c>
      <c r="H54" s="3" t="s">
        <v>33</v>
      </c>
      <c r="I54" s="3">
        <v>20</v>
      </c>
      <c r="J54" s="93"/>
      <c r="K54" s="93">
        <f>(Tabla1[[#This Row],[IMPORTE]]-Tabla1[[#This Row],[DESCUENTO]])*0.16</f>
        <v>0</v>
      </c>
      <c r="L54" s="93"/>
      <c r="M54" s="93">
        <f>Tabla1[[#This Row],[IMPORTE]]+Tabla1[[#This Row],[IVA]]-Tabla1[[#This Row],[DESCUENTO]]</f>
        <v>0</v>
      </c>
      <c r="N54" s="93">
        <f>((Tabla1[[#This Row],[IMPORTE]]+Tabla1[[#This Row],[IVA]])-L54)/Tabla1[[#This Row],[CANTIDAD]]</f>
        <v>0</v>
      </c>
      <c r="O54" s="95"/>
      <c r="BQ54" s="5"/>
    </row>
    <row r="55" spans="1:69" customFormat="1" ht="30" x14ac:dyDescent="0.25">
      <c r="A55" s="5" t="s">
        <v>2138</v>
      </c>
      <c r="B55" t="s">
        <v>2259</v>
      </c>
      <c r="C55" s="96">
        <v>46127</v>
      </c>
      <c r="D55" t="s">
        <v>2272</v>
      </c>
      <c r="E55" s="5"/>
      <c r="F55" s="5"/>
      <c r="G55" s="92" t="s">
        <v>2298</v>
      </c>
      <c r="H55" s="3" t="s">
        <v>33</v>
      </c>
      <c r="I55" s="3">
        <v>10</v>
      </c>
      <c r="J55" s="93"/>
      <c r="K55" s="93">
        <f>(Tabla1[[#This Row],[IMPORTE]]-Tabla1[[#This Row],[DESCUENTO]])*0.16</f>
        <v>0</v>
      </c>
      <c r="L55" s="93"/>
      <c r="M55" s="93">
        <f>Tabla1[[#This Row],[IMPORTE]]+Tabla1[[#This Row],[IVA]]-Tabla1[[#This Row],[DESCUENTO]]</f>
        <v>0</v>
      </c>
      <c r="N55" s="93">
        <f>((Tabla1[[#This Row],[IMPORTE]]+Tabla1[[#This Row],[IVA]])-L55)/Tabla1[[#This Row],[CANTIDAD]]</f>
        <v>0</v>
      </c>
      <c r="O55" s="95"/>
      <c r="BQ55" s="5"/>
    </row>
    <row r="56" spans="1:69" customFormat="1" x14ac:dyDescent="0.25">
      <c r="A56" s="5" t="s">
        <v>2138</v>
      </c>
      <c r="B56" t="s">
        <v>2259</v>
      </c>
      <c r="C56" s="96">
        <v>46127</v>
      </c>
      <c r="D56" t="s">
        <v>2272</v>
      </c>
      <c r="E56" s="5"/>
      <c r="F56" s="5"/>
      <c r="G56" s="92" t="s">
        <v>2299</v>
      </c>
      <c r="H56" s="3" t="s">
        <v>33</v>
      </c>
      <c r="I56" s="3">
        <v>8</v>
      </c>
      <c r="J56" s="93"/>
      <c r="K56" s="93">
        <f>(Tabla1[[#This Row],[IMPORTE]]-Tabla1[[#This Row],[DESCUENTO]])*0.16</f>
        <v>0</v>
      </c>
      <c r="L56" s="93"/>
      <c r="M56" s="93">
        <f>Tabla1[[#This Row],[IMPORTE]]+Tabla1[[#This Row],[IVA]]-Tabla1[[#This Row],[DESCUENTO]]</f>
        <v>0</v>
      </c>
      <c r="N56" s="93">
        <f>((Tabla1[[#This Row],[IMPORTE]]+Tabla1[[#This Row],[IVA]])-L56)/Tabla1[[#This Row],[CANTIDAD]]</f>
        <v>0</v>
      </c>
      <c r="O56" s="95"/>
      <c r="BQ56" s="5"/>
    </row>
    <row r="57" spans="1:69" customFormat="1" x14ac:dyDescent="0.25">
      <c r="A57" s="5" t="s">
        <v>2138</v>
      </c>
      <c r="B57" t="s">
        <v>2259</v>
      </c>
      <c r="C57" s="96">
        <v>46127</v>
      </c>
      <c r="D57" t="s">
        <v>2272</v>
      </c>
      <c r="E57" s="5"/>
      <c r="F57" s="5"/>
      <c r="G57" s="92" t="s">
        <v>172</v>
      </c>
      <c r="H57" s="3" t="s">
        <v>33</v>
      </c>
      <c r="I57" s="3">
        <v>5</v>
      </c>
      <c r="J57" s="93"/>
      <c r="K57" s="93">
        <f>(Tabla1[[#This Row],[IMPORTE]]-Tabla1[[#This Row],[DESCUENTO]])*0.16</f>
        <v>0</v>
      </c>
      <c r="L57" s="93"/>
      <c r="M57" s="93">
        <f>Tabla1[[#This Row],[IMPORTE]]+Tabla1[[#This Row],[IVA]]-Tabla1[[#This Row],[DESCUENTO]]</f>
        <v>0</v>
      </c>
      <c r="N57" s="93">
        <f>((Tabla1[[#This Row],[IMPORTE]]+Tabla1[[#This Row],[IVA]])-L57)/Tabla1[[#This Row],[CANTIDAD]]</f>
        <v>0</v>
      </c>
      <c r="O57" s="95"/>
      <c r="BQ57" s="5"/>
    </row>
    <row r="58" spans="1:69" customFormat="1" x14ac:dyDescent="0.25">
      <c r="A58" s="5" t="s">
        <v>2138</v>
      </c>
      <c r="B58" t="s">
        <v>2259</v>
      </c>
      <c r="C58" s="96">
        <v>46127</v>
      </c>
      <c r="D58" t="s">
        <v>2272</v>
      </c>
      <c r="E58" s="5"/>
      <c r="F58" s="5"/>
      <c r="G58" s="92" t="s">
        <v>199</v>
      </c>
      <c r="H58" s="3" t="s">
        <v>76</v>
      </c>
      <c r="I58" s="3">
        <v>80</v>
      </c>
      <c r="J58" s="93"/>
      <c r="K58" s="93">
        <f>(Tabla1[[#This Row],[IMPORTE]]-Tabla1[[#This Row],[DESCUENTO]])*0.16</f>
        <v>0</v>
      </c>
      <c r="L58" s="93"/>
      <c r="M58" s="93">
        <f>Tabla1[[#This Row],[IMPORTE]]+Tabla1[[#This Row],[IVA]]-Tabla1[[#This Row],[DESCUENTO]]</f>
        <v>0</v>
      </c>
      <c r="N58" s="93">
        <f>((Tabla1[[#This Row],[IMPORTE]]+Tabla1[[#This Row],[IVA]])-L58)/Tabla1[[#This Row],[CANTIDAD]]</f>
        <v>0</v>
      </c>
      <c r="O58" s="95"/>
      <c r="BQ58" s="5"/>
    </row>
    <row r="59" spans="1:69" customFormat="1" ht="30" x14ac:dyDescent="0.25">
      <c r="A59" s="5" t="s">
        <v>2138</v>
      </c>
      <c r="B59" s="5" t="s">
        <v>2259</v>
      </c>
      <c r="C59" s="51">
        <v>46129</v>
      </c>
      <c r="D59" s="63" t="s">
        <v>2305</v>
      </c>
      <c r="E59" s="5">
        <v>140</v>
      </c>
      <c r="F59" s="5" t="s">
        <v>694</v>
      </c>
      <c r="G59" s="92" t="s">
        <v>2300</v>
      </c>
      <c r="H59" s="3" t="s">
        <v>33</v>
      </c>
      <c r="I59" s="3">
        <v>20</v>
      </c>
      <c r="J59" s="93"/>
      <c r="K59" s="93">
        <f>(Tabla1[[#This Row],[IMPORTE]]-Tabla1[[#This Row],[DESCUENTO]])*0.16</f>
        <v>0</v>
      </c>
      <c r="L59" s="93"/>
      <c r="M59" s="93">
        <f>Tabla1[[#This Row],[IMPORTE]]+Tabla1[[#This Row],[IVA]]-Tabla1[[#This Row],[DESCUENTO]]</f>
        <v>0</v>
      </c>
      <c r="N59" s="93">
        <f>((Tabla1[[#This Row],[IMPORTE]]+Tabla1[[#This Row],[IVA]])-L59)/Tabla1[[#This Row],[CANTIDAD]]</f>
        <v>0</v>
      </c>
      <c r="O59" s="95"/>
      <c r="BQ59" s="5"/>
    </row>
    <row r="60" spans="1:69" customFormat="1" ht="30" x14ac:dyDescent="0.25">
      <c r="A60" s="5" t="s">
        <v>2138</v>
      </c>
      <c r="B60" s="5" t="s">
        <v>2259</v>
      </c>
      <c r="C60" s="51">
        <v>46129</v>
      </c>
      <c r="D60" s="63" t="s">
        <v>2305</v>
      </c>
      <c r="E60" s="5">
        <v>140</v>
      </c>
      <c r="F60" s="5" t="s">
        <v>1786</v>
      </c>
      <c r="G60" s="92" t="s">
        <v>2301</v>
      </c>
      <c r="H60" s="3" t="s">
        <v>33</v>
      </c>
      <c r="I60" s="3">
        <v>30</v>
      </c>
      <c r="J60" s="93"/>
      <c r="K60" s="93">
        <f>(Tabla1[[#This Row],[IMPORTE]]-Tabla1[[#This Row],[DESCUENTO]])*0.16</f>
        <v>0</v>
      </c>
      <c r="L60" s="93"/>
      <c r="M60" s="93">
        <f>Tabla1[[#This Row],[IMPORTE]]+Tabla1[[#This Row],[IVA]]-Tabla1[[#This Row],[DESCUENTO]]</f>
        <v>0</v>
      </c>
      <c r="N60" s="93">
        <f>((Tabla1[[#This Row],[IMPORTE]]+Tabla1[[#This Row],[IVA]])-L60)/Tabla1[[#This Row],[CANTIDAD]]</f>
        <v>0</v>
      </c>
      <c r="O60" s="95"/>
      <c r="BQ60" s="5"/>
    </row>
    <row r="61" spans="1:69" customFormat="1" ht="30" x14ac:dyDescent="0.25">
      <c r="A61" s="5" t="s">
        <v>2138</v>
      </c>
      <c r="B61" s="5" t="s">
        <v>2259</v>
      </c>
      <c r="C61" s="51">
        <v>46129</v>
      </c>
      <c r="D61" s="63" t="s">
        <v>2305</v>
      </c>
      <c r="E61" s="5">
        <v>140</v>
      </c>
      <c r="F61" s="5" t="s">
        <v>441</v>
      </c>
      <c r="G61" s="92" t="s">
        <v>2302</v>
      </c>
      <c r="H61" s="3" t="s">
        <v>33</v>
      </c>
      <c r="I61" s="3">
        <v>10</v>
      </c>
      <c r="J61" s="93"/>
      <c r="K61" s="93">
        <f>(Tabla1[[#This Row],[IMPORTE]]-Tabla1[[#This Row],[DESCUENTO]])*0.16</f>
        <v>0</v>
      </c>
      <c r="L61" s="93"/>
      <c r="M61" s="93">
        <f>Tabla1[[#This Row],[IMPORTE]]+Tabla1[[#This Row],[IVA]]-Tabla1[[#This Row],[DESCUENTO]]</f>
        <v>0</v>
      </c>
      <c r="N61" s="93">
        <f>((Tabla1[[#This Row],[IMPORTE]]+Tabla1[[#This Row],[IVA]])-L61)/Tabla1[[#This Row],[CANTIDAD]]</f>
        <v>0</v>
      </c>
      <c r="O61" s="95"/>
      <c r="BQ61" s="5"/>
    </row>
    <row r="62" spans="1:69" customFormat="1" ht="30" x14ac:dyDescent="0.25">
      <c r="A62" s="5" t="s">
        <v>2138</v>
      </c>
      <c r="B62" s="5" t="s">
        <v>2259</v>
      </c>
      <c r="C62" s="51">
        <v>46129</v>
      </c>
      <c r="D62" s="63" t="s">
        <v>2305</v>
      </c>
      <c r="E62" s="5">
        <v>140</v>
      </c>
      <c r="F62" s="5" t="s">
        <v>1852</v>
      </c>
      <c r="G62" s="92" t="s">
        <v>2303</v>
      </c>
      <c r="H62" s="3" t="s">
        <v>33</v>
      </c>
      <c r="I62" s="3">
        <v>32</v>
      </c>
      <c r="J62" s="93"/>
      <c r="K62" s="93">
        <f>(Tabla1[[#This Row],[IMPORTE]]-Tabla1[[#This Row],[DESCUENTO]])*0.16</f>
        <v>0</v>
      </c>
      <c r="L62" s="93"/>
      <c r="M62" s="93">
        <f>Tabla1[[#This Row],[IMPORTE]]+Tabla1[[#This Row],[IVA]]-Tabla1[[#This Row],[DESCUENTO]]</f>
        <v>0</v>
      </c>
      <c r="N62" s="93">
        <f>((Tabla1[[#This Row],[IMPORTE]]+Tabla1[[#This Row],[IVA]])-L62)/Tabla1[[#This Row],[CANTIDAD]]</f>
        <v>0</v>
      </c>
      <c r="O62" s="95"/>
      <c r="BQ62" s="5"/>
    </row>
    <row r="63" spans="1:69" customFormat="1" ht="30" x14ac:dyDescent="0.25">
      <c r="A63" s="5" t="s">
        <v>2138</v>
      </c>
      <c r="B63" s="5" t="s">
        <v>2259</v>
      </c>
      <c r="C63" s="51">
        <v>46129</v>
      </c>
      <c r="D63" s="63" t="s">
        <v>2305</v>
      </c>
      <c r="E63" s="5">
        <v>140</v>
      </c>
      <c r="F63" s="5" t="s">
        <v>658</v>
      </c>
      <c r="G63" s="92" t="s">
        <v>2304</v>
      </c>
      <c r="H63" s="3" t="s">
        <v>33</v>
      </c>
      <c r="I63" s="3">
        <v>5</v>
      </c>
      <c r="J63" s="93"/>
      <c r="K63" s="93">
        <f>(Tabla1[[#This Row],[IMPORTE]]-Tabla1[[#This Row],[DESCUENTO]])*0.16</f>
        <v>0</v>
      </c>
      <c r="L63" s="93"/>
      <c r="M63" s="93">
        <f>Tabla1[[#This Row],[IMPORTE]]+Tabla1[[#This Row],[IVA]]-Tabla1[[#This Row],[DESCUENTO]]</f>
        <v>0</v>
      </c>
      <c r="N63" s="93">
        <f>((Tabla1[[#This Row],[IMPORTE]]+Tabla1[[#This Row],[IVA]])-L63)/Tabla1[[#This Row],[CANTIDAD]]</f>
        <v>0</v>
      </c>
      <c r="O63" s="95"/>
      <c r="BQ63" s="5"/>
    </row>
    <row r="64" spans="1:69" s="167" customFormat="1" x14ac:dyDescent="0.25">
      <c r="A64" s="160" t="s">
        <v>2138</v>
      </c>
      <c r="B64" s="160" t="s">
        <v>2259</v>
      </c>
      <c r="C64" s="161">
        <v>46127</v>
      </c>
      <c r="D64" s="162" t="s">
        <v>2348</v>
      </c>
      <c r="E64" s="160" t="s">
        <v>2307</v>
      </c>
      <c r="F64" s="160"/>
      <c r="G64" s="169" t="s">
        <v>2306</v>
      </c>
      <c r="H64" s="164" t="s">
        <v>33</v>
      </c>
      <c r="I64" s="164">
        <v>15</v>
      </c>
      <c r="J64" s="165">
        <v>232.76</v>
      </c>
      <c r="K64" s="165">
        <f>(Tabla1[[#This Row],[IMPORTE]]-Tabla1[[#This Row],[DESCUENTO]])*0.16</f>
        <v>37.241599999999998</v>
      </c>
      <c r="L64" s="93"/>
      <c r="M64" s="165">
        <f>Tabla1[[#This Row],[IMPORTE]]+Tabla1[[#This Row],[IVA]]-Tabla1[[#This Row],[DESCUENTO]]</f>
        <v>270.0016</v>
      </c>
      <c r="N64" s="165">
        <f>((Tabla1[[#This Row],[IMPORTE]]+Tabla1[[#This Row],[IVA]])-L64)/Tabla1[[#This Row],[CANTIDAD]]</f>
        <v>18.000106666666667</v>
      </c>
      <c r="O64" s="166"/>
      <c r="BQ64" s="160"/>
    </row>
    <row r="65" spans="1:69" s="167" customFormat="1" x14ac:dyDescent="0.25">
      <c r="A65" s="160" t="s">
        <v>2138</v>
      </c>
      <c r="B65" s="160" t="s">
        <v>2259</v>
      </c>
      <c r="C65" s="161">
        <v>46127</v>
      </c>
      <c r="D65" s="162" t="s">
        <v>2348</v>
      </c>
      <c r="E65" s="160" t="s">
        <v>2307</v>
      </c>
      <c r="F65" s="160"/>
      <c r="G65" s="169" t="s">
        <v>2308</v>
      </c>
      <c r="H65" s="164" t="s">
        <v>33</v>
      </c>
      <c r="I65" s="164">
        <v>20</v>
      </c>
      <c r="J65" s="165">
        <v>332.24</v>
      </c>
      <c r="K65" s="165">
        <f>(Tabla1[[#This Row],[IMPORTE]]-Tabla1[[#This Row],[DESCUENTO]])*0.16</f>
        <v>53.1584</v>
      </c>
      <c r="L65" s="93"/>
      <c r="M65" s="165">
        <f>Tabla1[[#This Row],[IMPORTE]]+Tabla1[[#This Row],[IVA]]-Tabla1[[#This Row],[DESCUENTO]]</f>
        <v>385.39840000000004</v>
      </c>
      <c r="N65" s="165">
        <f>((Tabla1[[#This Row],[IMPORTE]]+Tabla1[[#This Row],[IVA]])-L65)/Tabla1[[#This Row],[CANTIDAD]]</f>
        <v>19.269920000000003</v>
      </c>
      <c r="O65" s="166"/>
      <c r="BQ65" s="160"/>
    </row>
    <row r="66" spans="1:69" s="167" customFormat="1" ht="30" x14ac:dyDescent="0.25">
      <c r="A66" s="160" t="s">
        <v>2138</v>
      </c>
      <c r="B66" s="160" t="s">
        <v>2259</v>
      </c>
      <c r="C66" s="161">
        <v>46127</v>
      </c>
      <c r="D66" s="162" t="s">
        <v>2348</v>
      </c>
      <c r="E66" s="160" t="s">
        <v>2307</v>
      </c>
      <c r="F66" s="160"/>
      <c r="G66" s="169" t="s">
        <v>2309</v>
      </c>
      <c r="H66" s="164" t="s">
        <v>33</v>
      </c>
      <c r="I66" s="164">
        <v>1</v>
      </c>
      <c r="J66" s="165">
        <v>780.17</v>
      </c>
      <c r="K66" s="165">
        <f>(Tabla1[[#This Row],[IMPORTE]]-Tabla1[[#This Row],[DESCUENTO]])*0.16</f>
        <v>124.82719999999999</v>
      </c>
      <c r="L66" s="93"/>
      <c r="M66" s="165">
        <f>Tabla1[[#This Row],[IMPORTE]]+Tabla1[[#This Row],[IVA]]-Tabla1[[#This Row],[DESCUENTO]]</f>
        <v>904.99719999999991</v>
      </c>
      <c r="N66" s="165">
        <f>((Tabla1[[#This Row],[IMPORTE]]+Tabla1[[#This Row],[IVA]])-L66)/Tabla1[[#This Row],[CANTIDAD]]</f>
        <v>904.99719999999991</v>
      </c>
      <c r="O66" s="166"/>
      <c r="BQ66" s="160"/>
    </row>
    <row r="67" spans="1:69" s="167" customFormat="1" ht="30" x14ac:dyDescent="0.25">
      <c r="A67" s="160" t="s">
        <v>2138</v>
      </c>
      <c r="B67" s="160" t="s">
        <v>2259</v>
      </c>
      <c r="C67" s="161">
        <v>46127</v>
      </c>
      <c r="D67" s="162" t="s">
        <v>2348</v>
      </c>
      <c r="E67" s="160" t="s">
        <v>2307</v>
      </c>
      <c r="F67" s="160"/>
      <c r="G67" s="169" t="s">
        <v>2310</v>
      </c>
      <c r="H67" s="164" t="s">
        <v>33</v>
      </c>
      <c r="I67" s="178">
        <v>40</v>
      </c>
      <c r="J67" s="165">
        <v>3213.45</v>
      </c>
      <c r="K67" s="165">
        <f>(Tabla1[[#This Row],[IMPORTE]]-Tabla1[[#This Row],[DESCUENTO]])*0.16</f>
        <v>514.15199999999993</v>
      </c>
      <c r="L67" s="93"/>
      <c r="M67" s="165">
        <f>Tabla1[[#This Row],[IMPORTE]]+Tabla1[[#This Row],[IVA]]-Tabla1[[#This Row],[DESCUENTO]]</f>
        <v>3727.6019999999999</v>
      </c>
      <c r="N67" s="165">
        <f>((Tabla1[[#This Row],[IMPORTE]]+Tabla1[[#This Row],[IVA]])-L67)/Tabla1[[#This Row],[CANTIDAD]]</f>
        <v>93.190049999999999</v>
      </c>
      <c r="BQ67" s="160"/>
    </row>
    <row r="68" spans="1:69" s="167" customFormat="1" x14ac:dyDescent="0.25">
      <c r="A68" s="160" t="s">
        <v>2138</v>
      </c>
      <c r="B68" s="160" t="s">
        <v>2259</v>
      </c>
      <c r="C68" s="161">
        <v>46127</v>
      </c>
      <c r="D68" s="162" t="s">
        <v>2348</v>
      </c>
      <c r="E68" s="160" t="s">
        <v>2307</v>
      </c>
      <c r="F68" s="160"/>
      <c r="G68" s="169" t="s">
        <v>2368</v>
      </c>
      <c r="H68" s="164" t="s">
        <v>33</v>
      </c>
      <c r="I68" s="178">
        <v>40</v>
      </c>
      <c r="J68" s="165">
        <v>2472.0700000000002</v>
      </c>
      <c r="K68" s="165">
        <f>(Tabla1[[#This Row],[IMPORTE]]-Tabla1[[#This Row],[DESCUENTO]])*0.16</f>
        <v>395.53120000000001</v>
      </c>
      <c r="L68" s="93"/>
      <c r="M68" s="165">
        <f>Tabla1[[#This Row],[IMPORTE]]+Tabla1[[#This Row],[IVA]]-Tabla1[[#This Row],[DESCUENTO]]</f>
        <v>2867.6012000000001</v>
      </c>
      <c r="N68" s="165">
        <f>((Tabla1[[#This Row],[IMPORTE]]+Tabla1[[#This Row],[IVA]])-L68)/Tabla1[[#This Row],[CANTIDAD]]</f>
        <v>71.690030000000007</v>
      </c>
      <c r="O68" s="166"/>
      <c r="BQ68" s="160"/>
    </row>
    <row r="69" spans="1:69" s="167" customFormat="1" x14ac:dyDescent="0.25">
      <c r="A69" s="160" t="s">
        <v>2138</v>
      </c>
      <c r="B69" s="160" t="s">
        <v>2259</v>
      </c>
      <c r="C69" s="161">
        <v>46127</v>
      </c>
      <c r="D69" s="162" t="s">
        <v>2348</v>
      </c>
      <c r="E69" s="160" t="s">
        <v>2307</v>
      </c>
      <c r="F69" s="160"/>
      <c r="G69" s="169" t="s">
        <v>2311</v>
      </c>
      <c r="H69" s="164" t="s">
        <v>33</v>
      </c>
      <c r="I69" s="178">
        <v>10</v>
      </c>
      <c r="J69" s="165">
        <v>1664.5</v>
      </c>
      <c r="K69" s="165">
        <f>(Tabla1[[#This Row],[IMPORTE]]-Tabla1[[#This Row],[DESCUENTO]])*0.16</f>
        <v>266.32</v>
      </c>
      <c r="L69" s="93"/>
      <c r="M69" s="165">
        <f>Tabla1[[#This Row],[IMPORTE]]+Tabla1[[#This Row],[IVA]]-Tabla1[[#This Row],[DESCUENTO]]</f>
        <v>1930.82</v>
      </c>
      <c r="N69" s="165">
        <f>((Tabla1[[#This Row],[IMPORTE]]+Tabla1[[#This Row],[IVA]])-L69)/Tabla1[[#This Row],[CANTIDAD]]</f>
        <v>193.08199999999999</v>
      </c>
      <c r="BQ69" s="160"/>
    </row>
    <row r="70" spans="1:69" s="167" customFormat="1" ht="16.149999999999999" customHeight="1" x14ac:dyDescent="0.25">
      <c r="A70" s="160" t="s">
        <v>2138</v>
      </c>
      <c r="B70" s="160" t="s">
        <v>2259</v>
      </c>
      <c r="C70" s="161">
        <v>46127</v>
      </c>
      <c r="D70" s="162" t="s">
        <v>2348</v>
      </c>
      <c r="E70" s="160" t="s">
        <v>2307</v>
      </c>
      <c r="F70" s="160"/>
      <c r="G70" s="179" t="s">
        <v>2312</v>
      </c>
      <c r="H70" s="164" t="s">
        <v>33</v>
      </c>
      <c r="I70" s="178">
        <v>80</v>
      </c>
      <c r="J70" s="165">
        <v>2482.0700000000002</v>
      </c>
      <c r="K70" s="165">
        <f>(Tabla1[[#This Row],[IMPORTE]]-Tabla1[[#This Row],[DESCUENTO]])*0.16</f>
        <v>397.13120000000004</v>
      </c>
      <c r="L70" s="93"/>
      <c r="M70" s="165">
        <f>Tabla1[[#This Row],[IMPORTE]]+Tabla1[[#This Row],[IVA]]-Tabla1[[#This Row],[DESCUENTO]]</f>
        <v>2879.2012000000004</v>
      </c>
      <c r="N70" s="165">
        <f>((Tabla1[[#This Row],[IMPORTE]]+Tabla1[[#This Row],[IVA]])-L70)/Tabla1[[#This Row],[CANTIDAD]]</f>
        <v>35.990015000000007</v>
      </c>
      <c r="O70" s="166"/>
      <c r="BQ70" s="160"/>
    </row>
    <row r="71" spans="1:69" s="167" customFormat="1" x14ac:dyDescent="0.25">
      <c r="A71" s="160" t="s">
        <v>2138</v>
      </c>
      <c r="B71" s="160" t="s">
        <v>2259</v>
      </c>
      <c r="C71" s="161">
        <v>46127</v>
      </c>
      <c r="D71" s="162" t="s">
        <v>2348</v>
      </c>
      <c r="E71" s="160" t="s">
        <v>2307</v>
      </c>
      <c r="F71" s="160"/>
      <c r="G71" s="169" t="s">
        <v>2313</v>
      </c>
      <c r="H71" s="164" t="s">
        <v>33</v>
      </c>
      <c r="I71" s="164">
        <v>1</v>
      </c>
      <c r="J71" s="165">
        <v>24.78</v>
      </c>
      <c r="K71" s="165">
        <f>(Tabla1[[#This Row],[IMPORTE]]-Tabla1[[#This Row],[DESCUENTO]])*0.16</f>
        <v>3.9648000000000003</v>
      </c>
      <c r="L71" s="93"/>
      <c r="M71" s="165">
        <f>Tabla1[[#This Row],[IMPORTE]]+Tabla1[[#This Row],[IVA]]-Tabla1[[#This Row],[DESCUENTO]]</f>
        <v>28.744800000000001</v>
      </c>
      <c r="N71" s="165">
        <f>((Tabla1[[#This Row],[IMPORTE]]+Tabla1[[#This Row],[IVA]])-L71)/Tabla1[[#This Row],[CANTIDAD]]</f>
        <v>28.744800000000001</v>
      </c>
      <c r="O71" s="166"/>
      <c r="BQ71" s="160"/>
    </row>
    <row r="72" spans="1:69" s="167" customFormat="1" ht="30" x14ac:dyDescent="0.25">
      <c r="A72" s="160" t="s">
        <v>2138</v>
      </c>
      <c r="B72" s="160" t="s">
        <v>2259</v>
      </c>
      <c r="C72" s="161">
        <v>46127</v>
      </c>
      <c r="D72" s="162" t="s">
        <v>2348</v>
      </c>
      <c r="E72" s="160" t="s">
        <v>2307</v>
      </c>
      <c r="F72" s="160"/>
      <c r="G72" s="169" t="s">
        <v>2314</v>
      </c>
      <c r="H72" s="164" t="s">
        <v>33</v>
      </c>
      <c r="I72" s="164">
        <v>1</v>
      </c>
      <c r="J72" s="165">
        <v>267.92</v>
      </c>
      <c r="K72" s="165">
        <f>(Tabla1[[#This Row],[IMPORTE]]-Tabla1[[#This Row],[DESCUENTO]])*0.16</f>
        <v>42.867200000000004</v>
      </c>
      <c r="L72" s="93"/>
      <c r="M72" s="165">
        <f>Tabla1[[#This Row],[IMPORTE]]+Tabla1[[#This Row],[IVA]]-Tabla1[[#This Row],[DESCUENTO]]</f>
        <v>310.78720000000004</v>
      </c>
      <c r="N72" s="165">
        <f>((Tabla1[[#This Row],[IMPORTE]]+Tabla1[[#This Row],[IVA]])-L72)/Tabla1[[#This Row],[CANTIDAD]]</f>
        <v>310.78720000000004</v>
      </c>
      <c r="O72" s="166"/>
      <c r="BQ72" s="160"/>
    </row>
    <row r="73" spans="1:69" s="167" customFormat="1" ht="30" x14ac:dyDescent="0.25">
      <c r="A73" s="160" t="s">
        <v>2138</v>
      </c>
      <c r="B73" s="160" t="s">
        <v>2259</v>
      </c>
      <c r="C73" s="161">
        <v>46127</v>
      </c>
      <c r="D73" s="162" t="s">
        <v>2348</v>
      </c>
      <c r="E73" s="160" t="s">
        <v>2307</v>
      </c>
      <c r="F73" s="160"/>
      <c r="G73" s="169" t="s">
        <v>2315</v>
      </c>
      <c r="H73" s="164" t="s">
        <v>33</v>
      </c>
      <c r="I73" s="164">
        <v>3</v>
      </c>
      <c r="J73" s="165">
        <v>90</v>
      </c>
      <c r="K73" s="165">
        <f>(Tabla1[[#This Row],[IMPORTE]]-Tabla1[[#This Row],[DESCUENTO]])*0.16</f>
        <v>14.4</v>
      </c>
      <c r="L73" s="93"/>
      <c r="M73" s="165">
        <f>Tabla1[[#This Row],[IMPORTE]]+Tabla1[[#This Row],[IVA]]-Tabla1[[#This Row],[DESCUENTO]]</f>
        <v>104.4</v>
      </c>
      <c r="N73" s="165">
        <f>((Tabla1[[#This Row],[IMPORTE]]+Tabla1[[#This Row],[IVA]])-L73)/Tabla1[[#This Row],[CANTIDAD]]</f>
        <v>34.800000000000004</v>
      </c>
      <c r="O73" s="166"/>
      <c r="BQ73" s="160"/>
    </row>
    <row r="74" spans="1:69" s="167" customFormat="1" ht="30" x14ac:dyDescent="0.25">
      <c r="A74" s="160" t="s">
        <v>2138</v>
      </c>
      <c r="B74" s="160" t="s">
        <v>2259</v>
      </c>
      <c r="C74" s="161">
        <v>46127</v>
      </c>
      <c r="D74" s="162" t="s">
        <v>2348</v>
      </c>
      <c r="E74" s="160" t="s">
        <v>2307</v>
      </c>
      <c r="F74" s="160"/>
      <c r="G74" s="169" t="s">
        <v>2316</v>
      </c>
      <c r="H74" s="164" t="s">
        <v>33</v>
      </c>
      <c r="I74" s="164">
        <v>3</v>
      </c>
      <c r="J74" s="165">
        <v>757.26</v>
      </c>
      <c r="K74" s="165">
        <f>(Tabla1[[#This Row],[IMPORTE]]-Tabla1[[#This Row],[DESCUENTO]])*0.16</f>
        <v>121.16160000000001</v>
      </c>
      <c r="L74" s="93"/>
      <c r="M74" s="165">
        <f>Tabla1[[#This Row],[IMPORTE]]+Tabla1[[#This Row],[IVA]]-Tabla1[[#This Row],[DESCUENTO]]</f>
        <v>878.42160000000001</v>
      </c>
      <c r="N74" s="165">
        <f>((Tabla1[[#This Row],[IMPORTE]]+Tabla1[[#This Row],[IVA]])-L74)/Tabla1[[#This Row],[CANTIDAD]]</f>
        <v>292.80720000000002</v>
      </c>
      <c r="O74" s="166"/>
      <c r="BQ74" s="160"/>
    </row>
    <row r="75" spans="1:69" s="167" customFormat="1" ht="30" x14ac:dyDescent="0.25">
      <c r="A75" s="160" t="s">
        <v>2138</v>
      </c>
      <c r="B75" s="160" t="s">
        <v>2259</v>
      </c>
      <c r="C75" s="161">
        <v>46127</v>
      </c>
      <c r="D75" s="162" t="s">
        <v>2348</v>
      </c>
      <c r="E75" s="160" t="s">
        <v>2307</v>
      </c>
      <c r="F75" s="160"/>
      <c r="G75" s="169" t="s">
        <v>2317</v>
      </c>
      <c r="H75" s="164" t="s">
        <v>2294</v>
      </c>
      <c r="I75" s="164">
        <f>2*100</f>
        <v>200</v>
      </c>
      <c r="J75" s="165">
        <v>3308.28</v>
      </c>
      <c r="K75" s="165">
        <f>(Tabla1[[#This Row],[IMPORTE]]-Tabla1[[#This Row],[DESCUENTO]])*0.16</f>
        <v>529.3248000000001</v>
      </c>
      <c r="L75" s="93"/>
      <c r="M75" s="165">
        <f>Tabla1[[#This Row],[IMPORTE]]+Tabla1[[#This Row],[IVA]]-Tabla1[[#This Row],[DESCUENTO]]</f>
        <v>3837.6048000000001</v>
      </c>
      <c r="N75" s="165">
        <f>((Tabla1[[#This Row],[IMPORTE]]+Tabla1[[#This Row],[IVA]])-L75)/Tabla1[[#This Row],[CANTIDAD]]</f>
        <v>19.188023999999999</v>
      </c>
      <c r="O75" s="166" t="s">
        <v>2617</v>
      </c>
      <c r="BQ75" s="160"/>
    </row>
    <row r="76" spans="1:69" s="167" customFormat="1" ht="30" x14ac:dyDescent="0.25">
      <c r="A76" s="160" t="s">
        <v>2138</v>
      </c>
      <c r="B76" s="160" t="s">
        <v>2259</v>
      </c>
      <c r="C76" s="161">
        <v>46127</v>
      </c>
      <c r="D76" s="162" t="s">
        <v>2348</v>
      </c>
      <c r="E76" s="160" t="s">
        <v>2307</v>
      </c>
      <c r="F76" s="160"/>
      <c r="G76" s="169" t="s">
        <v>2318</v>
      </c>
      <c r="H76" s="164" t="s">
        <v>2294</v>
      </c>
      <c r="I76" s="164">
        <f>2*100</f>
        <v>200</v>
      </c>
      <c r="J76" s="165">
        <v>3308.28</v>
      </c>
      <c r="K76" s="165">
        <f>(Tabla1[[#This Row],[IMPORTE]]-Tabla1[[#This Row],[DESCUENTO]])*0.16</f>
        <v>529.3248000000001</v>
      </c>
      <c r="L76" s="93"/>
      <c r="M76" s="165">
        <f>Tabla1[[#This Row],[IMPORTE]]+Tabla1[[#This Row],[IVA]]-Tabla1[[#This Row],[DESCUENTO]]</f>
        <v>3837.6048000000001</v>
      </c>
      <c r="N76" s="165">
        <f>((Tabla1[[#This Row],[IMPORTE]]+Tabla1[[#This Row],[IVA]])-L76)/Tabla1[[#This Row],[CANTIDAD]]</f>
        <v>19.188023999999999</v>
      </c>
      <c r="O76" s="166" t="s">
        <v>2617</v>
      </c>
      <c r="BQ76" s="160"/>
    </row>
    <row r="77" spans="1:69" s="167" customFormat="1" ht="30" x14ac:dyDescent="0.25">
      <c r="A77" s="160" t="s">
        <v>2138</v>
      </c>
      <c r="B77" s="160" t="s">
        <v>2259</v>
      </c>
      <c r="C77" s="161">
        <v>46127</v>
      </c>
      <c r="D77" s="162" t="s">
        <v>2348</v>
      </c>
      <c r="E77" s="160" t="s">
        <v>2307</v>
      </c>
      <c r="F77" s="160"/>
      <c r="G77" s="169" t="s">
        <v>2319</v>
      </c>
      <c r="H77" s="164" t="s">
        <v>2294</v>
      </c>
      <c r="I77" s="164">
        <f>2*100</f>
        <v>200</v>
      </c>
      <c r="J77" s="165">
        <v>3308.28</v>
      </c>
      <c r="K77" s="165">
        <f>(Tabla1[[#This Row],[IMPORTE]]-Tabla1[[#This Row],[DESCUENTO]])*0.16</f>
        <v>529.3248000000001</v>
      </c>
      <c r="L77" s="93"/>
      <c r="M77" s="165">
        <f>Tabla1[[#This Row],[IMPORTE]]+Tabla1[[#This Row],[IVA]]-Tabla1[[#This Row],[DESCUENTO]]</f>
        <v>3837.6048000000001</v>
      </c>
      <c r="N77" s="165">
        <f>((Tabla1[[#This Row],[IMPORTE]]+Tabla1[[#This Row],[IVA]])-L77)/Tabla1[[#This Row],[CANTIDAD]]</f>
        <v>19.188023999999999</v>
      </c>
      <c r="O77" s="166" t="s">
        <v>2617</v>
      </c>
      <c r="BQ77" s="160"/>
    </row>
    <row r="78" spans="1:69" s="167" customFormat="1" x14ac:dyDescent="0.25">
      <c r="A78" s="160" t="s">
        <v>2138</v>
      </c>
      <c r="B78" s="160" t="s">
        <v>2259</v>
      </c>
      <c r="C78" s="161">
        <v>46127</v>
      </c>
      <c r="D78" s="162" t="s">
        <v>2348</v>
      </c>
      <c r="E78" s="160" t="s">
        <v>2307</v>
      </c>
      <c r="F78" s="160"/>
      <c r="G78" s="169" t="s">
        <v>2320</v>
      </c>
      <c r="H78" s="164" t="s">
        <v>33</v>
      </c>
      <c r="I78" s="164">
        <v>2</v>
      </c>
      <c r="J78" s="165">
        <v>1118.94</v>
      </c>
      <c r="K78" s="165">
        <f>(Tabla1[[#This Row],[IMPORTE]]-Tabla1[[#This Row],[DESCUENTO]])*0.16</f>
        <v>179.03040000000001</v>
      </c>
      <c r="L78" s="93"/>
      <c r="M78" s="165">
        <f>Tabla1[[#This Row],[IMPORTE]]+Tabla1[[#This Row],[IVA]]-Tabla1[[#This Row],[DESCUENTO]]</f>
        <v>1297.9704000000002</v>
      </c>
      <c r="N78" s="165">
        <f>((Tabla1[[#This Row],[IMPORTE]]+Tabla1[[#This Row],[IVA]])-L78)/Tabla1[[#This Row],[CANTIDAD]]</f>
        <v>648.98520000000008</v>
      </c>
      <c r="O78" s="166"/>
      <c r="BQ78" s="160"/>
    </row>
    <row r="79" spans="1:69" s="167" customFormat="1" ht="30" x14ac:dyDescent="0.25">
      <c r="A79" s="160" t="s">
        <v>2138</v>
      </c>
      <c r="B79" s="160" t="s">
        <v>2259</v>
      </c>
      <c r="C79" s="161">
        <v>46127</v>
      </c>
      <c r="D79" s="162" t="s">
        <v>2348</v>
      </c>
      <c r="E79" s="160" t="s">
        <v>2307</v>
      </c>
      <c r="F79" s="160"/>
      <c r="G79" s="169" t="s">
        <v>2321</v>
      </c>
      <c r="H79" s="164" t="s">
        <v>33</v>
      </c>
      <c r="I79" s="164">
        <v>1</v>
      </c>
      <c r="J79" s="165">
        <v>2186.7199999999998</v>
      </c>
      <c r="K79" s="165">
        <f>(Tabla1[[#This Row],[IMPORTE]]-Tabla1[[#This Row],[DESCUENTO]])*0.16</f>
        <v>349.87519999999995</v>
      </c>
      <c r="L79" s="93"/>
      <c r="M79" s="165">
        <f>Tabla1[[#This Row],[IMPORTE]]+Tabla1[[#This Row],[IVA]]-Tabla1[[#This Row],[DESCUENTO]]</f>
        <v>2536.5951999999997</v>
      </c>
      <c r="N79" s="165">
        <f>((Tabla1[[#This Row],[IMPORTE]]+Tabla1[[#This Row],[IVA]])-L79)/Tabla1[[#This Row],[CANTIDAD]]</f>
        <v>2536.5951999999997</v>
      </c>
      <c r="O79" s="166"/>
      <c r="BQ79" s="160"/>
    </row>
    <row r="80" spans="1:69" s="167" customFormat="1" ht="30" x14ac:dyDescent="0.25">
      <c r="A80" s="160" t="s">
        <v>2138</v>
      </c>
      <c r="B80" s="160" t="s">
        <v>2259</v>
      </c>
      <c r="C80" s="161">
        <v>46127</v>
      </c>
      <c r="D80" s="162" t="s">
        <v>2348</v>
      </c>
      <c r="E80" s="160" t="s">
        <v>2307</v>
      </c>
      <c r="F80" s="160" t="s">
        <v>2202</v>
      </c>
      <c r="G80" s="169" t="s">
        <v>2507</v>
      </c>
      <c r="H80" s="164" t="s">
        <v>33</v>
      </c>
      <c r="I80" s="164">
        <v>28</v>
      </c>
      <c r="J80" s="165">
        <v>984.48</v>
      </c>
      <c r="K80" s="165">
        <f>(Tabla1[[#This Row],[IMPORTE]]-Tabla1[[#This Row],[DESCUENTO]])*0.16</f>
        <v>157.51680000000002</v>
      </c>
      <c r="L80" s="93"/>
      <c r="M80" s="165">
        <f>Tabla1[[#This Row],[IMPORTE]]+Tabla1[[#This Row],[IVA]]-Tabla1[[#This Row],[DESCUENTO]]</f>
        <v>1141.9968000000001</v>
      </c>
      <c r="N80" s="165">
        <f>((Tabla1[[#This Row],[IMPORTE]]+Tabla1[[#This Row],[IVA]])-L80)/Tabla1[[#This Row],[CANTIDAD]]</f>
        <v>40.785600000000002</v>
      </c>
      <c r="O80" s="166"/>
      <c r="BQ80" s="160"/>
    </row>
    <row r="81" spans="1:69" s="167" customFormat="1" ht="30" x14ac:dyDescent="0.25">
      <c r="A81" s="160" t="s">
        <v>2138</v>
      </c>
      <c r="B81" s="160" t="s">
        <v>2259</v>
      </c>
      <c r="C81" s="161">
        <v>46127</v>
      </c>
      <c r="D81" s="162" t="s">
        <v>2348</v>
      </c>
      <c r="E81" s="160" t="s">
        <v>2307</v>
      </c>
      <c r="F81" s="160"/>
      <c r="G81" s="169" t="s">
        <v>2322</v>
      </c>
      <c r="H81" s="164" t="s">
        <v>33</v>
      </c>
      <c r="I81" s="164">
        <v>23</v>
      </c>
      <c r="J81" s="165">
        <v>4972.76</v>
      </c>
      <c r="K81" s="165">
        <f>(Tabla1[[#This Row],[IMPORTE]]-Tabla1[[#This Row],[DESCUENTO]])*0.16</f>
        <v>795.64160000000004</v>
      </c>
      <c r="L81" s="93"/>
      <c r="M81" s="165">
        <f>Tabla1[[#This Row],[IMPORTE]]+Tabla1[[#This Row],[IVA]]-Tabla1[[#This Row],[DESCUENTO]]</f>
        <v>5768.4016000000001</v>
      </c>
      <c r="N81" s="165">
        <f>((Tabla1[[#This Row],[IMPORTE]]+Tabla1[[#This Row],[IVA]])-L81)/Tabla1[[#This Row],[CANTIDAD]]</f>
        <v>250.8000695652174</v>
      </c>
      <c r="O81" s="166"/>
      <c r="BQ81" s="160"/>
    </row>
    <row r="82" spans="1:69" s="167" customFormat="1" ht="30" x14ac:dyDescent="0.25">
      <c r="A82" s="160" t="s">
        <v>2138</v>
      </c>
      <c r="B82" s="160" t="s">
        <v>2259</v>
      </c>
      <c r="C82" s="161">
        <v>46127</v>
      </c>
      <c r="D82" s="162" t="s">
        <v>2348</v>
      </c>
      <c r="E82" s="160" t="s">
        <v>2307</v>
      </c>
      <c r="F82" s="160"/>
      <c r="G82" s="169" t="s">
        <v>2323</v>
      </c>
      <c r="H82" s="164" t="s">
        <v>33</v>
      </c>
      <c r="I82" s="164">
        <v>20</v>
      </c>
      <c r="J82" s="165">
        <v>72.42</v>
      </c>
      <c r="K82" s="165">
        <f>(Tabla1[[#This Row],[IMPORTE]]-Tabla1[[#This Row],[DESCUENTO]])*0.16</f>
        <v>11.587200000000001</v>
      </c>
      <c r="L82" s="93"/>
      <c r="M82" s="165">
        <f>Tabla1[[#This Row],[IMPORTE]]+Tabla1[[#This Row],[IVA]]-Tabla1[[#This Row],[DESCUENTO]]</f>
        <v>84.007199999999997</v>
      </c>
      <c r="N82" s="165">
        <f>((Tabla1[[#This Row],[IMPORTE]]+Tabla1[[#This Row],[IVA]])-L82)/Tabla1[[#This Row],[CANTIDAD]]</f>
        <v>4.2003599999999999</v>
      </c>
      <c r="O82" s="166"/>
      <c r="BQ82" s="160"/>
    </row>
    <row r="83" spans="1:69" s="167" customFormat="1" ht="30" x14ac:dyDescent="0.25">
      <c r="A83" s="160" t="s">
        <v>2138</v>
      </c>
      <c r="B83" s="160" t="s">
        <v>2259</v>
      </c>
      <c r="C83" s="161">
        <v>46127</v>
      </c>
      <c r="D83" s="162" t="s">
        <v>2348</v>
      </c>
      <c r="E83" s="160" t="s">
        <v>2307</v>
      </c>
      <c r="F83" s="149" t="s">
        <v>1091</v>
      </c>
      <c r="G83" s="169" t="s">
        <v>2324</v>
      </c>
      <c r="H83" s="164" t="s">
        <v>2289</v>
      </c>
      <c r="I83" s="164">
        <f>2*100</f>
        <v>200</v>
      </c>
      <c r="J83" s="165">
        <v>5337.22</v>
      </c>
      <c r="K83" s="165">
        <f>(Tabla1[[#This Row],[IMPORTE]]-Tabla1[[#This Row],[DESCUENTO]])*0.16</f>
        <v>853.9552000000001</v>
      </c>
      <c r="L83" s="93"/>
      <c r="M83" s="165">
        <f>Tabla1[[#This Row],[IMPORTE]]+Tabla1[[#This Row],[IVA]]-Tabla1[[#This Row],[DESCUENTO]]</f>
        <v>6191.1752000000006</v>
      </c>
      <c r="N83" s="165">
        <f>((Tabla1[[#This Row],[IMPORTE]]+Tabla1[[#This Row],[IVA]])-L83)/Tabla1[[#This Row],[CANTIDAD]]</f>
        <v>30.955876000000004</v>
      </c>
      <c r="O83" s="166"/>
      <c r="BQ83" s="160"/>
    </row>
    <row r="84" spans="1:69" s="167" customFormat="1" ht="30" x14ac:dyDescent="0.25">
      <c r="A84" s="160" t="s">
        <v>2138</v>
      </c>
      <c r="B84" s="160" t="s">
        <v>2259</v>
      </c>
      <c r="C84" s="161">
        <v>46127</v>
      </c>
      <c r="D84" s="162" t="s">
        <v>2348</v>
      </c>
      <c r="E84" s="160" t="s">
        <v>2307</v>
      </c>
      <c r="F84" s="149" t="s">
        <v>1091</v>
      </c>
      <c r="G84" s="169" t="s">
        <v>2325</v>
      </c>
      <c r="H84" s="164" t="s">
        <v>2294</v>
      </c>
      <c r="I84" s="164">
        <f>2*100</f>
        <v>200</v>
      </c>
      <c r="J84" s="165">
        <v>5337.22</v>
      </c>
      <c r="K84" s="165">
        <f>(Tabla1[[#This Row],[IMPORTE]]-Tabla1[[#This Row],[DESCUENTO]])*0.16</f>
        <v>853.9552000000001</v>
      </c>
      <c r="L84" s="93"/>
      <c r="M84" s="165">
        <f>Tabla1[[#This Row],[IMPORTE]]+Tabla1[[#This Row],[IVA]]-Tabla1[[#This Row],[DESCUENTO]]</f>
        <v>6191.1752000000006</v>
      </c>
      <c r="N84" s="165">
        <f>((Tabla1[[#This Row],[IMPORTE]]+Tabla1[[#This Row],[IVA]])-L84)/Tabla1[[#This Row],[CANTIDAD]]</f>
        <v>30.955876000000004</v>
      </c>
      <c r="O84" s="166"/>
      <c r="BQ84" s="160"/>
    </row>
    <row r="85" spans="1:69" s="167" customFormat="1" ht="30" x14ac:dyDescent="0.25">
      <c r="A85" s="160" t="s">
        <v>2138</v>
      </c>
      <c r="B85" s="160" t="s">
        <v>2259</v>
      </c>
      <c r="C85" s="161">
        <v>46127</v>
      </c>
      <c r="D85" s="162" t="s">
        <v>2348</v>
      </c>
      <c r="E85" s="160" t="s">
        <v>2307</v>
      </c>
      <c r="F85" s="149" t="s">
        <v>1091</v>
      </c>
      <c r="G85" s="169" t="s">
        <v>2326</v>
      </c>
      <c r="H85" s="164" t="s">
        <v>2289</v>
      </c>
      <c r="I85" s="164">
        <f>2*100</f>
        <v>200</v>
      </c>
      <c r="J85" s="165">
        <v>5337.22</v>
      </c>
      <c r="K85" s="165">
        <f>(Tabla1[[#This Row],[IMPORTE]]-Tabla1[[#This Row],[DESCUENTO]])*0.16</f>
        <v>853.9552000000001</v>
      </c>
      <c r="L85" s="93"/>
      <c r="M85" s="165">
        <f>Tabla1[[#This Row],[IMPORTE]]+Tabla1[[#This Row],[IVA]]-Tabla1[[#This Row],[DESCUENTO]]</f>
        <v>6191.1752000000006</v>
      </c>
      <c r="N85" s="165">
        <f>((Tabla1[[#This Row],[IMPORTE]]+Tabla1[[#This Row],[IVA]])-L85)/Tabla1[[#This Row],[CANTIDAD]]</f>
        <v>30.955876000000004</v>
      </c>
      <c r="O85" s="166"/>
      <c r="BQ85" s="160"/>
    </row>
    <row r="86" spans="1:69" s="167" customFormat="1" x14ac:dyDescent="0.25">
      <c r="A86" s="160" t="s">
        <v>2138</v>
      </c>
      <c r="B86" s="160" t="s">
        <v>2259</v>
      </c>
      <c r="C86" s="161">
        <v>46127</v>
      </c>
      <c r="D86" s="162" t="s">
        <v>2348</v>
      </c>
      <c r="E86" s="160" t="s">
        <v>2307</v>
      </c>
      <c r="F86" s="160"/>
      <c r="G86" s="169" t="s">
        <v>2327</v>
      </c>
      <c r="H86" s="164" t="s">
        <v>33</v>
      </c>
      <c r="I86" s="164">
        <v>7</v>
      </c>
      <c r="J86" s="165">
        <v>818.28</v>
      </c>
      <c r="K86" s="165">
        <f>(Tabla1[[#This Row],[IMPORTE]]-Tabla1[[#This Row],[DESCUENTO]])*0.16</f>
        <v>130.9248</v>
      </c>
      <c r="L86" s="93"/>
      <c r="M86" s="165">
        <f>Tabla1[[#This Row],[IMPORTE]]+Tabla1[[#This Row],[IVA]]-Tabla1[[#This Row],[DESCUENTO]]</f>
        <v>949.20479999999998</v>
      </c>
      <c r="N86" s="165">
        <f>((Tabla1[[#This Row],[IMPORTE]]+Tabla1[[#This Row],[IVA]])-L86)/Tabla1[[#This Row],[CANTIDAD]]</f>
        <v>135.6006857142857</v>
      </c>
      <c r="O86" s="166"/>
      <c r="BQ86" s="160"/>
    </row>
    <row r="87" spans="1:69" s="167" customFormat="1" x14ac:dyDescent="0.25">
      <c r="A87" s="160" t="s">
        <v>2138</v>
      </c>
      <c r="B87" s="160" t="s">
        <v>2259</v>
      </c>
      <c r="C87" s="161">
        <v>46127</v>
      </c>
      <c r="D87" s="162" t="s">
        <v>2348</v>
      </c>
      <c r="E87" s="160" t="s">
        <v>2307</v>
      </c>
      <c r="F87" s="160"/>
      <c r="G87" s="169" t="s">
        <v>2328</v>
      </c>
      <c r="H87" s="164" t="s">
        <v>33</v>
      </c>
      <c r="I87" s="164">
        <v>2</v>
      </c>
      <c r="J87" s="165">
        <v>86.66</v>
      </c>
      <c r="K87" s="165">
        <f>(Tabla1[[#This Row],[IMPORTE]]-Tabla1[[#This Row],[DESCUENTO]])*0.16</f>
        <v>13.865600000000001</v>
      </c>
      <c r="L87" s="93"/>
      <c r="M87" s="165">
        <f>Tabla1[[#This Row],[IMPORTE]]+Tabla1[[#This Row],[IVA]]-Tabla1[[#This Row],[DESCUENTO]]</f>
        <v>100.5256</v>
      </c>
      <c r="N87" s="165">
        <f>((Tabla1[[#This Row],[IMPORTE]]+Tabla1[[#This Row],[IVA]])-L87)/Tabla1[[#This Row],[CANTIDAD]]</f>
        <v>50.262799999999999</v>
      </c>
      <c r="O87" s="166"/>
      <c r="BQ87" s="160"/>
    </row>
    <row r="88" spans="1:69" s="167" customFormat="1" x14ac:dyDescent="0.25">
      <c r="A88" s="160" t="s">
        <v>2138</v>
      </c>
      <c r="B88" s="160" t="s">
        <v>2259</v>
      </c>
      <c r="C88" s="161">
        <v>46127</v>
      </c>
      <c r="D88" s="162" t="s">
        <v>2348</v>
      </c>
      <c r="E88" s="160" t="s">
        <v>2307</v>
      </c>
      <c r="F88" s="160"/>
      <c r="G88" s="169" t="s">
        <v>2329</v>
      </c>
      <c r="H88" s="164" t="s">
        <v>33</v>
      </c>
      <c r="I88" s="164">
        <v>2</v>
      </c>
      <c r="J88" s="165">
        <v>433.44</v>
      </c>
      <c r="K88" s="165">
        <f>(Tabla1[[#This Row],[IMPORTE]]-Tabla1[[#This Row],[DESCUENTO]])*0.16</f>
        <v>69.350400000000008</v>
      </c>
      <c r="L88" s="93"/>
      <c r="M88" s="165">
        <f>Tabla1[[#This Row],[IMPORTE]]+Tabla1[[#This Row],[IVA]]-Tabla1[[#This Row],[DESCUENTO]]</f>
        <v>502.79039999999998</v>
      </c>
      <c r="N88" s="165">
        <f>((Tabla1[[#This Row],[IMPORTE]]+Tabla1[[#This Row],[IVA]])-L88)/Tabla1[[#This Row],[CANTIDAD]]</f>
        <v>251.39519999999999</v>
      </c>
      <c r="O88" s="166"/>
      <c r="BQ88" s="160"/>
    </row>
    <row r="89" spans="1:69" customFormat="1" x14ac:dyDescent="0.25">
      <c r="A89" s="5" t="s">
        <v>2138</v>
      </c>
      <c r="B89" s="5" t="s">
        <v>2259</v>
      </c>
      <c r="C89" s="51">
        <v>46129</v>
      </c>
      <c r="D89" s="63" t="s">
        <v>2331</v>
      </c>
      <c r="E89" s="99">
        <v>22193</v>
      </c>
      <c r="F89" s="5"/>
      <c r="G89" s="92" t="s">
        <v>2332</v>
      </c>
      <c r="H89" s="3" t="s">
        <v>33</v>
      </c>
      <c r="I89" s="3">
        <v>4</v>
      </c>
      <c r="J89" s="93">
        <v>206.8964</v>
      </c>
      <c r="K89" s="93">
        <f>(Tabla1[[#This Row],[IMPORTE]]-Tabla1[[#This Row],[DESCUENTO]])*0.16</f>
        <v>33.103424000000004</v>
      </c>
      <c r="L89" s="93"/>
      <c r="M89" s="93">
        <f>Tabla1[[#This Row],[IMPORTE]]+Tabla1[[#This Row],[IVA]]-Tabla1[[#This Row],[DESCUENTO]]</f>
        <v>239.99982399999999</v>
      </c>
      <c r="N89" s="93">
        <f>((Tabla1[[#This Row],[IMPORTE]]+Tabla1[[#This Row],[IVA]])-L89)/Tabla1[[#This Row],[CANTIDAD]]</f>
        <v>59.999955999999997</v>
      </c>
      <c r="O89" s="95" t="s">
        <v>2335</v>
      </c>
      <c r="BQ89" s="5"/>
    </row>
    <row r="90" spans="1:69" customFormat="1" x14ac:dyDescent="0.25">
      <c r="A90" s="5" t="s">
        <v>2138</v>
      </c>
      <c r="B90" s="5" t="s">
        <v>2259</v>
      </c>
      <c r="C90" s="51">
        <v>46129</v>
      </c>
      <c r="D90" s="63" t="s">
        <v>2331</v>
      </c>
      <c r="E90" s="99">
        <v>22193</v>
      </c>
      <c r="F90" s="5"/>
      <c r="G90" s="92" t="s">
        <v>2333</v>
      </c>
      <c r="H90" s="3" t="s">
        <v>33</v>
      </c>
      <c r="I90" s="3">
        <v>4</v>
      </c>
      <c r="J90" s="93">
        <v>137.9308</v>
      </c>
      <c r="K90" s="93">
        <f>(Tabla1[[#This Row],[IMPORTE]]-Tabla1[[#This Row],[DESCUENTO]])*0.16</f>
        <v>22.068928</v>
      </c>
      <c r="L90" s="93"/>
      <c r="M90" s="93">
        <f>Tabla1[[#This Row],[IMPORTE]]+Tabla1[[#This Row],[IVA]]-Tabla1[[#This Row],[DESCUENTO]]</f>
        <v>159.999728</v>
      </c>
      <c r="N90" s="93">
        <f>((Tabla1[[#This Row],[IMPORTE]]+Tabla1[[#This Row],[IVA]])-L90)/Tabla1[[#This Row],[CANTIDAD]]</f>
        <v>39.999932000000001</v>
      </c>
      <c r="O90" s="95" t="s">
        <v>2335</v>
      </c>
      <c r="BQ90" s="5"/>
    </row>
    <row r="91" spans="1:69" customFormat="1" ht="30" x14ac:dyDescent="0.25">
      <c r="A91" s="5" t="s">
        <v>2138</v>
      </c>
      <c r="B91" s="5" t="s">
        <v>2259</v>
      </c>
      <c r="C91" s="51">
        <v>46129</v>
      </c>
      <c r="D91" s="63" t="s">
        <v>2331</v>
      </c>
      <c r="E91" s="99">
        <v>22193</v>
      </c>
      <c r="F91" s="5"/>
      <c r="G91" s="92" t="s">
        <v>2334</v>
      </c>
      <c r="H91" s="3" t="s">
        <v>33</v>
      </c>
      <c r="I91" s="3">
        <v>1</v>
      </c>
      <c r="J91" s="93">
        <v>73.277600000000007</v>
      </c>
      <c r="K91" s="93">
        <f>(Tabla1[[#This Row],[IMPORTE]]-Tabla1[[#This Row],[DESCUENTO]])*0.16</f>
        <v>11.724416000000002</v>
      </c>
      <c r="L91" s="93"/>
      <c r="M91" s="93">
        <f>Tabla1[[#This Row],[IMPORTE]]+Tabla1[[#This Row],[IVA]]-Tabla1[[#This Row],[DESCUENTO]]</f>
        <v>85.002016000000012</v>
      </c>
      <c r="N91" s="93">
        <f>((Tabla1[[#This Row],[IMPORTE]]+Tabla1[[#This Row],[IVA]])-L91)/Tabla1[[#This Row],[CANTIDAD]]</f>
        <v>85.002016000000012</v>
      </c>
      <c r="O91" s="95" t="s">
        <v>2335</v>
      </c>
      <c r="BQ91" s="5"/>
    </row>
    <row r="92" spans="1:69" customFormat="1" x14ac:dyDescent="0.25">
      <c r="A92" s="5" t="s">
        <v>2138</v>
      </c>
      <c r="B92" s="5" t="s">
        <v>2259</v>
      </c>
      <c r="C92" s="51">
        <v>46128</v>
      </c>
      <c r="D92" s="63" t="s">
        <v>2340</v>
      </c>
      <c r="E92" s="5" t="s">
        <v>2341</v>
      </c>
      <c r="F92" s="5"/>
      <c r="G92" s="92" t="s">
        <v>2342</v>
      </c>
      <c r="H92" s="3" t="s">
        <v>142</v>
      </c>
      <c r="I92" s="3">
        <v>1</v>
      </c>
      <c r="J92" s="93">
        <v>35</v>
      </c>
      <c r="K92" s="93">
        <f>(Tabla1[[#This Row],[IMPORTE]]-Tabla1[[#This Row],[DESCUENTO]])*0.16</f>
        <v>5.6000000000000005</v>
      </c>
      <c r="L92" s="93"/>
      <c r="M92" s="93">
        <f>Tabla1[[#This Row],[IMPORTE]]+Tabla1[[#This Row],[IVA]]-Tabla1[[#This Row],[DESCUENTO]]</f>
        <v>40.6</v>
      </c>
      <c r="N92" s="93">
        <f>((Tabla1[[#This Row],[IMPORTE]]+Tabla1[[#This Row],[IVA]])-L92)/Tabla1[[#This Row],[CANTIDAD]]</f>
        <v>40.6</v>
      </c>
      <c r="O92" s="95" t="s">
        <v>2335</v>
      </c>
      <c r="BQ92" s="5"/>
    </row>
    <row r="93" spans="1:69" customFormat="1" x14ac:dyDescent="0.25">
      <c r="A93" s="5" t="s">
        <v>2138</v>
      </c>
      <c r="B93" s="5" t="s">
        <v>2259</v>
      </c>
      <c r="C93" s="51">
        <v>46128</v>
      </c>
      <c r="D93" s="63" t="s">
        <v>2340</v>
      </c>
      <c r="E93" s="5" t="s">
        <v>2341</v>
      </c>
      <c r="F93" s="5"/>
      <c r="G93" s="92" t="s">
        <v>2343</v>
      </c>
      <c r="H93" s="3" t="s">
        <v>33</v>
      </c>
      <c r="I93" s="3">
        <v>10</v>
      </c>
      <c r="J93" s="93">
        <v>96.5</v>
      </c>
      <c r="K93" s="93">
        <f>(Tabla1[[#This Row],[IMPORTE]]-Tabla1[[#This Row],[DESCUENTO]])*0.16</f>
        <v>15.44</v>
      </c>
      <c r="L93" s="93"/>
      <c r="M93" s="93">
        <f>Tabla1[[#This Row],[IMPORTE]]+Tabla1[[#This Row],[IVA]]-Tabla1[[#This Row],[DESCUENTO]]</f>
        <v>111.94</v>
      </c>
      <c r="N93" s="93">
        <f>((Tabla1[[#This Row],[IMPORTE]]+Tabla1[[#This Row],[IVA]])-L93)/Tabla1[[#This Row],[CANTIDAD]]</f>
        <v>11.193999999999999</v>
      </c>
      <c r="O93" s="95" t="s">
        <v>2335</v>
      </c>
      <c r="BQ93" s="5"/>
    </row>
    <row r="94" spans="1:69" customFormat="1" x14ac:dyDescent="0.25">
      <c r="A94" s="5" t="s">
        <v>2138</v>
      </c>
      <c r="B94" s="5" t="s">
        <v>2259</v>
      </c>
      <c r="C94" s="51">
        <v>46127</v>
      </c>
      <c r="D94" s="63" t="s">
        <v>2346</v>
      </c>
      <c r="E94" s="5">
        <v>384498</v>
      </c>
      <c r="F94" s="5" t="s">
        <v>1355</v>
      </c>
      <c r="G94" s="92" t="s">
        <v>2345</v>
      </c>
      <c r="H94" s="3" t="s">
        <v>33</v>
      </c>
      <c r="I94" s="3">
        <v>1</v>
      </c>
      <c r="J94" s="93">
        <v>99.14</v>
      </c>
      <c r="K94" s="93">
        <f>(Tabla1[[#This Row],[IMPORTE]]-Tabla1[[#This Row],[DESCUENTO]])*0.16</f>
        <v>15.862400000000001</v>
      </c>
      <c r="L94" s="93"/>
      <c r="M94" s="93">
        <f>Tabla1[[#This Row],[IMPORTE]]+Tabla1[[#This Row],[IVA]]-Tabla1[[#This Row],[DESCUENTO]]</f>
        <v>115.00239999999999</v>
      </c>
      <c r="N94" s="93">
        <f>((Tabla1[[#This Row],[IMPORTE]]+Tabla1[[#This Row],[IVA]])-L94)/Tabla1[[#This Row],[CANTIDAD]]</f>
        <v>115.00239999999999</v>
      </c>
      <c r="O94" s="95" t="s">
        <v>2335</v>
      </c>
      <c r="BQ94" s="5"/>
    </row>
    <row r="95" spans="1:69" customFormat="1" ht="30" x14ac:dyDescent="0.25">
      <c r="A95" s="5" t="s">
        <v>2138</v>
      </c>
      <c r="B95" s="5" t="s">
        <v>2259</v>
      </c>
      <c r="C95" s="51">
        <v>46128</v>
      </c>
      <c r="D95" s="63" t="s">
        <v>2348</v>
      </c>
      <c r="E95" s="5">
        <v>4412</v>
      </c>
      <c r="F95" s="5"/>
      <c r="G95" s="92" t="s">
        <v>2349</v>
      </c>
      <c r="H95" s="3" t="s">
        <v>33</v>
      </c>
      <c r="I95" s="3">
        <v>1</v>
      </c>
      <c r="J95" s="93">
        <v>32.64</v>
      </c>
      <c r="K95" s="93">
        <f>(Tabla1[[#This Row],[IMPORTE]]-Tabla1[[#This Row],[DESCUENTO]])*0.16</f>
        <v>5.2224000000000004</v>
      </c>
      <c r="L95" s="93"/>
      <c r="M95" s="93">
        <f>Tabla1[[#This Row],[IMPORTE]]+Tabla1[[#This Row],[IVA]]-Tabla1[[#This Row],[DESCUENTO]]</f>
        <v>37.862400000000001</v>
      </c>
      <c r="N95" s="93">
        <f>((Tabla1[[#This Row],[IMPORTE]]+Tabla1[[#This Row],[IVA]])-L95)/Tabla1[[#This Row],[CANTIDAD]]</f>
        <v>37.862400000000001</v>
      </c>
      <c r="O95" s="95" t="s">
        <v>2335</v>
      </c>
      <c r="BQ95" s="5"/>
    </row>
    <row r="96" spans="1:69" customFormat="1" ht="30" x14ac:dyDescent="0.25">
      <c r="A96" s="5" t="s">
        <v>2138</v>
      </c>
      <c r="B96" s="5" t="s">
        <v>2259</v>
      </c>
      <c r="C96" s="51">
        <v>46128</v>
      </c>
      <c r="D96" s="63" t="s">
        <v>2348</v>
      </c>
      <c r="E96" s="5">
        <v>4412</v>
      </c>
      <c r="F96" s="5"/>
      <c r="G96" s="92" t="s">
        <v>2350</v>
      </c>
      <c r="H96" s="3" t="s">
        <v>33</v>
      </c>
      <c r="I96" s="3">
        <v>1</v>
      </c>
      <c r="J96" s="93">
        <v>42.87</v>
      </c>
      <c r="K96" s="93">
        <f>(Tabla1[[#This Row],[IMPORTE]]-Tabla1[[#This Row],[DESCUENTO]])*0.16</f>
        <v>6.8591999999999995</v>
      </c>
      <c r="L96" s="93"/>
      <c r="M96" s="93">
        <f>Tabla1[[#This Row],[IMPORTE]]+Tabla1[[#This Row],[IVA]]-Tabla1[[#This Row],[DESCUENTO]]</f>
        <v>49.729199999999999</v>
      </c>
      <c r="N96" s="93">
        <f>((Tabla1[[#This Row],[IMPORTE]]+Tabla1[[#This Row],[IVA]])-L96)/Tabla1[[#This Row],[CANTIDAD]]</f>
        <v>49.729199999999999</v>
      </c>
      <c r="O96" s="95" t="s">
        <v>2335</v>
      </c>
      <c r="BQ96" s="5"/>
    </row>
    <row r="97" spans="1:69" customFormat="1" ht="30" x14ac:dyDescent="0.25">
      <c r="A97" s="5" t="s">
        <v>2138</v>
      </c>
      <c r="B97" s="5" t="s">
        <v>2259</v>
      </c>
      <c r="C97" s="51">
        <v>46128</v>
      </c>
      <c r="D97" s="63" t="s">
        <v>2348</v>
      </c>
      <c r="E97" s="5">
        <v>4412</v>
      </c>
      <c r="F97" s="5"/>
      <c r="G97" s="92" t="s">
        <v>2351</v>
      </c>
      <c r="H97" s="3" t="s">
        <v>33</v>
      </c>
      <c r="I97" s="3">
        <v>1</v>
      </c>
      <c r="J97" s="93">
        <v>7.1</v>
      </c>
      <c r="K97" s="93">
        <f>(Tabla1[[#This Row],[IMPORTE]]-Tabla1[[#This Row],[DESCUENTO]])*0.16</f>
        <v>1.1359999999999999</v>
      </c>
      <c r="L97" s="93"/>
      <c r="M97" s="93">
        <f>Tabla1[[#This Row],[IMPORTE]]+Tabla1[[#This Row],[IVA]]-Tabla1[[#This Row],[DESCUENTO]]</f>
        <v>8.2359999999999989</v>
      </c>
      <c r="N97" s="93">
        <f>((Tabla1[[#This Row],[IMPORTE]]+Tabla1[[#This Row],[IVA]])-L97)/Tabla1[[#This Row],[CANTIDAD]]</f>
        <v>8.2359999999999989</v>
      </c>
      <c r="O97" s="95" t="s">
        <v>2335</v>
      </c>
      <c r="BQ97" s="5"/>
    </row>
    <row r="98" spans="1:69" s="167" customFormat="1" ht="30" x14ac:dyDescent="0.25">
      <c r="A98" s="160" t="s">
        <v>2138</v>
      </c>
      <c r="B98" s="160" t="s">
        <v>2259</v>
      </c>
      <c r="C98" s="161">
        <v>46132</v>
      </c>
      <c r="D98" s="162" t="s">
        <v>2353</v>
      </c>
      <c r="E98" s="160" t="s">
        <v>2354</v>
      </c>
      <c r="F98" s="160"/>
      <c r="G98" s="169" t="s">
        <v>2355</v>
      </c>
      <c r="H98" s="164" t="s">
        <v>159</v>
      </c>
      <c r="I98" s="164">
        <v>2</v>
      </c>
      <c r="J98" s="165">
        <v>1600</v>
      </c>
      <c r="K98" s="165">
        <f>(Tabla1[[#This Row],[IMPORTE]]-Tabla1[[#This Row],[DESCUENTO]])*0.16</f>
        <v>256</v>
      </c>
      <c r="L98" s="93"/>
      <c r="M98" s="165">
        <f>Tabla1[[#This Row],[IMPORTE]]+Tabla1[[#This Row],[IVA]]-Tabla1[[#This Row],[DESCUENTO]]</f>
        <v>1856</v>
      </c>
      <c r="N98" s="165">
        <f>((Tabla1[[#This Row],[IMPORTE]]+Tabla1[[#This Row],[IVA]])-L98)/Tabla1[[#This Row],[CANTIDAD]]</f>
        <v>928</v>
      </c>
      <c r="O98" s="166"/>
      <c r="BQ98" s="160"/>
    </row>
    <row r="99" spans="1:69" s="167" customFormat="1" ht="30" x14ac:dyDescent="0.25">
      <c r="A99" s="160" t="s">
        <v>2138</v>
      </c>
      <c r="B99" s="160" t="s">
        <v>2259</v>
      </c>
      <c r="C99" s="161">
        <v>46132</v>
      </c>
      <c r="D99" s="162" t="s">
        <v>2353</v>
      </c>
      <c r="E99" s="160" t="s">
        <v>2354</v>
      </c>
      <c r="F99" s="160"/>
      <c r="G99" s="169" t="s">
        <v>2356</v>
      </c>
      <c r="H99" s="164" t="s">
        <v>159</v>
      </c>
      <c r="I99" s="164">
        <v>1</v>
      </c>
      <c r="J99" s="165">
        <v>800</v>
      </c>
      <c r="K99" s="165">
        <f>(Tabla1[[#This Row],[IMPORTE]]-Tabla1[[#This Row],[DESCUENTO]])*0.16</f>
        <v>128</v>
      </c>
      <c r="L99" s="93"/>
      <c r="M99" s="165">
        <f>Tabla1[[#This Row],[IMPORTE]]+Tabla1[[#This Row],[IVA]]-Tabla1[[#This Row],[DESCUENTO]]</f>
        <v>928</v>
      </c>
      <c r="N99" s="165">
        <f>((Tabla1[[#This Row],[IMPORTE]]+Tabla1[[#This Row],[IVA]])-L99)/Tabla1[[#This Row],[CANTIDAD]]</f>
        <v>928</v>
      </c>
      <c r="O99" s="166"/>
      <c r="BQ99" s="160"/>
    </row>
    <row r="100" spans="1:69" s="167" customFormat="1" x14ac:dyDescent="0.25">
      <c r="A100" s="160" t="s">
        <v>2138</v>
      </c>
      <c r="B100" s="160" t="s">
        <v>2259</v>
      </c>
      <c r="C100" s="161">
        <v>46132</v>
      </c>
      <c r="D100" s="162" t="s">
        <v>2353</v>
      </c>
      <c r="E100" s="160" t="s">
        <v>2354</v>
      </c>
      <c r="F100" s="160"/>
      <c r="G100" s="169" t="s">
        <v>2357</v>
      </c>
      <c r="H100" s="164" t="s">
        <v>33</v>
      </c>
      <c r="I100" s="164">
        <v>2</v>
      </c>
      <c r="J100" s="165">
        <v>25</v>
      </c>
      <c r="K100" s="165">
        <f>(Tabla1[[#This Row],[IMPORTE]]-Tabla1[[#This Row],[DESCUENTO]])*0.16</f>
        <v>4</v>
      </c>
      <c r="L100" s="93"/>
      <c r="M100" s="165">
        <f>Tabla1[[#This Row],[IMPORTE]]+Tabla1[[#This Row],[IVA]]-Tabla1[[#This Row],[DESCUENTO]]</f>
        <v>29</v>
      </c>
      <c r="N100" s="165">
        <f>((Tabla1[[#This Row],[IMPORTE]]+Tabla1[[#This Row],[IVA]])-L100)/Tabla1[[#This Row],[CANTIDAD]]</f>
        <v>14.5</v>
      </c>
      <c r="O100" s="166"/>
      <c r="BQ100" s="160"/>
    </row>
    <row r="101" spans="1:69" s="167" customFormat="1" x14ac:dyDescent="0.25">
      <c r="A101" s="160" t="s">
        <v>2138</v>
      </c>
      <c r="B101" s="160" t="s">
        <v>2259</v>
      </c>
      <c r="C101" s="161">
        <v>46132</v>
      </c>
      <c r="D101" s="162" t="s">
        <v>2353</v>
      </c>
      <c r="E101" s="160" t="s">
        <v>2354</v>
      </c>
      <c r="F101" s="160"/>
      <c r="G101" s="169" t="s">
        <v>2358</v>
      </c>
      <c r="H101" s="164" t="s">
        <v>33</v>
      </c>
      <c r="I101" s="164">
        <v>2</v>
      </c>
      <c r="J101" s="165">
        <v>39</v>
      </c>
      <c r="K101" s="165">
        <f>(Tabla1[[#This Row],[IMPORTE]]-Tabla1[[#This Row],[DESCUENTO]])*0.16</f>
        <v>6.24</v>
      </c>
      <c r="L101" s="93"/>
      <c r="M101" s="165">
        <f>Tabla1[[#This Row],[IMPORTE]]+Tabla1[[#This Row],[IVA]]-Tabla1[[#This Row],[DESCUENTO]]</f>
        <v>45.24</v>
      </c>
      <c r="N101" s="165">
        <f>((Tabla1[[#This Row],[IMPORTE]]+Tabla1[[#This Row],[IVA]])-L101)/Tabla1[[#This Row],[CANTIDAD]]</f>
        <v>22.62</v>
      </c>
      <c r="O101" s="166"/>
      <c r="BQ101" s="160"/>
    </row>
    <row r="102" spans="1:69" s="167" customFormat="1" ht="30" x14ac:dyDescent="0.25">
      <c r="A102" s="160" t="s">
        <v>2138</v>
      </c>
      <c r="B102" s="160" t="s">
        <v>2259</v>
      </c>
      <c r="C102" s="161">
        <v>46132</v>
      </c>
      <c r="D102" s="162" t="s">
        <v>2353</v>
      </c>
      <c r="E102" s="160" t="s">
        <v>2354</v>
      </c>
      <c r="F102" s="160"/>
      <c r="G102" s="169" t="s">
        <v>2359</v>
      </c>
      <c r="H102" s="164" t="s">
        <v>76</v>
      </c>
      <c r="I102" s="164">
        <v>1</v>
      </c>
      <c r="J102" s="165">
        <v>230</v>
      </c>
      <c r="K102" s="165">
        <f>(Tabla1[[#This Row],[IMPORTE]]-Tabla1[[#This Row],[DESCUENTO]])*0.16</f>
        <v>36.800000000000004</v>
      </c>
      <c r="L102" s="93"/>
      <c r="M102" s="165">
        <f>Tabla1[[#This Row],[IMPORTE]]+Tabla1[[#This Row],[IVA]]-Tabla1[[#This Row],[DESCUENTO]]</f>
        <v>266.8</v>
      </c>
      <c r="N102" s="165">
        <f>((Tabla1[[#This Row],[IMPORTE]]+Tabla1[[#This Row],[IVA]])-L102)/Tabla1[[#This Row],[CANTIDAD]]</f>
        <v>266.8</v>
      </c>
      <c r="O102" s="166"/>
      <c r="BQ102" s="160"/>
    </row>
    <row r="103" spans="1:69" s="167" customFormat="1" ht="30" x14ac:dyDescent="0.25">
      <c r="A103" s="160" t="s">
        <v>2138</v>
      </c>
      <c r="B103" s="160" t="s">
        <v>2259</v>
      </c>
      <c r="C103" s="161">
        <v>46132</v>
      </c>
      <c r="D103" s="162" t="s">
        <v>2353</v>
      </c>
      <c r="E103" s="160" t="s">
        <v>2354</v>
      </c>
      <c r="F103" s="160"/>
      <c r="G103" s="169" t="s">
        <v>2360</v>
      </c>
      <c r="H103" s="164" t="s">
        <v>76</v>
      </c>
      <c r="I103" s="164">
        <v>1</v>
      </c>
      <c r="J103" s="165">
        <v>230</v>
      </c>
      <c r="K103" s="165">
        <f>(Tabla1[[#This Row],[IMPORTE]]-Tabla1[[#This Row],[DESCUENTO]])*0.16</f>
        <v>36.800000000000004</v>
      </c>
      <c r="L103" s="93"/>
      <c r="M103" s="165">
        <f>Tabla1[[#This Row],[IMPORTE]]+Tabla1[[#This Row],[IVA]]-Tabla1[[#This Row],[DESCUENTO]]</f>
        <v>266.8</v>
      </c>
      <c r="N103" s="165">
        <f>((Tabla1[[#This Row],[IMPORTE]]+Tabla1[[#This Row],[IVA]])-L103)/Tabla1[[#This Row],[CANTIDAD]]</f>
        <v>266.8</v>
      </c>
      <c r="O103" s="166"/>
      <c r="BQ103" s="160"/>
    </row>
    <row r="104" spans="1:69" s="167" customFormat="1" ht="30" x14ac:dyDescent="0.25">
      <c r="A104" s="160" t="s">
        <v>2138</v>
      </c>
      <c r="B104" s="160" t="s">
        <v>2259</v>
      </c>
      <c r="C104" s="161">
        <v>46132</v>
      </c>
      <c r="D104" s="162" t="s">
        <v>2353</v>
      </c>
      <c r="E104" s="160" t="s">
        <v>2354</v>
      </c>
      <c r="F104" s="160"/>
      <c r="G104" s="169" t="s">
        <v>2361</v>
      </c>
      <c r="H104" s="164" t="s">
        <v>76</v>
      </c>
      <c r="I104" s="164">
        <v>1</v>
      </c>
      <c r="J104" s="165">
        <v>230</v>
      </c>
      <c r="K104" s="165">
        <f>(Tabla1[[#This Row],[IMPORTE]]-Tabla1[[#This Row],[DESCUENTO]])*0.16</f>
        <v>36.800000000000004</v>
      </c>
      <c r="L104" s="93"/>
      <c r="M104" s="165">
        <f>Tabla1[[#This Row],[IMPORTE]]+Tabla1[[#This Row],[IVA]]-Tabla1[[#This Row],[DESCUENTO]]</f>
        <v>266.8</v>
      </c>
      <c r="N104" s="165">
        <f>((Tabla1[[#This Row],[IMPORTE]]+Tabla1[[#This Row],[IVA]])-L104)/Tabla1[[#This Row],[CANTIDAD]]</f>
        <v>266.8</v>
      </c>
      <c r="O104" s="166"/>
      <c r="BQ104" s="160"/>
    </row>
    <row r="105" spans="1:69" s="167" customFormat="1" ht="30" x14ac:dyDescent="0.25">
      <c r="A105" s="160" t="s">
        <v>2138</v>
      </c>
      <c r="B105" s="160" t="s">
        <v>2259</v>
      </c>
      <c r="C105" s="161">
        <v>46132</v>
      </c>
      <c r="D105" s="162" t="s">
        <v>2353</v>
      </c>
      <c r="E105" s="160" t="s">
        <v>2354</v>
      </c>
      <c r="F105" s="160"/>
      <c r="G105" s="169" t="s">
        <v>2362</v>
      </c>
      <c r="H105" s="164" t="s">
        <v>76</v>
      </c>
      <c r="I105" s="164">
        <v>1</v>
      </c>
      <c r="J105" s="165">
        <v>230</v>
      </c>
      <c r="K105" s="165">
        <f>(Tabla1[[#This Row],[IMPORTE]]-Tabla1[[#This Row],[DESCUENTO]])*0.16</f>
        <v>36.800000000000004</v>
      </c>
      <c r="L105" s="93"/>
      <c r="M105" s="165">
        <f>Tabla1[[#This Row],[IMPORTE]]+Tabla1[[#This Row],[IVA]]-Tabla1[[#This Row],[DESCUENTO]]</f>
        <v>266.8</v>
      </c>
      <c r="N105" s="165">
        <f>((Tabla1[[#This Row],[IMPORTE]]+Tabla1[[#This Row],[IVA]])-L105)/Tabla1[[#This Row],[CANTIDAD]]</f>
        <v>266.8</v>
      </c>
      <c r="O105" s="166"/>
      <c r="BQ105" s="160"/>
    </row>
    <row r="106" spans="1:69" s="167" customFormat="1" ht="30" x14ac:dyDescent="0.25">
      <c r="A106" s="160" t="s">
        <v>2138</v>
      </c>
      <c r="B106" s="160" t="s">
        <v>2259</v>
      </c>
      <c r="C106" s="161">
        <v>46132</v>
      </c>
      <c r="D106" s="162" t="s">
        <v>2353</v>
      </c>
      <c r="E106" s="160" t="s">
        <v>2354</v>
      </c>
      <c r="F106" s="160"/>
      <c r="G106" s="169" t="s">
        <v>2363</v>
      </c>
      <c r="H106" s="164" t="s">
        <v>76</v>
      </c>
      <c r="I106" s="164">
        <v>1</v>
      </c>
      <c r="J106" s="165">
        <v>230</v>
      </c>
      <c r="K106" s="165">
        <f>(Tabla1[[#This Row],[IMPORTE]]-Tabla1[[#This Row],[DESCUENTO]])*0.16</f>
        <v>36.800000000000004</v>
      </c>
      <c r="L106" s="93"/>
      <c r="M106" s="165">
        <f>Tabla1[[#This Row],[IMPORTE]]+Tabla1[[#This Row],[IVA]]-Tabla1[[#This Row],[DESCUENTO]]</f>
        <v>266.8</v>
      </c>
      <c r="N106" s="165">
        <f>((Tabla1[[#This Row],[IMPORTE]]+Tabla1[[#This Row],[IVA]])-L106)/Tabla1[[#This Row],[CANTIDAD]]</f>
        <v>266.8</v>
      </c>
      <c r="O106" s="166"/>
      <c r="BQ106" s="160"/>
    </row>
    <row r="107" spans="1:69" s="167" customFormat="1" x14ac:dyDescent="0.25">
      <c r="A107" s="160" t="s">
        <v>2138</v>
      </c>
      <c r="B107" s="160" t="s">
        <v>2259</v>
      </c>
      <c r="C107" s="161">
        <v>46132</v>
      </c>
      <c r="D107" s="162" t="s">
        <v>2353</v>
      </c>
      <c r="E107" s="160" t="s">
        <v>2354</v>
      </c>
      <c r="F107" s="160"/>
      <c r="G107" s="169" t="s">
        <v>2364</v>
      </c>
      <c r="H107" s="164" t="s">
        <v>159</v>
      </c>
      <c r="I107" s="164">
        <v>3</v>
      </c>
      <c r="J107" s="165">
        <v>260</v>
      </c>
      <c r="K107" s="165">
        <f>(Tabla1[[#This Row],[IMPORTE]]-Tabla1[[#This Row],[DESCUENTO]])*0.16</f>
        <v>41.6</v>
      </c>
      <c r="L107" s="93"/>
      <c r="M107" s="165">
        <f>Tabla1[[#This Row],[IMPORTE]]+Tabla1[[#This Row],[IVA]]-Tabla1[[#This Row],[DESCUENTO]]</f>
        <v>301.60000000000002</v>
      </c>
      <c r="N107" s="165">
        <f>((Tabla1[[#This Row],[IMPORTE]]+Tabla1[[#This Row],[IVA]])-L107)/Tabla1[[#This Row],[CANTIDAD]]</f>
        <v>100.53333333333335</v>
      </c>
      <c r="O107" s="166"/>
      <c r="BQ107" s="160"/>
    </row>
    <row r="108" spans="1:69" s="167" customFormat="1" x14ac:dyDescent="0.25">
      <c r="A108" s="160" t="s">
        <v>2138</v>
      </c>
      <c r="B108" s="160" t="s">
        <v>2259</v>
      </c>
      <c r="C108" s="161">
        <v>46132</v>
      </c>
      <c r="D108" s="162" t="s">
        <v>2353</v>
      </c>
      <c r="E108" s="160" t="s">
        <v>2354</v>
      </c>
      <c r="F108" s="160"/>
      <c r="G108" s="169" t="s">
        <v>2365</v>
      </c>
      <c r="H108" s="164" t="s">
        <v>159</v>
      </c>
      <c r="I108" s="164">
        <v>1</v>
      </c>
      <c r="J108" s="165">
        <v>750</v>
      </c>
      <c r="K108" s="165">
        <f>(Tabla1[[#This Row],[IMPORTE]]-Tabla1[[#This Row],[DESCUENTO]])*0.16</f>
        <v>120</v>
      </c>
      <c r="L108" s="93"/>
      <c r="M108" s="165">
        <f>Tabla1[[#This Row],[IMPORTE]]+Tabla1[[#This Row],[IVA]]-Tabla1[[#This Row],[DESCUENTO]]</f>
        <v>870</v>
      </c>
      <c r="N108" s="165">
        <f>((Tabla1[[#This Row],[IMPORTE]]+Tabla1[[#This Row],[IVA]])-L108)/Tabla1[[#This Row],[CANTIDAD]]</f>
        <v>870</v>
      </c>
      <c r="O108" s="166"/>
      <c r="BQ108" s="160"/>
    </row>
    <row r="109" spans="1:69" s="167" customFormat="1" x14ac:dyDescent="0.25">
      <c r="A109" s="160" t="s">
        <v>2138</v>
      </c>
      <c r="B109" s="160" t="s">
        <v>2259</v>
      </c>
      <c r="C109" s="161">
        <v>46132</v>
      </c>
      <c r="D109" s="162" t="s">
        <v>2353</v>
      </c>
      <c r="E109" s="160" t="s">
        <v>2354</v>
      </c>
      <c r="F109" s="160"/>
      <c r="G109" s="169" t="s">
        <v>2366</v>
      </c>
      <c r="H109" s="164" t="s">
        <v>33</v>
      </c>
      <c r="I109" s="164">
        <v>1</v>
      </c>
      <c r="J109" s="165">
        <v>170</v>
      </c>
      <c r="K109" s="165">
        <f>(Tabla1[[#This Row],[IMPORTE]]-Tabla1[[#This Row],[DESCUENTO]])*0.16</f>
        <v>27.2</v>
      </c>
      <c r="L109" s="93"/>
      <c r="M109" s="165">
        <f>Tabla1[[#This Row],[IMPORTE]]+Tabla1[[#This Row],[IVA]]-Tabla1[[#This Row],[DESCUENTO]]</f>
        <v>197.2</v>
      </c>
      <c r="N109" s="165">
        <f>((Tabla1[[#This Row],[IMPORTE]]+Tabla1[[#This Row],[IVA]])-L109)/Tabla1[[#This Row],[CANTIDAD]]</f>
        <v>197.2</v>
      </c>
      <c r="O109" s="166"/>
      <c r="BQ109" s="160"/>
    </row>
    <row r="110" spans="1:69" s="167" customFormat="1" ht="30" x14ac:dyDescent="0.25">
      <c r="A110" s="160" t="s">
        <v>2138</v>
      </c>
      <c r="B110" s="160" t="s">
        <v>2517</v>
      </c>
      <c r="C110" s="161">
        <v>46134</v>
      </c>
      <c r="D110" s="162" t="s">
        <v>2185</v>
      </c>
      <c r="E110" s="160"/>
      <c r="F110" s="163" t="s">
        <v>2547</v>
      </c>
      <c r="G110" s="163" t="s">
        <v>2547</v>
      </c>
      <c r="H110" s="164" t="s">
        <v>2187</v>
      </c>
      <c r="I110" s="164">
        <v>5</v>
      </c>
      <c r="J110" s="165"/>
      <c r="K110" s="165">
        <f>(Tabla1[[#This Row],[IMPORTE]]-Tabla1[[#This Row],[DESCUENTO]])*0.16</f>
        <v>0</v>
      </c>
      <c r="L110" s="165"/>
      <c r="M110" s="165">
        <f>Tabla1[[#This Row],[IMPORTE]]+Tabla1[[#This Row],[IVA]]-Tabla1[[#This Row],[DESCUENTO]]</f>
        <v>0</v>
      </c>
      <c r="N110" s="165">
        <f>((Tabla1[[#This Row],[IMPORTE]]+Tabla1[[#This Row],[IVA]])-L110)/Tabla1[[#This Row],[CANTIDAD]]</f>
        <v>0</v>
      </c>
      <c r="O110" s="166"/>
      <c r="BQ110" s="160"/>
    </row>
    <row r="111" spans="1:69" customFormat="1" x14ac:dyDescent="0.25">
      <c r="A111" s="5" t="s">
        <v>2138</v>
      </c>
      <c r="B111" s="5" t="s">
        <v>2517</v>
      </c>
      <c r="C111" s="51">
        <v>46135</v>
      </c>
      <c r="D111" s="63" t="s">
        <v>2518</v>
      </c>
      <c r="E111" s="5" t="s">
        <v>2519</v>
      </c>
      <c r="F111" s="5" t="s">
        <v>264</v>
      </c>
      <c r="G111" s="92" t="s">
        <v>2521</v>
      </c>
      <c r="H111" s="3" t="s">
        <v>33</v>
      </c>
      <c r="I111" s="3">
        <v>2</v>
      </c>
      <c r="J111" s="93">
        <v>100</v>
      </c>
      <c r="K111" s="93">
        <f>(Tabla1[[#This Row],[IMPORTE]]-Tabla1[[#This Row],[DESCUENTO]])*0.16</f>
        <v>16</v>
      </c>
      <c r="L111" s="93"/>
      <c r="M111" s="93">
        <f>Tabla1[[#This Row],[IMPORTE]]+Tabla1[[#This Row],[IVA]]-Tabla1[[#This Row],[DESCUENTO]]</f>
        <v>116</v>
      </c>
      <c r="N111" s="93">
        <f>((Tabla1[[#This Row],[IMPORTE]]+Tabla1[[#This Row],[IVA]])-L111)/Tabla1[[#This Row],[CANTIDAD]]</f>
        <v>58</v>
      </c>
      <c r="O111" s="95" t="s">
        <v>2335</v>
      </c>
      <c r="BQ111" s="5"/>
    </row>
    <row r="112" spans="1:69" customFormat="1" x14ac:dyDescent="0.25">
      <c r="A112" s="5" t="s">
        <v>2138</v>
      </c>
      <c r="B112" s="5" t="s">
        <v>2517</v>
      </c>
      <c r="C112" s="51">
        <v>46135</v>
      </c>
      <c r="D112" s="63" t="s">
        <v>2522</v>
      </c>
      <c r="E112" s="5">
        <v>29137664</v>
      </c>
      <c r="F112" s="5" t="s">
        <v>2523</v>
      </c>
      <c r="G112" s="92" t="s">
        <v>2548</v>
      </c>
      <c r="H112" s="3" t="s">
        <v>33</v>
      </c>
      <c r="I112" s="3">
        <v>1</v>
      </c>
      <c r="J112" s="93">
        <v>162.07</v>
      </c>
      <c r="K112" s="93">
        <f>(Tabla1[[#This Row],[IMPORTE]]-Tabla1[[#This Row],[DESCUENTO]])*0.16</f>
        <v>25.9312</v>
      </c>
      <c r="L112" s="93"/>
      <c r="M112" s="93">
        <f>Tabla1[[#This Row],[IMPORTE]]+Tabla1[[#This Row],[IVA]]-Tabla1[[#This Row],[DESCUENTO]]</f>
        <v>188.00119999999998</v>
      </c>
      <c r="N112" s="93">
        <f>((Tabla1[[#This Row],[IMPORTE]]+Tabla1[[#This Row],[IVA]])-L112)/Tabla1[[#This Row],[CANTIDAD]]</f>
        <v>188.00119999999998</v>
      </c>
      <c r="O112" s="95" t="s">
        <v>2335</v>
      </c>
      <c r="BQ112" s="5"/>
    </row>
    <row r="113" spans="1:71" x14ac:dyDescent="0.25">
      <c r="A113" s="5" t="s">
        <v>2138</v>
      </c>
      <c r="B113" s="5" t="s">
        <v>2614</v>
      </c>
      <c r="C113" s="51">
        <v>46108</v>
      </c>
      <c r="D113" s="63" t="s">
        <v>2609</v>
      </c>
      <c r="E113" s="5" t="s">
        <v>2610</v>
      </c>
      <c r="F113" s="347" t="s">
        <v>1038</v>
      </c>
      <c r="G113" s="92"/>
      <c r="H113" s="3" t="s">
        <v>33</v>
      </c>
      <c r="I113" s="3">
        <v>340</v>
      </c>
      <c r="J113" s="93"/>
      <c r="K113" s="93">
        <f>(Tabla1[[#This Row],[IMPORTE]]-Tabla1[[#This Row],[DESCUENTO]])*0.16</f>
        <v>0</v>
      </c>
      <c r="L113" s="93"/>
      <c r="M113" s="93">
        <f>Tabla1[[#This Row],[IMPORTE]]+Tabla1[[#This Row],[IVA]]-Tabla1[[#This Row],[DESCUENTO]]</f>
        <v>0</v>
      </c>
      <c r="N113" s="93">
        <f>((Tabla1[[#This Row],[IMPORTE]]+Tabla1[[#This Row],[IVA]])-L113)/Tabla1[[#This Row],[CANTIDAD]]</f>
        <v>0</v>
      </c>
      <c r="O113" s="95" t="s">
        <v>2615</v>
      </c>
      <c r="P113"/>
      <c r="Q113"/>
      <c r="Y113"/>
      <c r="BQ113" s="5"/>
      <c r="BS113"/>
    </row>
    <row r="114" spans="1:71" x14ac:dyDescent="0.25">
      <c r="A114" s="5" t="s">
        <v>2138</v>
      </c>
      <c r="B114" s="5" t="s">
        <v>2614</v>
      </c>
      <c r="C114" s="51">
        <v>46108</v>
      </c>
      <c r="D114" s="63" t="s">
        <v>2609</v>
      </c>
      <c r="E114" s="5" t="s">
        <v>2610</v>
      </c>
      <c r="F114" s="347" t="s">
        <v>1740</v>
      </c>
      <c r="G114" s="92"/>
      <c r="H114" s="3" t="s">
        <v>33</v>
      </c>
      <c r="I114" s="3">
        <v>42</v>
      </c>
      <c r="J114" s="93"/>
      <c r="K114" s="93">
        <f>(Tabla1[[#This Row],[IMPORTE]]-Tabla1[[#This Row],[DESCUENTO]])*0.16</f>
        <v>0</v>
      </c>
      <c r="L114" s="93"/>
      <c r="M114" s="93">
        <f>Tabla1[[#This Row],[IMPORTE]]+Tabla1[[#This Row],[IVA]]-Tabla1[[#This Row],[DESCUENTO]]</f>
        <v>0</v>
      </c>
      <c r="N114" s="93">
        <f>((Tabla1[[#This Row],[IMPORTE]]+Tabla1[[#This Row],[IVA]])-L114)/Tabla1[[#This Row],[CANTIDAD]]</f>
        <v>0</v>
      </c>
      <c r="O114" s="95" t="s">
        <v>2615</v>
      </c>
      <c r="P114"/>
      <c r="Q114"/>
      <c r="Y114"/>
      <c r="BQ114" s="5"/>
      <c r="BS114"/>
    </row>
    <row r="115" spans="1:71" x14ac:dyDescent="0.25">
      <c r="A115" s="5" t="s">
        <v>2138</v>
      </c>
      <c r="B115" s="5" t="s">
        <v>2614</v>
      </c>
      <c r="C115" s="51">
        <v>46108</v>
      </c>
      <c r="D115" s="63" t="s">
        <v>2609</v>
      </c>
      <c r="E115" s="5" t="s">
        <v>2610</v>
      </c>
      <c r="F115" s="347" t="s">
        <v>2611</v>
      </c>
      <c r="G115" s="92"/>
      <c r="H115" s="3" t="s">
        <v>33</v>
      </c>
      <c r="I115" s="3">
        <v>3</v>
      </c>
      <c r="J115" s="93"/>
      <c r="K115" s="93">
        <f>(Tabla1[[#This Row],[IMPORTE]]-Tabla1[[#This Row],[DESCUENTO]])*0.16</f>
        <v>0</v>
      </c>
      <c r="L115" s="93"/>
      <c r="M115" s="93">
        <f>Tabla1[[#This Row],[IMPORTE]]+Tabla1[[#This Row],[IVA]]-Tabla1[[#This Row],[DESCUENTO]]</f>
        <v>0</v>
      </c>
      <c r="N115" s="93">
        <f>((Tabla1[[#This Row],[IMPORTE]]+Tabla1[[#This Row],[IVA]])-L115)/Tabla1[[#This Row],[CANTIDAD]]</f>
        <v>0</v>
      </c>
      <c r="O115" s="95" t="s">
        <v>2615</v>
      </c>
      <c r="P115"/>
      <c r="Q115"/>
      <c r="Y115"/>
      <c r="BQ115" s="5"/>
      <c r="BS115"/>
    </row>
    <row r="116" spans="1:71" x14ac:dyDescent="0.25">
      <c r="A116" s="5" t="s">
        <v>2138</v>
      </c>
      <c r="B116" s="5" t="s">
        <v>2614</v>
      </c>
      <c r="C116" s="51">
        <v>46108</v>
      </c>
      <c r="D116" s="63" t="s">
        <v>2609</v>
      </c>
      <c r="E116" s="5" t="s">
        <v>2610</v>
      </c>
      <c r="F116" s="347" t="s">
        <v>2612</v>
      </c>
      <c r="G116" s="92"/>
      <c r="H116" s="3" t="s">
        <v>33</v>
      </c>
      <c r="I116" s="3">
        <v>4</v>
      </c>
      <c r="J116" s="93"/>
      <c r="K116" s="93">
        <f>(Tabla1[[#This Row],[IMPORTE]]-Tabla1[[#This Row],[DESCUENTO]])*0.16</f>
        <v>0</v>
      </c>
      <c r="L116" s="93"/>
      <c r="M116" s="93">
        <f>Tabla1[[#This Row],[IMPORTE]]+Tabla1[[#This Row],[IVA]]-Tabla1[[#This Row],[DESCUENTO]]</f>
        <v>0</v>
      </c>
      <c r="N116" s="93">
        <f>((Tabla1[[#This Row],[IMPORTE]]+Tabla1[[#This Row],[IVA]])-L116)/Tabla1[[#This Row],[CANTIDAD]]</f>
        <v>0</v>
      </c>
      <c r="O116" s="95" t="s">
        <v>2615</v>
      </c>
      <c r="P116"/>
      <c r="Q116"/>
      <c r="Y116"/>
      <c r="BQ116" s="5"/>
      <c r="BS116"/>
    </row>
    <row r="117" spans="1:71" x14ac:dyDescent="0.25">
      <c r="A117" s="5" t="s">
        <v>2138</v>
      </c>
      <c r="B117" s="5" t="s">
        <v>2614</v>
      </c>
      <c r="C117" s="51">
        <v>46108</v>
      </c>
      <c r="D117" s="63" t="s">
        <v>2609</v>
      </c>
      <c r="E117" s="5" t="s">
        <v>2610</v>
      </c>
      <c r="F117" s="347" t="s">
        <v>2120</v>
      </c>
      <c r="G117" s="92"/>
      <c r="H117" s="3" t="s">
        <v>33</v>
      </c>
      <c r="I117" s="3">
        <v>1</v>
      </c>
      <c r="J117" s="93"/>
      <c r="K117" s="93">
        <f>(Tabla1[[#This Row],[IMPORTE]]-Tabla1[[#This Row],[DESCUENTO]])*0.16</f>
        <v>0</v>
      </c>
      <c r="L117" s="93"/>
      <c r="M117" s="93">
        <f>Tabla1[[#This Row],[IMPORTE]]+Tabla1[[#This Row],[IVA]]-Tabla1[[#This Row],[DESCUENTO]]</f>
        <v>0</v>
      </c>
      <c r="N117" s="93">
        <f>((Tabla1[[#This Row],[IMPORTE]]+Tabla1[[#This Row],[IVA]])-L117)/Tabla1[[#This Row],[CANTIDAD]]</f>
        <v>0</v>
      </c>
      <c r="O117" s="95" t="s">
        <v>2615</v>
      </c>
      <c r="P117"/>
      <c r="Q117"/>
      <c r="Y117"/>
      <c r="BQ117" s="5"/>
      <c r="BS117"/>
    </row>
    <row r="118" spans="1:71" x14ac:dyDescent="0.25">
      <c r="A118" s="5" t="s">
        <v>2138</v>
      </c>
      <c r="B118" s="5" t="s">
        <v>2614</v>
      </c>
      <c r="C118" s="51">
        <v>46108</v>
      </c>
      <c r="D118" s="63" t="s">
        <v>2609</v>
      </c>
      <c r="E118" s="5" t="s">
        <v>2610</v>
      </c>
      <c r="F118" s="5" t="s">
        <v>1852</v>
      </c>
      <c r="G118" s="92"/>
      <c r="H118" s="3" t="s">
        <v>53</v>
      </c>
      <c r="I118" s="3">
        <v>2</v>
      </c>
      <c r="J118" s="93"/>
      <c r="K118" s="93">
        <f>(Tabla1[[#This Row],[IMPORTE]]-Tabla1[[#This Row],[DESCUENTO]])*0.16</f>
        <v>0</v>
      </c>
      <c r="L118" s="93"/>
      <c r="M118" s="93">
        <f>Tabla1[[#This Row],[IMPORTE]]+Tabla1[[#This Row],[IVA]]-Tabla1[[#This Row],[DESCUENTO]]</f>
        <v>0</v>
      </c>
      <c r="N118" s="93">
        <f>((Tabla1[[#This Row],[IMPORTE]]+Tabla1[[#This Row],[IVA]])-L118)/Tabla1[[#This Row],[CANTIDAD]]</f>
        <v>0</v>
      </c>
      <c r="O118" s="95" t="s">
        <v>2615</v>
      </c>
      <c r="P118"/>
      <c r="Q118"/>
      <c r="Y118"/>
      <c r="BQ118" s="5"/>
      <c r="BS118"/>
    </row>
    <row r="119" spans="1:71" x14ac:dyDescent="0.25">
      <c r="A119" s="5" t="s">
        <v>2138</v>
      </c>
      <c r="B119" s="5" t="s">
        <v>2614</v>
      </c>
      <c r="C119" s="51">
        <v>46108</v>
      </c>
      <c r="D119" s="63" t="s">
        <v>2609</v>
      </c>
      <c r="E119" s="5" t="s">
        <v>2610</v>
      </c>
      <c r="F119" s="5" t="s">
        <v>2613</v>
      </c>
      <c r="G119" s="92"/>
      <c r="H119" s="3" t="s">
        <v>33</v>
      </c>
      <c r="I119" s="3">
        <v>3</v>
      </c>
      <c r="J119" s="93"/>
      <c r="K119" s="93">
        <f>(Tabla1[[#This Row],[IMPORTE]]-Tabla1[[#This Row],[DESCUENTO]])*0.16</f>
        <v>0</v>
      </c>
      <c r="L119" s="93"/>
      <c r="M119" s="93">
        <f>Tabla1[[#This Row],[IMPORTE]]+Tabla1[[#This Row],[IVA]]-Tabla1[[#This Row],[DESCUENTO]]</f>
        <v>0</v>
      </c>
      <c r="N119" s="93">
        <f>((Tabla1[[#This Row],[IMPORTE]]+Tabla1[[#This Row],[IVA]])-L119)/Tabla1[[#This Row],[CANTIDAD]]</f>
        <v>0</v>
      </c>
      <c r="O119" s="95" t="s">
        <v>2615</v>
      </c>
      <c r="P119"/>
      <c r="Q119"/>
      <c r="Y119"/>
      <c r="BQ119" s="5"/>
      <c r="BS119"/>
    </row>
    <row r="120" spans="1:71" x14ac:dyDescent="0.25">
      <c r="D120" s="63"/>
      <c r="E120" s="5"/>
      <c r="F120" s="5"/>
      <c r="H120" s="3"/>
      <c r="J120" s="93"/>
      <c r="K120" s="93">
        <f>(Tabla1[[#This Row],[IMPORTE]]-Tabla1[[#This Row],[DESCUENTO]])*0.16</f>
        <v>0</v>
      </c>
      <c r="L120" s="93"/>
      <c r="M120" s="93">
        <f>Tabla1[[#This Row],[IMPORTE]]+Tabla1[[#This Row],[IVA]]-Tabla1[[#This Row],[DESCUENTO]]</f>
        <v>0</v>
      </c>
      <c r="N120" s="93" t="e">
        <f>((Tabla1[[#This Row],[IMPORTE]]+Tabla1[[#This Row],[IVA]])-L120)/Tabla1[[#This Row],[CANTIDAD]]</f>
        <v>#DIV/0!</v>
      </c>
      <c r="O120" s="95"/>
      <c r="P120"/>
      <c r="Q120"/>
      <c r="Y120"/>
      <c r="BQ120" s="5"/>
      <c r="BS120"/>
    </row>
    <row r="121" spans="1:71" x14ac:dyDescent="0.25">
      <c r="D121" s="63"/>
      <c r="H121" s="3"/>
      <c r="I121" s="3">
        <f>SUBTOTAL(109,Tabla1[CANTIDAD])</f>
        <v>3897</v>
      </c>
      <c r="J121" s="89">
        <f>SUBTOTAL(109,Tabla1[IMPORTE])</f>
        <v>54714.844800000006</v>
      </c>
      <c r="K121" s="89">
        <f>SUBTOTAL(109,Tabla1[IVA])</f>
        <v>8754.3751680000005</v>
      </c>
      <c r="L121" s="89">
        <f>SUBTOTAL(109,Tabla1[DESCUENTO])</f>
        <v>0</v>
      </c>
      <c r="M121" s="89">
        <f>SUBTOTAL(109,Tabla1[TOTAL])</f>
        <v>63469.219967999998</v>
      </c>
      <c r="N121" s="89" t="e">
        <f>SUBTOTAL(109,Tabla1[COSTO UNITARIO])</f>
        <v>#DIV/0!</v>
      </c>
      <c r="O121" s="5"/>
      <c r="P121"/>
      <c r="Q121"/>
      <c r="Y121"/>
      <c r="BQ121" s="5"/>
      <c r="BS121"/>
    </row>
    <row r="122" spans="1:71" x14ac:dyDescent="0.25">
      <c r="Y122"/>
    </row>
    <row r="123" spans="1:71" x14ac:dyDescent="0.25">
      <c r="Y123"/>
    </row>
    <row r="124" spans="1:71" x14ac:dyDescent="0.25">
      <c r="Y124"/>
    </row>
    <row r="125" spans="1:71" x14ac:dyDescent="0.25">
      <c r="Y125"/>
    </row>
    <row r="126" spans="1:71" x14ac:dyDescent="0.25">
      <c r="Y126"/>
    </row>
    <row r="127" spans="1:71" x14ac:dyDescent="0.25">
      <c r="Y127"/>
    </row>
    <row r="128" spans="1:71" x14ac:dyDescent="0.25">
      <c r="Y128"/>
    </row>
    <row r="129" spans="25:25" x14ac:dyDescent="0.25">
      <c r="Y129"/>
    </row>
    <row r="130" spans="25:25" x14ac:dyDescent="0.25">
      <c r="Y130"/>
    </row>
    <row r="131" spans="25:25" x14ac:dyDescent="0.25">
      <c r="Y131"/>
    </row>
    <row r="132" spans="25:25" x14ac:dyDescent="0.25">
      <c r="Y132"/>
    </row>
    <row r="133" spans="25:25" x14ac:dyDescent="0.25">
      <c r="Y133"/>
    </row>
    <row r="134" spans="25:25" x14ac:dyDescent="0.25">
      <c r="Y134"/>
    </row>
    <row r="135" spans="25:25" x14ac:dyDescent="0.25">
      <c r="Y135"/>
    </row>
    <row r="136" spans="25:25" x14ac:dyDescent="0.25">
      <c r="Y136"/>
    </row>
    <row r="137" spans="25:25" x14ac:dyDescent="0.25">
      <c r="Y137"/>
    </row>
    <row r="138" spans="25:25" x14ac:dyDescent="0.25">
      <c r="Y138"/>
    </row>
    <row r="139" spans="25:25" x14ac:dyDescent="0.25">
      <c r="Y139"/>
    </row>
    <row r="140" spans="25:25" x14ac:dyDescent="0.25">
      <c r="Y140"/>
    </row>
    <row r="141" spans="25:25" x14ac:dyDescent="0.25">
      <c r="Y141"/>
    </row>
    <row r="142" spans="25:25" x14ac:dyDescent="0.25">
      <c r="Y142"/>
    </row>
    <row r="143" spans="25:25" x14ac:dyDescent="0.25">
      <c r="Y143"/>
    </row>
    <row r="144" spans="25:25" x14ac:dyDescent="0.25">
      <c r="Y144"/>
    </row>
    <row r="145" spans="25:25" x14ac:dyDescent="0.25">
      <c r="Y145"/>
    </row>
    <row r="146" spans="25:25" x14ac:dyDescent="0.25">
      <c r="Y146"/>
    </row>
    <row r="147" spans="25:25" x14ac:dyDescent="0.25">
      <c r="Y147"/>
    </row>
    <row r="148" spans="25:25" x14ac:dyDescent="0.25">
      <c r="Y148"/>
    </row>
    <row r="149" spans="25:25" x14ac:dyDescent="0.25">
      <c r="Y149"/>
    </row>
    <row r="150" spans="25:25" x14ac:dyDescent="0.25">
      <c r="Y150"/>
    </row>
    <row r="151" spans="25:25" x14ac:dyDescent="0.25">
      <c r="Y151"/>
    </row>
    <row r="152" spans="25:25" x14ac:dyDescent="0.25">
      <c r="Y152"/>
    </row>
    <row r="153" spans="25:25" x14ac:dyDescent="0.25">
      <c r="Y153"/>
    </row>
    <row r="154" spans="25:25" x14ac:dyDescent="0.25">
      <c r="Y154"/>
    </row>
    <row r="155" spans="25:25" x14ac:dyDescent="0.25">
      <c r="Y155"/>
    </row>
    <row r="667" spans="5:6" x14ac:dyDescent="0.25">
      <c r="E667"/>
      <c r="F667"/>
    </row>
    <row r="701" spans="5:6" x14ac:dyDescent="0.25">
      <c r="E701"/>
      <c r="F701"/>
    </row>
    <row r="851" spans="5:6" x14ac:dyDescent="0.25">
      <c r="E851"/>
      <c r="F851"/>
    </row>
  </sheetData>
  <pageMargins left="0.25" right="0.25" top="0.75" bottom="0.75" header="0.3" footer="0.3"/>
  <pageSetup scale="34" fitToHeight="0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INVENTARIO!$C$9:$C$1009</xm:f>
          </x14:formula1>
          <xm:sqref>F16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D1F1-455F-44DD-A11A-1D31A8294596}">
  <dimension ref="A1:Y1097"/>
  <sheetViews>
    <sheetView topLeftCell="A7" zoomScale="70" zoomScaleNormal="70" workbookViewId="0">
      <pane ySplit="2" topLeftCell="A1086" activePane="bottomLeft" state="frozen"/>
      <selection activeCell="A7" sqref="A7"/>
      <selection pane="bottomLeft" activeCell="M680" sqref="M680"/>
    </sheetView>
  </sheetViews>
  <sheetFormatPr baseColWidth="10" defaultColWidth="11.5703125" defaultRowHeight="15" x14ac:dyDescent="0.25"/>
  <cols>
    <col min="1" max="2" width="11.5703125" style="219"/>
    <col min="3" max="3" width="18.28515625" style="219" customWidth="1"/>
    <col min="4" max="4" width="14.7109375" style="219" customWidth="1"/>
    <col min="5" max="5" width="13.7109375" style="219" customWidth="1"/>
    <col min="6" max="6" width="11.5703125" style="219" customWidth="1"/>
    <col min="7" max="7" width="14.7109375" style="219" customWidth="1"/>
    <col min="8" max="8" width="14.5703125" style="219" customWidth="1"/>
    <col min="9" max="9" width="12.7109375" style="219" customWidth="1"/>
    <col min="10" max="10" width="14.7109375" style="219" customWidth="1"/>
    <col min="11" max="11" width="11.5703125" style="219" customWidth="1"/>
    <col min="12" max="12" width="15.28515625" style="219" customWidth="1"/>
    <col min="13" max="13" width="14" style="219" customWidth="1"/>
    <col min="14" max="14" width="13.7109375" style="219" customWidth="1"/>
    <col min="15" max="15" width="14.140625" style="219" customWidth="1"/>
    <col min="16" max="16" width="11.5703125" style="219" customWidth="1"/>
    <col min="17" max="17" width="19.7109375" style="219" customWidth="1"/>
    <col min="18" max="22" width="11.5703125" style="219" customWidth="1"/>
    <col min="23" max="23" width="13.85546875" style="219" customWidth="1"/>
    <col min="24" max="24" width="11.5703125" style="219" customWidth="1"/>
    <col min="25" max="16384" width="11.5703125" style="219"/>
  </cols>
  <sheetData>
    <row r="1" spans="1:25" x14ac:dyDescent="0.25">
      <c r="A1" s="526" t="s">
        <v>12</v>
      </c>
      <c r="B1" s="526"/>
      <c r="C1" s="526"/>
      <c r="D1" s="526"/>
      <c r="E1" s="526"/>
      <c r="F1" s="526"/>
      <c r="G1" s="528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216"/>
      <c r="Y1" s="216"/>
    </row>
    <row r="2" spans="1:25" x14ac:dyDescent="0.25">
      <c r="A2" s="526" t="s">
        <v>13</v>
      </c>
      <c r="B2" s="526"/>
      <c r="C2" s="526"/>
      <c r="D2" s="526"/>
      <c r="E2" s="526"/>
      <c r="F2" s="526"/>
      <c r="G2" s="528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216"/>
      <c r="Y2" s="216"/>
    </row>
    <row r="3" spans="1:25" x14ac:dyDescent="0.25">
      <c r="A3" s="526" t="s">
        <v>14</v>
      </c>
      <c r="B3" s="526"/>
      <c r="C3" s="526"/>
      <c r="D3" s="526"/>
      <c r="E3" s="526"/>
      <c r="F3" s="526"/>
      <c r="G3" s="528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216"/>
      <c r="Y3" s="216"/>
    </row>
    <row r="4" spans="1:25" x14ac:dyDescent="0.25">
      <c r="A4" s="526" t="s">
        <v>2620</v>
      </c>
      <c r="B4" s="526"/>
      <c r="C4" s="526"/>
      <c r="D4" s="526"/>
      <c r="E4" s="526"/>
      <c r="F4" s="526"/>
      <c r="G4" s="528"/>
      <c r="H4" s="526"/>
      <c r="I4" s="526"/>
      <c r="J4" s="526"/>
      <c r="K4" s="526"/>
      <c r="L4" s="526"/>
      <c r="M4" s="526"/>
      <c r="N4" s="526"/>
      <c r="O4" s="526"/>
      <c r="P4" s="526"/>
      <c r="Q4" s="526"/>
      <c r="R4" s="526"/>
      <c r="S4" s="526"/>
      <c r="T4" s="526"/>
      <c r="U4" s="526"/>
      <c r="V4" s="526"/>
      <c r="W4" s="526"/>
      <c r="X4" s="216"/>
      <c r="Y4" s="216"/>
    </row>
    <row r="5" spans="1:25" x14ac:dyDescent="0.25">
      <c r="A5" s="186"/>
      <c r="B5" s="220"/>
      <c r="C5" s="187"/>
      <c r="D5" s="221"/>
      <c r="E5" s="221"/>
      <c r="F5" s="222"/>
      <c r="G5" s="223"/>
      <c r="H5" s="216"/>
      <c r="I5" s="216"/>
      <c r="J5" s="216"/>
      <c r="K5" s="216"/>
      <c r="L5" s="216"/>
      <c r="M5" s="216"/>
      <c r="N5" s="216"/>
      <c r="O5" s="224"/>
      <c r="P5" s="225"/>
      <c r="Q5" s="226"/>
      <c r="R5" s="226"/>
      <c r="S5" s="226"/>
      <c r="T5" s="226"/>
      <c r="U5" s="226"/>
      <c r="V5" s="226"/>
      <c r="W5" s="226"/>
      <c r="X5" s="225"/>
      <c r="Y5" s="225"/>
    </row>
    <row r="6" spans="1:25" x14ac:dyDescent="0.25">
      <c r="A6" s="186"/>
      <c r="B6" s="220"/>
      <c r="C6" s="187"/>
      <c r="D6" s="221"/>
      <c r="E6" s="221"/>
      <c r="F6" s="222"/>
      <c r="G6" s="223"/>
      <c r="H6" s="227"/>
      <c r="I6" s="216"/>
      <c r="J6" s="216"/>
      <c r="K6" s="216"/>
      <c r="L6" s="216"/>
      <c r="M6" s="216"/>
      <c r="N6" s="216"/>
      <c r="O6" s="224"/>
      <c r="P6" s="225"/>
      <c r="Q6" s="226"/>
      <c r="R6" s="226"/>
      <c r="S6" s="226"/>
      <c r="T6" s="226"/>
      <c r="U6" s="226"/>
      <c r="V6" s="226"/>
      <c r="W6" s="226"/>
      <c r="X6" s="225"/>
      <c r="Y6" s="225"/>
    </row>
    <row r="7" spans="1:25" x14ac:dyDescent="0.25">
      <c r="A7" s="186"/>
      <c r="B7" s="220"/>
      <c r="C7" s="187"/>
      <c r="D7" s="221"/>
      <c r="E7" s="221"/>
      <c r="F7" s="222"/>
      <c r="G7" s="223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26"/>
      <c r="S7" s="226"/>
      <c r="T7" s="226"/>
      <c r="U7" s="226"/>
      <c r="V7" s="226"/>
      <c r="W7" s="226"/>
      <c r="X7" s="225"/>
      <c r="Y7" s="225"/>
    </row>
    <row r="8" spans="1:25" ht="49.9" customHeight="1" x14ac:dyDescent="0.25">
      <c r="A8" s="188" t="s">
        <v>15</v>
      </c>
      <c r="B8" s="188" t="s">
        <v>16</v>
      </c>
      <c r="C8" s="188" t="s">
        <v>17</v>
      </c>
      <c r="D8" s="188" t="s">
        <v>2621</v>
      </c>
      <c r="E8" s="188" t="s">
        <v>2622</v>
      </c>
      <c r="F8" s="188" t="s">
        <v>18</v>
      </c>
      <c r="G8" s="188" t="s">
        <v>2211</v>
      </c>
      <c r="H8" s="188" t="s">
        <v>19</v>
      </c>
      <c r="I8" s="188" t="s">
        <v>20</v>
      </c>
      <c r="J8" s="188" t="s">
        <v>21</v>
      </c>
      <c r="K8" s="188" t="s">
        <v>22</v>
      </c>
      <c r="L8" s="188" t="s">
        <v>23</v>
      </c>
      <c r="M8" s="189" t="s">
        <v>24</v>
      </c>
      <c r="N8" s="73" t="s">
        <v>25</v>
      </c>
      <c r="O8" s="218" t="s">
        <v>2623</v>
      </c>
      <c r="P8" s="190"/>
      <c r="Q8" s="188" t="s">
        <v>2624</v>
      </c>
      <c r="R8" s="188" t="s">
        <v>2625</v>
      </c>
      <c r="S8" s="188" t="s">
        <v>2626</v>
      </c>
      <c r="T8" s="188" t="s">
        <v>2627</v>
      </c>
      <c r="U8" s="188" t="s">
        <v>2628</v>
      </c>
      <c r="V8" s="188" t="s">
        <v>2629</v>
      </c>
      <c r="W8" s="188" t="s">
        <v>2630</v>
      </c>
      <c r="X8" s="190"/>
      <c r="Y8" s="190"/>
    </row>
    <row r="9" spans="1:25" ht="30" x14ac:dyDescent="0.25">
      <c r="A9" s="191" t="s">
        <v>1298</v>
      </c>
      <c r="B9" s="228" t="s">
        <v>1299</v>
      </c>
      <c r="C9" s="193" t="s">
        <v>1300</v>
      </c>
      <c r="D9" s="194">
        <v>139</v>
      </c>
      <c r="E9" s="229">
        <v>139</v>
      </c>
      <c r="F9" s="230" t="s">
        <v>33</v>
      </c>
      <c r="G9" s="231">
        <v>0</v>
      </c>
      <c r="H9" s="232">
        <v>0</v>
      </c>
      <c r="I9" s="232">
        <v>0</v>
      </c>
      <c r="J9" s="232">
        <v>0</v>
      </c>
      <c r="K9" s="233">
        <v>0</v>
      </c>
      <c r="L9" s="232">
        <f t="shared" ref="L9:L72" si="0">G9+H9+I9-J9-K9</f>
        <v>0</v>
      </c>
      <c r="M9" s="234">
        <v>0</v>
      </c>
      <c r="N9" s="232">
        <f>M9-L9</f>
        <v>0</v>
      </c>
      <c r="O9" s="235"/>
      <c r="P9" s="216"/>
      <c r="Q9" s="236">
        <f t="shared" ref="Q9:Q72" si="1">G9*D9</f>
        <v>0</v>
      </c>
      <c r="R9" s="237">
        <v>0</v>
      </c>
      <c r="S9" s="236">
        <f t="shared" ref="S9:S72" si="2">H9*E9</f>
        <v>0</v>
      </c>
      <c r="T9" s="236">
        <f t="shared" ref="T9:T72" si="3">E9*I9</f>
        <v>0</v>
      </c>
      <c r="U9" s="236">
        <f t="shared" ref="U9:U72" si="4">E9*J9</f>
        <v>0</v>
      </c>
      <c r="V9" s="236">
        <f t="shared" ref="V9:V72" si="5">E9*K9</f>
        <v>0</v>
      </c>
      <c r="W9" s="236">
        <f t="shared" ref="W9:W72" si="6">Q9+R9+S9+T9-U9-V9</f>
        <v>0</v>
      </c>
      <c r="X9" s="238">
        <f t="shared" ref="X9:X72" si="7">L9*E9</f>
        <v>0</v>
      </c>
      <c r="Y9" s="238">
        <f t="shared" ref="Y9:Y72" si="8">X9-W9</f>
        <v>0</v>
      </c>
    </row>
    <row r="10" spans="1:25" ht="42.75" x14ac:dyDescent="0.25">
      <c r="A10" s="191" t="s">
        <v>1540</v>
      </c>
      <c r="B10" s="228" t="s">
        <v>1541</v>
      </c>
      <c r="C10" s="193" t="s">
        <v>1542</v>
      </c>
      <c r="D10" s="194">
        <v>349</v>
      </c>
      <c r="E10" s="229">
        <v>349</v>
      </c>
      <c r="F10" s="230" t="s">
        <v>33</v>
      </c>
      <c r="G10" s="231">
        <v>0</v>
      </c>
      <c r="H10" s="232">
        <v>0</v>
      </c>
      <c r="I10" s="232">
        <v>0</v>
      </c>
      <c r="J10" s="232">
        <v>0</v>
      </c>
      <c r="K10" s="233">
        <v>0</v>
      </c>
      <c r="L10" s="232">
        <f t="shared" si="0"/>
        <v>0</v>
      </c>
      <c r="M10" s="234">
        <v>0</v>
      </c>
      <c r="N10" s="232">
        <f t="shared" ref="N10:N73" si="9">M10-L10</f>
        <v>0</v>
      </c>
      <c r="O10" s="239"/>
      <c r="P10" s="216"/>
      <c r="Q10" s="236">
        <f t="shared" si="1"/>
        <v>0</v>
      </c>
      <c r="R10" s="237">
        <v>0</v>
      </c>
      <c r="S10" s="236">
        <f t="shared" si="2"/>
        <v>0</v>
      </c>
      <c r="T10" s="236">
        <f t="shared" si="3"/>
        <v>0</v>
      </c>
      <c r="U10" s="236">
        <f t="shared" si="4"/>
        <v>0</v>
      </c>
      <c r="V10" s="236">
        <f t="shared" si="5"/>
        <v>0</v>
      </c>
      <c r="W10" s="236">
        <f t="shared" si="6"/>
        <v>0</v>
      </c>
      <c r="X10" s="238">
        <f t="shared" si="7"/>
        <v>0</v>
      </c>
      <c r="Y10" s="238">
        <f t="shared" si="8"/>
        <v>0</v>
      </c>
    </row>
    <row r="11" spans="1:25" ht="30" x14ac:dyDescent="0.25">
      <c r="A11" s="191" t="s">
        <v>1298</v>
      </c>
      <c r="B11" s="228" t="s">
        <v>1301</v>
      </c>
      <c r="C11" s="193" t="s">
        <v>1302</v>
      </c>
      <c r="D11" s="194">
        <v>189</v>
      </c>
      <c r="E11" s="229">
        <v>189</v>
      </c>
      <c r="F11" s="230" t="s">
        <v>33</v>
      </c>
      <c r="G11" s="231">
        <v>0</v>
      </c>
      <c r="H11" s="232">
        <v>0</v>
      </c>
      <c r="I11" s="232">
        <v>0</v>
      </c>
      <c r="J11" s="232">
        <v>0</v>
      </c>
      <c r="K11" s="233">
        <v>0</v>
      </c>
      <c r="L11" s="232">
        <f t="shared" si="0"/>
        <v>0</v>
      </c>
      <c r="M11" s="234">
        <v>0</v>
      </c>
      <c r="N11" s="232">
        <f t="shared" si="9"/>
        <v>0</v>
      </c>
      <c r="O11" s="235"/>
      <c r="P11" s="216"/>
      <c r="Q11" s="236">
        <f t="shared" si="1"/>
        <v>0</v>
      </c>
      <c r="R11" s="237">
        <v>0</v>
      </c>
      <c r="S11" s="236">
        <f t="shared" si="2"/>
        <v>0</v>
      </c>
      <c r="T11" s="236">
        <f t="shared" si="3"/>
        <v>0</v>
      </c>
      <c r="U11" s="236">
        <f t="shared" si="4"/>
        <v>0</v>
      </c>
      <c r="V11" s="236">
        <f t="shared" si="5"/>
        <v>0</v>
      </c>
      <c r="W11" s="236">
        <f t="shared" si="6"/>
        <v>0</v>
      </c>
      <c r="X11" s="238">
        <f t="shared" si="7"/>
        <v>0</v>
      </c>
      <c r="Y11" s="238">
        <f t="shared" si="8"/>
        <v>0</v>
      </c>
    </row>
    <row r="12" spans="1:25" ht="30" x14ac:dyDescent="0.25">
      <c r="A12" s="191" t="s">
        <v>1298</v>
      </c>
      <c r="B12" s="228" t="s">
        <v>1303</v>
      </c>
      <c r="C12" s="193" t="s">
        <v>1304</v>
      </c>
      <c r="D12" s="194">
        <v>199</v>
      </c>
      <c r="E12" s="229">
        <v>199</v>
      </c>
      <c r="F12" s="230" t="s">
        <v>33</v>
      </c>
      <c r="G12" s="231">
        <v>0</v>
      </c>
      <c r="H12" s="232">
        <v>0</v>
      </c>
      <c r="I12" s="232">
        <v>0</v>
      </c>
      <c r="J12" s="232">
        <v>0</v>
      </c>
      <c r="K12" s="233">
        <v>0</v>
      </c>
      <c r="L12" s="232">
        <f t="shared" si="0"/>
        <v>0</v>
      </c>
      <c r="M12" s="234">
        <v>0</v>
      </c>
      <c r="N12" s="232">
        <f t="shared" si="9"/>
        <v>0</v>
      </c>
      <c r="O12" s="235"/>
      <c r="P12" s="216"/>
      <c r="Q12" s="236">
        <f t="shared" si="1"/>
        <v>0</v>
      </c>
      <c r="R12" s="237">
        <v>0</v>
      </c>
      <c r="S12" s="236">
        <f t="shared" si="2"/>
        <v>0</v>
      </c>
      <c r="T12" s="236">
        <f t="shared" si="3"/>
        <v>0</v>
      </c>
      <c r="U12" s="236">
        <f t="shared" si="4"/>
        <v>0</v>
      </c>
      <c r="V12" s="236">
        <f t="shared" si="5"/>
        <v>0</v>
      </c>
      <c r="W12" s="236">
        <f t="shared" si="6"/>
        <v>0</v>
      </c>
      <c r="X12" s="238">
        <f t="shared" si="7"/>
        <v>0</v>
      </c>
      <c r="Y12" s="238">
        <f t="shared" si="8"/>
        <v>0</v>
      </c>
    </row>
    <row r="13" spans="1:25" ht="30" x14ac:dyDescent="0.25">
      <c r="A13" s="191" t="s">
        <v>1298</v>
      </c>
      <c r="B13" s="228" t="s">
        <v>1307</v>
      </c>
      <c r="C13" s="193" t="s">
        <v>1306</v>
      </c>
      <c r="D13" s="194">
        <v>174</v>
      </c>
      <c r="E13" s="229">
        <v>174</v>
      </c>
      <c r="F13" s="230" t="s">
        <v>33</v>
      </c>
      <c r="G13" s="231">
        <v>0</v>
      </c>
      <c r="H13" s="232">
        <v>0</v>
      </c>
      <c r="I13" s="232">
        <v>0</v>
      </c>
      <c r="J13" s="232">
        <v>0</v>
      </c>
      <c r="K13" s="233">
        <v>0</v>
      </c>
      <c r="L13" s="232">
        <f t="shared" si="0"/>
        <v>0</v>
      </c>
      <c r="M13" s="234">
        <v>0</v>
      </c>
      <c r="N13" s="232">
        <f t="shared" si="9"/>
        <v>0</v>
      </c>
      <c r="O13" s="235"/>
      <c r="P13" s="216"/>
      <c r="Q13" s="236">
        <f t="shared" si="1"/>
        <v>0</v>
      </c>
      <c r="R13" s="237">
        <v>0</v>
      </c>
      <c r="S13" s="236">
        <f t="shared" si="2"/>
        <v>0</v>
      </c>
      <c r="T13" s="236">
        <f t="shared" si="3"/>
        <v>0</v>
      </c>
      <c r="U13" s="236">
        <f t="shared" si="4"/>
        <v>0</v>
      </c>
      <c r="V13" s="236">
        <f t="shared" si="5"/>
        <v>0</v>
      </c>
      <c r="W13" s="236">
        <f t="shared" si="6"/>
        <v>0</v>
      </c>
      <c r="X13" s="238">
        <f t="shared" si="7"/>
        <v>0</v>
      </c>
      <c r="Y13" s="238">
        <f t="shared" si="8"/>
        <v>0</v>
      </c>
    </row>
    <row r="14" spans="1:25" ht="30" x14ac:dyDescent="0.25">
      <c r="A14" s="191" t="s">
        <v>1298</v>
      </c>
      <c r="B14" s="228" t="s">
        <v>1305</v>
      </c>
      <c r="C14" s="193" t="s">
        <v>1306</v>
      </c>
      <c r="D14" s="194">
        <v>209</v>
      </c>
      <c r="E14" s="229">
        <v>209</v>
      </c>
      <c r="F14" s="230" t="s">
        <v>33</v>
      </c>
      <c r="G14" s="231">
        <v>0</v>
      </c>
      <c r="H14" s="232">
        <v>0</v>
      </c>
      <c r="I14" s="232">
        <v>0</v>
      </c>
      <c r="J14" s="232">
        <v>0</v>
      </c>
      <c r="K14" s="233">
        <v>0</v>
      </c>
      <c r="L14" s="232">
        <f t="shared" si="0"/>
        <v>0</v>
      </c>
      <c r="M14" s="234">
        <v>0</v>
      </c>
      <c r="N14" s="232">
        <f t="shared" si="9"/>
        <v>0</v>
      </c>
      <c r="O14" s="235"/>
      <c r="P14" s="216"/>
      <c r="Q14" s="236">
        <f t="shared" si="1"/>
        <v>0</v>
      </c>
      <c r="R14" s="237">
        <v>0</v>
      </c>
      <c r="S14" s="236">
        <f t="shared" si="2"/>
        <v>0</v>
      </c>
      <c r="T14" s="236">
        <f t="shared" si="3"/>
        <v>0</v>
      </c>
      <c r="U14" s="236">
        <f t="shared" si="4"/>
        <v>0</v>
      </c>
      <c r="V14" s="236">
        <f t="shared" si="5"/>
        <v>0</v>
      </c>
      <c r="W14" s="236">
        <f t="shared" si="6"/>
        <v>0</v>
      </c>
      <c r="X14" s="238">
        <f t="shared" si="7"/>
        <v>0</v>
      </c>
      <c r="Y14" s="238">
        <f t="shared" si="8"/>
        <v>0</v>
      </c>
    </row>
    <row r="15" spans="1:25" ht="30" x14ac:dyDescent="0.25">
      <c r="A15" s="191" t="s">
        <v>1436</v>
      </c>
      <c r="B15" s="228" t="s">
        <v>1441</v>
      </c>
      <c r="C15" s="193" t="s">
        <v>1442</v>
      </c>
      <c r="D15" s="194">
        <v>13.08</v>
      </c>
      <c r="E15" s="229">
        <v>13.08</v>
      </c>
      <c r="F15" s="230" t="s">
        <v>33</v>
      </c>
      <c r="G15" s="231">
        <v>0</v>
      </c>
      <c r="H15" s="232">
        <v>0</v>
      </c>
      <c r="I15" s="232">
        <v>0</v>
      </c>
      <c r="J15" s="232">
        <v>0</v>
      </c>
      <c r="K15" s="233">
        <v>0</v>
      </c>
      <c r="L15" s="232">
        <f t="shared" si="0"/>
        <v>0</v>
      </c>
      <c r="M15" s="234">
        <v>0</v>
      </c>
      <c r="N15" s="232">
        <f t="shared" si="9"/>
        <v>0</v>
      </c>
      <c r="O15" s="235"/>
      <c r="P15" s="216"/>
      <c r="Q15" s="236">
        <f t="shared" si="1"/>
        <v>0</v>
      </c>
      <c r="R15" s="237">
        <v>0</v>
      </c>
      <c r="S15" s="236">
        <f t="shared" si="2"/>
        <v>0</v>
      </c>
      <c r="T15" s="236">
        <f t="shared" si="3"/>
        <v>0</v>
      </c>
      <c r="U15" s="236">
        <f t="shared" si="4"/>
        <v>0</v>
      </c>
      <c r="V15" s="236">
        <f t="shared" si="5"/>
        <v>0</v>
      </c>
      <c r="W15" s="236">
        <f t="shared" si="6"/>
        <v>0</v>
      </c>
      <c r="X15" s="238">
        <f t="shared" si="7"/>
        <v>0</v>
      </c>
      <c r="Y15" s="238">
        <f t="shared" si="8"/>
        <v>0</v>
      </c>
    </row>
    <row r="16" spans="1:25" ht="30" x14ac:dyDescent="0.25">
      <c r="A16" s="191" t="s">
        <v>1436</v>
      </c>
      <c r="B16" s="228" t="s">
        <v>1443</v>
      </c>
      <c r="C16" s="193" t="s">
        <v>1444</v>
      </c>
      <c r="D16" s="194">
        <v>105</v>
      </c>
      <c r="E16" s="229">
        <v>105</v>
      </c>
      <c r="F16" s="230" t="s">
        <v>33</v>
      </c>
      <c r="G16" s="231">
        <v>0</v>
      </c>
      <c r="H16" s="232">
        <v>0</v>
      </c>
      <c r="I16" s="232">
        <v>0</v>
      </c>
      <c r="J16" s="232">
        <v>0</v>
      </c>
      <c r="K16" s="233">
        <v>0</v>
      </c>
      <c r="L16" s="232">
        <f t="shared" si="0"/>
        <v>0</v>
      </c>
      <c r="M16" s="234">
        <v>0</v>
      </c>
      <c r="N16" s="232">
        <f t="shared" si="9"/>
        <v>0</v>
      </c>
      <c r="O16" s="235"/>
      <c r="P16" s="216"/>
      <c r="Q16" s="236">
        <f t="shared" si="1"/>
        <v>0</v>
      </c>
      <c r="R16" s="237">
        <v>0</v>
      </c>
      <c r="S16" s="236">
        <f t="shared" si="2"/>
        <v>0</v>
      </c>
      <c r="T16" s="236">
        <f t="shared" si="3"/>
        <v>0</v>
      </c>
      <c r="U16" s="236">
        <f t="shared" si="4"/>
        <v>0</v>
      </c>
      <c r="V16" s="236">
        <f t="shared" si="5"/>
        <v>0</v>
      </c>
      <c r="W16" s="236">
        <f t="shared" si="6"/>
        <v>0</v>
      </c>
      <c r="X16" s="238">
        <f t="shared" si="7"/>
        <v>0</v>
      </c>
      <c r="Y16" s="238">
        <f t="shared" si="8"/>
        <v>0</v>
      </c>
    </row>
    <row r="17" spans="1:25" ht="45" x14ac:dyDescent="0.25">
      <c r="A17" s="191" t="s">
        <v>1271</v>
      </c>
      <c r="B17" s="228" t="s">
        <v>1638</v>
      </c>
      <c r="C17" s="193" t="s">
        <v>1639</v>
      </c>
      <c r="D17" s="194">
        <v>27.26</v>
      </c>
      <c r="E17" s="229">
        <v>27.26</v>
      </c>
      <c r="F17" s="230" t="s">
        <v>33</v>
      </c>
      <c r="G17" s="231">
        <v>0</v>
      </c>
      <c r="H17" s="232">
        <v>0</v>
      </c>
      <c r="I17" s="232">
        <v>0</v>
      </c>
      <c r="J17" s="232">
        <v>0</v>
      </c>
      <c r="K17" s="233">
        <v>0</v>
      </c>
      <c r="L17" s="232">
        <f t="shared" si="0"/>
        <v>0</v>
      </c>
      <c r="M17" s="234">
        <v>0</v>
      </c>
      <c r="N17" s="232">
        <f t="shared" si="9"/>
        <v>0</v>
      </c>
      <c r="O17" s="239"/>
      <c r="P17" s="216"/>
      <c r="Q17" s="236">
        <f t="shared" si="1"/>
        <v>0</v>
      </c>
      <c r="R17" s="237">
        <v>0</v>
      </c>
      <c r="S17" s="236">
        <f t="shared" si="2"/>
        <v>0</v>
      </c>
      <c r="T17" s="236">
        <f t="shared" si="3"/>
        <v>0</v>
      </c>
      <c r="U17" s="236">
        <f t="shared" si="4"/>
        <v>0</v>
      </c>
      <c r="V17" s="236">
        <f t="shared" si="5"/>
        <v>0</v>
      </c>
      <c r="W17" s="236">
        <f t="shared" si="6"/>
        <v>0</v>
      </c>
      <c r="X17" s="238">
        <f t="shared" si="7"/>
        <v>0</v>
      </c>
      <c r="Y17" s="238">
        <f t="shared" si="8"/>
        <v>0</v>
      </c>
    </row>
    <row r="18" spans="1:25" ht="45" x14ac:dyDescent="0.25">
      <c r="A18" s="191" t="s">
        <v>674</v>
      </c>
      <c r="B18" s="228" t="s">
        <v>679</v>
      </c>
      <c r="C18" s="193" t="s">
        <v>680</v>
      </c>
      <c r="D18" s="194">
        <v>6.23</v>
      </c>
      <c r="E18" s="229">
        <v>6.23</v>
      </c>
      <c r="F18" s="230" t="s">
        <v>33</v>
      </c>
      <c r="G18" s="231">
        <v>0</v>
      </c>
      <c r="H18" s="232">
        <v>0</v>
      </c>
      <c r="I18" s="232">
        <v>0</v>
      </c>
      <c r="J18" s="232">
        <v>0</v>
      </c>
      <c r="K18" s="233">
        <v>0</v>
      </c>
      <c r="L18" s="232">
        <f t="shared" si="0"/>
        <v>0</v>
      </c>
      <c r="M18" s="234">
        <v>0</v>
      </c>
      <c r="N18" s="232">
        <f t="shared" si="9"/>
        <v>0</v>
      </c>
      <c r="O18" s="235"/>
      <c r="P18" s="216"/>
      <c r="Q18" s="236">
        <f t="shared" si="1"/>
        <v>0</v>
      </c>
      <c r="R18" s="237">
        <v>0</v>
      </c>
      <c r="S18" s="236">
        <f t="shared" si="2"/>
        <v>0</v>
      </c>
      <c r="T18" s="236">
        <f t="shared" si="3"/>
        <v>0</v>
      </c>
      <c r="U18" s="236">
        <f t="shared" si="4"/>
        <v>0</v>
      </c>
      <c r="V18" s="236">
        <f t="shared" si="5"/>
        <v>0</v>
      </c>
      <c r="W18" s="236">
        <f t="shared" si="6"/>
        <v>0</v>
      </c>
      <c r="X18" s="238">
        <f t="shared" si="7"/>
        <v>0</v>
      </c>
      <c r="Y18" s="238">
        <f t="shared" si="8"/>
        <v>0</v>
      </c>
    </row>
    <row r="19" spans="1:25" ht="30" x14ac:dyDescent="0.25">
      <c r="A19" s="191" t="s">
        <v>1436</v>
      </c>
      <c r="B19" s="228" t="s">
        <v>1445</v>
      </c>
      <c r="C19" s="193" t="s">
        <v>1446</v>
      </c>
      <c r="D19" s="194">
        <v>102</v>
      </c>
      <c r="E19" s="229">
        <v>102</v>
      </c>
      <c r="F19" s="230" t="s">
        <v>33</v>
      </c>
      <c r="G19" s="231">
        <v>0</v>
      </c>
      <c r="H19" s="232">
        <v>0</v>
      </c>
      <c r="I19" s="232">
        <v>0</v>
      </c>
      <c r="J19" s="232">
        <v>0</v>
      </c>
      <c r="K19" s="233">
        <v>0</v>
      </c>
      <c r="L19" s="232">
        <f t="shared" si="0"/>
        <v>0</v>
      </c>
      <c r="M19" s="234">
        <v>0</v>
      </c>
      <c r="N19" s="232">
        <f t="shared" si="9"/>
        <v>0</v>
      </c>
      <c r="O19" s="235"/>
      <c r="P19" s="216"/>
      <c r="Q19" s="236">
        <f t="shared" si="1"/>
        <v>0</v>
      </c>
      <c r="R19" s="237">
        <v>0</v>
      </c>
      <c r="S19" s="236">
        <f t="shared" si="2"/>
        <v>0</v>
      </c>
      <c r="T19" s="236">
        <f t="shared" si="3"/>
        <v>0</v>
      </c>
      <c r="U19" s="236">
        <f t="shared" si="4"/>
        <v>0</v>
      </c>
      <c r="V19" s="236">
        <f t="shared" si="5"/>
        <v>0</v>
      </c>
      <c r="W19" s="236">
        <f t="shared" si="6"/>
        <v>0</v>
      </c>
      <c r="X19" s="238">
        <f t="shared" si="7"/>
        <v>0</v>
      </c>
      <c r="Y19" s="238">
        <f t="shared" si="8"/>
        <v>0</v>
      </c>
    </row>
    <row r="20" spans="1:25" ht="60" x14ac:dyDescent="0.25">
      <c r="A20" s="191" t="s">
        <v>1271</v>
      </c>
      <c r="B20" s="228" t="s">
        <v>1640</v>
      </c>
      <c r="C20" s="193" t="s">
        <v>1641</v>
      </c>
      <c r="D20" s="194">
        <v>18.559999999999999</v>
      </c>
      <c r="E20" s="229">
        <v>18.559999999999999</v>
      </c>
      <c r="F20" s="230" t="s">
        <v>33</v>
      </c>
      <c r="G20" s="231">
        <v>0</v>
      </c>
      <c r="H20" s="232">
        <v>0</v>
      </c>
      <c r="I20" s="232">
        <v>0</v>
      </c>
      <c r="J20" s="232">
        <v>0</v>
      </c>
      <c r="K20" s="233">
        <v>0</v>
      </c>
      <c r="L20" s="232">
        <f t="shared" si="0"/>
        <v>0</v>
      </c>
      <c r="M20" s="234">
        <v>0</v>
      </c>
      <c r="N20" s="232">
        <f t="shared" si="9"/>
        <v>0</v>
      </c>
      <c r="O20" s="239"/>
      <c r="P20" s="216"/>
      <c r="Q20" s="236">
        <f t="shared" si="1"/>
        <v>0</v>
      </c>
      <c r="R20" s="237">
        <v>0</v>
      </c>
      <c r="S20" s="236">
        <f t="shared" si="2"/>
        <v>0</v>
      </c>
      <c r="T20" s="236">
        <f t="shared" si="3"/>
        <v>0</v>
      </c>
      <c r="U20" s="236">
        <f t="shared" si="4"/>
        <v>0</v>
      </c>
      <c r="V20" s="236">
        <f t="shared" si="5"/>
        <v>0</v>
      </c>
      <c r="W20" s="236">
        <f t="shared" si="6"/>
        <v>0</v>
      </c>
      <c r="X20" s="238">
        <f t="shared" si="7"/>
        <v>0</v>
      </c>
      <c r="Y20" s="238">
        <f t="shared" si="8"/>
        <v>0</v>
      </c>
    </row>
    <row r="21" spans="1:25" ht="30" x14ac:dyDescent="0.25">
      <c r="A21" s="191" t="s">
        <v>1053</v>
      </c>
      <c r="B21" s="228" t="s">
        <v>1054</v>
      </c>
      <c r="C21" s="193" t="s">
        <v>1055</v>
      </c>
      <c r="D21" s="194">
        <v>4.29</v>
      </c>
      <c r="E21" s="229">
        <v>4.29</v>
      </c>
      <c r="F21" s="230" t="s">
        <v>33</v>
      </c>
      <c r="G21" s="231">
        <v>0</v>
      </c>
      <c r="H21" s="232">
        <v>0</v>
      </c>
      <c r="I21" s="232">
        <v>0</v>
      </c>
      <c r="J21" s="232">
        <v>0</v>
      </c>
      <c r="K21" s="233">
        <v>0</v>
      </c>
      <c r="L21" s="232">
        <f t="shared" si="0"/>
        <v>0</v>
      </c>
      <c r="M21" s="234">
        <v>0</v>
      </c>
      <c r="N21" s="232">
        <f t="shared" si="9"/>
        <v>0</v>
      </c>
      <c r="O21" s="235"/>
      <c r="P21" s="216"/>
      <c r="Q21" s="236">
        <f t="shared" si="1"/>
        <v>0</v>
      </c>
      <c r="R21" s="237">
        <v>0</v>
      </c>
      <c r="S21" s="236">
        <f t="shared" si="2"/>
        <v>0</v>
      </c>
      <c r="T21" s="236">
        <f t="shared" si="3"/>
        <v>0</v>
      </c>
      <c r="U21" s="236">
        <f t="shared" si="4"/>
        <v>0</v>
      </c>
      <c r="V21" s="236">
        <f t="shared" si="5"/>
        <v>0</v>
      </c>
      <c r="W21" s="236">
        <f t="shared" si="6"/>
        <v>0</v>
      </c>
      <c r="X21" s="238">
        <f t="shared" si="7"/>
        <v>0</v>
      </c>
      <c r="Y21" s="238">
        <f t="shared" si="8"/>
        <v>0</v>
      </c>
    </row>
    <row r="22" spans="1:25" ht="30" x14ac:dyDescent="0.25">
      <c r="A22" s="191" t="s">
        <v>1436</v>
      </c>
      <c r="B22" s="228" t="s">
        <v>1447</v>
      </c>
      <c r="C22" s="193" t="s">
        <v>1448</v>
      </c>
      <c r="D22" s="194">
        <v>2.1800000000000002</v>
      </c>
      <c r="E22" s="229">
        <v>2.1800000000000002</v>
      </c>
      <c r="F22" s="230" t="s">
        <v>33</v>
      </c>
      <c r="G22" s="231">
        <v>0</v>
      </c>
      <c r="H22" s="232">
        <v>0</v>
      </c>
      <c r="I22" s="232">
        <v>0</v>
      </c>
      <c r="J22" s="232">
        <v>0</v>
      </c>
      <c r="K22" s="233">
        <v>0</v>
      </c>
      <c r="L22" s="232">
        <f t="shared" si="0"/>
        <v>0</v>
      </c>
      <c r="M22" s="234">
        <v>0</v>
      </c>
      <c r="N22" s="232">
        <f t="shared" si="9"/>
        <v>0</v>
      </c>
      <c r="O22" s="235"/>
      <c r="P22" s="216"/>
      <c r="Q22" s="236">
        <f t="shared" si="1"/>
        <v>0</v>
      </c>
      <c r="R22" s="237">
        <v>0</v>
      </c>
      <c r="S22" s="236">
        <f t="shared" si="2"/>
        <v>0</v>
      </c>
      <c r="T22" s="236">
        <f t="shared" si="3"/>
        <v>0</v>
      </c>
      <c r="U22" s="236">
        <f t="shared" si="4"/>
        <v>0</v>
      </c>
      <c r="V22" s="236">
        <f t="shared" si="5"/>
        <v>0</v>
      </c>
      <c r="W22" s="236">
        <f t="shared" si="6"/>
        <v>0</v>
      </c>
      <c r="X22" s="238">
        <f t="shared" si="7"/>
        <v>0</v>
      </c>
      <c r="Y22" s="238">
        <f t="shared" si="8"/>
        <v>0</v>
      </c>
    </row>
    <row r="23" spans="1:25" ht="45" x14ac:dyDescent="0.25">
      <c r="A23" s="191" t="s">
        <v>1298</v>
      </c>
      <c r="B23" s="228" t="s">
        <v>1308</v>
      </c>
      <c r="C23" s="193" t="s">
        <v>1309</v>
      </c>
      <c r="D23" s="194">
        <v>151.96</v>
      </c>
      <c r="E23" s="229">
        <v>151.96</v>
      </c>
      <c r="F23" s="230" t="s">
        <v>33</v>
      </c>
      <c r="G23" s="231">
        <v>0</v>
      </c>
      <c r="H23" s="232">
        <v>0</v>
      </c>
      <c r="I23" s="232">
        <v>0</v>
      </c>
      <c r="J23" s="232">
        <v>0</v>
      </c>
      <c r="K23" s="233">
        <v>0</v>
      </c>
      <c r="L23" s="232">
        <f t="shared" si="0"/>
        <v>0</v>
      </c>
      <c r="M23" s="234">
        <v>0</v>
      </c>
      <c r="N23" s="232">
        <f t="shared" si="9"/>
        <v>0</v>
      </c>
      <c r="O23" s="235"/>
      <c r="P23" s="216"/>
      <c r="Q23" s="236">
        <f t="shared" si="1"/>
        <v>0</v>
      </c>
      <c r="R23" s="237">
        <v>0</v>
      </c>
      <c r="S23" s="236">
        <f t="shared" si="2"/>
        <v>0</v>
      </c>
      <c r="T23" s="236">
        <f t="shared" si="3"/>
        <v>0</v>
      </c>
      <c r="U23" s="236">
        <f t="shared" si="4"/>
        <v>0</v>
      </c>
      <c r="V23" s="236">
        <f t="shared" si="5"/>
        <v>0</v>
      </c>
      <c r="W23" s="236">
        <f t="shared" si="6"/>
        <v>0</v>
      </c>
      <c r="X23" s="238">
        <f t="shared" si="7"/>
        <v>0</v>
      </c>
      <c r="Y23" s="238">
        <f t="shared" si="8"/>
        <v>0</v>
      </c>
    </row>
    <row r="24" spans="1:25" ht="18" x14ac:dyDescent="0.25">
      <c r="A24" s="191" t="s">
        <v>1298</v>
      </c>
      <c r="B24" s="228" t="s">
        <v>1310</v>
      </c>
      <c r="C24" s="193" t="s">
        <v>1311</v>
      </c>
      <c r="D24" s="194">
        <v>48.64</v>
      </c>
      <c r="E24" s="229">
        <v>48.64</v>
      </c>
      <c r="F24" s="230" t="s">
        <v>33</v>
      </c>
      <c r="G24" s="231">
        <v>20</v>
      </c>
      <c r="H24" s="232">
        <v>0</v>
      </c>
      <c r="I24" s="232">
        <v>0</v>
      </c>
      <c r="J24" s="232">
        <v>0</v>
      </c>
      <c r="K24" s="233">
        <v>0</v>
      </c>
      <c r="L24" s="232">
        <f t="shared" si="0"/>
        <v>20</v>
      </c>
      <c r="M24" s="234">
        <v>20</v>
      </c>
      <c r="N24" s="232">
        <f t="shared" si="9"/>
        <v>0</v>
      </c>
      <c r="O24" s="235"/>
      <c r="P24" s="216"/>
      <c r="Q24" s="236">
        <f t="shared" si="1"/>
        <v>972.8</v>
      </c>
      <c r="R24" s="237">
        <v>0</v>
      </c>
      <c r="S24" s="236">
        <f t="shared" si="2"/>
        <v>0</v>
      </c>
      <c r="T24" s="236">
        <f t="shared" si="3"/>
        <v>0</v>
      </c>
      <c r="U24" s="236">
        <f t="shared" si="4"/>
        <v>0</v>
      </c>
      <c r="V24" s="236">
        <f t="shared" si="5"/>
        <v>0</v>
      </c>
      <c r="W24" s="236">
        <f t="shared" si="6"/>
        <v>972.8</v>
      </c>
      <c r="X24" s="238">
        <f t="shared" si="7"/>
        <v>972.8</v>
      </c>
      <c r="Y24" s="238">
        <f t="shared" si="8"/>
        <v>0</v>
      </c>
    </row>
    <row r="25" spans="1:25" ht="45" x14ac:dyDescent="0.25">
      <c r="A25" s="191" t="s">
        <v>1298</v>
      </c>
      <c r="B25" s="228" t="s">
        <v>1312</v>
      </c>
      <c r="C25" s="193" t="s">
        <v>1313</v>
      </c>
      <c r="D25" s="194">
        <v>129</v>
      </c>
      <c r="E25" s="229">
        <v>129</v>
      </c>
      <c r="F25" s="230" t="s">
        <v>33</v>
      </c>
      <c r="G25" s="231">
        <v>0</v>
      </c>
      <c r="H25" s="232">
        <v>0</v>
      </c>
      <c r="I25" s="232">
        <v>0</v>
      </c>
      <c r="J25" s="232">
        <v>0</v>
      </c>
      <c r="K25" s="233">
        <v>0</v>
      </c>
      <c r="L25" s="232">
        <f t="shared" si="0"/>
        <v>0</v>
      </c>
      <c r="M25" s="234">
        <v>0</v>
      </c>
      <c r="N25" s="232">
        <f t="shared" si="9"/>
        <v>0</v>
      </c>
      <c r="O25" s="240" t="s">
        <v>2335</v>
      </c>
      <c r="P25" s="216"/>
      <c r="Q25" s="236">
        <f t="shared" si="1"/>
        <v>0</v>
      </c>
      <c r="R25" s="237">
        <v>0</v>
      </c>
      <c r="S25" s="236">
        <f t="shared" si="2"/>
        <v>0</v>
      </c>
      <c r="T25" s="236">
        <f t="shared" si="3"/>
        <v>0</v>
      </c>
      <c r="U25" s="236">
        <f t="shared" si="4"/>
        <v>0</v>
      </c>
      <c r="V25" s="236">
        <f t="shared" si="5"/>
        <v>0</v>
      </c>
      <c r="W25" s="236">
        <f t="shared" si="6"/>
        <v>0</v>
      </c>
      <c r="X25" s="238">
        <f t="shared" si="7"/>
        <v>0</v>
      </c>
      <c r="Y25" s="238">
        <f t="shared" si="8"/>
        <v>0</v>
      </c>
    </row>
    <row r="26" spans="1:25" ht="18" x14ac:dyDescent="0.25">
      <c r="A26" s="191" t="s">
        <v>27</v>
      </c>
      <c r="B26" s="228" t="s">
        <v>28</v>
      </c>
      <c r="C26" s="193" t="s">
        <v>29</v>
      </c>
      <c r="D26" s="194">
        <v>114.84</v>
      </c>
      <c r="E26" s="229">
        <v>114.84</v>
      </c>
      <c r="F26" s="230" t="s">
        <v>30</v>
      </c>
      <c r="G26" s="231">
        <v>11</v>
      </c>
      <c r="H26" s="232">
        <v>0</v>
      </c>
      <c r="I26" s="232">
        <v>0</v>
      </c>
      <c r="J26" s="232">
        <v>0</v>
      </c>
      <c r="K26" s="233">
        <v>0</v>
      </c>
      <c r="L26" s="232">
        <f t="shared" si="0"/>
        <v>11</v>
      </c>
      <c r="M26" s="234">
        <v>11</v>
      </c>
      <c r="N26" s="232">
        <f t="shared" si="9"/>
        <v>0</v>
      </c>
      <c r="O26" s="239"/>
      <c r="P26" s="216"/>
      <c r="Q26" s="236">
        <f t="shared" si="1"/>
        <v>1263.24</v>
      </c>
      <c r="R26" s="237">
        <v>0</v>
      </c>
      <c r="S26" s="236">
        <f t="shared" si="2"/>
        <v>0</v>
      </c>
      <c r="T26" s="236">
        <f t="shared" si="3"/>
        <v>0</v>
      </c>
      <c r="U26" s="236">
        <f t="shared" si="4"/>
        <v>0</v>
      </c>
      <c r="V26" s="236">
        <f t="shared" si="5"/>
        <v>0</v>
      </c>
      <c r="W26" s="236">
        <f t="shared" si="6"/>
        <v>1263.24</v>
      </c>
      <c r="X26" s="238">
        <f t="shared" si="7"/>
        <v>1263.24</v>
      </c>
      <c r="Y26" s="238">
        <f t="shared" si="8"/>
        <v>0</v>
      </c>
    </row>
    <row r="27" spans="1:25" ht="45" x14ac:dyDescent="0.25">
      <c r="A27" s="191" t="s">
        <v>1436</v>
      </c>
      <c r="B27" s="228" t="s">
        <v>1449</v>
      </c>
      <c r="C27" s="193" t="s">
        <v>1450</v>
      </c>
      <c r="D27" s="194">
        <v>113</v>
      </c>
      <c r="E27" s="229">
        <v>113</v>
      </c>
      <c r="F27" s="230" t="s">
        <v>33</v>
      </c>
      <c r="G27" s="231">
        <v>0</v>
      </c>
      <c r="H27" s="232">
        <v>0</v>
      </c>
      <c r="I27" s="232">
        <v>0</v>
      </c>
      <c r="J27" s="232">
        <v>0</v>
      </c>
      <c r="K27" s="233">
        <v>0</v>
      </c>
      <c r="L27" s="232">
        <f t="shared" si="0"/>
        <v>0</v>
      </c>
      <c r="M27" s="234">
        <v>0</v>
      </c>
      <c r="N27" s="232">
        <f t="shared" si="9"/>
        <v>0</v>
      </c>
      <c r="O27" s="240" t="s">
        <v>2335</v>
      </c>
      <c r="P27" s="225"/>
      <c r="Q27" s="236">
        <f t="shared" si="1"/>
        <v>0</v>
      </c>
      <c r="R27" s="237">
        <v>0</v>
      </c>
      <c r="S27" s="236">
        <f t="shared" si="2"/>
        <v>0</v>
      </c>
      <c r="T27" s="236">
        <f t="shared" si="3"/>
        <v>0</v>
      </c>
      <c r="U27" s="236">
        <f t="shared" si="4"/>
        <v>0</v>
      </c>
      <c r="V27" s="236">
        <f t="shared" si="5"/>
        <v>0</v>
      </c>
      <c r="W27" s="236">
        <f t="shared" si="6"/>
        <v>0</v>
      </c>
      <c r="X27" s="238">
        <f t="shared" si="7"/>
        <v>0</v>
      </c>
      <c r="Y27" s="238">
        <f t="shared" si="8"/>
        <v>0</v>
      </c>
    </row>
    <row r="28" spans="1:25" ht="30" x14ac:dyDescent="0.25">
      <c r="A28" s="191" t="s">
        <v>1298</v>
      </c>
      <c r="B28" s="228" t="s">
        <v>1314</v>
      </c>
      <c r="C28" s="193" t="s">
        <v>1315</v>
      </c>
      <c r="D28" s="194">
        <v>179</v>
      </c>
      <c r="E28" s="229">
        <v>179</v>
      </c>
      <c r="F28" s="230" t="s">
        <v>33</v>
      </c>
      <c r="G28" s="231">
        <v>0</v>
      </c>
      <c r="H28" s="232">
        <v>0</v>
      </c>
      <c r="I28" s="232">
        <v>0</v>
      </c>
      <c r="J28" s="232">
        <v>0</v>
      </c>
      <c r="K28" s="233">
        <v>0</v>
      </c>
      <c r="L28" s="232">
        <f t="shared" si="0"/>
        <v>0</v>
      </c>
      <c r="M28" s="234">
        <v>0</v>
      </c>
      <c r="N28" s="232">
        <f t="shared" si="9"/>
        <v>0</v>
      </c>
      <c r="O28" s="235"/>
      <c r="P28" s="216"/>
      <c r="Q28" s="236">
        <f t="shared" si="1"/>
        <v>0</v>
      </c>
      <c r="R28" s="237">
        <v>0</v>
      </c>
      <c r="S28" s="236">
        <f t="shared" si="2"/>
        <v>0</v>
      </c>
      <c r="T28" s="236">
        <f t="shared" si="3"/>
        <v>0</v>
      </c>
      <c r="U28" s="236">
        <f t="shared" si="4"/>
        <v>0</v>
      </c>
      <c r="V28" s="236">
        <f t="shared" si="5"/>
        <v>0</v>
      </c>
      <c r="W28" s="236">
        <f t="shared" si="6"/>
        <v>0</v>
      </c>
      <c r="X28" s="238">
        <f t="shared" si="7"/>
        <v>0</v>
      </c>
      <c r="Y28" s="238">
        <f t="shared" si="8"/>
        <v>0</v>
      </c>
    </row>
    <row r="29" spans="1:25" ht="18" x14ac:dyDescent="0.25">
      <c r="A29" s="191" t="s">
        <v>674</v>
      </c>
      <c r="B29" s="228" t="s">
        <v>1316</v>
      </c>
      <c r="C29" s="193" t="s">
        <v>1317</v>
      </c>
      <c r="D29" s="194">
        <v>690</v>
      </c>
      <c r="E29" s="229">
        <v>690</v>
      </c>
      <c r="F29" s="230" t="s">
        <v>33</v>
      </c>
      <c r="G29" s="231">
        <v>0</v>
      </c>
      <c r="H29" s="232">
        <v>0</v>
      </c>
      <c r="I29" s="232">
        <v>0</v>
      </c>
      <c r="J29" s="232">
        <v>0</v>
      </c>
      <c r="K29" s="233">
        <v>0</v>
      </c>
      <c r="L29" s="232">
        <f t="shared" si="0"/>
        <v>0</v>
      </c>
      <c r="M29" s="234">
        <v>0</v>
      </c>
      <c r="N29" s="232">
        <f t="shared" si="9"/>
        <v>0</v>
      </c>
      <c r="O29" s="235"/>
      <c r="P29" s="216"/>
      <c r="Q29" s="236">
        <f t="shared" si="1"/>
        <v>0</v>
      </c>
      <c r="R29" s="237">
        <v>0</v>
      </c>
      <c r="S29" s="236">
        <f t="shared" si="2"/>
        <v>0</v>
      </c>
      <c r="T29" s="236">
        <f t="shared" si="3"/>
        <v>0</v>
      </c>
      <c r="U29" s="236">
        <f t="shared" si="4"/>
        <v>0</v>
      </c>
      <c r="V29" s="236">
        <f t="shared" si="5"/>
        <v>0</v>
      </c>
      <c r="W29" s="236">
        <f t="shared" si="6"/>
        <v>0</v>
      </c>
      <c r="X29" s="238">
        <f t="shared" si="7"/>
        <v>0</v>
      </c>
      <c r="Y29" s="238">
        <f t="shared" si="8"/>
        <v>0</v>
      </c>
    </row>
    <row r="30" spans="1:25" ht="30" x14ac:dyDescent="0.25">
      <c r="A30" s="191" t="s">
        <v>1298</v>
      </c>
      <c r="B30" s="228" t="s">
        <v>1318</v>
      </c>
      <c r="C30" s="193" t="s">
        <v>1319</v>
      </c>
      <c r="D30" s="194">
        <v>200</v>
      </c>
      <c r="E30" s="229">
        <v>200</v>
      </c>
      <c r="F30" s="230" t="s">
        <v>33</v>
      </c>
      <c r="G30" s="231">
        <v>0</v>
      </c>
      <c r="H30" s="232">
        <v>0</v>
      </c>
      <c r="I30" s="232">
        <v>0</v>
      </c>
      <c r="J30" s="232">
        <v>0</v>
      </c>
      <c r="K30" s="233">
        <v>0</v>
      </c>
      <c r="L30" s="232">
        <f t="shared" si="0"/>
        <v>0</v>
      </c>
      <c r="M30" s="234">
        <v>0</v>
      </c>
      <c r="N30" s="232">
        <f t="shared" si="9"/>
        <v>0</v>
      </c>
      <c r="O30" s="235"/>
      <c r="P30" s="216"/>
      <c r="Q30" s="236">
        <f t="shared" si="1"/>
        <v>0</v>
      </c>
      <c r="R30" s="237">
        <v>0</v>
      </c>
      <c r="S30" s="236">
        <f t="shared" si="2"/>
        <v>0</v>
      </c>
      <c r="T30" s="236">
        <f t="shared" si="3"/>
        <v>0</v>
      </c>
      <c r="U30" s="236">
        <f t="shared" si="4"/>
        <v>0</v>
      </c>
      <c r="V30" s="236">
        <f t="shared" si="5"/>
        <v>0</v>
      </c>
      <c r="W30" s="236">
        <f t="shared" si="6"/>
        <v>0</v>
      </c>
      <c r="X30" s="238">
        <f t="shared" si="7"/>
        <v>0</v>
      </c>
      <c r="Y30" s="238">
        <f t="shared" si="8"/>
        <v>0</v>
      </c>
    </row>
    <row r="31" spans="1:25" ht="30" x14ac:dyDescent="0.25">
      <c r="A31" s="191" t="s">
        <v>1298</v>
      </c>
      <c r="B31" s="228" t="s">
        <v>1320</v>
      </c>
      <c r="C31" s="193" t="s">
        <v>1321</v>
      </c>
      <c r="D31" s="194">
        <v>0</v>
      </c>
      <c r="E31" s="229">
        <v>0</v>
      </c>
      <c r="F31" s="230" t="s">
        <v>33</v>
      </c>
      <c r="G31" s="231">
        <v>0</v>
      </c>
      <c r="H31" s="232">
        <v>0</v>
      </c>
      <c r="I31" s="232">
        <v>0</v>
      </c>
      <c r="J31" s="232">
        <v>0</v>
      </c>
      <c r="K31" s="233">
        <v>0</v>
      </c>
      <c r="L31" s="232">
        <f t="shared" si="0"/>
        <v>0</v>
      </c>
      <c r="M31" s="234">
        <v>0</v>
      </c>
      <c r="N31" s="232">
        <f t="shared" si="9"/>
        <v>0</v>
      </c>
      <c r="O31" s="235"/>
      <c r="P31" s="216"/>
      <c r="Q31" s="236">
        <f t="shared" si="1"/>
        <v>0</v>
      </c>
      <c r="R31" s="237">
        <v>0</v>
      </c>
      <c r="S31" s="236">
        <f t="shared" si="2"/>
        <v>0</v>
      </c>
      <c r="T31" s="236">
        <f t="shared" si="3"/>
        <v>0</v>
      </c>
      <c r="U31" s="236">
        <f t="shared" si="4"/>
        <v>0</v>
      </c>
      <c r="V31" s="236">
        <f t="shared" si="5"/>
        <v>0</v>
      </c>
      <c r="W31" s="236">
        <f t="shared" si="6"/>
        <v>0</v>
      </c>
      <c r="X31" s="238">
        <f t="shared" si="7"/>
        <v>0</v>
      </c>
      <c r="Y31" s="238">
        <f t="shared" si="8"/>
        <v>0</v>
      </c>
    </row>
    <row r="32" spans="1:25" ht="30" x14ac:dyDescent="0.25">
      <c r="A32" s="191" t="s">
        <v>1272</v>
      </c>
      <c r="B32" s="228" t="s">
        <v>1273</v>
      </c>
      <c r="C32" s="193" t="s">
        <v>1274</v>
      </c>
      <c r="D32" s="194">
        <v>109</v>
      </c>
      <c r="E32" s="229">
        <v>109</v>
      </c>
      <c r="F32" s="230" t="s">
        <v>33</v>
      </c>
      <c r="G32" s="231">
        <v>0</v>
      </c>
      <c r="H32" s="232">
        <v>0</v>
      </c>
      <c r="I32" s="232">
        <v>0</v>
      </c>
      <c r="J32" s="232">
        <v>0</v>
      </c>
      <c r="K32" s="233">
        <v>0</v>
      </c>
      <c r="L32" s="232">
        <f t="shared" si="0"/>
        <v>0</v>
      </c>
      <c r="M32" s="234">
        <v>0</v>
      </c>
      <c r="N32" s="232">
        <f t="shared" si="9"/>
        <v>0</v>
      </c>
      <c r="O32" s="235"/>
      <c r="P32" s="216"/>
      <c r="Q32" s="236">
        <f t="shared" si="1"/>
        <v>0</v>
      </c>
      <c r="R32" s="237">
        <v>0</v>
      </c>
      <c r="S32" s="236">
        <f t="shared" si="2"/>
        <v>0</v>
      </c>
      <c r="T32" s="236">
        <f t="shared" si="3"/>
        <v>0</v>
      </c>
      <c r="U32" s="236">
        <f t="shared" si="4"/>
        <v>0</v>
      </c>
      <c r="V32" s="236">
        <f t="shared" si="5"/>
        <v>0</v>
      </c>
      <c r="W32" s="236">
        <f t="shared" si="6"/>
        <v>0</v>
      </c>
      <c r="X32" s="238">
        <f t="shared" si="7"/>
        <v>0</v>
      </c>
      <c r="Y32" s="238">
        <f t="shared" si="8"/>
        <v>0</v>
      </c>
    </row>
    <row r="33" spans="1:25" ht="45" x14ac:dyDescent="0.25">
      <c r="A33" s="191" t="s">
        <v>189</v>
      </c>
      <c r="B33" s="228" t="s">
        <v>190</v>
      </c>
      <c r="C33" s="193" t="s">
        <v>191</v>
      </c>
      <c r="D33" s="194">
        <v>15.4975</v>
      </c>
      <c r="E33" s="229">
        <v>15.4975</v>
      </c>
      <c r="F33" s="230" t="s">
        <v>76</v>
      </c>
      <c r="G33" s="231">
        <v>13</v>
      </c>
      <c r="H33" s="232">
        <v>0</v>
      </c>
      <c r="I33" s="232">
        <v>0</v>
      </c>
      <c r="J33" s="232">
        <v>0</v>
      </c>
      <c r="K33" s="233">
        <v>0</v>
      </c>
      <c r="L33" s="232">
        <f t="shared" si="0"/>
        <v>13</v>
      </c>
      <c r="M33" s="234">
        <v>13</v>
      </c>
      <c r="N33" s="232">
        <f t="shared" si="9"/>
        <v>0</v>
      </c>
      <c r="O33" s="235"/>
      <c r="P33" s="216"/>
      <c r="Q33" s="236">
        <f t="shared" si="1"/>
        <v>201.4675</v>
      </c>
      <c r="R33" s="237">
        <v>0</v>
      </c>
      <c r="S33" s="236">
        <f t="shared" si="2"/>
        <v>0</v>
      </c>
      <c r="T33" s="236">
        <f t="shared" si="3"/>
        <v>0</v>
      </c>
      <c r="U33" s="236">
        <f t="shared" si="4"/>
        <v>0</v>
      </c>
      <c r="V33" s="236">
        <f t="shared" si="5"/>
        <v>0</v>
      </c>
      <c r="W33" s="236">
        <f t="shared" si="6"/>
        <v>201.4675</v>
      </c>
      <c r="X33" s="238">
        <f t="shared" si="7"/>
        <v>201.4675</v>
      </c>
      <c r="Y33" s="238">
        <f t="shared" si="8"/>
        <v>0</v>
      </c>
    </row>
    <row r="34" spans="1:25" ht="30" x14ac:dyDescent="0.25">
      <c r="A34" s="191" t="s">
        <v>228</v>
      </c>
      <c r="B34" s="228" t="s">
        <v>229</v>
      </c>
      <c r="C34" s="193" t="s">
        <v>230</v>
      </c>
      <c r="D34" s="194">
        <v>13</v>
      </c>
      <c r="E34" s="229">
        <v>13</v>
      </c>
      <c r="F34" s="230" t="s">
        <v>33</v>
      </c>
      <c r="G34" s="231">
        <v>0</v>
      </c>
      <c r="H34" s="232">
        <v>0</v>
      </c>
      <c r="I34" s="232">
        <v>0</v>
      </c>
      <c r="J34" s="232">
        <v>0</v>
      </c>
      <c r="K34" s="233">
        <v>0</v>
      </c>
      <c r="L34" s="232">
        <f t="shared" si="0"/>
        <v>0</v>
      </c>
      <c r="M34" s="234">
        <v>0</v>
      </c>
      <c r="N34" s="232">
        <f t="shared" si="9"/>
        <v>0</v>
      </c>
      <c r="O34" s="235"/>
      <c r="P34" s="216"/>
      <c r="Q34" s="236">
        <f t="shared" si="1"/>
        <v>0</v>
      </c>
      <c r="R34" s="237">
        <v>0</v>
      </c>
      <c r="S34" s="236">
        <f t="shared" si="2"/>
        <v>0</v>
      </c>
      <c r="T34" s="236">
        <f t="shared" si="3"/>
        <v>0</v>
      </c>
      <c r="U34" s="236">
        <f t="shared" si="4"/>
        <v>0</v>
      </c>
      <c r="V34" s="236">
        <f t="shared" si="5"/>
        <v>0</v>
      </c>
      <c r="W34" s="236">
        <f t="shared" si="6"/>
        <v>0</v>
      </c>
      <c r="X34" s="238">
        <f t="shared" si="7"/>
        <v>0</v>
      </c>
      <c r="Y34" s="238">
        <f t="shared" si="8"/>
        <v>0</v>
      </c>
    </row>
    <row r="35" spans="1:25" ht="45" x14ac:dyDescent="0.25">
      <c r="A35" s="191" t="s">
        <v>228</v>
      </c>
      <c r="B35" s="228" t="s">
        <v>231</v>
      </c>
      <c r="C35" s="193" t="s">
        <v>232</v>
      </c>
      <c r="D35" s="194">
        <v>20.99</v>
      </c>
      <c r="E35" s="229">
        <v>20.99</v>
      </c>
      <c r="F35" s="230" t="s">
        <v>33</v>
      </c>
      <c r="G35" s="231">
        <v>0</v>
      </c>
      <c r="H35" s="232">
        <v>0</v>
      </c>
      <c r="I35" s="232">
        <v>0</v>
      </c>
      <c r="J35" s="232">
        <v>0</v>
      </c>
      <c r="K35" s="233">
        <v>0</v>
      </c>
      <c r="L35" s="232">
        <f t="shared" si="0"/>
        <v>0</v>
      </c>
      <c r="M35" s="234">
        <v>0</v>
      </c>
      <c r="N35" s="232">
        <f t="shared" si="9"/>
        <v>0</v>
      </c>
      <c r="O35" s="235"/>
      <c r="P35" s="216"/>
      <c r="Q35" s="236">
        <f t="shared" si="1"/>
        <v>0</v>
      </c>
      <c r="R35" s="237">
        <v>0</v>
      </c>
      <c r="S35" s="236">
        <f t="shared" si="2"/>
        <v>0</v>
      </c>
      <c r="T35" s="236">
        <f t="shared" si="3"/>
        <v>0</v>
      </c>
      <c r="U35" s="236">
        <f t="shared" si="4"/>
        <v>0</v>
      </c>
      <c r="V35" s="236">
        <f t="shared" si="5"/>
        <v>0</v>
      </c>
      <c r="W35" s="236">
        <f t="shared" si="6"/>
        <v>0</v>
      </c>
      <c r="X35" s="238">
        <f t="shared" si="7"/>
        <v>0</v>
      </c>
      <c r="Y35" s="238">
        <f t="shared" si="8"/>
        <v>0</v>
      </c>
    </row>
    <row r="36" spans="1:25" ht="45" x14ac:dyDescent="0.25">
      <c r="A36" s="191"/>
      <c r="B36" s="228" t="s">
        <v>233</v>
      </c>
      <c r="C36" s="193" t="s">
        <v>234</v>
      </c>
      <c r="D36" s="194">
        <v>16.989999999999998</v>
      </c>
      <c r="E36" s="229">
        <v>16.989999999999998</v>
      </c>
      <c r="F36" s="232" t="s">
        <v>33</v>
      </c>
      <c r="G36" s="231">
        <v>0</v>
      </c>
      <c r="H36" s="232">
        <v>0</v>
      </c>
      <c r="I36" s="232">
        <v>0</v>
      </c>
      <c r="J36" s="232">
        <v>0</v>
      </c>
      <c r="K36" s="233">
        <v>0</v>
      </c>
      <c r="L36" s="232">
        <f t="shared" si="0"/>
        <v>0</v>
      </c>
      <c r="M36" s="234">
        <v>0</v>
      </c>
      <c r="N36" s="232">
        <f t="shared" si="9"/>
        <v>0</v>
      </c>
      <c r="O36" s="235"/>
      <c r="P36" s="241"/>
      <c r="Q36" s="236">
        <f t="shared" si="1"/>
        <v>0</v>
      </c>
      <c r="R36" s="237">
        <v>0</v>
      </c>
      <c r="S36" s="236">
        <f t="shared" si="2"/>
        <v>0</v>
      </c>
      <c r="T36" s="236">
        <f t="shared" si="3"/>
        <v>0</v>
      </c>
      <c r="U36" s="236">
        <f t="shared" si="4"/>
        <v>0</v>
      </c>
      <c r="V36" s="236">
        <f t="shared" si="5"/>
        <v>0</v>
      </c>
      <c r="W36" s="236">
        <f t="shared" si="6"/>
        <v>0</v>
      </c>
      <c r="X36" s="238">
        <f t="shared" si="7"/>
        <v>0</v>
      </c>
      <c r="Y36" s="238">
        <f t="shared" si="8"/>
        <v>0</v>
      </c>
    </row>
    <row r="37" spans="1:25" ht="45" x14ac:dyDescent="0.25">
      <c r="A37" s="191" t="s">
        <v>228</v>
      </c>
      <c r="B37" s="228" t="s">
        <v>235</v>
      </c>
      <c r="C37" s="193" t="s">
        <v>236</v>
      </c>
      <c r="D37" s="194">
        <v>4</v>
      </c>
      <c r="E37" s="229">
        <v>4</v>
      </c>
      <c r="F37" s="230" t="s">
        <v>33</v>
      </c>
      <c r="G37" s="231">
        <v>0</v>
      </c>
      <c r="H37" s="232">
        <v>0</v>
      </c>
      <c r="I37" s="232">
        <v>0</v>
      </c>
      <c r="J37" s="232">
        <v>0</v>
      </c>
      <c r="K37" s="233">
        <v>0</v>
      </c>
      <c r="L37" s="232">
        <f t="shared" si="0"/>
        <v>0</v>
      </c>
      <c r="M37" s="234">
        <v>0</v>
      </c>
      <c r="N37" s="232">
        <f t="shared" si="9"/>
        <v>0</v>
      </c>
      <c r="O37" s="239"/>
      <c r="P37" s="216"/>
      <c r="Q37" s="236">
        <f t="shared" si="1"/>
        <v>0</v>
      </c>
      <c r="R37" s="237">
        <v>0</v>
      </c>
      <c r="S37" s="236">
        <f t="shared" si="2"/>
        <v>0</v>
      </c>
      <c r="T37" s="236">
        <f t="shared" si="3"/>
        <v>0</v>
      </c>
      <c r="U37" s="236">
        <f t="shared" si="4"/>
        <v>0</v>
      </c>
      <c r="V37" s="236">
        <f t="shared" si="5"/>
        <v>0</v>
      </c>
      <c r="W37" s="236">
        <f t="shared" si="6"/>
        <v>0</v>
      </c>
      <c r="X37" s="238">
        <f t="shared" si="7"/>
        <v>0</v>
      </c>
      <c r="Y37" s="238">
        <f t="shared" si="8"/>
        <v>0</v>
      </c>
    </row>
    <row r="38" spans="1:25" ht="30" x14ac:dyDescent="0.25">
      <c r="A38" s="191"/>
      <c r="B38" s="228" t="s">
        <v>237</v>
      </c>
      <c r="C38" s="193" t="s">
        <v>238</v>
      </c>
      <c r="D38" s="194">
        <v>199.06</v>
      </c>
      <c r="E38" s="229">
        <v>199.06</v>
      </c>
      <c r="F38" s="230" t="s">
        <v>33</v>
      </c>
      <c r="G38" s="231">
        <v>0</v>
      </c>
      <c r="H38" s="232">
        <v>0</v>
      </c>
      <c r="I38" s="232">
        <v>0</v>
      </c>
      <c r="J38" s="232">
        <v>0</v>
      </c>
      <c r="K38" s="233">
        <v>0</v>
      </c>
      <c r="L38" s="232">
        <f t="shared" si="0"/>
        <v>0</v>
      </c>
      <c r="M38" s="234">
        <v>0</v>
      </c>
      <c r="N38" s="232">
        <f t="shared" si="9"/>
        <v>0</v>
      </c>
      <c r="O38" s="239"/>
      <c r="P38" s="216"/>
      <c r="Q38" s="236">
        <f t="shared" si="1"/>
        <v>0</v>
      </c>
      <c r="R38" s="237">
        <v>0</v>
      </c>
      <c r="S38" s="236">
        <f t="shared" si="2"/>
        <v>0</v>
      </c>
      <c r="T38" s="236">
        <f t="shared" si="3"/>
        <v>0</v>
      </c>
      <c r="U38" s="236">
        <f t="shared" si="4"/>
        <v>0</v>
      </c>
      <c r="V38" s="236">
        <f t="shared" si="5"/>
        <v>0</v>
      </c>
      <c r="W38" s="236">
        <f t="shared" si="6"/>
        <v>0</v>
      </c>
      <c r="X38" s="238">
        <f t="shared" si="7"/>
        <v>0</v>
      </c>
      <c r="Y38" s="238">
        <f t="shared" si="8"/>
        <v>0</v>
      </c>
    </row>
    <row r="39" spans="1:25" ht="30" x14ac:dyDescent="0.25">
      <c r="A39" s="191" t="s">
        <v>674</v>
      </c>
      <c r="B39" s="228" t="s">
        <v>681</v>
      </c>
      <c r="C39" s="193" t="s">
        <v>682</v>
      </c>
      <c r="D39" s="194">
        <v>15.02</v>
      </c>
      <c r="E39" s="229">
        <v>15.02</v>
      </c>
      <c r="F39" s="230" t="s">
        <v>33</v>
      </c>
      <c r="G39" s="231">
        <v>0</v>
      </c>
      <c r="H39" s="232">
        <v>0</v>
      </c>
      <c r="I39" s="232">
        <v>0</v>
      </c>
      <c r="J39" s="232">
        <v>0</v>
      </c>
      <c r="K39" s="233">
        <v>0</v>
      </c>
      <c r="L39" s="232">
        <f t="shared" si="0"/>
        <v>0</v>
      </c>
      <c r="M39" s="234">
        <v>0</v>
      </c>
      <c r="N39" s="232">
        <f t="shared" si="9"/>
        <v>0</v>
      </c>
      <c r="O39" s="235"/>
      <c r="P39" s="216"/>
      <c r="Q39" s="236">
        <f t="shared" si="1"/>
        <v>0</v>
      </c>
      <c r="R39" s="237">
        <v>0</v>
      </c>
      <c r="S39" s="236">
        <f t="shared" si="2"/>
        <v>0</v>
      </c>
      <c r="T39" s="236">
        <f t="shared" si="3"/>
        <v>0</v>
      </c>
      <c r="U39" s="236">
        <f t="shared" si="4"/>
        <v>0</v>
      </c>
      <c r="V39" s="236">
        <f t="shared" si="5"/>
        <v>0</v>
      </c>
      <c r="W39" s="236">
        <f t="shared" si="6"/>
        <v>0</v>
      </c>
      <c r="X39" s="238">
        <f t="shared" si="7"/>
        <v>0</v>
      </c>
      <c r="Y39" s="238">
        <f t="shared" si="8"/>
        <v>0</v>
      </c>
    </row>
    <row r="40" spans="1:25" ht="30" x14ac:dyDescent="0.25">
      <c r="A40" s="191" t="s">
        <v>228</v>
      </c>
      <c r="B40" s="228" t="s">
        <v>239</v>
      </c>
      <c r="C40" s="193" t="s">
        <v>240</v>
      </c>
      <c r="D40" s="194">
        <v>3.5</v>
      </c>
      <c r="E40" s="229">
        <v>3.5</v>
      </c>
      <c r="F40" s="230" t="s">
        <v>33</v>
      </c>
      <c r="G40" s="231">
        <v>1</v>
      </c>
      <c r="H40" s="232">
        <v>0</v>
      </c>
      <c r="I40" s="232">
        <v>0</v>
      </c>
      <c r="J40" s="232">
        <v>0</v>
      </c>
      <c r="K40" s="233">
        <v>0</v>
      </c>
      <c r="L40" s="232">
        <f t="shared" si="0"/>
        <v>1</v>
      </c>
      <c r="M40" s="234">
        <v>1</v>
      </c>
      <c r="N40" s="232">
        <f t="shared" si="9"/>
        <v>0</v>
      </c>
      <c r="O40" s="235"/>
      <c r="P40" s="216"/>
      <c r="Q40" s="236">
        <f t="shared" si="1"/>
        <v>3.5</v>
      </c>
      <c r="R40" s="237">
        <v>0</v>
      </c>
      <c r="S40" s="236">
        <f t="shared" si="2"/>
        <v>0</v>
      </c>
      <c r="T40" s="236">
        <f t="shared" si="3"/>
        <v>0</v>
      </c>
      <c r="U40" s="236">
        <f t="shared" si="4"/>
        <v>0</v>
      </c>
      <c r="V40" s="236">
        <f t="shared" si="5"/>
        <v>0</v>
      </c>
      <c r="W40" s="236">
        <f t="shared" si="6"/>
        <v>3.5</v>
      </c>
      <c r="X40" s="238">
        <f t="shared" si="7"/>
        <v>3.5</v>
      </c>
      <c r="Y40" s="238">
        <f t="shared" si="8"/>
        <v>0</v>
      </c>
    </row>
    <row r="41" spans="1:25" ht="30" x14ac:dyDescent="0.25">
      <c r="A41" s="191" t="s">
        <v>1271</v>
      </c>
      <c r="B41" s="228" t="s">
        <v>1642</v>
      </c>
      <c r="C41" s="193" t="s">
        <v>1643</v>
      </c>
      <c r="D41" s="194">
        <v>518.66</v>
      </c>
      <c r="E41" s="229">
        <v>518.66</v>
      </c>
      <c r="F41" s="230" t="s">
        <v>53</v>
      </c>
      <c r="G41" s="231">
        <v>1</v>
      </c>
      <c r="H41" s="232">
        <v>0</v>
      </c>
      <c r="I41" s="232">
        <v>0</v>
      </c>
      <c r="J41" s="232">
        <v>0</v>
      </c>
      <c r="K41" s="233">
        <v>0</v>
      </c>
      <c r="L41" s="232">
        <f t="shared" si="0"/>
        <v>1</v>
      </c>
      <c r="M41" s="234">
        <v>1</v>
      </c>
      <c r="N41" s="232">
        <f t="shared" si="9"/>
        <v>0</v>
      </c>
      <c r="O41" s="235"/>
      <c r="P41" s="216"/>
      <c r="Q41" s="236">
        <f t="shared" si="1"/>
        <v>518.66</v>
      </c>
      <c r="R41" s="237">
        <v>0</v>
      </c>
      <c r="S41" s="236">
        <f t="shared" si="2"/>
        <v>0</v>
      </c>
      <c r="T41" s="236">
        <f t="shared" si="3"/>
        <v>0</v>
      </c>
      <c r="U41" s="236">
        <f t="shared" si="4"/>
        <v>0</v>
      </c>
      <c r="V41" s="236">
        <f t="shared" si="5"/>
        <v>0</v>
      </c>
      <c r="W41" s="236">
        <f t="shared" si="6"/>
        <v>518.66</v>
      </c>
      <c r="X41" s="238">
        <f t="shared" si="7"/>
        <v>518.66</v>
      </c>
      <c r="Y41" s="238">
        <f t="shared" si="8"/>
        <v>0</v>
      </c>
    </row>
    <row r="42" spans="1:25" ht="18" x14ac:dyDescent="0.25">
      <c r="A42" s="191" t="s">
        <v>1601</v>
      </c>
      <c r="B42" s="228" t="s">
        <v>1602</v>
      </c>
      <c r="C42" s="193" t="s">
        <v>1603</v>
      </c>
      <c r="D42" s="194">
        <v>155.18</v>
      </c>
      <c r="E42" s="229">
        <v>155.18</v>
      </c>
      <c r="F42" s="230" t="s">
        <v>33</v>
      </c>
      <c r="G42" s="231">
        <v>4</v>
      </c>
      <c r="H42" s="232">
        <v>0</v>
      </c>
      <c r="I42" s="232">
        <v>0</v>
      </c>
      <c r="J42" s="232">
        <v>0</v>
      </c>
      <c r="K42" s="233">
        <v>0</v>
      </c>
      <c r="L42" s="232">
        <f t="shared" si="0"/>
        <v>4</v>
      </c>
      <c r="M42" s="234">
        <v>4</v>
      </c>
      <c r="N42" s="232">
        <f t="shared" si="9"/>
        <v>0</v>
      </c>
      <c r="O42" s="235"/>
      <c r="P42" s="216"/>
      <c r="Q42" s="236">
        <f t="shared" si="1"/>
        <v>620.72</v>
      </c>
      <c r="R42" s="237">
        <v>0</v>
      </c>
      <c r="S42" s="236">
        <f t="shared" si="2"/>
        <v>0</v>
      </c>
      <c r="T42" s="236">
        <f t="shared" si="3"/>
        <v>0</v>
      </c>
      <c r="U42" s="236">
        <f t="shared" si="4"/>
        <v>0</v>
      </c>
      <c r="V42" s="236">
        <f t="shared" si="5"/>
        <v>0</v>
      </c>
      <c r="W42" s="236">
        <f t="shared" si="6"/>
        <v>620.72</v>
      </c>
      <c r="X42" s="238">
        <f t="shared" si="7"/>
        <v>620.72</v>
      </c>
      <c r="Y42" s="238">
        <f t="shared" si="8"/>
        <v>0</v>
      </c>
    </row>
    <row r="43" spans="1:25" ht="30" x14ac:dyDescent="0.25">
      <c r="A43" s="191" t="s">
        <v>1298</v>
      </c>
      <c r="B43" s="228" t="s">
        <v>1322</v>
      </c>
      <c r="C43" s="193" t="s">
        <v>1323</v>
      </c>
      <c r="D43" s="194">
        <v>12.25</v>
      </c>
      <c r="E43" s="229">
        <v>12.25</v>
      </c>
      <c r="F43" s="230" t="s">
        <v>33</v>
      </c>
      <c r="G43" s="231">
        <v>59</v>
      </c>
      <c r="H43" s="232">
        <v>0</v>
      </c>
      <c r="I43" s="232">
        <v>0</v>
      </c>
      <c r="J43" s="232">
        <v>0</v>
      </c>
      <c r="K43" s="233">
        <v>0</v>
      </c>
      <c r="L43" s="232">
        <f t="shared" si="0"/>
        <v>59</v>
      </c>
      <c r="M43" s="234">
        <v>59</v>
      </c>
      <c r="N43" s="232">
        <f t="shared" si="9"/>
        <v>0</v>
      </c>
      <c r="O43" s="235"/>
      <c r="P43" s="216"/>
      <c r="Q43" s="236">
        <f t="shared" si="1"/>
        <v>722.75</v>
      </c>
      <c r="R43" s="237">
        <v>0</v>
      </c>
      <c r="S43" s="236">
        <f t="shared" si="2"/>
        <v>0</v>
      </c>
      <c r="T43" s="236">
        <f t="shared" si="3"/>
        <v>0</v>
      </c>
      <c r="U43" s="236">
        <f t="shared" si="4"/>
        <v>0</v>
      </c>
      <c r="V43" s="236">
        <f t="shared" si="5"/>
        <v>0</v>
      </c>
      <c r="W43" s="236">
        <f t="shared" si="6"/>
        <v>722.75</v>
      </c>
      <c r="X43" s="238">
        <f t="shared" si="7"/>
        <v>722.75</v>
      </c>
      <c r="Y43" s="238">
        <f t="shared" si="8"/>
        <v>0</v>
      </c>
    </row>
    <row r="44" spans="1:25" ht="45" x14ac:dyDescent="0.25">
      <c r="A44" s="191" t="s">
        <v>1053</v>
      </c>
      <c r="B44" s="228" t="s">
        <v>1056</v>
      </c>
      <c r="C44" s="193" t="s">
        <v>1057</v>
      </c>
      <c r="D44" s="194">
        <v>493</v>
      </c>
      <c r="E44" s="229">
        <v>493</v>
      </c>
      <c r="F44" s="230" t="s">
        <v>33</v>
      </c>
      <c r="G44" s="231">
        <v>1</v>
      </c>
      <c r="H44" s="232">
        <v>0</v>
      </c>
      <c r="I44" s="232">
        <v>0</v>
      </c>
      <c r="J44" s="232">
        <v>0</v>
      </c>
      <c r="K44" s="233">
        <v>0</v>
      </c>
      <c r="L44" s="232">
        <f t="shared" si="0"/>
        <v>1</v>
      </c>
      <c r="M44" s="234">
        <v>1</v>
      </c>
      <c r="N44" s="232">
        <f t="shared" si="9"/>
        <v>0</v>
      </c>
      <c r="O44" s="235"/>
      <c r="P44" s="216"/>
      <c r="Q44" s="236">
        <f t="shared" si="1"/>
        <v>493</v>
      </c>
      <c r="R44" s="237">
        <v>0</v>
      </c>
      <c r="S44" s="236">
        <f t="shared" si="2"/>
        <v>0</v>
      </c>
      <c r="T44" s="236">
        <f t="shared" si="3"/>
        <v>0</v>
      </c>
      <c r="U44" s="236">
        <f t="shared" si="4"/>
        <v>0</v>
      </c>
      <c r="V44" s="236">
        <f t="shared" si="5"/>
        <v>0</v>
      </c>
      <c r="W44" s="236">
        <f t="shared" si="6"/>
        <v>493</v>
      </c>
      <c r="X44" s="238">
        <f t="shared" si="7"/>
        <v>493</v>
      </c>
      <c r="Y44" s="238">
        <f t="shared" si="8"/>
        <v>0</v>
      </c>
    </row>
    <row r="45" spans="1:25" ht="30" x14ac:dyDescent="0.25">
      <c r="A45" s="191" t="s">
        <v>1053</v>
      </c>
      <c r="B45" s="228" t="s">
        <v>1058</v>
      </c>
      <c r="C45" s="193" t="s">
        <v>1059</v>
      </c>
      <c r="D45" s="194">
        <v>8.4</v>
      </c>
      <c r="E45" s="229">
        <v>8.4</v>
      </c>
      <c r="F45" s="230" t="s">
        <v>33</v>
      </c>
      <c r="G45" s="231">
        <v>2</v>
      </c>
      <c r="H45" s="232">
        <v>0</v>
      </c>
      <c r="I45" s="232">
        <v>0</v>
      </c>
      <c r="J45" s="232">
        <v>0</v>
      </c>
      <c r="K45" s="233">
        <v>0</v>
      </c>
      <c r="L45" s="232">
        <f t="shared" si="0"/>
        <v>2</v>
      </c>
      <c r="M45" s="234">
        <v>2</v>
      </c>
      <c r="N45" s="232">
        <f t="shared" si="9"/>
        <v>0</v>
      </c>
      <c r="O45" s="239"/>
      <c r="P45" s="216"/>
      <c r="Q45" s="236">
        <f t="shared" si="1"/>
        <v>16.8</v>
      </c>
      <c r="R45" s="237">
        <v>0</v>
      </c>
      <c r="S45" s="236">
        <f t="shared" si="2"/>
        <v>0</v>
      </c>
      <c r="T45" s="236">
        <f t="shared" si="3"/>
        <v>0</v>
      </c>
      <c r="U45" s="236">
        <f t="shared" si="4"/>
        <v>0</v>
      </c>
      <c r="V45" s="236">
        <f t="shared" si="5"/>
        <v>0</v>
      </c>
      <c r="W45" s="236">
        <f t="shared" si="6"/>
        <v>16.8</v>
      </c>
      <c r="X45" s="238">
        <f t="shared" si="7"/>
        <v>16.8</v>
      </c>
      <c r="Y45" s="238">
        <f t="shared" si="8"/>
        <v>0</v>
      </c>
    </row>
    <row r="46" spans="1:25" ht="30" x14ac:dyDescent="0.25">
      <c r="A46" s="191" t="s">
        <v>1053</v>
      </c>
      <c r="B46" s="228" t="s">
        <v>1060</v>
      </c>
      <c r="C46" s="193" t="s">
        <v>1061</v>
      </c>
      <c r="D46" s="194">
        <v>2.79</v>
      </c>
      <c r="E46" s="229">
        <v>2.79</v>
      </c>
      <c r="F46" s="230" t="s">
        <v>33</v>
      </c>
      <c r="G46" s="231">
        <v>0</v>
      </c>
      <c r="H46" s="232">
        <v>0</v>
      </c>
      <c r="I46" s="232">
        <v>0</v>
      </c>
      <c r="J46" s="232">
        <v>0</v>
      </c>
      <c r="K46" s="233">
        <v>0</v>
      </c>
      <c r="L46" s="232">
        <f t="shared" si="0"/>
        <v>0</v>
      </c>
      <c r="M46" s="234">
        <v>0</v>
      </c>
      <c r="N46" s="232">
        <f t="shared" si="9"/>
        <v>0</v>
      </c>
      <c r="O46" s="239"/>
      <c r="P46" s="216"/>
      <c r="Q46" s="236">
        <f t="shared" si="1"/>
        <v>0</v>
      </c>
      <c r="R46" s="237">
        <v>0</v>
      </c>
      <c r="S46" s="236">
        <f t="shared" si="2"/>
        <v>0</v>
      </c>
      <c r="T46" s="236">
        <f t="shared" si="3"/>
        <v>0</v>
      </c>
      <c r="U46" s="236">
        <f t="shared" si="4"/>
        <v>0</v>
      </c>
      <c r="V46" s="236">
        <f t="shared" si="5"/>
        <v>0</v>
      </c>
      <c r="W46" s="236">
        <f t="shared" si="6"/>
        <v>0</v>
      </c>
      <c r="X46" s="238">
        <f t="shared" si="7"/>
        <v>0</v>
      </c>
      <c r="Y46" s="238">
        <f t="shared" si="8"/>
        <v>0</v>
      </c>
    </row>
    <row r="47" spans="1:25" ht="75" x14ac:dyDescent="0.25">
      <c r="A47" s="191" t="s">
        <v>1272</v>
      </c>
      <c r="B47" s="228" t="s">
        <v>1275</v>
      </c>
      <c r="C47" s="193" t="s">
        <v>1276</v>
      </c>
      <c r="D47" s="194">
        <v>1608.92</v>
      </c>
      <c r="E47" s="229">
        <v>1608.92</v>
      </c>
      <c r="F47" s="230" t="s">
        <v>33</v>
      </c>
      <c r="G47" s="231">
        <v>0</v>
      </c>
      <c r="H47" s="232">
        <v>0</v>
      </c>
      <c r="I47" s="232">
        <v>0</v>
      </c>
      <c r="J47" s="232">
        <v>0</v>
      </c>
      <c r="K47" s="233">
        <v>0</v>
      </c>
      <c r="L47" s="232">
        <f t="shared" si="0"/>
        <v>0</v>
      </c>
      <c r="M47" s="234">
        <v>0</v>
      </c>
      <c r="N47" s="232">
        <f t="shared" si="9"/>
        <v>0</v>
      </c>
      <c r="O47" s="239"/>
      <c r="P47" s="216"/>
      <c r="Q47" s="236">
        <f t="shared" si="1"/>
        <v>0</v>
      </c>
      <c r="R47" s="237">
        <v>0</v>
      </c>
      <c r="S47" s="236">
        <f t="shared" si="2"/>
        <v>0</v>
      </c>
      <c r="T47" s="236">
        <f t="shared" si="3"/>
        <v>0</v>
      </c>
      <c r="U47" s="236">
        <f t="shared" si="4"/>
        <v>0</v>
      </c>
      <c r="V47" s="236">
        <f t="shared" si="5"/>
        <v>0</v>
      </c>
      <c r="W47" s="236">
        <f t="shared" si="6"/>
        <v>0</v>
      </c>
      <c r="X47" s="238">
        <f t="shared" si="7"/>
        <v>0</v>
      </c>
      <c r="Y47" s="238">
        <f t="shared" si="8"/>
        <v>0</v>
      </c>
    </row>
    <row r="48" spans="1:25" ht="45" x14ac:dyDescent="0.25">
      <c r="A48" s="191" t="s">
        <v>674</v>
      </c>
      <c r="B48" s="228" t="s">
        <v>683</v>
      </c>
      <c r="C48" s="193" t="s">
        <v>684</v>
      </c>
      <c r="D48" s="194">
        <v>998</v>
      </c>
      <c r="E48" s="229">
        <v>998</v>
      </c>
      <c r="F48" s="230" t="s">
        <v>33</v>
      </c>
      <c r="G48" s="231">
        <v>1</v>
      </c>
      <c r="H48" s="232">
        <v>0</v>
      </c>
      <c r="I48" s="232">
        <v>0</v>
      </c>
      <c r="J48" s="232">
        <v>0</v>
      </c>
      <c r="K48" s="233">
        <v>0</v>
      </c>
      <c r="L48" s="232">
        <f t="shared" si="0"/>
        <v>1</v>
      </c>
      <c r="M48" s="234">
        <v>1</v>
      </c>
      <c r="N48" s="232">
        <f t="shared" si="9"/>
        <v>0</v>
      </c>
      <c r="O48" s="239"/>
      <c r="P48" s="216"/>
      <c r="Q48" s="236">
        <f t="shared" si="1"/>
        <v>998</v>
      </c>
      <c r="R48" s="237">
        <v>0</v>
      </c>
      <c r="S48" s="236">
        <f t="shared" si="2"/>
        <v>0</v>
      </c>
      <c r="T48" s="236">
        <f t="shared" si="3"/>
        <v>0</v>
      </c>
      <c r="U48" s="236">
        <f t="shared" si="4"/>
        <v>0</v>
      </c>
      <c r="V48" s="236">
        <f t="shared" si="5"/>
        <v>0</v>
      </c>
      <c r="W48" s="236">
        <f t="shared" si="6"/>
        <v>998</v>
      </c>
      <c r="X48" s="238">
        <f t="shared" si="7"/>
        <v>998</v>
      </c>
      <c r="Y48" s="238">
        <f t="shared" si="8"/>
        <v>0</v>
      </c>
    </row>
    <row r="49" spans="1:25" ht="30" x14ac:dyDescent="0.25">
      <c r="A49" s="191" t="s">
        <v>1271</v>
      </c>
      <c r="B49" s="228" t="s">
        <v>1644</v>
      </c>
      <c r="C49" s="193" t="s">
        <v>1645</v>
      </c>
      <c r="D49" s="194">
        <v>64.790000000000006</v>
      </c>
      <c r="E49" s="229">
        <v>64.790000000000006</v>
      </c>
      <c r="F49" s="230" t="s">
        <v>33</v>
      </c>
      <c r="G49" s="231">
        <v>0</v>
      </c>
      <c r="H49" s="232">
        <v>0</v>
      </c>
      <c r="I49" s="232">
        <v>0</v>
      </c>
      <c r="J49" s="232">
        <v>0</v>
      </c>
      <c r="K49" s="233">
        <v>0</v>
      </c>
      <c r="L49" s="232">
        <f t="shared" si="0"/>
        <v>0</v>
      </c>
      <c r="M49" s="234">
        <v>0</v>
      </c>
      <c r="N49" s="232">
        <f t="shared" si="9"/>
        <v>0</v>
      </c>
      <c r="O49" s="239"/>
      <c r="P49" s="216"/>
      <c r="Q49" s="236">
        <f t="shared" si="1"/>
        <v>0</v>
      </c>
      <c r="R49" s="237">
        <v>0</v>
      </c>
      <c r="S49" s="236">
        <f t="shared" si="2"/>
        <v>0</v>
      </c>
      <c r="T49" s="236">
        <f t="shared" si="3"/>
        <v>0</v>
      </c>
      <c r="U49" s="236">
        <f t="shared" si="4"/>
        <v>0</v>
      </c>
      <c r="V49" s="236">
        <f t="shared" si="5"/>
        <v>0</v>
      </c>
      <c r="W49" s="236">
        <f t="shared" si="6"/>
        <v>0</v>
      </c>
      <c r="X49" s="238">
        <f t="shared" si="7"/>
        <v>0</v>
      </c>
      <c r="Y49" s="238">
        <f t="shared" si="8"/>
        <v>0</v>
      </c>
    </row>
    <row r="50" spans="1:25" ht="45" x14ac:dyDescent="0.25">
      <c r="A50" s="191" t="s">
        <v>1271</v>
      </c>
      <c r="B50" s="228" t="s">
        <v>1646</v>
      </c>
      <c r="C50" s="193" t="s">
        <v>1647</v>
      </c>
      <c r="D50" s="194">
        <v>68.900000000000006</v>
      </c>
      <c r="E50" s="229">
        <v>68.900000000000006</v>
      </c>
      <c r="F50" s="230" t="s">
        <v>33</v>
      </c>
      <c r="G50" s="231">
        <v>0</v>
      </c>
      <c r="H50" s="232">
        <v>0</v>
      </c>
      <c r="I50" s="232">
        <v>0</v>
      </c>
      <c r="J50" s="232">
        <v>0</v>
      </c>
      <c r="K50" s="233">
        <v>0</v>
      </c>
      <c r="L50" s="232">
        <f t="shared" si="0"/>
        <v>0</v>
      </c>
      <c r="M50" s="234">
        <v>0</v>
      </c>
      <c r="N50" s="232">
        <f t="shared" si="9"/>
        <v>0</v>
      </c>
      <c r="O50" s="239"/>
      <c r="P50" s="216"/>
      <c r="Q50" s="236">
        <f t="shared" si="1"/>
        <v>0</v>
      </c>
      <c r="R50" s="237">
        <v>0</v>
      </c>
      <c r="S50" s="236">
        <f t="shared" si="2"/>
        <v>0</v>
      </c>
      <c r="T50" s="236">
        <f t="shared" si="3"/>
        <v>0</v>
      </c>
      <c r="U50" s="236">
        <f t="shared" si="4"/>
        <v>0</v>
      </c>
      <c r="V50" s="236">
        <f t="shared" si="5"/>
        <v>0</v>
      </c>
      <c r="W50" s="236">
        <f t="shared" si="6"/>
        <v>0</v>
      </c>
      <c r="X50" s="238">
        <f t="shared" si="7"/>
        <v>0</v>
      </c>
      <c r="Y50" s="238">
        <f t="shared" si="8"/>
        <v>0</v>
      </c>
    </row>
    <row r="51" spans="1:25" ht="45" x14ac:dyDescent="0.25">
      <c r="A51" s="191" t="s">
        <v>1271</v>
      </c>
      <c r="B51" s="228" t="s">
        <v>1648</v>
      </c>
      <c r="C51" s="193" t="s">
        <v>1649</v>
      </c>
      <c r="D51" s="194">
        <v>49.83</v>
      </c>
      <c r="E51" s="229">
        <v>49.83</v>
      </c>
      <c r="F51" s="230" t="s">
        <v>53</v>
      </c>
      <c r="G51" s="231">
        <v>0</v>
      </c>
      <c r="H51" s="232">
        <v>0</v>
      </c>
      <c r="I51" s="232">
        <v>0</v>
      </c>
      <c r="J51" s="232">
        <v>0</v>
      </c>
      <c r="K51" s="233">
        <v>0</v>
      </c>
      <c r="L51" s="232">
        <f t="shared" si="0"/>
        <v>0</v>
      </c>
      <c r="M51" s="234">
        <v>0</v>
      </c>
      <c r="N51" s="232">
        <f t="shared" si="9"/>
        <v>0</v>
      </c>
      <c r="O51" s="239"/>
      <c r="P51" s="216"/>
      <c r="Q51" s="236">
        <f t="shared" si="1"/>
        <v>0</v>
      </c>
      <c r="R51" s="237">
        <v>0</v>
      </c>
      <c r="S51" s="236">
        <f t="shared" si="2"/>
        <v>0</v>
      </c>
      <c r="T51" s="236">
        <f t="shared" si="3"/>
        <v>0</v>
      </c>
      <c r="U51" s="236">
        <f t="shared" si="4"/>
        <v>0</v>
      </c>
      <c r="V51" s="236">
        <f t="shared" si="5"/>
        <v>0</v>
      </c>
      <c r="W51" s="236">
        <f t="shared" si="6"/>
        <v>0</v>
      </c>
      <c r="X51" s="238">
        <f t="shared" si="7"/>
        <v>0</v>
      </c>
      <c r="Y51" s="238">
        <f t="shared" si="8"/>
        <v>0</v>
      </c>
    </row>
    <row r="52" spans="1:25" ht="45" x14ac:dyDescent="0.25">
      <c r="A52" s="191" t="s">
        <v>1271</v>
      </c>
      <c r="B52" s="228" t="s">
        <v>1650</v>
      </c>
      <c r="C52" s="193" t="s">
        <v>1651</v>
      </c>
      <c r="D52" s="194">
        <v>61.48</v>
      </c>
      <c r="E52" s="229">
        <v>61.48</v>
      </c>
      <c r="F52" s="230" t="s">
        <v>53</v>
      </c>
      <c r="G52" s="231">
        <v>0</v>
      </c>
      <c r="H52" s="232">
        <v>0</v>
      </c>
      <c r="I52" s="232">
        <v>0</v>
      </c>
      <c r="J52" s="232">
        <v>0</v>
      </c>
      <c r="K52" s="233">
        <v>0</v>
      </c>
      <c r="L52" s="232">
        <f t="shared" si="0"/>
        <v>0</v>
      </c>
      <c r="M52" s="234">
        <v>0</v>
      </c>
      <c r="N52" s="232">
        <f t="shared" si="9"/>
        <v>0</v>
      </c>
      <c r="O52" s="239"/>
      <c r="P52" s="216"/>
      <c r="Q52" s="236">
        <f t="shared" si="1"/>
        <v>0</v>
      </c>
      <c r="R52" s="237">
        <v>0</v>
      </c>
      <c r="S52" s="236">
        <f t="shared" si="2"/>
        <v>0</v>
      </c>
      <c r="T52" s="236">
        <f t="shared" si="3"/>
        <v>0</v>
      </c>
      <c r="U52" s="236">
        <f t="shared" si="4"/>
        <v>0</v>
      </c>
      <c r="V52" s="236">
        <f t="shared" si="5"/>
        <v>0</v>
      </c>
      <c r="W52" s="236">
        <f t="shared" si="6"/>
        <v>0</v>
      </c>
      <c r="X52" s="238">
        <f t="shared" si="7"/>
        <v>0</v>
      </c>
      <c r="Y52" s="238">
        <f t="shared" si="8"/>
        <v>0</v>
      </c>
    </row>
    <row r="53" spans="1:25" ht="30" x14ac:dyDescent="0.25">
      <c r="A53" s="191" t="s">
        <v>1271</v>
      </c>
      <c r="B53" s="228" t="s">
        <v>1652</v>
      </c>
      <c r="C53" s="193" t="s">
        <v>1653</v>
      </c>
      <c r="D53" s="194">
        <v>64.680000000000007</v>
      </c>
      <c r="E53" s="229">
        <v>64.680000000000007</v>
      </c>
      <c r="F53" s="230" t="s">
        <v>33</v>
      </c>
      <c r="G53" s="231">
        <v>0</v>
      </c>
      <c r="H53" s="232">
        <v>0</v>
      </c>
      <c r="I53" s="232">
        <v>0</v>
      </c>
      <c r="J53" s="232">
        <v>0</v>
      </c>
      <c r="K53" s="233">
        <v>0</v>
      </c>
      <c r="L53" s="232">
        <f t="shared" si="0"/>
        <v>0</v>
      </c>
      <c r="M53" s="234">
        <v>0</v>
      </c>
      <c r="N53" s="232">
        <f t="shared" si="9"/>
        <v>0</v>
      </c>
      <c r="O53" s="235"/>
      <c r="P53" s="216"/>
      <c r="Q53" s="236">
        <f t="shared" si="1"/>
        <v>0</v>
      </c>
      <c r="R53" s="237">
        <v>0</v>
      </c>
      <c r="S53" s="236">
        <f t="shared" si="2"/>
        <v>0</v>
      </c>
      <c r="T53" s="236">
        <f t="shared" si="3"/>
        <v>0</v>
      </c>
      <c r="U53" s="236">
        <f t="shared" si="4"/>
        <v>0</v>
      </c>
      <c r="V53" s="236">
        <f t="shared" si="5"/>
        <v>0</v>
      </c>
      <c r="W53" s="236">
        <f t="shared" si="6"/>
        <v>0</v>
      </c>
      <c r="X53" s="238">
        <f t="shared" si="7"/>
        <v>0</v>
      </c>
      <c r="Y53" s="238">
        <f t="shared" si="8"/>
        <v>0</v>
      </c>
    </row>
    <row r="54" spans="1:25" ht="45" x14ac:dyDescent="0.25">
      <c r="A54" s="191" t="s">
        <v>1271</v>
      </c>
      <c r="B54" s="228" t="s">
        <v>1654</v>
      </c>
      <c r="C54" s="193" t="s">
        <v>1655</v>
      </c>
      <c r="D54" s="194">
        <v>48.139999999999993</v>
      </c>
      <c r="E54" s="229">
        <v>48.139999999999993</v>
      </c>
      <c r="F54" s="230" t="s">
        <v>53</v>
      </c>
      <c r="G54" s="231">
        <v>0</v>
      </c>
      <c r="H54" s="232">
        <v>0</v>
      </c>
      <c r="I54" s="232">
        <v>0</v>
      </c>
      <c r="J54" s="232">
        <v>0</v>
      </c>
      <c r="K54" s="233">
        <v>0</v>
      </c>
      <c r="L54" s="232">
        <f t="shared" si="0"/>
        <v>0</v>
      </c>
      <c r="M54" s="234">
        <v>0</v>
      </c>
      <c r="N54" s="232">
        <f t="shared" si="9"/>
        <v>0</v>
      </c>
      <c r="O54" s="235"/>
      <c r="P54" s="216"/>
      <c r="Q54" s="236">
        <f t="shared" si="1"/>
        <v>0</v>
      </c>
      <c r="R54" s="237">
        <v>0</v>
      </c>
      <c r="S54" s="236">
        <f t="shared" si="2"/>
        <v>0</v>
      </c>
      <c r="T54" s="236">
        <f t="shared" si="3"/>
        <v>0</v>
      </c>
      <c r="U54" s="236">
        <f t="shared" si="4"/>
        <v>0</v>
      </c>
      <c r="V54" s="236">
        <f t="shared" si="5"/>
        <v>0</v>
      </c>
      <c r="W54" s="236">
        <f t="shared" si="6"/>
        <v>0</v>
      </c>
      <c r="X54" s="238">
        <f t="shared" si="7"/>
        <v>0</v>
      </c>
      <c r="Y54" s="238">
        <f t="shared" si="8"/>
        <v>0</v>
      </c>
    </row>
    <row r="55" spans="1:25" ht="30" x14ac:dyDescent="0.25">
      <c r="A55" s="191" t="s">
        <v>1271</v>
      </c>
      <c r="B55" s="228" t="s">
        <v>1656</v>
      </c>
      <c r="C55" s="193" t="s">
        <v>1657</v>
      </c>
      <c r="D55" s="194">
        <v>84.45</v>
      </c>
      <c r="E55" s="229">
        <v>84.45</v>
      </c>
      <c r="F55" s="230" t="s">
        <v>53</v>
      </c>
      <c r="G55" s="231">
        <v>0</v>
      </c>
      <c r="H55" s="232">
        <v>0</v>
      </c>
      <c r="I55" s="232">
        <v>0</v>
      </c>
      <c r="J55" s="232">
        <v>0</v>
      </c>
      <c r="K55" s="233">
        <v>0</v>
      </c>
      <c r="L55" s="232">
        <f t="shared" si="0"/>
        <v>0</v>
      </c>
      <c r="M55" s="234">
        <v>0</v>
      </c>
      <c r="N55" s="232">
        <f t="shared" si="9"/>
        <v>0</v>
      </c>
      <c r="O55" s="239"/>
      <c r="P55" s="216"/>
      <c r="Q55" s="236">
        <f t="shared" si="1"/>
        <v>0</v>
      </c>
      <c r="R55" s="237">
        <v>0</v>
      </c>
      <c r="S55" s="236">
        <f t="shared" si="2"/>
        <v>0</v>
      </c>
      <c r="T55" s="236">
        <f t="shared" si="3"/>
        <v>0</v>
      </c>
      <c r="U55" s="236">
        <f t="shared" si="4"/>
        <v>0</v>
      </c>
      <c r="V55" s="236">
        <f t="shared" si="5"/>
        <v>0</v>
      </c>
      <c r="W55" s="236">
        <f t="shared" si="6"/>
        <v>0</v>
      </c>
      <c r="X55" s="238">
        <f t="shared" si="7"/>
        <v>0</v>
      </c>
      <c r="Y55" s="238">
        <f t="shared" si="8"/>
        <v>0</v>
      </c>
    </row>
    <row r="56" spans="1:25" ht="18" x14ac:dyDescent="0.25">
      <c r="A56" s="191" t="s">
        <v>1271</v>
      </c>
      <c r="B56" s="228" t="s">
        <v>1658</v>
      </c>
      <c r="C56" s="193" t="s">
        <v>1659</v>
      </c>
      <c r="D56" s="194">
        <v>46.191199999999995</v>
      </c>
      <c r="E56" s="229">
        <v>46.191199999999995</v>
      </c>
      <c r="F56" s="230" t="s">
        <v>53</v>
      </c>
      <c r="G56" s="231">
        <v>0</v>
      </c>
      <c r="H56" s="232">
        <v>0</v>
      </c>
      <c r="I56" s="232">
        <v>0</v>
      </c>
      <c r="J56" s="232">
        <v>0</v>
      </c>
      <c r="K56" s="233">
        <v>0</v>
      </c>
      <c r="L56" s="232">
        <f t="shared" si="0"/>
        <v>0</v>
      </c>
      <c r="M56" s="234">
        <v>0</v>
      </c>
      <c r="N56" s="232">
        <f t="shared" si="9"/>
        <v>0</v>
      </c>
      <c r="O56" s="235"/>
      <c r="P56" s="216"/>
      <c r="Q56" s="236">
        <f t="shared" si="1"/>
        <v>0</v>
      </c>
      <c r="R56" s="237">
        <v>0</v>
      </c>
      <c r="S56" s="236">
        <f t="shared" si="2"/>
        <v>0</v>
      </c>
      <c r="T56" s="236">
        <f t="shared" si="3"/>
        <v>0</v>
      </c>
      <c r="U56" s="236">
        <f t="shared" si="4"/>
        <v>0</v>
      </c>
      <c r="V56" s="236">
        <f t="shared" si="5"/>
        <v>0</v>
      </c>
      <c r="W56" s="236">
        <f t="shared" si="6"/>
        <v>0</v>
      </c>
      <c r="X56" s="238">
        <f t="shared" si="7"/>
        <v>0</v>
      </c>
      <c r="Y56" s="238">
        <f t="shared" si="8"/>
        <v>0</v>
      </c>
    </row>
    <row r="57" spans="1:25" ht="30" x14ac:dyDescent="0.25">
      <c r="A57" s="191" t="s">
        <v>228</v>
      </c>
      <c r="B57" s="228" t="s">
        <v>243</v>
      </c>
      <c r="C57" s="193" t="s">
        <v>244</v>
      </c>
      <c r="D57" s="194">
        <v>128.71</v>
      </c>
      <c r="E57" s="229">
        <v>128.71</v>
      </c>
      <c r="F57" s="230" t="s">
        <v>33</v>
      </c>
      <c r="G57" s="231">
        <v>0</v>
      </c>
      <c r="H57" s="232">
        <v>0</v>
      </c>
      <c r="I57" s="232">
        <v>0</v>
      </c>
      <c r="J57" s="232">
        <v>0</v>
      </c>
      <c r="K57" s="233">
        <v>0</v>
      </c>
      <c r="L57" s="232">
        <f t="shared" si="0"/>
        <v>0</v>
      </c>
      <c r="M57" s="234">
        <v>0</v>
      </c>
      <c r="N57" s="232">
        <f t="shared" si="9"/>
        <v>0</v>
      </c>
      <c r="O57" s="235"/>
      <c r="P57" s="216"/>
      <c r="Q57" s="236">
        <f t="shared" si="1"/>
        <v>0</v>
      </c>
      <c r="R57" s="237">
        <v>0</v>
      </c>
      <c r="S57" s="236">
        <f t="shared" si="2"/>
        <v>0</v>
      </c>
      <c r="T57" s="236">
        <f t="shared" si="3"/>
        <v>0</v>
      </c>
      <c r="U57" s="236">
        <f t="shared" si="4"/>
        <v>0</v>
      </c>
      <c r="V57" s="236">
        <f t="shared" si="5"/>
        <v>0</v>
      </c>
      <c r="W57" s="236">
        <f t="shared" si="6"/>
        <v>0</v>
      </c>
      <c r="X57" s="238">
        <f t="shared" si="7"/>
        <v>0</v>
      </c>
      <c r="Y57" s="238">
        <f t="shared" si="8"/>
        <v>0</v>
      </c>
    </row>
    <row r="58" spans="1:25" ht="18" x14ac:dyDescent="0.25">
      <c r="A58" s="191" t="s">
        <v>1298</v>
      </c>
      <c r="B58" s="228" t="s">
        <v>1324</v>
      </c>
      <c r="C58" s="193" t="s">
        <v>1325</v>
      </c>
      <c r="D58" s="194">
        <v>358.72</v>
      </c>
      <c r="E58" s="229">
        <v>358.72</v>
      </c>
      <c r="F58" s="230" t="s">
        <v>33</v>
      </c>
      <c r="G58" s="231">
        <v>0</v>
      </c>
      <c r="H58" s="232">
        <v>0</v>
      </c>
      <c r="I58" s="232">
        <v>0</v>
      </c>
      <c r="J58" s="232">
        <v>0</v>
      </c>
      <c r="K58" s="233">
        <v>0</v>
      </c>
      <c r="L58" s="232">
        <f t="shared" si="0"/>
        <v>0</v>
      </c>
      <c r="M58" s="234">
        <v>0</v>
      </c>
      <c r="N58" s="232">
        <f t="shared" si="9"/>
        <v>0</v>
      </c>
      <c r="O58" s="235"/>
      <c r="P58" s="216"/>
      <c r="Q58" s="236">
        <f t="shared" si="1"/>
        <v>0</v>
      </c>
      <c r="R58" s="237">
        <v>0</v>
      </c>
      <c r="S58" s="236">
        <f t="shared" si="2"/>
        <v>0</v>
      </c>
      <c r="T58" s="236">
        <f t="shared" si="3"/>
        <v>0</v>
      </c>
      <c r="U58" s="236">
        <f t="shared" si="4"/>
        <v>0</v>
      </c>
      <c r="V58" s="236">
        <f t="shared" si="5"/>
        <v>0</v>
      </c>
      <c r="W58" s="236">
        <f t="shared" si="6"/>
        <v>0</v>
      </c>
      <c r="X58" s="238">
        <f t="shared" si="7"/>
        <v>0</v>
      </c>
      <c r="Y58" s="238">
        <f t="shared" si="8"/>
        <v>0</v>
      </c>
    </row>
    <row r="59" spans="1:25" ht="30" x14ac:dyDescent="0.25">
      <c r="A59" s="191"/>
      <c r="B59" s="228" t="s">
        <v>1748</v>
      </c>
      <c r="C59" s="193" t="s">
        <v>1749</v>
      </c>
      <c r="D59" s="194">
        <v>1426.8</v>
      </c>
      <c r="E59" s="229">
        <v>1426.8</v>
      </c>
      <c r="F59" s="230" t="s">
        <v>33</v>
      </c>
      <c r="G59" s="231">
        <v>17</v>
      </c>
      <c r="H59" s="232">
        <v>0</v>
      </c>
      <c r="I59" s="232">
        <v>0</v>
      </c>
      <c r="J59" s="232">
        <v>0</v>
      </c>
      <c r="K59" s="233">
        <v>0</v>
      </c>
      <c r="L59" s="232">
        <f t="shared" si="0"/>
        <v>17</v>
      </c>
      <c r="M59" s="234">
        <v>17</v>
      </c>
      <c r="N59" s="232">
        <f t="shared" si="9"/>
        <v>0</v>
      </c>
      <c r="O59" s="239"/>
      <c r="P59" s="216"/>
      <c r="Q59" s="236">
        <f t="shared" si="1"/>
        <v>24255.599999999999</v>
      </c>
      <c r="R59" s="237">
        <v>0</v>
      </c>
      <c r="S59" s="236">
        <f t="shared" si="2"/>
        <v>0</v>
      </c>
      <c r="T59" s="236">
        <f t="shared" si="3"/>
        <v>0</v>
      </c>
      <c r="U59" s="236">
        <f t="shared" si="4"/>
        <v>0</v>
      </c>
      <c r="V59" s="236">
        <f t="shared" si="5"/>
        <v>0</v>
      </c>
      <c r="W59" s="236">
        <f t="shared" si="6"/>
        <v>24255.599999999999</v>
      </c>
      <c r="X59" s="238">
        <f t="shared" si="7"/>
        <v>24255.599999999999</v>
      </c>
      <c r="Y59" s="238">
        <f t="shared" si="8"/>
        <v>0</v>
      </c>
    </row>
    <row r="60" spans="1:25" ht="45" x14ac:dyDescent="0.25">
      <c r="A60" s="191" t="s">
        <v>1298</v>
      </c>
      <c r="B60" s="228" t="s">
        <v>1326</v>
      </c>
      <c r="C60" s="193" t="s">
        <v>1327</v>
      </c>
      <c r="D60" s="194">
        <v>145</v>
      </c>
      <c r="E60" s="229">
        <v>145</v>
      </c>
      <c r="F60" s="230" t="s">
        <v>33</v>
      </c>
      <c r="G60" s="231">
        <v>0</v>
      </c>
      <c r="H60" s="232">
        <v>0</v>
      </c>
      <c r="I60" s="232">
        <v>0</v>
      </c>
      <c r="J60" s="232">
        <v>0</v>
      </c>
      <c r="K60" s="233">
        <v>0</v>
      </c>
      <c r="L60" s="232">
        <f t="shared" si="0"/>
        <v>0</v>
      </c>
      <c r="M60" s="234">
        <v>0</v>
      </c>
      <c r="N60" s="232">
        <f t="shared" si="9"/>
        <v>0</v>
      </c>
      <c r="O60" s="239"/>
      <c r="P60" s="216"/>
      <c r="Q60" s="236">
        <f t="shared" si="1"/>
        <v>0</v>
      </c>
      <c r="R60" s="237">
        <v>0</v>
      </c>
      <c r="S60" s="236">
        <f t="shared" si="2"/>
        <v>0</v>
      </c>
      <c r="T60" s="236">
        <f t="shared" si="3"/>
        <v>0</v>
      </c>
      <c r="U60" s="236">
        <f t="shared" si="4"/>
        <v>0</v>
      </c>
      <c r="V60" s="236">
        <f t="shared" si="5"/>
        <v>0</v>
      </c>
      <c r="W60" s="236">
        <f t="shared" si="6"/>
        <v>0</v>
      </c>
      <c r="X60" s="238">
        <f t="shared" si="7"/>
        <v>0</v>
      </c>
      <c r="Y60" s="238">
        <f t="shared" si="8"/>
        <v>0</v>
      </c>
    </row>
    <row r="61" spans="1:25" ht="30" x14ac:dyDescent="0.25">
      <c r="A61" s="191" t="s">
        <v>1053</v>
      </c>
      <c r="B61" s="228" t="s">
        <v>1062</v>
      </c>
      <c r="C61" s="193" t="s">
        <v>1063</v>
      </c>
      <c r="D61" s="194">
        <v>63.92</v>
      </c>
      <c r="E61" s="229">
        <v>63.92</v>
      </c>
      <c r="F61" s="230" t="s">
        <v>33</v>
      </c>
      <c r="G61" s="231">
        <v>3</v>
      </c>
      <c r="H61" s="232">
        <v>0</v>
      </c>
      <c r="I61" s="232">
        <v>0</v>
      </c>
      <c r="J61" s="232">
        <v>0</v>
      </c>
      <c r="K61" s="233">
        <v>0</v>
      </c>
      <c r="L61" s="232">
        <f t="shared" si="0"/>
        <v>3</v>
      </c>
      <c r="M61" s="234">
        <v>3</v>
      </c>
      <c r="N61" s="232">
        <f t="shared" si="9"/>
        <v>0</v>
      </c>
      <c r="O61" s="242"/>
      <c r="P61" s="216"/>
      <c r="Q61" s="236">
        <f t="shared" si="1"/>
        <v>191.76</v>
      </c>
      <c r="R61" s="237">
        <v>0</v>
      </c>
      <c r="S61" s="236">
        <f t="shared" si="2"/>
        <v>0</v>
      </c>
      <c r="T61" s="236">
        <f t="shared" si="3"/>
        <v>0</v>
      </c>
      <c r="U61" s="236">
        <f t="shared" si="4"/>
        <v>0</v>
      </c>
      <c r="V61" s="236">
        <f t="shared" si="5"/>
        <v>0</v>
      </c>
      <c r="W61" s="236">
        <f t="shared" si="6"/>
        <v>191.76</v>
      </c>
      <c r="X61" s="238">
        <f t="shared" si="7"/>
        <v>191.76</v>
      </c>
      <c r="Y61" s="238">
        <f t="shared" si="8"/>
        <v>0</v>
      </c>
    </row>
    <row r="62" spans="1:25" ht="45" x14ac:dyDescent="0.25">
      <c r="A62" s="191" t="s">
        <v>1053</v>
      </c>
      <c r="B62" s="228" t="s">
        <v>1064</v>
      </c>
      <c r="C62" s="193" t="s">
        <v>1065</v>
      </c>
      <c r="D62" s="194">
        <v>60.35</v>
      </c>
      <c r="E62" s="229">
        <v>60.35</v>
      </c>
      <c r="F62" s="230" t="s">
        <v>33</v>
      </c>
      <c r="G62" s="231">
        <v>0</v>
      </c>
      <c r="H62" s="232">
        <v>0</v>
      </c>
      <c r="I62" s="232">
        <v>0</v>
      </c>
      <c r="J62" s="232">
        <v>0</v>
      </c>
      <c r="K62" s="233">
        <v>0</v>
      </c>
      <c r="L62" s="232">
        <f t="shared" si="0"/>
        <v>0</v>
      </c>
      <c r="M62" s="234">
        <v>0</v>
      </c>
      <c r="N62" s="232">
        <f t="shared" si="9"/>
        <v>0</v>
      </c>
      <c r="O62" s="242"/>
      <c r="P62" s="216"/>
      <c r="Q62" s="236">
        <f t="shared" si="1"/>
        <v>0</v>
      </c>
      <c r="R62" s="237">
        <v>0</v>
      </c>
      <c r="S62" s="236">
        <f t="shared" si="2"/>
        <v>0</v>
      </c>
      <c r="T62" s="236">
        <f t="shared" si="3"/>
        <v>0</v>
      </c>
      <c r="U62" s="236">
        <f t="shared" si="4"/>
        <v>0</v>
      </c>
      <c r="V62" s="236">
        <f t="shared" si="5"/>
        <v>0</v>
      </c>
      <c r="W62" s="236">
        <f t="shared" si="6"/>
        <v>0</v>
      </c>
      <c r="X62" s="238">
        <f t="shared" si="7"/>
        <v>0</v>
      </c>
      <c r="Y62" s="238">
        <f t="shared" si="8"/>
        <v>0</v>
      </c>
    </row>
    <row r="63" spans="1:25" ht="30" x14ac:dyDescent="0.25">
      <c r="A63" s="191" t="s">
        <v>1271</v>
      </c>
      <c r="B63" s="228" t="s">
        <v>1662</v>
      </c>
      <c r="C63" s="193" t="s">
        <v>1663</v>
      </c>
      <c r="D63" s="194">
        <v>4794.74</v>
      </c>
      <c r="E63" s="229">
        <v>4794.74</v>
      </c>
      <c r="F63" s="230" t="s">
        <v>1368</v>
      </c>
      <c r="G63" s="231">
        <v>0</v>
      </c>
      <c r="H63" s="232">
        <v>0</v>
      </c>
      <c r="I63" s="232">
        <v>0</v>
      </c>
      <c r="J63" s="232">
        <v>0</v>
      </c>
      <c r="K63" s="233">
        <v>0</v>
      </c>
      <c r="L63" s="232">
        <f t="shared" si="0"/>
        <v>0</v>
      </c>
      <c r="M63" s="234">
        <v>0</v>
      </c>
      <c r="N63" s="232">
        <f t="shared" si="9"/>
        <v>0</v>
      </c>
      <c r="O63" s="242"/>
      <c r="P63" s="216"/>
      <c r="Q63" s="236">
        <f t="shared" si="1"/>
        <v>0</v>
      </c>
      <c r="R63" s="237">
        <v>0</v>
      </c>
      <c r="S63" s="236">
        <f t="shared" si="2"/>
        <v>0</v>
      </c>
      <c r="T63" s="236">
        <f t="shared" si="3"/>
        <v>0</v>
      </c>
      <c r="U63" s="236">
        <f t="shared" si="4"/>
        <v>0</v>
      </c>
      <c r="V63" s="236">
        <f t="shared" si="5"/>
        <v>0</v>
      </c>
      <c r="W63" s="236">
        <f t="shared" si="6"/>
        <v>0</v>
      </c>
      <c r="X63" s="238">
        <f t="shared" si="7"/>
        <v>0</v>
      </c>
      <c r="Y63" s="238">
        <f t="shared" si="8"/>
        <v>0</v>
      </c>
    </row>
    <row r="64" spans="1:25" ht="42.75" x14ac:dyDescent="0.25">
      <c r="A64" s="191" t="s">
        <v>1540</v>
      </c>
      <c r="B64" s="228" t="s">
        <v>1543</v>
      </c>
      <c r="C64" s="193" t="s">
        <v>1544</v>
      </c>
      <c r="D64" s="194">
        <v>492.45</v>
      </c>
      <c r="E64" s="229">
        <v>492.45</v>
      </c>
      <c r="F64" s="230" t="s">
        <v>53</v>
      </c>
      <c r="G64" s="231">
        <v>0</v>
      </c>
      <c r="H64" s="232">
        <v>0</v>
      </c>
      <c r="I64" s="232">
        <v>0</v>
      </c>
      <c r="J64" s="232">
        <v>0</v>
      </c>
      <c r="K64" s="233">
        <v>0</v>
      </c>
      <c r="L64" s="232">
        <f t="shared" si="0"/>
        <v>0</v>
      </c>
      <c r="M64" s="234">
        <v>0</v>
      </c>
      <c r="N64" s="232">
        <f t="shared" si="9"/>
        <v>0</v>
      </c>
      <c r="O64" s="242"/>
      <c r="P64" s="216"/>
      <c r="Q64" s="236">
        <f t="shared" si="1"/>
        <v>0</v>
      </c>
      <c r="R64" s="237">
        <v>0</v>
      </c>
      <c r="S64" s="236">
        <f t="shared" si="2"/>
        <v>0</v>
      </c>
      <c r="T64" s="236">
        <f t="shared" si="3"/>
        <v>0</v>
      </c>
      <c r="U64" s="236">
        <f t="shared" si="4"/>
        <v>0</v>
      </c>
      <c r="V64" s="236">
        <f t="shared" si="5"/>
        <v>0</v>
      </c>
      <c r="W64" s="236">
        <f t="shared" si="6"/>
        <v>0</v>
      </c>
      <c r="X64" s="238">
        <f t="shared" si="7"/>
        <v>0</v>
      </c>
      <c r="Y64" s="238">
        <f t="shared" si="8"/>
        <v>0</v>
      </c>
    </row>
    <row r="65" spans="1:25" ht="30" x14ac:dyDescent="0.25">
      <c r="A65" s="191" t="s">
        <v>1271</v>
      </c>
      <c r="B65" s="228" t="s">
        <v>1660</v>
      </c>
      <c r="C65" s="195" t="s">
        <v>1661</v>
      </c>
      <c r="D65" s="194">
        <v>1077.1400000000001</v>
      </c>
      <c r="E65" s="229">
        <v>1077.1400000000001</v>
      </c>
      <c r="F65" s="230" t="s">
        <v>1368</v>
      </c>
      <c r="G65" s="231">
        <v>7</v>
      </c>
      <c r="H65" s="232">
        <v>0</v>
      </c>
      <c r="I65" s="232">
        <v>0</v>
      </c>
      <c r="J65" s="232">
        <v>0</v>
      </c>
      <c r="K65" s="233">
        <v>0</v>
      </c>
      <c r="L65" s="232">
        <f t="shared" si="0"/>
        <v>7</v>
      </c>
      <c r="M65" s="234">
        <v>7</v>
      </c>
      <c r="N65" s="232">
        <f t="shared" si="9"/>
        <v>0</v>
      </c>
      <c r="O65" s="243"/>
      <c r="P65" s="216"/>
      <c r="Q65" s="236">
        <f t="shared" si="1"/>
        <v>7539.9800000000005</v>
      </c>
      <c r="R65" s="237">
        <v>0</v>
      </c>
      <c r="S65" s="236">
        <f t="shared" si="2"/>
        <v>0</v>
      </c>
      <c r="T65" s="236">
        <f t="shared" si="3"/>
        <v>0</v>
      </c>
      <c r="U65" s="236">
        <f t="shared" si="4"/>
        <v>0</v>
      </c>
      <c r="V65" s="236">
        <f t="shared" si="5"/>
        <v>0</v>
      </c>
      <c r="W65" s="236">
        <f t="shared" si="6"/>
        <v>7539.9800000000005</v>
      </c>
      <c r="X65" s="238">
        <f t="shared" si="7"/>
        <v>7539.9800000000005</v>
      </c>
      <c r="Y65" s="238">
        <f t="shared" si="8"/>
        <v>0</v>
      </c>
    </row>
    <row r="66" spans="1:25" ht="45" x14ac:dyDescent="0.25">
      <c r="A66" s="191" t="s">
        <v>1298</v>
      </c>
      <c r="B66" s="228" t="s">
        <v>1328</v>
      </c>
      <c r="C66" s="193" t="s">
        <v>1329</v>
      </c>
      <c r="D66" s="194">
        <v>395.61</v>
      </c>
      <c r="E66" s="229">
        <v>395.61</v>
      </c>
      <c r="F66" s="230" t="s">
        <v>33</v>
      </c>
      <c r="G66" s="231">
        <v>0</v>
      </c>
      <c r="H66" s="232">
        <v>0</v>
      </c>
      <c r="I66" s="232">
        <v>0</v>
      </c>
      <c r="J66" s="232">
        <v>0</v>
      </c>
      <c r="K66" s="233">
        <v>0</v>
      </c>
      <c r="L66" s="232">
        <f t="shared" si="0"/>
        <v>0</v>
      </c>
      <c r="M66" s="234">
        <v>0</v>
      </c>
      <c r="N66" s="232">
        <f t="shared" si="9"/>
        <v>0</v>
      </c>
      <c r="O66" s="242"/>
      <c r="P66" s="216"/>
      <c r="Q66" s="236">
        <f t="shared" si="1"/>
        <v>0</v>
      </c>
      <c r="R66" s="237">
        <v>0</v>
      </c>
      <c r="S66" s="236">
        <f t="shared" si="2"/>
        <v>0</v>
      </c>
      <c r="T66" s="236">
        <f t="shared" si="3"/>
        <v>0</v>
      </c>
      <c r="U66" s="236">
        <f t="shared" si="4"/>
        <v>0</v>
      </c>
      <c r="V66" s="236">
        <f t="shared" si="5"/>
        <v>0</v>
      </c>
      <c r="W66" s="236">
        <f t="shared" si="6"/>
        <v>0</v>
      </c>
      <c r="X66" s="238">
        <f t="shared" si="7"/>
        <v>0</v>
      </c>
      <c r="Y66" s="238">
        <f t="shared" si="8"/>
        <v>0</v>
      </c>
    </row>
    <row r="67" spans="1:25" ht="60" x14ac:dyDescent="0.25">
      <c r="A67" s="196" t="s">
        <v>1436</v>
      </c>
      <c r="B67" s="228" t="s">
        <v>1451</v>
      </c>
      <c r="C67" s="193" t="s">
        <v>1452</v>
      </c>
      <c r="D67" s="194">
        <v>1402.53</v>
      </c>
      <c r="E67" s="229">
        <v>1402.53</v>
      </c>
      <c r="F67" s="230" t="s">
        <v>33</v>
      </c>
      <c r="G67" s="231">
        <v>0</v>
      </c>
      <c r="H67" s="232">
        <v>0</v>
      </c>
      <c r="I67" s="232">
        <v>0</v>
      </c>
      <c r="J67" s="232">
        <v>0</v>
      </c>
      <c r="K67" s="233">
        <v>0</v>
      </c>
      <c r="L67" s="232">
        <f t="shared" si="0"/>
        <v>0</v>
      </c>
      <c r="M67" s="234">
        <v>0</v>
      </c>
      <c r="N67" s="232">
        <f t="shared" si="9"/>
        <v>0</v>
      </c>
      <c r="O67" s="243"/>
      <c r="P67" s="216"/>
      <c r="Q67" s="236">
        <f t="shared" si="1"/>
        <v>0</v>
      </c>
      <c r="R67" s="237">
        <v>0</v>
      </c>
      <c r="S67" s="236">
        <f t="shared" si="2"/>
        <v>0</v>
      </c>
      <c r="T67" s="236">
        <f t="shared" si="3"/>
        <v>0</v>
      </c>
      <c r="U67" s="236">
        <f t="shared" si="4"/>
        <v>0</v>
      </c>
      <c r="V67" s="236">
        <f t="shared" si="5"/>
        <v>0</v>
      </c>
      <c r="W67" s="236">
        <f t="shared" si="6"/>
        <v>0</v>
      </c>
      <c r="X67" s="238">
        <f t="shared" si="7"/>
        <v>0</v>
      </c>
      <c r="Y67" s="238">
        <f t="shared" si="8"/>
        <v>0</v>
      </c>
    </row>
    <row r="68" spans="1:25" ht="30" x14ac:dyDescent="0.25">
      <c r="A68" s="191" t="s">
        <v>1739</v>
      </c>
      <c r="B68" s="228" t="s">
        <v>1750</v>
      </c>
      <c r="C68" s="193" t="s">
        <v>1751</v>
      </c>
      <c r="D68" s="194">
        <v>10.119999999999999</v>
      </c>
      <c r="E68" s="229">
        <v>10.119999999999999</v>
      </c>
      <c r="F68" s="230" t="s">
        <v>33</v>
      </c>
      <c r="G68" s="231">
        <v>4</v>
      </c>
      <c r="H68" s="232">
        <v>0</v>
      </c>
      <c r="I68" s="232">
        <v>0</v>
      </c>
      <c r="J68" s="232">
        <v>0</v>
      </c>
      <c r="K68" s="233">
        <v>0</v>
      </c>
      <c r="L68" s="232">
        <f t="shared" si="0"/>
        <v>4</v>
      </c>
      <c r="M68" s="234">
        <v>4</v>
      </c>
      <c r="N68" s="232">
        <f t="shared" si="9"/>
        <v>0</v>
      </c>
      <c r="O68" s="243"/>
      <c r="P68" s="216"/>
      <c r="Q68" s="236">
        <f t="shared" si="1"/>
        <v>40.479999999999997</v>
      </c>
      <c r="R68" s="237">
        <v>0</v>
      </c>
      <c r="S68" s="236">
        <f t="shared" si="2"/>
        <v>0</v>
      </c>
      <c r="T68" s="236">
        <f t="shared" si="3"/>
        <v>0</v>
      </c>
      <c r="U68" s="236">
        <f t="shared" si="4"/>
        <v>0</v>
      </c>
      <c r="V68" s="236">
        <f t="shared" si="5"/>
        <v>0</v>
      </c>
      <c r="W68" s="236">
        <f t="shared" si="6"/>
        <v>40.479999999999997</v>
      </c>
      <c r="X68" s="238">
        <f t="shared" si="7"/>
        <v>40.479999999999997</v>
      </c>
      <c r="Y68" s="238">
        <f t="shared" si="8"/>
        <v>0</v>
      </c>
    </row>
    <row r="69" spans="1:25" ht="30" x14ac:dyDescent="0.25">
      <c r="A69" s="191" t="s">
        <v>1271</v>
      </c>
      <c r="B69" s="228" t="s">
        <v>1664</v>
      </c>
      <c r="C69" s="193" t="s">
        <v>1665</v>
      </c>
      <c r="D69" s="194">
        <v>246.66</v>
      </c>
      <c r="E69" s="229">
        <v>246.66</v>
      </c>
      <c r="F69" s="230" t="s">
        <v>33</v>
      </c>
      <c r="G69" s="231">
        <v>1</v>
      </c>
      <c r="H69" s="232">
        <v>0</v>
      </c>
      <c r="I69" s="232">
        <v>0</v>
      </c>
      <c r="J69" s="232">
        <v>0</v>
      </c>
      <c r="K69" s="233">
        <v>0</v>
      </c>
      <c r="L69" s="232">
        <f t="shared" si="0"/>
        <v>1</v>
      </c>
      <c r="M69" s="234">
        <v>1</v>
      </c>
      <c r="N69" s="232">
        <f t="shared" si="9"/>
        <v>0</v>
      </c>
      <c r="O69" s="242"/>
      <c r="P69" s="216"/>
      <c r="Q69" s="236">
        <f t="shared" si="1"/>
        <v>246.66</v>
      </c>
      <c r="R69" s="237">
        <v>0</v>
      </c>
      <c r="S69" s="236">
        <f t="shared" si="2"/>
        <v>0</v>
      </c>
      <c r="T69" s="236">
        <f t="shared" si="3"/>
        <v>0</v>
      </c>
      <c r="U69" s="236">
        <f t="shared" si="4"/>
        <v>0</v>
      </c>
      <c r="V69" s="236">
        <f t="shared" si="5"/>
        <v>0</v>
      </c>
      <c r="W69" s="236">
        <f t="shared" si="6"/>
        <v>246.66</v>
      </c>
      <c r="X69" s="238">
        <f t="shared" si="7"/>
        <v>246.66</v>
      </c>
      <c r="Y69" s="238">
        <f t="shared" si="8"/>
        <v>0</v>
      </c>
    </row>
    <row r="70" spans="1:25" ht="18" x14ac:dyDescent="0.25">
      <c r="A70" s="191" t="s">
        <v>1271</v>
      </c>
      <c r="B70" s="228" t="s">
        <v>1666</v>
      </c>
      <c r="C70" s="193" t="s">
        <v>1667</v>
      </c>
      <c r="D70" s="194">
        <v>246.66</v>
      </c>
      <c r="E70" s="229">
        <v>246.66</v>
      </c>
      <c r="F70" s="230" t="s">
        <v>33</v>
      </c>
      <c r="G70" s="231">
        <v>0</v>
      </c>
      <c r="H70" s="232">
        <v>0</v>
      </c>
      <c r="I70" s="232">
        <v>0</v>
      </c>
      <c r="J70" s="232">
        <v>0</v>
      </c>
      <c r="K70" s="233">
        <v>0</v>
      </c>
      <c r="L70" s="232">
        <f t="shared" si="0"/>
        <v>0</v>
      </c>
      <c r="M70" s="234">
        <v>0</v>
      </c>
      <c r="N70" s="232">
        <f t="shared" si="9"/>
        <v>0</v>
      </c>
      <c r="O70" s="242"/>
      <c r="P70" s="216"/>
      <c r="Q70" s="236">
        <f t="shared" si="1"/>
        <v>0</v>
      </c>
      <c r="R70" s="237">
        <v>0</v>
      </c>
      <c r="S70" s="236">
        <f t="shared" si="2"/>
        <v>0</v>
      </c>
      <c r="T70" s="236">
        <f t="shared" si="3"/>
        <v>0</v>
      </c>
      <c r="U70" s="236">
        <f t="shared" si="4"/>
        <v>0</v>
      </c>
      <c r="V70" s="236">
        <f t="shared" si="5"/>
        <v>0</v>
      </c>
      <c r="W70" s="236">
        <f t="shared" si="6"/>
        <v>0</v>
      </c>
      <c r="X70" s="238">
        <f t="shared" si="7"/>
        <v>0</v>
      </c>
      <c r="Y70" s="238">
        <f t="shared" si="8"/>
        <v>0</v>
      </c>
    </row>
    <row r="71" spans="1:25" ht="18" x14ac:dyDescent="0.25">
      <c r="A71" s="191" t="s">
        <v>1298</v>
      </c>
      <c r="B71" s="228" t="s">
        <v>1330</v>
      </c>
      <c r="C71" s="193" t="s">
        <v>1331</v>
      </c>
      <c r="D71" s="194">
        <v>151.96</v>
      </c>
      <c r="E71" s="229">
        <v>151.96</v>
      </c>
      <c r="F71" s="230" t="s">
        <v>33</v>
      </c>
      <c r="G71" s="231">
        <v>1</v>
      </c>
      <c r="H71" s="232">
        <v>0</v>
      </c>
      <c r="I71" s="232">
        <v>0</v>
      </c>
      <c r="J71" s="232">
        <v>0</v>
      </c>
      <c r="K71" s="233">
        <v>0</v>
      </c>
      <c r="L71" s="232">
        <f t="shared" si="0"/>
        <v>1</v>
      </c>
      <c r="M71" s="234">
        <v>1</v>
      </c>
      <c r="N71" s="232">
        <f t="shared" si="9"/>
        <v>0</v>
      </c>
      <c r="O71" s="243"/>
      <c r="P71" s="216"/>
      <c r="Q71" s="236">
        <f t="shared" si="1"/>
        <v>151.96</v>
      </c>
      <c r="R71" s="237">
        <v>0</v>
      </c>
      <c r="S71" s="236">
        <f t="shared" si="2"/>
        <v>0</v>
      </c>
      <c r="T71" s="236">
        <f t="shared" si="3"/>
        <v>0</v>
      </c>
      <c r="U71" s="236">
        <f t="shared" si="4"/>
        <v>0</v>
      </c>
      <c r="V71" s="236">
        <f t="shared" si="5"/>
        <v>0</v>
      </c>
      <c r="W71" s="236">
        <f t="shared" si="6"/>
        <v>151.96</v>
      </c>
      <c r="X71" s="238">
        <f t="shared" si="7"/>
        <v>151.96</v>
      </c>
      <c r="Y71" s="238">
        <f t="shared" si="8"/>
        <v>0</v>
      </c>
    </row>
    <row r="72" spans="1:25" ht="30" x14ac:dyDescent="0.25">
      <c r="A72" s="191" t="s">
        <v>1298</v>
      </c>
      <c r="B72" s="228" t="s">
        <v>1332</v>
      </c>
      <c r="C72" s="193" t="s">
        <v>1333</v>
      </c>
      <c r="D72" s="194">
        <v>71</v>
      </c>
      <c r="E72" s="229">
        <v>71</v>
      </c>
      <c r="F72" s="230" t="s">
        <v>33</v>
      </c>
      <c r="G72" s="231">
        <v>0</v>
      </c>
      <c r="H72" s="232">
        <v>0</v>
      </c>
      <c r="I72" s="232">
        <v>0</v>
      </c>
      <c r="J72" s="232">
        <v>0</v>
      </c>
      <c r="K72" s="233">
        <v>0</v>
      </c>
      <c r="L72" s="232">
        <f t="shared" si="0"/>
        <v>0</v>
      </c>
      <c r="M72" s="234">
        <v>0</v>
      </c>
      <c r="N72" s="232">
        <f t="shared" si="9"/>
        <v>0</v>
      </c>
      <c r="O72" s="243"/>
      <c r="P72" s="216"/>
      <c r="Q72" s="236">
        <f t="shared" si="1"/>
        <v>0</v>
      </c>
      <c r="R72" s="237">
        <v>0</v>
      </c>
      <c r="S72" s="236">
        <f t="shared" si="2"/>
        <v>0</v>
      </c>
      <c r="T72" s="236">
        <f t="shared" si="3"/>
        <v>0</v>
      </c>
      <c r="U72" s="236">
        <f t="shared" si="4"/>
        <v>0</v>
      </c>
      <c r="V72" s="236">
        <f t="shared" si="5"/>
        <v>0</v>
      </c>
      <c r="W72" s="236">
        <f t="shared" si="6"/>
        <v>0</v>
      </c>
      <c r="X72" s="238">
        <f t="shared" si="7"/>
        <v>0</v>
      </c>
      <c r="Y72" s="238">
        <f t="shared" si="8"/>
        <v>0</v>
      </c>
    </row>
    <row r="73" spans="1:25" ht="45" x14ac:dyDescent="0.25">
      <c r="A73" s="191" t="s">
        <v>27</v>
      </c>
      <c r="B73" s="228" t="s">
        <v>31</v>
      </c>
      <c r="C73" s="193" t="s">
        <v>32</v>
      </c>
      <c r="D73" s="194">
        <v>60.32</v>
      </c>
      <c r="E73" s="229">
        <v>60.32</v>
      </c>
      <c r="F73" s="230" t="s">
        <v>33</v>
      </c>
      <c r="G73" s="231">
        <v>0</v>
      </c>
      <c r="H73" s="232">
        <v>0</v>
      </c>
      <c r="I73" s="232">
        <v>0</v>
      </c>
      <c r="J73" s="232">
        <v>0</v>
      </c>
      <c r="K73" s="233">
        <v>0</v>
      </c>
      <c r="L73" s="232">
        <f t="shared" ref="L73:L136" si="10">G73+H73+I73-J73-K73</f>
        <v>0</v>
      </c>
      <c r="M73" s="234">
        <v>0</v>
      </c>
      <c r="N73" s="232">
        <f t="shared" si="9"/>
        <v>0</v>
      </c>
      <c r="O73" s="243"/>
      <c r="P73" s="216"/>
      <c r="Q73" s="236">
        <f t="shared" ref="Q73:Q136" si="11">G73*D73</f>
        <v>0</v>
      </c>
      <c r="R73" s="237">
        <v>0</v>
      </c>
      <c r="S73" s="236">
        <f t="shared" ref="S73:S136" si="12">H73*E73</f>
        <v>0</v>
      </c>
      <c r="T73" s="236">
        <f t="shared" ref="T73:T136" si="13">E73*I73</f>
        <v>0</v>
      </c>
      <c r="U73" s="236">
        <f t="shared" ref="U73:U136" si="14">E73*J73</f>
        <v>0</v>
      </c>
      <c r="V73" s="236">
        <f t="shared" ref="V73:V136" si="15">E73*K73</f>
        <v>0</v>
      </c>
      <c r="W73" s="236">
        <f t="shared" ref="W73:W136" si="16">Q73+R73+S73+T73-U73-V73</f>
        <v>0</v>
      </c>
      <c r="X73" s="238">
        <f t="shared" ref="X73:X136" si="17">L73*E73</f>
        <v>0</v>
      </c>
      <c r="Y73" s="238">
        <f t="shared" ref="Y73:Y136" si="18">X73-W73</f>
        <v>0</v>
      </c>
    </row>
    <row r="74" spans="1:25" ht="45" x14ac:dyDescent="0.25">
      <c r="A74" s="191" t="s">
        <v>27</v>
      </c>
      <c r="B74" s="228" t="s">
        <v>34</v>
      </c>
      <c r="C74" s="193" t="s">
        <v>35</v>
      </c>
      <c r="D74" s="194">
        <v>90.48</v>
      </c>
      <c r="E74" s="229">
        <v>90.48</v>
      </c>
      <c r="F74" s="230" t="s">
        <v>33</v>
      </c>
      <c r="G74" s="231">
        <v>0</v>
      </c>
      <c r="H74" s="232">
        <v>10</v>
      </c>
      <c r="I74" s="232">
        <v>0</v>
      </c>
      <c r="J74" s="232">
        <v>7</v>
      </c>
      <c r="K74" s="233">
        <v>0</v>
      </c>
      <c r="L74" s="232">
        <f t="shared" si="10"/>
        <v>3</v>
      </c>
      <c r="M74" s="234">
        <v>3</v>
      </c>
      <c r="N74" s="232">
        <f t="shared" ref="N74:N137" si="19">M74-L74</f>
        <v>0</v>
      </c>
      <c r="O74" s="244"/>
      <c r="P74" s="216"/>
      <c r="Q74" s="236">
        <f t="shared" si="11"/>
        <v>0</v>
      </c>
      <c r="R74" s="237">
        <v>0</v>
      </c>
      <c r="S74" s="236">
        <f t="shared" si="12"/>
        <v>904.80000000000007</v>
      </c>
      <c r="T74" s="236">
        <f t="shared" si="13"/>
        <v>0</v>
      </c>
      <c r="U74" s="236">
        <f t="shared" si="14"/>
        <v>633.36</v>
      </c>
      <c r="V74" s="236">
        <f t="shared" si="15"/>
        <v>0</v>
      </c>
      <c r="W74" s="236">
        <f t="shared" si="16"/>
        <v>271.44000000000005</v>
      </c>
      <c r="X74" s="238">
        <f t="shared" si="17"/>
        <v>271.44</v>
      </c>
      <c r="Y74" s="238">
        <f t="shared" si="18"/>
        <v>0</v>
      </c>
    </row>
    <row r="75" spans="1:25" ht="18" x14ac:dyDescent="0.25">
      <c r="A75" s="191" t="s">
        <v>1298</v>
      </c>
      <c r="B75" s="228" t="s">
        <v>1334</v>
      </c>
      <c r="C75" s="193" t="s">
        <v>1335</v>
      </c>
      <c r="D75" s="194">
        <v>87.12</v>
      </c>
      <c r="E75" s="229">
        <v>87.12</v>
      </c>
      <c r="F75" s="230" t="s">
        <v>33</v>
      </c>
      <c r="G75" s="231">
        <v>0</v>
      </c>
      <c r="H75" s="232">
        <v>0</v>
      </c>
      <c r="I75" s="232">
        <v>0</v>
      </c>
      <c r="J75" s="232">
        <v>0</v>
      </c>
      <c r="K75" s="233">
        <v>0</v>
      </c>
      <c r="L75" s="232">
        <f t="shared" si="10"/>
        <v>0</v>
      </c>
      <c r="M75" s="234">
        <v>0</v>
      </c>
      <c r="N75" s="232">
        <f t="shared" si="19"/>
        <v>0</v>
      </c>
      <c r="O75" s="242"/>
      <c r="P75" s="216"/>
      <c r="Q75" s="236">
        <f t="shared" si="11"/>
        <v>0</v>
      </c>
      <c r="R75" s="237">
        <v>0</v>
      </c>
      <c r="S75" s="236">
        <f t="shared" si="12"/>
        <v>0</v>
      </c>
      <c r="T75" s="236">
        <f t="shared" si="13"/>
        <v>0</v>
      </c>
      <c r="U75" s="236">
        <f t="shared" si="14"/>
        <v>0</v>
      </c>
      <c r="V75" s="236">
        <f t="shared" si="15"/>
        <v>0</v>
      </c>
      <c r="W75" s="236">
        <f t="shared" si="16"/>
        <v>0</v>
      </c>
      <c r="X75" s="238">
        <f t="shared" si="17"/>
        <v>0</v>
      </c>
      <c r="Y75" s="238">
        <f t="shared" si="18"/>
        <v>0</v>
      </c>
    </row>
    <row r="76" spans="1:25" ht="30" x14ac:dyDescent="0.25">
      <c r="A76" s="191" t="s">
        <v>1053</v>
      </c>
      <c r="B76" s="228" t="s">
        <v>1066</v>
      </c>
      <c r="C76" s="193" t="s">
        <v>1067</v>
      </c>
      <c r="D76" s="194">
        <v>0</v>
      </c>
      <c r="E76" s="229">
        <v>0</v>
      </c>
      <c r="F76" s="230" t="s">
        <v>33</v>
      </c>
      <c r="G76" s="231">
        <v>0</v>
      </c>
      <c r="H76" s="232">
        <v>0</v>
      </c>
      <c r="I76" s="232">
        <v>0</v>
      </c>
      <c r="J76" s="232">
        <v>0</v>
      </c>
      <c r="K76" s="233">
        <v>0</v>
      </c>
      <c r="L76" s="232">
        <f t="shared" si="10"/>
        <v>0</v>
      </c>
      <c r="M76" s="234">
        <v>0</v>
      </c>
      <c r="N76" s="232">
        <f t="shared" si="19"/>
        <v>0</v>
      </c>
      <c r="O76" s="242"/>
      <c r="P76" s="216"/>
      <c r="Q76" s="236">
        <f t="shared" si="11"/>
        <v>0</v>
      </c>
      <c r="R76" s="237">
        <v>0</v>
      </c>
      <c r="S76" s="236">
        <f t="shared" si="12"/>
        <v>0</v>
      </c>
      <c r="T76" s="236">
        <f t="shared" si="13"/>
        <v>0</v>
      </c>
      <c r="U76" s="236">
        <f t="shared" si="14"/>
        <v>0</v>
      </c>
      <c r="V76" s="236">
        <f t="shared" si="15"/>
        <v>0</v>
      </c>
      <c r="W76" s="236">
        <f t="shared" si="16"/>
        <v>0</v>
      </c>
      <c r="X76" s="238">
        <f t="shared" si="17"/>
        <v>0</v>
      </c>
      <c r="Y76" s="238">
        <f t="shared" si="18"/>
        <v>0</v>
      </c>
    </row>
    <row r="77" spans="1:25" ht="45" x14ac:dyDescent="0.25">
      <c r="A77" s="191" t="s">
        <v>1436</v>
      </c>
      <c r="B77" s="228" t="s">
        <v>1453</v>
      </c>
      <c r="C77" s="193" t="s">
        <v>1454</v>
      </c>
      <c r="D77" s="194">
        <v>209.66</v>
      </c>
      <c r="E77" s="229">
        <v>209.66</v>
      </c>
      <c r="F77" s="230" t="s">
        <v>33</v>
      </c>
      <c r="G77" s="231">
        <v>0</v>
      </c>
      <c r="H77" s="232">
        <v>0</v>
      </c>
      <c r="I77" s="232">
        <v>0</v>
      </c>
      <c r="J77" s="232">
        <v>0</v>
      </c>
      <c r="K77" s="233">
        <v>0</v>
      </c>
      <c r="L77" s="232">
        <f t="shared" si="10"/>
        <v>0</v>
      </c>
      <c r="M77" s="234">
        <v>0</v>
      </c>
      <c r="N77" s="232">
        <f t="shared" si="19"/>
        <v>0</v>
      </c>
      <c r="O77" s="243"/>
      <c r="P77" s="216"/>
      <c r="Q77" s="236">
        <f t="shared" si="11"/>
        <v>0</v>
      </c>
      <c r="R77" s="237">
        <v>0</v>
      </c>
      <c r="S77" s="236">
        <f t="shared" si="12"/>
        <v>0</v>
      </c>
      <c r="T77" s="236">
        <f t="shared" si="13"/>
        <v>0</v>
      </c>
      <c r="U77" s="236">
        <f t="shared" si="14"/>
        <v>0</v>
      </c>
      <c r="V77" s="236">
        <f t="shared" si="15"/>
        <v>0</v>
      </c>
      <c r="W77" s="236">
        <f t="shared" si="16"/>
        <v>0</v>
      </c>
      <c r="X77" s="238">
        <f t="shared" si="17"/>
        <v>0</v>
      </c>
      <c r="Y77" s="238">
        <f t="shared" si="18"/>
        <v>0</v>
      </c>
    </row>
    <row r="78" spans="1:25" ht="30" x14ac:dyDescent="0.25">
      <c r="A78" s="191" t="s">
        <v>1436</v>
      </c>
      <c r="B78" s="228" t="s">
        <v>1455</v>
      </c>
      <c r="C78" s="193" t="s">
        <v>1456</v>
      </c>
      <c r="D78" s="194">
        <v>79.34</v>
      </c>
      <c r="E78" s="229">
        <v>79.34</v>
      </c>
      <c r="F78" s="230" t="s">
        <v>33</v>
      </c>
      <c r="G78" s="231">
        <v>10</v>
      </c>
      <c r="H78" s="232">
        <v>0</v>
      </c>
      <c r="I78" s="232">
        <v>0</v>
      </c>
      <c r="J78" s="232">
        <v>0</v>
      </c>
      <c r="K78" s="233">
        <v>0</v>
      </c>
      <c r="L78" s="232">
        <f t="shared" si="10"/>
        <v>10</v>
      </c>
      <c r="M78" s="234">
        <v>10</v>
      </c>
      <c r="N78" s="232">
        <f t="shared" si="19"/>
        <v>0</v>
      </c>
      <c r="O78" s="243"/>
      <c r="P78" s="216"/>
      <c r="Q78" s="236">
        <f t="shared" si="11"/>
        <v>793.40000000000009</v>
      </c>
      <c r="R78" s="237">
        <v>0</v>
      </c>
      <c r="S78" s="236">
        <f t="shared" si="12"/>
        <v>0</v>
      </c>
      <c r="T78" s="236">
        <f t="shared" si="13"/>
        <v>0</v>
      </c>
      <c r="U78" s="236">
        <f t="shared" si="14"/>
        <v>0</v>
      </c>
      <c r="V78" s="236">
        <f t="shared" si="15"/>
        <v>0</v>
      </c>
      <c r="W78" s="236">
        <f t="shared" si="16"/>
        <v>793.40000000000009</v>
      </c>
      <c r="X78" s="238">
        <f t="shared" si="17"/>
        <v>793.40000000000009</v>
      </c>
      <c r="Y78" s="238">
        <f t="shared" si="18"/>
        <v>0</v>
      </c>
    </row>
    <row r="79" spans="1:25" ht="18" x14ac:dyDescent="0.25">
      <c r="A79" s="191" t="s">
        <v>27</v>
      </c>
      <c r="B79" s="228" t="s">
        <v>36</v>
      </c>
      <c r="C79" s="193" t="s">
        <v>37</v>
      </c>
      <c r="D79" s="194">
        <v>20.88</v>
      </c>
      <c r="E79" s="229">
        <v>20.88</v>
      </c>
      <c r="F79" s="230" t="s">
        <v>33</v>
      </c>
      <c r="G79" s="231">
        <v>0</v>
      </c>
      <c r="H79" s="232">
        <v>0</v>
      </c>
      <c r="I79" s="232">
        <v>0</v>
      </c>
      <c r="J79" s="232">
        <v>0</v>
      </c>
      <c r="K79" s="233">
        <v>0</v>
      </c>
      <c r="L79" s="232">
        <f t="shared" si="10"/>
        <v>0</v>
      </c>
      <c r="M79" s="234">
        <v>0</v>
      </c>
      <c r="N79" s="232">
        <f t="shared" si="19"/>
        <v>0</v>
      </c>
      <c r="O79" s="243"/>
      <c r="P79" s="216"/>
      <c r="Q79" s="236">
        <f t="shared" si="11"/>
        <v>0</v>
      </c>
      <c r="R79" s="237">
        <v>0</v>
      </c>
      <c r="S79" s="236">
        <f t="shared" si="12"/>
        <v>0</v>
      </c>
      <c r="T79" s="236">
        <f t="shared" si="13"/>
        <v>0</v>
      </c>
      <c r="U79" s="236">
        <f t="shared" si="14"/>
        <v>0</v>
      </c>
      <c r="V79" s="236">
        <f t="shared" si="15"/>
        <v>0</v>
      </c>
      <c r="W79" s="236">
        <f t="shared" si="16"/>
        <v>0</v>
      </c>
      <c r="X79" s="238">
        <f t="shared" si="17"/>
        <v>0</v>
      </c>
      <c r="Y79" s="238">
        <f t="shared" si="18"/>
        <v>0</v>
      </c>
    </row>
    <row r="80" spans="1:25" ht="30" x14ac:dyDescent="0.25">
      <c r="A80" s="191" t="s">
        <v>27</v>
      </c>
      <c r="B80" s="228" t="s">
        <v>38</v>
      </c>
      <c r="C80" s="193" t="s">
        <v>39</v>
      </c>
      <c r="D80" s="194">
        <v>66.12</v>
      </c>
      <c r="E80" s="229">
        <v>66.12</v>
      </c>
      <c r="F80" s="230" t="s">
        <v>33</v>
      </c>
      <c r="G80" s="231">
        <v>15</v>
      </c>
      <c r="H80" s="232">
        <v>0</v>
      </c>
      <c r="I80" s="232">
        <v>0</v>
      </c>
      <c r="J80" s="232">
        <v>1</v>
      </c>
      <c r="K80" s="233">
        <v>0</v>
      </c>
      <c r="L80" s="232">
        <f t="shared" si="10"/>
        <v>14</v>
      </c>
      <c r="M80" s="234">
        <v>14</v>
      </c>
      <c r="N80" s="232">
        <f t="shared" si="19"/>
        <v>0</v>
      </c>
      <c r="O80" s="243"/>
      <c r="P80" s="216"/>
      <c r="Q80" s="236">
        <f t="shared" si="11"/>
        <v>991.80000000000007</v>
      </c>
      <c r="R80" s="237">
        <v>0</v>
      </c>
      <c r="S80" s="236">
        <f t="shared" si="12"/>
        <v>0</v>
      </c>
      <c r="T80" s="236">
        <f t="shared" si="13"/>
        <v>0</v>
      </c>
      <c r="U80" s="236">
        <f t="shared" si="14"/>
        <v>66.12</v>
      </c>
      <c r="V80" s="236">
        <f t="shared" si="15"/>
        <v>0</v>
      </c>
      <c r="W80" s="236">
        <f t="shared" si="16"/>
        <v>925.68000000000006</v>
      </c>
      <c r="X80" s="238">
        <f t="shared" si="17"/>
        <v>925.68000000000006</v>
      </c>
      <c r="Y80" s="238">
        <f t="shared" si="18"/>
        <v>0</v>
      </c>
    </row>
    <row r="81" spans="1:25" ht="30" x14ac:dyDescent="0.25">
      <c r="A81" s="191" t="s">
        <v>1053</v>
      </c>
      <c r="B81" s="228" t="s">
        <v>1068</v>
      </c>
      <c r="C81" s="193" t="s">
        <v>1069</v>
      </c>
      <c r="D81" s="194">
        <v>90</v>
      </c>
      <c r="E81" s="229">
        <v>90</v>
      </c>
      <c r="F81" s="230" t="s">
        <v>33</v>
      </c>
      <c r="G81" s="231">
        <v>3</v>
      </c>
      <c r="H81" s="232">
        <v>0</v>
      </c>
      <c r="I81" s="232">
        <v>0</v>
      </c>
      <c r="J81" s="232">
        <v>0</v>
      </c>
      <c r="K81" s="233">
        <v>0</v>
      </c>
      <c r="L81" s="232">
        <f t="shared" si="10"/>
        <v>3</v>
      </c>
      <c r="M81" s="234">
        <v>3</v>
      </c>
      <c r="N81" s="232">
        <f t="shared" si="19"/>
        <v>0</v>
      </c>
      <c r="O81" s="243"/>
      <c r="P81" s="216"/>
      <c r="Q81" s="236">
        <f t="shared" si="11"/>
        <v>270</v>
      </c>
      <c r="R81" s="237">
        <v>0</v>
      </c>
      <c r="S81" s="236">
        <f t="shared" si="12"/>
        <v>0</v>
      </c>
      <c r="T81" s="236">
        <f t="shared" si="13"/>
        <v>0</v>
      </c>
      <c r="U81" s="236">
        <f t="shared" si="14"/>
        <v>0</v>
      </c>
      <c r="V81" s="236">
        <f t="shared" si="15"/>
        <v>0</v>
      </c>
      <c r="W81" s="236">
        <f t="shared" si="16"/>
        <v>270</v>
      </c>
      <c r="X81" s="238">
        <f t="shared" si="17"/>
        <v>270</v>
      </c>
      <c r="Y81" s="238">
        <f t="shared" si="18"/>
        <v>0</v>
      </c>
    </row>
    <row r="82" spans="1:25" ht="18" x14ac:dyDescent="0.25">
      <c r="A82" s="191" t="s">
        <v>1053</v>
      </c>
      <c r="B82" s="228" t="s">
        <v>1070</v>
      </c>
      <c r="C82" s="193" t="s">
        <v>1071</v>
      </c>
      <c r="D82" s="194">
        <v>273.8</v>
      </c>
      <c r="E82" s="229">
        <v>273.8</v>
      </c>
      <c r="F82" s="230" t="s">
        <v>33</v>
      </c>
      <c r="G82" s="231">
        <v>5</v>
      </c>
      <c r="H82" s="232">
        <v>0</v>
      </c>
      <c r="I82" s="232">
        <v>0</v>
      </c>
      <c r="J82" s="232">
        <v>0</v>
      </c>
      <c r="K82" s="233">
        <v>0</v>
      </c>
      <c r="L82" s="232">
        <f t="shared" si="10"/>
        <v>5</v>
      </c>
      <c r="M82" s="234">
        <v>5</v>
      </c>
      <c r="N82" s="232">
        <f t="shared" si="19"/>
        <v>0</v>
      </c>
      <c r="O82" s="243"/>
      <c r="P82" s="216"/>
      <c r="Q82" s="236">
        <f t="shared" si="11"/>
        <v>1369</v>
      </c>
      <c r="R82" s="237">
        <v>0</v>
      </c>
      <c r="S82" s="236">
        <f t="shared" si="12"/>
        <v>0</v>
      </c>
      <c r="T82" s="236">
        <f t="shared" si="13"/>
        <v>0</v>
      </c>
      <c r="U82" s="236">
        <f t="shared" si="14"/>
        <v>0</v>
      </c>
      <c r="V82" s="236">
        <f t="shared" si="15"/>
        <v>0</v>
      </c>
      <c r="W82" s="236">
        <f t="shared" si="16"/>
        <v>1369</v>
      </c>
      <c r="X82" s="238">
        <f t="shared" si="17"/>
        <v>1369</v>
      </c>
      <c r="Y82" s="238">
        <f t="shared" si="18"/>
        <v>0</v>
      </c>
    </row>
    <row r="83" spans="1:25" ht="18" x14ac:dyDescent="0.25">
      <c r="A83" s="191" t="s">
        <v>1053</v>
      </c>
      <c r="B83" s="228" t="s">
        <v>1072</v>
      </c>
      <c r="C83" s="193" t="s">
        <v>1073</v>
      </c>
      <c r="D83" s="194">
        <v>184.99</v>
      </c>
      <c r="E83" s="229">
        <v>184.99</v>
      </c>
      <c r="F83" s="230" t="s">
        <v>33</v>
      </c>
      <c r="G83" s="231">
        <v>3</v>
      </c>
      <c r="H83" s="232">
        <v>0</v>
      </c>
      <c r="I83" s="232">
        <v>0</v>
      </c>
      <c r="J83" s="232">
        <v>0</v>
      </c>
      <c r="K83" s="233">
        <v>0</v>
      </c>
      <c r="L83" s="232">
        <f t="shared" si="10"/>
        <v>3</v>
      </c>
      <c r="M83" s="234">
        <v>3</v>
      </c>
      <c r="N83" s="232">
        <f t="shared" si="19"/>
        <v>0</v>
      </c>
      <c r="O83" s="243"/>
      <c r="P83" s="216"/>
      <c r="Q83" s="236">
        <f t="shared" si="11"/>
        <v>554.97</v>
      </c>
      <c r="R83" s="237">
        <v>0</v>
      </c>
      <c r="S83" s="236">
        <f t="shared" si="12"/>
        <v>0</v>
      </c>
      <c r="T83" s="236">
        <f t="shared" si="13"/>
        <v>0</v>
      </c>
      <c r="U83" s="236">
        <f t="shared" si="14"/>
        <v>0</v>
      </c>
      <c r="V83" s="236">
        <f t="shared" si="15"/>
        <v>0</v>
      </c>
      <c r="W83" s="236">
        <f t="shared" si="16"/>
        <v>554.97</v>
      </c>
      <c r="X83" s="238">
        <f t="shared" si="17"/>
        <v>554.97</v>
      </c>
      <c r="Y83" s="238">
        <f t="shared" si="18"/>
        <v>0</v>
      </c>
    </row>
    <row r="84" spans="1:25" ht="30" x14ac:dyDescent="0.25">
      <c r="A84" s="191" t="s">
        <v>1053</v>
      </c>
      <c r="B84" s="228" t="s">
        <v>1074</v>
      </c>
      <c r="C84" s="193" t="s">
        <v>1075</v>
      </c>
      <c r="D84" s="194">
        <v>250</v>
      </c>
      <c r="E84" s="229">
        <v>250</v>
      </c>
      <c r="F84" s="230" t="s">
        <v>33</v>
      </c>
      <c r="G84" s="231">
        <v>4</v>
      </c>
      <c r="H84" s="232">
        <v>0</v>
      </c>
      <c r="I84" s="232">
        <v>0</v>
      </c>
      <c r="J84" s="232">
        <v>0</v>
      </c>
      <c r="K84" s="233">
        <v>0</v>
      </c>
      <c r="L84" s="232">
        <f t="shared" si="10"/>
        <v>4</v>
      </c>
      <c r="M84" s="234">
        <v>4</v>
      </c>
      <c r="N84" s="232">
        <f t="shared" si="19"/>
        <v>0</v>
      </c>
      <c r="O84" s="243"/>
      <c r="P84" s="216"/>
      <c r="Q84" s="236">
        <f t="shared" si="11"/>
        <v>1000</v>
      </c>
      <c r="R84" s="237">
        <v>0</v>
      </c>
      <c r="S84" s="236">
        <f t="shared" si="12"/>
        <v>0</v>
      </c>
      <c r="T84" s="236">
        <f t="shared" si="13"/>
        <v>0</v>
      </c>
      <c r="U84" s="236">
        <f t="shared" si="14"/>
        <v>0</v>
      </c>
      <c r="V84" s="236">
        <f t="shared" si="15"/>
        <v>0</v>
      </c>
      <c r="W84" s="236">
        <f t="shared" si="16"/>
        <v>1000</v>
      </c>
      <c r="X84" s="238">
        <f t="shared" si="17"/>
        <v>1000</v>
      </c>
      <c r="Y84" s="238">
        <f t="shared" si="18"/>
        <v>0</v>
      </c>
    </row>
    <row r="85" spans="1:25" ht="18" x14ac:dyDescent="0.25">
      <c r="A85" s="191" t="s">
        <v>1298</v>
      </c>
      <c r="B85" s="228" t="s">
        <v>1336</v>
      </c>
      <c r="C85" s="193" t="s">
        <v>1337</v>
      </c>
      <c r="D85" s="194">
        <v>299</v>
      </c>
      <c r="E85" s="229">
        <v>299</v>
      </c>
      <c r="F85" s="230" t="s">
        <v>33</v>
      </c>
      <c r="G85" s="231">
        <v>0</v>
      </c>
      <c r="H85" s="232">
        <v>0</v>
      </c>
      <c r="I85" s="232">
        <v>0</v>
      </c>
      <c r="J85" s="232">
        <v>0</v>
      </c>
      <c r="K85" s="233">
        <v>0</v>
      </c>
      <c r="L85" s="232">
        <f t="shared" si="10"/>
        <v>0</v>
      </c>
      <c r="M85" s="234">
        <v>0</v>
      </c>
      <c r="N85" s="232">
        <f t="shared" si="19"/>
        <v>0</v>
      </c>
      <c r="O85" s="243"/>
      <c r="P85" s="216"/>
      <c r="Q85" s="236">
        <f t="shared" si="11"/>
        <v>0</v>
      </c>
      <c r="R85" s="237">
        <v>0</v>
      </c>
      <c r="S85" s="236">
        <f t="shared" si="12"/>
        <v>0</v>
      </c>
      <c r="T85" s="236">
        <f t="shared" si="13"/>
        <v>0</v>
      </c>
      <c r="U85" s="236">
        <f t="shared" si="14"/>
        <v>0</v>
      </c>
      <c r="V85" s="236">
        <f t="shared" si="15"/>
        <v>0</v>
      </c>
      <c r="W85" s="236">
        <f t="shared" si="16"/>
        <v>0</v>
      </c>
      <c r="X85" s="238">
        <f t="shared" si="17"/>
        <v>0</v>
      </c>
      <c r="Y85" s="238">
        <f t="shared" si="18"/>
        <v>0</v>
      </c>
    </row>
    <row r="86" spans="1:25" ht="30" x14ac:dyDescent="0.25">
      <c r="A86" s="191" t="s">
        <v>1298</v>
      </c>
      <c r="B86" s="228" t="s">
        <v>1338</v>
      </c>
      <c r="C86" s="193" t="s">
        <v>1339</v>
      </c>
      <c r="D86" s="194">
        <v>419.58</v>
      </c>
      <c r="E86" s="229">
        <v>419.58</v>
      </c>
      <c r="F86" s="230" t="s">
        <v>33</v>
      </c>
      <c r="G86" s="231">
        <v>1</v>
      </c>
      <c r="H86" s="232">
        <v>0</v>
      </c>
      <c r="I86" s="232">
        <v>0</v>
      </c>
      <c r="J86" s="232">
        <v>0</v>
      </c>
      <c r="K86" s="233">
        <v>0</v>
      </c>
      <c r="L86" s="232">
        <f t="shared" si="10"/>
        <v>1</v>
      </c>
      <c r="M86" s="234">
        <v>1</v>
      </c>
      <c r="N86" s="232">
        <f t="shared" si="19"/>
        <v>0</v>
      </c>
      <c r="O86" s="243"/>
      <c r="P86" s="216"/>
      <c r="Q86" s="236">
        <f t="shared" si="11"/>
        <v>419.58</v>
      </c>
      <c r="R86" s="237">
        <v>0</v>
      </c>
      <c r="S86" s="236">
        <f t="shared" si="12"/>
        <v>0</v>
      </c>
      <c r="T86" s="236">
        <f t="shared" si="13"/>
        <v>0</v>
      </c>
      <c r="U86" s="236">
        <f t="shared" si="14"/>
        <v>0</v>
      </c>
      <c r="V86" s="236">
        <f t="shared" si="15"/>
        <v>0</v>
      </c>
      <c r="W86" s="236">
        <f t="shared" si="16"/>
        <v>419.58</v>
      </c>
      <c r="X86" s="238">
        <f t="shared" si="17"/>
        <v>419.58</v>
      </c>
      <c r="Y86" s="238">
        <f t="shared" si="18"/>
        <v>0</v>
      </c>
    </row>
    <row r="87" spans="1:25" ht="30" x14ac:dyDescent="0.25">
      <c r="A87" s="191" t="s">
        <v>1298</v>
      </c>
      <c r="B87" s="228" t="s">
        <v>1340</v>
      </c>
      <c r="C87" s="193" t="s">
        <v>1341</v>
      </c>
      <c r="D87" s="194">
        <v>498.73</v>
      </c>
      <c r="E87" s="229">
        <v>498.73</v>
      </c>
      <c r="F87" s="230" t="s">
        <v>33</v>
      </c>
      <c r="G87" s="231">
        <v>0</v>
      </c>
      <c r="H87" s="232">
        <v>0</v>
      </c>
      <c r="I87" s="232">
        <v>0</v>
      </c>
      <c r="J87" s="232">
        <v>0</v>
      </c>
      <c r="K87" s="233">
        <v>0</v>
      </c>
      <c r="L87" s="232">
        <f t="shared" si="10"/>
        <v>0</v>
      </c>
      <c r="M87" s="234">
        <v>0</v>
      </c>
      <c r="N87" s="232">
        <f t="shared" si="19"/>
        <v>0</v>
      </c>
      <c r="O87" s="243"/>
      <c r="P87" s="216"/>
      <c r="Q87" s="236">
        <f t="shared" si="11"/>
        <v>0</v>
      </c>
      <c r="R87" s="237">
        <v>0</v>
      </c>
      <c r="S87" s="236">
        <f t="shared" si="12"/>
        <v>0</v>
      </c>
      <c r="T87" s="236">
        <f t="shared" si="13"/>
        <v>0</v>
      </c>
      <c r="U87" s="236">
        <f t="shared" si="14"/>
        <v>0</v>
      </c>
      <c r="V87" s="236">
        <f t="shared" si="15"/>
        <v>0</v>
      </c>
      <c r="W87" s="236">
        <f t="shared" si="16"/>
        <v>0</v>
      </c>
      <c r="X87" s="238">
        <f t="shared" si="17"/>
        <v>0</v>
      </c>
      <c r="Y87" s="238">
        <f t="shared" si="18"/>
        <v>0</v>
      </c>
    </row>
    <row r="88" spans="1:25" ht="18" x14ac:dyDescent="0.25">
      <c r="A88" s="191" t="s">
        <v>1298</v>
      </c>
      <c r="B88" s="228" t="s">
        <v>1342</v>
      </c>
      <c r="C88" s="193" t="s">
        <v>1343</v>
      </c>
      <c r="D88" s="194">
        <v>339.08</v>
      </c>
      <c r="E88" s="229">
        <v>339.08</v>
      </c>
      <c r="F88" s="230" t="s">
        <v>33</v>
      </c>
      <c r="G88" s="231">
        <v>0</v>
      </c>
      <c r="H88" s="232">
        <v>0</v>
      </c>
      <c r="I88" s="232">
        <v>0</v>
      </c>
      <c r="J88" s="232">
        <v>0</v>
      </c>
      <c r="K88" s="233">
        <v>0</v>
      </c>
      <c r="L88" s="232">
        <f t="shared" si="10"/>
        <v>0</v>
      </c>
      <c r="M88" s="234">
        <v>0</v>
      </c>
      <c r="N88" s="232">
        <f t="shared" si="19"/>
        <v>0</v>
      </c>
      <c r="O88" s="243"/>
      <c r="P88" s="216"/>
      <c r="Q88" s="236">
        <f t="shared" si="11"/>
        <v>0</v>
      </c>
      <c r="R88" s="237">
        <v>0</v>
      </c>
      <c r="S88" s="236">
        <f t="shared" si="12"/>
        <v>0</v>
      </c>
      <c r="T88" s="236">
        <f t="shared" si="13"/>
        <v>0</v>
      </c>
      <c r="U88" s="236">
        <f t="shared" si="14"/>
        <v>0</v>
      </c>
      <c r="V88" s="236">
        <f t="shared" si="15"/>
        <v>0</v>
      </c>
      <c r="W88" s="236">
        <f t="shared" si="16"/>
        <v>0</v>
      </c>
      <c r="X88" s="238">
        <f t="shared" si="17"/>
        <v>0</v>
      </c>
      <c r="Y88" s="238">
        <f t="shared" si="18"/>
        <v>0</v>
      </c>
    </row>
    <row r="89" spans="1:25" ht="18" x14ac:dyDescent="0.25">
      <c r="A89" s="191" t="s">
        <v>1298</v>
      </c>
      <c r="B89" s="228" t="s">
        <v>1344</v>
      </c>
      <c r="C89" s="193" t="s">
        <v>1345</v>
      </c>
      <c r="D89" s="194">
        <v>121</v>
      </c>
      <c r="E89" s="229">
        <v>121</v>
      </c>
      <c r="F89" s="230" t="s">
        <v>33</v>
      </c>
      <c r="G89" s="231">
        <v>0</v>
      </c>
      <c r="H89" s="232">
        <v>0</v>
      </c>
      <c r="I89" s="232">
        <v>0</v>
      </c>
      <c r="J89" s="232">
        <v>0</v>
      </c>
      <c r="K89" s="233">
        <v>0</v>
      </c>
      <c r="L89" s="232">
        <f t="shared" si="10"/>
        <v>0</v>
      </c>
      <c r="M89" s="234">
        <v>0</v>
      </c>
      <c r="N89" s="232">
        <f t="shared" si="19"/>
        <v>0</v>
      </c>
      <c r="O89" s="243"/>
      <c r="P89" s="216"/>
      <c r="Q89" s="236">
        <f t="shared" si="11"/>
        <v>0</v>
      </c>
      <c r="R89" s="237">
        <v>0</v>
      </c>
      <c r="S89" s="236">
        <f t="shared" si="12"/>
        <v>0</v>
      </c>
      <c r="T89" s="236">
        <f t="shared" si="13"/>
        <v>0</v>
      </c>
      <c r="U89" s="236">
        <f t="shared" si="14"/>
        <v>0</v>
      </c>
      <c r="V89" s="236">
        <f t="shared" si="15"/>
        <v>0</v>
      </c>
      <c r="W89" s="236">
        <f t="shared" si="16"/>
        <v>0</v>
      </c>
      <c r="X89" s="238">
        <f t="shared" si="17"/>
        <v>0</v>
      </c>
      <c r="Y89" s="238">
        <f t="shared" si="18"/>
        <v>0</v>
      </c>
    </row>
    <row r="90" spans="1:25" ht="18" x14ac:dyDescent="0.25">
      <c r="A90" s="191" t="s">
        <v>1298</v>
      </c>
      <c r="B90" s="228" t="s">
        <v>1346</v>
      </c>
      <c r="C90" s="193" t="s">
        <v>1347</v>
      </c>
      <c r="D90" s="194">
        <v>148.11000000000001</v>
      </c>
      <c r="E90" s="229">
        <v>148.11000000000001</v>
      </c>
      <c r="F90" s="230" t="s">
        <v>33</v>
      </c>
      <c r="G90" s="231">
        <v>8</v>
      </c>
      <c r="H90" s="232">
        <v>0</v>
      </c>
      <c r="I90" s="232">
        <v>0</v>
      </c>
      <c r="J90" s="232">
        <v>0</v>
      </c>
      <c r="K90" s="233">
        <v>0</v>
      </c>
      <c r="L90" s="232">
        <f t="shared" si="10"/>
        <v>8</v>
      </c>
      <c r="M90" s="234">
        <v>8</v>
      </c>
      <c r="N90" s="232">
        <f t="shared" si="19"/>
        <v>0</v>
      </c>
      <c r="O90" s="243"/>
      <c r="P90" s="216"/>
      <c r="Q90" s="236">
        <f t="shared" si="11"/>
        <v>1184.8800000000001</v>
      </c>
      <c r="R90" s="237">
        <v>0</v>
      </c>
      <c r="S90" s="236">
        <f t="shared" si="12"/>
        <v>0</v>
      </c>
      <c r="T90" s="236">
        <f t="shared" si="13"/>
        <v>0</v>
      </c>
      <c r="U90" s="236">
        <f t="shared" si="14"/>
        <v>0</v>
      </c>
      <c r="V90" s="236">
        <f t="shared" si="15"/>
        <v>0</v>
      </c>
      <c r="W90" s="236">
        <f t="shared" si="16"/>
        <v>1184.8800000000001</v>
      </c>
      <c r="X90" s="238">
        <f t="shared" si="17"/>
        <v>1184.8800000000001</v>
      </c>
      <c r="Y90" s="238">
        <f t="shared" si="18"/>
        <v>0</v>
      </c>
    </row>
    <row r="91" spans="1:25" ht="18" x14ac:dyDescent="0.25">
      <c r="A91" s="191" t="s">
        <v>1298</v>
      </c>
      <c r="B91" s="228" t="s">
        <v>1348</v>
      </c>
      <c r="C91" s="193" t="s">
        <v>1349</v>
      </c>
      <c r="D91" s="194">
        <v>95</v>
      </c>
      <c r="E91" s="229">
        <v>95</v>
      </c>
      <c r="F91" s="230" t="s">
        <v>33</v>
      </c>
      <c r="G91" s="231">
        <v>7</v>
      </c>
      <c r="H91" s="232">
        <v>0</v>
      </c>
      <c r="I91" s="232">
        <v>0</v>
      </c>
      <c r="J91" s="232">
        <v>0</v>
      </c>
      <c r="K91" s="233">
        <v>0</v>
      </c>
      <c r="L91" s="232">
        <f t="shared" si="10"/>
        <v>7</v>
      </c>
      <c r="M91" s="234">
        <v>7</v>
      </c>
      <c r="N91" s="232">
        <f t="shared" si="19"/>
        <v>0</v>
      </c>
      <c r="O91" s="242"/>
      <c r="P91" s="216"/>
      <c r="Q91" s="236">
        <f t="shared" si="11"/>
        <v>665</v>
      </c>
      <c r="R91" s="237">
        <v>0</v>
      </c>
      <c r="S91" s="236">
        <f t="shared" si="12"/>
        <v>0</v>
      </c>
      <c r="T91" s="236">
        <f t="shared" si="13"/>
        <v>0</v>
      </c>
      <c r="U91" s="236">
        <f t="shared" si="14"/>
        <v>0</v>
      </c>
      <c r="V91" s="236">
        <f t="shared" si="15"/>
        <v>0</v>
      </c>
      <c r="W91" s="236">
        <f t="shared" si="16"/>
        <v>665</v>
      </c>
      <c r="X91" s="238">
        <f t="shared" si="17"/>
        <v>665</v>
      </c>
      <c r="Y91" s="238">
        <f t="shared" si="18"/>
        <v>0</v>
      </c>
    </row>
    <row r="92" spans="1:25" ht="18" x14ac:dyDescent="0.25">
      <c r="A92" s="191" t="s">
        <v>1298</v>
      </c>
      <c r="B92" s="228" t="s">
        <v>1350</v>
      </c>
      <c r="C92" s="193" t="s">
        <v>1351</v>
      </c>
      <c r="D92" s="194">
        <v>55.53</v>
      </c>
      <c r="E92" s="229">
        <v>55.53</v>
      </c>
      <c r="F92" s="230" t="s">
        <v>33</v>
      </c>
      <c r="G92" s="231">
        <v>0</v>
      </c>
      <c r="H92" s="232">
        <v>0</v>
      </c>
      <c r="I92" s="232">
        <v>0</v>
      </c>
      <c r="J92" s="232">
        <v>0</v>
      </c>
      <c r="K92" s="233">
        <v>0</v>
      </c>
      <c r="L92" s="232">
        <f t="shared" si="10"/>
        <v>0</v>
      </c>
      <c r="M92" s="234">
        <v>0</v>
      </c>
      <c r="N92" s="232">
        <f t="shared" si="19"/>
        <v>0</v>
      </c>
      <c r="O92" s="243"/>
      <c r="P92" s="216"/>
      <c r="Q92" s="236">
        <f t="shared" si="11"/>
        <v>0</v>
      </c>
      <c r="R92" s="237">
        <v>0</v>
      </c>
      <c r="S92" s="236">
        <f t="shared" si="12"/>
        <v>0</v>
      </c>
      <c r="T92" s="236">
        <f t="shared" si="13"/>
        <v>0</v>
      </c>
      <c r="U92" s="236">
        <f t="shared" si="14"/>
        <v>0</v>
      </c>
      <c r="V92" s="236">
        <f t="shared" si="15"/>
        <v>0</v>
      </c>
      <c r="W92" s="236">
        <f t="shared" si="16"/>
        <v>0</v>
      </c>
      <c r="X92" s="238">
        <f t="shared" si="17"/>
        <v>0</v>
      </c>
      <c r="Y92" s="238">
        <f t="shared" si="18"/>
        <v>0</v>
      </c>
    </row>
    <row r="93" spans="1:25" ht="30" x14ac:dyDescent="0.25">
      <c r="A93" s="191" t="s">
        <v>1298</v>
      </c>
      <c r="B93" s="228" t="s">
        <v>1352</v>
      </c>
      <c r="C93" s="193" t="s">
        <v>1353</v>
      </c>
      <c r="D93" s="194">
        <v>353.3</v>
      </c>
      <c r="E93" s="229">
        <v>353.3</v>
      </c>
      <c r="F93" s="230" t="s">
        <v>33</v>
      </c>
      <c r="G93" s="231">
        <v>0</v>
      </c>
      <c r="H93" s="232">
        <v>0</v>
      </c>
      <c r="I93" s="232">
        <v>0</v>
      </c>
      <c r="J93" s="232">
        <v>0</v>
      </c>
      <c r="K93" s="233">
        <v>0</v>
      </c>
      <c r="L93" s="232">
        <f t="shared" si="10"/>
        <v>0</v>
      </c>
      <c r="M93" s="234">
        <v>0</v>
      </c>
      <c r="N93" s="232">
        <f t="shared" si="19"/>
        <v>0</v>
      </c>
      <c r="O93" s="243"/>
      <c r="P93" s="216"/>
      <c r="Q93" s="236">
        <f t="shared" si="11"/>
        <v>0</v>
      </c>
      <c r="R93" s="237">
        <v>0</v>
      </c>
      <c r="S93" s="236">
        <f t="shared" si="12"/>
        <v>0</v>
      </c>
      <c r="T93" s="236">
        <f t="shared" si="13"/>
        <v>0</v>
      </c>
      <c r="U93" s="236">
        <f t="shared" si="14"/>
        <v>0</v>
      </c>
      <c r="V93" s="236">
        <f t="shared" si="15"/>
        <v>0</v>
      </c>
      <c r="W93" s="236">
        <f t="shared" si="16"/>
        <v>0</v>
      </c>
      <c r="X93" s="238">
        <f t="shared" si="17"/>
        <v>0</v>
      </c>
      <c r="Y93" s="238">
        <f t="shared" si="18"/>
        <v>0</v>
      </c>
    </row>
    <row r="94" spans="1:25" ht="30" x14ac:dyDescent="0.25">
      <c r="A94" s="191" t="s">
        <v>674</v>
      </c>
      <c r="B94" s="228" t="s">
        <v>685</v>
      </c>
      <c r="C94" s="193" t="s">
        <v>686</v>
      </c>
      <c r="D94" s="194">
        <v>30.75</v>
      </c>
      <c r="E94" s="229">
        <v>30.75</v>
      </c>
      <c r="F94" s="230" t="s">
        <v>33</v>
      </c>
      <c r="G94" s="231">
        <v>7</v>
      </c>
      <c r="H94" s="232">
        <v>0</v>
      </c>
      <c r="I94" s="232">
        <v>0</v>
      </c>
      <c r="J94" s="232">
        <v>0</v>
      </c>
      <c r="K94" s="233">
        <v>0</v>
      </c>
      <c r="L94" s="232">
        <f t="shared" si="10"/>
        <v>7</v>
      </c>
      <c r="M94" s="234">
        <v>7</v>
      </c>
      <c r="N94" s="232">
        <f t="shared" si="19"/>
        <v>0</v>
      </c>
      <c r="O94" s="243"/>
      <c r="P94" s="216"/>
      <c r="Q94" s="236">
        <f t="shared" si="11"/>
        <v>215.25</v>
      </c>
      <c r="R94" s="237">
        <v>0</v>
      </c>
      <c r="S94" s="236">
        <f t="shared" si="12"/>
        <v>0</v>
      </c>
      <c r="T94" s="236">
        <f t="shared" si="13"/>
        <v>0</v>
      </c>
      <c r="U94" s="236">
        <f t="shared" si="14"/>
        <v>0</v>
      </c>
      <c r="V94" s="236">
        <f t="shared" si="15"/>
        <v>0</v>
      </c>
      <c r="W94" s="236">
        <f t="shared" si="16"/>
        <v>215.25</v>
      </c>
      <c r="X94" s="238">
        <f t="shared" si="17"/>
        <v>215.25</v>
      </c>
      <c r="Y94" s="238">
        <f t="shared" si="18"/>
        <v>0</v>
      </c>
    </row>
    <row r="95" spans="1:25" ht="30" x14ac:dyDescent="0.25">
      <c r="A95" s="191" t="s">
        <v>1298</v>
      </c>
      <c r="B95" s="228" t="s">
        <v>1354</v>
      </c>
      <c r="C95" s="193" t="s">
        <v>1355</v>
      </c>
      <c r="D95" s="194">
        <v>67.87</v>
      </c>
      <c r="E95" s="229">
        <v>67.87</v>
      </c>
      <c r="F95" s="230" t="s">
        <v>33</v>
      </c>
      <c r="G95" s="231">
        <v>0</v>
      </c>
      <c r="H95" s="232">
        <v>1</v>
      </c>
      <c r="I95" s="232">
        <v>0</v>
      </c>
      <c r="J95" s="232">
        <v>1</v>
      </c>
      <c r="K95" s="233">
        <v>0</v>
      </c>
      <c r="L95" s="232">
        <f t="shared" si="10"/>
        <v>0</v>
      </c>
      <c r="M95" s="234">
        <v>0</v>
      </c>
      <c r="N95" s="232">
        <f t="shared" si="19"/>
        <v>0</v>
      </c>
      <c r="O95" s="243"/>
      <c r="P95" s="216"/>
      <c r="Q95" s="236">
        <f t="shared" si="11"/>
        <v>0</v>
      </c>
      <c r="R95" s="237">
        <v>0</v>
      </c>
      <c r="S95" s="236">
        <f t="shared" si="12"/>
        <v>67.87</v>
      </c>
      <c r="T95" s="236">
        <f t="shared" si="13"/>
        <v>0</v>
      </c>
      <c r="U95" s="236">
        <f t="shared" si="14"/>
        <v>67.87</v>
      </c>
      <c r="V95" s="236">
        <f t="shared" si="15"/>
        <v>0</v>
      </c>
      <c r="W95" s="236">
        <f t="shared" si="16"/>
        <v>0</v>
      </c>
      <c r="X95" s="238">
        <f t="shared" si="17"/>
        <v>0</v>
      </c>
      <c r="Y95" s="238">
        <f t="shared" si="18"/>
        <v>0</v>
      </c>
    </row>
    <row r="96" spans="1:25" ht="18" x14ac:dyDescent="0.25">
      <c r="A96" s="191" t="s">
        <v>1298</v>
      </c>
      <c r="B96" s="228" t="s">
        <v>1356</v>
      </c>
      <c r="C96" s="193" t="s">
        <v>1357</v>
      </c>
      <c r="D96" s="194">
        <v>230.01</v>
      </c>
      <c r="E96" s="229">
        <v>230.01</v>
      </c>
      <c r="F96" s="230" t="s">
        <v>33</v>
      </c>
      <c r="G96" s="231">
        <v>0</v>
      </c>
      <c r="H96" s="232">
        <v>0</v>
      </c>
      <c r="I96" s="232">
        <v>0</v>
      </c>
      <c r="J96" s="232">
        <v>0</v>
      </c>
      <c r="K96" s="233">
        <v>0</v>
      </c>
      <c r="L96" s="232">
        <f t="shared" si="10"/>
        <v>0</v>
      </c>
      <c r="M96" s="234">
        <v>0</v>
      </c>
      <c r="N96" s="232">
        <f t="shared" si="19"/>
        <v>0</v>
      </c>
      <c r="O96" s="243"/>
      <c r="P96" s="216"/>
      <c r="Q96" s="236">
        <f t="shared" si="11"/>
        <v>0</v>
      </c>
      <c r="R96" s="237">
        <v>0</v>
      </c>
      <c r="S96" s="236">
        <f t="shared" si="12"/>
        <v>0</v>
      </c>
      <c r="T96" s="236">
        <f t="shared" si="13"/>
        <v>0</v>
      </c>
      <c r="U96" s="236">
        <f t="shared" si="14"/>
        <v>0</v>
      </c>
      <c r="V96" s="236">
        <f t="shared" si="15"/>
        <v>0</v>
      </c>
      <c r="W96" s="236">
        <f t="shared" si="16"/>
        <v>0</v>
      </c>
      <c r="X96" s="238">
        <f t="shared" si="17"/>
        <v>0</v>
      </c>
      <c r="Y96" s="238">
        <f t="shared" si="18"/>
        <v>0</v>
      </c>
    </row>
    <row r="97" spans="1:25" ht="30" x14ac:dyDescent="0.25">
      <c r="A97" s="191" t="s">
        <v>1298</v>
      </c>
      <c r="B97" s="228" t="s">
        <v>1358</v>
      </c>
      <c r="C97" s="193" t="s">
        <v>1359</v>
      </c>
      <c r="D97" s="194">
        <v>98.29</v>
      </c>
      <c r="E97" s="229">
        <v>98.29</v>
      </c>
      <c r="F97" s="230" t="s">
        <v>33</v>
      </c>
      <c r="G97" s="231">
        <v>0</v>
      </c>
      <c r="H97" s="232">
        <v>0</v>
      </c>
      <c r="I97" s="232">
        <v>0</v>
      </c>
      <c r="J97" s="232">
        <v>0</v>
      </c>
      <c r="K97" s="233">
        <v>0</v>
      </c>
      <c r="L97" s="232">
        <f t="shared" si="10"/>
        <v>0</v>
      </c>
      <c r="M97" s="234">
        <v>0</v>
      </c>
      <c r="N97" s="232">
        <f t="shared" si="19"/>
        <v>0</v>
      </c>
      <c r="O97" s="243"/>
      <c r="P97" s="216"/>
      <c r="Q97" s="236">
        <f t="shared" si="11"/>
        <v>0</v>
      </c>
      <c r="R97" s="237">
        <v>0</v>
      </c>
      <c r="S97" s="236">
        <f t="shared" si="12"/>
        <v>0</v>
      </c>
      <c r="T97" s="236">
        <f t="shared" si="13"/>
        <v>0</v>
      </c>
      <c r="U97" s="236">
        <f t="shared" si="14"/>
        <v>0</v>
      </c>
      <c r="V97" s="236">
        <f t="shared" si="15"/>
        <v>0</v>
      </c>
      <c r="W97" s="236">
        <f t="shared" si="16"/>
        <v>0</v>
      </c>
      <c r="X97" s="238">
        <f t="shared" si="17"/>
        <v>0</v>
      </c>
      <c r="Y97" s="238">
        <f t="shared" si="18"/>
        <v>0</v>
      </c>
    </row>
    <row r="98" spans="1:25" ht="30" x14ac:dyDescent="0.25">
      <c r="A98" s="191" t="s">
        <v>1298</v>
      </c>
      <c r="B98" s="228" t="s">
        <v>1360</v>
      </c>
      <c r="C98" s="193" t="s">
        <v>1361</v>
      </c>
      <c r="D98" s="194">
        <v>194.99</v>
      </c>
      <c r="E98" s="229">
        <v>194.99</v>
      </c>
      <c r="F98" s="230" t="s">
        <v>33</v>
      </c>
      <c r="G98" s="231">
        <v>0</v>
      </c>
      <c r="H98" s="232">
        <v>0</v>
      </c>
      <c r="I98" s="232">
        <v>0</v>
      </c>
      <c r="J98" s="232">
        <v>0</v>
      </c>
      <c r="K98" s="233">
        <v>0</v>
      </c>
      <c r="L98" s="232">
        <f t="shared" si="10"/>
        <v>0</v>
      </c>
      <c r="M98" s="234">
        <v>0</v>
      </c>
      <c r="N98" s="232">
        <f t="shared" si="19"/>
        <v>0</v>
      </c>
      <c r="O98" s="243"/>
      <c r="P98" s="216"/>
      <c r="Q98" s="236">
        <f t="shared" si="11"/>
        <v>0</v>
      </c>
      <c r="R98" s="237">
        <v>0</v>
      </c>
      <c r="S98" s="236">
        <f t="shared" si="12"/>
        <v>0</v>
      </c>
      <c r="T98" s="236">
        <f t="shared" si="13"/>
        <v>0</v>
      </c>
      <c r="U98" s="236">
        <f t="shared" si="14"/>
        <v>0</v>
      </c>
      <c r="V98" s="236">
        <f t="shared" si="15"/>
        <v>0</v>
      </c>
      <c r="W98" s="236">
        <f t="shared" si="16"/>
        <v>0</v>
      </c>
      <c r="X98" s="238">
        <f t="shared" si="17"/>
        <v>0</v>
      </c>
      <c r="Y98" s="238">
        <f t="shared" si="18"/>
        <v>0</v>
      </c>
    </row>
    <row r="99" spans="1:25" ht="45" x14ac:dyDescent="0.25">
      <c r="A99" s="191" t="s">
        <v>1423</v>
      </c>
      <c r="B99" s="245" t="s">
        <v>1926</v>
      </c>
      <c r="C99" s="193" t="s">
        <v>1927</v>
      </c>
      <c r="D99" s="194">
        <v>1038.2</v>
      </c>
      <c r="E99" s="229">
        <v>1038.2</v>
      </c>
      <c r="F99" s="230" t="s">
        <v>159</v>
      </c>
      <c r="G99" s="231">
        <v>0</v>
      </c>
      <c r="H99" s="232">
        <v>0</v>
      </c>
      <c r="I99" s="232">
        <v>0</v>
      </c>
      <c r="J99" s="232">
        <v>0</v>
      </c>
      <c r="K99" s="233">
        <v>0</v>
      </c>
      <c r="L99" s="232">
        <f t="shared" si="10"/>
        <v>0</v>
      </c>
      <c r="M99" s="234">
        <v>0</v>
      </c>
      <c r="N99" s="232">
        <f t="shared" si="19"/>
        <v>0</v>
      </c>
      <c r="O99" s="243"/>
      <c r="P99" s="216"/>
      <c r="Q99" s="236">
        <f t="shared" si="11"/>
        <v>0</v>
      </c>
      <c r="R99" s="237">
        <v>0</v>
      </c>
      <c r="S99" s="236">
        <f t="shared" si="12"/>
        <v>0</v>
      </c>
      <c r="T99" s="236">
        <f t="shared" si="13"/>
        <v>0</v>
      </c>
      <c r="U99" s="236">
        <f t="shared" si="14"/>
        <v>0</v>
      </c>
      <c r="V99" s="236">
        <f t="shared" si="15"/>
        <v>0</v>
      </c>
      <c r="W99" s="236">
        <f t="shared" si="16"/>
        <v>0</v>
      </c>
      <c r="X99" s="238">
        <f t="shared" si="17"/>
        <v>0</v>
      </c>
      <c r="Y99" s="238">
        <f t="shared" si="18"/>
        <v>0</v>
      </c>
    </row>
    <row r="100" spans="1:25" ht="30" x14ac:dyDescent="0.25">
      <c r="A100" s="191" t="s">
        <v>1053</v>
      </c>
      <c r="B100" s="228" t="s">
        <v>1076</v>
      </c>
      <c r="C100" s="193" t="s">
        <v>1077</v>
      </c>
      <c r="D100" s="194">
        <v>78.44</v>
      </c>
      <c r="E100" s="229">
        <v>78.44</v>
      </c>
      <c r="F100" s="230" t="s">
        <v>33</v>
      </c>
      <c r="G100" s="231">
        <v>4</v>
      </c>
      <c r="H100" s="232">
        <v>0</v>
      </c>
      <c r="I100" s="232">
        <v>0</v>
      </c>
      <c r="J100" s="232">
        <v>0</v>
      </c>
      <c r="K100" s="233">
        <v>0</v>
      </c>
      <c r="L100" s="232">
        <f t="shared" si="10"/>
        <v>4</v>
      </c>
      <c r="M100" s="234">
        <v>4</v>
      </c>
      <c r="N100" s="232">
        <f t="shared" si="19"/>
        <v>0</v>
      </c>
      <c r="O100" s="243"/>
      <c r="P100" s="216"/>
      <c r="Q100" s="236">
        <f t="shared" si="11"/>
        <v>313.76</v>
      </c>
      <c r="R100" s="237">
        <v>0</v>
      </c>
      <c r="S100" s="236">
        <f t="shared" si="12"/>
        <v>0</v>
      </c>
      <c r="T100" s="236">
        <f t="shared" si="13"/>
        <v>0</v>
      </c>
      <c r="U100" s="236">
        <f t="shared" si="14"/>
        <v>0</v>
      </c>
      <c r="V100" s="236">
        <f t="shared" si="15"/>
        <v>0</v>
      </c>
      <c r="W100" s="236">
        <f t="shared" si="16"/>
        <v>313.76</v>
      </c>
      <c r="X100" s="238">
        <f t="shared" si="17"/>
        <v>313.76</v>
      </c>
      <c r="Y100" s="238">
        <f t="shared" si="18"/>
        <v>0</v>
      </c>
    </row>
    <row r="101" spans="1:25" ht="18" x14ac:dyDescent="0.25">
      <c r="A101" s="191" t="s">
        <v>1053</v>
      </c>
      <c r="B101" s="228" t="s">
        <v>1078</v>
      </c>
      <c r="C101" s="193" t="s">
        <v>1079</v>
      </c>
      <c r="D101" s="194">
        <v>83.79</v>
      </c>
      <c r="E101" s="229">
        <v>83.79</v>
      </c>
      <c r="F101" s="230" t="s">
        <v>33</v>
      </c>
      <c r="G101" s="231">
        <v>2</v>
      </c>
      <c r="H101" s="232">
        <v>0</v>
      </c>
      <c r="I101" s="232">
        <v>0</v>
      </c>
      <c r="J101" s="232">
        <v>0</v>
      </c>
      <c r="K101" s="233">
        <v>0</v>
      </c>
      <c r="L101" s="232">
        <f t="shared" si="10"/>
        <v>2</v>
      </c>
      <c r="M101" s="234">
        <v>2</v>
      </c>
      <c r="N101" s="232">
        <f t="shared" si="19"/>
        <v>0</v>
      </c>
      <c r="O101" s="243"/>
      <c r="P101" s="216"/>
      <c r="Q101" s="236">
        <f t="shared" si="11"/>
        <v>167.58</v>
      </c>
      <c r="R101" s="237">
        <v>0</v>
      </c>
      <c r="S101" s="236">
        <f t="shared" si="12"/>
        <v>0</v>
      </c>
      <c r="T101" s="236">
        <f t="shared" si="13"/>
        <v>0</v>
      </c>
      <c r="U101" s="236">
        <f t="shared" si="14"/>
        <v>0</v>
      </c>
      <c r="V101" s="236">
        <f t="shared" si="15"/>
        <v>0</v>
      </c>
      <c r="W101" s="236">
        <f t="shared" si="16"/>
        <v>167.58</v>
      </c>
      <c r="X101" s="238">
        <f t="shared" si="17"/>
        <v>167.58</v>
      </c>
      <c r="Y101" s="238">
        <f t="shared" si="18"/>
        <v>0</v>
      </c>
    </row>
    <row r="102" spans="1:25" ht="18" x14ac:dyDescent="0.25">
      <c r="A102" s="191" t="s">
        <v>1053</v>
      </c>
      <c r="B102" s="228" t="s">
        <v>1080</v>
      </c>
      <c r="C102" s="193" t="s">
        <v>1081</v>
      </c>
      <c r="D102" s="194">
        <v>47</v>
      </c>
      <c r="E102" s="229">
        <v>47</v>
      </c>
      <c r="F102" s="230" t="s">
        <v>33</v>
      </c>
      <c r="G102" s="231">
        <v>2</v>
      </c>
      <c r="H102" s="232">
        <v>0</v>
      </c>
      <c r="I102" s="232">
        <v>0</v>
      </c>
      <c r="J102" s="232">
        <v>0</v>
      </c>
      <c r="K102" s="233">
        <v>0</v>
      </c>
      <c r="L102" s="232">
        <f t="shared" si="10"/>
        <v>2</v>
      </c>
      <c r="M102" s="234">
        <v>2</v>
      </c>
      <c r="N102" s="232">
        <f t="shared" si="19"/>
        <v>0</v>
      </c>
      <c r="O102" s="242"/>
      <c r="P102" s="216"/>
      <c r="Q102" s="236">
        <f t="shared" si="11"/>
        <v>94</v>
      </c>
      <c r="R102" s="237">
        <v>0</v>
      </c>
      <c r="S102" s="236">
        <f t="shared" si="12"/>
        <v>0</v>
      </c>
      <c r="T102" s="236">
        <f t="shared" si="13"/>
        <v>0</v>
      </c>
      <c r="U102" s="236">
        <f t="shared" si="14"/>
        <v>0</v>
      </c>
      <c r="V102" s="236">
        <f t="shared" si="15"/>
        <v>0</v>
      </c>
      <c r="W102" s="236">
        <f t="shared" si="16"/>
        <v>94</v>
      </c>
      <c r="X102" s="238">
        <f t="shared" si="17"/>
        <v>94</v>
      </c>
      <c r="Y102" s="238">
        <f t="shared" si="18"/>
        <v>0</v>
      </c>
    </row>
    <row r="103" spans="1:25" ht="18" x14ac:dyDescent="0.25">
      <c r="A103" s="191" t="s">
        <v>1053</v>
      </c>
      <c r="B103" s="228" t="s">
        <v>1082</v>
      </c>
      <c r="C103" s="193" t="s">
        <v>1083</v>
      </c>
      <c r="D103" s="194">
        <v>23</v>
      </c>
      <c r="E103" s="229">
        <v>23</v>
      </c>
      <c r="F103" s="230" t="s">
        <v>33</v>
      </c>
      <c r="G103" s="231">
        <v>30</v>
      </c>
      <c r="H103" s="232">
        <v>0</v>
      </c>
      <c r="I103" s="232">
        <v>0</v>
      </c>
      <c r="J103" s="232">
        <v>0</v>
      </c>
      <c r="K103" s="233">
        <v>0</v>
      </c>
      <c r="L103" s="232">
        <f t="shared" si="10"/>
        <v>30</v>
      </c>
      <c r="M103" s="234">
        <v>30</v>
      </c>
      <c r="N103" s="232">
        <f t="shared" si="19"/>
        <v>0</v>
      </c>
      <c r="O103" s="242"/>
      <c r="P103" s="216"/>
      <c r="Q103" s="236">
        <f t="shared" si="11"/>
        <v>690</v>
      </c>
      <c r="R103" s="237">
        <v>0</v>
      </c>
      <c r="S103" s="236">
        <f t="shared" si="12"/>
        <v>0</v>
      </c>
      <c r="T103" s="236">
        <f t="shared" si="13"/>
        <v>0</v>
      </c>
      <c r="U103" s="236">
        <f t="shared" si="14"/>
        <v>0</v>
      </c>
      <c r="V103" s="236">
        <f t="shared" si="15"/>
        <v>0</v>
      </c>
      <c r="W103" s="236">
        <f t="shared" si="16"/>
        <v>690</v>
      </c>
      <c r="X103" s="238">
        <f t="shared" si="17"/>
        <v>690</v>
      </c>
      <c r="Y103" s="238">
        <f t="shared" si="18"/>
        <v>0</v>
      </c>
    </row>
    <row r="104" spans="1:25" ht="30" x14ac:dyDescent="0.25">
      <c r="A104" s="191" t="s">
        <v>1053</v>
      </c>
      <c r="B104" s="228" t="s">
        <v>1084</v>
      </c>
      <c r="C104" s="193" t="s">
        <v>1085</v>
      </c>
      <c r="D104" s="194">
        <v>0</v>
      </c>
      <c r="E104" s="229">
        <v>0</v>
      </c>
      <c r="F104" s="230" t="s">
        <v>33</v>
      </c>
      <c r="G104" s="231">
        <v>0</v>
      </c>
      <c r="H104" s="232">
        <v>0</v>
      </c>
      <c r="I104" s="232">
        <v>0</v>
      </c>
      <c r="J104" s="232">
        <v>0</v>
      </c>
      <c r="K104" s="233">
        <v>0</v>
      </c>
      <c r="L104" s="232">
        <f t="shared" si="10"/>
        <v>0</v>
      </c>
      <c r="M104" s="234">
        <v>0</v>
      </c>
      <c r="N104" s="232">
        <f t="shared" si="19"/>
        <v>0</v>
      </c>
      <c r="O104" s="246"/>
      <c r="P104" s="216"/>
      <c r="Q104" s="236">
        <f t="shared" si="11"/>
        <v>0</v>
      </c>
      <c r="R104" s="237">
        <v>0</v>
      </c>
      <c r="S104" s="236">
        <f t="shared" si="12"/>
        <v>0</v>
      </c>
      <c r="T104" s="236">
        <f t="shared" si="13"/>
        <v>0</v>
      </c>
      <c r="U104" s="236">
        <f t="shared" si="14"/>
        <v>0</v>
      </c>
      <c r="V104" s="236">
        <f t="shared" si="15"/>
        <v>0</v>
      </c>
      <c r="W104" s="236">
        <f t="shared" si="16"/>
        <v>0</v>
      </c>
      <c r="X104" s="238">
        <f t="shared" si="17"/>
        <v>0</v>
      </c>
      <c r="Y104" s="238">
        <f t="shared" si="18"/>
        <v>0</v>
      </c>
    </row>
    <row r="105" spans="1:25" ht="30" x14ac:dyDescent="0.25">
      <c r="A105" s="191" t="s">
        <v>1053</v>
      </c>
      <c r="B105" s="228" t="s">
        <v>1086</v>
      </c>
      <c r="C105" s="193" t="s">
        <v>1087</v>
      </c>
      <c r="D105" s="194">
        <v>25</v>
      </c>
      <c r="E105" s="229">
        <v>25</v>
      </c>
      <c r="F105" s="230" t="s">
        <v>33</v>
      </c>
      <c r="G105" s="231">
        <v>5</v>
      </c>
      <c r="H105" s="232">
        <v>0</v>
      </c>
      <c r="I105" s="232">
        <v>0</v>
      </c>
      <c r="J105" s="232">
        <v>0</v>
      </c>
      <c r="K105" s="233">
        <v>0</v>
      </c>
      <c r="L105" s="232">
        <f t="shared" si="10"/>
        <v>5</v>
      </c>
      <c r="M105" s="234">
        <v>5</v>
      </c>
      <c r="N105" s="232">
        <f t="shared" si="19"/>
        <v>0</v>
      </c>
      <c r="O105" s="243"/>
      <c r="P105" s="216"/>
      <c r="Q105" s="236">
        <f t="shared" si="11"/>
        <v>125</v>
      </c>
      <c r="R105" s="237">
        <v>0</v>
      </c>
      <c r="S105" s="236">
        <f t="shared" si="12"/>
        <v>0</v>
      </c>
      <c r="T105" s="236">
        <f t="shared" si="13"/>
        <v>0</v>
      </c>
      <c r="U105" s="236">
        <f t="shared" si="14"/>
        <v>0</v>
      </c>
      <c r="V105" s="236">
        <f t="shared" si="15"/>
        <v>0</v>
      </c>
      <c r="W105" s="236">
        <f t="shared" si="16"/>
        <v>125</v>
      </c>
      <c r="X105" s="238">
        <f t="shared" si="17"/>
        <v>125</v>
      </c>
      <c r="Y105" s="238">
        <f t="shared" si="18"/>
        <v>0</v>
      </c>
    </row>
    <row r="106" spans="1:25" ht="30" x14ac:dyDescent="0.25">
      <c r="A106" s="191" t="s">
        <v>1739</v>
      </c>
      <c r="B106" s="228" t="s">
        <v>1752</v>
      </c>
      <c r="C106" s="193" t="s">
        <v>1753</v>
      </c>
      <c r="D106" s="194">
        <v>457.13</v>
      </c>
      <c r="E106" s="229">
        <v>457.13</v>
      </c>
      <c r="F106" s="230" t="s">
        <v>33</v>
      </c>
      <c r="G106" s="231">
        <v>0</v>
      </c>
      <c r="H106" s="232">
        <v>0</v>
      </c>
      <c r="I106" s="232">
        <v>0</v>
      </c>
      <c r="J106" s="232">
        <v>0</v>
      </c>
      <c r="K106" s="233">
        <v>0</v>
      </c>
      <c r="L106" s="232">
        <f t="shared" si="10"/>
        <v>0</v>
      </c>
      <c r="M106" s="234">
        <v>0</v>
      </c>
      <c r="N106" s="232">
        <f t="shared" si="19"/>
        <v>0</v>
      </c>
      <c r="O106" s="243"/>
      <c r="P106" s="216"/>
      <c r="Q106" s="236">
        <f t="shared" si="11"/>
        <v>0</v>
      </c>
      <c r="R106" s="237">
        <v>0</v>
      </c>
      <c r="S106" s="236">
        <f t="shared" si="12"/>
        <v>0</v>
      </c>
      <c r="T106" s="236">
        <f t="shared" si="13"/>
        <v>0</v>
      </c>
      <c r="U106" s="236">
        <f t="shared" si="14"/>
        <v>0</v>
      </c>
      <c r="V106" s="236">
        <f t="shared" si="15"/>
        <v>0</v>
      </c>
      <c r="W106" s="236">
        <f t="shared" si="16"/>
        <v>0</v>
      </c>
      <c r="X106" s="238">
        <f t="shared" si="17"/>
        <v>0</v>
      </c>
      <c r="Y106" s="238">
        <f t="shared" si="18"/>
        <v>0</v>
      </c>
    </row>
    <row r="107" spans="1:25" ht="30" x14ac:dyDescent="0.25">
      <c r="A107" s="191" t="s">
        <v>1739</v>
      </c>
      <c r="B107" s="228" t="s">
        <v>1754</v>
      </c>
      <c r="C107" s="193" t="s">
        <v>1755</v>
      </c>
      <c r="D107" s="194">
        <v>418.56</v>
      </c>
      <c r="E107" s="229">
        <v>418.56</v>
      </c>
      <c r="F107" s="230" t="s">
        <v>33</v>
      </c>
      <c r="G107" s="231">
        <v>0</v>
      </c>
      <c r="H107" s="232">
        <v>0</v>
      </c>
      <c r="I107" s="232">
        <v>0</v>
      </c>
      <c r="J107" s="232">
        <v>0</v>
      </c>
      <c r="K107" s="233">
        <v>0</v>
      </c>
      <c r="L107" s="232">
        <f t="shared" si="10"/>
        <v>0</v>
      </c>
      <c r="M107" s="234">
        <v>0</v>
      </c>
      <c r="N107" s="232">
        <f t="shared" si="19"/>
        <v>0</v>
      </c>
      <c r="O107" s="243"/>
      <c r="P107" s="216"/>
      <c r="Q107" s="236">
        <f t="shared" si="11"/>
        <v>0</v>
      </c>
      <c r="R107" s="237">
        <v>0</v>
      </c>
      <c r="S107" s="236">
        <f t="shared" si="12"/>
        <v>0</v>
      </c>
      <c r="T107" s="236">
        <f t="shared" si="13"/>
        <v>0</v>
      </c>
      <c r="U107" s="236">
        <f t="shared" si="14"/>
        <v>0</v>
      </c>
      <c r="V107" s="236">
        <f t="shared" si="15"/>
        <v>0</v>
      </c>
      <c r="W107" s="236">
        <f t="shared" si="16"/>
        <v>0</v>
      </c>
      <c r="X107" s="238">
        <f t="shared" si="17"/>
        <v>0</v>
      </c>
      <c r="Y107" s="238">
        <f t="shared" si="18"/>
        <v>0</v>
      </c>
    </row>
    <row r="108" spans="1:25" ht="45" x14ac:dyDescent="0.25">
      <c r="A108" s="247" t="s">
        <v>1880</v>
      </c>
      <c r="B108" s="228" t="s">
        <v>2475</v>
      </c>
      <c r="C108" s="217" t="s">
        <v>1881</v>
      </c>
      <c r="D108" s="198">
        <v>222.72</v>
      </c>
      <c r="E108" s="248">
        <v>222.72</v>
      </c>
      <c r="F108" s="230" t="s">
        <v>33</v>
      </c>
      <c r="G108" s="231">
        <v>0</v>
      </c>
      <c r="H108" s="232">
        <v>0</v>
      </c>
      <c r="I108" s="232">
        <v>0</v>
      </c>
      <c r="J108" s="232">
        <v>0</v>
      </c>
      <c r="K108" s="233">
        <v>0</v>
      </c>
      <c r="L108" s="232">
        <f t="shared" si="10"/>
        <v>0</v>
      </c>
      <c r="M108" s="234">
        <v>0</v>
      </c>
      <c r="N108" s="232">
        <f t="shared" si="19"/>
        <v>0</v>
      </c>
      <c r="O108" s="243"/>
      <c r="P108" s="216"/>
      <c r="Q108" s="236">
        <f t="shared" si="11"/>
        <v>0</v>
      </c>
      <c r="R108" s="237">
        <v>0</v>
      </c>
      <c r="S108" s="236">
        <f t="shared" si="12"/>
        <v>0</v>
      </c>
      <c r="T108" s="236">
        <f t="shared" si="13"/>
        <v>0</v>
      </c>
      <c r="U108" s="236">
        <f t="shared" si="14"/>
        <v>0</v>
      </c>
      <c r="V108" s="236">
        <f t="shared" si="15"/>
        <v>0</v>
      </c>
      <c r="W108" s="236">
        <f t="shared" si="16"/>
        <v>0</v>
      </c>
      <c r="X108" s="238">
        <f t="shared" si="17"/>
        <v>0</v>
      </c>
      <c r="Y108" s="238">
        <f t="shared" si="18"/>
        <v>0</v>
      </c>
    </row>
    <row r="109" spans="1:25" ht="30" x14ac:dyDescent="0.25">
      <c r="A109" s="191" t="s">
        <v>27</v>
      </c>
      <c r="B109" s="228" t="s">
        <v>40</v>
      </c>
      <c r="C109" s="193" t="s">
        <v>41</v>
      </c>
      <c r="D109" s="194">
        <v>42.73</v>
      </c>
      <c r="E109" s="229">
        <v>42.73</v>
      </c>
      <c r="F109" s="230" t="s">
        <v>33</v>
      </c>
      <c r="G109" s="231">
        <v>227</v>
      </c>
      <c r="H109" s="232">
        <v>240</v>
      </c>
      <c r="I109" s="232">
        <v>0</v>
      </c>
      <c r="J109" s="232">
        <v>220</v>
      </c>
      <c r="K109" s="233">
        <v>0</v>
      </c>
      <c r="L109" s="232">
        <f t="shared" si="10"/>
        <v>247</v>
      </c>
      <c r="M109" s="234">
        <v>247</v>
      </c>
      <c r="N109" s="232">
        <f t="shared" si="19"/>
        <v>0</v>
      </c>
      <c r="O109" s="249"/>
      <c r="P109" s="216"/>
      <c r="Q109" s="236">
        <f t="shared" si="11"/>
        <v>9699.7099999999991</v>
      </c>
      <c r="R109" s="237">
        <v>0</v>
      </c>
      <c r="S109" s="236">
        <f t="shared" si="12"/>
        <v>10255.199999999999</v>
      </c>
      <c r="T109" s="236">
        <f t="shared" si="13"/>
        <v>0</v>
      </c>
      <c r="U109" s="236">
        <f t="shared" si="14"/>
        <v>9400.5999999999985</v>
      </c>
      <c r="V109" s="236">
        <f t="shared" si="15"/>
        <v>0</v>
      </c>
      <c r="W109" s="236">
        <f t="shared" si="16"/>
        <v>10554.309999999998</v>
      </c>
      <c r="X109" s="238">
        <f t="shared" si="17"/>
        <v>10554.31</v>
      </c>
      <c r="Y109" s="238">
        <f t="shared" si="18"/>
        <v>0</v>
      </c>
    </row>
    <row r="110" spans="1:25" ht="18" x14ac:dyDescent="0.25">
      <c r="A110" s="191" t="s">
        <v>189</v>
      </c>
      <c r="B110" s="228" t="s">
        <v>192</v>
      </c>
      <c r="C110" s="193" t="s">
        <v>193</v>
      </c>
      <c r="D110" s="194">
        <v>33.64</v>
      </c>
      <c r="E110" s="229">
        <v>33.64</v>
      </c>
      <c r="F110" s="230" t="s">
        <v>76</v>
      </c>
      <c r="G110" s="231">
        <v>0</v>
      </c>
      <c r="H110" s="232">
        <v>60</v>
      </c>
      <c r="I110" s="232">
        <v>0</v>
      </c>
      <c r="J110" s="232">
        <v>20</v>
      </c>
      <c r="K110" s="233">
        <v>0</v>
      </c>
      <c r="L110" s="232">
        <f t="shared" si="10"/>
        <v>40</v>
      </c>
      <c r="M110" s="234">
        <v>40</v>
      </c>
      <c r="N110" s="232">
        <f t="shared" si="19"/>
        <v>0</v>
      </c>
      <c r="O110" s="244"/>
      <c r="P110" s="216"/>
      <c r="Q110" s="236">
        <f t="shared" si="11"/>
        <v>0</v>
      </c>
      <c r="R110" s="237">
        <v>0</v>
      </c>
      <c r="S110" s="236">
        <f t="shared" si="12"/>
        <v>2018.4</v>
      </c>
      <c r="T110" s="236">
        <f t="shared" si="13"/>
        <v>0</v>
      </c>
      <c r="U110" s="236">
        <f t="shared" si="14"/>
        <v>672.8</v>
      </c>
      <c r="V110" s="236">
        <f t="shared" si="15"/>
        <v>0</v>
      </c>
      <c r="W110" s="236">
        <f t="shared" si="16"/>
        <v>1345.6000000000001</v>
      </c>
      <c r="X110" s="238">
        <f t="shared" si="17"/>
        <v>1345.6</v>
      </c>
      <c r="Y110" s="238">
        <f t="shared" si="18"/>
        <v>0</v>
      </c>
    </row>
    <row r="111" spans="1:25" ht="30" x14ac:dyDescent="0.25">
      <c r="A111" s="191" t="s">
        <v>189</v>
      </c>
      <c r="B111" s="228" t="s">
        <v>194</v>
      </c>
      <c r="C111" s="193" t="s">
        <v>195</v>
      </c>
      <c r="D111" s="194">
        <v>39.44</v>
      </c>
      <c r="E111" s="229">
        <v>39.44</v>
      </c>
      <c r="F111" s="230" t="s">
        <v>76</v>
      </c>
      <c r="G111" s="231">
        <v>0</v>
      </c>
      <c r="H111" s="232">
        <v>110</v>
      </c>
      <c r="I111" s="232">
        <v>0</v>
      </c>
      <c r="J111" s="232">
        <v>40</v>
      </c>
      <c r="K111" s="233">
        <v>0</v>
      </c>
      <c r="L111" s="232">
        <f t="shared" si="10"/>
        <v>70</v>
      </c>
      <c r="M111" s="234">
        <v>70</v>
      </c>
      <c r="N111" s="232">
        <f t="shared" si="19"/>
        <v>0</v>
      </c>
      <c r="O111" s="249"/>
      <c r="P111" s="216"/>
      <c r="Q111" s="236">
        <f t="shared" si="11"/>
        <v>0</v>
      </c>
      <c r="R111" s="237">
        <v>0</v>
      </c>
      <c r="S111" s="236">
        <f t="shared" si="12"/>
        <v>4338.3999999999996</v>
      </c>
      <c r="T111" s="236">
        <f t="shared" si="13"/>
        <v>0</v>
      </c>
      <c r="U111" s="236">
        <f t="shared" si="14"/>
        <v>1577.6</v>
      </c>
      <c r="V111" s="236">
        <f t="shared" si="15"/>
        <v>0</v>
      </c>
      <c r="W111" s="236">
        <f t="shared" si="16"/>
        <v>2760.7999999999997</v>
      </c>
      <c r="X111" s="238">
        <f t="shared" si="17"/>
        <v>2760.7999999999997</v>
      </c>
      <c r="Y111" s="238">
        <f t="shared" si="18"/>
        <v>0</v>
      </c>
    </row>
    <row r="112" spans="1:25" ht="60" x14ac:dyDescent="0.25">
      <c r="A112" s="247" t="s">
        <v>27</v>
      </c>
      <c r="B112" s="228" t="s">
        <v>2472</v>
      </c>
      <c r="C112" s="217" t="s">
        <v>2258</v>
      </c>
      <c r="D112" s="198">
        <v>661.2</v>
      </c>
      <c r="E112" s="248">
        <v>661.2</v>
      </c>
      <c r="F112" s="230" t="s">
        <v>33</v>
      </c>
      <c r="G112" s="231">
        <v>0</v>
      </c>
      <c r="H112" s="232">
        <v>0</v>
      </c>
      <c r="I112" s="232">
        <v>0</v>
      </c>
      <c r="J112" s="232">
        <v>0</v>
      </c>
      <c r="K112" s="233">
        <v>0</v>
      </c>
      <c r="L112" s="232">
        <f t="shared" si="10"/>
        <v>0</v>
      </c>
      <c r="M112" s="234">
        <v>0</v>
      </c>
      <c r="N112" s="232">
        <f t="shared" si="19"/>
        <v>0</v>
      </c>
      <c r="O112" s="243"/>
      <c r="P112" s="216"/>
      <c r="Q112" s="236">
        <f t="shared" si="11"/>
        <v>0</v>
      </c>
      <c r="R112" s="237">
        <v>0</v>
      </c>
      <c r="S112" s="236">
        <f t="shared" si="12"/>
        <v>0</v>
      </c>
      <c r="T112" s="236">
        <f t="shared" si="13"/>
        <v>0</v>
      </c>
      <c r="U112" s="236">
        <f t="shared" si="14"/>
        <v>0</v>
      </c>
      <c r="V112" s="236">
        <f t="shared" si="15"/>
        <v>0</v>
      </c>
      <c r="W112" s="236">
        <f t="shared" si="16"/>
        <v>0</v>
      </c>
      <c r="X112" s="238">
        <f t="shared" si="17"/>
        <v>0</v>
      </c>
      <c r="Y112" s="238">
        <f t="shared" si="18"/>
        <v>0</v>
      </c>
    </row>
    <row r="113" spans="1:25" ht="30" x14ac:dyDescent="0.25">
      <c r="A113" s="191" t="s">
        <v>674</v>
      </c>
      <c r="B113" s="228" t="s">
        <v>687</v>
      </c>
      <c r="C113" s="193" t="s">
        <v>688</v>
      </c>
      <c r="D113" s="194">
        <v>22.5</v>
      </c>
      <c r="E113" s="229">
        <v>22.5</v>
      </c>
      <c r="F113" s="230" t="s">
        <v>33</v>
      </c>
      <c r="G113" s="231">
        <v>0</v>
      </c>
      <c r="H113" s="232">
        <v>0</v>
      </c>
      <c r="I113" s="232">
        <v>0</v>
      </c>
      <c r="J113" s="232">
        <v>0</v>
      </c>
      <c r="K113" s="233">
        <v>0</v>
      </c>
      <c r="L113" s="232">
        <f t="shared" si="10"/>
        <v>0</v>
      </c>
      <c r="M113" s="234">
        <v>0</v>
      </c>
      <c r="N113" s="232">
        <f t="shared" si="19"/>
        <v>0</v>
      </c>
      <c r="O113" s="243"/>
      <c r="P113" s="216"/>
      <c r="Q113" s="236">
        <f t="shared" si="11"/>
        <v>0</v>
      </c>
      <c r="R113" s="237">
        <v>0</v>
      </c>
      <c r="S113" s="236">
        <f t="shared" si="12"/>
        <v>0</v>
      </c>
      <c r="T113" s="236">
        <f t="shared" si="13"/>
        <v>0</v>
      </c>
      <c r="U113" s="236">
        <f t="shared" si="14"/>
        <v>0</v>
      </c>
      <c r="V113" s="236">
        <f t="shared" si="15"/>
        <v>0</v>
      </c>
      <c r="W113" s="236">
        <f t="shared" si="16"/>
        <v>0</v>
      </c>
      <c r="X113" s="238">
        <f t="shared" si="17"/>
        <v>0</v>
      </c>
      <c r="Y113" s="238">
        <f t="shared" si="18"/>
        <v>0</v>
      </c>
    </row>
    <row r="114" spans="1:25" ht="30" x14ac:dyDescent="0.25">
      <c r="A114" s="191" t="s">
        <v>674</v>
      </c>
      <c r="B114" s="228" t="s">
        <v>689</v>
      </c>
      <c r="C114" s="193" t="s">
        <v>690</v>
      </c>
      <c r="D114" s="194">
        <v>20.67</v>
      </c>
      <c r="E114" s="229">
        <v>20.67</v>
      </c>
      <c r="F114" s="230" t="s">
        <v>33</v>
      </c>
      <c r="G114" s="231">
        <v>0</v>
      </c>
      <c r="H114" s="232">
        <v>0</v>
      </c>
      <c r="I114" s="232">
        <v>0</v>
      </c>
      <c r="J114" s="232">
        <v>0</v>
      </c>
      <c r="K114" s="233">
        <v>0</v>
      </c>
      <c r="L114" s="232">
        <f t="shared" si="10"/>
        <v>0</v>
      </c>
      <c r="M114" s="234">
        <v>0</v>
      </c>
      <c r="N114" s="232">
        <f t="shared" si="19"/>
        <v>0</v>
      </c>
      <c r="O114" s="243"/>
      <c r="P114" s="216"/>
      <c r="Q114" s="236">
        <f t="shared" si="11"/>
        <v>0</v>
      </c>
      <c r="R114" s="237">
        <v>0</v>
      </c>
      <c r="S114" s="236">
        <f t="shared" si="12"/>
        <v>0</v>
      </c>
      <c r="T114" s="236">
        <f t="shared" si="13"/>
        <v>0</v>
      </c>
      <c r="U114" s="236">
        <f t="shared" si="14"/>
        <v>0</v>
      </c>
      <c r="V114" s="236">
        <f t="shared" si="15"/>
        <v>0</v>
      </c>
      <c r="W114" s="236">
        <f t="shared" si="16"/>
        <v>0</v>
      </c>
      <c r="X114" s="238">
        <f t="shared" si="17"/>
        <v>0</v>
      </c>
      <c r="Y114" s="238">
        <f t="shared" si="18"/>
        <v>0</v>
      </c>
    </row>
    <row r="115" spans="1:25" ht="60" x14ac:dyDescent="0.25">
      <c r="A115" s="191" t="s">
        <v>674</v>
      </c>
      <c r="B115" s="228" t="s">
        <v>691</v>
      </c>
      <c r="C115" s="193" t="s">
        <v>692</v>
      </c>
      <c r="D115" s="194">
        <v>319</v>
      </c>
      <c r="E115" s="229">
        <v>319</v>
      </c>
      <c r="F115" s="230" t="s">
        <v>33</v>
      </c>
      <c r="G115" s="231">
        <v>0</v>
      </c>
      <c r="H115" s="232">
        <v>0</v>
      </c>
      <c r="I115" s="232">
        <v>0</v>
      </c>
      <c r="J115" s="232">
        <v>0</v>
      </c>
      <c r="K115" s="233">
        <v>0</v>
      </c>
      <c r="L115" s="232">
        <f t="shared" si="10"/>
        <v>0</v>
      </c>
      <c r="M115" s="234">
        <v>0</v>
      </c>
      <c r="N115" s="232">
        <f t="shared" si="19"/>
        <v>0</v>
      </c>
      <c r="O115" s="242"/>
      <c r="P115" s="216"/>
      <c r="Q115" s="236">
        <f t="shared" si="11"/>
        <v>0</v>
      </c>
      <c r="R115" s="237">
        <v>0</v>
      </c>
      <c r="S115" s="236">
        <f t="shared" si="12"/>
        <v>0</v>
      </c>
      <c r="T115" s="236">
        <f t="shared" si="13"/>
        <v>0</v>
      </c>
      <c r="U115" s="236">
        <f t="shared" si="14"/>
        <v>0</v>
      </c>
      <c r="V115" s="236">
        <f t="shared" si="15"/>
        <v>0</v>
      </c>
      <c r="W115" s="236">
        <f t="shared" si="16"/>
        <v>0</v>
      </c>
      <c r="X115" s="238">
        <f t="shared" si="17"/>
        <v>0</v>
      </c>
      <c r="Y115" s="238">
        <f t="shared" si="18"/>
        <v>0</v>
      </c>
    </row>
    <row r="116" spans="1:25" ht="60" x14ac:dyDescent="0.25">
      <c r="A116" s="191" t="s">
        <v>1739</v>
      </c>
      <c r="B116" s="228" t="s">
        <v>1756</v>
      </c>
      <c r="C116" s="193" t="s">
        <v>1757</v>
      </c>
      <c r="D116" s="194">
        <v>271.44</v>
      </c>
      <c r="E116" s="229">
        <v>271.44</v>
      </c>
      <c r="F116" s="230" t="s">
        <v>33</v>
      </c>
      <c r="G116" s="231">
        <v>0</v>
      </c>
      <c r="H116" s="232">
        <v>0</v>
      </c>
      <c r="I116" s="232">
        <v>0</v>
      </c>
      <c r="J116" s="232">
        <v>0</v>
      </c>
      <c r="K116" s="233">
        <v>0</v>
      </c>
      <c r="L116" s="232">
        <f t="shared" si="10"/>
        <v>0</v>
      </c>
      <c r="M116" s="234">
        <v>0</v>
      </c>
      <c r="N116" s="232">
        <f t="shared" si="19"/>
        <v>0</v>
      </c>
      <c r="O116" s="242"/>
      <c r="P116" s="216"/>
      <c r="Q116" s="236">
        <f t="shared" si="11"/>
        <v>0</v>
      </c>
      <c r="R116" s="237">
        <v>0</v>
      </c>
      <c r="S116" s="236">
        <f t="shared" si="12"/>
        <v>0</v>
      </c>
      <c r="T116" s="236">
        <f t="shared" si="13"/>
        <v>0</v>
      </c>
      <c r="U116" s="236">
        <f t="shared" si="14"/>
        <v>0</v>
      </c>
      <c r="V116" s="236">
        <f t="shared" si="15"/>
        <v>0</v>
      </c>
      <c r="W116" s="236">
        <f t="shared" si="16"/>
        <v>0</v>
      </c>
      <c r="X116" s="238">
        <f t="shared" si="17"/>
        <v>0</v>
      </c>
      <c r="Y116" s="238">
        <f t="shared" si="18"/>
        <v>0</v>
      </c>
    </row>
    <row r="117" spans="1:25" ht="30" x14ac:dyDescent="0.25">
      <c r="A117" s="191" t="s">
        <v>674</v>
      </c>
      <c r="B117" s="228" t="s">
        <v>693</v>
      </c>
      <c r="C117" s="193" t="s">
        <v>694</v>
      </c>
      <c r="D117" s="194">
        <v>38.369999999999997</v>
      </c>
      <c r="E117" s="229">
        <v>38.369999999999997</v>
      </c>
      <c r="F117" s="230" t="s">
        <v>33</v>
      </c>
      <c r="G117" s="231">
        <v>1</v>
      </c>
      <c r="H117" s="232">
        <v>20</v>
      </c>
      <c r="I117" s="232">
        <v>0</v>
      </c>
      <c r="J117" s="232">
        <v>15</v>
      </c>
      <c r="K117" s="233">
        <v>0</v>
      </c>
      <c r="L117" s="232">
        <f t="shared" si="10"/>
        <v>6</v>
      </c>
      <c r="M117" s="234">
        <v>6</v>
      </c>
      <c r="N117" s="232">
        <f t="shared" si="19"/>
        <v>0</v>
      </c>
      <c r="O117" s="243"/>
      <c r="P117" s="216"/>
      <c r="Q117" s="236">
        <f t="shared" si="11"/>
        <v>38.369999999999997</v>
      </c>
      <c r="R117" s="237">
        <v>0</v>
      </c>
      <c r="S117" s="236">
        <f t="shared" si="12"/>
        <v>767.4</v>
      </c>
      <c r="T117" s="236">
        <f t="shared" si="13"/>
        <v>0</v>
      </c>
      <c r="U117" s="236">
        <f t="shared" si="14"/>
        <v>575.54999999999995</v>
      </c>
      <c r="V117" s="236">
        <f t="shared" si="15"/>
        <v>0</v>
      </c>
      <c r="W117" s="236">
        <f t="shared" si="16"/>
        <v>230.22000000000003</v>
      </c>
      <c r="X117" s="238">
        <f t="shared" si="17"/>
        <v>230.21999999999997</v>
      </c>
      <c r="Y117" s="238">
        <f t="shared" si="18"/>
        <v>0</v>
      </c>
    </row>
    <row r="118" spans="1:25" ht="30" x14ac:dyDescent="0.25">
      <c r="A118" s="191" t="s">
        <v>674</v>
      </c>
      <c r="B118" s="228" t="s">
        <v>695</v>
      </c>
      <c r="C118" s="193" t="s">
        <v>696</v>
      </c>
      <c r="D118" s="194">
        <v>1.73</v>
      </c>
      <c r="E118" s="229">
        <v>1.73</v>
      </c>
      <c r="F118" s="230" t="s">
        <v>33</v>
      </c>
      <c r="G118" s="231">
        <v>6</v>
      </c>
      <c r="H118" s="232">
        <v>0</v>
      </c>
      <c r="I118" s="232">
        <v>0</v>
      </c>
      <c r="J118" s="232">
        <v>0</v>
      </c>
      <c r="K118" s="233">
        <v>0</v>
      </c>
      <c r="L118" s="232">
        <f t="shared" si="10"/>
        <v>6</v>
      </c>
      <c r="M118" s="234">
        <v>6</v>
      </c>
      <c r="N118" s="232">
        <f t="shared" si="19"/>
        <v>0</v>
      </c>
      <c r="O118" s="242"/>
      <c r="P118" s="216"/>
      <c r="Q118" s="236">
        <f t="shared" si="11"/>
        <v>10.379999999999999</v>
      </c>
      <c r="R118" s="237">
        <v>0</v>
      </c>
      <c r="S118" s="236">
        <f t="shared" si="12"/>
        <v>0</v>
      </c>
      <c r="T118" s="236">
        <f t="shared" si="13"/>
        <v>0</v>
      </c>
      <c r="U118" s="236">
        <f t="shared" si="14"/>
        <v>0</v>
      </c>
      <c r="V118" s="236">
        <f t="shared" si="15"/>
        <v>0</v>
      </c>
      <c r="W118" s="236">
        <f t="shared" si="16"/>
        <v>10.379999999999999</v>
      </c>
      <c r="X118" s="238">
        <f t="shared" si="17"/>
        <v>10.379999999999999</v>
      </c>
      <c r="Y118" s="238">
        <f t="shared" si="18"/>
        <v>0</v>
      </c>
    </row>
    <row r="119" spans="1:25" ht="30" x14ac:dyDescent="0.25">
      <c r="A119" s="191" t="s">
        <v>1271</v>
      </c>
      <c r="B119" s="228" t="s">
        <v>1668</v>
      </c>
      <c r="C119" s="193" t="s">
        <v>1669</v>
      </c>
      <c r="D119" s="194">
        <v>16.66</v>
      </c>
      <c r="E119" s="229">
        <v>16.66</v>
      </c>
      <c r="F119" s="230" t="s">
        <v>33</v>
      </c>
      <c r="G119" s="231">
        <v>0</v>
      </c>
      <c r="H119" s="232">
        <v>0</v>
      </c>
      <c r="I119" s="232">
        <v>0</v>
      </c>
      <c r="J119" s="232">
        <v>0</v>
      </c>
      <c r="K119" s="233">
        <v>0</v>
      </c>
      <c r="L119" s="232">
        <f t="shared" si="10"/>
        <v>0</v>
      </c>
      <c r="M119" s="234">
        <v>0</v>
      </c>
      <c r="N119" s="232">
        <f t="shared" si="19"/>
        <v>0</v>
      </c>
      <c r="O119" s="243"/>
      <c r="P119" s="216"/>
      <c r="Q119" s="236">
        <f t="shared" si="11"/>
        <v>0</v>
      </c>
      <c r="R119" s="237">
        <v>0</v>
      </c>
      <c r="S119" s="236">
        <f t="shared" si="12"/>
        <v>0</v>
      </c>
      <c r="T119" s="236">
        <f t="shared" si="13"/>
        <v>0</v>
      </c>
      <c r="U119" s="236">
        <f t="shared" si="14"/>
        <v>0</v>
      </c>
      <c r="V119" s="236">
        <f t="shared" si="15"/>
        <v>0</v>
      </c>
      <c r="W119" s="236">
        <f t="shared" si="16"/>
        <v>0</v>
      </c>
      <c r="X119" s="238">
        <f t="shared" si="17"/>
        <v>0</v>
      </c>
      <c r="Y119" s="238">
        <f t="shared" si="18"/>
        <v>0</v>
      </c>
    </row>
    <row r="120" spans="1:25" ht="30" x14ac:dyDescent="0.25">
      <c r="A120" s="191" t="s">
        <v>1271</v>
      </c>
      <c r="B120" s="228" t="s">
        <v>1670</v>
      </c>
      <c r="C120" s="193" t="s">
        <v>1671</v>
      </c>
      <c r="D120" s="194">
        <v>35.96</v>
      </c>
      <c r="E120" s="229">
        <v>35.96</v>
      </c>
      <c r="F120" s="230" t="s">
        <v>33</v>
      </c>
      <c r="G120" s="231">
        <v>0</v>
      </c>
      <c r="H120" s="232">
        <v>0</v>
      </c>
      <c r="I120" s="232">
        <v>0</v>
      </c>
      <c r="J120" s="232">
        <v>0</v>
      </c>
      <c r="K120" s="233">
        <v>0</v>
      </c>
      <c r="L120" s="232">
        <f t="shared" si="10"/>
        <v>0</v>
      </c>
      <c r="M120" s="234">
        <v>0</v>
      </c>
      <c r="N120" s="232">
        <f t="shared" si="19"/>
        <v>0</v>
      </c>
      <c r="O120" s="246"/>
      <c r="P120" s="216"/>
      <c r="Q120" s="236">
        <f t="shared" si="11"/>
        <v>0</v>
      </c>
      <c r="R120" s="237">
        <v>0</v>
      </c>
      <c r="S120" s="236">
        <f t="shared" si="12"/>
        <v>0</v>
      </c>
      <c r="T120" s="236">
        <f t="shared" si="13"/>
        <v>0</v>
      </c>
      <c r="U120" s="236">
        <f t="shared" si="14"/>
        <v>0</v>
      </c>
      <c r="V120" s="236">
        <f t="shared" si="15"/>
        <v>0</v>
      </c>
      <c r="W120" s="236">
        <f t="shared" si="16"/>
        <v>0</v>
      </c>
      <c r="X120" s="238">
        <f t="shared" si="17"/>
        <v>0</v>
      </c>
      <c r="Y120" s="238">
        <f t="shared" si="18"/>
        <v>0</v>
      </c>
    </row>
    <row r="121" spans="1:25" ht="30" x14ac:dyDescent="0.25">
      <c r="A121" s="191" t="s">
        <v>1053</v>
      </c>
      <c r="B121" s="228" t="s">
        <v>1088</v>
      </c>
      <c r="C121" s="193" t="s">
        <v>1089</v>
      </c>
      <c r="D121" s="194">
        <v>13.45</v>
      </c>
      <c r="E121" s="229">
        <v>13.45</v>
      </c>
      <c r="F121" s="230" t="s">
        <v>33</v>
      </c>
      <c r="G121" s="231">
        <v>5</v>
      </c>
      <c r="H121" s="232">
        <v>0</v>
      </c>
      <c r="I121" s="232">
        <v>0</v>
      </c>
      <c r="J121" s="232">
        <v>0</v>
      </c>
      <c r="K121" s="233">
        <v>0</v>
      </c>
      <c r="L121" s="232">
        <f t="shared" si="10"/>
        <v>5</v>
      </c>
      <c r="M121" s="234">
        <v>5</v>
      </c>
      <c r="N121" s="232">
        <f t="shared" si="19"/>
        <v>0</v>
      </c>
      <c r="O121" s="242"/>
      <c r="P121" s="216"/>
      <c r="Q121" s="236">
        <f t="shared" si="11"/>
        <v>67.25</v>
      </c>
      <c r="R121" s="237">
        <v>0</v>
      </c>
      <c r="S121" s="236">
        <f t="shared" si="12"/>
        <v>0</v>
      </c>
      <c r="T121" s="236">
        <f t="shared" si="13"/>
        <v>0</v>
      </c>
      <c r="U121" s="236">
        <f t="shared" si="14"/>
        <v>0</v>
      </c>
      <c r="V121" s="236">
        <f t="shared" si="15"/>
        <v>0</v>
      </c>
      <c r="W121" s="236">
        <f t="shared" si="16"/>
        <v>67.25</v>
      </c>
      <c r="X121" s="238">
        <f t="shared" si="17"/>
        <v>67.25</v>
      </c>
      <c r="Y121" s="238">
        <f t="shared" si="18"/>
        <v>0</v>
      </c>
    </row>
    <row r="122" spans="1:25" ht="30" x14ac:dyDescent="0.25">
      <c r="A122" s="191" t="s">
        <v>1271</v>
      </c>
      <c r="B122" s="228" t="s">
        <v>1672</v>
      </c>
      <c r="C122" s="193" t="s">
        <v>1673</v>
      </c>
      <c r="D122" s="194">
        <v>23.08</v>
      </c>
      <c r="E122" s="229">
        <v>23.08</v>
      </c>
      <c r="F122" s="230" t="s">
        <v>33</v>
      </c>
      <c r="G122" s="231">
        <v>0</v>
      </c>
      <c r="H122" s="232">
        <v>0</v>
      </c>
      <c r="I122" s="232">
        <v>0</v>
      </c>
      <c r="J122" s="232">
        <v>0</v>
      </c>
      <c r="K122" s="233">
        <v>0</v>
      </c>
      <c r="L122" s="232">
        <f t="shared" si="10"/>
        <v>0</v>
      </c>
      <c r="M122" s="234">
        <v>0</v>
      </c>
      <c r="N122" s="232">
        <f t="shared" si="19"/>
        <v>0</v>
      </c>
      <c r="O122" s="242"/>
      <c r="P122" s="216"/>
      <c r="Q122" s="236">
        <f t="shared" si="11"/>
        <v>0</v>
      </c>
      <c r="R122" s="237">
        <v>0</v>
      </c>
      <c r="S122" s="236">
        <f t="shared" si="12"/>
        <v>0</v>
      </c>
      <c r="T122" s="236">
        <f t="shared" si="13"/>
        <v>0</v>
      </c>
      <c r="U122" s="236">
        <f t="shared" si="14"/>
        <v>0</v>
      </c>
      <c r="V122" s="236">
        <f t="shared" si="15"/>
        <v>0</v>
      </c>
      <c r="W122" s="236">
        <f t="shared" si="16"/>
        <v>0</v>
      </c>
      <c r="X122" s="238">
        <f t="shared" si="17"/>
        <v>0</v>
      </c>
      <c r="Y122" s="238">
        <f t="shared" si="18"/>
        <v>0</v>
      </c>
    </row>
    <row r="123" spans="1:25" ht="30" x14ac:dyDescent="0.25">
      <c r="A123" s="191" t="s">
        <v>674</v>
      </c>
      <c r="B123" s="228" t="s">
        <v>697</v>
      </c>
      <c r="C123" s="193" t="s">
        <v>698</v>
      </c>
      <c r="D123" s="194">
        <v>205.32</v>
      </c>
      <c r="E123" s="229">
        <v>205.32</v>
      </c>
      <c r="F123" s="230" t="s">
        <v>53</v>
      </c>
      <c r="G123" s="231">
        <v>0</v>
      </c>
      <c r="H123" s="232">
        <v>0</v>
      </c>
      <c r="I123" s="232">
        <v>0</v>
      </c>
      <c r="J123" s="232">
        <v>0</v>
      </c>
      <c r="K123" s="233">
        <v>0</v>
      </c>
      <c r="L123" s="232">
        <f t="shared" si="10"/>
        <v>0</v>
      </c>
      <c r="M123" s="234">
        <v>0</v>
      </c>
      <c r="N123" s="232">
        <f t="shared" si="19"/>
        <v>0</v>
      </c>
      <c r="O123" s="242"/>
      <c r="P123" s="216"/>
      <c r="Q123" s="236">
        <f t="shared" si="11"/>
        <v>0</v>
      </c>
      <c r="R123" s="237">
        <v>0</v>
      </c>
      <c r="S123" s="236">
        <f t="shared" si="12"/>
        <v>0</v>
      </c>
      <c r="T123" s="236">
        <f t="shared" si="13"/>
        <v>0</v>
      </c>
      <c r="U123" s="236">
        <f t="shared" si="14"/>
        <v>0</v>
      </c>
      <c r="V123" s="236">
        <f t="shared" si="15"/>
        <v>0</v>
      </c>
      <c r="W123" s="236">
        <f t="shared" si="16"/>
        <v>0</v>
      </c>
      <c r="X123" s="238">
        <f t="shared" si="17"/>
        <v>0</v>
      </c>
      <c r="Y123" s="238">
        <f t="shared" si="18"/>
        <v>0</v>
      </c>
    </row>
    <row r="124" spans="1:25" ht="30" x14ac:dyDescent="0.25">
      <c r="A124" s="247"/>
      <c r="B124" s="245" t="s">
        <v>2485</v>
      </c>
      <c r="C124" s="195" t="s">
        <v>2199</v>
      </c>
      <c r="D124" s="198">
        <v>33.5</v>
      </c>
      <c r="E124" s="248">
        <v>33.5</v>
      </c>
      <c r="F124" s="230" t="s">
        <v>33</v>
      </c>
      <c r="G124" s="231">
        <v>0</v>
      </c>
      <c r="H124" s="232">
        <v>0</v>
      </c>
      <c r="I124" s="232">
        <v>0</v>
      </c>
      <c r="J124" s="232">
        <v>0</v>
      </c>
      <c r="K124" s="233">
        <v>0</v>
      </c>
      <c r="L124" s="232">
        <f t="shared" si="10"/>
        <v>0</v>
      </c>
      <c r="M124" s="234">
        <v>0</v>
      </c>
      <c r="N124" s="232">
        <f t="shared" si="19"/>
        <v>0</v>
      </c>
      <c r="O124" s="249" t="s">
        <v>2335</v>
      </c>
      <c r="P124" s="216"/>
      <c r="Q124" s="236">
        <f t="shared" si="11"/>
        <v>0</v>
      </c>
      <c r="R124" s="237">
        <v>0</v>
      </c>
      <c r="S124" s="236">
        <f t="shared" si="12"/>
        <v>0</v>
      </c>
      <c r="T124" s="236">
        <f t="shared" si="13"/>
        <v>0</v>
      </c>
      <c r="U124" s="236">
        <f t="shared" si="14"/>
        <v>0</v>
      </c>
      <c r="V124" s="236">
        <f t="shared" si="15"/>
        <v>0</v>
      </c>
      <c r="W124" s="236">
        <f t="shared" si="16"/>
        <v>0</v>
      </c>
      <c r="X124" s="238">
        <f t="shared" si="17"/>
        <v>0</v>
      </c>
      <c r="Y124" s="238">
        <f t="shared" si="18"/>
        <v>0</v>
      </c>
    </row>
    <row r="125" spans="1:25" ht="30" x14ac:dyDescent="0.25">
      <c r="A125" s="247"/>
      <c r="B125" s="245" t="s">
        <v>2486</v>
      </c>
      <c r="C125" s="195" t="s">
        <v>2200</v>
      </c>
      <c r="D125" s="198">
        <v>33.5</v>
      </c>
      <c r="E125" s="248">
        <v>33.5</v>
      </c>
      <c r="F125" s="230" t="s">
        <v>33</v>
      </c>
      <c r="G125" s="231">
        <v>0</v>
      </c>
      <c r="H125" s="232">
        <v>0</v>
      </c>
      <c r="I125" s="232">
        <v>0</v>
      </c>
      <c r="J125" s="232">
        <v>0</v>
      </c>
      <c r="K125" s="233">
        <v>0</v>
      </c>
      <c r="L125" s="232">
        <f t="shared" si="10"/>
        <v>0</v>
      </c>
      <c r="M125" s="234">
        <v>0</v>
      </c>
      <c r="N125" s="232">
        <f t="shared" si="19"/>
        <v>0</v>
      </c>
      <c r="O125" s="249" t="s">
        <v>2335</v>
      </c>
      <c r="P125" s="216"/>
      <c r="Q125" s="236">
        <f t="shared" si="11"/>
        <v>0</v>
      </c>
      <c r="R125" s="237">
        <v>0</v>
      </c>
      <c r="S125" s="236">
        <f t="shared" si="12"/>
        <v>0</v>
      </c>
      <c r="T125" s="236">
        <f t="shared" si="13"/>
        <v>0</v>
      </c>
      <c r="U125" s="236">
        <f t="shared" si="14"/>
        <v>0</v>
      </c>
      <c r="V125" s="236">
        <f t="shared" si="15"/>
        <v>0</v>
      </c>
      <c r="W125" s="236">
        <f t="shared" si="16"/>
        <v>0</v>
      </c>
      <c r="X125" s="238">
        <f t="shared" si="17"/>
        <v>0</v>
      </c>
      <c r="Y125" s="238">
        <f t="shared" si="18"/>
        <v>0</v>
      </c>
    </row>
    <row r="126" spans="1:25" ht="30" x14ac:dyDescent="0.25">
      <c r="A126" s="191" t="s">
        <v>27</v>
      </c>
      <c r="B126" s="228" t="s">
        <v>42</v>
      </c>
      <c r="C126" s="193" t="s">
        <v>43</v>
      </c>
      <c r="D126" s="194">
        <v>233.16</v>
      </c>
      <c r="E126" s="229">
        <v>233.16</v>
      </c>
      <c r="F126" s="230" t="s">
        <v>33</v>
      </c>
      <c r="G126" s="231">
        <v>2</v>
      </c>
      <c r="H126" s="232">
        <v>0</v>
      </c>
      <c r="I126" s="232">
        <v>0</v>
      </c>
      <c r="J126" s="232">
        <v>0</v>
      </c>
      <c r="K126" s="233">
        <v>0</v>
      </c>
      <c r="L126" s="232">
        <f t="shared" si="10"/>
        <v>2</v>
      </c>
      <c r="M126" s="234">
        <v>2</v>
      </c>
      <c r="N126" s="232">
        <f t="shared" si="19"/>
        <v>0</v>
      </c>
      <c r="O126" s="244"/>
      <c r="P126" s="216"/>
      <c r="Q126" s="236">
        <f t="shared" si="11"/>
        <v>466.32</v>
      </c>
      <c r="R126" s="237">
        <v>0</v>
      </c>
      <c r="S126" s="236">
        <f t="shared" si="12"/>
        <v>0</v>
      </c>
      <c r="T126" s="236">
        <f t="shared" si="13"/>
        <v>0</v>
      </c>
      <c r="U126" s="236">
        <f t="shared" si="14"/>
        <v>0</v>
      </c>
      <c r="V126" s="236">
        <f t="shared" si="15"/>
        <v>0</v>
      </c>
      <c r="W126" s="236">
        <f t="shared" si="16"/>
        <v>466.32</v>
      </c>
      <c r="X126" s="238">
        <f t="shared" si="17"/>
        <v>466.32</v>
      </c>
      <c r="Y126" s="238">
        <f t="shared" si="18"/>
        <v>0</v>
      </c>
    </row>
    <row r="127" spans="1:25" ht="30" x14ac:dyDescent="0.25">
      <c r="A127" s="191" t="s">
        <v>27</v>
      </c>
      <c r="B127" s="228" t="s">
        <v>45</v>
      </c>
      <c r="C127" s="193" t="s">
        <v>46</v>
      </c>
      <c r="D127" s="194">
        <v>0</v>
      </c>
      <c r="E127" s="229">
        <v>0</v>
      </c>
      <c r="F127" s="230" t="s">
        <v>33</v>
      </c>
      <c r="G127" s="231">
        <v>0</v>
      </c>
      <c r="H127" s="232">
        <v>0</v>
      </c>
      <c r="I127" s="232">
        <v>0</v>
      </c>
      <c r="J127" s="232">
        <v>0</v>
      </c>
      <c r="K127" s="233">
        <v>0</v>
      </c>
      <c r="L127" s="232">
        <f t="shared" si="10"/>
        <v>0</v>
      </c>
      <c r="M127" s="234">
        <v>0</v>
      </c>
      <c r="N127" s="232">
        <f t="shared" si="19"/>
        <v>0</v>
      </c>
      <c r="O127" s="246"/>
      <c r="P127" s="216"/>
      <c r="Q127" s="236">
        <f t="shared" si="11"/>
        <v>0</v>
      </c>
      <c r="R127" s="237">
        <v>0</v>
      </c>
      <c r="S127" s="236">
        <f t="shared" si="12"/>
        <v>0</v>
      </c>
      <c r="T127" s="236">
        <f t="shared" si="13"/>
        <v>0</v>
      </c>
      <c r="U127" s="236">
        <f t="shared" si="14"/>
        <v>0</v>
      </c>
      <c r="V127" s="236">
        <f t="shared" si="15"/>
        <v>0</v>
      </c>
      <c r="W127" s="236">
        <f t="shared" si="16"/>
        <v>0</v>
      </c>
      <c r="X127" s="238">
        <f t="shared" si="17"/>
        <v>0</v>
      </c>
      <c r="Y127" s="238">
        <f t="shared" si="18"/>
        <v>0</v>
      </c>
    </row>
    <row r="128" spans="1:25" ht="30" x14ac:dyDescent="0.25">
      <c r="A128" s="191" t="s">
        <v>27</v>
      </c>
      <c r="B128" s="228" t="s">
        <v>47</v>
      </c>
      <c r="C128" s="193" t="s">
        <v>48</v>
      </c>
      <c r="D128" s="194">
        <v>0</v>
      </c>
      <c r="E128" s="229">
        <v>0</v>
      </c>
      <c r="F128" s="230" t="s">
        <v>33</v>
      </c>
      <c r="G128" s="231">
        <v>0</v>
      </c>
      <c r="H128" s="232">
        <v>0</v>
      </c>
      <c r="I128" s="232">
        <v>0</v>
      </c>
      <c r="J128" s="232">
        <v>0</v>
      </c>
      <c r="K128" s="233">
        <v>0</v>
      </c>
      <c r="L128" s="232">
        <f t="shared" si="10"/>
        <v>0</v>
      </c>
      <c r="M128" s="234">
        <v>0</v>
      </c>
      <c r="N128" s="232">
        <f t="shared" si="19"/>
        <v>0</v>
      </c>
      <c r="O128" s="246"/>
      <c r="P128" s="216"/>
      <c r="Q128" s="236">
        <f t="shared" si="11"/>
        <v>0</v>
      </c>
      <c r="R128" s="237">
        <v>0</v>
      </c>
      <c r="S128" s="236">
        <f t="shared" si="12"/>
        <v>0</v>
      </c>
      <c r="T128" s="236">
        <f t="shared" si="13"/>
        <v>0</v>
      </c>
      <c r="U128" s="236">
        <f t="shared" si="14"/>
        <v>0</v>
      </c>
      <c r="V128" s="236">
        <f t="shared" si="15"/>
        <v>0</v>
      </c>
      <c r="W128" s="236">
        <f t="shared" si="16"/>
        <v>0</v>
      </c>
      <c r="X128" s="238">
        <f t="shared" si="17"/>
        <v>0</v>
      </c>
      <c r="Y128" s="238">
        <f t="shared" si="18"/>
        <v>0</v>
      </c>
    </row>
    <row r="129" spans="1:25" ht="30" x14ac:dyDescent="0.25">
      <c r="A129" s="191" t="s">
        <v>27</v>
      </c>
      <c r="B129" s="228" t="s">
        <v>49</v>
      </c>
      <c r="C129" s="193" t="s">
        <v>50</v>
      </c>
      <c r="D129" s="194">
        <v>261</v>
      </c>
      <c r="E129" s="229">
        <v>261</v>
      </c>
      <c r="F129" s="230" t="s">
        <v>33</v>
      </c>
      <c r="G129" s="231">
        <v>0</v>
      </c>
      <c r="H129" s="232">
        <v>0</v>
      </c>
      <c r="I129" s="232">
        <v>0</v>
      </c>
      <c r="J129" s="232">
        <v>0</v>
      </c>
      <c r="K129" s="233">
        <v>0</v>
      </c>
      <c r="L129" s="232">
        <f t="shared" si="10"/>
        <v>0</v>
      </c>
      <c r="M129" s="234">
        <v>0</v>
      </c>
      <c r="N129" s="232">
        <f t="shared" si="19"/>
        <v>0</v>
      </c>
      <c r="O129" s="242"/>
      <c r="P129" s="216"/>
      <c r="Q129" s="236">
        <f t="shared" si="11"/>
        <v>0</v>
      </c>
      <c r="R129" s="237">
        <v>0</v>
      </c>
      <c r="S129" s="236">
        <f t="shared" si="12"/>
        <v>0</v>
      </c>
      <c r="T129" s="236">
        <f t="shared" si="13"/>
        <v>0</v>
      </c>
      <c r="U129" s="236">
        <f t="shared" si="14"/>
        <v>0</v>
      </c>
      <c r="V129" s="236">
        <f t="shared" si="15"/>
        <v>0</v>
      </c>
      <c r="W129" s="236">
        <f t="shared" si="16"/>
        <v>0</v>
      </c>
      <c r="X129" s="238">
        <f t="shared" si="17"/>
        <v>0</v>
      </c>
      <c r="Y129" s="238">
        <f t="shared" si="18"/>
        <v>0</v>
      </c>
    </row>
    <row r="130" spans="1:25" ht="30" x14ac:dyDescent="0.25">
      <c r="A130" s="191" t="s">
        <v>27</v>
      </c>
      <c r="B130" s="228" t="s">
        <v>51</v>
      </c>
      <c r="C130" s="193" t="s">
        <v>52</v>
      </c>
      <c r="D130" s="194">
        <v>79.459999999999994</v>
      </c>
      <c r="E130" s="229">
        <v>79.459999999999994</v>
      </c>
      <c r="F130" s="230" t="s">
        <v>53</v>
      </c>
      <c r="G130" s="231">
        <v>0</v>
      </c>
      <c r="H130" s="232">
        <v>0</v>
      </c>
      <c r="I130" s="232">
        <v>0</v>
      </c>
      <c r="J130" s="232">
        <v>0</v>
      </c>
      <c r="K130" s="233">
        <v>0</v>
      </c>
      <c r="L130" s="232">
        <f t="shared" si="10"/>
        <v>0</v>
      </c>
      <c r="M130" s="234">
        <v>0</v>
      </c>
      <c r="N130" s="232">
        <f t="shared" si="19"/>
        <v>0</v>
      </c>
      <c r="O130" s="242"/>
      <c r="P130" s="216"/>
      <c r="Q130" s="236">
        <f t="shared" si="11"/>
        <v>0</v>
      </c>
      <c r="R130" s="237">
        <v>0</v>
      </c>
      <c r="S130" s="236">
        <f t="shared" si="12"/>
        <v>0</v>
      </c>
      <c r="T130" s="236">
        <f t="shared" si="13"/>
        <v>0</v>
      </c>
      <c r="U130" s="236">
        <f t="shared" si="14"/>
        <v>0</v>
      </c>
      <c r="V130" s="236">
        <f t="shared" si="15"/>
        <v>0</v>
      </c>
      <c r="W130" s="236">
        <f t="shared" si="16"/>
        <v>0</v>
      </c>
      <c r="X130" s="238">
        <f t="shared" si="17"/>
        <v>0</v>
      </c>
      <c r="Y130" s="238">
        <f t="shared" si="18"/>
        <v>0</v>
      </c>
    </row>
    <row r="131" spans="1:25" ht="30" x14ac:dyDescent="0.25">
      <c r="A131" s="191" t="s">
        <v>27</v>
      </c>
      <c r="B131" s="228" t="s">
        <v>54</v>
      </c>
      <c r="C131" s="193" t="s">
        <v>55</v>
      </c>
      <c r="D131" s="194">
        <v>80.040000000000006</v>
      </c>
      <c r="E131" s="229">
        <v>80.040000000000006</v>
      </c>
      <c r="F131" s="230" t="s">
        <v>53</v>
      </c>
      <c r="G131" s="231">
        <v>17</v>
      </c>
      <c r="H131" s="232">
        <v>150</v>
      </c>
      <c r="I131" s="232">
        <v>0</v>
      </c>
      <c r="J131" s="232">
        <v>47</v>
      </c>
      <c r="K131" s="233">
        <v>0</v>
      </c>
      <c r="L131" s="232">
        <f t="shared" si="10"/>
        <v>120</v>
      </c>
      <c r="M131" s="234">
        <v>120</v>
      </c>
      <c r="N131" s="232">
        <f t="shared" si="19"/>
        <v>0</v>
      </c>
      <c r="O131" s="244"/>
      <c r="P131" s="216"/>
      <c r="Q131" s="236">
        <f t="shared" si="11"/>
        <v>1360.68</v>
      </c>
      <c r="R131" s="237">
        <v>0</v>
      </c>
      <c r="S131" s="236">
        <f t="shared" si="12"/>
        <v>12006.000000000002</v>
      </c>
      <c r="T131" s="236">
        <f t="shared" si="13"/>
        <v>0</v>
      </c>
      <c r="U131" s="236">
        <f t="shared" si="14"/>
        <v>3761.88</v>
      </c>
      <c r="V131" s="236">
        <f t="shared" si="15"/>
        <v>0</v>
      </c>
      <c r="W131" s="236">
        <f t="shared" si="16"/>
        <v>9604.8000000000029</v>
      </c>
      <c r="X131" s="238">
        <f t="shared" si="17"/>
        <v>9604.8000000000011</v>
      </c>
      <c r="Y131" s="238">
        <f t="shared" si="18"/>
        <v>0</v>
      </c>
    </row>
    <row r="132" spans="1:25" ht="30" x14ac:dyDescent="0.25">
      <c r="A132" s="191" t="s">
        <v>27</v>
      </c>
      <c r="B132" s="228" t="s">
        <v>56</v>
      </c>
      <c r="C132" s="193" t="s">
        <v>57</v>
      </c>
      <c r="D132" s="194">
        <v>79.459999999999994</v>
      </c>
      <c r="E132" s="229">
        <v>79.459999999999994</v>
      </c>
      <c r="F132" s="230" t="s">
        <v>53</v>
      </c>
      <c r="G132" s="231">
        <v>15</v>
      </c>
      <c r="H132" s="232">
        <v>70</v>
      </c>
      <c r="I132" s="232">
        <v>0</v>
      </c>
      <c r="J132" s="232">
        <v>49</v>
      </c>
      <c r="K132" s="233">
        <v>0</v>
      </c>
      <c r="L132" s="232">
        <f t="shared" si="10"/>
        <v>36</v>
      </c>
      <c r="M132" s="234">
        <v>36</v>
      </c>
      <c r="N132" s="232">
        <f t="shared" si="19"/>
        <v>0</v>
      </c>
      <c r="O132" s="249"/>
      <c r="P132" s="216"/>
      <c r="Q132" s="236">
        <f t="shared" si="11"/>
        <v>1191.8999999999999</v>
      </c>
      <c r="R132" s="237">
        <v>0</v>
      </c>
      <c r="S132" s="236">
        <f t="shared" si="12"/>
        <v>5562.2</v>
      </c>
      <c r="T132" s="236">
        <f t="shared" si="13"/>
        <v>0</v>
      </c>
      <c r="U132" s="236">
        <f t="shared" si="14"/>
        <v>3893.5399999999995</v>
      </c>
      <c r="V132" s="236">
        <f t="shared" si="15"/>
        <v>0</v>
      </c>
      <c r="W132" s="236">
        <f t="shared" si="16"/>
        <v>2860.56</v>
      </c>
      <c r="X132" s="238">
        <f t="shared" si="17"/>
        <v>2860.56</v>
      </c>
      <c r="Y132" s="238">
        <f t="shared" si="18"/>
        <v>0</v>
      </c>
    </row>
    <row r="133" spans="1:25" ht="30" x14ac:dyDescent="0.25">
      <c r="A133" s="191" t="s">
        <v>27</v>
      </c>
      <c r="B133" s="228" t="s">
        <v>58</v>
      </c>
      <c r="C133" s="193" t="s">
        <v>59</v>
      </c>
      <c r="D133" s="194">
        <v>225</v>
      </c>
      <c r="E133" s="229">
        <v>225</v>
      </c>
      <c r="F133" s="230" t="s">
        <v>53</v>
      </c>
      <c r="G133" s="231">
        <v>0</v>
      </c>
      <c r="H133" s="232">
        <v>0</v>
      </c>
      <c r="I133" s="232">
        <v>0</v>
      </c>
      <c r="J133" s="232">
        <v>0</v>
      </c>
      <c r="K133" s="233">
        <v>0</v>
      </c>
      <c r="L133" s="232">
        <f t="shared" si="10"/>
        <v>0</v>
      </c>
      <c r="M133" s="234">
        <v>0</v>
      </c>
      <c r="N133" s="232">
        <f t="shared" si="19"/>
        <v>0</v>
      </c>
      <c r="O133" s="242"/>
      <c r="P133" s="216"/>
      <c r="Q133" s="236">
        <f t="shared" si="11"/>
        <v>0</v>
      </c>
      <c r="R133" s="237">
        <v>0</v>
      </c>
      <c r="S133" s="236">
        <f t="shared" si="12"/>
        <v>0</v>
      </c>
      <c r="T133" s="236">
        <f t="shared" si="13"/>
        <v>0</v>
      </c>
      <c r="U133" s="236">
        <f t="shared" si="14"/>
        <v>0</v>
      </c>
      <c r="V133" s="236">
        <f t="shared" si="15"/>
        <v>0</v>
      </c>
      <c r="W133" s="236">
        <f t="shared" si="16"/>
        <v>0</v>
      </c>
      <c r="X133" s="238">
        <f t="shared" si="17"/>
        <v>0</v>
      </c>
      <c r="Y133" s="238">
        <f t="shared" si="18"/>
        <v>0</v>
      </c>
    </row>
    <row r="134" spans="1:25" ht="30" x14ac:dyDescent="0.25">
      <c r="A134" s="191" t="s">
        <v>27</v>
      </c>
      <c r="B134" s="228" t="s">
        <v>60</v>
      </c>
      <c r="C134" s="193" t="s">
        <v>61</v>
      </c>
      <c r="D134" s="194">
        <v>132.82</v>
      </c>
      <c r="E134" s="229">
        <v>132.82</v>
      </c>
      <c r="F134" s="230" t="s">
        <v>33</v>
      </c>
      <c r="G134" s="231">
        <v>7</v>
      </c>
      <c r="H134" s="232">
        <v>0</v>
      </c>
      <c r="I134" s="232">
        <v>0</v>
      </c>
      <c r="J134" s="232">
        <v>0</v>
      </c>
      <c r="K134" s="233">
        <v>0</v>
      </c>
      <c r="L134" s="232">
        <f t="shared" si="10"/>
        <v>7</v>
      </c>
      <c r="M134" s="234">
        <v>7</v>
      </c>
      <c r="N134" s="232">
        <f t="shared" si="19"/>
        <v>0</v>
      </c>
      <c r="O134" s="249"/>
      <c r="P134" s="216"/>
      <c r="Q134" s="236">
        <f t="shared" si="11"/>
        <v>929.74</v>
      </c>
      <c r="R134" s="237">
        <v>0</v>
      </c>
      <c r="S134" s="236">
        <f t="shared" si="12"/>
        <v>0</v>
      </c>
      <c r="T134" s="236">
        <f t="shared" si="13"/>
        <v>0</v>
      </c>
      <c r="U134" s="236">
        <f t="shared" si="14"/>
        <v>0</v>
      </c>
      <c r="V134" s="236">
        <f t="shared" si="15"/>
        <v>0</v>
      </c>
      <c r="W134" s="236">
        <f t="shared" si="16"/>
        <v>929.74</v>
      </c>
      <c r="X134" s="238">
        <f t="shared" si="17"/>
        <v>929.74</v>
      </c>
      <c r="Y134" s="238">
        <f t="shared" si="18"/>
        <v>0</v>
      </c>
    </row>
    <row r="135" spans="1:25" ht="30" x14ac:dyDescent="0.25">
      <c r="A135" s="191" t="s">
        <v>1298</v>
      </c>
      <c r="B135" s="228" t="s">
        <v>1362</v>
      </c>
      <c r="C135" s="193" t="s">
        <v>1363</v>
      </c>
      <c r="D135" s="194">
        <v>339.15</v>
      </c>
      <c r="E135" s="229">
        <v>339.15</v>
      </c>
      <c r="F135" s="230" t="s">
        <v>33</v>
      </c>
      <c r="G135" s="231">
        <v>0</v>
      </c>
      <c r="H135" s="232">
        <v>0</v>
      </c>
      <c r="I135" s="232">
        <v>0</v>
      </c>
      <c r="J135" s="232">
        <v>0</v>
      </c>
      <c r="K135" s="233">
        <v>0</v>
      </c>
      <c r="L135" s="232">
        <f t="shared" si="10"/>
        <v>0</v>
      </c>
      <c r="M135" s="234">
        <v>0</v>
      </c>
      <c r="N135" s="232">
        <f t="shared" si="19"/>
        <v>0</v>
      </c>
      <c r="O135" s="242"/>
      <c r="P135" s="216"/>
      <c r="Q135" s="236">
        <f t="shared" si="11"/>
        <v>0</v>
      </c>
      <c r="R135" s="237">
        <v>0</v>
      </c>
      <c r="S135" s="236">
        <f t="shared" si="12"/>
        <v>0</v>
      </c>
      <c r="T135" s="236">
        <f t="shared" si="13"/>
        <v>0</v>
      </c>
      <c r="U135" s="236">
        <f t="shared" si="14"/>
        <v>0</v>
      </c>
      <c r="V135" s="236">
        <f t="shared" si="15"/>
        <v>0</v>
      </c>
      <c r="W135" s="236">
        <f t="shared" si="16"/>
        <v>0</v>
      </c>
      <c r="X135" s="238">
        <f t="shared" si="17"/>
        <v>0</v>
      </c>
      <c r="Y135" s="238">
        <f t="shared" si="18"/>
        <v>0</v>
      </c>
    </row>
    <row r="136" spans="1:25" ht="30" x14ac:dyDescent="0.25">
      <c r="A136" s="191" t="s">
        <v>27</v>
      </c>
      <c r="B136" s="228" t="s">
        <v>62</v>
      </c>
      <c r="C136" s="193" t="s">
        <v>63</v>
      </c>
      <c r="D136" s="194">
        <v>37.700000000000003</v>
      </c>
      <c r="E136" s="229">
        <v>37.700000000000003</v>
      </c>
      <c r="F136" s="230" t="s">
        <v>33</v>
      </c>
      <c r="G136" s="231">
        <v>18</v>
      </c>
      <c r="H136" s="232">
        <v>0</v>
      </c>
      <c r="I136" s="232">
        <v>0</v>
      </c>
      <c r="J136" s="232">
        <v>0</v>
      </c>
      <c r="K136" s="233">
        <v>0</v>
      </c>
      <c r="L136" s="232">
        <f t="shared" si="10"/>
        <v>18</v>
      </c>
      <c r="M136" s="234">
        <v>18</v>
      </c>
      <c r="N136" s="232">
        <f t="shared" si="19"/>
        <v>0</v>
      </c>
      <c r="O136" s="249"/>
      <c r="P136" s="216"/>
      <c r="Q136" s="236">
        <f t="shared" si="11"/>
        <v>678.6</v>
      </c>
      <c r="R136" s="237">
        <v>0</v>
      </c>
      <c r="S136" s="236">
        <f t="shared" si="12"/>
        <v>0</v>
      </c>
      <c r="T136" s="236">
        <f t="shared" si="13"/>
        <v>0</v>
      </c>
      <c r="U136" s="236">
        <f t="shared" si="14"/>
        <v>0</v>
      </c>
      <c r="V136" s="236">
        <f t="shared" si="15"/>
        <v>0</v>
      </c>
      <c r="W136" s="236">
        <f t="shared" si="16"/>
        <v>678.6</v>
      </c>
      <c r="X136" s="238">
        <f t="shared" si="17"/>
        <v>678.6</v>
      </c>
      <c r="Y136" s="238">
        <f t="shared" si="18"/>
        <v>0</v>
      </c>
    </row>
    <row r="137" spans="1:25" ht="45" x14ac:dyDescent="0.25">
      <c r="A137" s="191" t="s">
        <v>1540</v>
      </c>
      <c r="B137" s="228" t="s">
        <v>1545</v>
      </c>
      <c r="C137" s="193" t="s">
        <v>1546</v>
      </c>
      <c r="D137" s="194">
        <v>871.29</v>
      </c>
      <c r="E137" s="229">
        <v>871.29</v>
      </c>
      <c r="F137" s="230" t="s">
        <v>33</v>
      </c>
      <c r="G137" s="231">
        <v>0</v>
      </c>
      <c r="H137" s="232">
        <v>0</v>
      </c>
      <c r="I137" s="232">
        <v>0</v>
      </c>
      <c r="J137" s="232">
        <v>0</v>
      </c>
      <c r="K137" s="233">
        <v>0</v>
      </c>
      <c r="L137" s="232">
        <f t="shared" ref="L137:L200" si="20">G137+H137+I137-J137-K137</f>
        <v>0</v>
      </c>
      <c r="M137" s="234">
        <v>0</v>
      </c>
      <c r="N137" s="232">
        <f t="shared" si="19"/>
        <v>0</v>
      </c>
      <c r="O137" s="243"/>
      <c r="P137" s="216"/>
      <c r="Q137" s="236">
        <f t="shared" ref="Q137:Q200" si="21">G137*D137</f>
        <v>0</v>
      </c>
      <c r="R137" s="237">
        <v>0</v>
      </c>
      <c r="S137" s="236">
        <f t="shared" ref="S137:S200" si="22">H137*E137</f>
        <v>0</v>
      </c>
      <c r="T137" s="236">
        <f t="shared" ref="T137:T200" si="23">E137*I137</f>
        <v>0</v>
      </c>
      <c r="U137" s="236">
        <f t="shared" ref="U137:U200" si="24">E137*J137</f>
        <v>0</v>
      </c>
      <c r="V137" s="236">
        <f t="shared" ref="V137:V200" si="25">E137*K137</f>
        <v>0</v>
      </c>
      <c r="W137" s="236">
        <f t="shared" ref="W137:W200" si="26">Q137+R137+S137+T137-U137-V137</f>
        <v>0</v>
      </c>
      <c r="X137" s="238">
        <f t="shared" ref="X137:X200" si="27">L137*E137</f>
        <v>0</v>
      </c>
      <c r="Y137" s="238">
        <f t="shared" ref="Y137:Y200" si="28">X137-W137</f>
        <v>0</v>
      </c>
    </row>
    <row r="138" spans="1:25" ht="45" x14ac:dyDescent="0.25">
      <c r="A138" s="191" t="s">
        <v>1540</v>
      </c>
      <c r="B138" s="228" t="s">
        <v>1547</v>
      </c>
      <c r="C138" s="193" t="s">
        <v>1548</v>
      </c>
      <c r="D138" s="194">
        <v>659.46</v>
      </c>
      <c r="E138" s="229">
        <v>659.46</v>
      </c>
      <c r="F138" s="230" t="s">
        <v>33</v>
      </c>
      <c r="G138" s="231">
        <v>0</v>
      </c>
      <c r="H138" s="232">
        <v>0</v>
      </c>
      <c r="I138" s="232">
        <v>0</v>
      </c>
      <c r="J138" s="232">
        <v>0</v>
      </c>
      <c r="K138" s="233">
        <v>0</v>
      </c>
      <c r="L138" s="232">
        <f t="shared" si="20"/>
        <v>0</v>
      </c>
      <c r="M138" s="234">
        <v>0</v>
      </c>
      <c r="N138" s="232">
        <f t="shared" ref="N138:N201" si="29">M138-L138</f>
        <v>0</v>
      </c>
      <c r="O138" s="242"/>
      <c r="P138" s="216"/>
      <c r="Q138" s="236">
        <f t="shared" si="21"/>
        <v>0</v>
      </c>
      <c r="R138" s="237">
        <v>0</v>
      </c>
      <c r="S138" s="236">
        <f t="shared" si="22"/>
        <v>0</v>
      </c>
      <c r="T138" s="236">
        <f t="shared" si="23"/>
        <v>0</v>
      </c>
      <c r="U138" s="236">
        <f t="shared" si="24"/>
        <v>0</v>
      </c>
      <c r="V138" s="236">
        <f t="shared" si="25"/>
        <v>0</v>
      </c>
      <c r="W138" s="236">
        <f t="shared" si="26"/>
        <v>0</v>
      </c>
      <c r="X138" s="238">
        <f t="shared" si="27"/>
        <v>0</v>
      </c>
      <c r="Y138" s="238">
        <f t="shared" si="28"/>
        <v>0</v>
      </c>
    </row>
    <row r="139" spans="1:25" ht="45" x14ac:dyDescent="0.25">
      <c r="A139" s="191" t="s">
        <v>1540</v>
      </c>
      <c r="B139" s="228" t="s">
        <v>1549</v>
      </c>
      <c r="C139" s="193" t="s">
        <v>1550</v>
      </c>
      <c r="D139" s="194">
        <v>865.48</v>
      </c>
      <c r="E139" s="229">
        <v>865.48</v>
      </c>
      <c r="F139" s="230" t="s">
        <v>33</v>
      </c>
      <c r="G139" s="231">
        <v>0</v>
      </c>
      <c r="H139" s="232">
        <v>0</v>
      </c>
      <c r="I139" s="232">
        <v>0</v>
      </c>
      <c r="J139" s="232">
        <v>0</v>
      </c>
      <c r="K139" s="233">
        <v>0</v>
      </c>
      <c r="L139" s="232">
        <f t="shared" si="20"/>
        <v>0</v>
      </c>
      <c r="M139" s="234">
        <v>0</v>
      </c>
      <c r="N139" s="232">
        <f t="shared" si="29"/>
        <v>0</v>
      </c>
      <c r="O139" s="243"/>
      <c r="P139" s="216"/>
      <c r="Q139" s="236">
        <f t="shared" si="21"/>
        <v>0</v>
      </c>
      <c r="R139" s="237">
        <v>0</v>
      </c>
      <c r="S139" s="236">
        <f t="shared" si="22"/>
        <v>0</v>
      </c>
      <c r="T139" s="236">
        <f t="shared" si="23"/>
        <v>0</v>
      </c>
      <c r="U139" s="236">
        <f t="shared" si="24"/>
        <v>0</v>
      </c>
      <c r="V139" s="236">
        <f t="shared" si="25"/>
        <v>0</v>
      </c>
      <c r="W139" s="236">
        <f t="shared" si="26"/>
        <v>0</v>
      </c>
      <c r="X139" s="238">
        <f t="shared" si="27"/>
        <v>0</v>
      </c>
      <c r="Y139" s="238">
        <f t="shared" si="28"/>
        <v>0</v>
      </c>
    </row>
    <row r="140" spans="1:25" ht="60" x14ac:dyDescent="0.25">
      <c r="A140" s="191" t="s">
        <v>1540</v>
      </c>
      <c r="B140" s="228" t="s">
        <v>1551</v>
      </c>
      <c r="C140" s="193" t="s">
        <v>1552</v>
      </c>
      <c r="D140" s="194">
        <v>818.5</v>
      </c>
      <c r="E140" s="229">
        <v>818.5</v>
      </c>
      <c r="F140" s="230" t="s">
        <v>33</v>
      </c>
      <c r="G140" s="231">
        <v>0</v>
      </c>
      <c r="H140" s="232">
        <v>0</v>
      </c>
      <c r="I140" s="232">
        <v>0</v>
      </c>
      <c r="J140" s="232">
        <v>0</v>
      </c>
      <c r="K140" s="233">
        <v>0</v>
      </c>
      <c r="L140" s="232">
        <f t="shared" si="20"/>
        <v>0</v>
      </c>
      <c r="M140" s="234">
        <v>0</v>
      </c>
      <c r="N140" s="232">
        <f t="shared" si="29"/>
        <v>0</v>
      </c>
      <c r="O140" s="242"/>
      <c r="P140" s="216"/>
      <c r="Q140" s="236">
        <f t="shared" si="21"/>
        <v>0</v>
      </c>
      <c r="R140" s="237">
        <v>0</v>
      </c>
      <c r="S140" s="236">
        <f t="shared" si="22"/>
        <v>0</v>
      </c>
      <c r="T140" s="236">
        <f t="shared" si="23"/>
        <v>0</v>
      </c>
      <c r="U140" s="236">
        <f t="shared" si="24"/>
        <v>0</v>
      </c>
      <c r="V140" s="236">
        <f t="shared" si="25"/>
        <v>0</v>
      </c>
      <c r="W140" s="236">
        <f t="shared" si="26"/>
        <v>0</v>
      </c>
      <c r="X140" s="238">
        <f t="shared" si="27"/>
        <v>0</v>
      </c>
      <c r="Y140" s="238">
        <f t="shared" si="28"/>
        <v>0</v>
      </c>
    </row>
    <row r="141" spans="1:25" ht="18" x14ac:dyDescent="0.25">
      <c r="A141" s="191" t="s">
        <v>674</v>
      </c>
      <c r="B141" s="228" t="s">
        <v>699</v>
      </c>
      <c r="C141" s="193" t="s">
        <v>700</v>
      </c>
      <c r="D141" s="194">
        <v>963.64</v>
      </c>
      <c r="E141" s="229">
        <v>963.64</v>
      </c>
      <c r="F141" s="230" t="s">
        <v>33</v>
      </c>
      <c r="G141" s="231">
        <v>0</v>
      </c>
      <c r="H141" s="232">
        <v>0</v>
      </c>
      <c r="I141" s="232">
        <v>0</v>
      </c>
      <c r="J141" s="232">
        <v>0</v>
      </c>
      <c r="K141" s="233">
        <v>0</v>
      </c>
      <c r="L141" s="232">
        <f t="shared" si="20"/>
        <v>0</v>
      </c>
      <c r="M141" s="234">
        <v>0</v>
      </c>
      <c r="N141" s="232">
        <f t="shared" si="29"/>
        <v>0</v>
      </c>
      <c r="O141" s="242"/>
      <c r="P141" s="216"/>
      <c r="Q141" s="236">
        <f t="shared" si="21"/>
        <v>0</v>
      </c>
      <c r="R141" s="237">
        <v>0</v>
      </c>
      <c r="S141" s="236">
        <f t="shared" si="22"/>
        <v>0</v>
      </c>
      <c r="T141" s="236">
        <f t="shared" si="23"/>
        <v>0</v>
      </c>
      <c r="U141" s="236">
        <f t="shared" si="24"/>
        <v>0</v>
      </c>
      <c r="V141" s="236">
        <f t="shared" si="25"/>
        <v>0</v>
      </c>
      <c r="W141" s="236">
        <f t="shared" si="26"/>
        <v>0</v>
      </c>
      <c r="X141" s="238">
        <f t="shared" si="27"/>
        <v>0</v>
      </c>
      <c r="Y141" s="238">
        <f t="shared" si="28"/>
        <v>0</v>
      </c>
    </row>
    <row r="142" spans="1:25" ht="45" x14ac:dyDescent="0.25">
      <c r="A142" s="191" t="s">
        <v>1271</v>
      </c>
      <c r="B142" s="228" t="s">
        <v>1674</v>
      </c>
      <c r="C142" s="193" t="s">
        <v>1675</v>
      </c>
      <c r="D142" s="194">
        <v>261.32</v>
      </c>
      <c r="E142" s="229">
        <v>261.32</v>
      </c>
      <c r="F142" s="230" t="s">
        <v>1676</v>
      </c>
      <c r="G142" s="231">
        <v>0</v>
      </c>
      <c r="H142" s="232">
        <v>0</v>
      </c>
      <c r="I142" s="232">
        <v>0</v>
      </c>
      <c r="J142" s="232">
        <v>0</v>
      </c>
      <c r="K142" s="233">
        <v>0</v>
      </c>
      <c r="L142" s="232">
        <f t="shared" si="20"/>
        <v>0</v>
      </c>
      <c r="M142" s="234">
        <v>0</v>
      </c>
      <c r="N142" s="232">
        <f t="shared" si="29"/>
        <v>0</v>
      </c>
      <c r="O142" s="242"/>
      <c r="P142" s="216"/>
      <c r="Q142" s="236">
        <f t="shared" si="21"/>
        <v>0</v>
      </c>
      <c r="R142" s="237">
        <v>0</v>
      </c>
      <c r="S142" s="236">
        <f t="shared" si="22"/>
        <v>0</v>
      </c>
      <c r="T142" s="236">
        <f t="shared" si="23"/>
        <v>0</v>
      </c>
      <c r="U142" s="236">
        <f t="shared" si="24"/>
        <v>0</v>
      </c>
      <c r="V142" s="236">
        <f t="shared" si="25"/>
        <v>0</v>
      </c>
      <c r="W142" s="236">
        <f t="shared" si="26"/>
        <v>0</v>
      </c>
      <c r="X142" s="238">
        <f t="shared" si="27"/>
        <v>0</v>
      </c>
      <c r="Y142" s="238">
        <f t="shared" si="28"/>
        <v>0</v>
      </c>
    </row>
    <row r="143" spans="1:25" ht="60" x14ac:dyDescent="0.25">
      <c r="A143" s="191" t="s">
        <v>1436</v>
      </c>
      <c r="B143" s="228" t="s">
        <v>1457</v>
      </c>
      <c r="C143" s="193" t="s">
        <v>1458</v>
      </c>
      <c r="D143" s="194">
        <v>53.15</v>
      </c>
      <c r="E143" s="229">
        <v>53.15</v>
      </c>
      <c r="F143" s="230" t="s">
        <v>33</v>
      </c>
      <c r="G143" s="231">
        <v>20</v>
      </c>
      <c r="H143" s="232">
        <v>0</v>
      </c>
      <c r="I143" s="232">
        <v>0</v>
      </c>
      <c r="J143" s="232">
        <v>0</v>
      </c>
      <c r="K143" s="233">
        <v>0</v>
      </c>
      <c r="L143" s="232">
        <f t="shared" si="20"/>
        <v>20</v>
      </c>
      <c r="M143" s="234">
        <v>20</v>
      </c>
      <c r="N143" s="232">
        <f t="shared" si="29"/>
        <v>0</v>
      </c>
      <c r="O143" s="242"/>
      <c r="P143" s="216"/>
      <c r="Q143" s="236">
        <f t="shared" si="21"/>
        <v>1063</v>
      </c>
      <c r="R143" s="237">
        <v>0</v>
      </c>
      <c r="S143" s="236">
        <f t="shared" si="22"/>
        <v>0</v>
      </c>
      <c r="T143" s="236">
        <f t="shared" si="23"/>
        <v>0</v>
      </c>
      <c r="U143" s="236">
        <f t="shared" si="24"/>
        <v>0</v>
      </c>
      <c r="V143" s="236">
        <f t="shared" si="25"/>
        <v>0</v>
      </c>
      <c r="W143" s="236">
        <f t="shared" si="26"/>
        <v>1063</v>
      </c>
      <c r="X143" s="238">
        <f t="shared" si="27"/>
        <v>1063</v>
      </c>
      <c r="Y143" s="238">
        <f t="shared" si="28"/>
        <v>0</v>
      </c>
    </row>
    <row r="144" spans="1:25" ht="45" x14ac:dyDescent="0.25">
      <c r="A144" s="191" t="s">
        <v>1540</v>
      </c>
      <c r="B144" s="228" t="s">
        <v>1553</v>
      </c>
      <c r="C144" s="193" t="s">
        <v>1554</v>
      </c>
      <c r="D144" s="194">
        <v>289.54000000000002</v>
      </c>
      <c r="E144" s="229">
        <v>289.54000000000002</v>
      </c>
      <c r="F144" s="230" t="s">
        <v>33</v>
      </c>
      <c r="G144" s="231">
        <v>0</v>
      </c>
      <c r="H144" s="232">
        <v>0</v>
      </c>
      <c r="I144" s="232">
        <v>0</v>
      </c>
      <c r="J144" s="232">
        <v>0</v>
      </c>
      <c r="K144" s="233">
        <v>0</v>
      </c>
      <c r="L144" s="232">
        <f t="shared" si="20"/>
        <v>0</v>
      </c>
      <c r="M144" s="234">
        <v>0</v>
      </c>
      <c r="N144" s="232">
        <f t="shared" si="29"/>
        <v>0</v>
      </c>
      <c r="O144" s="242"/>
      <c r="P144" s="216"/>
      <c r="Q144" s="236">
        <f t="shared" si="21"/>
        <v>0</v>
      </c>
      <c r="R144" s="237">
        <v>0</v>
      </c>
      <c r="S144" s="236">
        <f t="shared" si="22"/>
        <v>0</v>
      </c>
      <c r="T144" s="236">
        <f t="shared" si="23"/>
        <v>0</v>
      </c>
      <c r="U144" s="236">
        <f t="shared" si="24"/>
        <v>0</v>
      </c>
      <c r="V144" s="236">
        <f t="shared" si="25"/>
        <v>0</v>
      </c>
      <c r="W144" s="236">
        <f t="shared" si="26"/>
        <v>0</v>
      </c>
      <c r="X144" s="238">
        <f t="shared" si="27"/>
        <v>0</v>
      </c>
      <c r="Y144" s="238">
        <f t="shared" si="28"/>
        <v>0</v>
      </c>
    </row>
    <row r="145" spans="1:25" ht="18" x14ac:dyDescent="0.25">
      <c r="A145" s="191" t="s">
        <v>1270</v>
      </c>
      <c r="B145" s="228" t="s">
        <v>1506</v>
      </c>
      <c r="C145" s="193" t="s">
        <v>1507</v>
      </c>
      <c r="D145" s="194">
        <v>0</v>
      </c>
      <c r="E145" s="229">
        <v>0</v>
      </c>
      <c r="F145" s="230" t="s">
        <v>33</v>
      </c>
      <c r="G145" s="231">
        <v>0</v>
      </c>
      <c r="H145" s="232">
        <v>0</v>
      </c>
      <c r="I145" s="232">
        <v>0</v>
      </c>
      <c r="J145" s="232">
        <v>0</v>
      </c>
      <c r="K145" s="233">
        <v>0</v>
      </c>
      <c r="L145" s="232">
        <f t="shared" si="20"/>
        <v>0</v>
      </c>
      <c r="M145" s="234">
        <v>0</v>
      </c>
      <c r="N145" s="232">
        <f t="shared" si="29"/>
        <v>0</v>
      </c>
      <c r="O145" s="243"/>
      <c r="P145" s="216"/>
      <c r="Q145" s="236">
        <f t="shared" si="21"/>
        <v>0</v>
      </c>
      <c r="R145" s="237">
        <v>0</v>
      </c>
      <c r="S145" s="236">
        <f t="shared" si="22"/>
        <v>0</v>
      </c>
      <c r="T145" s="236">
        <f t="shared" si="23"/>
        <v>0</v>
      </c>
      <c r="U145" s="236">
        <f t="shared" si="24"/>
        <v>0</v>
      </c>
      <c r="V145" s="236">
        <f t="shared" si="25"/>
        <v>0</v>
      </c>
      <c r="W145" s="236">
        <f t="shared" si="26"/>
        <v>0</v>
      </c>
      <c r="X145" s="238">
        <f t="shared" si="27"/>
        <v>0</v>
      </c>
      <c r="Y145" s="238">
        <f t="shared" si="28"/>
        <v>0</v>
      </c>
    </row>
    <row r="146" spans="1:25" ht="18" x14ac:dyDescent="0.25">
      <c r="A146" s="191" t="s">
        <v>1270</v>
      </c>
      <c r="B146" s="228" t="s">
        <v>1508</v>
      </c>
      <c r="C146" s="193" t="s">
        <v>1509</v>
      </c>
      <c r="D146" s="194">
        <v>0</v>
      </c>
      <c r="E146" s="229">
        <v>0</v>
      </c>
      <c r="F146" s="230" t="s">
        <v>33</v>
      </c>
      <c r="G146" s="231">
        <v>0</v>
      </c>
      <c r="H146" s="232">
        <v>0</v>
      </c>
      <c r="I146" s="232">
        <v>0</v>
      </c>
      <c r="J146" s="232">
        <v>0</v>
      </c>
      <c r="K146" s="233">
        <v>0</v>
      </c>
      <c r="L146" s="232">
        <f t="shared" si="20"/>
        <v>0</v>
      </c>
      <c r="M146" s="234">
        <v>0</v>
      </c>
      <c r="N146" s="232">
        <f t="shared" si="29"/>
        <v>0</v>
      </c>
      <c r="O146" s="243"/>
      <c r="P146" s="216"/>
      <c r="Q146" s="236">
        <f t="shared" si="21"/>
        <v>0</v>
      </c>
      <c r="R146" s="237">
        <v>0</v>
      </c>
      <c r="S146" s="236">
        <f t="shared" si="22"/>
        <v>0</v>
      </c>
      <c r="T146" s="236">
        <f t="shared" si="23"/>
        <v>0</v>
      </c>
      <c r="U146" s="236">
        <f t="shared" si="24"/>
        <v>0</v>
      </c>
      <c r="V146" s="236">
        <f t="shared" si="25"/>
        <v>0</v>
      </c>
      <c r="W146" s="236">
        <f t="shared" si="26"/>
        <v>0</v>
      </c>
      <c r="X146" s="238">
        <f t="shared" si="27"/>
        <v>0</v>
      </c>
      <c r="Y146" s="238">
        <f t="shared" si="28"/>
        <v>0</v>
      </c>
    </row>
    <row r="147" spans="1:25" ht="18" x14ac:dyDescent="0.25">
      <c r="A147" s="191" t="s">
        <v>1270</v>
      </c>
      <c r="B147" s="228" t="s">
        <v>1510</v>
      </c>
      <c r="C147" s="193" t="s">
        <v>1511</v>
      </c>
      <c r="D147" s="194">
        <v>231.18</v>
      </c>
      <c r="E147" s="229">
        <v>231.18</v>
      </c>
      <c r="F147" s="230" t="s">
        <v>33</v>
      </c>
      <c r="G147" s="231">
        <v>0</v>
      </c>
      <c r="H147" s="232">
        <v>0</v>
      </c>
      <c r="I147" s="232">
        <v>0</v>
      </c>
      <c r="J147" s="232">
        <v>0</v>
      </c>
      <c r="K147" s="233">
        <v>0</v>
      </c>
      <c r="L147" s="232">
        <f t="shared" si="20"/>
        <v>0</v>
      </c>
      <c r="M147" s="234">
        <v>0</v>
      </c>
      <c r="N147" s="232">
        <f t="shared" si="29"/>
        <v>0</v>
      </c>
      <c r="O147" s="243"/>
      <c r="P147" s="216"/>
      <c r="Q147" s="236">
        <f t="shared" si="21"/>
        <v>0</v>
      </c>
      <c r="R147" s="237">
        <v>0</v>
      </c>
      <c r="S147" s="236">
        <f t="shared" si="22"/>
        <v>0</v>
      </c>
      <c r="T147" s="236">
        <f t="shared" si="23"/>
        <v>0</v>
      </c>
      <c r="U147" s="236">
        <f t="shared" si="24"/>
        <v>0</v>
      </c>
      <c r="V147" s="236">
        <f t="shared" si="25"/>
        <v>0</v>
      </c>
      <c r="W147" s="236">
        <f t="shared" si="26"/>
        <v>0</v>
      </c>
      <c r="X147" s="238">
        <f t="shared" si="27"/>
        <v>0</v>
      </c>
      <c r="Y147" s="238">
        <f t="shared" si="28"/>
        <v>0</v>
      </c>
    </row>
    <row r="148" spans="1:25" ht="18" x14ac:dyDescent="0.25">
      <c r="A148" s="191" t="s">
        <v>1270</v>
      </c>
      <c r="B148" s="228" t="s">
        <v>1512</v>
      </c>
      <c r="C148" s="193" t="s">
        <v>1513</v>
      </c>
      <c r="D148" s="194">
        <v>0</v>
      </c>
      <c r="E148" s="229">
        <v>0</v>
      </c>
      <c r="F148" s="230" t="s">
        <v>33</v>
      </c>
      <c r="G148" s="231">
        <v>0</v>
      </c>
      <c r="H148" s="232">
        <v>0</v>
      </c>
      <c r="I148" s="232">
        <v>0</v>
      </c>
      <c r="J148" s="232">
        <v>0</v>
      </c>
      <c r="K148" s="233">
        <v>0</v>
      </c>
      <c r="L148" s="232">
        <f t="shared" si="20"/>
        <v>0</v>
      </c>
      <c r="M148" s="234">
        <v>0</v>
      </c>
      <c r="N148" s="232">
        <f t="shared" si="29"/>
        <v>0</v>
      </c>
      <c r="O148" s="243"/>
      <c r="P148" s="216"/>
      <c r="Q148" s="236">
        <f t="shared" si="21"/>
        <v>0</v>
      </c>
      <c r="R148" s="237">
        <v>0</v>
      </c>
      <c r="S148" s="236">
        <f t="shared" si="22"/>
        <v>0</v>
      </c>
      <c r="T148" s="236">
        <f t="shared" si="23"/>
        <v>0</v>
      </c>
      <c r="U148" s="236">
        <f t="shared" si="24"/>
        <v>0</v>
      </c>
      <c r="V148" s="236">
        <f t="shared" si="25"/>
        <v>0</v>
      </c>
      <c r="W148" s="236">
        <f t="shared" si="26"/>
        <v>0</v>
      </c>
      <c r="X148" s="238">
        <f t="shared" si="27"/>
        <v>0</v>
      </c>
      <c r="Y148" s="238">
        <f t="shared" si="28"/>
        <v>0</v>
      </c>
    </row>
    <row r="149" spans="1:25" ht="45" x14ac:dyDescent="0.25">
      <c r="A149" s="191" t="s">
        <v>228</v>
      </c>
      <c r="B149" s="228" t="s">
        <v>245</v>
      </c>
      <c r="C149" s="193" t="s">
        <v>246</v>
      </c>
      <c r="D149" s="194">
        <v>359.6</v>
      </c>
      <c r="E149" s="229">
        <v>359.6</v>
      </c>
      <c r="F149" s="230" t="s">
        <v>33</v>
      </c>
      <c r="G149" s="231">
        <v>1</v>
      </c>
      <c r="H149" s="232">
        <v>0</v>
      </c>
      <c r="I149" s="232">
        <v>0</v>
      </c>
      <c r="J149" s="232">
        <v>0</v>
      </c>
      <c r="K149" s="233">
        <v>0</v>
      </c>
      <c r="L149" s="232">
        <f t="shared" si="20"/>
        <v>1</v>
      </c>
      <c r="M149" s="234">
        <v>1</v>
      </c>
      <c r="N149" s="232">
        <f t="shared" si="29"/>
        <v>0</v>
      </c>
      <c r="O149" s="243"/>
      <c r="P149" s="216"/>
      <c r="Q149" s="236">
        <f t="shared" si="21"/>
        <v>359.6</v>
      </c>
      <c r="R149" s="237">
        <v>0</v>
      </c>
      <c r="S149" s="236">
        <f t="shared" si="22"/>
        <v>0</v>
      </c>
      <c r="T149" s="236">
        <f t="shared" si="23"/>
        <v>0</v>
      </c>
      <c r="U149" s="236">
        <f t="shared" si="24"/>
        <v>0</v>
      </c>
      <c r="V149" s="236">
        <f t="shared" si="25"/>
        <v>0</v>
      </c>
      <c r="W149" s="236">
        <f t="shared" si="26"/>
        <v>359.6</v>
      </c>
      <c r="X149" s="238">
        <f t="shared" si="27"/>
        <v>359.6</v>
      </c>
      <c r="Y149" s="238">
        <f t="shared" si="28"/>
        <v>0</v>
      </c>
    </row>
    <row r="150" spans="1:25" ht="18" x14ac:dyDescent="0.25">
      <c r="A150" s="191" t="s">
        <v>228</v>
      </c>
      <c r="B150" s="228" t="s">
        <v>247</v>
      </c>
      <c r="C150" s="193" t="s">
        <v>248</v>
      </c>
      <c r="D150" s="194">
        <v>111.09</v>
      </c>
      <c r="E150" s="229">
        <v>111.09</v>
      </c>
      <c r="F150" s="230" t="s">
        <v>33</v>
      </c>
      <c r="G150" s="231">
        <v>0</v>
      </c>
      <c r="H150" s="232">
        <v>0</v>
      </c>
      <c r="I150" s="232">
        <v>0</v>
      </c>
      <c r="J150" s="232">
        <v>0</v>
      </c>
      <c r="K150" s="233">
        <v>0</v>
      </c>
      <c r="L150" s="232">
        <f t="shared" si="20"/>
        <v>0</v>
      </c>
      <c r="M150" s="234">
        <v>0</v>
      </c>
      <c r="N150" s="232">
        <f t="shared" si="29"/>
        <v>0</v>
      </c>
      <c r="O150" s="242"/>
      <c r="P150" s="216"/>
      <c r="Q150" s="236">
        <f t="shared" si="21"/>
        <v>0</v>
      </c>
      <c r="R150" s="237">
        <v>0</v>
      </c>
      <c r="S150" s="236">
        <f t="shared" si="22"/>
        <v>0</v>
      </c>
      <c r="T150" s="236">
        <f t="shared" si="23"/>
        <v>0</v>
      </c>
      <c r="U150" s="236">
        <f t="shared" si="24"/>
        <v>0</v>
      </c>
      <c r="V150" s="236">
        <f t="shared" si="25"/>
        <v>0</v>
      </c>
      <c r="W150" s="236">
        <f t="shared" si="26"/>
        <v>0</v>
      </c>
      <c r="X150" s="238">
        <f t="shared" si="27"/>
        <v>0</v>
      </c>
      <c r="Y150" s="238">
        <f t="shared" si="28"/>
        <v>0</v>
      </c>
    </row>
    <row r="151" spans="1:25" ht="45" x14ac:dyDescent="0.25">
      <c r="A151" s="191" t="s">
        <v>228</v>
      </c>
      <c r="B151" s="228" t="s">
        <v>249</v>
      </c>
      <c r="C151" s="193" t="s">
        <v>250</v>
      </c>
      <c r="D151" s="194">
        <v>230</v>
      </c>
      <c r="E151" s="229">
        <v>230</v>
      </c>
      <c r="F151" s="230" t="s">
        <v>33</v>
      </c>
      <c r="G151" s="231">
        <v>1</v>
      </c>
      <c r="H151" s="232">
        <v>0</v>
      </c>
      <c r="I151" s="232">
        <v>0</v>
      </c>
      <c r="J151" s="232">
        <v>0</v>
      </c>
      <c r="K151" s="233">
        <v>0</v>
      </c>
      <c r="L151" s="232">
        <f t="shared" si="20"/>
        <v>1</v>
      </c>
      <c r="M151" s="234">
        <v>1</v>
      </c>
      <c r="N151" s="232">
        <f t="shared" si="29"/>
        <v>0</v>
      </c>
      <c r="O151" s="243"/>
      <c r="P151" s="216"/>
      <c r="Q151" s="236">
        <f t="shared" si="21"/>
        <v>230</v>
      </c>
      <c r="R151" s="237">
        <v>0</v>
      </c>
      <c r="S151" s="236">
        <f t="shared" si="22"/>
        <v>0</v>
      </c>
      <c r="T151" s="236">
        <f t="shared" si="23"/>
        <v>0</v>
      </c>
      <c r="U151" s="236">
        <f t="shared" si="24"/>
        <v>0</v>
      </c>
      <c r="V151" s="236">
        <f t="shared" si="25"/>
        <v>0</v>
      </c>
      <c r="W151" s="236">
        <f t="shared" si="26"/>
        <v>230</v>
      </c>
      <c r="X151" s="238">
        <f t="shared" si="27"/>
        <v>230</v>
      </c>
      <c r="Y151" s="238">
        <f t="shared" si="28"/>
        <v>0</v>
      </c>
    </row>
    <row r="152" spans="1:25" ht="30" x14ac:dyDescent="0.25">
      <c r="A152" s="191" t="s">
        <v>228</v>
      </c>
      <c r="B152" s="228" t="s">
        <v>251</v>
      </c>
      <c r="C152" s="193" t="s">
        <v>252</v>
      </c>
      <c r="D152" s="194">
        <v>181.89</v>
      </c>
      <c r="E152" s="229">
        <v>181.89</v>
      </c>
      <c r="F152" s="230" t="s">
        <v>33</v>
      </c>
      <c r="G152" s="231">
        <v>0</v>
      </c>
      <c r="H152" s="232">
        <v>0</v>
      </c>
      <c r="I152" s="232">
        <v>0</v>
      </c>
      <c r="J152" s="232">
        <v>0</v>
      </c>
      <c r="K152" s="233">
        <v>0</v>
      </c>
      <c r="L152" s="232">
        <f t="shared" si="20"/>
        <v>0</v>
      </c>
      <c r="M152" s="234">
        <v>0</v>
      </c>
      <c r="N152" s="232">
        <f t="shared" si="29"/>
        <v>0</v>
      </c>
      <c r="O152" s="242"/>
      <c r="P152" s="216"/>
      <c r="Q152" s="236">
        <f t="shared" si="21"/>
        <v>0</v>
      </c>
      <c r="R152" s="237">
        <v>0</v>
      </c>
      <c r="S152" s="236">
        <f t="shared" si="22"/>
        <v>0</v>
      </c>
      <c r="T152" s="236">
        <f t="shared" si="23"/>
        <v>0</v>
      </c>
      <c r="U152" s="236">
        <f t="shared" si="24"/>
        <v>0</v>
      </c>
      <c r="V152" s="236">
        <f t="shared" si="25"/>
        <v>0</v>
      </c>
      <c r="W152" s="236">
        <f t="shared" si="26"/>
        <v>0</v>
      </c>
      <c r="X152" s="238">
        <f t="shared" si="27"/>
        <v>0</v>
      </c>
      <c r="Y152" s="238">
        <f t="shared" si="28"/>
        <v>0</v>
      </c>
    </row>
    <row r="153" spans="1:25" ht="18" x14ac:dyDescent="0.25">
      <c r="A153" s="191" t="s">
        <v>228</v>
      </c>
      <c r="B153" s="228" t="s">
        <v>253</v>
      </c>
      <c r="C153" s="193" t="s">
        <v>254</v>
      </c>
      <c r="D153" s="194">
        <v>378.57</v>
      </c>
      <c r="E153" s="229">
        <v>378.57</v>
      </c>
      <c r="F153" s="230" t="s">
        <v>33</v>
      </c>
      <c r="G153" s="231">
        <v>1</v>
      </c>
      <c r="H153" s="232">
        <v>0</v>
      </c>
      <c r="I153" s="232">
        <v>0</v>
      </c>
      <c r="J153" s="232">
        <v>0</v>
      </c>
      <c r="K153" s="233">
        <v>0</v>
      </c>
      <c r="L153" s="232">
        <f t="shared" si="20"/>
        <v>1</v>
      </c>
      <c r="M153" s="234">
        <v>1</v>
      </c>
      <c r="N153" s="232">
        <f t="shared" si="29"/>
        <v>0</v>
      </c>
      <c r="O153" s="243"/>
      <c r="P153" s="216"/>
      <c r="Q153" s="236">
        <f t="shared" si="21"/>
        <v>378.57</v>
      </c>
      <c r="R153" s="237">
        <v>0</v>
      </c>
      <c r="S153" s="236">
        <f t="shared" si="22"/>
        <v>0</v>
      </c>
      <c r="T153" s="236">
        <f t="shared" si="23"/>
        <v>0</v>
      </c>
      <c r="U153" s="236">
        <f t="shared" si="24"/>
        <v>0</v>
      </c>
      <c r="V153" s="236">
        <f t="shared" si="25"/>
        <v>0</v>
      </c>
      <c r="W153" s="236">
        <f t="shared" si="26"/>
        <v>378.57</v>
      </c>
      <c r="X153" s="238">
        <f t="shared" si="27"/>
        <v>378.57</v>
      </c>
      <c r="Y153" s="238">
        <f t="shared" si="28"/>
        <v>0</v>
      </c>
    </row>
    <row r="154" spans="1:25" ht="18" x14ac:dyDescent="0.25">
      <c r="A154" s="191" t="s">
        <v>674</v>
      </c>
      <c r="B154" s="228" t="s">
        <v>701</v>
      </c>
      <c r="C154" s="193" t="s">
        <v>702</v>
      </c>
      <c r="D154" s="194">
        <v>15</v>
      </c>
      <c r="E154" s="229">
        <v>15</v>
      </c>
      <c r="F154" s="230" t="s">
        <v>33</v>
      </c>
      <c r="G154" s="231">
        <v>0</v>
      </c>
      <c r="H154" s="232">
        <v>0</v>
      </c>
      <c r="I154" s="232">
        <v>0</v>
      </c>
      <c r="J154" s="232">
        <v>0</v>
      </c>
      <c r="K154" s="233">
        <v>0</v>
      </c>
      <c r="L154" s="232">
        <f t="shared" si="20"/>
        <v>0</v>
      </c>
      <c r="M154" s="234">
        <v>0</v>
      </c>
      <c r="N154" s="232">
        <f t="shared" si="29"/>
        <v>0</v>
      </c>
      <c r="O154" s="243"/>
      <c r="P154" s="216"/>
      <c r="Q154" s="236">
        <f t="shared" si="21"/>
        <v>0</v>
      </c>
      <c r="R154" s="237">
        <v>0</v>
      </c>
      <c r="S154" s="236">
        <f t="shared" si="22"/>
        <v>0</v>
      </c>
      <c r="T154" s="236">
        <f t="shared" si="23"/>
        <v>0</v>
      </c>
      <c r="U154" s="236">
        <f t="shared" si="24"/>
        <v>0</v>
      </c>
      <c r="V154" s="236">
        <f t="shared" si="25"/>
        <v>0</v>
      </c>
      <c r="W154" s="236">
        <f t="shared" si="26"/>
        <v>0</v>
      </c>
      <c r="X154" s="238">
        <f t="shared" si="27"/>
        <v>0</v>
      </c>
      <c r="Y154" s="238">
        <f t="shared" si="28"/>
        <v>0</v>
      </c>
    </row>
    <row r="155" spans="1:25" ht="30" x14ac:dyDescent="0.25">
      <c r="A155" s="191" t="s">
        <v>674</v>
      </c>
      <c r="B155" s="228" t="s">
        <v>703</v>
      </c>
      <c r="C155" s="193" t="s">
        <v>704</v>
      </c>
      <c r="D155" s="194">
        <v>172.08</v>
      </c>
      <c r="E155" s="229">
        <v>172.08</v>
      </c>
      <c r="F155" s="230" t="s">
        <v>33</v>
      </c>
      <c r="G155" s="231">
        <v>0</v>
      </c>
      <c r="H155" s="232">
        <v>0</v>
      </c>
      <c r="I155" s="232">
        <v>0</v>
      </c>
      <c r="J155" s="232">
        <v>0</v>
      </c>
      <c r="K155" s="233">
        <v>0</v>
      </c>
      <c r="L155" s="232">
        <f t="shared" si="20"/>
        <v>0</v>
      </c>
      <c r="M155" s="234">
        <v>0</v>
      </c>
      <c r="N155" s="232">
        <f t="shared" si="29"/>
        <v>0</v>
      </c>
      <c r="O155" s="243"/>
      <c r="P155" s="216"/>
      <c r="Q155" s="236">
        <f t="shared" si="21"/>
        <v>0</v>
      </c>
      <c r="R155" s="237">
        <v>0</v>
      </c>
      <c r="S155" s="236">
        <f t="shared" si="22"/>
        <v>0</v>
      </c>
      <c r="T155" s="236">
        <f t="shared" si="23"/>
        <v>0</v>
      </c>
      <c r="U155" s="236">
        <f t="shared" si="24"/>
        <v>0</v>
      </c>
      <c r="V155" s="236">
        <f t="shared" si="25"/>
        <v>0</v>
      </c>
      <c r="W155" s="236">
        <f t="shared" si="26"/>
        <v>0</v>
      </c>
      <c r="X155" s="238">
        <f t="shared" si="27"/>
        <v>0</v>
      </c>
      <c r="Y155" s="238">
        <f t="shared" si="28"/>
        <v>0</v>
      </c>
    </row>
    <row r="156" spans="1:25" ht="30" x14ac:dyDescent="0.25">
      <c r="A156" s="191" t="s">
        <v>1739</v>
      </c>
      <c r="B156" s="228" t="s">
        <v>1758</v>
      </c>
      <c r="C156" s="193" t="s">
        <v>1759</v>
      </c>
      <c r="D156" s="194">
        <v>20.04</v>
      </c>
      <c r="E156" s="229">
        <v>20.04</v>
      </c>
      <c r="F156" s="230" t="s">
        <v>33</v>
      </c>
      <c r="G156" s="231">
        <v>0</v>
      </c>
      <c r="H156" s="232">
        <v>0</v>
      </c>
      <c r="I156" s="232">
        <v>0</v>
      </c>
      <c r="J156" s="232">
        <v>0</v>
      </c>
      <c r="K156" s="233">
        <v>0</v>
      </c>
      <c r="L156" s="232">
        <f t="shared" si="20"/>
        <v>0</v>
      </c>
      <c r="M156" s="234">
        <v>0</v>
      </c>
      <c r="N156" s="232">
        <f t="shared" si="29"/>
        <v>0</v>
      </c>
      <c r="O156" s="243"/>
      <c r="P156" s="216"/>
      <c r="Q156" s="236">
        <f t="shared" si="21"/>
        <v>0</v>
      </c>
      <c r="R156" s="237">
        <v>0</v>
      </c>
      <c r="S156" s="236">
        <f t="shared" si="22"/>
        <v>0</v>
      </c>
      <c r="T156" s="236">
        <f t="shared" si="23"/>
        <v>0</v>
      </c>
      <c r="U156" s="236">
        <f t="shared" si="24"/>
        <v>0</v>
      </c>
      <c r="V156" s="236">
        <f t="shared" si="25"/>
        <v>0</v>
      </c>
      <c r="W156" s="236">
        <f t="shared" si="26"/>
        <v>0</v>
      </c>
      <c r="X156" s="238">
        <f t="shared" si="27"/>
        <v>0</v>
      </c>
      <c r="Y156" s="238">
        <f t="shared" si="28"/>
        <v>0</v>
      </c>
    </row>
    <row r="157" spans="1:25" ht="30" x14ac:dyDescent="0.25">
      <c r="A157" s="191" t="s">
        <v>674</v>
      </c>
      <c r="B157" s="228" t="s">
        <v>705</v>
      </c>
      <c r="C157" s="193" t="s">
        <v>706</v>
      </c>
      <c r="D157" s="194">
        <v>58</v>
      </c>
      <c r="E157" s="229">
        <v>58</v>
      </c>
      <c r="F157" s="230" t="s">
        <v>33</v>
      </c>
      <c r="G157" s="231">
        <v>0</v>
      </c>
      <c r="H157" s="232">
        <v>0</v>
      </c>
      <c r="I157" s="232">
        <v>0</v>
      </c>
      <c r="J157" s="232">
        <v>0</v>
      </c>
      <c r="K157" s="233">
        <v>0</v>
      </c>
      <c r="L157" s="232">
        <f t="shared" si="20"/>
        <v>0</v>
      </c>
      <c r="M157" s="234">
        <v>0</v>
      </c>
      <c r="N157" s="232">
        <f t="shared" si="29"/>
        <v>0</v>
      </c>
      <c r="O157" s="243"/>
      <c r="P157" s="216"/>
      <c r="Q157" s="236">
        <f t="shared" si="21"/>
        <v>0</v>
      </c>
      <c r="R157" s="237">
        <v>0</v>
      </c>
      <c r="S157" s="236">
        <f t="shared" si="22"/>
        <v>0</v>
      </c>
      <c r="T157" s="236">
        <f t="shared" si="23"/>
        <v>0</v>
      </c>
      <c r="U157" s="236">
        <f t="shared" si="24"/>
        <v>0</v>
      </c>
      <c r="V157" s="236">
        <f t="shared" si="25"/>
        <v>0</v>
      </c>
      <c r="W157" s="236">
        <f t="shared" si="26"/>
        <v>0</v>
      </c>
      <c r="X157" s="238">
        <f t="shared" si="27"/>
        <v>0</v>
      </c>
      <c r="Y157" s="238">
        <f t="shared" si="28"/>
        <v>0</v>
      </c>
    </row>
    <row r="158" spans="1:25" ht="30" x14ac:dyDescent="0.25">
      <c r="A158" s="191" t="s">
        <v>674</v>
      </c>
      <c r="B158" s="228" t="s">
        <v>707</v>
      </c>
      <c r="C158" s="193" t="s">
        <v>708</v>
      </c>
      <c r="D158" s="194">
        <v>78</v>
      </c>
      <c r="E158" s="229">
        <v>78</v>
      </c>
      <c r="F158" s="230" t="s">
        <v>33</v>
      </c>
      <c r="G158" s="231">
        <v>0</v>
      </c>
      <c r="H158" s="232">
        <v>0</v>
      </c>
      <c r="I158" s="232">
        <v>0</v>
      </c>
      <c r="J158" s="232">
        <v>0</v>
      </c>
      <c r="K158" s="233">
        <v>0</v>
      </c>
      <c r="L158" s="232">
        <f t="shared" si="20"/>
        <v>0</v>
      </c>
      <c r="M158" s="234">
        <v>0</v>
      </c>
      <c r="N158" s="232">
        <f t="shared" si="29"/>
        <v>0</v>
      </c>
      <c r="O158" s="243"/>
      <c r="P158" s="216"/>
      <c r="Q158" s="236">
        <f t="shared" si="21"/>
        <v>0</v>
      </c>
      <c r="R158" s="237">
        <v>0</v>
      </c>
      <c r="S158" s="236">
        <f t="shared" si="22"/>
        <v>0</v>
      </c>
      <c r="T158" s="236">
        <f t="shared" si="23"/>
        <v>0</v>
      </c>
      <c r="U158" s="236">
        <f t="shared" si="24"/>
        <v>0</v>
      </c>
      <c r="V158" s="236">
        <f t="shared" si="25"/>
        <v>0</v>
      </c>
      <c r="W158" s="236">
        <f t="shared" si="26"/>
        <v>0</v>
      </c>
      <c r="X158" s="238">
        <f t="shared" si="27"/>
        <v>0</v>
      </c>
      <c r="Y158" s="238">
        <f t="shared" si="28"/>
        <v>0</v>
      </c>
    </row>
    <row r="159" spans="1:25" ht="30" x14ac:dyDescent="0.25">
      <c r="A159" s="191" t="s">
        <v>674</v>
      </c>
      <c r="B159" s="228" t="s">
        <v>709</v>
      </c>
      <c r="C159" s="193" t="s">
        <v>710</v>
      </c>
      <c r="D159" s="194">
        <v>54.25</v>
      </c>
      <c r="E159" s="229">
        <v>54.25</v>
      </c>
      <c r="F159" s="230" t="s">
        <v>33</v>
      </c>
      <c r="G159" s="231">
        <v>0</v>
      </c>
      <c r="H159" s="232">
        <v>4</v>
      </c>
      <c r="I159" s="232">
        <v>0</v>
      </c>
      <c r="J159" s="232">
        <v>1</v>
      </c>
      <c r="K159" s="233">
        <v>0</v>
      </c>
      <c r="L159" s="232">
        <f t="shared" si="20"/>
        <v>3</v>
      </c>
      <c r="M159" s="234">
        <v>3</v>
      </c>
      <c r="N159" s="232">
        <f t="shared" si="29"/>
        <v>0</v>
      </c>
      <c r="O159" s="243"/>
      <c r="P159" s="216"/>
      <c r="Q159" s="236">
        <f t="shared" si="21"/>
        <v>0</v>
      </c>
      <c r="R159" s="237">
        <v>0</v>
      </c>
      <c r="S159" s="236">
        <f t="shared" si="22"/>
        <v>217</v>
      </c>
      <c r="T159" s="236">
        <f t="shared" si="23"/>
        <v>0</v>
      </c>
      <c r="U159" s="236">
        <f t="shared" si="24"/>
        <v>54.25</v>
      </c>
      <c r="V159" s="236">
        <f t="shared" si="25"/>
        <v>0</v>
      </c>
      <c r="W159" s="236">
        <f t="shared" si="26"/>
        <v>162.75</v>
      </c>
      <c r="X159" s="238">
        <f t="shared" si="27"/>
        <v>162.75</v>
      </c>
      <c r="Y159" s="238">
        <f t="shared" si="28"/>
        <v>0</v>
      </c>
    </row>
    <row r="160" spans="1:25" ht="30" x14ac:dyDescent="0.25">
      <c r="A160" s="191" t="s">
        <v>674</v>
      </c>
      <c r="B160" s="228" t="s">
        <v>711</v>
      </c>
      <c r="C160" s="193" t="s">
        <v>712</v>
      </c>
      <c r="D160" s="194">
        <v>15</v>
      </c>
      <c r="E160" s="229">
        <v>15</v>
      </c>
      <c r="F160" s="230" t="s">
        <v>33</v>
      </c>
      <c r="G160" s="231">
        <v>0</v>
      </c>
      <c r="H160" s="232">
        <v>0</v>
      </c>
      <c r="I160" s="232">
        <v>0</v>
      </c>
      <c r="J160" s="232">
        <v>0</v>
      </c>
      <c r="K160" s="233">
        <v>0</v>
      </c>
      <c r="L160" s="232">
        <f t="shared" si="20"/>
        <v>0</v>
      </c>
      <c r="M160" s="234">
        <v>0</v>
      </c>
      <c r="N160" s="232">
        <f t="shared" si="29"/>
        <v>0</v>
      </c>
      <c r="O160" s="243"/>
      <c r="P160" s="216"/>
      <c r="Q160" s="236">
        <f t="shared" si="21"/>
        <v>0</v>
      </c>
      <c r="R160" s="237">
        <v>0</v>
      </c>
      <c r="S160" s="236">
        <f t="shared" si="22"/>
        <v>0</v>
      </c>
      <c r="T160" s="236">
        <f t="shared" si="23"/>
        <v>0</v>
      </c>
      <c r="U160" s="236">
        <f t="shared" si="24"/>
        <v>0</v>
      </c>
      <c r="V160" s="236">
        <f t="shared" si="25"/>
        <v>0</v>
      </c>
      <c r="W160" s="236">
        <f t="shared" si="26"/>
        <v>0</v>
      </c>
      <c r="X160" s="238">
        <f t="shared" si="27"/>
        <v>0</v>
      </c>
      <c r="Y160" s="238">
        <f t="shared" si="28"/>
        <v>0</v>
      </c>
    </row>
    <row r="161" spans="1:25" ht="45" x14ac:dyDescent="0.25">
      <c r="A161" s="191" t="s">
        <v>674</v>
      </c>
      <c r="B161" s="228" t="s">
        <v>713</v>
      </c>
      <c r="C161" s="193" t="s">
        <v>714</v>
      </c>
      <c r="D161" s="194">
        <v>30.6</v>
      </c>
      <c r="E161" s="229">
        <v>30.6</v>
      </c>
      <c r="F161" s="230" t="s">
        <v>33</v>
      </c>
      <c r="G161" s="231">
        <v>0</v>
      </c>
      <c r="H161" s="232">
        <v>0</v>
      </c>
      <c r="I161" s="232">
        <v>0</v>
      </c>
      <c r="J161" s="232">
        <v>0</v>
      </c>
      <c r="K161" s="233">
        <v>0</v>
      </c>
      <c r="L161" s="232">
        <f t="shared" si="20"/>
        <v>0</v>
      </c>
      <c r="M161" s="234">
        <v>0</v>
      </c>
      <c r="N161" s="232">
        <f t="shared" si="29"/>
        <v>0</v>
      </c>
      <c r="O161" s="243"/>
      <c r="P161" s="216"/>
      <c r="Q161" s="236">
        <f t="shared" si="21"/>
        <v>0</v>
      </c>
      <c r="R161" s="237">
        <v>0</v>
      </c>
      <c r="S161" s="236">
        <f t="shared" si="22"/>
        <v>0</v>
      </c>
      <c r="T161" s="236">
        <f t="shared" si="23"/>
        <v>0</v>
      </c>
      <c r="U161" s="236">
        <f t="shared" si="24"/>
        <v>0</v>
      </c>
      <c r="V161" s="236">
        <f t="shared" si="25"/>
        <v>0</v>
      </c>
      <c r="W161" s="236">
        <f t="shared" si="26"/>
        <v>0</v>
      </c>
      <c r="X161" s="238">
        <f t="shared" si="27"/>
        <v>0</v>
      </c>
      <c r="Y161" s="238">
        <f t="shared" si="28"/>
        <v>0</v>
      </c>
    </row>
    <row r="162" spans="1:25" ht="45" x14ac:dyDescent="0.25">
      <c r="A162" s="191" t="s">
        <v>674</v>
      </c>
      <c r="B162" s="228" t="s">
        <v>715</v>
      </c>
      <c r="C162" s="193" t="s">
        <v>716</v>
      </c>
      <c r="D162" s="194">
        <v>32.31</v>
      </c>
      <c r="E162" s="229">
        <v>32.31</v>
      </c>
      <c r="F162" s="230" t="s">
        <v>33</v>
      </c>
      <c r="G162" s="231">
        <v>0</v>
      </c>
      <c r="H162" s="232">
        <v>0</v>
      </c>
      <c r="I162" s="232">
        <v>0</v>
      </c>
      <c r="J162" s="232">
        <v>0</v>
      </c>
      <c r="K162" s="233">
        <v>0</v>
      </c>
      <c r="L162" s="232">
        <f t="shared" si="20"/>
        <v>0</v>
      </c>
      <c r="M162" s="234">
        <v>0</v>
      </c>
      <c r="N162" s="232">
        <f t="shared" si="29"/>
        <v>0</v>
      </c>
      <c r="O162" s="243"/>
      <c r="P162" s="216"/>
      <c r="Q162" s="236">
        <f t="shared" si="21"/>
        <v>0</v>
      </c>
      <c r="R162" s="237">
        <v>0</v>
      </c>
      <c r="S162" s="236">
        <f t="shared" si="22"/>
        <v>0</v>
      </c>
      <c r="T162" s="236">
        <f t="shared" si="23"/>
        <v>0</v>
      </c>
      <c r="U162" s="236">
        <f t="shared" si="24"/>
        <v>0</v>
      </c>
      <c r="V162" s="236">
        <f t="shared" si="25"/>
        <v>0</v>
      </c>
      <c r="W162" s="236">
        <f t="shared" si="26"/>
        <v>0</v>
      </c>
      <c r="X162" s="238">
        <f t="shared" si="27"/>
        <v>0</v>
      </c>
      <c r="Y162" s="238">
        <f t="shared" si="28"/>
        <v>0</v>
      </c>
    </row>
    <row r="163" spans="1:25" ht="45" x14ac:dyDescent="0.25">
      <c r="A163" s="191" t="s">
        <v>674</v>
      </c>
      <c r="B163" s="228" t="s">
        <v>717</v>
      </c>
      <c r="C163" s="193" t="s">
        <v>718</v>
      </c>
      <c r="D163" s="194">
        <v>39.96</v>
      </c>
      <c r="E163" s="229">
        <v>39.96</v>
      </c>
      <c r="F163" s="230" t="s">
        <v>33</v>
      </c>
      <c r="G163" s="231">
        <v>0</v>
      </c>
      <c r="H163" s="232">
        <v>0</v>
      </c>
      <c r="I163" s="232">
        <v>0</v>
      </c>
      <c r="J163" s="232">
        <v>0</v>
      </c>
      <c r="K163" s="233">
        <v>0</v>
      </c>
      <c r="L163" s="232">
        <f t="shared" si="20"/>
        <v>0</v>
      </c>
      <c r="M163" s="234">
        <v>0</v>
      </c>
      <c r="N163" s="232">
        <f t="shared" si="29"/>
        <v>0</v>
      </c>
      <c r="O163" s="243"/>
      <c r="P163" s="216"/>
      <c r="Q163" s="236">
        <f t="shared" si="21"/>
        <v>0</v>
      </c>
      <c r="R163" s="237">
        <v>0</v>
      </c>
      <c r="S163" s="236">
        <f t="shared" si="22"/>
        <v>0</v>
      </c>
      <c r="T163" s="236">
        <f t="shared" si="23"/>
        <v>0</v>
      </c>
      <c r="U163" s="236">
        <f t="shared" si="24"/>
        <v>0</v>
      </c>
      <c r="V163" s="236">
        <f t="shared" si="25"/>
        <v>0</v>
      </c>
      <c r="W163" s="236">
        <f t="shared" si="26"/>
        <v>0</v>
      </c>
      <c r="X163" s="238">
        <f t="shared" si="27"/>
        <v>0</v>
      </c>
      <c r="Y163" s="238">
        <f t="shared" si="28"/>
        <v>0</v>
      </c>
    </row>
    <row r="164" spans="1:25" ht="45" x14ac:dyDescent="0.25">
      <c r="A164" s="191" t="s">
        <v>674</v>
      </c>
      <c r="B164" s="228" t="s">
        <v>719</v>
      </c>
      <c r="C164" s="193" t="s">
        <v>720</v>
      </c>
      <c r="D164" s="194">
        <v>58.65</v>
      </c>
      <c r="E164" s="229">
        <v>58.65</v>
      </c>
      <c r="F164" s="230" t="s">
        <v>33</v>
      </c>
      <c r="G164" s="231">
        <v>0</v>
      </c>
      <c r="H164" s="232">
        <v>0</v>
      </c>
      <c r="I164" s="232">
        <v>0</v>
      </c>
      <c r="J164" s="232">
        <v>0</v>
      </c>
      <c r="K164" s="233">
        <v>0</v>
      </c>
      <c r="L164" s="232">
        <f t="shared" si="20"/>
        <v>0</v>
      </c>
      <c r="M164" s="234">
        <v>0</v>
      </c>
      <c r="N164" s="232">
        <f t="shared" si="29"/>
        <v>0</v>
      </c>
      <c r="O164" s="242"/>
      <c r="P164" s="216"/>
      <c r="Q164" s="236">
        <f t="shared" si="21"/>
        <v>0</v>
      </c>
      <c r="R164" s="237">
        <v>0</v>
      </c>
      <c r="S164" s="236">
        <f t="shared" si="22"/>
        <v>0</v>
      </c>
      <c r="T164" s="236">
        <f t="shared" si="23"/>
        <v>0</v>
      </c>
      <c r="U164" s="236">
        <f t="shared" si="24"/>
        <v>0</v>
      </c>
      <c r="V164" s="236">
        <f t="shared" si="25"/>
        <v>0</v>
      </c>
      <c r="W164" s="236">
        <f t="shared" si="26"/>
        <v>0</v>
      </c>
      <c r="X164" s="238">
        <f t="shared" si="27"/>
        <v>0</v>
      </c>
      <c r="Y164" s="238">
        <f t="shared" si="28"/>
        <v>0</v>
      </c>
    </row>
    <row r="165" spans="1:25" ht="45" x14ac:dyDescent="0.25">
      <c r="A165" s="191" t="s">
        <v>674</v>
      </c>
      <c r="B165" s="228" t="s">
        <v>721</v>
      </c>
      <c r="C165" s="193" t="s">
        <v>722</v>
      </c>
      <c r="D165" s="194">
        <v>56.96</v>
      </c>
      <c r="E165" s="229">
        <v>56.96</v>
      </c>
      <c r="F165" s="230" t="s">
        <v>33</v>
      </c>
      <c r="G165" s="231">
        <v>0</v>
      </c>
      <c r="H165" s="232">
        <v>0</v>
      </c>
      <c r="I165" s="232">
        <v>0</v>
      </c>
      <c r="J165" s="232">
        <v>0</v>
      </c>
      <c r="K165" s="233">
        <v>0</v>
      </c>
      <c r="L165" s="232">
        <f t="shared" si="20"/>
        <v>0</v>
      </c>
      <c r="M165" s="234">
        <v>0</v>
      </c>
      <c r="N165" s="232">
        <f t="shared" si="29"/>
        <v>0</v>
      </c>
      <c r="O165" s="242"/>
      <c r="P165" s="216"/>
      <c r="Q165" s="236">
        <f t="shared" si="21"/>
        <v>0</v>
      </c>
      <c r="R165" s="237">
        <v>0</v>
      </c>
      <c r="S165" s="236">
        <f t="shared" si="22"/>
        <v>0</v>
      </c>
      <c r="T165" s="236">
        <f t="shared" si="23"/>
        <v>0</v>
      </c>
      <c r="U165" s="236">
        <f t="shared" si="24"/>
        <v>0</v>
      </c>
      <c r="V165" s="236">
        <f t="shared" si="25"/>
        <v>0</v>
      </c>
      <c r="W165" s="236">
        <f t="shared" si="26"/>
        <v>0</v>
      </c>
      <c r="X165" s="238">
        <f t="shared" si="27"/>
        <v>0</v>
      </c>
      <c r="Y165" s="238">
        <f t="shared" si="28"/>
        <v>0</v>
      </c>
    </row>
    <row r="166" spans="1:25" ht="45" x14ac:dyDescent="0.25">
      <c r="A166" s="191" t="s">
        <v>674</v>
      </c>
      <c r="B166" s="228" t="s">
        <v>723</v>
      </c>
      <c r="C166" s="193" t="s">
        <v>724</v>
      </c>
      <c r="D166" s="194">
        <v>75.66</v>
      </c>
      <c r="E166" s="229">
        <v>75.66</v>
      </c>
      <c r="F166" s="230" t="s">
        <v>33</v>
      </c>
      <c r="G166" s="231">
        <v>0</v>
      </c>
      <c r="H166" s="232">
        <v>0</v>
      </c>
      <c r="I166" s="232">
        <v>0</v>
      </c>
      <c r="J166" s="232">
        <v>0</v>
      </c>
      <c r="K166" s="233">
        <v>0</v>
      </c>
      <c r="L166" s="232">
        <f t="shared" si="20"/>
        <v>0</v>
      </c>
      <c r="M166" s="234">
        <v>0</v>
      </c>
      <c r="N166" s="232">
        <f t="shared" si="29"/>
        <v>0</v>
      </c>
      <c r="O166" s="242"/>
      <c r="P166" s="216"/>
      <c r="Q166" s="236">
        <f t="shared" si="21"/>
        <v>0</v>
      </c>
      <c r="R166" s="237">
        <v>0</v>
      </c>
      <c r="S166" s="236">
        <f t="shared" si="22"/>
        <v>0</v>
      </c>
      <c r="T166" s="236">
        <f t="shared" si="23"/>
        <v>0</v>
      </c>
      <c r="U166" s="236">
        <f t="shared" si="24"/>
        <v>0</v>
      </c>
      <c r="V166" s="236">
        <f t="shared" si="25"/>
        <v>0</v>
      </c>
      <c r="W166" s="236">
        <f t="shared" si="26"/>
        <v>0</v>
      </c>
      <c r="X166" s="238">
        <f t="shared" si="27"/>
        <v>0</v>
      </c>
      <c r="Y166" s="238">
        <f t="shared" si="28"/>
        <v>0</v>
      </c>
    </row>
    <row r="167" spans="1:25" ht="45" x14ac:dyDescent="0.25">
      <c r="A167" s="191" t="s">
        <v>674</v>
      </c>
      <c r="B167" s="228" t="s">
        <v>725</v>
      </c>
      <c r="C167" s="193" t="s">
        <v>726</v>
      </c>
      <c r="D167" s="194">
        <v>84.15</v>
      </c>
      <c r="E167" s="229">
        <v>84.15</v>
      </c>
      <c r="F167" s="230" t="s">
        <v>33</v>
      </c>
      <c r="G167" s="231">
        <v>1</v>
      </c>
      <c r="H167" s="232">
        <v>0</v>
      </c>
      <c r="I167" s="232">
        <v>0</v>
      </c>
      <c r="J167" s="232">
        <v>1</v>
      </c>
      <c r="K167" s="233">
        <v>0</v>
      </c>
      <c r="L167" s="232">
        <f t="shared" si="20"/>
        <v>0</v>
      </c>
      <c r="M167" s="234">
        <v>0</v>
      </c>
      <c r="N167" s="232">
        <f t="shared" si="29"/>
        <v>0</v>
      </c>
      <c r="O167" s="242"/>
      <c r="P167" s="216"/>
      <c r="Q167" s="236">
        <f t="shared" si="21"/>
        <v>84.15</v>
      </c>
      <c r="R167" s="237">
        <v>0</v>
      </c>
      <c r="S167" s="236">
        <f t="shared" si="22"/>
        <v>0</v>
      </c>
      <c r="T167" s="236">
        <f t="shared" si="23"/>
        <v>0</v>
      </c>
      <c r="U167" s="236">
        <f t="shared" si="24"/>
        <v>84.15</v>
      </c>
      <c r="V167" s="236">
        <f t="shared" si="25"/>
        <v>0</v>
      </c>
      <c r="W167" s="236">
        <f t="shared" si="26"/>
        <v>0</v>
      </c>
      <c r="X167" s="238">
        <f t="shared" si="27"/>
        <v>0</v>
      </c>
      <c r="Y167" s="238">
        <f t="shared" si="28"/>
        <v>0</v>
      </c>
    </row>
    <row r="168" spans="1:25" x14ac:dyDescent="0.25">
      <c r="A168" s="191" t="s">
        <v>1423</v>
      </c>
      <c r="B168" s="228" t="s">
        <v>1928</v>
      </c>
      <c r="C168" s="193" t="s">
        <v>1929</v>
      </c>
      <c r="D168" s="194">
        <v>8</v>
      </c>
      <c r="E168" s="229">
        <v>8</v>
      </c>
      <c r="F168" s="230" t="s">
        <v>33</v>
      </c>
      <c r="G168" s="231">
        <v>0</v>
      </c>
      <c r="H168" s="232">
        <v>0</v>
      </c>
      <c r="I168" s="232">
        <v>0</v>
      </c>
      <c r="J168" s="232">
        <v>0</v>
      </c>
      <c r="K168" s="233">
        <v>0</v>
      </c>
      <c r="L168" s="232">
        <f t="shared" si="20"/>
        <v>0</v>
      </c>
      <c r="M168" s="234">
        <v>0</v>
      </c>
      <c r="N168" s="232">
        <f t="shared" si="29"/>
        <v>0</v>
      </c>
      <c r="O168" s="242"/>
      <c r="P168" s="216"/>
      <c r="Q168" s="236">
        <f t="shared" si="21"/>
        <v>0</v>
      </c>
      <c r="R168" s="237">
        <v>0</v>
      </c>
      <c r="S168" s="236">
        <f t="shared" si="22"/>
        <v>0</v>
      </c>
      <c r="T168" s="236">
        <f t="shared" si="23"/>
        <v>0</v>
      </c>
      <c r="U168" s="236">
        <f t="shared" si="24"/>
        <v>0</v>
      </c>
      <c r="V168" s="236">
        <f t="shared" si="25"/>
        <v>0</v>
      </c>
      <c r="W168" s="236">
        <f t="shared" si="26"/>
        <v>0</v>
      </c>
      <c r="X168" s="238">
        <f t="shared" si="27"/>
        <v>0</v>
      </c>
      <c r="Y168" s="238">
        <f t="shared" si="28"/>
        <v>0</v>
      </c>
    </row>
    <row r="169" spans="1:25" x14ac:dyDescent="0.25">
      <c r="A169" s="191" t="s">
        <v>1423</v>
      </c>
      <c r="B169" s="228" t="s">
        <v>1930</v>
      </c>
      <c r="C169" s="193" t="s">
        <v>1931</v>
      </c>
      <c r="D169" s="194">
        <v>14.08</v>
      </c>
      <c r="E169" s="229">
        <v>14.08</v>
      </c>
      <c r="F169" s="230" t="s">
        <v>33</v>
      </c>
      <c r="G169" s="231">
        <v>0</v>
      </c>
      <c r="H169" s="232">
        <v>0</v>
      </c>
      <c r="I169" s="232">
        <v>0</v>
      </c>
      <c r="J169" s="232">
        <v>0</v>
      </c>
      <c r="K169" s="233">
        <v>0</v>
      </c>
      <c r="L169" s="232">
        <f t="shared" si="20"/>
        <v>0</v>
      </c>
      <c r="M169" s="234">
        <v>0</v>
      </c>
      <c r="N169" s="232">
        <f t="shared" si="29"/>
        <v>0</v>
      </c>
      <c r="O169" s="242"/>
      <c r="P169" s="216"/>
      <c r="Q169" s="236">
        <f t="shared" si="21"/>
        <v>0</v>
      </c>
      <c r="R169" s="237">
        <v>0</v>
      </c>
      <c r="S169" s="236">
        <f t="shared" si="22"/>
        <v>0</v>
      </c>
      <c r="T169" s="236">
        <f t="shared" si="23"/>
        <v>0</v>
      </c>
      <c r="U169" s="236">
        <f t="shared" si="24"/>
        <v>0</v>
      </c>
      <c r="V169" s="236">
        <f t="shared" si="25"/>
        <v>0</v>
      </c>
      <c r="W169" s="236">
        <f t="shared" si="26"/>
        <v>0</v>
      </c>
      <c r="X169" s="238">
        <f t="shared" si="27"/>
        <v>0</v>
      </c>
      <c r="Y169" s="238">
        <f t="shared" si="28"/>
        <v>0</v>
      </c>
    </row>
    <row r="170" spans="1:25" x14ac:dyDescent="0.25">
      <c r="A170" s="191" t="s">
        <v>1423</v>
      </c>
      <c r="B170" s="228" t="s">
        <v>1932</v>
      </c>
      <c r="C170" s="193" t="s">
        <v>1933</v>
      </c>
      <c r="D170" s="194">
        <v>85.05</v>
      </c>
      <c r="E170" s="229">
        <v>85.05</v>
      </c>
      <c r="F170" s="230" t="s">
        <v>33</v>
      </c>
      <c r="G170" s="231">
        <v>3</v>
      </c>
      <c r="H170" s="232">
        <v>0</v>
      </c>
      <c r="I170" s="232">
        <v>0</v>
      </c>
      <c r="J170" s="232">
        <v>3</v>
      </c>
      <c r="K170" s="233">
        <v>0</v>
      </c>
      <c r="L170" s="232">
        <f t="shared" si="20"/>
        <v>0</v>
      </c>
      <c r="M170" s="234">
        <v>0</v>
      </c>
      <c r="N170" s="232">
        <f t="shared" si="29"/>
        <v>0</v>
      </c>
      <c r="O170" s="242"/>
      <c r="P170" s="216"/>
      <c r="Q170" s="236">
        <f t="shared" si="21"/>
        <v>255.14999999999998</v>
      </c>
      <c r="R170" s="237">
        <v>0</v>
      </c>
      <c r="S170" s="236">
        <f t="shared" si="22"/>
        <v>0</v>
      </c>
      <c r="T170" s="236">
        <f t="shared" si="23"/>
        <v>0</v>
      </c>
      <c r="U170" s="236">
        <f t="shared" si="24"/>
        <v>255.14999999999998</v>
      </c>
      <c r="V170" s="236">
        <f t="shared" si="25"/>
        <v>0</v>
      </c>
      <c r="W170" s="236">
        <f t="shared" si="26"/>
        <v>0</v>
      </c>
      <c r="X170" s="238">
        <f t="shared" si="27"/>
        <v>0</v>
      </c>
      <c r="Y170" s="238">
        <f t="shared" si="28"/>
        <v>0</v>
      </c>
    </row>
    <row r="171" spans="1:25" x14ac:dyDescent="0.25">
      <c r="A171" s="191" t="s">
        <v>1423</v>
      </c>
      <c r="B171" s="228" t="s">
        <v>1934</v>
      </c>
      <c r="C171" s="193" t="s">
        <v>1935</v>
      </c>
      <c r="D171" s="194">
        <v>27</v>
      </c>
      <c r="E171" s="229">
        <v>27</v>
      </c>
      <c r="F171" s="230" t="s">
        <v>33</v>
      </c>
      <c r="G171" s="231">
        <v>0</v>
      </c>
      <c r="H171" s="232">
        <v>2</v>
      </c>
      <c r="I171" s="232">
        <v>0</v>
      </c>
      <c r="J171" s="232">
        <v>0</v>
      </c>
      <c r="K171" s="233">
        <v>0</v>
      </c>
      <c r="L171" s="232">
        <f t="shared" si="20"/>
        <v>2</v>
      </c>
      <c r="M171" s="234">
        <v>2</v>
      </c>
      <c r="N171" s="232">
        <f t="shared" si="29"/>
        <v>0</v>
      </c>
      <c r="O171" s="242"/>
      <c r="P171" s="216"/>
      <c r="Q171" s="236">
        <f t="shared" si="21"/>
        <v>0</v>
      </c>
      <c r="R171" s="237">
        <v>0</v>
      </c>
      <c r="S171" s="236">
        <f t="shared" si="22"/>
        <v>54</v>
      </c>
      <c r="T171" s="236">
        <f t="shared" si="23"/>
        <v>0</v>
      </c>
      <c r="U171" s="236">
        <f t="shared" si="24"/>
        <v>0</v>
      </c>
      <c r="V171" s="236">
        <f t="shared" si="25"/>
        <v>0</v>
      </c>
      <c r="W171" s="236">
        <f t="shared" si="26"/>
        <v>54</v>
      </c>
      <c r="X171" s="238">
        <f t="shared" si="27"/>
        <v>54</v>
      </c>
      <c r="Y171" s="238">
        <f t="shared" si="28"/>
        <v>0</v>
      </c>
    </row>
    <row r="172" spans="1:25" x14ac:dyDescent="0.25">
      <c r="A172" s="191" t="s">
        <v>1423</v>
      </c>
      <c r="B172" s="228" t="s">
        <v>1936</v>
      </c>
      <c r="C172" s="193" t="s">
        <v>1937</v>
      </c>
      <c r="D172" s="194">
        <v>57.39</v>
      </c>
      <c r="E172" s="229">
        <v>57.39</v>
      </c>
      <c r="F172" s="230" t="s">
        <v>33</v>
      </c>
      <c r="G172" s="231">
        <v>0</v>
      </c>
      <c r="H172" s="232">
        <v>0</v>
      </c>
      <c r="I172" s="232">
        <v>0</v>
      </c>
      <c r="J172" s="232">
        <v>0</v>
      </c>
      <c r="K172" s="233">
        <v>0</v>
      </c>
      <c r="L172" s="232">
        <f t="shared" si="20"/>
        <v>0</v>
      </c>
      <c r="M172" s="234">
        <v>0</v>
      </c>
      <c r="N172" s="232">
        <f t="shared" si="29"/>
        <v>0</v>
      </c>
      <c r="O172" s="242"/>
      <c r="P172" s="216"/>
      <c r="Q172" s="236">
        <f t="shared" si="21"/>
        <v>0</v>
      </c>
      <c r="R172" s="237">
        <v>0</v>
      </c>
      <c r="S172" s="236">
        <f t="shared" si="22"/>
        <v>0</v>
      </c>
      <c r="T172" s="236">
        <f t="shared" si="23"/>
        <v>0</v>
      </c>
      <c r="U172" s="236">
        <f t="shared" si="24"/>
        <v>0</v>
      </c>
      <c r="V172" s="236">
        <f t="shared" si="25"/>
        <v>0</v>
      </c>
      <c r="W172" s="236">
        <f t="shared" si="26"/>
        <v>0</v>
      </c>
      <c r="X172" s="238">
        <f t="shared" si="27"/>
        <v>0</v>
      </c>
      <c r="Y172" s="238">
        <f t="shared" si="28"/>
        <v>0</v>
      </c>
    </row>
    <row r="173" spans="1:25" x14ac:dyDescent="0.25">
      <c r="A173" s="191" t="s">
        <v>1423</v>
      </c>
      <c r="B173" s="228" t="s">
        <v>1938</v>
      </c>
      <c r="C173" s="193" t="s">
        <v>1939</v>
      </c>
      <c r="D173" s="194">
        <v>44</v>
      </c>
      <c r="E173" s="229">
        <v>44</v>
      </c>
      <c r="F173" s="230" t="s">
        <v>33</v>
      </c>
      <c r="G173" s="231">
        <v>0</v>
      </c>
      <c r="H173" s="232">
        <v>0</v>
      </c>
      <c r="I173" s="232">
        <v>0</v>
      </c>
      <c r="J173" s="232">
        <v>0</v>
      </c>
      <c r="K173" s="233">
        <v>0</v>
      </c>
      <c r="L173" s="232">
        <f t="shared" si="20"/>
        <v>0</v>
      </c>
      <c r="M173" s="234">
        <v>0</v>
      </c>
      <c r="N173" s="232">
        <f t="shared" si="29"/>
        <v>0</v>
      </c>
      <c r="O173" s="242"/>
      <c r="P173" s="216"/>
      <c r="Q173" s="236">
        <f t="shared" si="21"/>
        <v>0</v>
      </c>
      <c r="R173" s="237">
        <v>0</v>
      </c>
      <c r="S173" s="236">
        <f t="shared" si="22"/>
        <v>0</v>
      </c>
      <c r="T173" s="236">
        <f t="shared" si="23"/>
        <v>0</v>
      </c>
      <c r="U173" s="236">
        <f t="shared" si="24"/>
        <v>0</v>
      </c>
      <c r="V173" s="236">
        <f t="shared" si="25"/>
        <v>0</v>
      </c>
      <c r="W173" s="236">
        <f t="shared" si="26"/>
        <v>0</v>
      </c>
      <c r="X173" s="238">
        <f t="shared" si="27"/>
        <v>0</v>
      </c>
      <c r="Y173" s="238">
        <f t="shared" si="28"/>
        <v>0</v>
      </c>
    </row>
    <row r="174" spans="1:25" ht="30" x14ac:dyDescent="0.25">
      <c r="A174" s="191" t="s">
        <v>1423</v>
      </c>
      <c r="B174" s="228" t="s">
        <v>1940</v>
      </c>
      <c r="C174" s="193" t="s">
        <v>1941</v>
      </c>
      <c r="D174" s="194">
        <v>33.64</v>
      </c>
      <c r="E174" s="229">
        <v>33.64</v>
      </c>
      <c r="F174" s="230" t="s">
        <v>33</v>
      </c>
      <c r="G174" s="231">
        <v>0</v>
      </c>
      <c r="H174" s="232">
        <v>0</v>
      </c>
      <c r="I174" s="232">
        <v>0</v>
      </c>
      <c r="J174" s="232">
        <v>0</v>
      </c>
      <c r="K174" s="233">
        <v>0</v>
      </c>
      <c r="L174" s="232">
        <f t="shared" si="20"/>
        <v>0</v>
      </c>
      <c r="M174" s="234">
        <v>0</v>
      </c>
      <c r="N174" s="232">
        <f t="shared" si="29"/>
        <v>0</v>
      </c>
      <c r="O174" s="242"/>
      <c r="P174" s="216"/>
      <c r="Q174" s="236">
        <f t="shared" si="21"/>
        <v>0</v>
      </c>
      <c r="R174" s="237">
        <v>0</v>
      </c>
      <c r="S174" s="236">
        <f t="shared" si="22"/>
        <v>0</v>
      </c>
      <c r="T174" s="236">
        <f t="shared" si="23"/>
        <v>0</v>
      </c>
      <c r="U174" s="236">
        <f t="shared" si="24"/>
        <v>0</v>
      </c>
      <c r="V174" s="236">
        <f t="shared" si="25"/>
        <v>0</v>
      </c>
      <c r="W174" s="236">
        <f t="shared" si="26"/>
        <v>0</v>
      </c>
      <c r="X174" s="238">
        <f t="shared" si="27"/>
        <v>0</v>
      </c>
      <c r="Y174" s="238">
        <f t="shared" si="28"/>
        <v>0</v>
      </c>
    </row>
    <row r="175" spans="1:25" ht="30" x14ac:dyDescent="0.25">
      <c r="A175" s="191" t="s">
        <v>1423</v>
      </c>
      <c r="B175" s="228" t="s">
        <v>1942</v>
      </c>
      <c r="C175" s="193" t="s">
        <v>1943</v>
      </c>
      <c r="D175" s="194">
        <v>19.72</v>
      </c>
      <c r="E175" s="229">
        <v>19.72</v>
      </c>
      <c r="F175" s="230" t="s">
        <v>33</v>
      </c>
      <c r="G175" s="231">
        <v>0</v>
      </c>
      <c r="H175" s="232">
        <v>0</v>
      </c>
      <c r="I175" s="232">
        <v>0</v>
      </c>
      <c r="J175" s="232">
        <v>0</v>
      </c>
      <c r="K175" s="233">
        <v>0</v>
      </c>
      <c r="L175" s="232">
        <f t="shared" si="20"/>
        <v>0</v>
      </c>
      <c r="M175" s="234">
        <v>0</v>
      </c>
      <c r="N175" s="232">
        <f t="shared" si="29"/>
        <v>0</v>
      </c>
      <c r="O175" s="242"/>
      <c r="P175" s="216"/>
      <c r="Q175" s="236">
        <f t="shared" si="21"/>
        <v>0</v>
      </c>
      <c r="R175" s="237">
        <v>0</v>
      </c>
      <c r="S175" s="236">
        <f t="shared" si="22"/>
        <v>0</v>
      </c>
      <c r="T175" s="236">
        <f t="shared" si="23"/>
        <v>0</v>
      </c>
      <c r="U175" s="236">
        <f t="shared" si="24"/>
        <v>0</v>
      </c>
      <c r="V175" s="236">
        <f t="shared" si="25"/>
        <v>0</v>
      </c>
      <c r="W175" s="236">
        <f t="shared" si="26"/>
        <v>0</v>
      </c>
      <c r="X175" s="238">
        <f t="shared" si="27"/>
        <v>0</v>
      </c>
      <c r="Y175" s="238">
        <f t="shared" si="28"/>
        <v>0</v>
      </c>
    </row>
    <row r="176" spans="1:25" ht="30" x14ac:dyDescent="0.25">
      <c r="A176" s="191" t="s">
        <v>1423</v>
      </c>
      <c r="B176" s="228" t="s">
        <v>1944</v>
      </c>
      <c r="C176" s="193" t="s">
        <v>1945</v>
      </c>
      <c r="D176" s="194">
        <v>13.92</v>
      </c>
      <c r="E176" s="229">
        <v>13.92</v>
      </c>
      <c r="F176" s="230" t="s">
        <v>33</v>
      </c>
      <c r="G176" s="231">
        <v>24</v>
      </c>
      <c r="H176" s="232">
        <v>0</v>
      </c>
      <c r="I176" s="232">
        <v>0</v>
      </c>
      <c r="J176" s="232">
        <v>0</v>
      </c>
      <c r="K176" s="233">
        <v>0</v>
      </c>
      <c r="L176" s="232">
        <f t="shared" si="20"/>
        <v>24</v>
      </c>
      <c r="M176" s="234">
        <v>24</v>
      </c>
      <c r="N176" s="232">
        <f t="shared" si="29"/>
        <v>0</v>
      </c>
      <c r="O176" s="244" t="s">
        <v>2631</v>
      </c>
      <c r="P176" s="216"/>
      <c r="Q176" s="236">
        <f t="shared" si="21"/>
        <v>334.08</v>
      </c>
      <c r="R176" s="237">
        <v>0</v>
      </c>
      <c r="S176" s="236">
        <f t="shared" si="22"/>
        <v>0</v>
      </c>
      <c r="T176" s="236">
        <f t="shared" si="23"/>
        <v>0</v>
      </c>
      <c r="U176" s="236">
        <f t="shared" si="24"/>
        <v>0</v>
      </c>
      <c r="V176" s="236">
        <f t="shared" si="25"/>
        <v>0</v>
      </c>
      <c r="W176" s="236">
        <f t="shared" si="26"/>
        <v>334.08</v>
      </c>
      <c r="X176" s="238">
        <f t="shared" si="27"/>
        <v>334.08</v>
      </c>
      <c r="Y176" s="238">
        <f t="shared" si="28"/>
        <v>0</v>
      </c>
    </row>
    <row r="177" spans="1:25" ht="30" x14ac:dyDescent="0.25">
      <c r="A177" s="191" t="s">
        <v>1423</v>
      </c>
      <c r="B177" s="228" t="s">
        <v>1946</v>
      </c>
      <c r="C177" s="193" t="s">
        <v>1947</v>
      </c>
      <c r="D177" s="194">
        <v>30.16</v>
      </c>
      <c r="E177" s="229">
        <v>30.16</v>
      </c>
      <c r="F177" s="230" t="s">
        <v>33</v>
      </c>
      <c r="G177" s="231">
        <v>36</v>
      </c>
      <c r="H177" s="232">
        <v>2</v>
      </c>
      <c r="I177" s="232">
        <v>0</v>
      </c>
      <c r="J177" s="232">
        <v>5</v>
      </c>
      <c r="K177" s="233">
        <v>0</v>
      </c>
      <c r="L177" s="232">
        <f t="shared" si="20"/>
        <v>33</v>
      </c>
      <c r="M177" s="234">
        <v>33</v>
      </c>
      <c r="N177" s="232">
        <f t="shared" si="29"/>
        <v>0</v>
      </c>
      <c r="O177" s="244" t="s">
        <v>2631</v>
      </c>
      <c r="P177" s="216"/>
      <c r="Q177" s="236">
        <f t="shared" si="21"/>
        <v>1085.76</v>
      </c>
      <c r="R177" s="237">
        <v>0</v>
      </c>
      <c r="S177" s="236">
        <f t="shared" si="22"/>
        <v>60.32</v>
      </c>
      <c r="T177" s="236">
        <f t="shared" si="23"/>
        <v>0</v>
      </c>
      <c r="U177" s="236">
        <f t="shared" si="24"/>
        <v>150.80000000000001</v>
      </c>
      <c r="V177" s="236">
        <f t="shared" si="25"/>
        <v>0</v>
      </c>
      <c r="W177" s="236">
        <f t="shared" si="26"/>
        <v>995.28</v>
      </c>
      <c r="X177" s="238">
        <f t="shared" si="27"/>
        <v>995.28</v>
      </c>
      <c r="Y177" s="238">
        <f t="shared" si="28"/>
        <v>0</v>
      </c>
    </row>
    <row r="178" spans="1:25" ht="30" x14ac:dyDescent="0.25">
      <c r="A178" s="191" t="s">
        <v>1423</v>
      </c>
      <c r="B178" s="228" t="s">
        <v>1948</v>
      </c>
      <c r="C178" s="199" t="s">
        <v>1949</v>
      </c>
      <c r="D178" s="194">
        <v>42.92</v>
      </c>
      <c r="E178" s="229">
        <v>42.92</v>
      </c>
      <c r="F178" s="230" t="s">
        <v>33</v>
      </c>
      <c r="G178" s="231">
        <v>28</v>
      </c>
      <c r="H178" s="232">
        <v>0</v>
      </c>
      <c r="I178" s="232">
        <v>0</v>
      </c>
      <c r="J178" s="232">
        <v>6</v>
      </c>
      <c r="K178" s="233">
        <v>0</v>
      </c>
      <c r="L178" s="232">
        <f t="shared" si="20"/>
        <v>22</v>
      </c>
      <c r="M178" s="234">
        <v>22</v>
      </c>
      <c r="N178" s="232">
        <f t="shared" si="29"/>
        <v>0</v>
      </c>
      <c r="O178" s="244" t="s">
        <v>2631</v>
      </c>
      <c r="P178" s="216"/>
      <c r="Q178" s="236">
        <f t="shared" si="21"/>
        <v>1201.76</v>
      </c>
      <c r="R178" s="237">
        <v>0</v>
      </c>
      <c r="S178" s="236">
        <f t="shared" si="22"/>
        <v>0</v>
      </c>
      <c r="T178" s="236">
        <f t="shared" si="23"/>
        <v>0</v>
      </c>
      <c r="U178" s="236">
        <f t="shared" si="24"/>
        <v>257.52</v>
      </c>
      <c r="V178" s="236">
        <f t="shared" si="25"/>
        <v>0</v>
      </c>
      <c r="W178" s="236">
        <f t="shared" si="26"/>
        <v>944.24</v>
      </c>
      <c r="X178" s="238">
        <f t="shared" si="27"/>
        <v>944.24</v>
      </c>
      <c r="Y178" s="238">
        <f t="shared" si="28"/>
        <v>0</v>
      </c>
    </row>
    <row r="179" spans="1:25" ht="30" x14ac:dyDescent="0.25">
      <c r="A179" s="191" t="s">
        <v>1423</v>
      </c>
      <c r="B179" s="228" t="s">
        <v>1950</v>
      </c>
      <c r="C179" s="193" t="s">
        <v>1951</v>
      </c>
      <c r="D179" s="194">
        <v>60.32</v>
      </c>
      <c r="E179" s="229">
        <v>60.32</v>
      </c>
      <c r="F179" s="230" t="s">
        <v>33</v>
      </c>
      <c r="G179" s="231">
        <v>19</v>
      </c>
      <c r="H179" s="232">
        <v>0</v>
      </c>
      <c r="I179" s="232">
        <v>0</v>
      </c>
      <c r="J179" s="232">
        <v>0</v>
      </c>
      <c r="K179" s="233">
        <v>0</v>
      </c>
      <c r="L179" s="232">
        <f t="shared" si="20"/>
        <v>19</v>
      </c>
      <c r="M179" s="234">
        <v>19</v>
      </c>
      <c r="N179" s="232">
        <f t="shared" si="29"/>
        <v>0</v>
      </c>
      <c r="O179" s="244" t="s">
        <v>2631</v>
      </c>
      <c r="P179" s="216"/>
      <c r="Q179" s="236">
        <f t="shared" si="21"/>
        <v>1146.08</v>
      </c>
      <c r="R179" s="237">
        <v>0</v>
      </c>
      <c r="S179" s="236">
        <f t="shared" si="22"/>
        <v>0</v>
      </c>
      <c r="T179" s="236">
        <f t="shared" si="23"/>
        <v>0</v>
      </c>
      <c r="U179" s="236">
        <f t="shared" si="24"/>
        <v>0</v>
      </c>
      <c r="V179" s="236">
        <f t="shared" si="25"/>
        <v>0</v>
      </c>
      <c r="W179" s="236">
        <f t="shared" si="26"/>
        <v>1146.08</v>
      </c>
      <c r="X179" s="238">
        <f t="shared" si="27"/>
        <v>1146.08</v>
      </c>
      <c r="Y179" s="238">
        <f t="shared" si="28"/>
        <v>0</v>
      </c>
    </row>
    <row r="180" spans="1:25" ht="18" x14ac:dyDescent="0.25">
      <c r="A180" s="191" t="s">
        <v>1298</v>
      </c>
      <c r="B180" s="228" t="s">
        <v>1364</v>
      </c>
      <c r="C180" s="193" t="s">
        <v>1365</v>
      </c>
      <c r="D180" s="194">
        <v>45</v>
      </c>
      <c r="E180" s="229">
        <v>45</v>
      </c>
      <c r="F180" s="230" t="s">
        <v>33</v>
      </c>
      <c r="G180" s="231">
        <v>3</v>
      </c>
      <c r="H180" s="232">
        <v>4</v>
      </c>
      <c r="I180" s="232">
        <v>0</v>
      </c>
      <c r="J180" s="232">
        <v>4</v>
      </c>
      <c r="K180" s="233">
        <v>0</v>
      </c>
      <c r="L180" s="232">
        <f t="shared" si="20"/>
        <v>3</v>
      </c>
      <c r="M180" s="234">
        <v>3</v>
      </c>
      <c r="N180" s="232">
        <f t="shared" si="29"/>
        <v>0</v>
      </c>
      <c r="O180" s="243"/>
      <c r="P180" s="216"/>
      <c r="Q180" s="236">
        <f t="shared" si="21"/>
        <v>135</v>
      </c>
      <c r="R180" s="237">
        <v>0</v>
      </c>
      <c r="S180" s="236">
        <f t="shared" si="22"/>
        <v>180</v>
      </c>
      <c r="T180" s="236">
        <f t="shared" si="23"/>
        <v>0</v>
      </c>
      <c r="U180" s="236">
        <f t="shared" si="24"/>
        <v>180</v>
      </c>
      <c r="V180" s="236">
        <f t="shared" si="25"/>
        <v>0</v>
      </c>
      <c r="W180" s="236">
        <f t="shared" si="26"/>
        <v>135</v>
      </c>
      <c r="X180" s="238">
        <f t="shared" si="27"/>
        <v>135</v>
      </c>
      <c r="Y180" s="238">
        <f t="shared" si="28"/>
        <v>0</v>
      </c>
    </row>
    <row r="181" spans="1:25" ht="30" x14ac:dyDescent="0.25">
      <c r="A181" s="191" t="s">
        <v>2632</v>
      </c>
      <c r="B181" s="228" t="s">
        <v>1498</v>
      </c>
      <c r="C181" s="193" t="s">
        <v>1499</v>
      </c>
      <c r="D181" s="194">
        <v>21</v>
      </c>
      <c r="E181" s="229">
        <v>21</v>
      </c>
      <c r="F181" s="230" t="s">
        <v>33</v>
      </c>
      <c r="G181" s="231">
        <v>0</v>
      </c>
      <c r="H181" s="232">
        <v>0</v>
      </c>
      <c r="I181" s="232">
        <v>0</v>
      </c>
      <c r="J181" s="232">
        <v>0</v>
      </c>
      <c r="K181" s="233">
        <v>0</v>
      </c>
      <c r="L181" s="232">
        <f t="shared" si="20"/>
        <v>0</v>
      </c>
      <c r="M181" s="234">
        <v>0</v>
      </c>
      <c r="N181" s="232">
        <f t="shared" si="29"/>
        <v>0</v>
      </c>
      <c r="O181" s="243"/>
      <c r="P181" s="216"/>
      <c r="Q181" s="236">
        <f t="shared" si="21"/>
        <v>0</v>
      </c>
      <c r="R181" s="237">
        <v>0</v>
      </c>
      <c r="S181" s="236">
        <f t="shared" si="22"/>
        <v>0</v>
      </c>
      <c r="T181" s="236">
        <f t="shared" si="23"/>
        <v>0</v>
      </c>
      <c r="U181" s="236">
        <f t="shared" si="24"/>
        <v>0</v>
      </c>
      <c r="V181" s="236">
        <f t="shared" si="25"/>
        <v>0</v>
      </c>
      <c r="W181" s="236">
        <f t="shared" si="26"/>
        <v>0</v>
      </c>
      <c r="X181" s="238">
        <f t="shared" si="27"/>
        <v>0</v>
      </c>
      <c r="Y181" s="238">
        <f t="shared" si="28"/>
        <v>0</v>
      </c>
    </row>
    <row r="182" spans="1:25" ht="45" x14ac:dyDescent="0.25">
      <c r="A182" s="191" t="s">
        <v>1540</v>
      </c>
      <c r="B182" s="228" t="s">
        <v>1555</v>
      </c>
      <c r="C182" s="193" t="s">
        <v>1556</v>
      </c>
      <c r="D182" s="194">
        <v>556.79999999999995</v>
      </c>
      <c r="E182" s="229">
        <v>556.79999999999995</v>
      </c>
      <c r="F182" s="230" t="s">
        <v>33</v>
      </c>
      <c r="G182" s="231">
        <v>0</v>
      </c>
      <c r="H182" s="232">
        <v>0</v>
      </c>
      <c r="I182" s="232">
        <v>0</v>
      </c>
      <c r="J182" s="232">
        <v>0</v>
      </c>
      <c r="K182" s="233">
        <v>0</v>
      </c>
      <c r="L182" s="232">
        <f t="shared" si="20"/>
        <v>0</v>
      </c>
      <c r="M182" s="234">
        <v>0</v>
      </c>
      <c r="N182" s="232">
        <f t="shared" si="29"/>
        <v>0</v>
      </c>
      <c r="O182" s="243"/>
      <c r="P182" s="216"/>
      <c r="Q182" s="236">
        <f t="shared" si="21"/>
        <v>0</v>
      </c>
      <c r="R182" s="237">
        <v>0</v>
      </c>
      <c r="S182" s="236">
        <f t="shared" si="22"/>
        <v>0</v>
      </c>
      <c r="T182" s="236">
        <f t="shared" si="23"/>
        <v>0</v>
      </c>
      <c r="U182" s="236">
        <f t="shared" si="24"/>
        <v>0</v>
      </c>
      <c r="V182" s="236">
        <f t="shared" si="25"/>
        <v>0</v>
      </c>
      <c r="W182" s="236">
        <f t="shared" si="26"/>
        <v>0</v>
      </c>
      <c r="X182" s="238">
        <f t="shared" si="27"/>
        <v>0</v>
      </c>
      <c r="Y182" s="238">
        <f t="shared" si="28"/>
        <v>0</v>
      </c>
    </row>
    <row r="183" spans="1:25" ht="30" x14ac:dyDescent="0.25">
      <c r="A183" s="191" t="s">
        <v>674</v>
      </c>
      <c r="B183" s="228" t="s">
        <v>727</v>
      </c>
      <c r="C183" s="193" t="s">
        <v>728</v>
      </c>
      <c r="D183" s="194">
        <v>444.34</v>
      </c>
      <c r="E183" s="229">
        <v>444.34</v>
      </c>
      <c r="F183" s="230" t="s">
        <v>33</v>
      </c>
      <c r="G183" s="231">
        <v>0</v>
      </c>
      <c r="H183" s="232">
        <v>0</v>
      </c>
      <c r="I183" s="232">
        <v>0</v>
      </c>
      <c r="J183" s="232">
        <v>0</v>
      </c>
      <c r="K183" s="233">
        <v>0</v>
      </c>
      <c r="L183" s="232">
        <f t="shared" si="20"/>
        <v>0</v>
      </c>
      <c r="M183" s="234">
        <v>0</v>
      </c>
      <c r="N183" s="232">
        <f t="shared" si="29"/>
        <v>0</v>
      </c>
      <c r="O183" s="243"/>
      <c r="P183" s="216"/>
      <c r="Q183" s="236">
        <f t="shared" si="21"/>
        <v>0</v>
      </c>
      <c r="R183" s="237">
        <v>0</v>
      </c>
      <c r="S183" s="236">
        <f t="shared" si="22"/>
        <v>0</v>
      </c>
      <c r="T183" s="236">
        <f t="shared" si="23"/>
        <v>0</v>
      </c>
      <c r="U183" s="236">
        <f t="shared" si="24"/>
        <v>0</v>
      </c>
      <c r="V183" s="236">
        <f t="shared" si="25"/>
        <v>0</v>
      </c>
      <c r="W183" s="236">
        <f t="shared" si="26"/>
        <v>0</v>
      </c>
      <c r="X183" s="238">
        <f t="shared" si="27"/>
        <v>0</v>
      </c>
      <c r="Y183" s="238">
        <f t="shared" si="28"/>
        <v>0</v>
      </c>
    </row>
    <row r="184" spans="1:25" ht="45" x14ac:dyDescent="0.25">
      <c r="A184" s="191" t="s">
        <v>1298</v>
      </c>
      <c r="B184" s="228" t="s">
        <v>1366</v>
      </c>
      <c r="C184" s="193" t="s">
        <v>1367</v>
      </c>
      <c r="D184" s="194">
        <v>50</v>
      </c>
      <c r="E184" s="229">
        <v>50</v>
      </c>
      <c r="F184" s="230" t="s">
        <v>1368</v>
      </c>
      <c r="G184" s="231">
        <v>0</v>
      </c>
      <c r="H184" s="232">
        <v>0</v>
      </c>
      <c r="I184" s="232">
        <v>0</v>
      </c>
      <c r="J184" s="232">
        <v>0</v>
      </c>
      <c r="K184" s="233">
        <v>0</v>
      </c>
      <c r="L184" s="232">
        <f t="shared" si="20"/>
        <v>0</v>
      </c>
      <c r="M184" s="234">
        <v>0</v>
      </c>
      <c r="N184" s="232">
        <f t="shared" si="29"/>
        <v>0</v>
      </c>
      <c r="O184" s="242"/>
      <c r="P184" s="216"/>
      <c r="Q184" s="236">
        <f t="shared" si="21"/>
        <v>0</v>
      </c>
      <c r="R184" s="237">
        <v>0</v>
      </c>
      <c r="S184" s="236">
        <f t="shared" si="22"/>
        <v>0</v>
      </c>
      <c r="T184" s="236">
        <f t="shared" si="23"/>
        <v>0</v>
      </c>
      <c r="U184" s="236">
        <f t="shared" si="24"/>
        <v>0</v>
      </c>
      <c r="V184" s="236">
        <f t="shared" si="25"/>
        <v>0</v>
      </c>
      <c r="W184" s="236">
        <f t="shared" si="26"/>
        <v>0</v>
      </c>
      <c r="X184" s="238">
        <f t="shared" si="27"/>
        <v>0</v>
      </c>
      <c r="Y184" s="238">
        <f t="shared" si="28"/>
        <v>0</v>
      </c>
    </row>
    <row r="185" spans="1:25" ht="18" x14ac:dyDescent="0.25">
      <c r="A185" s="191" t="s">
        <v>1053</v>
      </c>
      <c r="B185" s="228" t="s">
        <v>1090</v>
      </c>
      <c r="C185" s="193" t="s">
        <v>1091</v>
      </c>
      <c r="D185" s="194">
        <v>26.39</v>
      </c>
      <c r="E185" s="229">
        <v>26.39</v>
      </c>
      <c r="F185" s="230" t="s">
        <v>33</v>
      </c>
      <c r="G185" s="231">
        <v>10</v>
      </c>
      <c r="H185" s="232">
        <v>600</v>
      </c>
      <c r="I185" s="232">
        <v>0</v>
      </c>
      <c r="J185" s="232">
        <v>0</v>
      </c>
      <c r="K185" s="233">
        <v>0</v>
      </c>
      <c r="L185" s="232">
        <f t="shared" si="20"/>
        <v>610</v>
      </c>
      <c r="M185" s="234">
        <v>610</v>
      </c>
      <c r="N185" s="232">
        <f t="shared" si="29"/>
        <v>0</v>
      </c>
      <c r="O185" s="242"/>
      <c r="P185" s="216"/>
      <c r="Q185" s="236">
        <f t="shared" si="21"/>
        <v>263.89999999999998</v>
      </c>
      <c r="R185" s="237">
        <v>0</v>
      </c>
      <c r="S185" s="236">
        <f t="shared" si="22"/>
        <v>15834</v>
      </c>
      <c r="T185" s="236">
        <f t="shared" si="23"/>
        <v>0</v>
      </c>
      <c r="U185" s="236">
        <f t="shared" si="24"/>
        <v>0</v>
      </c>
      <c r="V185" s="236">
        <f t="shared" si="25"/>
        <v>0</v>
      </c>
      <c r="W185" s="236">
        <f t="shared" si="26"/>
        <v>16097.9</v>
      </c>
      <c r="X185" s="238">
        <f t="shared" si="27"/>
        <v>16097.9</v>
      </c>
      <c r="Y185" s="238">
        <f t="shared" si="28"/>
        <v>0</v>
      </c>
    </row>
    <row r="186" spans="1:25" ht="18" x14ac:dyDescent="0.25">
      <c r="A186" s="191" t="s">
        <v>1053</v>
      </c>
      <c r="B186" s="228" t="s">
        <v>1092</v>
      </c>
      <c r="C186" s="193" t="s">
        <v>1093</v>
      </c>
      <c r="D186" s="194">
        <v>51.79</v>
      </c>
      <c r="E186" s="229">
        <v>51.79</v>
      </c>
      <c r="F186" s="230" t="s">
        <v>33</v>
      </c>
      <c r="G186" s="231">
        <v>80</v>
      </c>
      <c r="H186" s="232">
        <v>0</v>
      </c>
      <c r="I186" s="232">
        <v>0</v>
      </c>
      <c r="J186" s="232">
        <v>0</v>
      </c>
      <c r="K186" s="233">
        <v>0</v>
      </c>
      <c r="L186" s="232">
        <f t="shared" si="20"/>
        <v>80</v>
      </c>
      <c r="M186" s="234">
        <v>80</v>
      </c>
      <c r="N186" s="232">
        <f t="shared" si="29"/>
        <v>0</v>
      </c>
      <c r="O186" s="243"/>
      <c r="P186" s="216"/>
      <c r="Q186" s="236">
        <f t="shared" si="21"/>
        <v>4143.2</v>
      </c>
      <c r="R186" s="237">
        <v>0</v>
      </c>
      <c r="S186" s="236">
        <f t="shared" si="22"/>
        <v>0</v>
      </c>
      <c r="T186" s="236">
        <f t="shared" si="23"/>
        <v>0</v>
      </c>
      <c r="U186" s="236">
        <f t="shared" si="24"/>
        <v>0</v>
      </c>
      <c r="V186" s="236">
        <f t="shared" si="25"/>
        <v>0</v>
      </c>
      <c r="W186" s="236">
        <f t="shared" si="26"/>
        <v>4143.2</v>
      </c>
      <c r="X186" s="238">
        <f t="shared" si="27"/>
        <v>4143.2</v>
      </c>
      <c r="Y186" s="238">
        <f t="shared" si="28"/>
        <v>0</v>
      </c>
    </row>
    <row r="187" spans="1:25" ht="30" x14ac:dyDescent="0.25">
      <c r="A187" s="191" t="s">
        <v>674</v>
      </c>
      <c r="B187" s="228" t="s">
        <v>729</v>
      </c>
      <c r="C187" s="193" t="s">
        <v>730</v>
      </c>
      <c r="D187" s="194">
        <v>40.22</v>
      </c>
      <c r="E187" s="229">
        <v>40.22</v>
      </c>
      <c r="F187" s="230" t="s">
        <v>33</v>
      </c>
      <c r="G187" s="231">
        <v>450</v>
      </c>
      <c r="H187" s="232">
        <v>0</v>
      </c>
      <c r="I187" s="232">
        <v>0</v>
      </c>
      <c r="J187" s="232">
        <v>0</v>
      </c>
      <c r="K187" s="233">
        <v>0</v>
      </c>
      <c r="L187" s="232">
        <f t="shared" si="20"/>
        <v>450</v>
      </c>
      <c r="M187" s="234">
        <v>450</v>
      </c>
      <c r="N187" s="232">
        <f t="shared" si="29"/>
        <v>0</v>
      </c>
      <c r="O187" s="243"/>
      <c r="P187" s="216"/>
      <c r="Q187" s="236">
        <f t="shared" si="21"/>
        <v>18099</v>
      </c>
      <c r="R187" s="237">
        <v>0</v>
      </c>
      <c r="S187" s="236">
        <f t="shared" si="22"/>
        <v>0</v>
      </c>
      <c r="T187" s="236">
        <f t="shared" si="23"/>
        <v>0</v>
      </c>
      <c r="U187" s="236">
        <f t="shared" si="24"/>
        <v>0</v>
      </c>
      <c r="V187" s="236">
        <f t="shared" si="25"/>
        <v>0</v>
      </c>
      <c r="W187" s="236">
        <f t="shared" si="26"/>
        <v>18099</v>
      </c>
      <c r="X187" s="238">
        <f t="shared" si="27"/>
        <v>18099</v>
      </c>
      <c r="Y187" s="238">
        <f t="shared" si="28"/>
        <v>0</v>
      </c>
    </row>
    <row r="188" spans="1:25" ht="45" x14ac:dyDescent="0.25">
      <c r="A188" s="191" t="s">
        <v>1739</v>
      </c>
      <c r="B188" s="228" t="s">
        <v>1760</v>
      </c>
      <c r="C188" s="193" t="s">
        <v>1761</v>
      </c>
      <c r="D188" s="194">
        <v>5.27</v>
      </c>
      <c r="E188" s="229">
        <v>5.27</v>
      </c>
      <c r="F188" s="230" t="s">
        <v>33</v>
      </c>
      <c r="G188" s="231">
        <v>0</v>
      </c>
      <c r="H188" s="232">
        <v>0</v>
      </c>
      <c r="I188" s="232">
        <v>0</v>
      </c>
      <c r="J188" s="232">
        <v>0</v>
      </c>
      <c r="K188" s="233">
        <v>0</v>
      </c>
      <c r="L188" s="232">
        <f t="shared" si="20"/>
        <v>0</v>
      </c>
      <c r="M188" s="234">
        <v>0</v>
      </c>
      <c r="N188" s="232">
        <f t="shared" si="29"/>
        <v>0</v>
      </c>
      <c r="O188" s="243"/>
      <c r="P188" s="216"/>
      <c r="Q188" s="236">
        <f t="shared" si="21"/>
        <v>0</v>
      </c>
      <c r="R188" s="237">
        <v>0</v>
      </c>
      <c r="S188" s="236">
        <f t="shared" si="22"/>
        <v>0</v>
      </c>
      <c r="T188" s="236">
        <f t="shared" si="23"/>
        <v>0</v>
      </c>
      <c r="U188" s="236">
        <f t="shared" si="24"/>
        <v>0</v>
      </c>
      <c r="V188" s="236">
        <f t="shared" si="25"/>
        <v>0</v>
      </c>
      <c r="W188" s="236">
        <f t="shared" si="26"/>
        <v>0</v>
      </c>
      <c r="X188" s="238">
        <f t="shared" si="27"/>
        <v>0</v>
      </c>
      <c r="Y188" s="238">
        <f t="shared" si="28"/>
        <v>0</v>
      </c>
    </row>
    <row r="189" spans="1:25" ht="45" x14ac:dyDescent="0.25">
      <c r="A189" s="191" t="s">
        <v>1739</v>
      </c>
      <c r="B189" s="228" t="s">
        <v>1762</v>
      </c>
      <c r="C189" s="193" t="s">
        <v>1763</v>
      </c>
      <c r="D189" s="194">
        <v>72.5</v>
      </c>
      <c r="E189" s="229">
        <v>72.5</v>
      </c>
      <c r="F189" s="230"/>
      <c r="G189" s="231">
        <v>100</v>
      </c>
      <c r="H189" s="232">
        <v>0</v>
      </c>
      <c r="I189" s="232">
        <v>0</v>
      </c>
      <c r="J189" s="232">
        <v>0</v>
      </c>
      <c r="K189" s="233">
        <v>0</v>
      </c>
      <c r="L189" s="232">
        <f t="shared" si="20"/>
        <v>100</v>
      </c>
      <c r="M189" s="234">
        <v>100</v>
      </c>
      <c r="N189" s="232">
        <f t="shared" si="29"/>
        <v>0</v>
      </c>
      <c r="O189" s="243"/>
      <c r="P189" s="216"/>
      <c r="Q189" s="236">
        <f t="shared" si="21"/>
        <v>7250</v>
      </c>
      <c r="R189" s="237">
        <v>0</v>
      </c>
      <c r="S189" s="236">
        <f t="shared" si="22"/>
        <v>0</v>
      </c>
      <c r="T189" s="236">
        <f t="shared" si="23"/>
        <v>0</v>
      </c>
      <c r="U189" s="236">
        <f t="shared" si="24"/>
        <v>0</v>
      </c>
      <c r="V189" s="236">
        <f t="shared" si="25"/>
        <v>0</v>
      </c>
      <c r="W189" s="236">
        <f t="shared" si="26"/>
        <v>7250</v>
      </c>
      <c r="X189" s="238">
        <f t="shared" si="27"/>
        <v>7250</v>
      </c>
      <c r="Y189" s="238">
        <f t="shared" si="28"/>
        <v>0</v>
      </c>
    </row>
    <row r="190" spans="1:25" ht="60" x14ac:dyDescent="0.25">
      <c r="A190" s="191" t="s">
        <v>1053</v>
      </c>
      <c r="B190" s="228" t="s">
        <v>1094</v>
      </c>
      <c r="C190" s="193" t="s">
        <v>1095</v>
      </c>
      <c r="D190" s="194">
        <v>27.93</v>
      </c>
      <c r="E190" s="229">
        <v>27.93</v>
      </c>
      <c r="F190" s="230" t="s">
        <v>33</v>
      </c>
      <c r="G190" s="231">
        <v>0</v>
      </c>
      <c r="H190" s="232">
        <v>0</v>
      </c>
      <c r="I190" s="232">
        <v>0</v>
      </c>
      <c r="J190" s="232">
        <v>0</v>
      </c>
      <c r="K190" s="233">
        <v>0</v>
      </c>
      <c r="L190" s="232">
        <f t="shared" si="20"/>
        <v>0</v>
      </c>
      <c r="M190" s="234">
        <v>0</v>
      </c>
      <c r="N190" s="232">
        <f t="shared" si="29"/>
        <v>0</v>
      </c>
      <c r="O190" s="243"/>
      <c r="P190" s="216"/>
      <c r="Q190" s="236">
        <f t="shared" si="21"/>
        <v>0</v>
      </c>
      <c r="R190" s="237">
        <v>0</v>
      </c>
      <c r="S190" s="236">
        <f t="shared" si="22"/>
        <v>0</v>
      </c>
      <c r="T190" s="236">
        <f t="shared" si="23"/>
        <v>0</v>
      </c>
      <c r="U190" s="236">
        <f t="shared" si="24"/>
        <v>0</v>
      </c>
      <c r="V190" s="236">
        <f t="shared" si="25"/>
        <v>0</v>
      </c>
      <c r="W190" s="236">
        <f t="shared" si="26"/>
        <v>0</v>
      </c>
      <c r="X190" s="238">
        <f t="shared" si="27"/>
        <v>0</v>
      </c>
      <c r="Y190" s="238">
        <f t="shared" si="28"/>
        <v>0</v>
      </c>
    </row>
    <row r="191" spans="1:25" ht="60" x14ac:dyDescent="0.25">
      <c r="A191" s="191" t="s">
        <v>1053</v>
      </c>
      <c r="B191" s="228" t="s">
        <v>1096</v>
      </c>
      <c r="C191" s="193" t="s">
        <v>1097</v>
      </c>
      <c r="D191" s="194">
        <v>27.93</v>
      </c>
      <c r="E191" s="229">
        <v>27.93</v>
      </c>
      <c r="F191" s="230" t="s">
        <v>33</v>
      </c>
      <c r="G191" s="231">
        <v>0</v>
      </c>
      <c r="H191" s="232">
        <v>0</v>
      </c>
      <c r="I191" s="232">
        <v>0</v>
      </c>
      <c r="J191" s="232">
        <v>0</v>
      </c>
      <c r="K191" s="233">
        <v>0</v>
      </c>
      <c r="L191" s="232">
        <f t="shared" si="20"/>
        <v>0</v>
      </c>
      <c r="M191" s="234">
        <v>0</v>
      </c>
      <c r="N191" s="232">
        <f t="shared" si="29"/>
        <v>0</v>
      </c>
      <c r="O191" s="243"/>
      <c r="P191" s="216"/>
      <c r="Q191" s="236">
        <f t="shared" si="21"/>
        <v>0</v>
      </c>
      <c r="R191" s="237">
        <v>0</v>
      </c>
      <c r="S191" s="236">
        <f t="shared" si="22"/>
        <v>0</v>
      </c>
      <c r="T191" s="236">
        <f t="shared" si="23"/>
        <v>0</v>
      </c>
      <c r="U191" s="236">
        <f t="shared" si="24"/>
        <v>0</v>
      </c>
      <c r="V191" s="236">
        <f t="shared" si="25"/>
        <v>0</v>
      </c>
      <c r="W191" s="236">
        <f t="shared" si="26"/>
        <v>0</v>
      </c>
      <c r="X191" s="238">
        <f t="shared" si="27"/>
        <v>0</v>
      </c>
      <c r="Y191" s="238">
        <f t="shared" si="28"/>
        <v>0</v>
      </c>
    </row>
    <row r="192" spans="1:25" ht="45" x14ac:dyDescent="0.25">
      <c r="A192" s="191" t="s">
        <v>1053</v>
      </c>
      <c r="B192" s="228" t="s">
        <v>1098</v>
      </c>
      <c r="C192" s="193" t="s">
        <v>1099</v>
      </c>
      <c r="D192" s="194">
        <v>33.33</v>
      </c>
      <c r="E192" s="229">
        <v>33.33</v>
      </c>
      <c r="F192" s="230" t="s">
        <v>33</v>
      </c>
      <c r="G192" s="231">
        <v>0</v>
      </c>
      <c r="H192" s="232">
        <v>0</v>
      </c>
      <c r="I192" s="232">
        <v>0</v>
      </c>
      <c r="J192" s="232">
        <v>0</v>
      </c>
      <c r="K192" s="233">
        <v>0</v>
      </c>
      <c r="L192" s="232">
        <f t="shared" si="20"/>
        <v>0</v>
      </c>
      <c r="M192" s="234">
        <v>0</v>
      </c>
      <c r="N192" s="232">
        <f t="shared" si="29"/>
        <v>0</v>
      </c>
      <c r="O192" s="243"/>
      <c r="P192" s="216"/>
      <c r="Q192" s="236">
        <f t="shared" si="21"/>
        <v>0</v>
      </c>
      <c r="R192" s="237">
        <v>0</v>
      </c>
      <c r="S192" s="236">
        <f t="shared" si="22"/>
        <v>0</v>
      </c>
      <c r="T192" s="236">
        <f t="shared" si="23"/>
        <v>0</v>
      </c>
      <c r="U192" s="236">
        <f t="shared" si="24"/>
        <v>0</v>
      </c>
      <c r="V192" s="236">
        <f t="shared" si="25"/>
        <v>0</v>
      </c>
      <c r="W192" s="236">
        <f t="shared" si="26"/>
        <v>0</v>
      </c>
      <c r="X192" s="238">
        <f t="shared" si="27"/>
        <v>0</v>
      </c>
      <c r="Y192" s="238">
        <f t="shared" si="28"/>
        <v>0</v>
      </c>
    </row>
    <row r="193" spans="1:25" ht="30" x14ac:dyDescent="0.25">
      <c r="A193" s="191" t="s">
        <v>1053</v>
      </c>
      <c r="B193" s="228" t="s">
        <v>1100</v>
      </c>
      <c r="C193" s="193" t="s">
        <v>1101</v>
      </c>
      <c r="D193" s="194">
        <v>40.369999999999997</v>
      </c>
      <c r="E193" s="229">
        <v>40.369999999999997</v>
      </c>
      <c r="F193" s="230" t="s">
        <v>1368</v>
      </c>
      <c r="G193" s="231">
        <v>0</v>
      </c>
      <c r="H193" s="232">
        <v>0</v>
      </c>
      <c r="I193" s="232">
        <v>0</v>
      </c>
      <c r="J193" s="232">
        <v>0</v>
      </c>
      <c r="K193" s="233">
        <v>0</v>
      </c>
      <c r="L193" s="232">
        <f t="shared" si="20"/>
        <v>0</v>
      </c>
      <c r="M193" s="234">
        <v>0</v>
      </c>
      <c r="N193" s="232">
        <f t="shared" si="29"/>
        <v>0</v>
      </c>
      <c r="O193" s="243"/>
      <c r="P193" s="216"/>
      <c r="Q193" s="236">
        <f t="shared" si="21"/>
        <v>0</v>
      </c>
      <c r="R193" s="237">
        <v>0</v>
      </c>
      <c r="S193" s="236">
        <f t="shared" si="22"/>
        <v>0</v>
      </c>
      <c r="T193" s="236">
        <f t="shared" si="23"/>
        <v>0</v>
      </c>
      <c r="U193" s="236">
        <f t="shared" si="24"/>
        <v>0</v>
      </c>
      <c r="V193" s="236">
        <f t="shared" si="25"/>
        <v>0</v>
      </c>
      <c r="W193" s="236">
        <f t="shared" si="26"/>
        <v>0</v>
      </c>
      <c r="X193" s="238">
        <f t="shared" si="27"/>
        <v>0</v>
      </c>
      <c r="Y193" s="238">
        <f t="shared" si="28"/>
        <v>0</v>
      </c>
    </row>
    <row r="194" spans="1:25" ht="30" x14ac:dyDescent="0.25">
      <c r="A194" s="191"/>
      <c r="B194" s="228" t="s">
        <v>2477</v>
      </c>
      <c r="C194" s="228" t="s">
        <v>2116</v>
      </c>
      <c r="D194" s="194">
        <v>39</v>
      </c>
      <c r="E194" s="229">
        <v>39</v>
      </c>
      <c r="F194" s="230" t="s">
        <v>1368</v>
      </c>
      <c r="G194" s="231">
        <v>0</v>
      </c>
      <c r="H194" s="232">
        <v>0</v>
      </c>
      <c r="I194" s="232"/>
      <c r="J194" s="232">
        <v>0</v>
      </c>
      <c r="K194" s="233">
        <v>0</v>
      </c>
      <c r="L194" s="232">
        <f t="shared" si="20"/>
        <v>0</v>
      </c>
      <c r="M194" s="234">
        <v>0</v>
      </c>
      <c r="N194" s="232">
        <f t="shared" si="29"/>
        <v>0</v>
      </c>
      <c r="O194" s="243"/>
      <c r="P194" s="216"/>
      <c r="Q194" s="236">
        <f t="shared" si="21"/>
        <v>0</v>
      </c>
      <c r="R194" s="237">
        <v>0</v>
      </c>
      <c r="S194" s="236">
        <f t="shared" si="22"/>
        <v>0</v>
      </c>
      <c r="T194" s="236">
        <f t="shared" si="23"/>
        <v>0</v>
      </c>
      <c r="U194" s="236">
        <f t="shared" si="24"/>
        <v>0</v>
      </c>
      <c r="V194" s="236">
        <f t="shared" si="25"/>
        <v>0</v>
      </c>
      <c r="W194" s="236">
        <f t="shared" si="26"/>
        <v>0</v>
      </c>
      <c r="X194" s="238">
        <f t="shared" si="27"/>
        <v>0</v>
      </c>
      <c r="Y194" s="238">
        <f t="shared" si="28"/>
        <v>0</v>
      </c>
    </row>
    <row r="195" spans="1:25" ht="30" x14ac:dyDescent="0.25">
      <c r="A195" s="191" t="s">
        <v>1436</v>
      </c>
      <c r="B195" s="228" t="s">
        <v>1459</v>
      </c>
      <c r="C195" s="193" t="s">
        <v>1460</v>
      </c>
      <c r="D195" s="194">
        <v>495</v>
      </c>
      <c r="E195" s="229">
        <v>495</v>
      </c>
      <c r="F195" s="230" t="s">
        <v>33</v>
      </c>
      <c r="G195" s="231">
        <v>1</v>
      </c>
      <c r="H195" s="232">
        <v>0</v>
      </c>
      <c r="I195" s="232">
        <v>0</v>
      </c>
      <c r="J195" s="232">
        <v>0</v>
      </c>
      <c r="K195" s="233">
        <v>0</v>
      </c>
      <c r="L195" s="232">
        <f t="shared" si="20"/>
        <v>1</v>
      </c>
      <c r="M195" s="234">
        <v>1</v>
      </c>
      <c r="N195" s="232">
        <f t="shared" si="29"/>
        <v>0</v>
      </c>
      <c r="O195" s="242"/>
      <c r="P195" s="216"/>
      <c r="Q195" s="236">
        <f t="shared" si="21"/>
        <v>495</v>
      </c>
      <c r="R195" s="237">
        <v>0</v>
      </c>
      <c r="S195" s="236">
        <f t="shared" si="22"/>
        <v>0</v>
      </c>
      <c r="T195" s="236">
        <f t="shared" si="23"/>
        <v>0</v>
      </c>
      <c r="U195" s="236">
        <f t="shared" si="24"/>
        <v>0</v>
      </c>
      <c r="V195" s="236">
        <f t="shared" si="25"/>
        <v>0</v>
      </c>
      <c r="W195" s="236">
        <f t="shared" si="26"/>
        <v>495</v>
      </c>
      <c r="X195" s="238">
        <f t="shared" si="27"/>
        <v>495</v>
      </c>
      <c r="Y195" s="238">
        <f t="shared" si="28"/>
        <v>0</v>
      </c>
    </row>
    <row r="196" spans="1:25" ht="30" x14ac:dyDescent="0.25">
      <c r="A196" s="191" t="s">
        <v>1436</v>
      </c>
      <c r="B196" s="228" t="s">
        <v>1461</v>
      </c>
      <c r="C196" s="193" t="s">
        <v>1462</v>
      </c>
      <c r="D196" s="194">
        <v>290</v>
      </c>
      <c r="E196" s="229">
        <v>290</v>
      </c>
      <c r="F196" s="230" t="s">
        <v>33</v>
      </c>
      <c r="G196" s="231">
        <v>0</v>
      </c>
      <c r="H196" s="232">
        <v>0</v>
      </c>
      <c r="I196" s="232">
        <v>0</v>
      </c>
      <c r="J196" s="232">
        <v>0</v>
      </c>
      <c r="K196" s="233">
        <v>0</v>
      </c>
      <c r="L196" s="232">
        <f t="shared" si="20"/>
        <v>0</v>
      </c>
      <c r="M196" s="234">
        <v>0</v>
      </c>
      <c r="N196" s="232">
        <f t="shared" si="29"/>
        <v>0</v>
      </c>
      <c r="O196" s="242"/>
      <c r="P196" s="216"/>
      <c r="Q196" s="236">
        <f t="shared" si="21"/>
        <v>0</v>
      </c>
      <c r="R196" s="237">
        <v>0</v>
      </c>
      <c r="S196" s="236">
        <f t="shared" si="22"/>
        <v>0</v>
      </c>
      <c r="T196" s="236">
        <f t="shared" si="23"/>
        <v>0</v>
      </c>
      <c r="U196" s="236">
        <f t="shared" si="24"/>
        <v>0</v>
      </c>
      <c r="V196" s="236">
        <f t="shared" si="25"/>
        <v>0</v>
      </c>
      <c r="W196" s="236">
        <f t="shared" si="26"/>
        <v>0</v>
      </c>
      <c r="X196" s="238">
        <f t="shared" si="27"/>
        <v>0</v>
      </c>
      <c r="Y196" s="238">
        <f t="shared" si="28"/>
        <v>0</v>
      </c>
    </row>
    <row r="197" spans="1:25" ht="60" x14ac:dyDescent="0.25">
      <c r="A197" s="191" t="s">
        <v>1053</v>
      </c>
      <c r="B197" s="228" t="s">
        <v>1277</v>
      </c>
      <c r="C197" s="200" t="s">
        <v>1278</v>
      </c>
      <c r="D197" s="194">
        <v>12</v>
      </c>
      <c r="E197" s="229">
        <v>12</v>
      </c>
      <c r="F197" s="230" t="s">
        <v>33</v>
      </c>
      <c r="G197" s="231">
        <v>0</v>
      </c>
      <c r="H197" s="232">
        <v>0</v>
      </c>
      <c r="I197" s="232">
        <v>0</v>
      </c>
      <c r="J197" s="232">
        <v>0</v>
      </c>
      <c r="K197" s="233">
        <v>0</v>
      </c>
      <c r="L197" s="232">
        <f t="shared" si="20"/>
        <v>0</v>
      </c>
      <c r="M197" s="234">
        <v>0</v>
      </c>
      <c r="N197" s="232">
        <f t="shared" si="29"/>
        <v>0</v>
      </c>
      <c r="O197" s="242"/>
      <c r="P197" s="216"/>
      <c r="Q197" s="236">
        <f t="shared" si="21"/>
        <v>0</v>
      </c>
      <c r="R197" s="237">
        <v>0</v>
      </c>
      <c r="S197" s="236">
        <f t="shared" si="22"/>
        <v>0</v>
      </c>
      <c r="T197" s="236">
        <f t="shared" si="23"/>
        <v>0</v>
      </c>
      <c r="U197" s="236">
        <f t="shared" si="24"/>
        <v>0</v>
      </c>
      <c r="V197" s="236">
        <f t="shared" si="25"/>
        <v>0</v>
      </c>
      <c r="W197" s="236">
        <f t="shared" si="26"/>
        <v>0</v>
      </c>
      <c r="X197" s="238">
        <f t="shared" si="27"/>
        <v>0</v>
      </c>
      <c r="Y197" s="238">
        <f t="shared" si="28"/>
        <v>0</v>
      </c>
    </row>
    <row r="198" spans="1:25" ht="30" x14ac:dyDescent="0.25">
      <c r="A198" s="191" t="s">
        <v>1053</v>
      </c>
      <c r="B198" s="228" t="s">
        <v>1102</v>
      </c>
      <c r="C198" s="193" t="s">
        <v>1103</v>
      </c>
      <c r="D198" s="194">
        <v>37.71</v>
      </c>
      <c r="E198" s="229">
        <v>37.71</v>
      </c>
      <c r="F198" s="230" t="s">
        <v>33</v>
      </c>
      <c r="G198" s="231">
        <v>0</v>
      </c>
      <c r="H198" s="232">
        <v>0</v>
      </c>
      <c r="I198" s="232">
        <v>0</v>
      </c>
      <c r="J198" s="232">
        <v>0</v>
      </c>
      <c r="K198" s="233">
        <v>0</v>
      </c>
      <c r="L198" s="232">
        <f t="shared" si="20"/>
        <v>0</v>
      </c>
      <c r="M198" s="234">
        <v>0</v>
      </c>
      <c r="N198" s="232">
        <f t="shared" si="29"/>
        <v>0</v>
      </c>
      <c r="O198" s="243"/>
      <c r="P198" s="216"/>
      <c r="Q198" s="236">
        <f t="shared" si="21"/>
        <v>0</v>
      </c>
      <c r="R198" s="237">
        <v>0</v>
      </c>
      <c r="S198" s="236">
        <f t="shared" si="22"/>
        <v>0</v>
      </c>
      <c r="T198" s="236">
        <f t="shared" si="23"/>
        <v>0</v>
      </c>
      <c r="U198" s="236">
        <f t="shared" si="24"/>
        <v>0</v>
      </c>
      <c r="V198" s="236">
        <f t="shared" si="25"/>
        <v>0</v>
      </c>
      <c r="W198" s="236">
        <f t="shared" si="26"/>
        <v>0</v>
      </c>
      <c r="X198" s="238">
        <f t="shared" si="27"/>
        <v>0</v>
      </c>
      <c r="Y198" s="238">
        <f t="shared" si="28"/>
        <v>0</v>
      </c>
    </row>
    <row r="199" spans="1:25" ht="30" x14ac:dyDescent="0.25">
      <c r="A199" s="191" t="s">
        <v>1271</v>
      </c>
      <c r="B199" s="228" t="s">
        <v>1677</v>
      </c>
      <c r="C199" s="193" t="s">
        <v>1678</v>
      </c>
      <c r="D199" s="194">
        <v>135</v>
      </c>
      <c r="E199" s="229">
        <v>135</v>
      </c>
      <c r="F199" s="230" t="s">
        <v>33</v>
      </c>
      <c r="G199" s="231">
        <v>0</v>
      </c>
      <c r="H199" s="232">
        <v>0</v>
      </c>
      <c r="I199" s="232">
        <v>0</v>
      </c>
      <c r="J199" s="232">
        <v>0</v>
      </c>
      <c r="K199" s="233">
        <v>0</v>
      </c>
      <c r="L199" s="232">
        <f t="shared" si="20"/>
        <v>0</v>
      </c>
      <c r="M199" s="234">
        <v>0</v>
      </c>
      <c r="N199" s="232">
        <f t="shared" si="29"/>
        <v>0</v>
      </c>
      <c r="O199" s="243"/>
      <c r="P199" s="216"/>
      <c r="Q199" s="236">
        <f t="shared" si="21"/>
        <v>0</v>
      </c>
      <c r="R199" s="237">
        <v>0</v>
      </c>
      <c r="S199" s="236">
        <f t="shared" si="22"/>
        <v>0</v>
      </c>
      <c r="T199" s="236">
        <f t="shared" si="23"/>
        <v>0</v>
      </c>
      <c r="U199" s="236">
        <f t="shared" si="24"/>
        <v>0</v>
      </c>
      <c r="V199" s="236">
        <f t="shared" si="25"/>
        <v>0</v>
      </c>
      <c r="W199" s="236">
        <f t="shared" si="26"/>
        <v>0</v>
      </c>
      <c r="X199" s="238">
        <f t="shared" si="27"/>
        <v>0</v>
      </c>
      <c r="Y199" s="238">
        <f t="shared" si="28"/>
        <v>0</v>
      </c>
    </row>
    <row r="200" spans="1:25" ht="42.75" x14ac:dyDescent="0.25">
      <c r="A200" s="191" t="s">
        <v>1540</v>
      </c>
      <c r="B200" s="228" t="s">
        <v>1557</v>
      </c>
      <c r="C200" s="193" t="s">
        <v>1558</v>
      </c>
      <c r="D200" s="194">
        <v>252.3</v>
      </c>
      <c r="E200" s="229">
        <v>252.3</v>
      </c>
      <c r="F200" s="230" t="s">
        <v>33</v>
      </c>
      <c r="G200" s="231">
        <v>0</v>
      </c>
      <c r="H200" s="232">
        <v>0</v>
      </c>
      <c r="I200" s="232">
        <v>0</v>
      </c>
      <c r="J200" s="232">
        <v>0</v>
      </c>
      <c r="K200" s="233">
        <v>0</v>
      </c>
      <c r="L200" s="232">
        <f t="shared" si="20"/>
        <v>0</v>
      </c>
      <c r="M200" s="234">
        <v>0</v>
      </c>
      <c r="N200" s="232">
        <f t="shared" si="29"/>
        <v>0</v>
      </c>
      <c r="O200" s="243"/>
      <c r="P200" s="216"/>
      <c r="Q200" s="236">
        <f t="shared" si="21"/>
        <v>0</v>
      </c>
      <c r="R200" s="237">
        <v>0</v>
      </c>
      <c r="S200" s="236">
        <f t="shared" si="22"/>
        <v>0</v>
      </c>
      <c r="T200" s="236">
        <f t="shared" si="23"/>
        <v>0</v>
      </c>
      <c r="U200" s="236">
        <f t="shared" si="24"/>
        <v>0</v>
      </c>
      <c r="V200" s="236">
        <f t="shared" si="25"/>
        <v>0</v>
      </c>
      <c r="W200" s="236">
        <f t="shared" si="26"/>
        <v>0</v>
      </c>
      <c r="X200" s="238">
        <f t="shared" si="27"/>
        <v>0</v>
      </c>
      <c r="Y200" s="238">
        <f t="shared" si="28"/>
        <v>0</v>
      </c>
    </row>
    <row r="201" spans="1:25" ht="42.75" x14ac:dyDescent="0.25">
      <c r="A201" s="191" t="s">
        <v>1540</v>
      </c>
      <c r="B201" s="228" t="s">
        <v>1559</v>
      </c>
      <c r="C201" s="193" t="s">
        <v>1560</v>
      </c>
      <c r="D201" s="194">
        <v>255.78</v>
      </c>
      <c r="E201" s="229">
        <v>255.78</v>
      </c>
      <c r="F201" s="230" t="s">
        <v>33</v>
      </c>
      <c r="G201" s="231">
        <v>0</v>
      </c>
      <c r="H201" s="232">
        <v>0</v>
      </c>
      <c r="I201" s="232">
        <v>0</v>
      </c>
      <c r="J201" s="232">
        <v>0</v>
      </c>
      <c r="K201" s="233">
        <v>0</v>
      </c>
      <c r="L201" s="232">
        <f t="shared" ref="L201:L264" si="30">G201+H201+I201-J201-K201</f>
        <v>0</v>
      </c>
      <c r="M201" s="234">
        <v>0</v>
      </c>
      <c r="N201" s="232">
        <f t="shared" si="29"/>
        <v>0</v>
      </c>
      <c r="O201" s="243"/>
      <c r="P201" s="216"/>
      <c r="Q201" s="236">
        <f t="shared" ref="Q201:Q264" si="31">G201*D201</f>
        <v>0</v>
      </c>
      <c r="R201" s="237">
        <v>0</v>
      </c>
      <c r="S201" s="236">
        <f t="shared" ref="S201:S264" si="32">H201*E201</f>
        <v>0</v>
      </c>
      <c r="T201" s="236">
        <f t="shared" ref="T201:T264" si="33">E201*I201</f>
        <v>0</v>
      </c>
      <c r="U201" s="236">
        <f t="shared" ref="U201:U264" si="34">E201*J201</f>
        <v>0</v>
      </c>
      <c r="V201" s="236">
        <f t="shared" ref="V201:V264" si="35">E201*K201</f>
        <v>0</v>
      </c>
      <c r="W201" s="236">
        <f t="shared" ref="W201:W264" si="36">Q201+R201+S201+T201-U201-V201</f>
        <v>0</v>
      </c>
      <c r="X201" s="238">
        <f t="shared" ref="X201:X264" si="37">L201*E201</f>
        <v>0</v>
      </c>
      <c r="Y201" s="238">
        <f t="shared" ref="Y201:Y264" si="38">X201-W201</f>
        <v>0</v>
      </c>
    </row>
    <row r="202" spans="1:25" ht="45" x14ac:dyDescent="0.25">
      <c r="A202" s="191" t="s">
        <v>1053</v>
      </c>
      <c r="B202" s="228" t="s">
        <v>1104</v>
      </c>
      <c r="C202" s="193" t="s">
        <v>1105</v>
      </c>
      <c r="D202" s="194">
        <v>45.72</v>
      </c>
      <c r="E202" s="229">
        <v>45.72</v>
      </c>
      <c r="F202" s="230" t="s">
        <v>33</v>
      </c>
      <c r="G202" s="231">
        <v>0</v>
      </c>
      <c r="H202" s="232">
        <v>0</v>
      </c>
      <c r="I202" s="232">
        <v>0</v>
      </c>
      <c r="J202" s="232">
        <v>0</v>
      </c>
      <c r="K202" s="233">
        <v>0</v>
      </c>
      <c r="L202" s="232">
        <f t="shared" si="30"/>
        <v>0</v>
      </c>
      <c r="M202" s="234">
        <v>0</v>
      </c>
      <c r="N202" s="232">
        <f t="shared" ref="N202:N265" si="39">M202-L202</f>
        <v>0</v>
      </c>
      <c r="O202" s="243"/>
      <c r="P202" s="216"/>
      <c r="Q202" s="236">
        <f t="shared" si="31"/>
        <v>0</v>
      </c>
      <c r="R202" s="237">
        <v>0</v>
      </c>
      <c r="S202" s="236">
        <f t="shared" si="32"/>
        <v>0</v>
      </c>
      <c r="T202" s="236">
        <f t="shared" si="33"/>
        <v>0</v>
      </c>
      <c r="U202" s="236">
        <f t="shared" si="34"/>
        <v>0</v>
      </c>
      <c r="V202" s="236">
        <f t="shared" si="35"/>
        <v>0</v>
      </c>
      <c r="W202" s="236">
        <f t="shared" si="36"/>
        <v>0</v>
      </c>
      <c r="X202" s="238">
        <f t="shared" si="37"/>
        <v>0</v>
      </c>
      <c r="Y202" s="238">
        <f t="shared" si="38"/>
        <v>0</v>
      </c>
    </row>
    <row r="203" spans="1:25" ht="30" x14ac:dyDescent="0.25">
      <c r="A203" s="191" t="s">
        <v>228</v>
      </c>
      <c r="B203" s="228" t="s">
        <v>1561</v>
      </c>
      <c r="C203" s="193" t="s">
        <v>1562</v>
      </c>
      <c r="D203" s="194">
        <v>897.84</v>
      </c>
      <c r="E203" s="229">
        <v>897.84</v>
      </c>
      <c r="F203" s="230" t="s">
        <v>33</v>
      </c>
      <c r="G203" s="231">
        <v>1</v>
      </c>
      <c r="H203" s="232">
        <v>0</v>
      </c>
      <c r="I203" s="232">
        <v>0</v>
      </c>
      <c r="J203" s="232">
        <v>0</v>
      </c>
      <c r="K203" s="233">
        <v>0</v>
      </c>
      <c r="L203" s="232">
        <f t="shared" si="30"/>
        <v>1</v>
      </c>
      <c r="M203" s="234">
        <v>1</v>
      </c>
      <c r="N203" s="232">
        <f t="shared" si="39"/>
        <v>0</v>
      </c>
      <c r="O203" s="243"/>
      <c r="P203" s="216"/>
      <c r="Q203" s="236">
        <f t="shared" si="31"/>
        <v>897.84</v>
      </c>
      <c r="R203" s="237">
        <v>0</v>
      </c>
      <c r="S203" s="236">
        <f t="shared" si="32"/>
        <v>0</v>
      </c>
      <c r="T203" s="236">
        <f t="shared" si="33"/>
        <v>0</v>
      </c>
      <c r="U203" s="236">
        <f t="shared" si="34"/>
        <v>0</v>
      </c>
      <c r="V203" s="236">
        <f t="shared" si="35"/>
        <v>0</v>
      </c>
      <c r="W203" s="236">
        <f t="shared" si="36"/>
        <v>897.84</v>
      </c>
      <c r="X203" s="238">
        <f t="shared" si="37"/>
        <v>897.84</v>
      </c>
      <c r="Y203" s="238">
        <f t="shared" si="38"/>
        <v>0</v>
      </c>
    </row>
    <row r="204" spans="1:25" ht="42.75" x14ac:dyDescent="0.25">
      <c r="A204" s="191" t="s">
        <v>1540</v>
      </c>
      <c r="B204" s="228" t="s">
        <v>1563</v>
      </c>
      <c r="C204" s="193" t="s">
        <v>1564</v>
      </c>
      <c r="D204" s="194">
        <v>2850.12</v>
      </c>
      <c r="E204" s="229">
        <v>2850.12</v>
      </c>
      <c r="F204" s="230" t="s">
        <v>33</v>
      </c>
      <c r="G204" s="231">
        <v>2</v>
      </c>
      <c r="H204" s="232">
        <v>0</v>
      </c>
      <c r="I204" s="232">
        <v>0</v>
      </c>
      <c r="J204" s="232">
        <v>0</v>
      </c>
      <c r="K204" s="233">
        <v>0</v>
      </c>
      <c r="L204" s="232">
        <f t="shared" si="30"/>
        <v>2</v>
      </c>
      <c r="M204" s="234">
        <v>2</v>
      </c>
      <c r="N204" s="232">
        <f t="shared" si="39"/>
        <v>0</v>
      </c>
      <c r="O204" s="243"/>
      <c r="P204" s="216"/>
      <c r="Q204" s="236">
        <f t="shared" si="31"/>
        <v>5700.24</v>
      </c>
      <c r="R204" s="237">
        <v>0</v>
      </c>
      <c r="S204" s="236">
        <f t="shared" si="32"/>
        <v>0</v>
      </c>
      <c r="T204" s="236">
        <f t="shared" si="33"/>
        <v>0</v>
      </c>
      <c r="U204" s="236">
        <f t="shared" si="34"/>
        <v>0</v>
      </c>
      <c r="V204" s="236">
        <f t="shared" si="35"/>
        <v>0</v>
      </c>
      <c r="W204" s="236">
        <f t="shared" si="36"/>
        <v>5700.24</v>
      </c>
      <c r="X204" s="238">
        <f t="shared" si="37"/>
        <v>5700.24</v>
      </c>
      <c r="Y204" s="238">
        <f t="shared" si="38"/>
        <v>0</v>
      </c>
    </row>
    <row r="205" spans="1:25" ht="45" x14ac:dyDescent="0.25">
      <c r="A205" s="191" t="s">
        <v>674</v>
      </c>
      <c r="B205" s="228" t="s">
        <v>731</v>
      </c>
      <c r="C205" s="193" t="s">
        <v>732</v>
      </c>
      <c r="D205" s="194">
        <v>163</v>
      </c>
      <c r="E205" s="229">
        <v>163</v>
      </c>
      <c r="F205" s="230" t="s">
        <v>33</v>
      </c>
      <c r="G205" s="231">
        <v>0</v>
      </c>
      <c r="H205" s="232">
        <v>0</v>
      </c>
      <c r="I205" s="232">
        <v>0</v>
      </c>
      <c r="J205" s="232">
        <v>0</v>
      </c>
      <c r="K205" s="233">
        <v>0</v>
      </c>
      <c r="L205" s="232">
        <f t="shared" si="30"/>
        <v>0</v>
      </c>
      <c r="M205" s="234">
        <v>0</v>
      </c>
      <c r="N205" s="232">
        <f t="shared" si="39"/>
        <v>0</v>
      </c>
      <c r="O205" s="243"/>
      <c r="P205" s="216"/>
      <c r="Q205" s="236">
        <f t="shared" si="31"/>
        <v>0</v>
      </c>
      <c r="R205" s="237">
        <v>0</v>
      </c>
      <c r="S205" s="236">
        <f t="shared" si="32"/>
        <v>0</v>
      </c>
      <c r="T205" s="236">
        <f t="shared" si="33"/>
        <v>0</v>
      </c>
      <c r="U205" s="236">
        <f t="shared" si="34"/>
        <v>0</v>
      </c>
      <c r="V205" s="236">
        <f t="shared" si="35"/>
        <v>0</v>
      </c>
      <c r="W205" s="236">
        <f t="shared" si="36"/>
        <v>0</v>
      </c>
      <c r="X205" s="238">
        <f t="shared" si="37"/>
        <v>0</v>
      </c>
      <c r="Y205" s="238">
        <f t="shared" si="38"/>
        <v>0</v>
      </c>
    </row>
    <row r="206" spans="1:25" ht="30" x14ac:dyDescent="0.25">
      <c r="A206" s="191" t="s">
        <v>674</v>
      </c>
      <c r="B206" s="228" t="s">
        <v>733</v>
      </c>
      <c r="C206" s="193" t="s">
        <v>734</v>
      </c>
      <c r="D206" s="194">
        <v>137</v>
      </c>
      <c r="E206" s="229">
        <v>137</v>
      </c>
      <c r="F206" s="230" t="s">
        <v>33</v>
      </c>
      <c r="G206" s="231">
        <v>0</v>
      </c>
      <c r="H206" s="232">
        <v>0</v>
      </c>
      <c r="I206" s="232">
        <v>0</v>
      </c>
      <c r="J206" s="232">
        <v>0</v>
      </c>
      <c r="K206" s="233">
        <v>0</v>
      </c>
      <c r="L206" s="232">
        <f t="shared" si="30"/>
        <v>0</v>
      </c>
      <c r="M206" s="234">
        <v>0</v>
      </c>
      <c r="N206" s="232">
        <f t="shared" si="39"/>
        <v>0</v>
      </c>
      <c r="O206" s="243"/>
      <c r="P206" s="216"/>
      <c r="Q206" s="236">
        <f t="shared" si="31"/>
        <v>0</v>
      </c>
      <c r="R206" s="237">
        <v>0</v>
      </c>
      <c r="S206" s="236">
        <f t="shared" si="32"/>
        <v>0</v>
      </c>
      <c r="T206" s="236">
        <f t="shared" si="33"/>
        <v>0</v>
      </c>
      <c r="U206" s="236">
        <f t="shared" si="34"/>
        <v>0</v>
      </c>
      <c r="V206" s="236">
        <f t="shared" si="35"/>
        <v>0</v>
      </c>
      <c r="W206" s="236">
        <f t="shared" si="36"/>
        <v>0</v>
      </c>
      <c r="X206" s="238">
        <f t="shared" si="37"/>
        <v>0</v>
      </c>
      <c r="Y206" s="238">
        <f t="shared" si="38"/>
        <v>0</v>
      </c>
    </row>
    <row r="207" spans="1:25" ht="45" x14ac:dyDescent="0.25">
      <c r="A207" s="191" t="s">
        <v>674</v>
      </c>
      <c r="B207" s="228" t="s">
        <v>735</v>
      </c>
      <c r="C207" s="193" t="s">
        <v>736</v>
      </c>
      <c r="D207" s="194">
        <v>322.10000000000002</v>
      </c>
      <c r="E207" s="229">
        <v>322.10000000000002</v>
      </c>
      <c r="F207" s="230" t="s">
        <v>33</v>
      </c>
      <c r="G207" s="231">
        <v>0</v>
      </c>
      <c r="H207" s="232">
        <v>0</v>
      </c>
      <c r="I207" s="232">
        <v>0</v>
      </c>
      <c r="J207" s="232">
        <v>0</v>
      </c>
      <c r="K207" s="233">
        <v>0</v>
      </c>
      <c r="L207" s="232">
        <f t="shared" si="30"/>
        <v>0</v>
      </c>
      <c r="M207" s="234">
        <v>0</v>
      </c>
      <c r="N207" s="232">
        <f t="shared" si="39"/>
        <v>0</v>
      </c>
      <c r="O207" s="242"/>
      <c r="P207" s="216"/>
      <c r="Q207" s="236">
        <f t="shared" si="31"/>
        <v>0</v>
      </c>
      <c r="R207" s="237">
        <v>0</v>
      </c>
      <c r="S207" s="236">
        <f t="shared" si="32"/>
        <v>0</v>
      </c>
      <c r="T207" s="236">
        <f t="shared" si="33"/>
        <v>0</v>
      </c>
      <c r="U207" s="236">
        <f t="shared" si="34"/>
        <v>0</v>
      </c>
      <c r="V207" s="236">
        <f t="shared" si="35"/>
        <v>0</v>
      </c>
      <c r="W207" s="236">
        <f t="shared" si="36"/>
        <v>0</v>
      </c>
      <c r="X207" s="238">
        <f t="shared" si="37"/>
        <v>0</v>
      </c>
      <c r="Y207" s="238">
        <f t="shared" si="38"/>
        <v>0</v>
      </c>
    </row>
    <row r="208" spans="1:25" ht="30" x14ac:dyDescent="0.25">
      <c r="A208" s="191" t="s">
        <v>674</v>
      </c>
      <c r="B208" s="228" t="s">
        <v>737</v>
      </c>
      <c r="C208" s="193" t="s">
        <v>738</v>
      </c>
      <c r="D208" s="194">
        <v>89</v>
      </c>
      <c r="E208" s="229">
        <v>89</v>
      </c>
      <c r="F208" s="230" t="s">
        <v>33</v>
      </c>
      <c r="G208" s="231">
        <v>0</v>
      </c>
      <c r="H208" s="232">
        <v>0</v>
      </c>
      <c r="I208" s="232">
        <v>0</v>
      </c>
      <c r="J208" s="232">
        <v>0</v>
      </c>
      <c r="K208" s="233">
        <v>0</v>
      </c>
      <c r="L208" s="232">
        <f t="shared" si="30"/>
        <v>0</v>
      </c>
      <c r="M208" s="234">
        <v>0</v>
      </c>
      <c r="N208" s="232">
        <f t="shared" si="39"/>
        <v>0</v>
      </c>
      <c r="O208" s="243"/>
      <c r="P208" s="216"/>
      <c r="Q208" s="236">
        <f t="shared" si="31"/>
        <v>0</v>
      </c>
      <c r="R208" s="237">
        <v>0</v>
      </c>
      <c r="S208" s="236">
        <f t="shared" si="32"/>
        <v>0</v>
      </c>
      <c r="T208" s="236">
        <f t="shared" si="33"/>
        <v>0</v>
      </c>
      <c r="U208" s="236">
        <f t="shared" si="34"/>
        <v>0</v>
      </c>
      <c r="V208" s="236">
        <f t="shared" si="35"/>
        <v>0</v>
      </c>
      <c r="W208" s="236">
        <f t="shared" si="36"/>
        <v>0</v>
      </c>
      <c r="X208" s="238">
        <f t="shared" si="37"/>
        <v>0</v>
      </c>
      <c r="Y208" s="238">
        <f t="shared" si="38"/>
        <v>0</v>
      </c>
    </row>
    <row r="209" spans="1:25" ht="30" x14ac:dyDescent="0.25">
      <c r="A209" s="191" t="s">
        <v>674</v>
      </c>
      <c r="B209" s="228" t="s">
        <v>739</v>
      </c>
      <c r="C209" s="193" t="s">
        <v>740</v>
      </c>
      <c r="D209" s="194">
        <v>0</v>
      </c>
      <c r="E209" s="229">
        <v>0</v>
      </c>
      <c r="F209" s="230" t="s">
        <v>33</v>
      </c>
      <c r="G209" s="231">
        <v>0</v>
      </c>
      <c r="H209" s="232">
        <v>100</v>
      </c>
      <c r="I209" s="232">
        <v>0</v>
      </c>
      <c r="J209" s="232">
        <v>4</v>
      </c>
      <c r="K209" s="233">
        <v>0</v>
      </c>
      <c r="L209" s="232">
        <f t="shared" si="30"/>
        <v>96</v>
      </c>
      <c r="M209" s="234">
        <v>96</v>
      </c>
      <c r="N209" s="232">
        <f t="shared" si="39"/>
        <v>0</v>
      </c>
      <c r="O209" s="243"/>
      <c r="P209" s="216"/>
      <c r="Q209" s="236">
        <f t="shared" si="31"/>
        <v>0</v>
      </c>
      <c r="R209" s="237">
        <v>0</v>
      </c>
      <c r="S209" s="236">
        <f t="shared" si="32"/>
        <v>0</v>
      </c>
      <c r="T209" s="236">
        <f t="shared" si="33"/>
        <v>0</v>
      </c>
      <c r="U209" s="236">
        <f t="shared" si="34"/>
        <v>0</v>
      </c>
      <c r="V209" s="236">
        <f t="shared" si="35"/>
        <v>0</v>
      </c>
      <c r="W209" s="236">
        <f t="shared" si="36"/>
        <v>0</v>
      </c>
      <c r="X209" s="238">
        <f t="shared" si="37"/>
        <v>0</v>
      </c>
      <c r="Y209" s="238">
        <f t="shared" si="38"/>
        <v>0</v>
      </c>
    </row>
    <row r="210" spans="1:25" ht="30" x14ac:dyDescent="0.25">
      <c r="A210" s="191" t="s">
        <v>1298</v>
      </c>
      <c r="B210" s="228" t="s">
        <v>1369</v>
      </c>
      <c r="C210" s="193" t="s">
        <v>1370</v>
      </c>
      <c r="D210" s="194">
        <v>80</v>
      </c>
      <c r="E210" s="229">
        <v>80</v>
      </c>
      <c r="F210" s="230" t="s">
        <v>33</v>
      </c>
      <c r="G210" s="231">
        <v>0</v>
      </c>
      <c r="H210" s="232">
        <v>0</v>
      </c>
      <c r="I210" s="232">
        <v>0</v>
      </c>
      <c r="J210" s="232">
        <v>0</v>
      </c>
      <c r="K210" s="233">
        <v>0</v>
      </c>
      <c r="L210" s="232">
        <f t="shared" si="30"/>
        <v>0</v>
      </c>
      <c r="M210" s="234">
        <v>0</v>
      </c>
      <c r="N210" s="232">
        <f t="shared" si="39"/>
        <v>0</v>
      </c>
      <c r="O210" s="242"/>
      <c r="P210" s="216"/>
      <c r="Q210" s="236">
        <f t="shared" si="31"/>
        <v>0</v>
      </c>
      <c r="R210" s="237">
        <v>0</v>
      </c>
      <c r="S210" s="236">
        <f t="shared" si="32"/>
        <v>0</v>
      </c>
      <c r="T210" s="236">
        <f t="shared" si="33"/>
        <v>0</v>
      </c>
      <c r="U210" s="236">
        <f t="shared" si="34"/>
        <v>0</v>
      </c>
      <c r="V210" s="236">
        <f t="shared" si="35"/>
        <v>0</v>
      </c>
      <c r="W210" s="236">
        <f t="shared" si="36"/>
        <v>0</v>
      </c>
      <c r="X210" s="238">
        <f t="shared" si="37"/>
        <v>0</v>
      </c>
      <c r="Y210" s="238">
        <f t="shared" si="38"/>
        <v>0</v>
      </c>
    </row>
    <row r="211" spans="1:25" ht="45" x14ac:dyDescent="0.25">
      <c r="A211" s="191" t="s">
        <v>1601</v>
      </c>
      <c r="B211" s="228" t="s">
        <v>1604</v>
      </c>
      <c r="C211" s="193" t="s">
        <v>1605</v>
      </c>
      <c r="D211" s="194">
        <v>70.010000000000005</v>
      </c>
      <c r="E211" s="229">
        <v>70.010000000000005</v>
      </c>
      <c r="F211" s="230" t="s">
        <v>33</v>
      </c>
      <c r="G211" s="231">
        <v>1</v>
      </c>
      <c r="H211" s="232">
        <v>0</v>
      </c>
      <c r="I211" s="232">
        <v>0</v>
      </c>
      <c r="J211" s="232">
        <v>0</v>
      </c>
      <c r="K211" s="233">
        <v>0</v>
      </c>
      <c r="L211" s="232">
        <f t="shared" si="30"/>
        <v>1</v>
      </c>
      <c r="M211" s="234">
        <v>1</v>
      </c>
      <c r="N211" s="232">
        <f t="shared" si="39"/>
        <v>0</v>
      </c>
      <c r="O211" s="242"/>
      <c r="P211" s="216"/>
      <c r="Q211" s="236">
        <f t="shared" si="31"/>
        <v>70.010000000000005</v>
      </c>
      <c r="R211" s="237">
        <v>0</v>
      </c>
      <c r="S211" s="236">
        <f t="shared" si="32"/>
        <v>0</v>
      </c>
      <c r="T211" s="236">
        <f t="shared" si="33"/>
        <v>0</v>
      </c>
      <c r="U211" s="236">
        <f t="shared" si="34"/>
        <v>0</v>
      </c>
      <c r="V211" s="236">
        <f t="shared" si="35"/>
        <v>0</v>
      </c>
      <c r="W211" s="236">
        <f t="shared" si="36"/>
        <v>70.010000000000005</v>
      </c>
      <c r="X211" s="238">
        <f t="shared" si="37"/>
        <v>70.010000000000005</v>
      </c>
      <c r="Y211" s="238">
        <f t="shared" si="38"/>
        <v>0</v>
      </c>
    </row>
    <row r="212" spans="1:25" ht="30" x14ac:dyDescent="0.25">
      <c r="A212" s="191" t="s">
        <v>1298</v>
      </c>
      <c r="B212" s="228" t="s">
        <v>1371</v>
      </c>
      <c r="C212" s="193" t="s">
        <v>1372</v>
      </c>
      <c r="D212" s="194">
        <v>0</v>
      </c>
      <c r="E212" s="229">
        <v>0</v>
      </c>
      <c r="F212" s="230" t="s">
        <v>33</v>
      </c>
      <c r="G212" s="231">
        <v>0</v>
      </c>
      <c r="H212" s="232">
        <v>0</v>
      </c>
      <c r="I212" s="232">
        <v>0</v>
      </c>
      <c r="J212" s="232">
        <v>0</v>
      </c>
      <c r="K212" s="233">
        <v>0</v>
      </c>
      <c r="L212" s="232">
        <f t="shared" si="30"/>
        <v>0</v>
      </c>
      <c r="M212" s="234">
        <v>0</v>
      </c>
      <c r="N212" s="232">
        <f t="shared" si="39"/>
        <v>0</v>
      </c>
      <c r="O212" s="243"/>
      <c r="P212" s="216"/>
      <c r="Q212" s="236">
        <f t="shared" si="31"/>
        <v>0</v>
      </c>
      <c r="R212" s="237">
        <v>0</v>
      </c>
      <c r="S212" s="236">
        <f t="shared" si="32"/>
        <v>0</v>
      </c>
      <c r="T212" s="236">
        <f t="shared" si="33"/>
        <v>0</v>
      </c>
      <c r="U212" s="236">
        <f t="shared" si="34"/>
        <v>0</v>
      </c>
      <c r="V212" s="236">
        <f t="shared" si="35"/>
        <v>0</v>
      </c>
      <c r="W212" s="236">
        <f t="shared" si="36"/>
        <v>0</v>
      </c>
      <c r="X212" s="238">
        <f t="shared" si="37"/>
        <v>0</v>
      </c>
      <c r="Y212" s="238">
        <f t="shared" si="38"/>
        <v>0</v>
      </c>
    </row>
    <row r="213" spans="1:25" ht="30" x14ac:dyDescent="0.25">
      <c r="A213" s="191" t="s">
        <v>1298</v>
      </c>
      <c r="B213" s="228" t="s">
        <v>1373</v>
      </c>
      <c r="C213" s="193" t="s">
        <v>1374</v>
      </c>
      <c r="D213" s="194">
        <v>0</v>
      </c>
      <c r="E213" s="229">
        <v>0</v>
      </c>
      <c r="F213" s="230" t="s">
        <v>33</v>
      </c>
      <c r="G213" s="231">
        <v>0</v>
      </c>
      <c r="H213" s="232">
        <v>0</v>
      </c>
      <c r="I213" s="232">
        <v>0</v>
      </c>
      <c r="J213" s="232">
        <v>0</v>
      </c>
      <c r="K213" s="233">
        <v>0</v>
      </c>
      <c r="L213" s="232">
        <f t="shared" si="30"/>
        <v>0</v>
      </c>
      <c r="M213" s="234">
        <v>0</v>
      </c>
      <c r="N213" s="232">
        <f t="shared" si="39"/>
        <v>0</v>
      </c>
      <c r="O213" s="243"/>
      <c r="P213" s="216"/>
      <c r="Q213" s="236">
        <f t="shared" si="31"/>
        <v>0</v>
      </c>
      <c r="R213" s="237">
        <v>0</v>
      </c>
      <c r="S213" s="236">
        <f t="shared" si="32"/>
        <v>0</v>
      </c>
      <c r="T213" s="236">
        <f t="shared" si="33"/>
        <v>0</v>
      </c>
      <c r="U213" s="236">
        <f t="shared" si="34"/>
        <v>0</v>
      </c>
      <c r="V213" s="236">
        <f t="shared" si="35"/>
        <v>0</v>
      </c>
      <c r="W213" s="236">
        <f t="shared" si="36"/>
        <v>0</v>
      </c>
      <c r="X213" s="238">
        <f t="shared" si="37"/>
        <v>0</v>
      </c>
      <c r="Y213" s="238">
        <f t="shared" si="38"/>
        <v>0</v>
      </c>
    </row>
    <row r="214" spans="1:25" ht="45" x14ac:dyDescent="0.25">
      <c r="A214" s="191" t="s">
        <v>1601</v>
      </c>
      <c r="B214" s="228" t="s">
        <v>1606</v>
      </c>
      <c r="C214" s="193" t="s">
        <v>1607</v>
      </c>
      <c r="D214" s="194">
        <v>50</v>
      </c>
      <c r="E214" s="229">
        <v>50</v>
      </c>
      <c r="F214" s="230" t="s">
        <v>33</v>
      </c>
      <c r="G214" s="231">
        <v>0</v>
      </c>
      <c r="H214" s="232">
        <v>0</v>
      </c>
      <c r="I214" s="232">
        <v>0</v>
      </c>
      <c r="J214" s="232">
        <v>0</v>
      </c>
      <c r="K214" s="233">
        <v>0</v>
      </c>
      <c r="L214" s="232">
        <f t="shared" si="30"/>
        <v>0</v>
      </c>
      <c r="M214" s="234">
        <v>0</v>
      </c>
      <c r="N214" s="232">
        <f t="shared" si="39"/>
        <v>0</v>
      </c>
      <c r="O214" s="243"/>
      <c r="P214" s="216"/>
      <c r="Q214" s="236">
        <f t="shared" si="31"/>
        <v>0</v>
      </c>
      <c r="R214" s="237">
        <v>0</v>
      </c>
      <c r="S214" s="236">
        <f t="shared" si="32"/>
        <v>0</v>
      </c>
      <c r="T214" s="236">
        <f t="shared" si="33"/>
        <v>0</v>
      </c>
      <c r="U214" s="236">
        <f t="shared" si="34"/>
        <v>0</v>
      </c>
      <c r="V214" s="236">
        <f t="shared" si="35"/>
        <v>0</v>
      </c>
      <c r="W214" s="236">
        <f t="shared" si="36"/>
        <v>0</v>
      </c>
      <c r="X214" s="238">
        <f t="shared" si="37"/>
        <v>0</v>
      </c>
      <c r="Y214" s="238">
        <f t="shared" si="38"/>
        <v>0</v>
      </c>
    </row>
    <row r="215" spans="1:25" ht="30" x14ac:dyDescent="0.25">
      <c r="A215" s="191" t="s">
        <v>1601</v>
      </c>
      <c r="B215" s="228" t="s">
        <v>1608</v>
      </c>
      <c r="C215" s="193" t="s">
        <v>1609</v>
      </c>
      <c r="D215" s="194">
        <v>17.16</v>
      </c>
      <c r="E215" s="229">
        <v>17.16</v>
      </c>
      <c r="F215" s="230" t="s">
        <v>33</v>
      </c>
      <c r="G215" s="231">
        <v>0</v>
      </c>
      <c r="H215" s="232">
        <v>0</v>
      </c>
      <c r="I215" s="232">
        <v>0</v>
      </c>
      <c r="J215" s="232">
        <v>0</v>
      </c>
      <c r="K215" s="233">
        <v>0</v>
      </c>
      <c r="L215" s="232">
        <f t="shared" si="30"/>
        <v>0</v>
      </c>
      <c r="M215" s="234">
        <v>0</v>
      </c>
      <c r="N215" s="232">
        <f t="shared" si="39"/>
        <v>0</v>
      </c>
      <c r="O215" s="243"/>
      <c r="P215" s="216"/>
      <c r="Q215" s="236">
        <f t="shared" si="31"/>
        <v>0</v>
      </c>
      <c r="R215" s="237">
        <v>0</v>
      </c>
      <c r="S215" s="236">
        <f t="shared" si="32"/>
        <v>0</v>
      </c>
      <c r="T215" s="236">
        <f t="shared" si="33"/>
        <v>0</v>
      </c>
      <c r="U215" s="236">
        <f t="shared" si="34"/>
        <v>0</v>
      </c>
      <c r="V215" s="236">
        <f t="shared" si="35"/>
        <v>0</v>
      </c>
      <c r="W215" s="236">
        <f t="shared" si="36"/>
        <v>0</v>
      </c>
      <c r="X215" s="238">
        <f t="shared" si="37"/>
        <v>0</v>
      </c>
      <c r="Y215" s="238">
        <f t="shared" si="38"/>
        <v>0</v>
      </c>
    </row>
    <row r="216" spans="1:25" ht="60" x14ac:dyDescent="0.25">
      <c r="A216" s="191" t="s">
        <v>674</v>
      </c>
      <c r="B216" s="228" t="s">
        <v>741</v>
      </c>
      <c r="C216" s="193" t="s">
        <v>742</v>
      </c>
      <c r="D216" s="194">
        <v>94.7</v>
      </c>
      <c r="E216" s="229">
        <v>94.7</v>
      </c>
      <c r="F216" s="230" t="s">
        <v>33</v>
      </c>
      <c r="G216" s="231">
        <v>4</v>
      </c>
      <c r="H216" s="232">
        <v>0</v>
      </c>
      <c r="I216" s="232">
        <v>0</v>
      </c>
      <c r="J216" s="232">
        <v>0</v>
      </c>
      <c r="K216" s="233">
        <v>0</v>
      </c>
      <c r="L216" s="232">
        <f t="shared" si="30"/>
        <v>4</v>
      </c>
      <c r="M216" s="234">
        <v>4</v>
      </c>
      <c r="N216" s="232">
        <f t="shared" si="39"/>
        <v>0</v>
      </c>
      <c r="O216" s="246"/>
      <c r="P216" s="216"/>
      <c r="Q216" s="236">
        <f t="shared" si="31"/>
        <v>378.8</v>
      </c>
      <c r="R216" s="237">
        <v>0</v>
      </c>
      <c r="S216" s="236">
        <f t="shared" si="32"/>
        <v>0</v>
      </c>
      <c r="T216" s="236">
        <f t="shared" si="33"/>
        <v>0</v>
      </c>
      <c r="U216" s="236">
        <f t="shared" si="34"/>
        <v>0</v>
      </c>
      <c r="V216" s="236">
        <f t="shared" si="35"/>
        <v>0</v>
      </c>
      <c r="W216" s="236">
        <f t="shared" si="36"/>
        <v>378.8</v>
      </c>
      <c r="X216" s="238">
        <f t="shared" si="37"/>
        <v>378.8</v>
      </c>
      <c r="Y216" s="238">
        <f t="shared" si="38"/>
        <v>0</v>
      </c>
    </row>
    <row r="217" spans="1:25" ht="30" x14ac:dyDescent="0.25">
      <c r="A217" s="191" t="s">
        <v>674</v>
      </c>
      <c r="B217" s="228" t="s">
        <v>743</v>
      </c>
      <c r="C217" s="193" t="s">
        <v>744</v>
      </c>
      <c r="D217" s="194">
        <v>175</v>
      </c>
      <c r="E217" s="229">
        <v>175</v>
      </c>
      <c r="F217" s="230" t="s">
        <v>33</v>
      </c>
      <c r="G217" s="231">
        <v>0</v>
      </c>
      <c r="H217" s="232">
        <v>0</v>
      </c>
      <c r="I217" s="232">
        <v>0</v>
      </c>
      <c r="J217" s="232">
        <v>0</v>
      </c>
      <c r="K217" s="233">
        <v>0</v>
      </c>
      <c r="L217" s="232">
        <f t="shared" si="30"/>
        <v>0</v>
      </c>
      <c r="M217" s="234">
        <v>0</v>
      </c>
      <c r="N217" s="232">
        <f t="shared" si="39"/>
        <v>0</v>
      </c>
      <c r="O217" s="243"/>
      <c r="P217" s="216"/>
      <c r="Q217" s="236">
        <f t="shared" si="31"/>
        <v>0</v>
      </c>
      <c r="R217" s="237">
        <v>0</v>
      </c>
      <c r="S217" s="236">
        <f t="shared" si="32"/>
        <v>0</v>
      </c>
      <c r="T217" s="236">
        <f t="shared" si="33"/>
        <v>0</v>
      </c>
      <c r="U217" s="236">
        <f t="shared" si="34"/>
        <v>0</v>
      </c>
      <c r="V217" s="236">
        <f t="shared" si="35"/>
        <v>0</v>
      </c>
      <c r="W217" s="236">
        <f t="shared" si="36"/>
        <v>0</v>
      </c>
      <c r="X217" s="238">
        <f t="shared" si="37"/>
        <v>0</v>
      </c>
      <c r="Y217" s="238">
        <f t="shared" si="38"/>
        <v>0</v>
      </c>
    </row>
    <row r="218" spans="1:25" ht="30" x14ac:dyDescent="0.25">
      <c r="A218" s="191" t="s">
        <v>674</v>
      </c>
      <c r="B218" s="228" t="s">
        <v>745</v>
      </c>
      <c r="C218" s="193" t="s">
        <v>746</v>
      </c>
      <c r="D218" s="194">
        <v>115</v>
      </c>
      <c r="E218" s="229">
        <v>115</v>
      </c>
      <c r="F218" s="230" t="s">
        <v>33</v>
      </c>
      <c r="G218" s="231">
        <v>0</v>
      </c>
      <c r="H218" s="232">
        <v>0</v>
      </c>
      <c r="I218" s="232">
        <v>0</v>
      </c>
      <c r="J218" s="232">
        <v>0</v>
      </c>
      <c r="K218" s="233">
        <v>0</v>
      </c>
      <c r="L218" s="232">
        <f t="shared" si="30"/>
        <v>0</v>
      </c>
      <c r="M218" s="234">
        <v>0</v>
      </c>
      <c r="N218" s="232">
        <f t="shared" si="39"/>
        <v>0</v>
      </c>
      <c r="O218" s="242"/>
      <c r="P218" s="216"/>
      <c r="Q218" s="236">
        <f t="shared" si="31"/>
        <v>0</v>
      </c>
      <c r="R218" s="237">
        <v>0</v>
      </c>
      <c r="S218" s="236">
        <f t="shared" si="32"/>
        <v>0</v>
      </c>
      <c r="T218" s="236">
        <f t="shared" si="33"/>
        <v>0</v>
      </c>
      <c r="U218" s="236">
        <f t="shared" si="34"/>
        <v>0</v>
      </c>
      <c r="V218" s="236">
        <f t="shared" si="35"/>
        <v>0</v>
      </c>
      <c r="W218" s="236">
        <f t="shared" si="36"/>
        <v>0</v>
      </c>
      <c r="X218" s="238">
        <f t="shared" si="37"/>
        <v>0</v>
      </c>
      <c r="Y218" s="238">
        <f t="shared" si="38"/>
        <v>0</v>
      </c>
    </row>
    <row r="219" spans="1:25" ht="30" x14ac:dyDescent="0.25">
      <c r="A219" s="191" t="s">
        <v>1053</v>
      </c>
      <c r="B219" s="228" t="s">
        <v>1106</v>
      </c>
      <c r="C219" s="193" t="s">
        <v>1107</v>
      </c>
      <c r="D219" s="194">
        <v>11644.83</v>
      </c>
      <c r="E219" s="229">
        <v>11644.83</v>
      </c>
      <c r="F219" s="230" t="s">
        <v>33</v>
      </c>
      <c r="G219" s="231">
        <v>1</v>
      </c>
      <c r="H219" s="232">
        <v>0</v>
      </c>
      <c r="I219" s="232">
        <v>0</v>
      </c>
      <c r="J219" s="232">
        <v>0</v>
      </c>
      <c r="K219" s="233">
        <v>0</v>
      </c>
      <c r="L219" s="232">
        <f t="shared" si="30"/>
        <v>1</v>
      </c>
      <c r="M219" s="234">
        <v>1</v>
      </c>
      <c r="N219" s="232">
        <f t="shared" si="39"/>
        <v>0</v>
      </c>
      <c r="O219" s="242"/>
      <c r="P219" s="216"/>
      <c r="Q219" s="236">
        <f t="shared" si="31"/>
        <v>11644.83</v>
      </c>
      <c r="R219" s="237">
        <v>0</v>
      </c>
      <c r="S219" s="236">
        <f t="shared" si="32"/>
        <v>0</v>
      </c>
      <c r="T219" s="236">
        <f t="shared" si="33"/>
        <v>0</v>
      </c>
      <c r="U219" s="236">
        <f t="shared" si="34"/>
        <v>0</v>
      </c>
      <c r="V219" s="236">
        <f t="shared" si="35"/>
        <v>0</v>
      </c>
      <c r="W219" s="236">
        <f t="shared" si="36"/>
        <v>11644.83</v>
      </c>
      <c r="X219" s="238">
        <f t="shared" si="37"/>
        <v>11644.83</v>
      </c>
      <c r="Y219" s="238">
        <f t="shared" si="38"/>
        <v>0</v>
      </c>
    </row>
    <row r="220" spans="1:25" ht="30" x14ac:dyDescent="0.25">
      <c r="A220" s="191" t="s">
        <v>1423</v>
      </c>
      <c r="B220" s="228" t="s">
        <v>1952</v>
      </c>
      <c r="C220" s="193" t="s">
        <v>1953</v>
      </c>
      <c r="D220" s="194">
        <v>16.010000000000002</v>
      </c>
      <c r="E220" s="229">
        <v>16.010000000000002</v>
      </c>
      <c r="F220" s="230" t="s">
        <v>33</v>
      </c>
      <c r="G220" s="231">
        <v>0</v>
      </c>
      <c r="H220" s="232">
        <v>1</v>
      </c>
      <c r="I220" s="232">
        <v>0</v>
      </c>
      <c r="J220" s="232">
        <v>0</v>
      </c>
      <c r="K220" s="233">
        <v>0</v>
      </c>
      <c r="L220" s="232">
        <f t="shared" si="30"/>
        <v>1</v>
      </c>
      <c r="M220" s="234">
        <v>1</v>
      </c>
      <c r="N220" s="232">
        <f t="shared" si="39"/>
        <v>0</v>
      </c>
      <c r="O220" s="243"/>
      <c r="P220" s="216"/>
      <c r="Q220" s="236">
        <f t="shared" si="31"/>
        <v>0</v>
      </c>
      <c r="R220" s="237">
        <v>0</v>
      </c>
      <c r="S220" s="236">
        <f t="shared" si="32"/>
        <v>16.010000000000002</v>
      </c>
      <c r="T220" s="236">
        <f t="shared" si="33"/>
        <v>0</v>
      </c>
      <c r="U220" s="236">
        <f t="shared" si="34"/>
        <v>0</v>
      </c>
      <c r="V220" s="236">
        <f t="shared" si="35"/>
        <v>0</v>
      </c>
      <c r="W220" s="236">
        <f t="shared" si="36"/>
        <v>16.010000000000002</v>
      </c>
      <c r="X220" s="238">
        <f t="shared" si="37"/>
        <v>16.010000000000002</v>
      </c>
      <c r="Y220" s="238">
        <f t="shared" si="38"/>
        <v>0</v>
      </c>
    </row>
    <row r="221" spans="1:25" ht="30" x14ac:dyDescent="0.25">
      <c r="A221" s="191" t="s">
        <v>1298</v>
      </c>
      <c r="B221" s="228" t="s">
        <v>1375</v>
      </c>
      <c r="C221" s="193" t="s">
        <v>1376</v>
      </c>
      <c r="D221" s="194">
        <v>23.55</v>
      </c>
      <c r="E221" s="229">
        <v>23.55</v>
      </c>
      <c r="F221" s="230" t="s">
        <v>1368</v>
      </c>
      <c r="G221" s="231">
        <v>20</v>
      </c>
      <c r="H221" s="232">
        <v>0</v>
      </c>
      <c r="I221" s="232">
        <v>0</v>
      </c>
      <c r="J221" s="232">
        <v>0</v>
      </c>
      <c r="K221" s="233">
        <v>0</v>
      </c>
      <c r="L221" s="232">
        <f t="shared" si="30"/>
        <v>20</v>
      </c>
      <c r="M221" s="234">
        <v>20</v>
      </c>
      <c r="N221" s="232">
        <f t="shared" si="39"/>
        <v>0</v>
      </c>
      <c r="O221" s="242"/>
      <c r="P221" s="216"/>
      <c r="Q221" s="236">
        <f t="shared" si="31"/>
        <v>471</v>
      </c>
      <c r="R221" s="237">
        <v>0</v>
      </c>
      <c r="S221" s="236">
        <f t="shared" si="32"/>
        <v>0</v>
      </c>
      <c r="T221" s="236">
        <f t="shared" si="33"/>
        <v>0</v>
      </c>
      <c r="U221" s="236">
        <f t="shared" si="34"/>
        <v>0</v>
      </c>
      <c r="V221" s="236">
        <f t="shared" si="35"/>
        <v>0</v>
      </c>
      <c r="W221" s="236">
        <f t="shared" si="36"/>
        <v>471</v>
      </c>
      <c r="X221" s="238">
        <f t="shared" si="37"/>
        <v>471</v>
      </c>
      <c r="Y221" s="238">
        <f t="shared" si="38"/>
        <v>0</v>
      </c>
    </row>
    <row r="222" spans="1:25" ht="30" x14ac:dyDescent="0.25">
      <c r="A222" s="191" t="s">
        <v>1271</v>
      </c>
      <c r="B222" s="228" t="s">
        <v>1679</v>
      </c>
      <c r="C222" s="193" t="s">
        <v>1680</v>
      </c>
      <c r="D222" s="194">
        <v>66.7</v>
      </c>
      <c r="E222" s="229">
        <v>66.7</v>
      </c>
      <c r="F222" s="230" t="s">
        <v>33</v>
      </c>
      <c r="G222" s="231">
        <v>0</v>
      </c>
      <c r="H222" s="232">
        <v>0</v>
      </c>
      <c r="I222" s="232">
        <v>0</v>
      </c>
      <c r="J222" s="232">
        <v>0</v>
      </c>
      <c r="K222" s="233">
        <v>0</v>
      </c>
      <c r="L222" s="232">
        <f t="shared" si="30"/>
        <v>0</v>
      </c>
      <c r="M222" s="234">
        <v>0</v>
      </c>
      <c r="N222" s="232">
        <f t="shared" si="39"/>
        <v>0</v>
      </c>
      <c r="O222" s="242"/>
      <c r="P222" s="216"/>
      <c r="Q222" s="236">
        <f t="shared" si="31"/>
        <v>0</v>
      </c>
      <c r="R222" s="237">
        <v>0</v>
      </c>
      <c r="S222" s="236">
        <f t="shared" si="32"/>
        <v>0</v>
      </c>
      <c r="T222" s="236">
        <f t="shared" si="33"/>
        <v>0</v>
      </c>
      <c r="U222" s="236">
        <f t="shared" si="34"/>
        <v>0</v>
      </c>
      <c r="V222" s="236">
        <f t="shared" si="35"/>
        <v>0</v>
      </c>
      <c r="W222" s="236">
        <f t="shared" si="36"/>
        <v>0</v>
      </c>
      <c r="X222" s="238">
        <f t="shared" si="37"/>
        <v>0</v>
      </c>
      <c r="Y222" s="238">
        <f t="shared" si="38"/>
        <v>0</v>
      </c>
    </row>
    <row r="223" spans="1:25" ht="30" x14ac:dyDescent="0.25">
      <c r="A223" s="191" t="s">
        <v>1271</v>
      </c>
      <c r="B223" s="228" t="s">
        <v>1681</v>
      </c>
      <c r="C223" s="193" t="s">
        <v>1682</v>
      </c>
      <c r="D223" s="194">
        <v>11</v>
      </c>
      <c r="E223" s="229">
        <v>11</v>
      </c>
      <c r="F223" s="230" t="s">
        <v>53</v>
      </c>
      <c r="G223" s="231">
        <v>0</v>
      </c>
      <c r="H223" s="232">
        <v>0</v>
      </c>
      <c r="I223" s="232">
        <v>0</v>
      </c>
      <c r="J223" s="232">
        <v>0</v>
      </c>
      <c r="K223" s="233">
        <v>0</v>
      </c>
      <c r="L223" s="232">
        <f t="shared" si="30"/>
        <v>0</v>
      </c>
      <c r="M223" s="234">
        <v>0</v>
      </c>
      <c r="N223" s="232">
        <f t="shared" si="39"/>
        <v>0</v>
      </c>
      <c r="O223" s="243"/>
      <c r="P223" s="216"/>
      <c r="Q223" s="236">
        <f t="shared" si="31"/>
        <v>0</v>
      </c>
      <c r="R223" s="237">
        <v>0</v>
      </c>
      <c r="S223" s="236">
        <f t="shared" si="32"/>
        <v>0</v>
      </c>
      <c r="T223" s="236">
        <f t="shared" si="33"/>
        <v>0</v>
      </c>
      <c r="U223" s="236">
        <f t="shared" si="34"/>
        <v>0</v>
      </c>
      <c r="V223" s="236">
        <f t="shared" si="35"/>
        <v>0</v>
      </c>
      <c r="W223" s="236">
        <f t="shared" si="36"/>
        <v>0</v>
      </c>
      <c r="X223" s="238">
        <f t="shared" si="37"/>
        <v>0</v>
      </c>
      <c r="Y223" s="238">
        <f t="shared" si="38"/>
        <v>0</v>
      </c>
    </row>
    <row r="224" spans="1:25" ht="30" x14ac:dyDescent="0.25">
      <c r="A224" s="191" t="s">
        <v>1270</v>
      </c>
      <c r="B224" s="228" t="s">
        <v>1514</v>
      </c>
      <c r="C224" s="193" t="s">
        <v>1515</v>
      </c>
      <c r="D224" s="194">
        <v>232</v>
      </c>
      <c r="E224" s="229">
        <v>232</v>
      </c>
      <c r="F224" s="230" t="s">
        <v>33</v>
      </c>
      <c r="G224" s="231">
        <v>13</v>
      </c>
      <c r="H224" s="232">
        <v>0</v>
      </c>
      <c r="I224" s="232">
        <v>0</v>
      </c>
      <c r="J224" s="232">
        <v>1</v>
      </c>
      <c r="K224" s="233">
        <v>0</v>
      </c>
      <c r="L224" s="232">
        <f t="shared" si="30"/>
        <v>12</v>
      </c>
      <c r="M224" s="234">
        <v>12</v>
      </c>
      <c r="N224" s="232">
        <f t="shared" si="39"/>
        <v>0</v>
      </c>
      <c r="O224" s="243"/>
      <c r="P224" s="216"/>
      <c r="Q224" s="236">
        <f t="shared" si="31"/>
        <v>3016</v>
      </c>
      <c r="R224" s="237">
        <v>0</v>
      </c>
      <c r="S224" s="236">
        <f t="shared" si="32"/>
        <v>0</v>
      </c>
      <c r="T224" s="236">
        <f t="shared" si="33"/>
        <v>0</v>
      </c>
      <c r="U224" s="236">
        <f t="shared" si="34"/>
        <v>232</v>
      </c>
      <c r="V224" s="236">
        <f t="shared" si="35"/>
        <v>0</v>
      </c>
      <c r="W224" s="236">
        <f t="shared" si="36"/>
        <v>2784</v>
      </c>
      <c r="X224" s="238">
        <f t="shared" si="37"/>
        <v>2784</v>
      </c>
      <c r="Y224" s="238">
        <f t="shared" si="38"/>
        <v>0</v>
      </c>
    </row>
    <row r="225" spans="1:25" ht="30" x14ac:dyDescent="0.25">
      <c r="A225" s="191" t="s">
        <v>1271</v>
      </c>
      <c r="B225" s="228" t="s">
        <v>1683</v>
      </c>
      <c r="C225" s="193" t="s">
        <v>1684</v>
      </c>
      <c r="D225" s="194">
        <v>238</v>
      </c>
      <c r="E225" s="229">
        <v>238</v>
      </c>
      <c r="F225" s="230" t="s">
        <v>53</v>
      </c>
      <c r="G225" s="231">
        <v>0</v>
      </c>
      <c r="H225" s="232">
        <v>0</v>
      </c>
      <c r="I225" s="232">
        <v>0</v>
      </c>
      <c r="J225" s="232">
        <v>0</v>
      </c>
      <c r="K225" s="233">
        <v>0</v>
      </c>
      <c r="L225" s="232">
        <f t="shared" si="30"/>
        <v>0</v>
      </c>
      <c r="M225" s="234">
        <v>0</v>
      </c>
      <c r="N225" s="232">
        <f t="shared" si="39"/>
        <v>0</v>
      </c>
      <c r="O225" s="243"/>
      <c r="P225" s="216"/>
      <c r="Q225" s="236">
        <f t="shared" si="31"/>
        <v>0</v>
      </c>
      <c r="R225" s="237">
        <v>0</v>
      </c>
      <c r="S225" s="236">
        <f t="shared" si="32"/>
        <v>0</v>
      </c>
      <c r="T225" s="236">
        <f t="shared" si="33"/>
        <v>0</v>
      </c>
      <c r="U225" s="236">
        <f t="shared" si="34"/>
        <v>0</v>
      </c>
      <c r="V225" s="236">
        <f t="shared" si="35"/>
        <v>0</v>
      </c>
      <c r="W225" s="236">
        <f t="shared" si="36"/>
        <v>0</v>
      </c>
      <c r="X225" s="238">
        <f t="shared" si="37"/>
        <v>0</v>
      </c>
      <c r="Y225" s="238">
        <f t="shared" si="38"/>
        <v>0</v>
      </c>
    </row>
    <row r="226" spans="1:25" ht="30" x14ac:dyDescent="0.25">
      <c r="A226" s="191" t="s">
        <v>659</v>
      </c>
      <c r="B226" s="228" t="s">
        <v>660</v>
      </c>
      <c r="C226" s="193" t="s">
        <v>661</v>
      </c>
      <c r="D226" s="194">
        <v>93.99</v>
      </c>
      <c r="E226" s="229">
        <v>93.99</v>
      </c>
      <c r="F226" s="230" t="s">
        <v>33</v>
      </c>
      <c r="G226" s="231">
        <v>0</v>
      </c>
      <c r="H226" s="232">
        <v>0</v>
      </c>
      <c r="I226" s="232">
        <v>0</v>
      </c>
      <c r="J226" s="232">
        <v>0</v>
      </c>
      <c r="K226" s="233">
        <v>0</v>
      </c>
      <c r="L226" s="232">
        <f t="shared" si="30"/>
        <v>0</v>
      </c>
      <c r="M226" s="234">
        <v>0</v>
      </c>
      <c r="N226" s="232">
        <f t="shared" si="39"/>
        <v>0</v>
      </c>
      <c r="O226" s="243"/>
      <c r="P226" s="216"/>
      <c r="Q226" s="236">
        <f t="shared" si="31"/>
        <v>0</v>
      </c>
      <c r="R226" s="237">
        <v>0</v>
      </c>
      <c r="S226" s="236">
        <f t="shared" si="32"/>
        <v>0</v>
      </c>
      <c r="T226" s="236">
        <f t="shared" si="33"/>
        <v>0</v>
      </c>
      <c r="U226" s="236">
        <f t="shared" si="34"/>
        <v>0</v>
      </c>
      <c r="V226" s="236">
        <f t="shared" si="35"/>
        <v>0</v>
      </c>
      <c r="W226" s="236">
        <f t="shared" si="36"/>
        <v>0</v>
      </c>
      <c r="X226" s="238">
        <f t="shared" si="37"/>
        <v>0</v>
      </c>
      <c r="Y226" s="238">
        <f t="shared" si="38"/>
        <v>0</v>
      </c>
    </row>
    <row r="227" spans="1:25" ht="30" x14ac:dyDescent="0.25">
      <c r="A227" s="191" t="s">
        <v>228</v>
      </c>
      <c r="B227" s="228" t="s">
        <v>255</v>
      </c>
      <c r="C227" s="193" t="s">
        <v>256</v>
      </c>
      <c r="D227" s="194">
        <v>139.72999999999999</v>
      </c>
      <c r="E227" s="229">
        <v>139.72999999999999</v>
      </c>
      <c r="F227" s="230" t="s">
        <v>33</v>
      </c>
      <c r="G227" s="231">
        <v>0</v>
      </c>
      <c r="H227" s="232">
        <v>0</v>
      </c>
      <c r="I227" s="232">
        <v>0</v>
      </c>
      <c r="J227" s="232">
        <v>0</v>
      </c>
      <c r="K227" s="233">
        <v>0</v>
      </c>
      <c r="L227" s="232">
        <f t="shared" si="30"/>
        <v>0</v>
      </c>
      <c r="M227" s="234">
        <v>0</v>
      </c>
      <c r="N227" s="232">
        <f t="shared" si="39"/>
        <v>0</v>
      </c>
      <c r="O227" s="243"/>
      <c r="P227" s="216"/>
      <c r="Q227" s="236">
        <f t="shared" si="31"/>
        <v>0</v>
      </c>
      <c r="R227" s="237">
        <v>0</v>
      </c>
      <c r="S227" s="236">
        <f t="shared" si="32"/>
        <v>0</v>
      </c>
      <c r="T227" s="236">
        <f t="shared" si="33"/>
        <v>0</v>
      </c>
      <c r="U227" s="236">
        <f t="shared" si="34"/>
        <v>0</v>
      </c>
      <c r="V227" s="236">
        <f t="shared" si="35"/>
        <v>0</v>
      </c>
      <c r="W227" s="236">
        <f t="shared" si="36"/>
        <v>0</v>
      </c>
      <c r="X227" s="238">
        <f t="shared" si="37"/>
        <v>0</v>
      </c>
      <c r="Y227" s="238">
        <f t="shared" si="38"/>
        <v>0</v>
      </c>
    </row>
    <row r="228" spans="1:25" ht="30" x14ac:dyDescent="0.25">
      <c r="A228" s="191" t="s">
        <v>228</v>
      </c>
      <c r="B228" s="228" t="s">
        <v>257</v>
      </c>
      <c r="C228" s="193" t="s">
        <v>258</v>
      </c>
      <c r="D228" s="194">
        <v>220.01</v>
      </c>
      <c r="E228" s="229">
        <v>220.01</v>
      </c>
      <c r="F228" s="230" t="s">
        <v>33</v>
      </c>
      <c r="G228" s="231">
        <v>0</v>
      </c>
      <c r="H228" s="232">
        <v>0</v>
      </c>
      <c r="I228" s="232">
        <v>0</v>
      </c>
      <c r="J228" s="232">
        <v>0</v>
      </c>
      <c r="K228" s="233">
        <v>0</v>
      </c>
      <c r="L228" s="232">
        <f t="shared" si="30"/>
        <v>0</v>
      </c>
      <c r="M228" s="234">
        <v>0</v>
      </c>
      <c r="N228" s="232">
        <f t="shared" si="39"/>
        <v>0</v>
      </c>
      <c r="O228" s="243"/>
      <c r="P228" s="216"/>
      <c r="Q228" s="236">
        <f t="shared" si="31"/>
        <v>0</v>
      </c>
      <c r="R228" s="237">
        <v>0</v>
      </c>
      <c r="S228" s="236">
        <f t="shared" si="32"/>
        <v>0</v>
      </c>
      <c r="T228" s="236">
        <f t="shared" si="33"/>
        <v>0</v>
      </c>
      <c r="U228" s="236">
        <f t="shared" si="34"/>
        <v>0</v>
      </c>
      <c r="V228" s="236">
        <f t="shared" si="35"/>
        <v>0</v>
      </c>
      <c r="W228" s="236">
        <f t="shared" si="36"/>
        <v>0</v>
      </c>
      <c r="X228" s="238">
        <f t="shared" si="37"/>
        <v>0</v>
      </c>
      <c r="Y228" s="238">
        <f t="shared" si="38"/>
        <v>0</v>
      </c>
    </row>
    <row r="229" spans="1:25" ht="30" x14ac:dyDescent="0.25">
      <c r="A229" s="191" t="s">
        <v>228</v>
      </c>
      <c r="B229" s="228" t="s">
        <v>259</v>
      </c>
      <c r="C229" s="193" t="s">
        <v>260</v>
      </c>
      <c r="D229" s="194">
        <v>356.94</v>
      </c>
      <c r="E229" s="229">
        <v>356.94</v>
      </c>
      <c r="F229" s="230" t="s">
        <v>33</v>
      </c>
      <c r="G229" s="231">
        <v>0</v>
      </c>
      <c r="H229" s="232">
        <v>0</v>
      </c>
      <c r="I229" s="232">
        <v>0</v>
      </c>
      <c r="J229" s="232">
        <v>0</v>
      </c>
      <c r="K229" s="233">
        <v>0</v>
      </c>
      <c r="L229" s="232">
        <f t="shared" si="30"/>
        <v>0</v>
      </c>
      <c r="M229" s="234">
        <v>0</v>
      </c>
      <c r="N229" s="232">
        <f t="shared" si="39"/>
        <v>0</v>
      </c>
      <c r="O229" s="242"/>
      <c r="P229" s="216"/>
      <c r="Q229" s="236">
        <f t="shared" si="31"/>
        <v>0</v>
      </c>
      <c r="R229" s="237">
        <v>0</v>
      </c>
      <c r="S229" s="236">
        <f t="shared" si="32"/>
        <v>0</v>
      </c>
      <c r="T229" s="236">
        <f t="shared" si="33"/>
        <v>0</v>
      </c>
      <c r="U229" s="236">
        <f t="shared" si="34"/>
        <v>0</v>
      </c>
      <c r="V229" s="236">
        <f t="shared" si="35"/>
        <v>0</v>
      </c>
      <c r="W229" s="236">
        <f t="shared" si="36"/>
        <v>0</v>
      </c>
      <c r="X229" s="238">
        <f t="shared" si="37"/>
        <v>0</v>
      </c>
      <c r="Y229" s="238">
        <f t="shared" si="38"/>
        <v>0</v>
      </c>
    </row>
    <row r="230" spans="1:25" ht="45" x14ac:dyDescent="0.25">
      <c r="A230" s="191" t="s">
        <v>1053</v>
      </c>
      <c r="B230" s="228" t="s">
        <v>1108</v>
      </c>
      <c r="C230" s="193" t="s">
        <v>1109</v>
      </c>
      <c r="D230" s="194">
        <v>0</v>
      </c>
      <c r="E230" s="229">
        <v>0</v>
      </c>
      <c r="F230" s="230" t="s">
        <v>33</v>
      </c>
      <c r="G230" s="231">
        <v>0</v>
      </c>
      <c r="H230" s="232">
        <v>0</v>
      </c>
      <c r="I230" s="232">
        <v>0</v>
      </c>
      <c r="J230" s="232">
        <v>0</v>
      </c>
      <c r="K230" s="233">
        <v>0</v>
      </c>
      <c r="L230" s="232">
        <f t="shared" si="30"/>
        <v>0</v>
      </c>
      <c r="M230" s="234">
        <v>0</v>
      </c>
      <c r="N230" s="232">
        <f t="shared" si="39"/>
        <v>0</v>
      </c>
      <c r="O230" s="242"/>
      <c r="P230" s="216"/>
      <c r="Q230" s="236">
        <f t="shared" si="31"/>
        <v>0</v>
      </c>
      <c r="R230" s="237">
        <v>0</v>
      </c>
      <c r="S230" s="236">
        <f t="shared" si="32"/>
        <v>0</v>
      </c>
      <c r="T230" s="236">
        <f t="shared" si="33"/>
        <v>0</v>
      </c>
      <c r="U230" s="236">
        <f t="shared" si="34"/>
        <v>0</v>
      </c>
      <c r="V230" s="236">
        <f t="shared" si="35"/>
        <v>0</v>
      </c>
      <c r="W230" s="236">
        <f t="shared" si="36"/>
        <v>0</v>
      </c>
      <c r="X230" s="238">
        <f t="shared" si="37"/>
        <v>0</v>
      </c>
      <c r="Y230" s="238">
        <f t="shared" si="38"/>
        <v>0</v>
      </c>
    </row>
    <row r="231" spans="1:25" ht="30" x14ac:dyDescent="0.25">
      <c r="A231" s="191" t="s">
        <v>2632</v>
      </c>
      <c r="B231" s="228" t="s">
        <v>1110</v>
      </c>
      <c r="C231" s="193" t="s">
        <v>1111</v>
      </c>
      <c r="D231" s="194">
        <v>243.1</v>
      </c>
      <c r="E231" s="229">
        <v>243.1</v>
      </c>
      <c r="F231" s="230" t="s">
        <v>33</v>
      </c>
      <c r="G231" s="231">
        <v>0</v>
      </c>
      <c r="H231" s="232">
        <v>0</v>
      </c>
      <c r="I231" s="232">
        <v>0</v>
      </c>
      <c r="J231" s="232">
        <v>0</v>
      </c>
      <c r="K231" s="233">
        <v>0</v>
      </c>
      <c r="L231" s="232">
        <f t="shared" si="30"/>
        <v>0</v>
      </c>
      <c r="M231" s="234">
        <v>0</v>
      </c>
      <c r="N231" s="232">
        <f t="shared" si="39"/>
        <v>0</v>
      </c>
      <c r="O231" s="242"/>
      <c r="P231" s="216"/>
      <c r="Q231" s="236">
        <f t="shared" si="31"/>
        <v>0</v>
      </c>
      <c r="R231" s="237">
        <v>0</v>
      </c>
      <c r="S231" s="236">
        <f t="shared" si="32"/>
        <v>0</v>
      </c>
      <c r="T231" s="236">
        <f t="shared" si="33"/>
        <v>0</v>
      </c>
      <c r="U231" s="236">
        <f t="shared" si="34"/>
        <v>0</v>
      </c>
      <c r="V231" s="236">
        <f t="shared" si="35"/>
        <v>0</v>
      </c>
      <c r="W231" s="236">
        <f t="shared" si="36"/>
        <v>0</v>
      </c>
      <c r="X231" s="238">
        <f t="shared" si="37"/>
        <v>0</v>
      </c>
      <c r="Y231" s="238">
        <f t="shared" si="38"/>
        <v>0</v>
      </c>
    </row>
    <row r="232" spans="1:25" ht="45" x14ac:dyDescent="0.25">
      <c r="A232" s="191" t="s">
        <v>1053</v>
      </c>
      <c r="B232" s="228" t="s">
        <v>1112</v>
      </c>
      <c r="C232" s="193" t="s">
        <v>1113</v>
      </c>
      <c r="D232" s="194">
        <v>1997.44</v>
      </c>
      <c r="E232" s="229">
        <v>1997.44</v>
      </c>
      <c r="F232" s="230" t="s">
        <v>33</v>
      </c>
      <c r="G232" s="231">
        <v>1</v>
      </c>
      <c r="H232" s="232">
        <v>0</v>
      </c>
      <c r="I232" s="232">
        <v>0</v>
      </c>
      <c r="J232" s="232">
        <v>0</v>
      </c>
      <c r="K232" s="233">
        <v>0</v>
      </c>
      <c r="L232" s="232">
        <f t="shared" si="30"/>
        <v>1</v>
      </c>
      <c r="M232" s="234">
        <v>1</v>
      </c>
      <c r="N232" s="232">
        <f t="shared" si="39"/>
        <v>0</v>
      </c>
      <c r="O232" s="242"/>
      <c r="P232" s="216"/>
      <c r="Q232" s="236">
        <f t="shared" si="31"/>
        <v>1997.44</v>
      </c>
      <c r="R232" s="237">
        <v>0</v>
      </c>
      <c r="S232" s="236">
        <f t="shared" si="32"/>
        <v>0</v>
      </c>
      <c r="T232" s="236">
        <f t="shared" si="33"/>
        <v>0</v>
      </c>
      <c r="U232" s="236">
        <f t="shared" si="34"/>
        <v>0</v>
      </c>
      <c r="V232" s="236">
        <f t="shared" si="35"/>
        <v>0</v>
      </c>
      <c r="W232" s="236">
        <f t="shared" si="36"/>
        <v>1997.44</v>
      </c>
      <c r="X232" s="238">
        <f t="shared" si="37"/>
        <v>1997.44</v>
      </c>
      <c r="Y232" s="238">
        <f t="shared" si="38"/>
        <v>0</v>
      </c>
    </row>
    <row r="233" spans="1:25" ht="30" x14ac:dyDescent="0.25">
      <c r="A233" s="191" t="s">
        <v>27</v>
      </c>
      <c r="B233" s="228" t="s">
        <v>64</v>
      </c>
      <c r="C233" s="193" t="s">
        <v>65</v>
      </c>
      <c r="D233" s="194">
        <v>217.53</v>
      </c>
      <c r="E233" s="229">
        <v>217.53</v>
      </c>
      <c r="F233" s="230" t="s">
        <v>33</v>
      </c>
      <c r="G233" s="231">
        <v>1</v>
      </c>
      <c r="H233" s="232">
        <v>0</v>
      </c>
      <c r="I233" s="232">
        <v>0</v>
      </c>
      <c r="J233" s="232">
        <v>0</v>
      </c>
      <c r="K233" s="233">
        <v>0</v>
      </c>
      <c r="L233" s="232">
        <f t="shared" si="30"/>
        <v>1</v>
      </c>
      <c r="M233" s="234">
        <v>1</v>
      </c>
      <c r="N233" s="232">
        <f t="shared" si="39"/>
        <v>0</v>
      </c>
      <c r="O233" s="242"/>
      <c r="P233" s="216"/>
      <c r="Q233" s="236">
        <f t="shared" si="31"/>
        <v>217.53</v>
      </c>
      <c r="R233" s="237">
        <v>0</v>
      </c>
      <c r="S233" s="236">
        <f t="shared" si="32"/>
        <v>0</v>
      </c>
      <c r="T233" s="236">
        <f t="shared" si="33"/>
        <v>0</v>
      </c>
      <c r="U233" s="236">
        <f t="shared" si="34"/>
        <v>0</v>
      </c>
      <c r="V233" s="236">
        <f t="shared" si="35"/>
        <v>0</v>
      </c>
      <c r="W233" s="236">
        <f t="shared" si="36"/>
        <v>217.53</v>
      </c>
      <c r="X233" s="238">
        <f t="shared" si="37"/>
        <v>217.53</v>
      </c>
      <c r="Y233" s="238">
        <f t="shared" si="38"/>
        <v>0</v>
      </c>
    </row>
    <row r="234" spans="1:25" ht="30" x14ac:dyDescent="0.25">
      <c r="A234" s="191" t="s">
        <v>27</v>
      </c>
      <c r="B234" s="228" t="s">
        <v>66</v>
      </c>
      <c r="C234" s="193" t="s">
        <v>67</v>
      </c>
      <c r="D234" s="194">
        <v>226.78</v>
      </c>
      <c r="E234" s="229">
        <v>226.78</v>
      </c>
      <c r="F234" s="230" t="s">
        <v>33</v>
      </c>
      <c r="G234" s="231">
        <v>13</v>
      </c>
      <c r="H234" s="232">
        <v>0</v>
      </c>
      <c r="I234" s="232">
        <v>0</v>
      </c>
      <c r="J234" s="232">
        <v>0</v>
      </c>
      <c r="K234" s="233">
        <v>0</v>
      </c>
      <c r="L234" s="232">
        <f t="shared" si="30"/>
        <v>13</v>
      </c>
      <c r="M234" s="234">
        <v>13</v>
      </c>
      <c r="N234" s="232">
        <f t="shared" si="39"/>
        <v>0</v>
      </c>
      <c r="O234" s="242"/>
      <c r="P234" s="216"/>
      <c r="Q234" s="236">
        <f t="shared" si="31"/>
        <v>2948.14</v>
      </c>
      <c r="R234" s="237">
        <v>0</v>
      </c>
      <c r="S234" s="236">
        <f t="shared" si="32"/>
        <v>0</v>
      </c>
      <c r="T234" s="236">
        <f t="shared" si="33"/>
        <v>0</v>
      </c>
      <c r="U234" s="236">
        <f t="shared" si="34"/>
        <v>0</v>
      </c>
      <c r="V234" s="236">
        <f t="shared" si="35"/>
        <v>0</v>
      </c>
      <c r="W234" s="236">
        <f t="shared" si="36"/>
        <v>2948.14</v>
      </c>
      <c r="X234" s="238">
        <f t="shared" si="37"/>
        <v>2948.14</v>
      </c>
      <c r="Y234" s="238">
        <f t="shared" si="38"/>
        <v>0</v>
      </c>
    </row>
    <row r="235" spans="1:25" ht="18" x14ac:dyDescent="0.25">
      <c r="A235" s="191" t="s">
        <v>27</v>
      </c>
      <c r="B235" s="228" t="s">
        <v>68</v>
      </c>
      <c r="C235" s="193" t="s">
        <v>69</v>
      </c>
      <c r="D235" s="194">
        <v>142.68</v>
      </c>
      <c r="E235" s="229">
        <v>142.68</v>
      </c>
      <c r="F235" s="230" t="s">
        <v>33</v>
      </c>
      <c r="G235" s="231">
        <v>5</v>
      </c>
      <c r="H235" s="232">
        <v>0</v>
      </c>
      <c r="I235" s="232">
        <v>0</v>
      </c>
      <c r="J235" s="232">
        <v>0</v>
      </c>
      <c r="K235" s="233">
        <v>0</v>
      </c>
      <c r="L235" s="232">
        <f t="shared" si="30"/>
        <v>5</v>
      </c>
      <c r="M235" s="234">
        <v>5</v>
      </c>
      <c r="N235" s="232">
        <f t="shared" si="39"/>
        <v>0</v>
      </c>
      <c r="O235" s="242"/>
      <c r="P235" s="216"/>
      <c r="Q235" s="236">
        <f t="shared" si="31"/>
        <v>713.40000000000009</v>
      </c>
      <c r="R235" s="237">
        <v>0</v>
      </c>
      <c r="S235" s="236">
        <f t="shared" si="32"/>
        <v>0</v>
      </c>
      <c r="T235" s="236">
        <f t="shared" si="33"/>
        <v>0</v>
      </c>
      <c r="U235" s="236">
        <f t="shared" si="34"/>
        <v>0</v>
      </c>
      <c r="V235" s="236">
        <f t="shared" si="35"/>
        <v>0</v>
      </c>
      <c r="W235" s="236">
        <f t="shared" si="36"/>
        <v>713.40000000000009</v>
      </c>
      <c r="X235" s="238">
        <f t="shared" si="37"/>
        <v>713.40000000000009</v>
      </c>
      <c r="Y235" s="238">
        <f t="shared" si="38"/>
        <v>0</v>
      </c>
    </row>
    <row r="236" spans="1:25" ht="18" x14ac:dyDescent="0.25">
      <c r="A236" s="191" t="s">
        <v>27</v>
      </c>
      <c r="B236" s="228" t="s">
        <v>70</v>
      </c>
      <c r="C236" s="193" t="s">
        <v>71</v>
      </c>
      <c r="D236" s="194">
        <v>98.6</v>
      </c>
      <c r="E236" s="229">
        <v>98.6</v>
      </c>
      <c r="F236" s="230" t="s">
        <v>33</v>
      </c>
      <c r="G236" s="231">
        <v>1</v>
      </c>
      <c r="H236" s="232">
        <v>0</v>
      </c>
      <c r="I236" s="232">
        <v>0</v>
      </c>
      <c r="J236" s="232">
        <v>1</v>
      </c>
      <c r="K236" s="233">
        <v>0</v>
      </c>
      <c r="L236" s="232">
        <f t="shared" si="30"/>
        <v>0</v>
      </c>
      <c r="M236" s="234">
        <v>0</v>
      </c>
      <c r="N236" s="232">
        <f t="shared" si="39"/>
        <v>0</v>
      </c>
      <c r="O236" s="242"/>
      <c r="P236" s="216"/>
      <c r="Q236" s="236">
        <f t="shared" si="31"/>
        <v>98.6</v>
      </c>
      <c r="R236" s="237">
        <v>0</v>
      </c>
      <c r="S236" s="236">
        <f t="shared" si="32"/>
        <v>0</v>
      </c>
      <c r="T236" s="236">
        <f t="shared" si="33"/>
        <v>0</v>
      </c>
      <c r="U236" s="236">
        <f t="shared" si="34"/>
        <v>98.6</v>
      </c>
      <c r="V236" s="236">
        <f t="shared" si="35"/>
        <v>0</v>
      </c>
      <c r="W236" s="236">
        <f t="shared" si="36"/>
        <v>0</v>
      </c>
      <c r="X236" s="238">
        <f t="shared" si="37"/>
        <v>0</v>
      </c>
      <c r="Y236" s="238">
        <f t="shared" si="38"/>
        <v>0</v>
      </c>
    </row>
    <row r="237" spans="1:25" ht="30" x14ac:dyDescent="0.25">
      <c r="A237" s="191" t="s">
        <v>1739</v>
      </c>
      <c r="B237" s="228" t="s">
        <v>1764</v>
      </c>
      <c r="C237" s="193" t="s">
        <v>1765</v>
      </c>
      <c r="D237" s="194">
        <v>96.86</v>
      </c>
      <c r="E237" s="229">
        <v>96.86</v>
      </c>
      <c r="F237" s="230" t="s">
        <v>33</v>
      </c>
      <c r="G237" s="231">
        <v>0</v>
      </c>
      <c r="H237" s="232">
        <v>0</v>
      </c>
      <c r="I237" s="232">
        <v>0</v>
      </c>
      <c r="J237" s="232">
        <v>0</v>
      </c>
      <c r="K237" s="233">
        <v>0</v>
      </c>
      <c r="L237" s="232">
        <f t="shared" si="30"/>
        <v>0</v>
      </c>
      <c r="M237" s="234">
        <v>0</v>
      </c>
      <c r="N237" s="232">
        <f t="shared" si="39"/>
        <v>0</v>
      </c>
      <c r="O237" s="242"/>
      <c r="P237" s="216"/>
      <c r="Q237" s="236">
        <f t="shared" si="31"/>
        <v>0</v>
      </c>
      <c r="R237" s="237">
        <v>0</v>
      </c>
      <c r="S237" s="236">
        <f t="shared" si="32"/>
        <v>0</v>
      </c>
      <c r="T237" s="236">
        <f t="shared" si="33"/>
        <v>0</v>
      </c>
      <c r="U237" s="236">
        <f t="shared" si="34"/>
        <v>0</v>
      </c>
      <c r="V237" s="236">
        <f t="shared" si="35"/>
        <v>0</v>
      </c>
      <c r="W237" s="236">
        <f t="shared" si="36"/>
        <v>0</v>
      </c>
      <c r="X237" s="238">
        <f t="shared" si="37"/>
        <v>0</v>
      </c>
      <c r="Y237" s="238">
        <f t="shared" si="38"/>
        <v>0</v>
      </c>
    </row>
    <row r="238" spans="1:25" ht="42.75" x14ac:dyDescent="0.25">
      <c r="A238" s="191" t="s">
        <v>1540</v>
      </c>
      <c r="B238" s="228" t="s">
        <v>1565</v>
      </c>
      <c r="C238" s="193" t="s">
        <v>1566</v>
      </c>
      <c r="D238" s="194">
        <v>555.83000000000004</v>
      </c>
      <c r="E238" s="229">
        <v>555.83000000000004</v>
      </c>
      <c r="F238" s="230" t="s">
        <v>33</v>
      </c>
      <c r="G238" s="231">
        <v>0</v>
      </c>
      <c r="H238" s="232">
        <v>0</v>
      </c>
      <c r="I238" s="232">
        <v>0</v>
      </c>
      <c r="J238" s="232">
        <v>0</v>
      </c>
      <c r="K238" s="233">
        <v>0</v>
      </c>
      <c r="L238" s="232">
        <f t="shared" si="30"/>
        <v>0</v>
      </c>
      <c r="M238" s="234">
        <v>0</v>
      </c>
      <c r="N238" s="232">
        <f t="shared" si="39"/>
        <v>0</v>
      </c>
      <c r="O238" s="242"/>
      <c r="P238" s="216"/>
      <c r="Q238" s="236">
        <f t="shared" si="31"/>
        <v>0</v>
      </c>
      <c r="R238" s="237">
        <v>0</v>
      </c>
      <c r="S238" s="236">
        <f t="shared" si="32"/>
        <v>0</v>
      </c>
      <c r="T238" s="236">
        <f t="shared" si="33"/>
        <v>0</v>
      </c>
      <c r="U238" s="236">
        <f t="shared" si="34"/>
        <v>0</v>
      </c>
      <c r="V238" s="236">
        <f t="shared" si="35"/>
        <v>0</v>
      </c>
      <c r="W238" s="236">
        <f t="shared" si="36"/>
        <v>0</v>
      </c>
      <c r="X238" s="238">
        <f t="shared" si="37"/>
        <v>0</v>
      </c>
      <c r="Y238" s="238">
        <f t="shared" si="38"/>
        <v>0</v>
      </c>
    </row>
    <row r="239" spans="1:25" ht="18" x14ac:dyDescent="0.25">
      <c r="A239" s="191" t="s">
        <v>27</v>
      </c>
      <c r="B239" s="228" t="s">
        <v>72</v>
      </c>
      <c r="C239" s="193" t="s">
        <v>73</v>
      </c>
      <c r="D239" s="194">
        <v>59.74</v>
      </c>
      <c r="E239" s="229">
        <v>59.74</v>
      </c>
      <c r="F239" s="230" t="s">
        <v>33</v>
      </c>
      <c r="G239" s="231">
        <v>30</v>
      </c>
      <c r="H239" s="232">
        <v>8</v>
      </c>
      <c r="I239" s="232">
        <v>0</v>
      </c>
      <c r="J239" s="232">
        <v>2</v>
      </c>
      <c r="K239" s="233">
        <v>0</v>
      </c>
      <c r="L239" s="232">
        <f t="shared" si="30"/>
        <v>36</v>
      </c>
      <c r="M239" s="234">
        <v>36</v>
      </c>
      <c r="N239" s="232">
        <f t="shared" si="39"/>
        <v>0</v>
      </c>
      <c r="O239" s="249"/>
      <c r="P239" s="216"/>
      <c r="Q239" s="236">
        <f t="shared" si="31"/>
        <v>1792.2</v>
      </c>
      <c r="R239" s="237">
        <v>0</v>
      </c>
      <c r="S239" s="236">
        <f t="shared" si="32"/>
        <v>477.92</v>
      </c>
      <c r="T239" s="236">
        <f t="shared" si="33"/>
        <v>0</v>
      </c>
      <c r="U239" s="236">
        <f t="shared" si="34"/>
        <v>119.48</v>
      </c>
      <c r="V239" s="236">
        <f t="shared" si="35"/>
        <v>0</v>
      </c>
      <c r="W239" s="236">
        <f t="shared" si="36"/>
        <v>2150.64</v>
      </c>
      <c r="X239" s="238">
        <f t="shared" si="37"/>
        <v>2150.64</v>
      </c>
      <c r="Y239" s="238">
        <f t="shared" si="38"/>
        <v>0</v>
      </c>
    </row>
    <row r="240" spans="1:25" ht="45" x14ac:dyDescent="0.25">
      <c r="A240" s="191" t="s">
        <v>1739</v>
      </c>
      <c r="B240" s="228" t="s">
        <v>1766</v>
      </c>
      <c r="C240" s="193" t="s">
        <v>1767</v>
      </c>
      <c r="D240" s="194">
        <v>220.16</v>
      </c>
      <c r="E240" s="229">
        <v>220.16</v>
      </c>
      <c r="F240" s="230" t="s">
        <v>33</v>
      </c>
      <c r="G240" s="231">
        <v>0</v>
      </c>
      <c r="H240" s="232">
        <v>0</v>
      </c>
      <c r="I240" s="232">
        <v>0</v>
      </c>
      <c r="J240" s="232">
        <v>0</v>
      </c>
      <c r="K240" s="233">
        <v>0</v>
      </c>
      <c r="L240" s="232">
        <f t="shared" si="30"/>
        <v>0</v>
      </c>
      <c r="M240" s="234">
        <v>0</v>
      </c>
      <c r="N240" s="232">
        <f t="shared" si="39"/>
        <v>0</v>
      </c>
      <c r="O240" s="242"/>
      <c r="P240" s="216"/>
      <c r="Q240" s="236">
        <f t="shared" si="31"/>
        <v>0</v>
      </c>
      <c r="R240" s="237">
        <v>0</v>
      </c>
      <c r="S240" s="236">
        <f t="shared" si="32"/>
        <v>0</v>
      </c>
      <c r="T240" s="236">
        <f t="shared" si="33"/>
        <v>0</v>
      </c>
      <c r="U240" s="236">
        <f t="shared" si="34"/>
        <v>0</v>
      </c>
      <c r="V240" s="236">
        <f t="shared" si="35"/>
        <v>0</v>
      </c>
      <c r="W240" s="236">
        <f t="shared" si="36"/>
        <v>0</v>
      </c>
      <c r="X240" s="238">
        <f t="shared" si="37"/>
        <v>0</v>
      </c>
      <c r="Y240" s="238">
        <f t="shared" si="38"/>
        <v>0</v>
      </c>
    </row>
    <row r="241" spans="1:25" x14ac:dyDescent="0.25">
      <c r="A241" s="191" t="s">
        <v>1423</v>
      </c>
      <c r="B241" s="228" t="s">
        <v>1954</v>
      </c>
      <c r="C241" s="228" t="s">
        <v>1955</v>
      </c>
      <c r="D241" s="194">
        <v>134</v>
      </c>
      <c r="E241" s="229">
        <v>134</v>
      </c>
      <c r="F241" s="230"/>
      <c r="G241" s="231">
        <v>0</v>
      </c>
      <c r="H241" s="232">
        <v>0</v>
      </c>
      <c r="I241" s="232">
        <v>0</v>
      </c>
      <c r="J241" s="232">
        <v>0</v>
      </c>
      <c r="K241" s="233">
        <v>0</v>
      </c>
      <c r="L241" s="232">
        <f t="shared" si="30"/>
        <v>0</v>
      </c>
      <c r="M241" s="234">
        <v>0</v>
      </c>
      <c r="N241" s="232">
        <f t="shared" si="39"/>
        <v>0</v>
      </c>
      <c r="O241" s="243"/>
      <c r="P241" s="216"/>
      <c r="Q241" s="236">
        <f t="shared" si="31"/>
        <v>0</v>
      </c>
      <c r="R241" s="237">
        <v>0</v>
      </c>
      <c r="S241" s="236">
        <f t="shared" si="32"/>
        <v>0</v>
      </c>
      <c r="T241" s="236">
        <f t="shared" si="33"/>
        <v>0</v>
      </c>
      <c r="U241" s="236">
        <f t="shared" si="34"/>
        <v>0</v>
      </c>
      <c r="V241" s="236">
        <f t="shared" si="35"/>
        <v>0</v>
      </c>
      <c r="W241" s="236">
        <f t="shared" si="36"/>
        <v>0</v>
      </c>
      <c r="X241" s="238">
        <f t="shared" si="37"/>
        <v>0</v>
      </c>
      <c r="Y241" s="238">
        <f t="shared" si="38"/>
        <v>0</v>
      </c>
    </row>
    <row r="242" spans="1:25" ht="30" x14ac:dyDescent="0.25">
      <c r="A242" s="191" t="s">
        <v>1739</v>
      </c>
      <c r="B242" s="228" t="s">
        <v>1769</v>
      </c>
      <c r="C242" s="193" t="s">
        <v>1770</v>
      </c>
      <c r="D242" s="194">
        <v>144.72999999999999</v>
      </c>
      <c r="E242" s="229">
        <v>144.72999999999999</v>
      </c>
      <c r="F242" s="230" t="s">
        <v>33</v>
      </c>
      <c r="G242" s="231">
        <v>0</v>
      </c>
      <c r="H242" s="232">
        <v>0</v>
      </c>
      <c r="I242" s="232">
        <v>0</v>
      </c>
      <c r="J242" s="232">
        <v>0</v>
      </c>
      <c r="K242" s="233">
        <v>0</v>
      </c>
      <c r="L242" s="232">
        <f t="shared" si="30"/>
        <v>0</v>
      </c>
      <c r="M242" s="234">
        <v>0</v>
      </c>
      <c r="N242" s="232">
        <f t="shared" si="39"/>
        <v>0</v>
      </c>
      <c r="O242" s="242"/>
      <c r="P242" s="216"/>
      <c r="Q242" s="236">
        <f t="shared" si="31"/>
        <v>0</v>
      </c>
      <c r="R242" s="237">
        <v>0</v>
      </c>
      <c r="S242" s="236">
        <f t="shared" si="32"/>
        <v>0</v>
      </c>
      <c r="T242" s="236">
        <f t="shared" si="33"/>
        <v>0</v>
      </c>
      <c r="U242" s="236">
        <f t="shared" si="34"/>
        <v>0</v>
      </c>
      <c r="V242" s="236">
        <f t="shared" si="35"/>
        <v>0</v>
      </c>
      <c r="W242" s="236">
        <f t="shared" si="36"/>
        <v>0</v>
      </c>
      <c r="X242" s="238">
        <f t="shared" si="37"/>
        <v>0</v>
      </c>
      <c r="Y242" s="238">
        <f t="shared" si="38"/>
        <v>0</v>
      </c>
    </row>
    <row r="243" spans="1:25" ht="60" x14ac:dyDescent="0.25">
      <c r="A243" s="191" t="s">
        <v>1739</v>
      </c>
      <c r="B243" s="228" t="s">
        <v>1771</v>
      </c>
      <c r="C243" s="193" t="s">
        <v>1772</v>
      </c>
      <c r="D243" s="194">
        <v>237.8</v>
      </c>
      <c r="E243" s="229">
        <v>237.8</v>
      </c>
      <c r="F243" s="230" t="s">
        <v>33</v>
      </c>
      <c r="G243" s="231">
        <v>0</v>
      </c>
      <c r="H243" s="232">
        <v>0</v>
      </c>
      <c r="I243" s="232">
        <v>0</v>
      </c>
      <c r="J243" s="232">
        <v>0</v>
      </c>
      <c r="K243" s="233">
        <v>0</v>
      </c>
      <c r="L243" s="232">
        <f t="shared" si="30"/>
        <v>0</v>
      </c>
      <c r="M243" s="234">
        <v>0</v>
      </c>
      <c r="N243" s="232">
        <f t="shared" si="39"/>
        <v>0</v>
      </c>
      <c r="O243" s="242"/>
      <c r="P243" s="216"/>
      <c r="Q243" s="236">
        <f t="shared" si="31"/>
        <v>0</v>
      </c>
      <c r="R243" s="237">
        <v>0</v>
      </c>
      <c r="S243" s="236">
        <f t="shared" si="32"/>
        <v>0</v>
      </c>
      <c r="T243" s="236">
        <f t="shared" si="33"/>
        <v>0</v>
      </c>
      <c r="U243" s="236">
        <f t="shared" si="34"/>
        <v>0</v>
      </c>
      <c r="V243" s="236">
        <f t="shared" si="35"/>
        <v>0</v>
      </c>
      <c r="W243" s="236">
        <f t="shared" si="36"/>
        <v>0</v>
      </c>
      <c r="X243" s="238">
        <f t="shared" si="37"/>
        <v>0</v>
      </c>
      <c r="Y243" s="238">
        <f t="shared" si="38"/>
        <v>0</v>
      </c>
    </row>
    <row r="244" spans="1:25" ht="60" x14ac:dyDescent="0.25">
      <c r="A244" s="191" t="s">
        <v>1739</v>
      </c>
      <c r="B244" s="228" t="s">
        <v>1773</v>
      </c>
      <c r="C244" s="193" t="s">
        <v>1774</v>
      </c>
      <c r="D244" s="194">
        <v>131.66</v>
      </c>
      <c r="E244" s="229">
        <v>131.66</v>
      </c>
      <c r="F244" s="230" t="s">
        <v>33</v>
      </c>
      <c r="G244" s="231">
        <v>0</v>
      </c>
      <c r="H244" s="232">
        <v>0</v>
      </c>
      <c r="I244" s="232">
        <v>0</v>
      </c>
      <c r="J244" s="232">
        <v>0</v>
      </c>
      <c r="K244" s="233">
        <v>0</v>
      </c>
      <c r="L244" s="232">
        <f t="shared" si="30"/>
        <v>0</v>
      </c>
      <c r="M244" s="234">
        <v>0</v>
      </c>
      <c r="N244" s="232">
        <f t="shared" si="39"/>
        <v>0</v>
      </c>
      <c r="O244" s="243"/>
      <c r="P244" s="216"/>
      <c r="Q244" s="236">
        <f t="shared" si="31"/>
        <v>0</v>
      </c>
      <c r="R244" s="237">
        <v>0</v>
      </c>
      <c r="S244" s="236">
        <f t="shared" si="32"/>
        <v>0</v>
      </c>
      <c r="T244" s="236">
        <f t="shared" si="33"/>
        <v>0</v>
      </c>
      <c r="U244" s="236">
        <f t="shared" si="34"/>
        <v>0</v>
      </c>
      <c r="V244" s="236">
        <f t="shared" si="35"/>
        <v>0</v>
      </c>
      <c r="W244" s="236">
        <f t="shared" si="36"/>
        <v>0</v>
      </c>
      <c r="X244" s="238">
        <f t="shared" si="37"/>
        <v>0</v>
      </c>
      <c r="Y244" s="238">
        <f t="shared" si="38"/>
        <v>0</v>
      </c>
    </row>
    <row r="245" spans="1:25" ht="30" x14ac:dyDescent="0.25">
      <c r="A245" s="191" t="s">
        <v>674</v>
      </c>
      <c r="B245" s="228" t="s">
        <v>747</v>
      </c>
      <c r="C245" s="193" t="s">
        <v>748</v>
      </c>
      <c r="D245" s="194">
        <v>157.5</v>
      </c>
      <c r="E245" s="229">
        <v>157.5</v>
      </c>
      <c r="F245" s="230" t="s">
        <v>33</v>
      </c>
      <c r="G245" s="231">
        <v>0</v>
      </c>
      <c r="H245" s="232">
        <v>0</v>
      </c>
      <c r="I245" s="232">
        <v>0</v>
      </c>
      <c r="J245" s="232">
        <v>0</v>
      </c>
      <c r="K245" s="233">
        <v>0</v>
      </c>
      <c r="L245" s="232">
        <f t="shared" si="30"/>
        <v>0</v>
      </c>
      <c r="M245" s="234">
        <v>0</v>
      </c>
      <c r="N245" s="232">
        <f t="shared" si="39"/>
        <v>0</v>
      </c>
      <c r="O245" s="243"/>
      <c r="P245" s="216"/>
      <c r="Q245" s="236">
        <f t="shared" si="31"/>
        <v>0</v>
      </c>
      <c r="R245" s="237">
        <v>0</v>
      </c>
      <c r="S245" s="236">
        <f t="shared" si="32"/>
        <v>0</v>
      </c>
      <c r="T245" s="236">
        <f t="shared" si="33"/>
        <v>0</v>
      </c>
      <c r="U245" s="236">
        <f t="shared" si="34"/>
        <v>0</v>
      </c>
      <c r="V245" s="236">
        <f t="shared" si="35"/>
        <v>0</v>
      </c>
      <c r="W245" s="236">
        <f t="shared" si="36"/>
        <v>0</v>
      </c>
      <c r="X245" s="238">
        <f t="shared" si="37"/>
        <v>0</v>
      </c>
      <c r="Y245" s="238">
        <f t="shared" si="38"/>
        <v>0</v>
      </c>
    </row>
    <row r="246" spans="1:25" ht="45" x14ac:dyDescent="0.25">
      <c r="A246" s="191" t="s">
        <v>1739</v>
      </c>
      <c r="B246" s="228" t="s">
        <v>1775</v>
      </c>
      <c r="C246" s="193" t="s">
        <v>1776</v>
      </c>
      <c r="D246" s="194">
        <v>165.04479999999998</v>
      </c>
      <c r="E246" s="229">
        <v>165.04479999999998</v>
      </c>
      <c r="F246" s="230" t="s">
        <v>33</v>
      </c>
      <c r="G246" s="231">
        <v>0</v>
      </c>
      <c r="H246" s="232">
        <v>0</v>
      </c>
      <c r="I246" s="232">
        <v>0</v>
      </c>
      <c r="J246" s="232">
        <v>0</v>
      </c>
      <c r="K246" s="233">
        <v>0</v>
      </c>
      <c r="L246" s="232">
        <f t="shared" si="30"/>
        <v>0</v>
      </c>
      <c r="M246" s="234">
        <v>0</v>
      </c>
      <c r="N246" s="232">
        <f t="shared" si="39"/>
        <v>0</v>
      </c>
      <c r="O246" s="243"/>
      <c r="P246" s="216"/>
      <c r="Q246" s="236">
        <f t="shared" si="31"/>
        <v>0</v>
      </c>
      <c r="R246" s="237">
        <v>0</v>
      </c>
      <c r="S246" s="236">
        <f t="shared" si="32"/>
        <v>0</v>
      </c>
      <c r="T246" s="236">
        <f t="shared" si="33"/>
        <v>0</v>
      </c>
      <c r="U246" s="236">
        <f t="shared" si="34"/>
        <v>0</v>
      </c>
      <c r="V246" s="236">
        <f t="shared" si="35"/>
        <v>0</v>
      </c>
      <c r="W246" s="236">
        <f t="shared" si="36"/>
        <v>0</v>
      </c>
      <c r="X246" s="238">
        <f t="shared" si="37"/>
        <v>0</v>
      </c>
      <c r="Y246" s="238">
        <f t="shared" si="38"/>
        <v>0</v>
      </c>
    </row>
    <row r="247" spans="1:25" ht="45" x14ac:dyDescent="0.25">
      <c r="A247" s="191" t="s">
        <v>1270</v>
      </c>
      <c r="B247" s="228" t="s">
        <v>1516</v>
      </c>
      <c r="C247" s="193" t="s">
        <v>1517</v>
      </c>
      <c r="D247" s="194">
        <v>39</v>
      </c>
      <c r="E247" s="229">
        <v>39</v>
      </c>
      <c r="F247" s="230" t="s">
        <v>33</v>
      </c>
      <c r="G247" s="231">
        <v>0</v>
      </c>
      <c r="H247" s="232">
        <v>0</v>
      </c>
      <c r="I247" s="232">
        <v>0</v>
      </c>
      <c r="J247" s="232">
        <v>0</v>
      </c>
      <c r="K247" s="233">
        <v>0</v>
      </c>
      <c r="L247" s="232">
        <f t="shared" si="30"/>
        <v>0</v>
      </c>
      <c r="M247" s="234">
        <v>0</v>
      </c>
      <c r="N247" s="232">
        <f t="shared" si="39"/>
        <v>0</v>
      </c>
      <c r="O247" s="243"/>
      <c r="P247" s="216"/>
      <c r="Q247" s="236">
        <f t="shared" si="31"/>
        <v>0</v>
      </c>
      <c r="R247" s="237">
        <v>0</v>
      </c>
      <c r="S247" s="236">
        <f t="shared" si="32"/>
        <v>0</v>
      </c>
      <c r="T247" s="236">
        <f t="shared" si="33"/>
        <v>0</v>
      </c>
      <c r="U247" s="236">
        <f t="shared" si="34"/>
        <v>0</v>
      </c>
      <c r="V247" s="236">
        <f t="shared" si="35"/>
        <v>0</v>
      </c>
      <c r="W247" s="236">
        <f t="shared" si="36"/>
        <v>0</v>
      </c>
      <c r="X247" s="238">
        <f t="shared" si="37"/>
        <v>0</v>
      </c>
      <c r="Y247" s="238">
        <f t="shared" si="38"/>
        <v>0</v>
      </c>
    </row>
    <row r="248" spans="1:25" ht="30" x14ac:dyDescent="0.25">
      <c r="A248" s="191" t="s">
        <v>659</v>
      </c>
      <c r="B248" s="228" t="s">
        <v>662</v>
      </c>
      <c r="C248" s="193" t="s">
        <v>663</v>
      </c>
      <c r="D248" s="194">
        <v>344.52</v>
      </c>
      <c r="E248" s="229">
        <v>344.52</v>
      </c>
      <c r="F248" s="230" t="s">
        <v>33</v>
      </c>
      <c r="G248" s="231">
        <v>1</v>
      </c>
      <c r="H248" s="232">
        <v>0</v>
      </c>
      <c r="I248" s="232">
        <v>0</v>
      </c>
      <c r="J248" s="232">
        <v>0</v>
      </c>
      <c r="K248" s="233">
        <v>0</v>
      </c>
      <c r="L248" s="232">
        <f t="shared" si="30"/>
        <v>1</v>
      </c>
      <c r="M248" s="234">
        <v>1</v>
      </c>
      <c r="N248" s="232">
        <f t="shared" si="39"/>
        <v>0</v>
      </c>
      <c r="O248" s="242"/>
      <c r="P248" s="216"/>
      <c r="Q248" s="236">
        <f t="shared" si="31"/>
        <v>344.52</v>
      </c>
      <c r="R248" s="237">
        <v>0</v>
      </c>
      <c r="S248" s="236">
        <f t="shared" si="32"/>
        <v>0</v>
      </c>
      <c r="T248" s="236">
        <f t="shared" si="33"/>
        <v>0</v>
      </c>
      <c r="U248" s="236">
        <f t="shared" si="34"/>
        <v>0</v>
      </c>
      <c r="V248" s="236">
        <f t="shared" si="35"/>
        <v>0</v>
      </c>
      <c r="W248" s="236">
        <f t="shared" si="36"/>
        <v>344.52</v>
      </c>
      <c r="X248" s="238">
        <f t="shared" si="37"/>
        <v>344.52</v>
      </c>
      <c r="Y248" s="238">
        <f t="shared" si="38"/>
        <v>0</v>
      </c>
    </row>
    <row r="249" spans="1:25" ht="30" x14ac:dyDescent="0.25">
      <c r="A249" s="191" t="s">
        <v>674</v>
      </c>
      <c r="B249" s="228" t="s">
        <v>749</v>
      </c>
      <c r="C249" s="193" t="s">
        <v>750</v>
      </c>
      <c r="D249" s="194">
        <v>163.16999999999999</v>
      </c>
      <c r="E249" s="229">
        <v>163.16999999999999</v>
      </c>
      <c r="F249" s="230" t="s">
        <v>33</v>
      </c>
      <c r="G249" s="231">
        <v>2</v>
      </c>
      <c r="H249" s="232">
        <v>0</v>
      </c>
      <c r="I249" s="232">
        <v>0</v>
      </c>
      <c r="J249" s="232">
        <v>0</v>
      </c>
      <c r="K249" s="233">
        <v>0</v>
      </c>
      <c r="L249" s="232">
        <f t="shared" si="30"/>
        <v>2</v>
      </c>
      <c r="M249" s="234">
        <v>2</v>
      </c>
      <c r="N249" s="232">
        <f t="shared" si="39"/>
        <v>0</v>
      </c>
      <c r="O249" s="243"/>
      <c r="P249" s="216"/>
      <c r="Q249" s="236">
        <f t="shared" si="31"/>
        <v>326.33999999999997</v>
      </c>
      <c r="R249" s="237">
        <v>0</v>
      </c>
      <c r="S249" s="236">
        <f t="shared" si="32"/>
        <v>0</v>
      </c>
      <c r="T249" s="236">
        <f t="shared" si="33"/>
        <v>0</v>
      </c>
      <c r="U249" s="236">
        <f t="shared" si="34"/>
        <v>0</v>
      </c>
      <c r="V249" s="236">
        <f t="shared" si="35"/>
        <v>0</v>
      </c>
      <c r="W249" s="236">
        <f t="shared" si="36"/>
        <v>326.33999999999997</v>
      </c>
      <c r="X249" s="238">
        <f t="shared" si="37"/>
        <v>326.33999999999997</v>
      </c>
      <c r="Y249" s="238">
        <f t="shared" si="38"/>
        <v>0</v>
      </c>
    </row>
    <row r="250" spans="1:25" ht="30" x14ac:dyDescent="0.25">
      <c r="A250" s="191" t="s">
        <v>674</v>
      </c>
      <c r="B250" s="228" t="s">
        <v>751</v>
      </c>
      <c r="C250" s="193" t="s">
        <v>752</v>
      </c>
      <c r="D250" s="194">
        <v>162.35</v>
      </c>
      <c r="E250" s="229">
        <v>162.35</v>
      </c>
      <c r="F250" s="230" t="s">
        <v>33</v>
      </c>
      <c r="G250" s="231">
        <v>1</v>
      </c>
      <c r="H250" s="232">
        <v>0</v>
      </c>
      <c r="I250" s="232">
        <v>0</v>
      </c>
      <c r="J250" s="232">
        <v>0</v>
      </c>
      <c r="K250" s="233">
        <v>0</v>
      </c>
      <c r="L250" s="232">
        <f t="shared" si="30"/>
        <v>1</v>
      </c>
      <c r="M250" s="234">
        <v>1</v>
      </c>
      <c r="N250" s="232">
        <f t="shared" si="39"/>
        <v>0</v>
      </c>
      <c r="O250" s="243"/>
      <c r="P250" s="216"/>
      <c r="Q250" s="236">
        <f t="shared" si="31"/>
        <v>162.35</v>
      </c>
      <c r="R250" s="237">
        <v>0</v>
      </c>
      <c r="S250" s="236">
        <f t="shared" si="32"/>
        <v>0</v>
      </c>
      <c r="T250" s="236">
        <f t="shared" si="33"/>
        <v>0</v>
      </c>
      <c r="U250" s="236">
        <f t="shared" si="34"/>
        <v>0</v>
      </c>
      <c r="V250" s="236">
        <f t="shared" si="35"/>
        <v>0</v>
      </c>
      <c r="W250" s="236">
        <f t="shared" si="36"/>
        <v>162.35</v>
      </c>
      <c r="X250" s="238">
        <f t="shared" si="37"/>
        <v>162.35</v>
      </c>
      <c r="Y250" s="238">
        <f t="shared" si="38"/>
        <v>0</v>
      </c>
    </row>
    <row r="251" spans="1:25" ht="45" x14ac:dyDescent="0.25">
      <c r="A251" s="191" t="s">
        <v>674</v>
      </c>
      <c r="B251" s="228" t="s">
        <v>753</v>
      </c>
      <c r="C251" s="193" t="s">
        <v>754</v>
      </c>
      <c r="D251" s="194">
        <v>695.45</v>
      </c>
      <c r="E251" s="229">
        <v>695.45</v>
      </c>
      <c r="F251" s="230" t="s">
        <v>33</v>
      </c>
      <c r="G251" s="231">
        <v>0</v>
      </c>
      <c r="H251" s="232">
        <v>0</v>
      </c>
      <c r="I251" s="232">
        <v>0</v>
      </c>
      <c r="J251" s="232">
        <v>0</v>
      </c>
      <c r="K251" s="233">
        <v>0</v>
      </c>
      <c r="L251" s="232">
        <f t="shared" si="30"/>
        <v>0</v>
      </c>
      <c r="M251" s="234">
        <v>0</v>
      </c>
      <c r="N251" s="232">
        <f t="shared" si="39"/>
        <v>0</v>
      </c>
      <c r="O251" s="243"/>
      <c r="P251" s="216"/>
      <c r="Q251" s="236">
        <f t="shared" si="31"/>
        <v>0</v>
      </c>
      <c r="R251" s="237">
        <v>0</v>
      </c>
      <c r="S251" s="236">
        <f t="shared" si="32"/>
        <v>0</v>
      </c>
      <c r="T251" s="236">
        <f t="shared" si="33"/>
        <v>0</v>
      </c>
      <c r="U251" s="236">
        <f t="shared" si="34"/>
        <v>0</v>
      </c>
      <c r="V251" s="236">
        <f t="shared" si="35"/>
        <v>0</v>
      </c>
      <c r="W251" s="236">
        <f t="shared" si="36"/>
        <v>0</v>
      </c>
      <c r="X251" s="238">
        <f t="shared" si="37"/>
        <v>0</v>
      </c>
      <c r="Y251" s="238">
        <f t="shared" si="38"/>
        <v>0</v>
      </c>
    </row>
    <row r="252" spans="1:25" ht="30" x14ac:dyDescent="0.25">
      <c r="A252" s="191" t="s">
        <v>1436</v>
      </c>
      <c r="B252" s="228" t="s">
        <v>1463</v>
      </c>
      <c r="C252" s="193" t="s">
        <v>1464</v>
      </c>
      <c r="D252" s="194">
        <v>99.46</v>
      </c>
      <c r="E252" s="229">
        <v>99.46</v>
      </c>
      <c r="F252" s="230" t="s">
        <v>33</v>
      </c>
      <c r="G252" s="231">
        <v>0</v>
      </c>
      <c r="H252" s="232">
        <v>0</v>
      </c>
      <c r="I252" s="232">
        <v>0</v>
      </c>
      <c r="J252" s="232">
        <v>0</v>
      </c>
      <c r="K252" s="233">
        <v>0</v>
      </c>
      <c r="L252" s="232">
        <f t="shared" si="30"/>
        <v>0</v>
      </c>
      <c r="M252" s="234">
        <v>0</v>
      </c>
      <c r="N252" s="232">
        <f t="shared" si="39"/>
        <v>0</v>
      </c>
      <c r="O252" s="242"/>
      <c r="P252" s="216"/>
      <c r="Q252" s="236">
        <f t="shared" si="31"/>
        <v>0</v>
      </c>
      <c r="R252" s="237">
        <v>0</v>
      </c>
      <c r="S252" s="236">
        <f t="shared" si="32"/>
        <v>0</v>
      </c>
      <c r="T252" s="236">
        <f t="shared" si="33"/>
        <v>0</v>
      </c>
      <c r="U252" s="236">
        <f t="shared" si="34"/>
        <v>0</v>
      </c>
      <c r="V252" s="236">
        <f t="shared" si="35"/>
        <v>0</v>
      </c>
      <c r="W252" s="236">
        <f t="shared" si="36"/>
        <v>0</v>
      </c>
      <c r="X252" s="238">
        <f t="shared" si="37"/>
        <v>0</v>
      </c>
      <c r="Y252" s="238">
        <f t="shared" si="38"/>
        <v>0</v>
      </c>
    </row>
    <row r="253" spans="1:25" ht="45" x14ac:dyDescent="0.25">
      <c r="A253" s="191" t="s">
        <v>228</v>
      </c>
      <c r="B253" s="228" t="s">
        <v>261</v>
      </c>
      <c r="C253" s="193" t="s">
        <v>262</v>
      </c>
      <c r="D253" s="194">
        <v>165</v>
      </c>
      <c r="E253" s="311">
        <v>139</v>
      </c>
      <c r="F253" s="230" t="s">
        <v>33</v>
      </c>
      <c r="G253" s="231">
        <v>0</v>
      </c>
      <c r="H253" s="310">
        <v>2</v>
      </c>
      <c r="I253" s="232">
        <v>0</v>
      </c>
      <c r="J253" s="310">
        <v>2</v>
      </c>
      <c r="K253" s="233">
        <v>0</v>
      </c>
      <c r="L253" s="232">
        <f t="shared" si="30"/>
        <v>0</v>
      </c>
      <c r="M253" s="234">
        <v>0</v>
      </c>
      <c r="N253" s="232">
        <f t="shared" si="39"/>
        <v>0</v>
      </c>
      <c r="O253" s="243"/>
      <c r="P253" s="216"/>
      <c r="Q253" s="236">
        <f t="shared" si="31"/>
        <v>0</v>
      </c>
      <c r="R253" s="237">
        <v>0</v>
      </c>
      <c r="S253" s="236">
        <f t="shared" si="32"/>
        <v>278</v>
      </c>
      <c r="T253" s="236">
        <f t="shared" si="33"/>
        <v>0</v>
      </c>
      <c r="U253" s="236">
        <f t="shared" si="34"/>
        <v>278</v>
      </c>
      <c r="V253" s="236">
        <f t="shared" si="35"/>
        <v>0</v>
      </c>
      <c r="W253" s="236">
        <f t="shared" si="36"/>
        <v>0</v>
      </c>
      <c r="X253" s="238">
        <f t="shared" si="37"/>
        <v>0</v>
      </c>
      <c r="Y253" s="238">
        <f t="shared" si="38"/>
        <v>0</v>
      </c>
    </row>
    <row r="254" spans="1:25" ht="30" x14ac:dyDescent="0.25">
      <c r="A254" s="191" t="s">
        <v>1298</v>
      </c>
      <c r="B254" s="228" t="s">
        <v>1377</v>
      </c>
      <c r="C254" s="193" t="s">
        <v>1378</v>
      </c>
      <c r="D254" s="194">
        <v>293.56</v>
      </c>
      <c r="E254" s="229">
        <v>293.56</v>
      </c>
      <c r="F254" s="230" t="s">
        <v>33</v>
      </c>
      <c r="G254" s="231">
        <v>0</v>
      </c>
      <c r="H254" s="232">
        <v>0</v>
      </c>
      <c r="I254" s="232">
        <v>0</v>
      </c>
      <c r="J254" s="232">
        <v>0</v>
      </c>
      <c r="K254" s="233">
        <v>0</v>
      </c>
      <c r="L254" s="232">
        <f t="shared" si="30"/>
        <v>0</v>
      </c>
      <c r="M254" s="234">
        <v>0</v>
      </c>
      <c r="N254" s="232">
        <f t="shared" si="39"/>
        <v>0</v>
      </c>
      <c r="O254" s="243"/>
      <c r="P254" s="216"/>
      <c r="Q254" s="236">
        <f t="shared" si="31"/>
        <v>0</v>
      </c>
      <c r="R254" s="237">
        <v>0</v>
      </c>
      <c r="S254" s="236">
        <f t="shared" si="32"/>
        <v>0</v>
      </c>
      <c r="T254" s="236">
        <f t="shared" si="33"/>
        <v>0</v>
      </c>
      <c r="U254" s="236">
        <f t="shared" si="34"/>
        <v>0</v>
      </c>
      <c r="V254" s="236">
        <f t="shared" si="35"/>
        <v>0</v>
      </c>
      <c r="W254" s="236">
        <f t="shared" si="36"/>
        <v>0</v>
      </c>
      <c r="X254" s="238">
        <f t="shared" si="37"/>
        <v>0</v>
      </c>
      <c r="Y254" s="238">
        <f t="shared" si="38"/>
        <v>0</v>
      </c>
    </row>
    <row r="255" spans="1:25" ht="30" x14ac:dyDescent="0.25">
      <c r="A255" s="191" t="s">
        <v>674</v>
      </c>
      <c r="B255" s="228" t="s">
        <v>755</v>
      </c>
      <c r="C255" s="193" t="s">
        <v>756</v>
      </c>
      <c r="D255" s="194">
        <v>35</v>
      </c>
      <c r="E255" s="229">
        <v>35</v>
      </c>
      <c r="F255" s="230" t="s">
        <v>33</v>
      </c>
      <c r="G255" s="231">
        <v>0</v>
      </c>
      <c r="H255" s="232">
        <v>0</v>
      </c>
      <c r="I255" s="232">
        <v>0</v>
      </c>
      <c r="J255" s="232">
        <v>0</v>
      </c>
      <c r="K255" s="233">
        <v>0</v>
      </c>
      <c r="L255" s="232">
        <f t="shared" si="30"/>
        <v>0</v>
      </c>
      <c r="M255" s="234">
        <v>0</v>
      </c>
      <c r="N255" s="232">
        <f t="shared" si="39"/>
        <v>0</v>
      </c>
      <c r="O255" s="243"/>
      <c r="P255" s="216"/>
      <c r="Q255" s="236">
        <f t="shared" si="31"/>
        <v>0</v>
      </c>
      <c r="R255" s="237">
        <v>0</v>
      </c>
      <c r="S255" s="236">
        <f t="shared" si="32"/>
        <v>0</v>
      </c>
      <c r="T255" s="236">
        <f t="shared" si="33"/>
        <v>0</v>
      </c>
      <c r="U255" s="236">
        <f t="shared" si="34"/>
        <v>0</v>
      </c>
      <c r="V255" s="236">
        <f t="shared" si="35"/>
        <v>0</v>
      </c>
      <c r="W255" s="236">
        <f t="shared" si="36"/>
        <v>0</v>
      </c>
      <c r="X255" s="238">
        <f t="shared" si="37"/>
        <v>0</v>
      </c>
      <c r="Y255" s="238">
        <f t="shared" si="38"/>
        <v>0</v>
      </c>
    </row>
    <row r="256" spans="1:25" ht="30" x14ac:dyDescent="0.25">
      <c r="A256" s="191" t="s">
        <v>674</v>
      </c>
      <c r="B256" s="228" t="s">
        <v>757</v>
      </c>
      <c r="C256" s="193" t="s">
        <v>758</v>
      </c>
      <c r="D256" s="194">
        <v>0.65</v>
      </c>
      <c r="E256" s="229">
        <v>0.65</v>
      </c>
      <c r="F256" s="230" t="s">
        <v>33</v>
      </c>
      <c r="G256" s="231">
        <v>0</v>
      </c>
      <c r="H256" s="232">
        <v>0</v>
      </c>
      <c r="I256" s="232">
        <v>0</v>
      </c>
      <c r="J256" s="232">
        <v>0</v>
      </c>
      <c r="K256" s="233">
        <v>0</v>
      </c>
      <c r="L256" s="232">
        <f t="shared" si="30"/>
        <v>0</v>
      </c>
      <c r="M256" s="234">
        <v>0</v>
      </c>
      <c r="N256" s="232">
        <f t="shared" si="39"/>
        <v>0</v>
      </c>
      <c r="O256" s="242"/>
      <c r="P256" s="216"/>
      <c r="Q256" s="236">
        <f t="shared" si="31"/>
        <v>0</v>
      </c>
      <c r="R256" s="237">
        <v>0</v>
      </c>
      <c r="S256" s="236">
        <f t="shared" si="32"/>
        <v>0</v>
      </c>
      <c r="T256" s="236">
        <f t="shared" si="33"/>
        <v>0</v>
      </c>
      <c r="U256" s="236">
        <f t="shared" si="34"/>
        <v>0</v>
      </c>
      <c r="V256" s="236">
        <f t="shared" si="35"/>
        <v>0</v>
      </c>
      <c r="W256" s="236">
        <f t="shared" si="36"/>
        <v>0</v>
      </c>
      <c r="X256" s="238">
        <f t="shared" si="37"/>
        <v>0</v>
      </c>
      <c r="Y256" s="238">
        <f t="shared" si="38"/>
        <v>0</v>
      </c>
    </row>
    <row r="257" spans="1:25" ht="30" x14ac:dyDescent="0.25">
      <c r="A257" s="191" t="s">
        <v>674</v>
      </c>
      <c r="B257" s="228" t="s">
        <v>759</v>
      </c>
      <c r="C257" s="193" t="s">
        <v>760</v>
      </c>
      <c r="D257" s="194">
        <v>1.03</v>
      </c>
      <c r="E257" s="229">
        <v>1.03</v>
      </c>
      <c r="F257" s="230" t="s">
        <v>33</v>
      </c>
      <c r="G257" s="231">
        <v>0</v>
      </c>
      <c r="H257" s="232">
        <v>0</v>
      </c>
      <c r="I257" s="232">
        <v>0</v>
      </c>
      <c r="J257" s="232">
        <v>0</v>
      </c>
      <c r="K257" s="233">
        <v>0</v>
      </c>
      <c r="L257" s="232">
        <f t="shared" si="30"/>
        <v>0</v>
      </c>
      <c r="M257" s="234">
        <v>0</v>
      </c>
      <c r="N257" s="232">
        <f t="shared" si="39"/>
        <v>0</v>
      </c>
      <c r="O257" s="243"/>
      <c r="P257" s="216"/>
      <c r="Q257" s="236">
        <f t="shared" si="31"/>
        <v>0</v>
      </c>
      <c r="R257" s="237">
        <v>0</v>
      </c>
      <c r="S257" s="236">
        <f t="shared" si="32"/>
        <v>0</v>
      </c>
      <c r="T257" s="236">
        <f t="shared" si="33"/>
        <v>0</v>
      </c>
      <c r="U257" s="236">
        <f t="shared" si="34"/>
        <v>0</v>
      </c>
      <c r="V257" s="236">
        <f t="shared" si="35"/>
        <v>0</v>
      </c>
      <c r="W257" s="236">
        <f t="shared" si="36"/>
        <v>0</v>
      </c>
      <c r="X257" s="238">
        <f t="shared" si="37"/>
        <v>0</v>
      </c>
      <c r="Y257" s="238">
        <f t="shared" si="38"/>
        <v>0</v>
      </c>
    </row>
    <row r="258" spans="1:25" ht="30" x14ac:dyDescent="0.25">
      <c r="A258" s="191" t="s">
        <v>674</v>
      </c>
      <c r="B258" s="228" t="s">
        <v>761</v>
      </c>
      <c r="C258" s="193" t="s">
        <v>762</v>
      </c>
      <c r="D258" s="194">
        <v>99.01</v>
      </c>
      <c r="E258" s="229">
        <v>99.01</v>
      </c>
      <c r="F258" s="230" t="s">
        <v>33</v>
      </c>
      <c r="G258" s="231">
        <v>0</v>
      </c>
      <c r="H258" s="232">
        <v>0</v>
      </c>
      <c r="I258" s="232">
        <v>0</v>
      </c>
      <c r="J258" s="232">
        <v>0</v>
      </c>
      <c r="K258" s="233">
        <v>0</v>
      </c>
      <c r="L258" s="232">
        <f t="shared" si="30"/>
        <v>0</v>
      </c>
      <c r="M258" s="234">
        <v>0</v>
      </c>
      <c r="N258" s="232">
        <f t="shared" si="39"/>
        <v>0</v>
      </c>
      <c r="O258" s="243"/>
      <c r="P258" s="216"/>
      <c r="Q258" s="236">
        <f t="shared" si="31"/>
        <v>0</v>
      </c>
      <c r="R258" s="237">
        <v>0</v>
      </c>
      <c r="S258" s="236">
        <f t="shared" si="32"/>
        <v>0</v>
      </c>
      <c r="T258" s="236">
        <f t="shared" si="33"/>
        <v>0</v>
      </c>
      <c r="U258" s="236">
        <f t="shared" si="34"/>
        <v>0</v>
      </c>
      <c r="V258" s="236">
        <f t="shared" si="35"/>
        <v>0</v>
      </c>
      <c r="W258" s="236">
        <f t="shared" si="36"/>
        <v>0</v>
      </c>
      <c r="X258" s="238">
        <f t="shared" si="37"/>
        <v>0</v>
      </c>
      <c r="Y258" s="238">
        <f t="shared" si="38"/>
        <v>0</v>
      </c>
    </row>
    <row r="259" spans="1:25" ht="18" x14ac:dyDescent="0.25">
      <c r="A259" s="191" t="s">
        <v>674</v>
      </c>
      <c r="B259" s="228" t="s">
        <v>763</v>
      </c>
      <c r="C259" s="193" t="s">
        <v>764</v>
      </c>
      <c r="D259" s="194">
        <v>64.989999999999995</v>
      </c>
      <c r="E259" s="229">
        <v>64.989999999999995</v>
      </c>
      <c r="F259" s="230" t="s">
        <v>33</v>
      </c>
      <c r="G259" s="231">
        <v>0</v>
      </c>
      <c r="H259" s="232">
        <v>0</v>
      </c>
      <c r="I259" s="232">
        <v>0</v>
      </c>
      <c r="J259" s="232">
        <v>0</v>
      </c>
      <c r="K259" s="233">
        <v>0</v>
      </c>
      <c r="L259" s="232">
        <f t="shared" si="30"/>
        <v>0</v>
      </c>
      <c r="M259" s="234">
        <v>0</v>
      </c>
      <c r="N259" s="232">
        <f t="shared" si="39"/>
        <v>0</v>
      </c>
      <c r="O259" s="243"/>
      <c r="P259" s="216"/>
      <c r="Q259" s="236">
        <f t="shared" si="31"/>
        <v>0</v>
      </c>
      <c r="R259" s="237">
        <v>0</v>
      </c>
      <c r="S259" s="236">
        <f t="shared" si="32"/>
        <v>0</v>
      </c>
      <c r="T259" s="236">
        <f t="shared" si="33"/>
        <v>0</v>
      </c>
      <c r="U259" s="236">
        <f t="shared" si="34"/>
        <v>0</v>
      </c>
      <c r="V259" s="236">
        <f t="shared" si="35"/>
        <v>0</v>
      </c>
      <c r="W259" s="236">
        <f t="shared" si="36"/>
        <v>0</v>
      </c>
      <c r="X259" s="238">
        <f t="shared" si="37"/>
        <v>0</v>
      </c>
      <c r="Y259" s="238">
        <f t="shared" si="38"/>
        <v>0</v>
      </c>
    </row>
    <row r="260" spans="1:25" ht="30" x14ac:dyDescent="0.25">
      <c r="A260" s="191" t="s">
        <v>1053</v>
      </c>
      <c r="B260" s="228" t="s">
        <v>1114</v>
      </c>
      <c r="C260" s="193" t="s">
        <v>1115</v>
      </c>
      <c r="D260" s="194">
        <v>12.5</v>
      </c>
      <c r="E260" s="229">
        <v>12.5</v>
      </c>
      <c r="F260" s="230" t="s">
        <v>33</v>
      </c>
      <c r="G260" s="231">
        <v>0</v>
      </c>
      <c r="H260" s="232">
        <v>0</v>
      </c>
      <c r="I260" s="232">
        <v>0</v>
      </c>
      <c r="J260" s="232">
        <v>0</v>
      </c>
      <c r="K260" s="233">
        <v>0</v>
      </c>
      <c r="L260" s="232">
        <f t="shared" si="30"/>
        <v>0</v>
      </c>
      <c r="M260" s="234">
        <v>0</v>
      </c>
      <c r="N260" s="232">
        <f t="shared" si="39"/>
        <v>0</v>
      </c>
      <c r="O260" s="242"/>
      <c r="P260" s="216"/>
      <c r="Q260" s="236">
        <f t="shared" si="31"/>
        <v>0</v>
      </c>
      <c r="R260" s="237">
        <v>0</v>
      </c>
      <c r="S260" s="236">
        <f t="shared" si="32"/>
        <v>0</v>
      </c>
      <c r="T260" s="236">
        <f t="shared" si="33"/>
        <v>0</v>
      </c>
      <c r="U260" s="236">
        <f t="shared" si="34"/>
        <v>0</v>
      </c>
      <c r="V260" s="236">
        <f t="shared" si="35"/>
        <v>0</v>
      </c>
      <c r="W260" s="236">
        <f t="shared" si="36"/>
        <v>0</v>
      </c>
      <c r="X260" s="238">
        <f t="shared" si="37"/>
        <v>0</v>
      </c>
      <c r="Y260" s="238">
        <f t="shared" si="38"/>
        <v>0</v>
      </c>
    </row>
    <row r="261" spans="1:25" ht="30" x14ac:dyDescent="0.25">
      <c r="A261" s="247"/>
      <c r="B261" s="228" t="s">
        <v>2487</v>
      </c>
      <c r="C261" s="195" t="s">
        <v>2202</v>
      </c>
      <c r="D261" s="198">
        <v>18</v>
      </c>
      <c r="E261" s="248">
        <v>18</v>
      </c>
      <c r="F261" s="230" t="s">
        <v>33</v>
      </c>
      <c r="G261" s="231">
        <v>0</v>
      </c>
      <c r="H261" s="232">
        <v>3</v>
      </c>
      <c r="I261" s="232">
        <v>0</v>
      </c>
      <c r="J261" s="232">
        <v>0</v>
      </c>
      <c r="K261" s="233">
        <v>0</v>
      </c>
      <c r="L261" s="232">
        <f t="shared" si="30"/>
        <v>3</v>
      </c>
      <c r="M261" s="234">
        <v>3</v>
      </c>
      <c r="N261" s="232">
        <f t="shared" si="39"/>
        <v>0</v>
      </c>
      <c r="O261" s="249" t="s">
        <v>2335</v>
      </c>
      <c r="P261" s="216"/>
      <c r="Q261" s="236">
        <f t="shared" si="31"/>
        <v>0</v>
      </c>
      <c r="R261" s="237">
        <v>0</v>
      </c>
      <c r="S261" s="236">
        <f t="shared" si="32"/>
        <v>54</v>
      </c>
      <c r="T261" s="236">
        <f t="shared" si="33"/>
        <v>0</v>
      </c>
      <c r="U261" s="236">
        <f t="shared" si="34"/>
        <v>0</v>
      </c>
      <c r="V261" s="236">
        <f t="shared" si="35"/>
        <v>0</v>
      </c>
      <c r="W261" s="236">
        <f t="shared" si="36"/>
        <v>54</v>
      </c>
      <c r="X261" s="238">
        <f t="shared" si="37"/>
        <v>54</v>
      </c>
      <c r="Y261" s="238">
        <f t="shared" si="38"/>
        <v>0</v>
      </c>
    </row>
    <row r="262" spans="1:25" ht="30" x14ac:dyDescent="0.25">
      <c r="A262" s="191" t="s">
        <v>1423</v>
      </c>
      <c r="B262" s="228" t="s">
        <v>1956</v>
      </c>
      <c r="C262" s="193" t="s">
        <v>1957</v>
      </c>
      <c r="D262" s="194">
        <v>32</v>
      </c>
      <c r="E262" s="229">
        <v>32</v>
      </c>
      <c r="F262" s="230" t="s">
        <v>33</v>
      </c>
      <c r="G262" s="231">
        <v>0</v>
      </c>
      <c r="H262" s="232">
        <v>0</v>
      </c>
      <c r="I262" s="232">
        <v>0</v>
      </c>
      <c r="J262" s="232">
        <v>0</v>
      </c>
      <c r="K262" s="233">
        <v>0</v>
      </c>
      <c r="L262" s="232">
        <f t="shared" si="30"/>
        <v>0</v>
      </c>
      <c r="M262" s="234">
        <v>0</v>
      </c>
      <c r="N262" s="232">
        <f t="shared" si="39"/>
        <v>0</v>
      </c>
      <c r="O262" s="243"/>
      <c r="P262" s="216"/>
      <c r="Q262" s="236">
        <f t="shared" si="31"/>
        <v>0</v>
      </c>
      <c r="R262" s="237">
        <v>0</v>
      </c>
      <c r="S262" s="236">
        <f t="shared" si="32"/>
        <v>0</v>
      </c>
      <c r="T262" s="236">
        <f t="shared" si="33"/>
        <v>0</v>
      </c>
      <c r="U262" s="236">
        <f t="shared" si="34"/>
        <v>0</v>
      </c>
      <c r="V262" s="236">
        <f t="shared" si="35"/>
        <v>0</v>
      </c>
      <c r="W262" s="236">
        <f t="shared" si="36"/>
        <v>0</v>
      </c>
      <c r="X262" s="238">
        <f t="shared" si="37"/>
        <v>0</v>
      </c>
      <c r="Y262" s="238">
        <f t="shared" si="38"/>
        <v>0</v>
      </c>
    </row>
    <row r="263" spans="1:25" ht="45" x14ac:dyDescent="0.25">
      <c r="A263" s="191" t="s">
        <v>1053</v>
      </c>
      <c r="B263" s="228" t="s">
        <v>1116</v>
      </c>
      <c r="C263" s="193" t="s">
        <v>1117</v>
      </c>
      <c r="D263" s="194">
        <v>132.61000000000001</v>
      </c>
      <c r="E263" s="229">
        <v>132.61000000000001</v>
      </c>
      <c r="F263" s="230" t="s">
        <v>33</v>
      </c>
      <c r="G263" s="231">
        <v>0</v>
      </c>
      <c r="H263" s="232">
        <v>2</v>
      </c>
      <c r="I263" s="232">
        <v>0</v>
      </c>
      <c r="J263" s="232">
        <v>2</v>
      </c>
      <c r="K263" s="233">
        <v>0</v>
      </c>
      <c r="L263" s="232">
        <f t="shared" si="30"/>
        <v>0</v>
      </c>
      <c r="M263" s="234">
        <v>0</v>
      </c>
      <c r="N263" s="232">
        <f t="shared" si="39"/>
        <v>0</v>
      </c>
      <c r="O263" s="242"/>
      <c r="P263" s="216"/>
      <c r="Q263" s="236">
        <f t="shared" si="31"/>
        <v>0</v>
      </c>
      <c r="R263" s="237">
        <v>0</v>
      </c>
      <c r="S263" s="236">
        <f t="shared" si="32"/>
        <v>265.22000000000003</v>
      </c>
      <c r="T263" s="236">
        <f t="shared" si="33"/>
        <v>0</v>
      </c>
      <c r="U263" s="236">
        <f t="shared" si="34"/>
        <v>265.22000000000003</v>
      </c>
      <c r="V263" s="236">
        <f t="shared" si="35"/>
        <v>0</v>
      </c>
      <c r="W263" s="236">
        <f t="shared" si="36"/>
        <v>0</v>
      </c>
      <c r="X263" s="238">
        <f t="shared" si="37"/>
        <v>0</v>
      </c>
      <c r="Y263" s="238">
        <f t="shared" si="38"/>
        <v>0</v>
      </c>
    </row>
    <row r="264" spans="1:25" ht="30" x14ac:dyDescent="0.25">
      <c r="A264" s="191" t="s">
        <v>228</v>
      </c>
      <c r="B264" s="228" t="s">
        <v>263</v>
      </c>
      <c r="C264" s="193" t="s">
        <v>264</v>
      </c>
      <c r="D264" s="194">
        <v>87.58</v>
      </c>
      <c r="E264" s="229">
        <v>87.58</v>
      </c>
      <c r="F264" s="230" t="s">
        <v>33</v>
      </c>
      <c r="G264" s="231">
        <v>0</v>
      </c>
      <c r="H264" s="232">
        <v>2</v>
      </c>
      <c r="I264" s="232">
        <v>0</v>
      </c>
      <c r="J264" s="232">
        <v>2</v>
      </c>
      <c r="K264" s="233">
        <v>0</v>
      </c>
      <c r="L264" s="232">
        <f t="shared" si="30"/>
        <v>0</v>
      </c>
      <c r="M264" s="234">
        <v>0</v>
      </c>
      <c r="N264" s="232">
        <f t="shared" si="39"/>
        <v>0</v>
      </c>
      <c r="O264" s="242"/>
      <c r="P264" s="216"/>
      <c r="Q264" s="236">
        <f t="shared" si="31"/>
        <v>0</v>
      </c>
      <c r="R264" s="237">
        <v>0</v>
      </c>
      <c r="S264" s="236">
        <f t="shared" si="32"/>
        <v>175.16</v>
      </c>
      <c r="T264" s="236">
        <f t="shared" si="33"/>
        <v>0</v>
      </c>
      <c r="U264" s="236">
        <f t="shared" si="34"/>
        <v>175.16</v>
      </c>
      <c r="V264" s="236">
        <f t="shared" si="35"/>
        <v>0</v>
      </c>
      <c r="W264" s="236">
        <f t="shared" si="36"/>
        <v>0</v>
      </c>
      <c r="X264" s="238">
        <f t="shared" si="37"/>
        <v>0</v>
      </c>
      <c r="Y264" s="238">
        <f t="shared" si="38"/>
        <v>0</v>
      </c>
    </row>
    <row r="265" spans="1:25" ht="18" x14ac:dyDescent="0.25">
      <c r="A265" s="191" t="s">
        <v>659</v>
      </c>
      <c r="B265" s="228" t="s">
        <v>765</v>
      </c>
      <c r="C265" s="193" t="s">
        <v>766</v>
      </c>
      <c r="D265" s="194">
        <v>68.89</v>
      </c>
      <c r="E265" s="229">
        <v>68.89</v>
      </c>
      <c r="F265" s="230" t="s">
        <v>33</v>
      </c>
      <c r="G265" s="231">
        <v>0</v>
      </c>
      <c r="H265" s="232">
        <v>0</v>
      </c>
      <c r="I265" s="232">
        <v>0</v>
      </c>
      <c r="J265" s="232">
        <v>0</v>
      </c>
      <c r="K265" s="233">
        <v>0</v>
      </c>
      <c r="L265" s="232">
        <f t="shared" ref="L265:L328" si="40">G265+H265+I265-J265-K265</f>
        <v>0</v>
      </c>
      <c r="M265" s="234">
        <v>0</v>
      </c>
      <c r="N265" s="232">
        <f t="shared" si="39"/>
        <v>0</v>
      </c>
      <c r="O265" s="243"/>
      <c r="P265" s="216"/>
      <c r="Q265" s="236">
        <f t="shared" ref="Q265:Q328" si="41">G265*D265</f>
        <v>0</v>
      </c>
      <c r="R265" s="237">
        <v>0</v>
      </c>
      <c r="S265" s="236">
        <f t="shared" ref="S265:S328" si="42">H265*E265</f>
        <v>0</v>
      </c>
      <c r="T265" s="236">
        <f t="shared" ref="T265:T328" si="43">E265*I265</f>
        <v>0</v>
      </c>
      <c r="U265" s="236">
        <f t="shared" ref="U265:U328" si="44">E265*J265</f>
        <v>0</v>
      </c>
      <c r="V265" s="236">
        <f t="shared" ref="V265:V328" si="45">E265*K265</f>
        <v>0</v>
      </c>
      <c r="W265" s="236">
        <f t="shared" ref="W265:W328" si="46">Q265+R265+S265+T265-U265-V265</f>
        <v>0</v>
      </c>
      <c r="X265" s="238">
        <f t="shared" ref="X265:X328" si="47">L265*E265</f>
        <v>0</v>
      </c>
      <c r="Y265" s="238">
        <f t="shared" ref="Y265:Y328" si="48">X265-W265</f>
        <v>0</v>
      </c>
    </row>
    <row r="266" spans="1:25" ht="30" x14ac:dyDescent="0.25">
      <c r="A266" s="191" t="s">
        <v>1601</v>
      </c>
      <c r="B266" s="228" t="s">
        <v>1610</v>
      </c>
      <c r="C266" s="193" t="s">
        <v>1611</v>
      </c>
      <c r="D266" s="194">
        <v>40</v>
      </c>
      <c r="E266" s="229">
        <v>40</v>
      </c>
      <c r="F266" s="230" t="s">
        <v>33</v>
      </c>
      <c r="G266" s="231">
        <v>0</v>
      </c>
      <c r="H266" s="232">
        <v>0</v>
      </c>
      <c r="I266" s="232">
        <v>0</v>
      </c>
      <c r="J266" s="232">
        <v>0</v>
      </c>
      <c r="K266" s="233">
        <v>0</v>
      </c>
      <c r="L266" s="232">
        <f t="shared" si="40"/>
        <v>0</v>
      </c>
      <c r="M266" s="234">
        <v>0</v>
      </c>
      <c r="N266" s="232">
        <f t="shared" ref="N266:N329" si="49">M266-L266</f>
        <v>0</v>
      </c>
      <c r="O266" s="242"/>
      <c r="P266" s="216"/>
      <c r="Q266" s="236">
        <f t="shared" si="41"/>
        <v>0</v>
      </c>
      <c r="R266" s="237">
        <v>0</v>
      </c>
      <c r="S266" s="236">
        <f t="shared" si="42"/>
        <v>0</v>
      </c>
      <c r="T266" s="236">
        <f t="shared" si="43"/>
        <v>0</v>
      </c>
      <c r="U266" s="236">
        <f t="shared" si="44"/>
        <v>0</v>
      </c>
      <c r="V266" s="236">
        <f t="shared" si="45"/>
        <v>0</v>
      </c>
      <c r="W266" s="236">
        <f t="shared" si="46"/>
        <v>0</v>
      </c>
      <c r="X266" s="238">
        <f t="shared" si="47"/>
        <v>0</v>
      </c>
      <c r="Y266" s="238">
        <f t="shared" si="48"/>
        <v>0</v>
      </c>
    </row>
    <row r="267" spans="1:25" ht="18" x14ac:dyDescent="0.25">
      <c r="A267" s="191" t="s">
        <v>1053</v>
      </c>
      <c r="B267" s="228" t="s">
        <v>1118</v>
      </c>
      <c r="C267" s="193" t="s">
        <v>1119</v>
      </c>
      <c r="D267" s="194">
        <v>18</v>
      </c>
      <c r="E267" s="229">
        <v>18</v>
      </c>
      <c r="F267" s="230" t="s">
        <v>33</v>
      </c>
      <c r="G267" s="231">
        <v>0</v>
      </c>
      <c r="H267" s="232">
        <v>0</v>
      </c>
      <c r="I267" s="232">
        <v>0</v>
      </c>
      <c r="J267" s="232">
        <v>0</v>
      </c>
      <c r="K267" s="233">
        <v>0</v>
      </c>
      <c r="L267" s="232">
        <f t="shared" si="40"/>
        <v>0</v>
      </c>
      <c r="M267" s="234">
        <v>0</v>
      </c>
      <c r="N267" s="232">
        <f t="shared" si="49"/>
        <v>0</v>
      </c>
      <c r="O267" s="243"/>
      <c r="P267" s="216"/>
      <c r="Q267" s="236">
        <f t="shared" si="41"/>
        <v>0</v>
      </c>
      <c r="R267" s="237">
        <v>0</v>
      </c>
      <c r="S267" s="236">
        <f t="shared" si="42"/>
        <v>0</v>
      </c>
      <c r="T267" s="236">
        <f t="shared" si="43"/>
        <v>0</v>
      </c>
      <c r="U267" s="236">
        <f t="shared" si="44"/>
        <v>0</v>
      </c>
      <c r="V267" s="236">
        <f t="shared" si="45"/>
        <v>0</v>
      </c>
      <c r="W267" s="236">
        <f t="shared" si="46"/>
        <v>0</v>
      </c>
      <c r="X267" s="238">
        <f t="shared" si="47"/>
        <v>0</v>
      </c>
      <c r="Y267" s="238">
        <f t="shared" si="48"/>
        <v>0</v>
      </c>
    </row>
    <row r="268" spans="1:25" ht="30" x14ac:dyDescent="0.25">
      <c r="A268" s="191" t="s">
        <v>1423</v>
      </c>
      <c r="B268" s="228" t="s">
        <v>1958</v>
      </c>
      <c r="C268" s="193" t="s">
        <v>1959</v>
      </c>
      <c r="D268" s="194">
        <v>35</v>
      </c>
      <c r="E268" s="229">
        <v>35</v>
      </c>
      <c r="F268" s="230" t="s">
        <v>33</v>
      </c>
      <c r="G268" s="231">
        <v>0</v>
      </c>
      <c r="H268" s="232">
        <v>0</v>
      </c>
      <c r="I268" s="232">
        <v>0</v>
      </c>
      <c r="J268" s="232">
        <v>0</v>
      </c>
      <c r="K268" s="233">
        <v>0</v>
      </c>
      <c r="L268" s="232">
        <f t="shared" si="40"/>
        <v>0</v>
      </c>
      <c r="M268" s="234">
        <v>0</v>
      </c>
      <c r="N268" s="232">
        <f t="shared" si="49"/>
        <v>0</v>
      </c>
      <c r="O268" s="243"/>
      <c r="P268" s="216"/>
      <c r="Q268" s="236">
        <f t="shared" si="41"/>
        <v>0</v>
      </c>
      <c r="R268" s="237">
        <v>0</v>
      </c>
      <c r="S268" s="236">
        <f t="shared" si="42"/>
        <v>0</v>
      </c>
      <c r="T268" s="236">
        <f t="shared" si="43"/>
        <v>0</v>
      </c>
      <c r="U268" s="236">
        <f t="shared" si="44"/>
        <v>0</v>
      </c>
      <c r="V268" s="236">
        <f t="shared" si="45"/>
        <v>0</v>
      </c>
      <c r="W268" s="236">
        <f t="shared" si="46"/>
        <v>0</v>
      </c>
      <c r="X268" s="238">
        <f t="shared" si="47"/>
        <v>0</v>
      </c>
      <c r="Y268" s="238">
        <f t="shared" si="48"/>
        <v>0</v>
      </c>
    </row>
    <row r="269" spans="1:25" ht="30" x14ac:dyDescent="0.25">
      <c r="A269" s="191" t="s">
        <v>1423</v>
      </c>
      <c r="B269" s="228" t="s">
        <v>1960</v>
      </c>
      <c r="C269" s="193" t="s">
        <v>1961</v>
      </c>
      <c r="D269" s="194">
        <v>75</v>
      </c>
      <c r="E269" s="229">
        <v>75</v>
      </c>
      <c r="F269" s="230" t="s">
        <v>33</v>
      </c>
      <c r="G269" s="231">
        <v>0</v>
      </c>
      <c r="H269" s="232">
        <v>0</v>
      </c>
      <c r="I269" s="232">
        <v>0</v>
      </c>
      <c r="J269" s="232">
        <v>0</v>
      </c>
      <c r="K269" s="233">
        <v>0</v>
      </c>
      <c r="L269" s="232">
        <f t="shared" si="40"/>
        <v>0</v>
      </c>
      <c r="M269" s="234">
        <v>0</v>
      </c>
      <c r="N269" s="232">
        <f t="shared" si="49"/>
        <v>0</v>
      </c>
      <c r="O269" s="243"/>
      <c r="P269" s="216"/>
      <c r="Q269" s="236">
        <f t="shared" si="41"/>
        <v>0</v>
      </c>
      <c r="R269" s="237">
        <v>0</v>
      </c>
      <c r="S269" s="236">
        <f t="shared" si="42"/>
        <v>0</v>
      </c>
      <c r="T269" s="236">
        <f t="shared" si="43"/>
        <v>0</v>
      </c>
      <c r="U269" s="236">
        <f t="shared" si="44"/>
        <v>0</v>
      </c>
      <c r="V269" s="236">
        <f t="shared" si="45"/>
        <v>0</v>
      </c>
      <c r="W269" s="236">
        <f t="shared" si="46"/>
        <v>0</v>
      </c>
      <c r="X269" s="238">
        <f t="shared" si="47"/>
        <v>0</v>
      </c>
      <c r="Y269" s="238">
        <f t="shared" si="48"/>
        <v>0</v>
      </c>
    </row>
    <row r="270" spans="1:25" ht="30" x14ac:dyDescent="0.25">
      <c r="A270" s="191" t="s">
        <v>674</v>
      </c>
      <c r="B270" s="228" t="s">
        <v>767</v>
      </c>
      <c r="C270" s="193" t="s">
        <v>768</v>
      </c>
      <c r="D270" s="194">
        <v>102.93</v>
      </c>
      <c r="E270" s="229">
        <v>102.93</v>
      </c>
      <c r="F270" s="230" t="s">
        <v>33</v>
      </c>
      <c r="G270" s="231">
        <v>1</v>
      </c>
      <c r="H270" s="232">
        <v>0</v>
      </c>
      <c r="I270" s="232">
        <v>0</v>
      </c>
      <c r="J270" s="232">
        <v>0</v>
      </c>
      <c r="K270" s="233">
        <v>0</v>
      </c>
      <c r="L270" s="232">
        <f t="shared" si="40"/>
        <v>1</v>
      </c>
      <c r="M270" s="234">
        <v>1</v>
      </c>
      <c r="N270" s="232">
        <f t="shared" si="49"/>
        <v>0</v>
      </c>
      <c r="O270" s="243"/>
      <c r="P270" s="216"/>
      <c r="Q270" s="236">
        <f t="shared" si="41"/>
        <v>102.93</v>
      </c>
      <c r="R270" s="237">
        <v>0</v>
      </c>
      <c r="S270" s="236">
        <f t="shared" si="42"/>
        <v>0</v>
      </c>
      <c r="T270" s="236">
        <f t="shared" si="43"/>
        <v>0</v>
      </c>
      <c r="U270" s="236">
        <f t="shared" si="44"/>
        <v>0</v>
      </c>
      <c r="V270" s="236">
        <f t="shared" si="45"/>
        <v>0</v>
      </c>
      <c r="W270" s="236">
        <f t="shared" si="46"/>
        <v>102.93</v>
      </c>
      <c r="X270" s="238">
        <f t="shared" si="47"/>
        <v>102.93</v>
      </c>
      <c r="Y270" s="238">
        <f t="shared" si="48"/>
        <v>0</v>
      </c>
    </row>
    <row r="271" spans="1:25" ht="45" x14ac:dyDescent="0.25">
      <c r="A271" s="191" t="s">
        <v>659</v>
      </c>
      <c r="B271" s="228" t="s">
        <v>664</v>
      </c>
      <c r="C271" s="193" t="s">
        <v>665</v>
      </c>
      <c r="D271" s="194">
        <v>28.27</v>
      </c>
      <c r="E271" s="229">
        <v>28.27</v>
      </c>
      <c r="F271" s="230" t="s">
        <v>33</v>
      </c>
      <c r="G271" s="231">
        <v>0</v>
      </c>
      <c r="H271" s="232">
        <v>0</v>
      </c>
      <c r="I271" s="232">
        <v>0</v>
      </c>
      <c r="J271" s="232">
        <v>0</v>
      </c>
      <c r="K271" s="233">
        <v>0</v>
      </c>
      <c r="L271" s="232">
        <f t="shared" si="40"/>
        <v>0</v>
      </c>
      <c r="M271" s="234">
        <v>0</v>
      </c>
      <c r="N271" s="232">
        <f t="shared" si="49"/>
        <v>0</v>
      </c>
      <c r="O271" s="243"/>
      <c r="P271" s="216"/>
      <c r="Q271" s="236">
        <f t="shared" si="41"/>
        <v>0</v>
      </c>
      <c r="R271" s="237">
        <v>0</v>
      </c>
      <c r="S271" s="236">
        <f t="shared" si="42"/>
        <v>0</v>
      </c>
      <c r="T271" s="236">
        <f t="shared" si="43"/>
        <v>0</v>
      </c>
      <c r="U271" s="236">
        <f t="shared" si="44"/>
        <v>0</v>
      </c>
      <c r="V271" s="236">
        <f t="shared" si="45"/>
        <v>0</v>
      </c>
      <c r="W271" s="236">
        <f t="shared" si="46"/>
        <v>0</v>
      </c>
      <c r="X271" s="238">
        <f t="shared" si="47"/>
        <v>0</v>
      </c>
      <c r="Y271" s="238">
        <f t="shared" si="48"/>
        <v>0</v>
      </c>
    </row>
    <row r="272" spans="1:25" ht="18" x14ac:dyDescent="0.25">
      <c r="A272" s="191" t="s">
        <v>228</v>
      </c>
      <c r="B272" s="228" t="s">
        <v>265</v>
      </c>
      <c r="C272" s="193" t="s">
        <v>266</v>
      </c>
      <c r="D272" s="194">
        <v>6.96</v>
      </c>
      <c r="E272" s="229">
        <v>6.96</v>
      </c>
      <c r="F272" s="230" t="s">
        <v>33</v>
      </c>
      <c r="G272" s="231">
        <v>225</v>
      </c>
      <c r="H272" s="232">
        <v>0</v>
      </c>
      <c r="I272" s="232">
        <v>0</v>
      </c>
      <c r="J272" s="232">
        <v>0</v>
      </c>
      <c r="K272" s="233">
        <v>0</v>
      </c>
      <c r="L272" s="232">
        <f t="shared" si="40"/>
        <v>225</v>
      </c>
      <c r="M272" s="234">
        <v>225</v>
      </c>
      <c r="N272" s="232">
        <f t="shared" si="49"/>
        <v>0</v>
      </c>
      <c r="O272" s="242"/>
      <c r="P272" s="216"/>
      <c r="Q272" s="236">
        <f t="shared" si="41"/>
        <v>1566</v>
      </c>
      <c r="R272" s="237">
        <v>0</v>
      </c>
      <c r="S272" s="236">
        <f t="shared" si="42"/>
        <v>0</v>
      </c>
      <c r="T272" s="236">
        <f t="shared" si="43"/>
        <v>0</v>
      </c>
      <c r="U272" s="236">
        <f t="shared" si="44"/>
        <v>0</v>
      </c>
      <c r="V272" s="236">
        <f t="shared" si="45"/>
        <v>0</v>
      </c>
      <c r="W272" s="236">
        <f t="shared" si="46"/>
        <v>1566</v>
      </c>
      <c r="X272" s="238">
        <f t="shared" si="47"/>
        <v>1566</v>
      </c>
      <c r="Y272" s="238">
        <f t="shared" si="48"/>
        <v>0</v>
      </c>
    </row>
    <row r="273" spans="1:25" ht="30" x14ac:dyDescent="0.25">
      <c r="A273" s="191" t="s">
        <v>1053</v>
      </c>
      <c r="B273" s="228" t="s">
        <v>1120</v>
      </c>
      <c r="C273" s="193" t="s">
        <v>1121</v>
      </c>
      <c r="D273" s="194">
        <v>14</v>
      </c>
      <c r="E273" s="229">
        <v>14</v>
      </c>
      <c r="F273" s="230" t="s">
        <v>33</v>
      </c>
      <c r="G273" s="231">
        <v>2</v>
      </c>
      <c r="H273" s="232">
        <v>0</v>
      </c>
      <c r="I273" s="232">
        <v>0</v>
      </c>
      <c r="J273" s="232">
        <v>0</v>
      </c>
      <c r="K273" s="233">
        <v>0</v>
      </c>
      <c r="L273" s="232">
        <f t="shared" si="40"/>
        <v>2</v>
      </c>
      <c r="M273" s="234">
        <v>2</v>
      </c>
      <c r="N273" s="232">
        <f t="shared" si="49"/>
        <v>0</v>
      </c>
      <c r="O273" s="243"/>
      <c r="P273" s="216"/>
      <c r="Q273" s="236">
        <f t="shared" si="41"/>
        <v>28</v>
      </c>
      <c r="R273" s="237">
        <v>0</v>
      </c>
      <c r="S273" s="236">
        <f t="shared" si="42"/>
        <v>0</v>
      </c>
      <c r="T273" s="236">
        <f t="shared" si="43"/>
        <v>0</v>
      </c>
      <c r="U273" s="236">
        <f t="shared" si="44"/>
        <v>0</v>
      </c>
      <c r="V273" s="236">
        <f t="shared" si="45"/>
        <v>0</v>
      </c>
      <c r="W273" s="236">
        <f t="shared" si="46"/>
        <v>28</v>
      </c>
      <c r="X273" s="238">
        <f t="shared" si="47"/>
        <v>28</v>
      </c>
      <c r="Y273" s="238">
        <f t="shared" si="48"/>
        <v>0</v>
      </c>
    </row>
    <row r="274" spans="1:25" ht="30" x14ac:dyDescent="0.25">
      <c r="A274" s="191" t="s">
        <v>1053</v>
      </c>
      <c r="B274" s="228" t="s">
        <v>1279</v>
      </c>
      <c r="C274" s="193" t="s">
        <v>1280</v>
      </c>
      <c r="D274" s="194">
        <v>62.92</v>
      </c>
      <c r="E274" s="229">
        <v>62.92</v>
      </c>
      <c r="F274" s="232" t="s">
        <v>33</v>
      </c>
      <c r="G274" s="231">
        <v>0</v>
      </c>
      <c r="H274" s="232">
        <v>0</v>
      </c>
      <c r="I274" s="232">
        <v>0</v>
      </c>
      <c r="J274" s="232">
        <v>0</v>
      </c>
      <c r="K274" s="233">
        <v>0</v>
      </c>
      <c r="L274" s="232">
        <f t="shared" si="40"/>
        <v>0</v>
      </c>
      <c r="M274" s="234">
        <v>0</v>
      </c>
      <c r="N274" s="232">
        <f t="shared" si="49"/>
        <v>0</v>
      </c>
      <c r="O274" s="243"/>
      <c r="P274" s="241"/>
      <c r="Q274" s="236">
        <f t="shared" si="41"/>
        <v>0</v>
      </c>
      <c r="R274" s="237">
        <v>0</v>
      </c>
      <c r="S274" s="236">
        <f t="shared" si="42"/>
        <v>0</v>
      </c>
      <c r="T274" s="236">
        <f t="shared" si="43"/>
        <v>0</v>
      </c>
      <c r="U274" s="236">
        <f t="shared" si="44"/>
        <v>0</v>
      </c>
      <c r="V274" s="236">
        <f t="shared" si="45"/>
        <v>0</v>
      </c>
      <c r="W274" s="236">
        <f t="shared" si="46"/>
        <v>0</v>
      </c>
      <c r="X274" s="238">
        <f t="shared" si="47"/>
        <v>0</v>
      </c>
      <c r="Y274" s="238">
        <f t="shared" si="48"/>
        <v>0</v>
      </c>
    </row>
    <row r="275" spans="1:25" ht="30" x14ac:dyDescent="0.25">
      <c r="A275" s="191" t="s">
        <v>1053</v>
      </c>
      <c r="B275" s="228" t="s">
        <v>1122</v>
      </c>
      <c r="C275" s="193" t="s">
        <v>1123</v>
      </c>
      <c r="D275" s="194">
        <v>325.07</v>
      </c>
      <c r="E275" s="229">
        <v>325.07</v>
      </c>
      <c r="F275" s="230" t="s">
        <v>33</v>
      </c>
      <c r="G275" s="231">
        <v>0</v>
      </c>
      <c r="H275" s="232">
        <v>0</v>
      </c>
      <c r="I275" s="232">
        <v>0</v>
      </c>
      <c r="J275" s="232">
        <v>0</v>
      </c>
      <c r="K275" s="233">
        <v>0</v>
      </c>
      <c r="L275" s="232">
        <f t="shared" si="40"/>
        <v>0</v>
      </c>
      <c r="M275" s="234">
        <v>0</v>
      </c>
      <c r="N275" s="232">
        <f t="shared" si="49"/>
        <v>0</v>
      </c>
      <c r="O275" s="243"/>
      <c r="P275" s="216"/>
      <c r="Q275" s="236">
        <f t="shared" si="41"/>
        <v>0</v>
      </c>
      <c r="R275" s="237">
        <v>0</v>
      </c>
      <c r="S275" s="236">
        <f t="shared" si="42"/>
        <v>0</v>
      </c>
      <c r="T275" s="236">
        <f t="shared" si="43"/>
        <v>0</v>
      </c>
      <c r="U275" s="236">
        <f t="shared" si="44"/>
        <v>0</v>
      </c>
      <c r="V275" s="236">
        <f t="shared" si="45"/>
        <v>0</v>
      </c>
      <c r="W275" s="236">
        <f t="shared" si="46"/>
        <v>0</v>
      </c>
      <c r="X275" s="238">
        <f t="shared" si="47"/>
        <v>0</v>
      </c>
      <c r="Y275" s="238">
        <f t="shared" si="48"/>
        <v>0</v>
      </c>
    </row>
    <row r="276" spans="1:25" ht="30" x14ac:dyDescent="0.25">
      <c r="A276" s="191" t="s">
        <v>1053</v>
      </c>
      <c r="B276" s="228" t="s">
        <v>1124</v>
      </c>
      <c r="C276" s="193" t="s">
        <v>1125</v>
      </c>
      <c r="D276" s="194">
        <v>61</v>
      </c>
      <c r="E276" s="229">
        <v>61</v>
      </c>
      <c r="F276" s="230" t="s">
        <v>33</v>
      </c>
      <c r="G276" s="231">
        <v>0</v>
      </c>
      <c r="H276" s="232">
        <v>0</v>
      </c>
      <c r="I276" s="232">
        <v>0</v>
      </c>
      <c r="J276" s="232">
        <v>0</v>
      </c>
      <c r="K276" s="233">
        <v>0</v>
      </c>
      <c r="L276" s="232">
        <f t="shared" si="40"/>
        <v>0</v>
      </c>
      <c r="M276" s="234">
        <v>0</v>
      </c>
      <c r="N276" s="232">
        <f t="shared" si="49"/>
        <v>0</v>
      </c>
      <c r="O276" s="243"/>
      <c r="P276" s="216"/>
      <c r="Q276" s="236">
        <f t="shared" si="41"/>
        <v>0</v>
      </c>
      <c r="R276" s="237">
        <v>0</v>
      </c>
      <c r="S276" s="236">
        <f t="shared" si="42"/>
        <v>0</v>
      </c>
      <c r="T276" s="236">
        <f t="shared" si="43"/>
        <v>0</v>
      </c>
      <c r="U276" s="236">
        <f t="shared" si="44"/>
        <v>0</v>
      </c>
      <c r="V276" s="236">
        <f t="shared" si="45"/>
        <v>0</v>
      </c>
      <c r="W276" s="236">
        <f t="shared" si="46"/>
        <v>0</v>
      </c>
      <c r="X276" s="238">
        <f t="shared" si="47"/>
        <v>0</v>
      </c>
      <c r="Y276" s="238">
        <f t="shared" si="48"/>
        <v>0</v>
      </c>
    </row>
    <row r="277" spans="1:25" ht="30" x14ac:dyDescent="0.25">
      <c r="A277" s="191" t="s">
        <v>1053</v>
      </c>
      <c r="B277" s="228" t="s">
        <v>1126</v>
      </c>
      <c r="C277" s="193" t="s">
        <v>1127</v>
      </c>
      <c r="D277" s="194">
        <v>80</v>
      </c>
      <c r="E277" s="229">
        <v>80</v>
      </c>
      <c r="F277" s="230" t="s">
        <v>33</v>
      </c>
      <c r="G277" s="231">
        <v>0</v>
      </c>
      <c r="H277" s="232">
        <v>0</v>
      </c>
      <c r="I277" s="232">
        <v>0</v>
      </c>
      <c r="J277" s="232">
        <v>0</v>
      </c>
      <c r="K277" s="233">
        <v>0</v>
      </c>
      <c r="L277" s="232">
        <f t="shared" si="40"/>
        <v>0</v>
      </c>
      <c r="M277" s="234">
        <v>0</v>
      </c>
      <c r="N277" s="232">
        <f t="shared" si="49"/>
        <v>0</v>
      </c>
      <c r="O277" s="243"/>
      <c r="P277" s="216"/>
      <c r="Q277" s="236">
        <f t="shared" si="41"/>
        <v>0</v>
      </c>
      <c r="R277" s="237">
        <v>0</v>
      </c>
      <c r="S277" s="236">
        <f t="shared" si="42"/>
        <v>0</v>
      </c>
      <c r="T277" s="236">
        <f t="shared" si="43"/>
        <v>0</v>
      </c>
      <c r="U277" s="236">
        <f t="shared" si="44"/>
        <v>0</v>
      </c>
      <c r="V277" s="236">
        <f t="shared" si="45"/>
        <v>0</v>
      </c>
      <c r="W277" s="236">
        <f t="shared" si="46"/>
        <v>0</v>
      </c>
      <c r="X277" s="238">
        <f t="shared" si="47"/>
        <v>0</v>
      </c>
      <c r="Y277" s="238">
        <f t="shared" si="48"/>
        <v>0</v>
      </c>
    </row>
    <row r="278" spans="1:25" ht="30" x14ac:dyDescent="0.25">
      <c r="A278" s="191" t="s">
        <v>1053</v>
      </c>
      <c r="B278" s="228" t="s">
        <v>1281</v>
      </c>
      <c r="C278" s="193" t="s">
        <v>1282</v>
      </c>
      <c r="D278" s="194">
        <v>15</v>
      </c>
      <c r="E278" s="229">
        <v>15</v>
      </c>
      <c r="F278" s="230" t="s">
        <v>33</v>
      </c>
      <c r="G278" s="231">
        <v>0</v>
      </c>
      <c r="H278" s="232">
        <v>0</v>
      </c>
      <c r="I278" s="232">
        <v>0</v>
      </c>
      <c r="J278" s="232">
        <v>0</v>
      </c>
      <c r="K278" s="233">
        <v>0</v>
      </c>
      <c r="L278" s="232">
        <f t="shared" si="40"/>
        <v>0</v>
      </c>
      <c r="M278" s="234">
        <v>0</v>
      </c>
      <c r="N278" s="232">
        <f t="shared" si="49"/>
        <v>0</v>
      </c>
      <c r="O278" s="243"/>
      <c r="P278" s="216"/>
      <c r="Q278" s="236">
        <f t="shared" si="41"/>
        <v>0</v>
      </c>
      <c r="R278" s="237">
        <v>0</v>
      </c>
      <c r="S278" s="236">
        <f t="shared" si="42"/>
        <v>0</v>
      </c>
      <c r="T278" s="236">
        <f t="shared" si="43"/>
        <v>0</v>
      </c>
      <c r="U278" s="236">
        <f t="shared" si="44"/>
        <v>0</v>
      </c>
      <c r="V278" s="236">
        <f t="shared" si="45"/>
        <v>0</v>
      </c>
      <c r="W278" s="236">
        <f t="shared" si="46"/>
        <v>0</v>
      </c>
      <c r="X278" s="238">
        <f t="shared" si="47"/>
        <v>0</v>
      </c>
      <c r="Y278" s="238">
        <f t="shared" si="48"/>
        <v>0</v>
      </c>
    </row>
    <row r="279" spans="1:25" ht="30" x14ac:dyDescent="0.25">
      <c r="A279" s="191" t="s">
        <v>674</v>
      </c>
      <c r="B279" s="228" t="s">
        <v>769</v>
      </c>
      <c r="C279" s="193" t="s">
        <v>770</v>
      </c>
      <c r="D279" s="194">
        <v>167.62</v>
      </c>
      <c r="E279" s="229">
        <v>167.62</v>
      </c>
      <c r="F279" s="230" t="s">
        <v>53</v>
      </c>
      <c r="G279" s="231">
        <v>0</v>
      </c>
      <c r="H279" s="232">
        <v>0</v>
      </c>
      <c r="I279" s="232">
        <v>0</v>
      </c>
      <c r="J279" s="232">
        <v>0</v>
      </c>
      <c r="K279" s="233">
        <v>0</v>
      </c>
      <c r="L279" s="232">
        <f t="shared" si="40"/>
        <v>0</v>
      </c>
      <c r="M279" s="234">
        <v>0</v>
      </c>
      <c r="N279" s="232">
        <f t="shared" si="49"/>
        <v>0</v>
      </c>
      <c r="O279" s="243"/>
      <c r="P279" s="216"/>
      <c r="Q279" s="236">
        <f t="shared" si="41"/>
        <v>0</v>
      </c>
      <c r="R279" s="237">
        <v>0</v>
      </c>
      <c r="S279" s="236">
        <f t="shared" si="42"/>
        <v>0</v>
      </c>
      <c r="T279" s="236">
        <f t="shared" si="43"/>
        <v>0</v>
      </c>
      <c r="U279" s="236">
        <f t="shared" si="44"/>
        <v>0</v>
      </c>
      <c r="V279" s="236">
        <f t="shared" si="45"/>
        <v>0</v>
      </c>
      <c r="W279" s="236">
        <f t="shared" si="46"/>
        <v>0</v>
      </c>
      <c r="X279" s="238">
        <f t="shared" si="47"/>
        <v>0</v>
      </c>
      <c r="Y279" s="238">
        <f t="shared" si="48"/>
        <v>0</v>
      </c>
    </row>
    <row r="280" spans="1:25" ht="30" x14ac:dyDescent="0.25">
      <c r="A280" s="191" t="s">
        <v>674</v>
      </c>
      <c r="B280" s="228" t="s">
        <v>771</v>
      </c>
      <c r="C280" s="193" t="s">
        <v>772</v>
      </c>
      <c r="D280" s="194">
        <v>167.62</v>
      </c>
      <c r="E280" s="229">
        <v>167.62</v>
      </c>
      <c r="F280" s="230" t="s">
        <v>53</v>
      </c>
      <c r="G280" s="231">
        <v>0</v>
      </c>
      <c r="H280" s="232">
        <v>0</v>
      </c>
      <c r="I280" s="232">
        <v>0</v>
      </c>
      <c r="J280" s="232">
        <v>0</v>
      </c>
      <c r="K280" s="233">
        <v>0</v>
      </c>
      <c r="L280" s="232">
        <f t="shared" si="40"/>
        <v>0</v>
      </c>
      <c r="M280" s="234">
        <v>0</v>
      </c>
      <c r="N280" s="232">
        <f t="shared" si="49"/>
        <v>0</v>
      </c>
      <c r="O280" s="243"/>
      <c r="P280" s="216"/>
      <c r="Q280" s="236">
        <f t="shared" si="41"/>
        <v>0</v>
      </c>
      <c r="R280" s="237">
        <v>0</v>
      </c>
      <c r="S280" s="236">
        <f t="shared" si="42"/>
        <v>0</v>
      </c>
      <c r="T280" s="236">
        <f t="shared" si="43"/>
        <v>0</v>
      </c>
      <c r="U280" s="236">
        <f t="shared" si="44"/>
        <v>0</v>
      </c>
      <c r="V280" s="236">
        <f t="shared" si="45"/>
        <v>0</v>
      </c>
      <c r="W280" s="236">
        <f t="shared" si="46"/>
        <v>0</v>
      </c>
      <c r="X280" s="238">
        <f t="shared" si="47"/>
        <v>0</v>
      </c>
      <c r="Y280" s="238">
        <f t="shared" si="48"/>
        <v>0</v>
      </c>
    </row>
    <row r="281" spans="1:25" ht="30" x14ac:dyDescent="0.25">
      <c r="A281" s="191" t="s">
        <v>674</v>
      </c>
      <c r="B281" s="228" t="s">
        <v>773</v>
      </c>
      <c r="C281" s="193" t="s">
        <v>774</v>
      </c>
      <c r="D281" s="194">
        <v>167.62</v>
      </c>
      <c r="E281" s="229">
        <v>167.62</v>
      </c>
      <c r="F281" s="230" t="s">
        <v>53</v>
      </c>
      <c r="G281" s="231">
        <v>1</v>
      </c>
      <c r="H281" s="232">
        <v>0</v>
      </c>
      <c r="I281" s="232">
        <v>0</v>
      </c>
      <c r="J281" s="232">
        <v>0</v>
      </c>
      <c r="K281" s="233">
        <v>0</v>
      </c>
      <c r="L281" s="232">
        <f t="shared" si="40"/>
        <v>1</v>
      </c>
      <c r="M281" s="234">
        <v>1</v>
      </c>
      <c r="N281" s="232">
        <f t="shared" si="49"/>
        <v>0</v>
      </c>
      <c r="O281" s="243"/>
      <c r="P281" s="216"/>
      <c r="Q281" s="236">
        <f t="shared" si="41"/>
        <v>167.62</v>
      </c>
      <c r="R281" s="237">
        <v>0</v>
      </c>
      <c r="S281" s="236">
        <f t="shared" si="42"/>
        <v>0</v>
      </c>
      <c r="T281" s="236">
        <f t="shared" si="43"/>
        <v>0</v>
      </c>
      <c r="U281" s="236">
        <f t="shared" si="44"/>
        <v>0</v>
      </c>
      <c r="V281" s="236">
        <f t="shared" si="45"/>
        <v>0</v>
      </c>
      <c r="W281" s="236">
        <f t="shared" si="46"/>
        <v>167.62</v>
      </c>
      <c r="X281" s="238">
        <f t="shared" si="47"/>
        <v>167.62</v>
      </c>
      <c r="Y281" s="238">
        <f t="shared" si="48"/>
        <v>0</v>
      </c>
    </row>
    <row r="282" spans="1:25" ht="30" x14ac:dyDescent="0.25">
      <c r="A282" s="191" t="s">
        <v>674</v>
      </c>
      <c r="B282" s="228" t="s">
        <v>775</v>
      </c>
      <c r="C282" s="193" t="s">
        <v>776</v>
      </c>
      <c r="D282" s="194">
        <v>118.32</v>
      </c>
      <c r="E282" s="229">
        <v>118.32</v>
      </c>
      <c r="F282" s="230" t="s">
        <v>53</v>
      </c>
      <c r="G282" s="231">
        <v>1</v>
      </c>
      <c r="H282" s="232">
        <v>0</v>
      </c>
      <c r="I282" s="232">
        <v>0</v>
      </c>
      <c r="J282" s="232">
        <v>0</v>
      </c>
      <c r="K282" s="233">
        <v>0</v>
      </c>
      <c r="L282" s="232">
        <f t="shared" si="40"/>
        <v>1</v>
      </c>
      <c r="M282" s="234">
        <v>1</v>
      </c>
      <c r="N282" s="232">
        <f t="shared" si="49"/>
        <v>0</v>
      </c>
      <c r="O282" s="243"/>
      <c r="P282" s="216"/>
      <c r="Q282" s="236">
        <f t="shared" si="41"/>
        <v>118.32</v>
      </c>
      <c r="R282" s="237">
        <v>0</v>
      </c>
      <c r="S282" s="236">
        <f t="shared" si="42"/>
        <v>0</v>
      </c>
      <c r="T282" s="236">
        <f t="shared" si="43"/>
        <v>0</v>
      </c>
      <c r="U282" s="236">
        <f t="shared" si="44"/>
        <v>0</v>
      </c>
      <c r="V282" s="236">
        <f t="shared" si="45"/>
        <v>0</v>
      </c>
      <c r="W282" s="236">
        <f t="shared" si="46"/>
        <v>118.32</v>
      </c>
      <c r="X282" s="238">
        <f t="shared" si="47"/>
        <v>118.32</v>
      </c>
      <c r="Y282" s="238">
        <f t="shared" si="48"/>
        <v>0</v>
      </c>
    </row>
    <row r="283" spans="1:25" ht="30" x14ac:dyDescent="0.25">
      <c r="A283" s="191" t="s">
        <v>674</v>
      </c>
      <c r="B283" s="228" t="s">
        <v>777</v>
      </c>
      <c r="C283" s="193" t="s">
        <v>778</v>
      </c>
      <c r="D283" s="194">
        <v>70.989999999999995</v>
      </c>
      <c r="E283" s="229">
        <v>70.989999999999995</v>
      </c>
      <c r="F283" s="230" t="s">
        <v>53</v>
      </c>
      <c r="G283" s="231">
        <v>0</v>
      </c>
      <c r="H283" s="232">
        <v>0</v>
      </c>
      <c r="I283" s="232">
        <v>0</v>
      </c>
      <c r="J283" s="232">
        <v>0</v>
      </c>
      <c r="K283" s="233">
        <v>0</v>
      </c>
      <c r="L283" s="232">
        <f t="shared" si="40"/>
        <v>0</v>
      </c>
      <c r="M283" s="234">
        <v>0</v>
      </c>
      <c r="N283" s="232">
        <f t="shared" si="49"/>
        <v>0</v>
      </c>
      <c r="O283" s="242"/>
      <c r="P283" s="216"/>
      <c r="Q283" s="236">
        <f t="shared" si="41"/>
        <v>0</v>
      </c>
      <c r="R283" s="237">
        <v>0</v>
      </c>
      <c r="S283" s="236">
        <f t="shared" si="42"/>
        <v>0</v>
      </c>
      <c r="T283" s="236">
        <f t="shared" si="43"/>
        <v>0</v>
      </c>
      <c r="U283" s="236">
        <f t="shared" si="44"/>
        <v>0</v>
      </c>
      <c r="V283" s="236">
        <f t="shared" si="45"/>
        <v>0</v>
      </c>
      <c r="W283" s="236">
        <f t="shared" si="46"/>
        <v>0</v>
      </c>
      <c r="X283" s="238">
        <f t="shared" si="47"/>
        <v>0</v>
      </c>
      <c r="Y283" s="238">
        <f t="shared" si="48"/>
        <v>0</v>
      </c>
    </row>
    <row r="284" spans="1:25" ht="30" x14ac:dyDescent="0.25">
      <c r="A284" s="191" t="s">
        <v>674</v>
      </c>
      <c r="B284" s="228" t="s">
        <v>779</v>
      </c>
      <c r="C284" s="193" t="s">
        <v>780</v>
      </c>
      <c r="D284" s="194">
        <v>70.989999999999995</v>
      </c>
      <c r="E284" s="229">
        <v>70.989999999999995</v>
      </c>
      <c r="F284" s="230" t="s">
        <v>53</v>
      </c>
      <c r="G284" s="231">
        <v>0</v>
      </c>
      <c r="H284" s="232">
        <v>0</v>
      </c>
      <c r="I284" s="232">
        <v>0</v>
      </c>
      <c r="J284" s="232">
        <v>0</v>
      </c>
      <c r="K284" s="233">
        <v>0</v>
      </c>
      <c r="L284" s="232">
        <f t="shared" si="40"/>
        <v>0</v>
      </c>
      <c r="M284" s="234">
        <v>0</v>
      </c>
      <c r="N284" s="232">
        <f t="shared" si="49"/>
        <v>0</v>
      </c>
      <c r="O284" s="243"/>
      <c r="P284" s="216"/>
      <c r="Q284" s="236">
        <f t="shared" si="41"/>
        <v>0</v>
      </c>
      <c r="R284" s="237">
        <v>0</v>
      </c>
      <c r="S284" s="236">
        <f t="shared" si="42"/>
        <v>0</v>
      </c>
      <c r="T284" s="236">
        <f t="shared" si="43"/>
        <v>0</v>
      </c>
      <c r="U284" s="236">
        <f t="shared" si="44"/>
        <v>0</v>
      </c>
      <c r="V284" s="236">
        <f t="shared" si="45"/>
        <v>0</v>
      </c>
      <c r="W284" s="236">
        <f t="shared" si="46"/>
        <v>0</v>
      </c>
      <c r="X284" s="238">
        <f t="shared" si="47"/>
        <v>0</v>
      </c>
      <c r="Y284" s="238">
        <f t="shared" si="48"/>
        <v>0</v>
      </c>
    </row>
    <row r="285" spans="1:25" ht="30" x14ac:dyDescent="0.25">
      <c r="A285" s="191" t="s">
        <v>674</v>
      </c>
      <c r="B285" s="228" t="s">
        <v>781</v>
      </c>
      <c r="C285" s="193" t="s">
        <v>782</v>
      </c>
      <c r="D285" s="194">
        <v>194.88</v>
      </c>
      <c r="E285" s="229">
        <v>194.88</v>
      </c>
      <c r="F285" s="230" t="s">
        <v>53</v>
      </c>
      <c r="G285" s="231">
        <v>5</v>
      </c>
      <c r="H285" s="232">
        <v>0</v>
      </c>
      <c r="I285" s="232">
        <v>0</v>
      </c>
      <c r="J285" s="232">
        <v>1</v>
      </c>
      <c r="K285" s="233">
        <v>0</v>
      </c>
      <c r="L285" s="232">
        <f t="shared" si="40"/>
        <v>4</v>
      </c>
      <c r="M285" s="234">
        <v>4</v>
      </c>
      <c r="N285" s="232">
        <f t="shared" si="49"/>
        <v>0</v>
      </c>
      <c r="O285" s="243"/>
      <c r="P285" s="216"/>
      <c r="Q285" s="236">
        <f t="shared" si="41"/>
        <v>974.4</v>
      </c>
      <c r="R285" s="237">
        <v>0</v>
      </c>
      <c r="S285" s="236">
        <f t="shared" si="42"/>
        <v>0</v>
      </c>
      <c r="T285" s="236">
        <f t="shared" si="43"/>
        <v>0</v>
      </c>
      <c r="U285" s="236">
        <f t="shared" si="44"/>
        <v>194.88</v>
      </c>
      <c r="V285" s="236">
        <f t="shared" si="45"/>
        <v>0</v>
      </c>
      <c r="W285" s="236">
        <f t="shared" si="46"/>
        <v>779.52</v>
      </c>
      <c r="X285" s="238">
        <f t="shared" si="47"/>
        <v>779.52</v>
      </c>
      <c r="Y285" s="238">
        <f t="shared" si="48"/>
        <v>0</v>
      </c>
    </row>
    <row r="286" spans="1:25" ht="45" x14ac:dyDescent="0.25">
      <c r="A286" s="191" t="s">
        <v>674</v>
      </c>
      <c r="B286" s="228" t="s">
        <v>783</v>
      </c>
      <c r="C286" s="193" t="s">
        <v>784</v>
      </c>
      <c r="D286" s="194">
        <v>243.8</v>
      </c>
      <c r="E286" s="229">
        <v>243.8</v>
      </c>
      <c r="F286" s="230" t="s">
        <v>53</v>
      </c>
      <c r="G286" s="231">
        <v>1</v>
      </c>
      <c r="H286" s="232">
        <v>0</v>
      </c>
      <c r="I286" s="232">
        <v>0</v>
      </c>
      <c r="J286" s="232">
        <v>0</v>
      </c>
      <c r="K286" s="233">
        <v>0</v>
      </c>
      <c r="L286" s="232">
        <f t="shared" si="40"/>
        <v>1</v>
      </c>
      <c r="M286" s="234">
        <v>1</v>
      </c>
      <c r="N286" s="232">
        <f t="shared" si="49"/>
        <v>0</v>
      </c>
      <c r="O286" s="243"/>
      <c r="P286" s="216"/>
      <c r="Q286" s="236">
        <f t="shared" si="41"/>
        <v>243.8</v>
      </c>
      <c r="R286" s="237">
        <v>0</v>
      </c>
      <c r="S286" s="236">
        <f t="shared" si="42"/>
        <v>0</v>
      </c>
      <c r="T286" s="236">
        <f t="shared" si="43"/>
        <v>0</v>
      </c>
      <c r="U286" s="236">
        <f t="shared" si="44"/>
        <v>0</v>
      </c>
      <c r="V286" s="236">
        <f t="shared" si="45"/>
        <v>0</v>
      </c>
      <c r="W286" s="236">
        <f t="shared" si="46"/>
        <v>243.8</v>
      </c>
      <c r="X286" s="238">
        <f t="shared" si="47"/>
        <v>243.8</v>
      </c>
      <c r="Y286" s="238">
        <f t="shared" si="48"/>
        <v>0</v>
      </c>
    </row>
    <row r="287" spans="1:25" ht="45" x14ac:dyDescent="0.25">
      <c r="A287" s="191" t="s">
        <v>674</v>
      </c>
      <c r="B287" s="228" t="s">
        <v>785</v>
      </c>
      <c r="C287" s="193" t="s">
        <v>786</v>
      </c>
      <c r="D287" s="194">
        <v>193.97</v>
      </c>
      <c r="E287" s="229">
        <v>193.97</v>
      </c>
      <c r="F287" s="230" t="s">
        <v>53</v>
      </c>
      <c r="G287" s="231">
        <v>1</v>
      </c>
      <c r="H287" s="232">
        <v>0</v>
      </c>
      <c r="I287" s="232">
        <v>0</v>
      </c>
      <c r="J287" s="232">
        <v>0</v>
      </c>
      <c r="K287" s="233">
        <v>0</v>
      </c>
      <c r="L287" s="232">
        <f t="shared" si="40"/>
        <v>1</v>
      </c>
      <c r="M287" s="234">
        <v>1</v>
      </c>
      <c r="N287" s="232">
        <f t="shared" si="49"/>
        <v>0</v>
      </c>
      <c r="O287" s="243"/>
      <c r="P287" s="216"/>
      <c r="Q287" s="236">
        <f t="shared" si="41"/>
        <v>193.97</v>
      </c>
      <c r="R287" s="237">
        <v>0</v>
      </c>
      <c r="S287" s="236">
        <f t="shared" si="42"/>
        <v>0</v>
      </c>
      <c r="T287" s="236">
        <f t="shared" si="43"/>
        <v>0</v>
      </c>
      <c r="U287" s="236">
        <f t="shared" si="44"/>
        <v>0</v>
      </c>
      <c r="V287" s="236">
        <f t="shared" si="45"/>
        <v>0</v>
      </c>
      <c r="W287" s="236">
        <f t="shared" si="46"/>
        <v>193.97</v>
      </c>
      <c r="X287" s="238">
        <f t="shared" si="47"/>
        <v>193.97</v>
      </c>
      <c r="Y287" s="238">
        <f t="shared" si="48"/>
        <v>0</v>
      </c>
    </row>
    <row r="288" spans="1:25" ht="45" x14ac:dyDescent="0.25">
      <c r="A288" s="191" t="s">
        <v>1540</v>
      </c>
      <c r="B288" s="228" t="s">
        <v>1567</v>
      </c>
      <c r="C288" s="193" t="s">
        <v>1568</v>
      </c>
      <c r="D288" s="194">
        <v>46.67</v>
      </c>
      <c r="E288" s="229">
        <v>46.67</v>
      </c>
      <c r="F288" s="230" t="s">
        <v>33</v>
      </c>
      <c r="G288" s="231">
        <v>5</v>
      </c>
      <c r="H288" s="232">
        <v>0</v>
      </c>
      <c r="I288" s="232">
        <v>0</v>
      </c>
      <c r="J288" s="232">
        <v>0</v>
      </c>
      <c r="K288" s="233">
        <v>0</v>
      </c>
      <c r="L288" s="232">
        <f t="shared" si="40"/>
        <v>5</v>
      </c>
      <c r="M288" s="234">
        <v>5</v>
      </c>
      <c r="N288" s="232">
        <f t="shared" si="49"/>
        <v>0</v>
      </c>
      <c r="O288" s="243"/>
      <c r="P288" s="216"/>
      <c r="Q288" s="236">
        <f t="shared" si="41"/>
        <v>233.35000000000002</v>
      </c>
      <c r="R288" s="237">
        <v>0</v>
      </c>
      <c r="S288" s="236">
        <f t="shared" si="42"/>
        <v>0</v>
      </c>
      <c r="T288" s="236">
        <f t="shared" si="43"/>
        <v>0</v>
      </c>
      <c r="U288" s="236">
        <f t="shared" si="44"/>
        <v>0</v>
      </c>
      <c r="V288" s="236">
        <f t="shared" si="45"/>
        <v>0</v>
      </c>
      <c r="W288" s="236">
        <f t="shared" si="46"/>
        <v>233.35000000000002</v>
      </c>
      <c r="X288" s="238">
        <f t="shared" si="47"/>
        <v>233.35000000000002</v>
      </c>
      <c r="Y288" s="238">
        <f t="shared" si="48"/>
        <v>0</v>
      </c>
    </row>
    <row r="289" spans="1:25" ht="18" x14ac:dyDescent="0.25">
      <c r="A289" s="191" t="s">
        <v>189</v>
      </c>
      <c r="B289" s="228" t="s">
        <v>196</v>
      </c>
      <c r="C289" s="193" t="s">
        <v>197</v>
      </c>
      <c r="D289" s="194">
        <v>23.78</v>
      </c>
      <c r="E289" s="229">
        <v>23.78</v>
      </c>
      <c r="F289" s="230" t="s">
        <v>76</v>
      </c>
      <c r="G289" s="231">
        <v>1012</v>
      </c>
      <c r="H289" s="232">
        <v>540</v>
      </c>
      <c r="I289" s="232">
        <v>0</v>
      </c>
      <c r="J289" s="232">
        <v>600</v>
      </c>
      <c r="K289" s="233">
        <v>0</v>
      </c>
      <c r="L289" s="232">
        <f t="shared" si="40"/>
        <v>952</v>
      </c>
      <c r="M289" s="234">
        <v>952</v>
      </c>
      <c r="N289" s="232">
        <f t="shared" si="49"/>
        <v>0</v>
      </c>
      <c r="O289" s="244"/>
      <c r="P289" s="216"/>
      <c r="Q289" s="236">
        <f t="shared" si="41"/>
        <v>24065.360000000001</v>
      </c>
      <c r="R289" s="237">
        <v>0</v>
      </c>
      <c r="S289" s="236">
        <f t="shared" si="42"/>
        <v>12841.2</v>
      </c>
      <c r="T289" s="236">
        <f t="shared" si="43"/>
        <v>0</v>
      </c>
      <c r="U289" s="236">
        <f t="shared" si="44"/>
        <v>14268</v>
      </c>
      <c r="V289" s="236">
        <f t="shared" si="45"/>
        <v>0</v>
      </c>
      <c r="W289" s="236">
        <f t="shared" si="46"/>
        <v>22638.559999999998</v>
      </c>
      <c r="X289" s="238">
        <f t="shared" si="47"/>
        <v>22638.560000000001</v>
      </c>
      <c r="Y289" s="238">
        <f t="shared" si="48"/>
        <v>0</v>
      </c>
    </row>
    <row r="290" spans="1:25" ht="18" x14ac:dyDescent="0.25">
      <c r="A290" s="191" t="s">
        <v>228</v>
      </c>
      <c r="B290" s="228" t="s">
        <v>267</v>
      </c>
      <c r="C290" s="193" t="s">
        <v>268</v>
      </c>
      <c r="D290" s="194">
        <v>0</v>
      </c>
      <c r="E290" s="229">
        <v>0</v>
      </c>
      <c r="F290" s="230" t="s">
        <v>33</v>
      </c>
      <c r="G290" s="231">
        <v>0</v>
      </c>
      <c r="H290" s="232">
        <v>0</v>
      </c>
      <c r="I290" s="232">
        <v>0</v>
      </c>
      <c r="J290" s="232">
        <v>0</v>
      </c>
      <c r="K290" s="233">
        <v>0</v>
      </c>
      <c r="L290" s="232">
        <f t="shared" si="40"/>
        <v>0</v>
      </c>
      <c r="M290" s="234">
        <v>0</v>
      </c>
      <c r="N290" s="232">
        <f t="shared" si="49"/>
        <v>0</v>
      </c>
      <c r="O290" s="243"/>
      <c r="P290" s="216"/>
      <c r="Q290" s="236">
        <f t="shared" si="41"/>
        <v>0</v>
      </c>
      <c r="R290" s="237">
        <v>0</v>
      </c>
      <c r="S290" s="236">
        <f t="shared" si="42"/>
        <v>0</v>
      </c>
      <c r="T290" s="236">
        <f t="shared" si="43"/>
        <v>0</v>
      </c>
      <c r="U290" s="236">
        <f t="shared" si="44"/>
        <v>0</v>
      </c>
      <c r="V290" s="236">
        <f t="shared" si="45"/>
        <v>0</v>
      </c>
      <c r="W290" s="236">
        <f t="shared" si="46"/>
        <v>0</v>
      </c>
      <c r="X290" s="238">
        <f t="shared" si="47"/>
        <v>0</v>
      </c>
      <c r="Y290" s="238">
        <f t="shared" si="48"/>
        <v>0</v>
      </c>
    </row>
    <row r="291" spans="1:25" ht="30" x14ac:dyDescent="0.25">
      <c r="A291" s="191" t="s">
        <v>1053</v>
      </c>
      <c r="B291" s="228" t="s">
        <v>1128</v>
      </c>
      <c r="C291" s="193" t="s">
        <v>1129</v>
      </c>
      <c r="D291" s="194">
        <v>6.03</v>
      </c>
      <c r="E291" s="229">
        <v>6.03</v>
      </c>
      <c r="F291" s="230" t="s">
        <v>33</v>
      </c>
      <c r="G291" s="231">
        <v>0</v>
      </c>
      <c r="H291" s="232">
        <v>0</v>
      </c>
      <c r="I291" s="232">
        <v>0</v>
      </c>
      <c r="J291" s="232">
        <v>0</v>
      </c>
      <c r="K291" s="233">
        <v>0</v>
      </c>
      <c r="L291" s="232">
        <f t="shared" si="40"/>
        <v>0</v>
      </c>
      <c r="M291" s="234">
        <v>0</v>
      </c>
      <c r="N291" s="232">
        <f t="shared" si="49"/>
        <v>0</v>
      </c>
      <c r="O291" s="243"/>
      <c r="P291" s="216"/>
      <c r="Q291" s="236">
        <f t="shared" si="41"/>
        <v>0</v>
      </c>
      <c r="R291" s="237">
        <v>0</v>
      </c>
      <c r="S291" s="236">
        <f t="shared" si="42"/>
        <v>0</v>
      </c>
      <c r="T291" s="236">
        <f t="shared" si="43"/>
        <v>0</v>
      </c>
      <c r="U291" s="236">
        <f t="shared" si="44"/>
        <v>0</v>
      </c>
      <c r="V291" s="236">
        <f t="shared" si="45"/>
        <v>0</v>
      </c>
      <c r="W291" s="236">
        <f t="shared" si="46"/>
        <v>0</v>
      </c>
      <c r="X291" s="238">
        <f t="shared" si="47"/>
        <v>0</v>
      </c>
      <c r="Y291" s="238">
        <f t="shared" si="48"/>
        <v>0</v>
      </c>
    </row>
    <row r="292" spans="1:25" ht="30" x14ac:dyDescent="0.25">
      <c r="A292" s="191" t="s">
        <v>228</v>
      </c>
      <c r="B292" s="228" t="s">
        <v>269</v>
      </c>
      <c r="C292" s="193" t="s">
        <v>270</v>
      </c>
      <c r="D292" s="194">
        <v>2470.8000000000002</v>
      </c>
      <c r="E292" s="229">
        <v>2470.8000000000002</v>
      </c>
      <c r="F292" s="230" t="s">
        <v>33</v>
      </c>
      <c r="G292" s="231">
        <v>1</v>
      </c>
      <c r="H292" s="232">
        <v>0</v>
      </c>
      <c r="I292" s="232">
        <v>0</v>
      </c>
      <c r="J292" s="232">
        <v>0</v>
      </c>
      <c r="K292" s="233">
        <v>0</v>
      </c>
      <c r="L292" s="232">
        <f t="shared" si="40"/>
        <v>1</v>
      </c>
      <c r="M292" s="234">
        <v>1</v>
      </c>
      <c r="N292" s="232">
        <f t="shared" si="49"/>
        <v>0</v>
      </c>
      <c r="O292" s="243"/>
      <c r="P292" s="216"/>
      <c r="Q292" s="236">
        <f t="shared" si="41"/>
        <v>2470.8000000000002</v>
      </c>
      <c r="R292" s="237">
        <v>0</v>
      </c>
      <c r="S292" s="236">
        <f t="shared" si="42"/>
        <v>0</v>
      </c>
      <c r="T292" s="236">
        <f t="shared" si="43"/>
        <v>0</v>
      </c>
      <c r="U292" s="236">
        <f t="shared" si="44"/>
        <v>0</v>
      </c>
      <c r="V292" s="236">
        <f t="shared" si="45"/>
        <v>0</v>
      </c>
      <c r="W292" s="236">
        <f t="shared" si="46"/>
        <v>2470.8000000000002</v>
      </c>
      <c r="X292" s="238">
        <f t="shared" si="47"/>
        <v>2470.8000000000002</v>
      </c>
      <c r="Y292" s="238">
        <f t="shared" si="48"/>
        <v>0</v>
      </c>
    </row>
    <row r="293" spans="1:25" ht="30" x14ac:dyDescent="0.25">
      <c r="A293" s="191" t="s">
        <v>228</v>
      </c>
      <c r="B293" s="228" t="s">
        <v>271</v>
      </c>
      <c r="C293" s="193" t="s">
        <v>272</v>
      </c>
      <c r="D293" s="194">
        <v>21.46</v>
      </c>
      <c r="E293" s="229">
        <v>21.46</v>
      </c>
      <c r="F293" s="230" t="s">
        <v>33</v>
      </c>
      <c r="G293" s="231">
        <v>9</v>
      </c>
      <c r="H293" s="232">
        <v>0</v>
      </c>
      <c r="I293" s="232">
        <v>0</v>
      </c>
      <c r="J293" s="232">
        <v>0</v>
      </c>
      <c r="K293" s="233">
        <v>0</v>
      </c>
      <c r="L293" s="232">
        <f t="shared" si="40"/>
        <v>9</v>
      </c>
      <c r="M293" s="234">
        <v>9</v>
      </c>
      <c r="N293" s="232">
        <f t="shared" si="49"/>
        <v>0</v>
      </c>
      <c r="O293" s="243"/>
      <c r="P293" s="216"/>
      <c r="Q293" s="236">
        <f t="shared" si="41"/>
        <v>193.14000000000001</v>
      </c>
      <c r="R293" s="237">
        <v>0</v>
      </c>
      <c r="S293" s="236">
        <f t="shared" si="42"/>
        <v>0</v>
      </c>
      <c r="T293" s="236">
        <f t="shared" si="43"/>
        <v>0</v>
      </c>
      <c r="U293" s="236">
        <f t="shared" si="44"/>
        <v>0</v>
      </c>
      <c r="V293" s="236">
        <f t="shared" si="45"/>
        <v>0</v>
      </c>
      <c r="W293" s="236">
        <f t="shared" si="46"/>
        <v>193.14000000000001</v>
      </c>
      <c r="X293" s="238">
        <f t="shared" si="47"/>
        <v>193.14000000000001</v>
      </c>
      <c r="Y293" s="238">
        <f t="shared" si="48"/>
        <v>0</v>
      </c>
    </row>
    <row r="294" spans="1:25" ht="30" x14ac:dyDescent="0.25">
      <c r="A294" s="191" t="s">
        <v>228</v>
      </c>
      <c r="B294" s="228" t="s">
        <v>273</v>
      </c>
      <c r="C294" s="193" t="s">
        <v>274</v>
      </c>
      <c r="D294" s="194">
        <v>11.99</v>
      </c>
      <c r="E294" s="229">
        <v>11.99</v>
      </c>
      <c r="F294" s="230" t="s">
        <v>33</v>
      </c>
      <c r="G294" s="231">
        <v>0</v>
      </c>
      <c r="H294" s="232">
        <v>0</v>
      </c>
      <c r="I294" s="232">
        <v>0</v>
      </c>
      <c r="J294" s="232">
        <v>0</v>
      </c>
      <c r="K294" s="233">
        <v>0</v>
      </c>
      <c r="L294" s="232">
        <f t="shared" si="40"/>
        <v>0</v>
      </c>
      <c r="M294" s="234">
        <v>0</v>
      </c>
      <c r="N294" s="232">
        <f t="shared" si="49"/>
        <v>0</v>
      </c>
      <c r="O294" s="244" t="s">
        <v>2335</v>
      </c>
      <c r="P294" s="216"/>
      <c r="Q294" s="236">
        <f t="shared" si="41"/>
        <v>0</v>
      </c>
      <c r="R294" s="237">
        <v>0</v>
      </c>
      <c r="S294" s="236">
        <f t="shared" si="42"/>
        <v>0</v>
      </c>
      <c r="T294" s="236">
        <f t="shared" si="43"/>
        <v>0</v>
      </c>
      <c r="U294" s="236">
        <f t="shared" si="44"/>
        <v>0</v>
      </c>
      <c r="V294" s="236">
        <f t="shared" si="45"/>
        <v>0</v>
      </c>
      <c r="W294" s="236">
        <f t="shared" si="46"/>
        <v>0</v>
      </c>
      <c r="X294" s="238">
        <f t="shared" si="47"/>
        <v>0</v>
      </c>
      <c r="Y294" s="238">
        <f t="shared" si="48"/>
        <v>0</v>
      </c>
    </row>
    <row r="295" spans="1:25" ht="30" x14ac:dyDescent="0.25">
      <c r="A295" s="191" t="s">
        <v>228</v>
      </c>
      <c r="B295" s="228" t="s">
        <v>275</v>
      </c>
      <c r="C295" s="193" t="s">
        <v>276</v>
      </c>
      <c r="D295" s="194">
        <v>34</v>
      </c>
      <c r="E295" s="229">
        <v>34</v>
      </c>
      <c r="F295" s="230" t="s">
        <v>33</v>
      </c>
      <c r="G295" s="231">
        <v>1</v>
      </c>
      <c r="H295" s="232">
        <v>0</v>
      </c>
      <c r="I295" s="232">
        <v>0</v>
      </c>
      <c r="J295" s="232">
        <v>0</v>
      </c>
      <c r="K295" s="233">
        <v>0</v>
      </c>
      <c r="L295" s="232">
        <f t="shared" si="40"/>
        <v>1</v>
      </c>
      <c r="M295" s="234">
        <v>1</v>
      </c>
      <c r="N295" s="232">
        <f t="shared" si="49"/>
        <v>0</v>
      </c>
      <c r="O295" s="243"/>
      <c r="P295" s="216"/>
      <c r="Q295" s="236">
        <f t="shared" si="41"/>
        <v>34</v>
      </c>
      <c r="R295" s="237">
        <v>0</v>
      </c>
      <c r="S295" s="236">
        <f t="shared" si="42"/>
        <v>0</v>
      </c>
      <c r="T295" s="236">
        <f t="shared" si="43"/>
        <v>0</v>
      </c>
      <c r="U295" s="236">
        <f t="shared" si="44"/>
        <v>0</v>
      </c>
      <c r="V295" s="236">
        <f t="shared" si="45"/>
        <v>0</v>
      </c>
      <c r="W295" s="236">
        <f t="shared" si="46"/>
        <v>34</v>
      </c>
      <c r="X295" s="238">
        <f t="shared" si="47"/>
        <v>34</v>
      </c>
      <c r="Y295" s="238">
        <f t="shared" si="48"/>
        <v>0</v>
      </c>
    </row>
    <row r="296" spans="1:25" ht="30" x14ac:dyDescent="0.25">
      <c r="A296" s="191" t="s">
        <v>228</v>
      </c>
      <c r="B296" s="228" t="s">
        <v>277</v>
      </c>
      <c r="C296" s="193" t="s">
        <v>278</v>
      </c>
      <c r="D296" s="194">
        <v>124</v>
      </c>
      <c r="E296" s="229">
        <v>124</v>
      </c>
      <c r="F296" s="230" t="s">
        <v>33</v>
      </c>
      <c r="G296" s="231">
        <v>0</v>
      </c>
      <c r="H296" s="232">
        <v>0</v>
      </c>
      <c r="I296" s="232">
        <v>0</v>
      </c>
      <c r="J296" s="232">
        <v>0</v>
      </c>
      <c r="K296" s="233">
        <v>0</v>
      </c>
      <c r="L296" s="232">
        <f t="shared" si="40"/>
        <v>0</v>
      </c>
      <c r="M296" s="234">
        <v>0</v>
      </c>
      <c r="N296" s="232">
        <f t="shared" si="49"/>
        <v>0</v>
      </c>
      <c r="O296" s="243"/>
      <c r="P296" s="216"/>
      <c r="Q296" s="236">
        <f t="shared" si="41"/>
        <v>0</v>
      </c>
      <c r="R296" s="237">
        <v>0</v>
      </c>
      <c r="S296" s="236">
        <f t="shared" si="42"/>
        <v>0</v>
      </c>
      <c r="T296" s="236">
        <f t="shared" si="43"/>
        <v>0</v>
      </c>
      <c r="U296" s="236">
        <f t="shared" si="44"/>
        <v>0</v>
      </c>
      <c r="V296" s="236">
        <f t="shared" si="45"/>
        <v>0</v>
      </c>
      <c r="W296" s="236">
        <f t="shared" si="46"/>
        <v>0</v>
      </c>
      <c r="X296" s="238">
        <f t="shared" si="47"/>
        <v>0</v>
      </c>
      <c r="Y296" s="238">
        <f t="shared" si="48"/>
        <v>0</v>
      </c>
    </row>
    <row r="297" spans="1:25" ht="45" x14ac:dyDescent="0.25">
      <c r="A297" s="191" t="s">
        <v>228</v>
      </c>
      <c r="B297" s="228" t="s">
        <v>279</v>
      </c>
      <c r="C297" s="193" t="s">
        <v>280</v>
      </c>
      <c r="D297" s="194">
        <v>0</v>
      </c>
      <c r="E297" s="229">
        <v>0</v>
      </c>
      <c r="F297" s="230" t="s">
        <v>33</v>
      </c>
      <c r="G297" s="231">
        <v>0</v>
      </c>
      <c r="H297" s="232">
        <v>0</v>
      </c>
      <c r="I297" s="232">
        <v>0</v>
      </c>
      <c r="J297" s="232">
        <v>0</v>
      </c>
      <c r="K297" s="233">
        <v>0</v>
      </c>
      <c r="L297" s="232">
        <f t="shared" si="40"/>
        <v>0</v>
      </c>
      <c r="M297" s="234">
        <v>0</v>
      </c>
      <c r="N297" s="232">
        <f t="shared" si="49"/>
        <v>0</v>
      </c>
      <c r="O297" s="243"/>
      <c r="P297" s="216"/>
      <c r="Q297" s="236">
        <f t="shared" si="41"/>
        <v>0</v>
      </c>
      <c r="R297" s="237">
        <v>0</v>
      </c>
      <c r="S297" s="236">
        <f t="shared" si="42"/>
        <v>0</v>
      </c>
      <c r="T297" s="236">
        <f t="shared" si="43"/>
        <v>0</v>
      </c>
      <c r="U297" s="236">
        <f t="shared" si="44"/>
        <v>0</v>
      </c>
      <c r="V297" s="236">
        <f t="shared" si="45"/>
        <v>0</v>
      </c>
      <c r="W297" s="236">
        <f t="shared" si="46"/>
        <v>0</v>
      </c>
      <c r="X297" s="238">
        <f t="shared" si="47"/>
        <v>0</v>
      </c>
      <c r="Y297" s="238">
        <f t="shared" si="48"/>
        <v>0</v>
      </c>
    </row>
    <row r="298" spans="1:25" ht="45" x14ac:dyDescent="0.25">
      <c r="A298" s="191" t="s">
        <v>228</v>
      </c>
      <c r="B298" s="228" t="s">
        <v>281</v>
      </c>
      <c r="C298" s="193" t="s">
        <v>282</v>
      </c>
      <c r="D298" s="194">
        <v>12</v>
      </c>
      <c r="E298" s="229">
        <v>12</v>
      </c>
      <c r="F298" s="230" t="s">
        <v>33</v>
      </c>
      <c r="G298" s="231">
        <v>6</v>
      </c>
      <c r="H298" s="232">
        <v>0</v>
      </c>
      <c r="I298" s="232">
        <v>0</v>
      </c>
      <c r="J298" s="232">
        <v>0</v>
      </c>
      <c r="K298" s="233">
        <v>0</v>
      </c>
      <c r="L298" s="232">
        <f t="shared" si="40"/>
        <v>6</v>
      </c>
      <c r="M298" s="234">
        <v>6</v>
      </c>
      <c r="N298" s="232">
        <f t="shared" si="49"/>
        <v>0</v>
      </c>
      <c r="O298" s="243"/>
      <c r="P298" s="216"/>
      <c r="Q298" s="236">
        <f t="shared" si="41"/>
        <v>72</v>
      </c>
      <c r="R298" s="237">
        <v>0</v>
      </c>
      <c r="S298" s="236">
        <f t="shared" si="42"/>
        <v>0</v>
      </c>
      <c r="T298" s="236">
        <f t="shared" si="43"/>
        <v>0</v>
      </c>
      <c r="U298" s="236">
        <f t="shared" si="44"/>
        <v>0</v>
      </c>
      <c r="V298" s="236">
        <f t="shared" si="45"/>
        <v>0</v>
      </c>
      <c r="W298" s="236">
        <f t="shared" si="46"/>
        <v>72</v>
      </c>
      <c r="X298" s="238">
        <f t="shared" si="47"/>
        <v>72</v>
      </c>
      <c r="Y298" s="238">
        <f t="shared" si="48"/>
        <v>0</v>
      </c>
    </row>
    <row r="299" spans="1:25" ht="45" x14ac:dyDescent="0.25">
      <c r="A299" s="191" t="s">
        <v>228</v>
      </c>
      <c r="B299" s="228" t="s">
        <v>283</v>
      </c>
      <c r="C299" s="193" t="s">
        <v>284</v>
      </c>
      <c r="D299" s="194">
        <v>0</v>
      </c>
      <c r="E299" s="229">
        <v>0</v>
      </c>
      <c r="F299" s="230" t="s">
        <v>33</v>
      </c>
      <c r="G299" s="231">
        <v>0</v>
      </c>
      <c r="H299" s="232">
        <v>0</v>
      </c>
      <c r="I299" s="232">
        <v>0</v>
      </c>
      <c r="J299" s="232">
        <v>0</v>
      </c>
      <c r="K299" s="233">
        <v>0</v>
      </c>
      <c r="L299" s="232">
        <f t="shared" si="40"/>
        <v>0</v>
      </c>
      <c r="M299" s="234">
        <v>0</v>
      </c>
      <c r="N299" s="232">
        <f t="shared" si="49"/>
        <v>0</v>
      </c>
      <c r="O299" s="243"/>
      <c r="P299" s="216"/>
      <c r="Q299" s="236">
        <f t="shared" si="41"/>
        <v>0</v>
      </c>
      <c r="R299" s="237">
        <v>0</v>
      </c>
      <c r="S299" s="236">
        <f t="shared" si="42"/>
        <v>0</v>
      </c>
      <c r="T299" s="236">
        <f t="shared" si="43"/>
        <v>0</v>
      </c>
      <c r="U299" s="236">
        <f t="shared" si="44"/>
        <v>0</v>
      </c>
      <c r="V299" s="236">
        <f t="shared" si="45"/>
        <v>0</v>
      </c>
      <c r="W299" s="236">
        <f t="shared" si="46"/>
        <v>0</v>
      </c>
      <c r="X299" s="238">
        <f t="shared" si="47"/>
        <v>0</v>
      </c>
      <c r="Y299" s="238">
        <f t="shared" si="48"/>
        <v>0</v>
      </c>
    </row>
    <row r="300" spans="1:25" ht="30" x14ac:dyDescent="0.25">
      <c r="A300" s="191"/>
      <c r="B300" s="228" t="s">
        <v>285</v>
      </c>
      <c r="C300" s="193" t="s">
        <v>286</v>
      </c>
      <c r="D300" s="194">
        <v>25</v>
      </c>
      <c r="E300" s="229">
        <v>25</v>
      </c>
      <c r="F300" s="232" t="s">
        <v>33</v>
      </c>
      <c r="G300" s="231">
        <v>0</v>
      </c>
      <c r="H300" s="232">
        <v>0</v>
      </c>
      <c r="I300" s="232">
        <v>0</v>
      </c>
      <c r="J300" s="232">
        <v>0</v>
      </c>
      <c r="K300" s="233">
        <v>0</v>
      </c>
      <c r="L300" s="232">
        <f t="shared" si="40"/>
        <v>0</v>
      </c>
      <c r="M300" s="234">
        <v>0</v>
      </c>
      <c r="N300" s="232">
        <f t="shared" si="49"/>
        <v>0</v>
      </c>
      <c r="O300" s="243"/>
      <c r="P300" s="241"/>
      <c r="Q300" s="236">
        <f t="shared" si="41"/>
        <v>0</v>
      </c>
      <c r="R300" s="237">
        <v>0</v>
      </c>
      <c r="S300" s="236">
        <f t="shared" si="42"/>
        <v>0</v>
      </c>
      <c r="T300" s="236">
        <f t="shared" si="43"/>
        <v>0</v>
      </c>
      <c r="U300" s="236">
        <f t="shared" si="44"/>
        <v>0</v>
      </c>
      <c r="V300" s="236">
        <f t="shared" si="45"/>
        <v>0</v>
      </c>
      <c r="W300" s="236">
        <f t="shared" si="46"/>
        <v>0</v>
      </c>
      <c r="X300" s="238">
        <f t="shared" si="47"/>
        <v>0</v>
      </c>
      <c r="Y300" s="238">
        <f t="shared" si="48"/>
        <v>0</v>
      </c>
    </row>
    <row r="301" spans="1:25" ht="30" x14ac:dyDescent="0.25">
      <c r="A301" s="191" t="s">
        <v>228</v>
      </c>
      <c r="B301" s="228" t="s">
        <v>287</v>
      </c>
      <c r="C301" s="193" t="s">
        <v>288</v>
      </c>
      <c r="D301" s="194">
        <v>29</v>
      </c>
      <c r="E301" s="229">
        <v>29</v>
      </c>
      <c r="F301" s="230" t="s">
        <v>33</v>
      </c>
      <c r="G301" s="231">
        <v>0</v>
      </c>
      <c r="H301" s="232">
        <v>0</v>
      </c>
      <c r="I301" s="232">
        <v>0</v>
      </c>
      <c r="J301" s="232">
        <v>0</v>
      </c>
      <c r="K301" s="233">
        <v>0</v>
      </c>
      <c r="L301" s="232">
        <f t="shared" si="40"/>
        <v>0</v>
      </c>
      <c r="M301" s="234">
        <v>0</v>
      </c>
      <c r="N301" s="232">
        <f t="shared" si="49"/>
        <v>0</v>
      </c>
      <c r="O301" s="243"/>
      <c r="P301" s="216"/>
      <c r="Q301" s="236">
        <f t="shared" si="41"/>
        <v>0</v>
      </c>
      <c r="R301" s="237">
        <v>0</v>
      </c>
      <c r="S301" s="236">
        <f t="shared" si="42"/>
        <v>0</v>
      </c>
      <c r="T301" s="236">
        <f t="shared" si="43"/>
        <v>0</v>
      </c>
      <c r="U301" s="236">
        <f t="shared" si="44"/>
        <v>0</v>
      </c>
      <c r="V301" s="236">
        <f t="shared" si="45"/>
        <v>0</v>
      </c>
      <c r="W301" s="236">
        <f t="shared" si="46"/>
        <v>0</v>
      </c>
      <c r="X301" s="238">
        <f t="shared" si="47"/>
        <v>0</v>
      </c>
      <c r="Y301" s="238">
        <f t="shared" si="48"/>
        <v>0</v>
      </c>
    </row>
    <row r="302" spans="1:25" ht="18" x14ac:dyDescent="0.25">
      <c r="A302" s="191" t="s">
        <v>228</v>
      </c>
      <c r="B302" s="228" t="s">
        <v>289</v>
      </c>
      <c r="C302" s="193" t="s">
        <v>290</v>
      </c>
      <c r="D302" s="194">
        <v>5</v>
      </c>
      <c r="E302" s="229">
        <v>5</v>
      </c>
      <c r="F302" s="230" t="s">
        <v>33</v>
      </c>
      <c r="G302" s="231">
        <v>1</v>
      </c>
      <c r="H302" s="232">
        <v>0</v>
      </c>
      <c r="I302" s="232">
        <v>0</v>
      </c>
      <c r="J302" s="232">
        <v>0</v>
      </c>
      <c r="K302" s="233">
        <v>0</v>
      </c>
      <c r="L302" s="232">
        <f t="shared" si="40"/>
        <v>1</v>
      </c>
      <c r="M302" s="234">
        <v>1</v>
      </c>
      <c r="N302" s="232">
        <f t="shared" si="49"/>
        <v>0</v>
      </c>
      <c r="O302" s="243"/>
      <c r="P302" s="216"/>
      <c r="Q302" s="236">
        <f t="shared" si="41"/>
        <v>5</v>
      </c>
      <c r="R302" s="237">
        <v>0</v>
      </c>
      <c r="S302" s="236">
        <f t="shared" si="42"/>
        <v>0</v>
      </c>
      <c r="T302" s="236">
        <f t="shared" si="43"/>
        <v>0</v>
      </c>
      <c r="U302" s="236">
        <f t="shared" si="44"/>
        <v>0</v>
      </c>
      <c r="V302" s="236">
        <f t="shared" si="45"/>
        <v>0</v>
      </c>
      <c r="W302" s="236">
        <f t="shared" si="46"/>
        <v>5</v>
      </c>
      <c r="X302" s="238">
        <f t="shared" si="47"/>
        <v>5</v>
      </c>
      <c r="Y302" s="238">
        <f t="shared" si="48"/>
        <v>0</v>
      </c>
    </row>
    <row r="303" spans="1:25" ht="18" x14ac:dyDescent="0.25">
      <c r="A303" s="191" t="s">
        <v>228</v>
      </c>
      <c r="B303" s="228" t="s">
        <v>291</v>
      </c>
      <c r="C303" s="193" t="s">
        <v>292</v>
      </c>
      <c r="D303" s="194">
        <v>7</v>
      </c>
      <c r="E303" s="229">
        <v>7</v>
      </c>
      <c r="F303" s="230" t="s">
        <v>33</v>
      </c>
      <c r="G303" s="231">
        <v>0</v>
      </c>
      <c r="H303" s="232">
        <v>0</v>
      </c>
      <c r="I303" s="232">
        <v>0</v>
      </c>
      <c r="J303" s="232">
        <v>0</v>
      </c>
      <c r="K303" s="233">
        <v>0</v>
      </c>
      <c r="L303" s="232">
        <f t="shared" si="40"/>
        <v>0</v>
      </c>
      <c r="M303" s="234">
        <v>0</v>
      </c>
      <c r="N303" s="232">
        <f t="shared" si="49"/>
        <v>0</v>
      </c>
      <c r="O303" s="243"/>
      <c r="P303" s="216"/>
      <c r="Q303" s="236">
        <f t="shared" si="41"/>
        <v>0</v>
      </c>
      <c r="R303" s="237">
        <v>0</v>
      </c>
      <c r="S303" s="236">
        <f t="shared" si="42"/>
        <v>0</v>
      </c>
      <c r="T303" s="236">
        <f t="shared" si="43"/>
        <v>0</v>
      </c>
      <c r="U303" s="236">
        <f t="shared" si="44"/>
        <v>0</v>
      </c>
      <c r="V303" s="236">
        <f t="shared" si="45"/>
        <v>0</v>
      </c>
      <c r="W303" s="236">
        <f t="shared" si="46"/>
        <v>0</v>
      </c>
      <c r="X303" s="238">
        <f t="shared" si="47"/>
        <v>0</v>
      </c>
      <c r="Y303" s="238">
        <f t="shared" si="48"/>
        <v>0</v>
      </c>
    </row>
    <row r="304" spans="1:25" ht="30" x14ac:dyDescent="0.25">
      <c r="A304" s="191" t="s">
        <v>228</v>
      </c>
      <c r="B304" s="228" t="s">
        <v>293</v>
      </c>
      <c r="C304" s="193" t="s">
        <v>294</v>
      </c>
      <c r="D304" s="194">
        <v>6.03</v>
      </c>
      <c r="E304" s="229">
        <v>6.03</v>
      </c>
      <c r="F304" s="230" t="s">
        <v>33</v>
      </c>
      <c r="G304" s="231">
        <v>2</v>
      </c>
      <c r="H304" s="232">
        <v>0</v>
      </c>
      <c r="I304" s="232">
        <v>0</v>
      </c>
      <c r="J304" s="232">
        <v>0</v>
      </c>
      <c r="K304" s="233">
        <v>0</v>
      </c>
      <c r="L304" s="232">
        <f t="shared" si="40"/>
        <v>2</v>
      </c>
      <c r="M304" s="234">
        <v>2</v>
      </c>
      <c r="N304" s="232">
        <f t="shared" si="49"/>
        <v>0</v>
      </c>
      <c r="O304" s="243"/>
      <c r="P304" s="216"/>
      <c r="Q304" s="236">
        <f t="shared" si="41"/>
        <v>12.06</v>
      </c>
      <c r="R304" s="237">
        <v>0</v>
      </c>
      <c r="S304" s="236">
        <f t="shared" si="42"/>
        <v>0</v>
      </c>
      <c r="T304" s="236">
        <f t="shared" si="43"/>
        <v>0</v>
      </c>
      <c r="U304" s="236">
        <f t="shared" si="44"/>
        <v>0</v>
      </c>
      <c r="V304" s="236">
        <f t="shared" si="45"/>
        <v>0</v>
      </c>
      <c r="W304" s="236">
        <f t="shared" si="46"/>
        <v>12.06</v>
      </c>
      <c r="X304" s="238">
        <f t="shared" si="47"/>
        <v>12.06</v>
      </c>
      <c r="Y304" s="238">
        <f t="shared" si="48"/>
        <v>0</v>
      </c>
    </row>
    <row r="305" spans="1:25" ht="30" x14ac:dyDescent="0.25">
      <c r="A305" s="191" t="s">
        <v>228</v>
      </c>
      <c r="B305" s="228" t="s">
        <v>295</v>
      </c>
      <c r="C305" s="193" t="s">
        <v>296</v>
      </c>
      <c r="D305" s="194">
        <v>28.68</v>
      </c>
      <c r="E305" s="229">
        <v>28.68</v>
      </c>
      <c r="F305" s="230" t="s">
        <v>33</v>
      </c>
      <c r="G305" s="231">
        <v>0</v>
      </c>
      <c r="H305" s="232">
        <v>0</v>
      </c>
      <c r="I305" s="232">
        <v>0</v>
      </c>
      <c r="J305" s="232">
        <v>0</v>
      </c>
      <c r="K305" s="233">
        <v>0</v>
      </c>
      <c r="L305" s="232">
        <f t="shared" si="40"/>
        <v>0</v>
      </c>
      <c r="M305" s="234">
        <v>0</v>
      </c>
      <c r="N305" s="232">
        <f t="shared" si="49"/>
        <v>0</v>
      </c>
      <c r="O305" s="243"/>
      <c r="P305" s="216"/>
      <c r="Q305" s="236">
        <f t="shared" si="41"/>
        <v>0</v>
      </c>
      <c r="R305" s="237">
        <v>0</v>
      </c>
      <c r="S305" s="236">
        <f t="shared" si="42"/>
        <v>0</v>
      </c>
      <c r="T305" s="236">
        <f t="shared" si="43"/>
        <v>0</v>
      </c>
      <c r="U305" s="236">
        <f t="shared" si="44"/>
        <v>0</v>
      </c>
      <c r="V305" s="236">
        <f t="shared" si="45"/>
        <v>0</v>
      </c>
      <c r="W305" s="236">
        <f t="shared" si="46"/>
        <v>0</v>
      </c>
      <c r="X305" s="238">
        <f t="shared" si="47"/>
        <v>0</v>
      </c>
      <c r="Y305" s="238">
        <f t="shared" si="48"/>
        <v>0</v>
      </c>
    </row>
    <row r="306" spans="1:25" ht="30" x14ac:dyDescent="0.25">
      <c r="A306" s="191" t="s">
        <v>228</v>
      </c>
      <c r="B306" s="228" t="s">
        <v>297</v>
      </c>
      <c r="C306" s="193" t="s">
        <v>298</v>
      </c>
      <c r="D306" s="194">
        <v>5.65</v>
      </c>
      <c r="E306" s="229">
        <v>5.65</v>
      </c>
      <c r="F306" s="230" t="s">
        <v>33</v>
      </c>
      <c r="G306" s="231">
        <v>6</v>
      </c>
      <c r="H306" s="232">
        <v>0</v>
      </c>
      <c r="I306" s="232">
        <v>0</v>
      </c>
      <c r="J306" s="232">
        <v>0</v>
      </c>
      <c r="K306" s="233">
        <v>0</v>
      </c>
      <c r="L306" s="232">
        <f t="shared" si="40"/>
        <v>6</v>
      </c>
      <c r="M306" s="234">
        <v>6</v>
      </c>
      <c r="N306" s="232">
        <f t="shared" si="49"/>
        <v>0</v>
      </c>
      <c r="O306" s="242"/>
      <c r="P306" s="216"/>
      <c r="Q306" s="236">
        <f t="shared" si="41"/>
        <v>33.900000000000006</v>
      </c>
      <c r="R306" s="237">
        <v>0</v>
      </c>
      <c r="S306" s="236">
        <f t="shared" si="42"/>
        <v>0</v>
      </c>
      <c r="T306" s="236">
        <f t="shared" si="43"/>
        <v>0</v>
      </c>
      <c r="U306" s="236">
        <f t="shared" si="44"/>
        <v>0</v>
      </c>
      <c r="V306" s="236">
        <f t="shared" si="45"/>
        <v>0</v>
      </c>
      <c r="W306" s="236">
        <f t="shared" si="46"/>
        <v>33.900000000000006</v>
      </c>
      <c r="X306" s="238">
        <f t="shared" si="47"/>
        <v>33.900000000000006</v>
      </c>
      <c r="Y306" s="238">
        <f t="shared" si="48"/>
        <v>0</v>
      </c>
    </row>
    <row r="307" spans="1:25" ht="30" x14ac:dyDescent="0.25">
      <c r="A307" s="191" t="s">
        <v>228</v>
      </c>
      <c r="B307" s="228" t="s">
        <v>299</v>
      </c>
      <c r="C307" s="193" t="s">
        <v>300</v>
      </c>
      <c r="D307" s="194">
        <v>3.45</v>
      </c>
      <c r="E307" s="229">
        <v>3.45</v>
      </c>
      <c r="F307" s="230" t="s">
        <v>33</v>
      </c>
      <c r="G307" s="231">
        <v>2</v>
      </c>
      <c r="H307" s="232">
        <v>0</v>
      </c>
      <c r="I307" s="232">
        <v>0</v>
      </c>
      <c r="J307" s="232">
        <v>1</v>
      </c>
      <c r="K307" s="233">
        <v>0</v>
      </c>
      <c r="L307" s="232">
        <f t="shared" si="40"/>
        <v>1</v>
      </c>
      <c r="M307" s="234">
        <v>1</v>
      </c>
      <c r="N307" s="232">
        <f t="shared" si="49"/>
        <v>0</v>
      </c>
      <c r="O307" s="242"/>
      <c r="P307" s="216"/>
      <c r="Q307" s="236">
        <f t="shared" si="41"/>
        <v>6.9</v>
      </c>
      <c r="R307" s="237">
        <v>0</v>
      </c>
      <c r="S307" s="236">
        <f t="shared" si="42"/>
        <v>0</v>
      </c>
      <c r="T307" s="236">
        <f t="shared" si="43"/>
        <v>0</v>
      </c>
      <c r="U307" s="236">
        <f t="shared" si="44"/>
        <v>3.45</v>
      </c>
      <c r="V307" s="236">
        <f t="shared" si="45"/>
        <v>0</v>
      </c>
      <c r="W307" s="236">
        <f t="shared" si="46"/>
        <v>3.45</v>
      </c>
      <c r="X307" s="238">
        <f t="shared" si="47"/>
        <v>3.45</v>
      </c>
      <c r="Y307" s="238">
        <f t="shared" si="48"/>
        <v>0</v>
      </c>
    </row>
    <row r="308" spans="1:25" ht="30" x14ac:dyDescent="0.25">
      <c r="A308" s="191" t="s">
        <v>228</v>
      </c>
      <c r="B308" s="228" t="s">
        <v>301</v>
      </c>
      <c r="C308" s="193" t="s">
        <v>302</v>
      </c>
      <c r="D308" s="194">
        <v>13.05</v>
      </c>
      <c r="E308" s="229">
        <v>13.05</v>
      </c>
      <c r="F308" s="230" t="s">
        <v>33</v>
      </c>
      <c r="G308" s="231">
        <v>0</v>
      </c>
      <c r="H308" s="232">
        <v>0</v>
      </c>
      <c r="I308" s="232">
        <v>0</v>
      </c>
      <c r="J308" s="232">
        <v>0</v>
      </c>
      <c r="K308" s="233">
        <v>0</v>
      </c>
      <c r="L308" s="232">
        <f t="shared" si="40"/>
        <v>0</v>
      </c>
      <c r="M308" s="234">
        <v>0</v>
      </c>
      <c r="N308" s="232">
        <f t="shared" si="49"/>
        <v>0</v>
      </c>
      <c r="O308" s="242"/>
      <c r="P308" s="216"/>
      <c r="Q308" s="236">
        <f t="shared" si="41"/>
        <v>0</v>
      </c>
      <c r="R308" s="237">
        <v>0</v>
      </c>
      <c r="S308" s="236">
        <f t="shared" si="42"/>
        <v>0</v>
      </c>
      <c r="T308" s="236">
        <f t="shared" si="43"/>
        <v>0</v>
      </c>
      <c r="U308" s="236">
        <f t="shared" si="44"/>
        <v>0</v>
      </c>
      <c r="V308" s="236">
        <f t="shared" si="45"/>
        <v>0</v>
      </c>
      <c r="W308" s="236">
        <f t="shared" si="46"/>
        <v>0</v>
      </c>
      <c r="X308" s="238">
        <f t="shared" si="47"/>
        <v>0</v>
      </c>
      <c r="Y308" s="238">
        <f t="shared" si="48"/>
        <v>0</v>
      </c>
    </row>
    <row r="309" spans="1:25" ht="30" x14ac:dyDescent="0.25">
      <c r="A309" s="191" t="s">
        <v>228</v>
      </c>
      <c r="B309" s="228" t="s">
        <v>303</v>
      </c>
      <c r="C309" s="193" t="s">
        <v>304</v>
      </c>
      <c r="D309" s="194">
        <v>24</v>
      </c>
      <c r="E309" s="229">
        <v>24</v>
      </c>
      <c r="F309" s="230" t="s">
        <v>33</v>
      </c>
      <c r="G309" s="231">
        <v>0</v>
      </c>
      <c r="H309" s="232">
        <v>0</v>
      </c>
      <c r="I309" s="232">
        <v>0</v>
      </c>
      <c r="J309" s="232">
        <v>0</v>
      </c>
      <c r="K309" s="233">
        <v>0</v>
      </c>
      <c r="L309" s="232">
        <f t="shared" si="40"/>
        <v>0</v>
      </c>
      <c r="M309" s="234">
        <v>0</v>
      </c>
      <c r="N309" s="232">
        <f t="shared" si="49"/>
        <v>0</v>
      </c>
      <c r="O309" s="243"/>
      <c r="P309" s="216"/>
      <c r="Q309" s="236">
        <f t="shared" si="41"/>
        <v>0</v>
      </c>
      <c r="R309" s="237">
        <v>0</v>
      </c>
      <c r="S309" s="236">
        <f t="shared" si="42"/>
        <v>0</v>
      </c>
      <c r="T309" s="236">
        <f t="shared" si="43"/>
        <v>0</v>
      </c>
      <c r="U309" s="236">
        <f t="shared" si="44"/>
        <v>0</v>
      </c>
      <c r="V309" s="236">
        <f t="shared" si="45"/>
        <v>0</v>
      </c>
      <c r="W309" s="236">
        <f t="shared" si="46"/>
        <v>0</v>
      </c>
      <c r="X309" s="238">
        <f t="shared" si="47"/>
        <v>0</v>
      </c>
      <c r="Y309" s="238">
        <f t="shared" si="48"/>
        <v>0</v>
      </c>
    </row>
    <row r="310" spans="1:25" ht="30" x14ac:dyDescent="0.25">
      <c r="A310" s="191"/>
      <c r="B310" s="228" t="s">
        <v>2478</v>
      </c>
      <c r="C310" s="193" t="s">
        <v>305</v>
      </c>
      <c r="D310" s="194"/>
      <c r="E310" s="229"/>
      <c r="F310" s="230"/>
      <c r="G310" s="231">
        <v>0</v>
      </c>
      <c r="H310" s="232">
        <v>0</v>
      </c>
      <c r="I310" s="232">
        <v>0</v>
      </c>
      <c r="J310" s="232">
        <v>0</v>
      </c>
      <c r="K310" s="233">
        <v>0</v>
      </c>
      <c r="L310" s="232">
        <f t="shared" si="40"/>
        <v>0</v>
      </c>
      <c r="M310" s="234">
        <v>0</v>
      </c>
      <c r="N310" s="232">
        <f t="shared" si="49"/>
        <v>0</v>
      </c>
      <c r="O310" s="243"/>
      <c r="P310" s="216"/>
      <c r="Q310" s="236">
        <f t="shared" si="41"/>
        <v>0</v>
      </c>
      <c r="R310" s="237">
        <v>0</v>
      </c>
      <c r="S310" s="236">
        <f t="shared" si="42"/>
        <v>0</v>
      </c>
      <c r="T310" s="236">
        <f t="shared" si="43"/>
        <v>0</v>
      </c>
      <c r="U310" s="236">
        <f t="shared" si="44"/>
        <v>0</v>
      </c>
      <c r="V310" s="236">
        <f t="shared" si="45"/>
        <v>0</v>
      </c>
      <c r="W310" s="236">
        <f t="shared" si="46"/>
        <v>0</v>
      </c>
      <c r="X310" s="238">
        <f t="shared" si="47"/>
        <v>0</v>
      </c>
      <c r="Y310" s="238">
        <f t="shared" si="48"/>
        <v>0</v>
      </c>
    </row>
    <row r="311" spans="1:25" ht="30" x14ac:dyDescent="0.25">
      <c r="A311" s="201"/>
      <c r="B311" s="228" t="s">
        <v>306</v>
      </c>
      <c r="C311" s="202" t="s">
        <v>307</v>
      </c>
      <c r="D311" s="203">
        <v>16.899999999999999</v>
      </c>
      <c r="E311" s="250">
        <v>16.899999999999999</v>
      </c>
      <c r="F311" s="251" t="s">
        <v>33</v>
      </c>
      <c r="G311" s="231">
        <v>0</v>
      </c>
      <c r="H311" s="232">
        <v>0</v>
      </c>
      <c r="I311" s="251">
        <v>0</v>
      </c>
      <c r="J311" s="232">
        <v>0</v>
      </c>
      <c r="K311" s="233">
        <v>0</v>
      </c>
      <c r="L311" s="232">
        <f t="shared" si="40"/>
        <v>0</v>
      </c>
      <c r="M311" s="252">
        <v>0</v>
      </c>
      <c r="N311" s="232">
        <f t="shared" si="49"/>
        <v>0</v>
      </c>
      <c r="O311" s="243"/>
      <c r="P311" s="253"/>
      <c r="Q311" s="236">
        <f t="shared" si="41"/>
        <v>0</v>
      </c>
      <c r="R311" s="237">
        <v>0</v>
      </c>
      <c r="S311" s="236">
        <f t="shared" si="42"/>
        <v>0</v>
      </c>
      <c r="T311" s="236">
        <f t="shared" si="43"/>
        <v>0</v>
      </c>
      <c r="U311" s="236">
        <f t="shared" si="44"/>
        <v>0</v>
      </c>
      <c r="V311" s="236">
        <f t="shared" si="45"/>
        <v>0</v>
      </c>
      <c r="W311" s="236">
        <f t="shared" si="46"/>
        <v>0</v>
      </c>
      <c r="X311" s="238">
        <f t="shared" si="47"/>
        <v>0</v>
      </c>
      <c r="Y311" s="238">
        <f t="shared" si="48"/>
        <v>0</v>
      </c>
    </row>
    <row r="312" spans="1:25" ht="30" x14ac:dyDescent="0.25">
      <c r="A312" s="191"/>
      <c r="B312" s="228" t="s">
        <v>308</v>
      </c>
      <c r="C312" s="193" t="s">
        <v>309</v>
      </c>
      <c r="D312" s="194">
        <v>8</v>
      </c>
      <c r="E312" s="229">
        <v>8</v>
      </c>
      <c r="F312" s="232" t="s">
        <v>33</v>
      </c>
      <c r="G312" s="231">
        <v>0</v>
      </c>
      <c r="H312" s="232">
        <v>0</v>
      </c>
      <c r="I312" s="232">
        <v>0</v>
      </c>
      <c r="J312" s="232">
        <v>0</v>
      </c>
      <c r="K312" s="233">
        <v>0</v>
      </c>
      <c r="L312" s="232">
        <f t="shared" si="40"/>
        <v>0</v>
      </c>
      <c r="M312" s="234">
        <v>0</v>
      </c>
      <c r="N312" s="232">
        <f t="shared" si="49"/>
        <v>0</v>
      </c>
      <c r="O312" s="243"/>
      <c r="P312" s="241"/>
      <c r="Q312" s="236">
        <f t="shared" si="41"/>
        <v>0</v>
      </c>
      <c r="R312" s="237">
        <v>0</v>
      </c>
      <c r="S312" s="236">
        <f t="shared" si="42"/>
        <v>0</v>
      </c>
      <c r="T312" s="236">
        <f t="shared" si="43"/>
        <v>0</v>
      </c>
      <c r="U312" s="236">
        <f t="shared" si="44"/>
        <v>0</v>
      </c>
      <c r="V312" s="236">
        <f t="shared" si="45"/>
        <v>0</v>
      </c>
      <c r="W312" s="236">
        <f t="shared" si="46"/>
        <v>0</v>
      </c>
      <c r="X312" s="238">
        <f t="shared" si="47"/>
        <v>0</v>
      </c>
      <c r="Y312" s="238">
        <f t="shared" si="48"/>
        <v>0</v>
      </c>
    </row>
    <row r="313" spans="1:25" ht="30" x14ac:dyDescent="0.25">
      <c r="A313" s="191"/>
      <c r="B313" s="228" t="s">
        <v>310</v>
      </c>
      <c r="C313" s="193" t="s">
        <v>311</v>
      </c>
      <c r="D313" s="204">
        <v>30.99</v>
      </c>
      <c r="E313" s="254">
        <v>30.99</v>
      </c>
      <c r="F313" s="230" t="s">
        <v>33</v>
      </c>
      <c r="G313" s="231">
        <v>0</v>
      </c>
      <c r="H313" s="232">
        <v>0</v>
      </c>
      <c r="I313" s="232">
        <v>0</v>
      </c>
      <c r="J313" s="232">
        <v>0</v>
      </c>
      <c r="K313" s="233">
        <v>0</v>
      </c>
      <c r="L313" s="232">
        <f t="shared" si="40"/>
        <v>0</v>
      </c>
      <c r="M313" s="234">
        <v>0</v>
      </c>
      <c r="N313" s="232">
        <f t="shared" si="49"/>
        <v>0</v>
      </c>
      <c r="O313" s="243"/>
      <c r="P313" s="216"/>
      <c r="Q313" s="236">
        <f t="shared" si="41"/>
        <v>0</v>
      </c>
      <c r="R313" s="237">
        <v>0</v>
      </c>
      <c r="S313" s="236">
        <f t="shared" si="42"/>
        <v>0</v>
      </c>
      <c r="T313" s="236">
        <f t="shared" si="43"/>
        <v>0</v>
      </c>
      <c r="U313" s="236">
        <f t="shared" si="44"/>
        <v>0</v>
      </c>
      <c r="V313" s="236">
        <f t="shared" si="45"/>
        <v>0</v>
      </c>
      <c r="W313" s="236">
        <f t="shared" si="46"/>
        <v>0</v>
      </c>
      <c r="X313" s="238">
        <f t="shared" si="47"/>
        <v>0</v>
      </c>
      <c r="Y313" s="238">
        <f t="shared" si="48"/>
        <v>0</v>
      </c>
    </row>
    <row r="314" spans="1:25" ht="30" x14ac:dyDescent="0.25">
      <c r="A314" s="191" t="s">
        <v>228</v>
      </c>
      <c r="B314" s="228" t="s">
        <v>312</v>
      </c>
      <c r="C314" s="193" t="s">
        <v>313</v>
      </c>
      <c r="D314" s="194">
        <v>199.62</v>
      </c>
      <c r="E314" s="229">
        <v>199.62</v>
      </c>
      <c r="F314" s="230" t="s">
        <v>33</v>
      </c>
      <c r="G314" s="231">
        <v>0</v>
      </c>
      <c r="H314" s="232">
        <v>0</v>
      </c>
      <c r="I314" s="232">
        <v>0</v>
      </c>
      <c r="J314" s="232">
        <v>0</v>
      </c>
      <c r="K314" s="233">
        <v>0</v>
      </c>
      <c r="L314" s="232">
        <f t="shared" si="40"/>
        <v>0</v>
      </c>
      <c r="M314" s="234">
        <v>0</v>
      </c>
      <c r="N314" s="232">
        <f t="shared" si="49"/>
        <v>0</v>
      </c>
      <c r="O314" s="243"/>
      <c r="P314" s="216"/>
      <c r="Q314" s="236">
        <f t="shared" si="41"/>
        <v>0</v>
      </c>
      <c r="R314" s="237">
        <v>0</v>
      </c>
      <c r="S314" s="236">
        <f t="shared" si="42"/>
        <v>0</v>
      </c>
      <c r="T314" s="236">
        <f t="shared" si="43"/>
        <v>0</v>
      </c>
      <c r="U314" s="236">
        <f t="shared" si="44"/>
        <v>0</v>
      </c>
      <c r="V314" s="236">
        <f t="shared" si="45"/>
        <v>0</v>
      </c>
      <c r="W314" s="236">
        <f t="shared" si="46"/>
        <v>0</v>
      </c>
      <c r="X314" s="238">
        <f t="shared" si="47"/>
        <v>0</v>
      </c>
      <c r="Y314" s="238">
        <f t="shared" si="48"/>
        <v>0</v>
      </c>
    </row>
    <row r="315" spans="1:25" ht="30" x14ac:dyDescent="0.25">
      <c r="A315" s="191" t="s">
        <v>1739</v>
      </c>
      <c r="B315" s="228" t="s">
        <v>1777</v>
      </c>
      <c r="C315" s="228" t="s">
        <v>1778</v>
      </c>
      <c r="D315" s="194">
        <v>92.61</v>
      </c>
      <c r="E315" s="229">
        <v>92.61</v>
      </c>
      <c r="F315" s="230"/>
      <c r="G315" s="231">
        <v>0</v>
      </c>
      <c r="H315" s="232">
        <v>0</v>
      </c>
      <c r="I315" s="232">
        <v>0</v>
      </c>
      <c r="J315" s="232">
        <v>0</v>
      </c>
      <c r="K315" s="233">
        <v>0</v>
      </c>
      <c r="L315" s="232">
        <f t="shared" si="40"/>
        <v>0</v>
      </c>
      <c r="M315" s="234">
        <v>0</v>
      </c>
      <c r="N315" s="232">
        <f t="shared" si="49"/>
        <v>0</v>
      </c>
      <c r="O315" s="243"/>
      <c r="P315" s="216"/>
      <c r="Q315" s="236">
        <f t="shared" si="41"/>
        <v>0</v>
      </c>
      <c r="R315" s="237">
        <v>0</v>
      </c>
      <c r="S315" s="236">
        <f t="shared" si="42"/>
        <v>0</v>
      </c>
      <c r="T315" s="236">
        <f t="shared" si="43"/>
        <v>0</v>
      </c>
      <c r="U315" s="236">
        <f t="shared" si="44"/>
        <v>0</v>
      </c>
      <c r="V315" s="236">
        <f t="shared" si="45"/>
        <v>0</v>
      </c>
      <c r="W315" s="236">
        <f t="shared" si="46"/>
        <v>0</v>
      </c>
      <c r="X315" s="238">
        <f t="shared" si="47"/>
        <v>0</v>
      </c>
      <c r="Y315" s="238">
        <f t="shared" si="48"/>
        <v>0</v>
      </c>
    </row>
    <row r="316" spans="1:25" ht="45" x14ac:dyDescent="0.25">
      <c r="A316" s="191" t="s">
        <v>1271</v>
      </c>
      <c r="B316" s="228" t="s">
        <v>1685</v>
      </c>
      <c r="C316" s="193" t="s">
        <v>1686</v>
      </c>
      <c r="D316" s="194">
        <v>229.67999999999998</v>
      </c>
      <c r="E316" s="229">
        <v>229.67999999999998</v>
      </c>
      <c r="F316" s="230" t="s">
        <v>53</v>
      </c>
      <c r="G316" s="231">
        <v>0</v>
      </c>
      <c r="H316" s="232">
        <v>0</v>
      </c>
      <c r="I316" s="232">
        <v>0</v>
      </c>
      <c r="J316" s="232">
        <v>0</v>
      </c>
      <c r="K316" s="233">
        <v>0</v>
      </c>
      <c r="L316" s="232">
        <f t="shared" si="40"/>
        <v>0</v>
      </c>
      <c r="M316" s="234">
        <v>0</v>
      </c>
      <c r="N316" s="232">
        <f t="shared" si="49"/>
        <v>0</v>
      </c>
      <c r="O316" s="243"/>
      <c r="P316" s="216"/>
      <c r="Q316" s="236">
        <f t="shared" si="41"/>
        <v>0</v>
      </c>
      <c r="R316" s="237">
        <v>0</v>
      </c>
      <c r="S316" s="236">
        <f t="shared" si="42"/>
        <v>0</v>
      </c>
      <c r="T316" s="236">
        <f t="shared" si="43"/>
        <v>0</v>
      </c>
      <c r="U316" s="236">
        <f t="shared" si="44"/>
        <v>0</v>
      </c>
      <c r="V316" s="236">
        <f t="shared" si="45"/>
        <v>0</v>
      </c>
      <c r="W316" s="236">
        <f t="shared" si="46"/>
        <v>0</v>
      </c>
      <c r="X316" s="238">
        <f t="shared" si="47"/>
        <v>0</v>
      </c>
      <c r="Y316" s="238">
        <f t="shared" si="48"/>
        <v>0</v>
      </c>
    </row>
    <row r="317" spans="1:25" ht="60" x14ac:dyDescent="0.25">
      <c r="A317" s="191" t="s">
        <v>1271</v>
      </c>
      <c r="B317" s="228" t="s">
        <v>1687</v>
      </c>
      <c r="C317" s="193" t="s">
        <v>1688</v>
      </c>
      <c r="D317" s="194">
        <v>831.3</v>
      </c>
      <c r="E317" s="229">
        <v>831.3</v>
      </c>
      <c r="F317" s="230" t="s">
        <v>33</v>
      </c>
      <c r="G317" s="231">
        <v>0</v>
      </c>
      <c r="H317" s="232">
        <v>0</v>
      </c>
      <c r="I317" s="232">
        <v>0</v>
      </c>
      <c r="J317" s="232">
        <v>0</v>
      </c>
      <c r="K317" s="233">
        <v>0</v>
      </c>
      <c r="L317" s="232">
        <f t="shared" si="40"/>
        <v>0</v>
      </c>
      <c r="M317" s="234">
        <v>0</v>
      </c>
      <c r="N317" s="232">
        <f t="shared" si="49"/>
        <v>0</v>
      </c>
      <c r="O317" s="243"/>
      <c r="P317" s="216"/>
      <c r="Q317" s="236">
        <f t="shared" si="41"/>
        <v>0</v>
      </c>
      <c r="R317" s="237">
        <v>0</v>
      </c>
      <c r="S317" s="236">
        <f t="shared" si="42"/>
        <v>0</v>
      </c>
      <c r="T317" s="236">
        <f t="shared" si="43"/>
        <v>0</v>
      </c>
      <c r="U317" s="236">
        <f t="shared" si="44"/>
        <v>0</v>
      </c>
      <c r="V317" s="236">
        <f t="shared" si="45"/>
        <v>0</v>
      </c>
      <c r="W317" s="236">
        <f t="shared" si="46"/>
        <v>0</v>
      </c>
      <c r="X317" s="238">
        <f t="shared" si="47"/>
        <v>0</v>
      </c>
      <c r="Y317" s="238">
        <f t="shared" si="48"/>
        <v>0</v>
      </c>
    </row>
    <row r="318" spans="1:25" ht="30" x14ac:dyDescent="0.25">
      <c r="A318" s="191" t="s">
        <v>1053</v>
      </c>
      <c r="B318" s="228" t="s">
        <v>1130</v>
      </c>
      <c r="C318" s="193" t="s">
        <v>1131</v>
      </c>
      <c r="D318" s="194">
        <v>255</v>
      </c>
      <c r="E318" s="229">
        <v>255</v>
      </c>
      <c r="F318" s="230" t="s">
        <v>33</v>
      </c>
      <c r="G318" s="231">
        <v>0</v>
      </c>
      <c r="H318" s="232">
        <v>0</v>
      </c>
      <c r="I318" s="232">
        <v>0</v>
      </c>
      <c r="J318" s="232">
        <v>0</v>
      </c>
      <c r="K318" s="233">
        <v>0</v>
      </c>
      <c r="L318" s="232">
        <f t="shared" si="40"/>
        <v>0</v>
      </c>
      <c r="M318" s="234">
        <v>0</v>
      </c>
      <c r="N318" s="232">
        <f t="shared" si="49"/>
        <v>0</v>
      </c>
      <c r="O318" s="243"/>
      <c r="P318" s="216"/>
      <c r="Q318" s="236">
        <f t="shared" si="41"/>
        <v>0</v>
      </c>
      <c r="R318" s="237">
        <v>0</v>
      </c>
      <c r="S318" s="236">
        <f t="shared" si="42"/>
        <v>0</v>
      </c>
      <c r="T318" s="236">
        <f t="shared" si="43"/>
        <v>0</v>
      </c>
      <c r="U318" s="236">
        <f t="shared" si="44"/>
        <v>0</v>
      </c>
      <c r="V318" s="236">
        <f t="shared" si="45"/>
        <v>0</v>
      </c>
      <c r="W318" s="236">
        <f t="shared" si="46"/>
        <v>0</v>
      </c>
      <c r="X318" s="238">
        <f t="shared" si="47"/>
        <v>0</v>
      </c>
      <c r="Y318" s="238">
        <f t="shared" si="48"/>
        <v>0</v>
      </c>
    </row>
    <row r="319" spans="1:25" ht="30" x14ac:dyDescent="0.25">
      <c r="A319" s="191" t="s">
        <v>228</v>
      </c>
      <c r="B319" s="228" t="s">
        <v>314</v>
      </c>
      <c r="C319" s="193" t="s">
        <v>315</v>
      </c>
      <c r="D319" s="194">
        <v>53.19</v>
      </c>
      <c r="E319" s="229">
        <v>53.19</v>
      </c>
      <c r="F319" s="230" t="s">
        <v>33</v>
      </c>
      <c r="G319" s="231">
        <v>0</v>
      </c>
      <c r="H319" s="232">
        <v>0</v>
      </c>
      <c r="I319" s="232">
        <v>0</v>
      </c>
      <c r="J319" s="232">
        <v>0</v>
      </c>
      <c r="K319" s="233">
        <v>0</v>
      </c>
      <c r="L319" s="232">
        <f t="shared" si="40"/>
        <v>0</v>
      </c>
      <c r="M319" s="234">
        <v>0</v>
      </c>
      <c r="N319" s="232">
        <f t="shared" si="49"/>
        <v>0</v>
      </c>
      <c r="O319" s="243"/>
      <c r="P319" s="216"/>
      <c r="Q319" s="236">
        <f t="shared" si="41"/>
        <v>0</v>
      </c>
      <c r="R319" s="237">
        <v>0</v>
      </c>
      <c r="S319" s="236">
        <f t="shared" si="42"/>
        <v>0</v>
      </c>
      <c r="T319" s="236">
        <f t="shared" si="43"/>
        <v>0</v>
      </c>
      <c r="U319" s="236">
        <f t="shared" si="44"/>
        <v>0</v>
      </c>
      <c r="V319" s="236">
        <f t="shared" si="45"/>
        <v>0</v>
      </c>
      <c r="W319" s="236">
        <f t="shared" si="46"/>
        <v>0</v>
      </c>
      <c r="X319" s="238">
        <f t="shared" si="47"/>
        <v>0</v>
      </c>
      <c r="Y319" s="238">
        <f t="shared" si="48"/>
        <v>0</v>
      </c>
    </row>
    <row r="320" spans="1:25" ht="30" x14ac:dyDescent="0.25">
      <c r="A320" s="191" t="s">
        <v>228</v>
      </c>
      <c r="B320" s="228" t="s">
        <v>316</v>
      </c>
      <c r="C320" s="193" t="s">
        <v>317</v>
      </c>
      <c r="D320" s="194">
        <v>79.23</v>
      </c>
      <c r="E320" s="229">
        <v>79.23</v>
      </c>
      <c r="F320" s="230" t="s">
        <v>33</v>
      </c>
      <c r="G320" s="231">
        <v>3</v>
      </c>
      <c r="H320" s="232">
        <v>0</v>
      </c>
      <c r="I320" s="232">
        <v>0</v>
      </c>
      <c r="J320" s="232">
        <v>0</v>
      </c>
      <c r="K320" s="233">
        <v>0</v>
      </c>
      <c r="L320" s="232">
        <f t="shared" si="40"/>
        <v>3</v>
      </c>
      <c r="M320" s="234">
        <v>3</v>
      </c>
      <c r="N320" s="232">
        <f t="shared" si="49"/>
        <v>0</v>
      </c>
      <c r="O320" s="243"/>
      <c r="P320" s="216"/>
      <c r="Q320" s="236">
        <f t="shared" si="41"/>
        <v>237.69</v>
      </c>
      <c r="R320" s="237">
        <v>0</v>
      </c>
      <c r="S320" s="236">
        <f t="shared" si="42"/>
        <v>0</v>
      </c>
      <c r="T320" s="236">
        <f t="shared" si="43"/>
        <v>0</v>
      </c>
      <c r="U320" s="236">
        <f t="shared" si="44"/>
        <v>0</v>
      </c>
      <c r="V320" s="236">
        <f t="shared" si="45"/>
        <v>0</v>
      </c>
      <c r="W320" s="236">
        <f t="shared" si="46"/>
        <v>237.69</v>
      </c>
      <c r="X320" s="238">
        <f t="shared" si="47"/>
        <v>237.69</v>
      </c>
      <c r="Y320" s="238">
        <f t="shared" si="48"/>
        <v>0</v>
      </c>
    </row>
    <row r="321" spans="1:25" ht="30" x14ac:dyDescent="0.25">
      <c r="A321" s="191" t="s">
        <v>228</v>
      </c>
      <c r="B321" s="228" t="s">
        <v>318</v>
      </c>
      <c r="C321" s="193" t="s">
        <v>319</v>
      </c>
      <c r="D321" s="194">
        <v>45</v>
      </c>
      <c r="E321" s="229">
        <v>45</v>
      </c>
      <c r="F321" s="230" t="s">
        <v>33</v>
      </c>
      <c r="G321" s="231">
        <v>8</v>
      </c>
      <c r="H321" s="232">
        <v>0</v>
      </c>
      <c r="I321" s="232">
        <v>0</v>
      </c>
      <c r="J321" s="232">
        <v>0</v>
      </c>
      <c r="K321" s="233">
        <v>0</v>
      </c>
      <c r="L321" s="232">
        <f t="shared" si="40"/>
        <v>8</v>
      </c>
      <c r="M321" s="234">
        <v>8</v>
      </c>
      <c r="N321" s="232">
        <f t="shared" si="49"/>
        <v>0</v>
      </c>
      <c r="O321" s="243"/>
      <c r="P321" s="216"/>
      <c r="Q321" s="236">
        <f t="shared" si="41"/>
        <v>360</v>
      </c>
      <c r="R321" s="237">
        <v>0</v>
      </c>
      <c r="S321" s="236">
        <f t="shared" si="42"/>
        <v>0</v>
      </c>
      <c r="T321" s="236">
        <f t="shared" si="43"/>
        <v>0</v>
      </c>
      <c r="U321" s="236">
        <f t="shared" si="44"/>
        <v>0</v>
      </c>
      <c r="V321" s="236">
        <f t="shared" si="45"/>
        <v>0</v>
      </c>
      <c r="W321" s="236">
        <f t="shared" si="46"/>
        <v>360</v>
      </c>
      <c r="X321" s="238">
        <f t="shared" si="47"/>
        <v>360</v>
      </c>
      <c r="Y321" s="238">
        <f t="shared" si="48"/>
        <v>0</v>
      </c>
    </row>
    <row r="322" spans="1:25" ht="30" x14ac:dyDescent="0.25">
      <c r="A322" s="191" t="s">
        <v>1053</v>
      </c>
      <c r="B322" s="228" t="s">
        <v>1132</v>
      </c>
      <c r="C322" s="193" t="s">
        <v>1133</v>
      </c>
      <c r="D322" s="194">
        <v>3.96</v>
      </c>
      <c r="E322" s="229">
        <v>3.96</v>
      </c>
      <c r="F322" s="230" t="s">
        <v>33</v>
      </c>
      <c r="G322" s="231">
        <v>0</v>
      </c>
      <c r="H322" s="232">
        <v>0</v>
      </c>
      <c r="I322" s="232">
        <v>0</v>
      </c>
      <c r="J322" s="232">
        <v>0</v>
      </c>
      <c r="K322" s="233">
        <v>0</v>
      </c>
      <c r="L322" s="232">
        <f t="shared" si="40"/>
        <v>0</v>
      </c>
      <c r="M322" s="234">
        <v>0</v>
      </c>
      <c r="N322" s="232">
        <f t="shared" si="49"/>
        <v>0</v>
      </c>
      <c r="O322" s="243"/>
      <c r="P322" s="216"/>
      <c r="Q322" s="236">
        <f t="shared" si="41"/>
        <v>0</v>
      </c>
      <c r="R322" s="237">
        <v>0</v>
      </c>
      <c r="S322" s="236">
        <f t="shared" si="42"/>
        <v>0</v>
      </c>
      <c r="T322" s="236">
        <f t="shared" si="43"/>
        <v>0</v>
      </c>
      <c r="U322" s="236">
        <f t="shared" si="44"/>
        <v>0</v>
      </c>
      <c r="V322" s="236">
        <f t="shared" si="45"/>
        <v>0</v>
      </c>
      <c r="W322" s="236">
        <f t="shared" si="46"/>
        <v>0</v>
      </c>
      <c r="X322" s="238">
        <f t="shared" si="47"/>
        <v>0</v>
      </c>
      <c r="Y322" s="238">
        <f t="shared" si="48"/>
        <v>0</v>
      </c>
    </row>
    <row r="323" spans="1:25" ht="30" x14ac:dyDescent="0.25">
      <c r="A323" s="191" t="s">
        <v>228</v>
      </c>
      <c r="B323" s="228" t="s">
        <v>320</v>
      </c>
      <c r="C323" s="193" t="s">
        <v>321</v>
      </c>
      <c r="D323" s="194">
        <v>114.91</v>
      </c>
      <c r="E323" s="229">
        <v>114.91</v>
      </c>
      <c r="F323" s="230" t="s">
        <v>33</v>
      </c>
      <c r="G323" s="231">
        <v>0</v>
      </c>
      <c r="H323" s="232">
        <v>0</v>
      </c>
      <c r="I323" s="232">
        <v>0</v>
      </c>
      <c r="J323" s="232">
        <v>0</v>
      </c>
      <c r="K323" s="233">
        <v>0</v>
      </c>
      <c r="L323" s="232">
        <f t="shared" si="40"/>
        <v>0</v>
      </c>
      <c r="M323" s="234">
        <v>0</v>
      </c>
      <c r="N323" s="232">
        <f t="shared" si="49"/>
        <v>0</v>
      </c>
      <c r="O323" s="243"/>
      <c r="P323" s="216"/>
      <c r="Q323" s="236">
        <f t="shared" si="41"/>
        <v>0</v>
      </c>
      <c r="R323" s="237">
        <v>0</v>
      </c>
      <c r="S323" s="236">
        <f t="shared" si="42"/>
        <v>0</v>
      </c>
      <c r="T323" s="236">
        <f t="shared" si="43"/>
        <v>0</v>
      </c>
      <c r="U323" s="236">
        <f t="shared" si="44"/>
        <v>0</v>
      </c>
      <c r="V323" s="236">
        <f t="shared" si="45"/>
        <v>0</v>
      </c>
      <c r="W323" s="236">
        <f t="shared" si="46"/>
        <v>0</v>
      </c>
      <c r="X323" s="238">
        <f t="shared" si="47"/>
        <v>0</v>
      </c>
      <c r="Y323" s="238">
        <f t="shared" si="48"/>
        <v>0</v>
      </c>
    </row>
    <row r="324" spans="1:25" ht="30" x14ac:dyDescent="0.25">
      <c r="A324" s="191" t="s">
        <v>228</v>
      </c>
      <c r="B324" s="228" t="s">
        <v>322</v>
      </c>
      <c r="C324" s="193" t="s">
        <v>323</v>
      </c>
      <c r="D324" s="205">
        <v>36.42</v>
      </c>
      <c r="E324" s="255">
        <v>36.42</v>
      </c>
      <c r="F324" s="256" t="s">
        <v>33</v>
      </c>
      <c r="G324" s="231">
        <v>5</v>
      </c>
      <c r="H324" s="232">
        <v>0</v>
      </c>
      <c r="I324" s="232">
        <v>0</v>
      </c>
      <c r="J324" s="232">
        <v>0</v>
      </c>
      <c r="K324" s="233">
        <v>0</v>
      </c>
      <c r="L324" s="232">
        <f t="shared" si="40"/>
        <v>5</v>
      </c>
      <c r="M324" s="234">
        <v>5</v>
      </c>
      <c r="N324" s="232">
        <f t="shared" si="49"/>
        <v>0</v>
      </c>
      <c r="O324" s="243"/>
      <c r="P324" s="216"/>
      <c r="Q324" s="236">
        <f t="shared" si="41"/>
        <v>182.10000000000002</v>
      </c>
      <c r="R324" s="237">
        <v>0</v>
      </c>
      <c r="S324" s="236">
        <f t="shared" si="42"/>
        <v>0</v>
      </c>
      <c r="T324" s="236">
        <f t="shared" si="43"/>
        <v>0</v>
      </c>
      <c r="U324" s="236">
        <f t="shared" si="44"/>
        <v>0</v>
      </c>
      <c r="V324" s="236">
        <f t="shared" si="45"/>
        <v>0</v>
      </c>
      <c r="W324" s="236">
        <f t="shared" si="46"/>
        <v>182.10000000000002</v>
      </c>
      <c r="X324" s="238">
        <f t="shared" si="47"/>
        <v>182.10000000000002</v>
      </c>
      <c r="Y324" s="238">
        <f t="shared" si="48"/>
        <v>0</v>
      </c>
    </row>
    <row r="325" spans="1:25" ht="45" x14ac:dyDescent="0.25">
      <c r="A325" s="247"/>
      <c r="B325" s="228" t="s">
        <v>2488</v>
      </c>
      <c r="C325" s="195" t="s">
        <v>2184</v>
      </c>
      <c r="D325" s="198">
        <v>19</v>
      </c>
      <c r="E325" s="248">
        <v>19</v>
      </c>
      <c r="F325" s="230" t="s">
        <v>33</v>
      </c>
      <c r="G325" s="231">
        <v>0</v>
      </c>
      <c r="H325" s="232">
        <v>0</v>
      </c>
      <c r="I325" s="232">
        <v>0</v>
      </c>
      <c r="J325" s="232">
        <v>0</v>
      </c>
      <c r="K325" s="233">
        <v>0</v>
      </c>
      <c r="L325" s="232">
        <f t="shared" si="40"/>
        <v>0</v>
      </c>
      <c r="M325" s="234">
        <v>0</v>
      </c>
      <c r="N325" s="232">
        <f t="shared" si="49"/>
        <v>0</v>
      </c>
      <c r="O325" s="249" t="s">
        <v>2335</v>
      </c>
      <c r="P325" s="216"/>
      <c r="Q325" s="236">
        <f t="shared" si="41"/>
        <v>0</v>
      </c>
      <c r="R325" s="237">
        <v>0</v>
      </c>
      <c r="S325" s="236">
        <f t="shared" si="42"/>
        <v>0</v>
      </c>
      <c r="T325" s="236">
        <f t="shared" si="43"/>
        <v>0</v>
      </c>
      <c r="U325" s="236">
        <f t="shared" si="44"/>
        <v>0</v>
      </c>
      <c r="V325" s="236">
        <f t="shared" si="45"/>
        <v>0</v>
      </c>
      <c r="W325" s="236">
        <f t="shared" si="46"/>
        <v>0</v>
      </c>
      <c r="X325" s="238">
        <f t="shared" si="47"/>
        <v>0</v>
      </c>
      <c r="Y325" s="238">
        <f t="shared" si="48"/>
        <v>0</v>
      </c>
    </row>
    <row r="326" spans="1:25" ht="30" x14ac:dyDescent="0.25">
      <c r="A326" s="191" t="s">
        <v>228</v>
      </c>
      <c r="B326" s="228" t="s">
        <v>324</v>
      </c>
      <c r="C326" s="193" t="s">
        <v>325</v>
      </c>
      <c r="D326" s="194">
        <v>3.5</v>
      </c>
      <c r="E326" s="229">
        <v>3.5</v>
      </c>
      <c r="F326" s="230" t="s">
        <v>33</v>
      </c>
      <c r="G326" s="231">
        <v>0</v>
      </c>
      <c r="H326" s="232">
        <v>0</v>
      </c>
      <c r="I326" s="232">
        <v>0</v>
      </c>
      <c r="J326" s="232">
        <v>0</v>
      </c>
      <c r="K326" s="233">
        <v>0</v>
      </c>
      <c r="L326" s="232">
        <f t="shared" si="40"/>
        <v>0</v>
      </c>
      <c r="M326" s="234">
        <v>0</v>
      </c>
      <c r="N326" s="232">
        <f t="shared" si="49"/>
        <v>0</v>
      </c>
      <c r="O326" s="243"/>
      <c r="P326" s="216"/>
      <c r="Q326" s="236">
        <f t="shared" si="41"/>
        <v>0</v>
      </c>
      <c r="R326" s="237">
        <v>0</v>
      </c>
      <c r="S326" s="236">
        <f t="shared" si="42"/>
        <v>0</v>
      </c>
      <c r="T326" s="236">
        <f t="shared" si="43"/>
        <v>0</v>
      </c>
      <c r="U326" s="236">
        <f t="shared" si="44"/>
        <v>0</v>
      </c>
      <c r="V326" s="236">
        <f t="shared" si="45"/>
        <v>0</v>
      </c>
      <c r="W326" s="236">
        <f t="shared" si="46"/>
        <v>0</v>
      </c>
      <c r="X326" s="238">
        <f t="shared" si="47"/>
        <v>0</v>
      </c>
      <c r="Y326" s="238">
        <f t="shared" si="48"/>
        <v>0</v>
      </c>
    </row>
    <row r="327" spans="1:25" ht="30" x14ac:dyDescent="0.25">
      <c r="A327" s="191" t="s">
        <v>1053</v>
      </c>
      <c r="B327" s="228" t="s">
        <v>1134</v>
      </c>
      <c r="C327" s="193" t="s">
        <v>1135</v>
      </c>
      <c r="D327" s="194">
        <v>70.47</v>
      </c>
      <c r="E327" s="229">
        <v>70.47</v>
      </c>
      <c r="F327" s="230" t="s">
        <v>33</v>
      </c>
      <c r="G327" s="231">
        <v>51</v>
      </c>
      <c r="H327" s="232">
        <v>0</v>
      </c>
      <c r="I327" s="232">
        <v>0</v>
      </c>
      <c r="J327" s="232">
        <v>0</v>
      </c>
      <c r="K327" s="233">
        <v>0</v>
      </c>
      <c r="L327" s="232">
        <f t="shared" si="40"/>
        <v>51</v>
      </c>
      <c r="M327" s="234">
        <v>51</v>
      </c>
      <c r="N327" s="232">
        <f t="shared" si="49"/>
        <v>0</v>
      </c>
      <c r="O327" s="243"/>
      <c r="P327" s="216"/>
      <c r="Q327" s="236">
        <f t="shared" si="41"/>
        <v>3593.97</v>
      </c>
      <c r="R327" s="237">
        <v>0</v>
      </c>
      <c r="S327" s="236">
        <f t="shared" si="42"/>
        <v>0</v>
      </c>
      <c r="T327" s="236">
        <f t="shared" si="43"/>
        <v>0</v>
      </c>
      <c r="U327" s="236">
        <f t="shared" si="44"/>
        <v>0</v>
      </c>
      <c r="V327" s="236">
        <f t="shared" si="45"/>
        <v>0</v>
      </c>
      <c r="W327" s="236">
        <f t="shared" si="46"/>
        <v>3593.97</v>
      </c>
      <c r="X327" s="238">
        <f t="shared" si="47"/>
        <v>3593.97</v>
      </c>
      <c r="Y327" s="238">
        <f t="shared" si="48"/>
        <v>0</v>
      </c>
    </row>
    <row r="328" spans="1:25" ht="45" x14ac:dyDescent="0.25">
      <c r="A328" s="191" t="s">
        <v>228</v>
      </c>
      <c r="B328" s="228" t="s">
        <v>326</v>
      </c>
      <c r="C328" s="193" t="s">
        <v>327</v>
      </c>
      <c r="D328" s="194">
        <v>5.62</v>
      </c>
      <c r="E328" s="229">
        <v>5.62</v>
      </c>
      <c r="F328" s="230" t="s">
        <v>33</v>
      </c>
      <c r="G328" s="231">
        <v>26</v>
      </c>
      <c r="H328" s="232">
        <v>0</v>
      </c>
      <c r="I328" s="232">
        <v>0</v>
      </c>
      <c r="J328" s="232">
        <v>0</v>
      </c>
      <c r="K328" s="233">
        <v>0</v>
      </c>
      <c r="L328" s="232">
        <f t="shared" si="40"/>
        <v>26</v>
      </c>
      <c r="M328" s="234">
        <v>26</v>
      </c>
      <c r="N328" s="232">
        <f t="shared" si="49"/>
        <v>0</v>
      </c>
      <c r="O328" s="243"/>
      <c r="P328" s="216"/>
      <c r="Q328" s="236">
        <f t="shared" si="41"/>
        <v>146.12</v>
      </c>
      <c r="R328" s="237">
        <v>0</v>
      </c>
      <c r="S328" s="236">
        <f t="shared" si="42"/>
        <v>0</v>
      </c>
      <c r="T328" s="236">
        <f t="shared" si="43"/>
        <v>0</v>
      </c>
      <c r="U328" s="236">
        <f t="shared" si="44"/>
        <v>0</v>
      </c>
      <c r="V328" s="236">
        <f t="shared" si="45"/>
        <v>0</v>
      </c>
      <c r="W328" s="236">
        <f t="shared" si="46"/>
        <v>146.12</v>
      </c>
      <c r="X328" s="238">
        <f t="shared" si="47"/>
        <v>146.12</v>
      </c>
      <c r="Y328" s="238">
        <f t="shared" si="48"/>
        <v>0</v>
      </c>
    </row>
    <row r="329" spans="1:25" ht="30" x14ac:dyDescent="0.25">
      <c r="A329" s="191" t="s">
        <v>228</v>
      </c>
      <c r="B329" s="228" t="s">
        <v>328</v>
      </c>
      <c r="C329" s="193" t="s">
        <v>329</v>
      </c>
      <c r="D329" s="194">
        <v>3.17</v>
      </c>
      <c r="E329" s="229">
        <v>3.17</v>
      </c>
      <c r="F329" s="230" t="s">
        <v>33</v>
      </c>
      <c r="G329" s="231">
        <v>48</v>
      </c>
      <c r="H329" s="232">
        <v>0</v>
      </c>
      <c r="I329" s="232">
        <v>0</v>
      </c>
      <c r="J329" s="232">
        <v>0</v>
      </c>
      <c r="K329" s="233">
        <v>0</v>
      </c>
      <c r="L329" s="232">
        <f t="shared" ref="L329:L392" si="50">G329+H329+I329-J329-K329</f>
        <v>48</v>
      </c>
      <c r="M329" s="234">
        <v>48</v>
      </c>
      <c r="N329" s="232">
        <f t="shared" si="49"/>
        <v>0</v>
      </c>
      <c r="O329" s="243"/>
      <c r="P329" s="216"/>
      <c r="Q329" s="236">
        <f t="shared" ref="Q329:Q392" si="51">G329*D329</f>
        <v>152.16</v>
      </c>
      <c r="R329" s="237">
        <v>0</v>
      </c>
      <c r="S329" s="236">
        <f t="shared" ref="S329:S392" si="52">H329*E329</f>
        <v>0</v>
      </c>
      <c r="T329" s="236">
        <f t="shared" ref="T329:T392" si="53">E329*I329</f>
        <v>0</v>
      </c>
      <c r="U329" s="236">
        <f t="shared" ref="U329:U392" si="54">E329*J329</f>
        <v>0</v>
      </c>
      <c r="V329" s="236">
        <f t="shared" ref="V329:V392" si="55">E329*K329</f>
        <v>0</v>
      </c>
      <c r="W329" s="236">
        <f t="shared" ref="W329:W392" si="56">Q329+R329+S329+T329-U329-V329</f>
        <v>152.16</v>
      </c>
      <c r="X329" s="238">
        <f t="shared" ref="X329:X392" si="57">L329*E329</f>
        <v>152.16</v>
      </c>
      <c r="Y329" s="238">
        <f t="shared" ref="Y329:Y392" si="58">X329-W329</f>
        <v>0</v>
      </c>
    </row>
    <row r="330" spans="1:25" ht="30" x14ac:dyDescent="0.25">
      <c r="A330" s="191" t="s">
        <v>228</v>
      </c>
      <c r="B330" s="228" t="s">
        <v>330</v>
      </c>
      <c r="C330" s="193" t="s">
        <v>331</v>
      </c>
      <c r="D330" s="194">
        <v>24</v>
      </c>
      <c r="E330" s="229">
        <v>24</v>
      </c>
      <c r="F330" s="230" t="s">
        <v>33</v>
      </c>
      <c r="G330" s="231">
        <v>4</v>
      </c>
      <c r="H330" s="232">
        <v>0</v>
      </c>
      <c r="I330" s="232">
        <v>0</v>
      </c>
      <c r="J330" s="232">
        <v>0</v>
      </c>
      <c r="K330" s="233">
        <v>0</v>
      </c>
      <c r="L330" s="232">
        <f t="shared" si="50"/>
        <v>4</v>
      </c>
      <c r="M330" s="234">
        <v>4</v>
      </c>
      <c r="N330" s="232">
        <f t="shared" ref="N330:N393" si="59">M330-L330</f>
        <v>0</v>
      </c>
      <c r="O330" s="243"/>
      <c r="P330" s="216"/>
      <c r="Q330" s="236">
        <f t="shared" si="51"/>
        <v>96</v>
      </c>
      <c r="R330" s="237">
        <v>0</v>
      </c>
      <c r="S330" s="236">
        <f t="shared" si="52"/>
        <v>0</v>
      </c>
      <c r="T330" s="236">
        <f t="shared" si="53"/>
        <v>0</v>
      </c>
      <c r="U330" s="236">
        <f t="shared" si="54"/>
        <v>0</v>
      </c>
      <c r="V330" s="236">
        <f t="shared" si="55"/>
        <v>0</v>
      </c>
      <c r="W330" s="236">
        <f t="shared" si="56"/>
        <v>96</v>
      </c>
      <c r="X330" s="238">
        <f t="shared" si="57"/>
        <v>96</v>
      </c>
      <c r="Y330" s="238">
        <f t="shared" si="58"/>
        <v>0</v>
      </c>
    </row>
    <row r="331" spans="1:25" ht="45" x14ac:dyDescent="0.25">
      <c r="A331" s="191" t="s">
        <v>228</v>
      </c>
      <c r="B331" s="228" t="s">
        <v>332</v>
      </c>
      <c r="C331" s="193" t="s">
        <v>333</v>
      </c>
      <c r="D331" s="194">
        <v>4</v>
      </c>
      <c r="E331" s="229">
        <v>4</v>
      </c>
      <c r="F331" s="230" t="s">
        <v>33</v>
      </c>
      <c r="G331" s="231">
        <v>5</v>
      </c>
      <c r="H331" s="232">
        <v>0</v>
      </c>
      <c r="I331" s="232">
        <v>0</v>
      </c>
      <c r="J331" s="232">
        <v>0</v>
      </c>
      <c r="K331" s="233">
        <v>0</v>
      </c>
      <c r="L331" s="232">
        <f t="shared" si="50"/>
        <v>5</v>
      </c>
      <c r="M331" s="234">
        <v>5</v>
      </c>
      <c r="N331" s="232">
        <f t="shared" si="59"/>
        <v>0</v>
      </c>
      <c r="O331" s="243"/>
      <c r="P331" s="216"/>
      <c r="Q331" s="236">
        <f t="shared" si="51"/>
        <v>20</v>
      </c>
      <c r="R331" s="237">
        <v>0</v>
      </c>
      <c r="S331" s="236">
        <f t="shared" si="52"/>
        <v>0</v>
      </c>
      <c r="T331" s="236">
        <f t="shared" si="53"/>
        <v>0</v>
      </c>
      <c r="U331" s="236">
        <f t="shared" si="54"/>
        <v>0</v>
      </c>
      <c r="V331" s="236">
        <f t="shared" si="55"/>
        <v>0</v>
      </c>
      <c r="W331" s="236">
        <f t="shared" si="56"/>
        <v>20</v>
      </c>
      <c r="X331" s="238">
        <f t="shared" si="57"/>
        <v>20</v>
      </c>
      <c r="Y331" s="238">
        <f t="shared" si="58"/>
        <v>0</v>
      </c>
    </row>
    <row r="332" spans="1:25" ht="30" x14ac:dyDescent="0.25">
      <c r="A332" s="191" t="s">
        <v>228</v>
      </c>
      <c r="B332" s="228" t="s">
        <v>334</v>
      </c>
      <c r="C332" s="193" t="s">
        <v>335</v>
      </c>
      <c r="D332" s="194">
        <v>3</v>
      </c>
      <c r="E332" s="229">
        <v>3</v>
      </c>
      <c r="F332" s="230" t="s">
        <v>33</v>
      </c>
      <c r="G332" s="231">
        <v>0</v>
      </c>
      <c r="H332" s="232">
        <v>0</v>
      </c>
      <c r="I332" s="232">
        <v>0</v>
      </c>
      <c r="J332" s="232">
        <v>0</v>
      </c>
      <c r="K332" s="233">
        <v>0</v>
      </c>
      <c r="L332" s="232">
        <f t="shared" si="50"/>
        <v>0</v>
      </c>
      <c r="M332" s="234">
        <v>0</v>
      </c>
      <c r="N332" s="232">
        <f t="shared" si="59"/>
        <v>0</v>
      </c>
      <c r="O332" s="243"/>
      <c r="P332" s="216"/>
      <c r="Q332" s="236">
        <f t="shared" si="51"/>
        <v>0</v>
      </c>
      <c r="R332" s="237">
        <v>0</v>
      </c>
      <c r="S332" s="236">
        <f t="shared" si="52"/>
        <v>0</v>
      </c>
      <c r="T332" s="236">
        <f t="shared" si="53"/>
        <v>0</v>
      </c>
      <c r="U332" s="236">
        <f t="shared" si="54"/>
        <v>0</v>
      </c>
      <c r="V332" s="236">
        <f t="shared" si="55"/>
        <v>0</v>
      </c>
      <c r="W332" s="236">
        <f t="shared" si="56"/>
        <v>0</v>
      </c>
      <c r="X332" s="238">
        <f t="shared" si="57"/>
        <v>0</v>
      </c>
      <c r="Y332" s="238">
        <f t="shared" si="58"/>
        <v>0</v>
      </c>
    </row>
    <row r="333" spans="1:25" ht="30" x14ac:dyDescent="0.25">
      <c r="A333" s="191" t="s">
        <v>228</v>
      </c>
      <c r="B333" s="228" t="s">
        <v>336</v>
      </c>
      <c r="C333" s="193" t="s">
        <v>337</v>
      </c>
      <c r="D333" s="194">
        <v>17</v>
      </c>
      <c r="E333" s="229">
        <v>17</v>
      </c>
      <c r="F333" s="230" t="s">
        <v>33</v>
      </c>
      <c r="G333" s="231">
        <v>0</v>
      </c>
      <c r="H333" s="232">
        <v>0</v>
      </c>
      <c r="I333" s="232">
        <v>0</v>
      </c>
      <c r="J333" s="232">
        <v>0</v>
      </c>
      <c r="K333" s="233">
        <v>0</v>
      </c>
      <c r="L333" s="232">
        <f t="shared" si="50"/>
        <v>0</v>
      </c>
      <c r="M333" s="234">
        <v>0</v>
      </c>
      <c r="N333" s="232">
        <f t="shared" si="59"/>
        <v>0</v>
      </c>
      <c r="O333" s="243"/>
      <c r="P333" s="216"/>
      <c r="Q333" s="236">
        <f t="shared" si="51"/>
        <v>0</v>
      </c>
      <c r="R333" s="237">
        <v>0</v>
      </c>
      <c r="S333" s="236">
        <f t="shared" si="52"/>
        <v>0</v>
      </c>
      <c r="T333" s="236">
        <f t="shared" si="53"/>
        <v>0</v>
      </c>
      <c r="U333" s="236">
        <f t="shared" si="54"/>
        <v>0</v>
      </c>
      <c r="V333" s="236">
        <f t="shared" si="55"/>
        <v>0</v>
      </c>
      <c r="W333" s="236">
        <f t="shared" si="56"/>
        <v>0</v>
      </c>
      <c r="X333" s="238">
        <f t="shared" si="57"/>
        <v>0</v>
      </c>
      <c r="Y333" s="238">
        <f t="shared" si="58"/>
        <v>0</v>
      </c>
    </row>
    <row r="334" spans="1:25" ht="30" x14ac:dyDescent="0.25">
      <c r="A334" s="191" t="s">
        <v>228</v>
      </c>
      <c r="B334" s="228" t="s">
        <v>338</v>
      </c>
      <c r="C334" s="193" t="s">
        <v>339</v>
      </c>
      <c r="D334" s="194">
        <v>10.97</v>
      </c>
      <c r="E334" s="229">
        <v>10.97</v>
      </c>
      <c r="F334" s="230" t="s">
        <v>33</v>
      </c>
      <c r="G334" s="231">
        <v>14</v>
      </c>
      <c r="H334" s="232">
        <v>0</v>
      </c>
      <c r="I334" s="232">
        <v>0</v>
      </c>
      <c r="J334" s="232">
        <v>0</v>
      </c>
      <c r="K334" s="233">
        <v>0</v>
      </c>
      <c r="L334" s="232">
        <f t="shared" si="50"/>
        <v>14</v>
      </c>
      <c r="M334" s="234">
        <v>14</v>
      </c>
      <c r="N334" s="232">
        <f t="shared" si="59"/>
        <v>0</v>
      </c>
      <c r="O334" s="243"/>
      <c r="P334" s="216"/>
      <c r="Q334" s="236">
        <f t="shared" si="51"/>
        <v>153.58000000000001</v>
      </c>
      <c r="R334" s="237">
        <v>0</v>
      </c>
      <c r="S334" s="236">
        <f t="shared" si="52"/>
        <v>0</v>
      </c>
      <c r="T334" s="236">
        <f t="shared" si="53"/>
        <v>0</v>
      </c>
      <c r="U334" s="236">
        <f t="shared" si="54"/>
        <v>0</v>
      </c>
      <c r="V334" s="236">
        <f t="shared" si="55"/>
        <v>0</v>
      </c>
      <c r="W334" s="236">
        <f t="shared" si="56"/>
        <v>153.58000000000001</v>
      </c>
      <c r="X334" s="238">
        <f t="shared" si="57"/>
        <v>153.58000000000001</v>
      </c>
      <c r="Y334" s="238">
        <f t="shared" si="58"/>
        <v>0</v>
      </c>
    </row>
    <row r="335" spans="1:25" ht="30" x14ac:dyDescent="0.25">
      <c r="A335" s="191" t="s">
        <v>228</v>
      </c>
      <c r="B335" s="228" t="s">
        <v>340</v>
      </c>
      <c r="C335" s="193" t="s">
        <v>341</v>
      </c>
      <c r="D335" s="194">
        <v>8.75</v>
      </c>
      <c r="E335" s="229">
        <v>8.75</v>
      </c>
      <c r="F335" s="230" t="s">
        <v>33</v>
      </c>
      <c r="G335" s="231">
        <v>0</v>
      </c>
      <c r="H335" s="232">
        <v>0</v>
      </c>
      <c r="I335" s="232">
        <v>0</v>
      </c>
      <c r="J335" s="232">
        <v>0</v>
      </c>
      <c r="K335" s="233">
        <v>0</v>
      </c>
      <c r="L335" s="232">
        <f t="shared" si="50"/>
        <v>0</v>
      </c>
      <c r="M335" s="234">
        <v>0</v>
      </c>
      <c r="N335" s="232">
        <f t="shared" si="59"/>
        <v>0</v>
      </c>
      <c r="O335" s="243"/>
      <c r="P335" s="216"/>
      <c r="Q335" s="236">
        <f t="shared" si="51"/>
        <v>0</v>
      </c>
      <c r="R335" s="237">
        <v>0</v>
      </c>
      <c r="S335" s="236">
        <f t="shared" si="52"/>
        <v>0</v>
      </c>
      <c r="T335" s="236">
        <f t="shared" si="53"/>
        <v>0</v>
      </c>
      <c r="U335" s="236">
        <f t="shared" si="54"/>
        <v>0</v>
      </c>
      <c r="V335" s="236">
        <f t="shared" si="55"/>
        <v>0</v>
      </c>
      <c r="W335" s="236">
        <f t="shared" si="56"/>
        <v>0</v>
      </c>
      <c r="X335" s="238">
        <f t="shared" si="57"/>
        <v>0</v>
      </c>
      <c r="Y335" s="238">
        <f t="shared" si="58"/>
        <v>0</v>
      </c>
    </row>
    <row r="336" spans="1:25" ht="45" x14ac:dyDescent="0.25">
      <c r="A336" s="191" t="s">
        <v>228</v>
      </c>
      <c r="B336" s="228" t="s">
        <v>342</v>
      </c>
      <c r="C336" s="193" t="s">
        <v>343</v>
      </c>
      <c r="D336" s="194">
        <v>30.16</v>
      </c>
      <c r="E336" s="229">
        <v>30.16</v>
      </c>
      <c r="F336" s="230" t="s">
        <v>33</v>
      </c>
      <c r="G336" s="231">
        <v>7</v>
      </c>
      <c r="H336" s="232">
        <v>0</v>
      </c>
      <c r="I336" s="232">
        <v>0</v>
      </c>
      <c r="J336" s="232">
        <v>1</v>
      </c>
      <c r="K336" s="233">
        <v>0</v>
      </c>
      <c r="L336" s="232">
        <f t="shared" si="50"/>
        <v>6</v>
      </c>
      <c r="M336" s="234">
        <v>6</v>
      </c>
      <c r="N336" s="232">
        <f t="shared" si="59"/>
        <v>0</v>
      </c>
      <c r="O336" s="242"/>
      <c r="P336" s="216"/>
      <c r="Q336" s="236">
        <f t="shared" si="51"/>
        <v>211.12</v>
      </c>
      <c r="R336" s="237">
        <v>0</v>
      </c>
      <c r="S336" s="236">
        <f t="shared" si="52"/>
        <v>0</v>
      </c>
      <c r="T336" s="236">
        <f t="shared" si="53"/>
        <v>0</v>
      </c>
      <c r="U336" s="236">
        <f t="shared" si="54"/>
        <v>30.16</v>
      </c>
      <c r="V336" s="236">
        <f t="shared" si="55"/>
        <v>0</v>
      </c>
      <c r="W336" s="236">
        <f t="shared" si="56"/>
        <v>180.96</v>
      </c>
      <c r="X336" s="238">
        <f t="shared" si="57"/>
        <v>180.96</v>
      </c>
      <c r="Y336" s="238">
        <f t="shared" si="58"/>
        <v>0</v>
      </c>
    </row>
    <row r="337" spans="1:25" ht="30" x14ac:dyDescent="0.25">
      <c r="A337" s="191" t="s">
        <v>1053</v>
      </c>
      <c r="B337" s="228" t="s">
        <v>1136</v>
      </c>
      <c r="C337" s="193" t="s">
        <v>1137</v>
      </c>
      <c r="D337" s="194">
        <v>50</v>
      </c>
      <c r="E337" s="229">
        <v>50</v>
      </c>
      <c r="F337" s="230" t="s">
        <v>33</v>
      </c>
      <c r="G337" s="231">
        <v>0</v>
      </c>
      <c r="H337" s="232">
        <v>0</v>
      </c>
      <c r="I337" s="232">
        <v>0</v>
      </c>
      <c r="J337" s="232">
        <v>0</v>
      </c>
      <c r="K337" s="233">
        <v>0</v>
      </c>
      <c r="L337" s="232">
        <f t="shared" si="50"/>
        <v>0</v>
      </c>
      <c r="M337" s="234">
        <v>0</v>
      </c>
      <c r="N337" s="232">
        <f t="shared" si="59"/>
        <v>0</v>
      </c>
      <c r="O337" s="243"/>
      <c r="P337" s="216"/>
      <c r="Q337" s="236">
        <f t="shared" si="51"/>
        <v>0</v>
      </c>
      <c r="R337" s="237">
        <v>0</v>
      </c>
      <c r="S337" s="236">
        <f t="shared" si="52"/>
        <v>0</v>
      </c>
      <c r="T337" s="236">
        <f t="shared" si="53"/>
        <v>0</v>
      </c>
      <c r="U337" s="236">
        <f t="shared" si="54"/>
        <v>0</v>
      </c>
      <c r="V337" s="236">
        <f t="shared" si="55"/>
        <v>0</v>
      </c>
      <c r="W337" s="236">
        <f t="shared" si="56"/>
        <v>0</v>
      </c>
      <c r="X337" s="238">
        <f t="shared" si="57"/>
        <v>0</v>
      </c>
      <c r="Y337" s="238">
        <f t="shared" si="58"/>
        <v>0</v>
      </c>
    </row>
    <row r="338" spans="1:25" ht="45" x14ac:dyDescent="0.25">
      <c r="A338" s="191" t="s">
        <v>228</v>
      </c>
      <c r="B338" s="228" t="s">
        <v>344</v>
      </c>
      <c r="C338" s="193" t="s">
        <v>345</v>
      </c>
      <c r="D338" s="194">
        <v>3</v>
      </c>
      <c r="E338" s="229">
        <v>3</v>
      </c>
      <c r="F338" s="232" t="s">
        <v>33</v>
      </c>
      <c r="G338" s="231">
        <v>0</v>
      </c>
      <c r="H338" s="232">
        <v>0</v>
      </c>
      <c r="I338" s="232">
        <v>0</v>
      </c>
      <c r="J338" s="232">
        <v>0</v>
      </c>
      <c r="K338" s="233">
        <v>0</v>
      </c>
      <c r="L338" s="232">
        <f t="shared" si="50"/>
        <v>0</v>
      </c>
      <c r="M338" s="234">
        <v>0</v>
      </c>
      <c r="N338" s="232">
        <f t="shared" si="59"/>
        <v>0</v>
      </c>
      <c r="O338" s="243"/>
      <c r="P338" s="241"/>
      <c r="Q338" s="236">
        <f t="shared" si="51"/>
        <v>0</v>
      </c>
      <c r="R338" s="237">
        <v>0</v>
      </c>
      <c r="S338" s="236">
        <f t="shared" si="52"/>
        <v>0</v>
      </c>
      <c r="T338" s="236">
        <f t="shared" si="53"/>
        <v>0</v>
      </c>
      <c r="U338" s="236">
        <f t="shared" si="54"/>
        <v>0</v>
      </c>
      <c r="V338" s="236">
        <f t="shared" si="55"/>
        <v>0</v>
      </c>
      <c r="W338" s="236">
        <f t="shared" si="56"/>
        <v>0</v>
      </c>
      <c r="X338" s="238">
        <f t="shared" si="57"/>
        <v>0</v>
      </c>
      <c r="Y338" s="238">
        <f t="shared" si="58"/>
        <v>0</v>
      </c>
    </row>
    <row r="339" spans="1:25" ht="45" x14ac:dyDescent="0.25">
      <c r="A339" s="191" t="s">
        <v>228</v>
      </c>
      <c r="B339" s="228" t="s">
        <v>346</v>
      </c>
      <c r="C339" s="193" t="s">
        <v>347</v>
      </c>
      <c r="D339" s="194">
        <v>27</v>
      </c>
      <c r="E339" s="229">
        <v>27</v>
      </c>
      <c r="F339" s="230" t="s">
        <v>33</v>
      </c>
      <c r="G339" s="231">
        <v>0</v>
      </c>
      <c r="H339" s="232">
        <v>0</v>
      </c>
      <c r="I339" s="232">
        <v>0</v>
      </c>
      <c r="J339" s="232">
        <v>0</v>
      </c>
      <c r="K339" s="233">
        <v>0</v>
      </c>
      <c r="L339" s="232">
        <f t="shared" si="50"/>
        <v>0</v>
      </c>
      <c r="M339" s="234">
        <v>0</v>
      </c>
      <c r="N339" s="232">
        <f t="shared" si="59"/>
        <v>0</v>
      </c>
      <c r="O339" s="243"/>
      <c r="P339" s="216"/>
      <c r="Q339" s="236">
        <f t="shared" si="51"/>
        <v>0</v>
      </c>
      <c r="R339" s="237">
        <v>0</v>
      </c>
      <c r="S339" s="236">
        <f t="shared" si="52"/>
        <v>0</v>
      </c>
      <c r="T339" s="236">
        <f t="shared" si="53"/>
        <v>0</v>
      </c>
      <c r="U339" s="236">
        <f t="shared" si="54"/>
        <v>0</v>
      </c>
      <c r="V339" s="236">
        <f t="shared" si="55"/>
        <v>0</v>
      </c>
      <c r="W339" s="236">
        <f t="shared" si="56"/>
        <v>0</v>
      </c>
      <c r="X339" s="238">
        <f t="shared" si="57"/>
        <v>0</v>
      </c>
      <c r="Y339" s="238">
        <f t="shared" si="58"/>
        <v>0</v>
      </c>
    </row>
    <row r="340" spans="1:25" ht="30" x14ac:dyDescent="0.25">
      <c r="A340" s="191" t="s">
        <v>1053</v>
      </c>
      <c r="B340" s="228" t="s">
        <v>1138</v>
      </c>
      <c r="C340" s="193" t="s">
        <v>1139</v>
      </c>
      <c r="D340" s="194">
        <v>43</v>
      </c>
      <c r="E340" s="229">
        <v>43</v>
      </c>
      <c r="F340" s="230" t="s">
        <v>33</v>
      </c>
      <c r="G340" s="231">
        <v>0</v>
      </c>
      <c r="H340" s="232">
        <v>0</v>
      </c>
      <c r="I340" s="232">
        <v>0</v>
      </c>
      <c r="J340" s="232">
        <v>0</v>
      </c>
      <c r="K340" s="233">
        <v>0</v>
      </c>
      <c r="L340" s="232">
        <f t="shared" si="50"/>
        <v>0</v>
      </c>
      <c r="M340" s="234">
        <v>0</v>
      </c>
      <c r="N340" s="232">
        <f t="shared" si="59"/>
        <v>0</v>
      </c>
      <c r="O340" s="243"/>
      <c r="P340" s="216"/>
      <c r="Q340" s="236">
        <f t="shared" si="51"/>
        <v>0</v>
      </c>
      <c r="R340" s="237">
        <v>0</v>
      </c>
      <c r="S340" s="236">
        <f t="shared" si="52"/>
        <v>0</v>
      </c>
      <c r="T340" s="236">
        <f t="shared" si="53"/>
        <v>0</v>
      </c>
      <c r="U340" s="236">
        <f t="shared" si="54"/>
        <v>0</v>
      </c>
      <c r="V340" s="236">
        <f t="shared" si="55"/>
        <v>0</v>
      </c>
      <c r="W340" s="236">
        <f t="shared" si="56"/>
        <v>0</v>
      </c>
      <c r="X340" s="238">
        <f t="shared" si="57"/>
        <v>0</v>
      </c>
      <c r="Y340" s="238">
        <f t="shared" si="58"/>
        <v>0</v>
      </c>
    </row>
    <row r="341" spans="1:25" ht="30" x14ac:dyDescent="0.25">
      <c r="A341" s="191" t="s">
        <v>1436</v>
      </c>
      <c r="B341" s="228" t="s">
        <v>1465</v>
      </c>
      <c r="C341" s="193" t="s">
        <v>1466</v>
      </c>
      <c r="D341" s="194">
        <v>19.72</v>
      </c>
      <c r="E341" s="229">
        <v>19.72</v>
      </c>
      <c r="F341" s="230" t="s">
        <v>33</v>
      </c>
      <c r="G341" s="231">
        <v>1</v>
      </c>
      <c r="H341" s="232">
        <v>0</v>
      </c>
      <c r="I341" s="232">
        <v>0</v>
      </c>
      <c r="J341" s="232">
        <v>0</v>
      </c>
      <c r="K341" s="233">
        <v>0</v>
      </c>
      <c r="L341" s="232">
        <f t="shared" si="50"/>
        <v>1</v>
      </c>
      <c r="M341" s="234">
        <v>1</v>
      </c>
      <c r="N341" s="232">
        <f t="shared" si="59"/>
        <v>0</v>
      </c>
      <c r="O341" s="243"/>
      <c r="P341" s="216"/>
      <c r="Q341" s="236">
        <f t="shared" si="51"/>
        <v>19.72</v>
      </c>
      <c r="R341" s="237">
        <v>0</v>
      </c>
      <c r="S341" s="236">
        <f t="shared" si="52"/>
        <v>0</v>
      </c>
      <c r="T341" s="236">
        <f t="shared" si="53"/>
        <v>0</v>
      </c>
      <c r="U341" s="236">
        <f t="shared" si="54"/>
        <v>0</v>
      </c>
      <c r="V341" s="236">
        <f t="shared" si="55"/>
        <v>0</v>
      </c>
      <c r="W341" s="236">
        <f t="shared" si="56"/>
        <v>19.72</v>
      </c>
      <c r="X341" s="238">
        <f t="shared" si="57"/>
        <v>19.72</v>
      </c>
      <c r="Y341" s="238">
        <f t="shared" si="58"/>
        <v>0</v>
      </c>
    </row>
    <row r="342" spans="1:25" ht="60" x14ac:dyDescent="0.25">
      <c r="A342" s="191" t="s">
        <v>659</v>
      </c>
      <c r="B342" s="228" t="s">
        <v>666</v>
      </c>
      <c r="C342" s="193" t="s">
        <v>667</v>
      </c>
      <c r="D342" s="194">
        <v>82.99799999999999</v>
      </c>
      <c r="E342" s="229">
        <v>82.99799999999999</v>
      </c>
      <c r="F342" s="230" t="s">
        <v>33</v>
      </c>
      <c r="G342" s="231">
        <v>0</v>
      </c>
      <c r="H342" s="232">
        <v>0</v>
      </c>
      <c r="I342" s="232">
        <v>0</v>
      </c>
      <c r="J342" s="232">
        <v>0</v>
      </c>
      <c r="K342" s="233">
        <v>0</v>
      </c>
      <c r="L342" s="232">
        <f t="shared" si="50"/>
        <v>0</v>
      </c>
      <c r="M342" s="234">
        <v>0</v>
      </c>
      <c r="N342" s="232">
        <f t="shared" si="59"/>
        <v>0</v>
      </c>
      <c r="O342" s="243"/>
      <c r="P342" s="216"/>
      <c r="Q342" s="236">
        <f t="shared" si="51"/>
        <v>0</v>
      </c>
      <c r="R342" s="237">
        <v>0</v>
      </c>
      <c r="S342" s="236">
        <f t="shared" si="52"/>
        <v>0</v>
      </c>
      <c r="T342" s="236">
        <f t="shared" si="53"/>
        <v>0</v>
      </c>
      <c r="U342" s="236">
        <f t="shared" si="54"/>
        <v>0</v>
      </c>
      <c r="V342" s="236">
        <f t="shared" si="55"/>
        <v>0</v>
      </c>
      <c r="W342" s="236">
        <f t="shared" si="56"/>
        <v>0</v>
      </c>
      <c r="X342" s="238">
        <f t="shared" si="57"/>
        <v>0</v>
      </c>
      <c r="Y342" s="238">
        <f t="shared" si="58"/>
        <v>0</v>
      </c>
    </row>
    <row r="343" spans="1:25" ht="45" x14ac:dyDescent="0.25">
      <c r="A343" s="191" t="s">
        <v>1436</v>
      </c>
      <c r="B343" s="228" t="s">
        <v>1467</v>
      </c>
      <c r="C343" s="193" t="s">
        <v>1468</v>
      </c>
      <c r="D343" s="194">
        <v>64.989999999999995</v>
      </c>
      <c r="E343" s="229">
        <v>64.989999999999995</v>
      </c>
      <c r="F343" s="230" t="s">
        <v>33</v>
      </c>
      <c r="G343" s="231">
        <v>0</v>
      </c>
      <c r="H343" s="232">
        <v>0</v>
      </c>
      <c r="I343" s="232">
        <v>0</v>
      </c>
      <c r="J343" s="232">
        <v>0</v>
      </c>
      <c r="K343" s="233">
        <v>0</v>
      </c>
      <c r="L343" s="232">
        <f t="shared" si="50"/>
        <v>0</v>
      </c>
      <c r="M343" s="234">
        <v>0</v>
      </c>
      <c r="N343" s="232">
        <f t="shared" si="59"/>
        <v>0</v>
      </c>
      <c r="O343" s="243"/>
      <c r="P343" s="216"/>
      <c r="Q343" s="236">
        <f t="shared" si="51"/>
        <v>0</v>
      </c>
      <c r="R343" s="237">
        <v>0</v>
      </c>
      <c r="S343" s="236">
        <f t="shared" si="52"/>
        <v>0</v>
      </c>
      <c r="T343" s="236">
        <f t="shared" si="53"/>
        <v>0</v>
      </c>
      <c r="U343" s="236">
        <f t="shared" si="54"/>
        <v>0</v>
      </c>
      <c r="V343" s="236">
        <f t="shared" si="55"/>
        <v>0</v>
      </c>
      <c r="W343" s="236">
        <f t="shared" si="56"/>
        <v>0</v>
      </c>
      <c r="X343" s="238">
        <f t="shared" si="57"/>
        <v>0</v>
      </c>
      <c r="Y343" s="238">
        <f t="shared" si="58"/>
        <v>0</v>
      </c>
    </row>
    <row r="344" spans="1:25" ht="45" x14ac:dyDescent="0.25">
      <c r="A344" s="191" t="s">
        <v>1053</v>
      </c>
      <c r="B344" s="228" t="s">
        <v>1140</v>
      </c>
      <c r="C344" s="193" t="s">
        <v>1141</v>
      </c>
      <c r="D344" s="194">
        <v>57</v>
      </c>
      <c r="E344" s="229">
        <v>57</v>
      </c>
      <c r="F344" s="230" t="s">
        <v>33</v>
      </c>
      <c r="G344" s="231">
        <v>0</v>
      </c>
      <c r="H344" s="232">
        <v>0</v>
      </c>
      <c r="I344" s="232">
        <v>0</v>
      </c>
      <c r="J344" s="232">
        <v>0</v>
      </c>
      <c r="K344" s="233">
        <v>0</v>
      </c>
      <c r="L344" s="232">
        <f t="shared" si="50"/>
        <v>0</v>
      </c>
      <c r="M344" s="234">
        <v>0</v>
      </c>
      <c r="N344" s="232">
        <f t="shared" si="59"/>
        <v>0</v>
      </c>
      <c r="O344" s="243"/>
      <c r="P344" s="216"/>
      <c r="Q344" s="236">
        <f t="shared" si="51"/>
        <v>0</v>
      </c>
      <c r="R344" s="237">
        <v>0</v>
      </c>
      <c r="S344" s="236">
        <f t="shared" si="52"/>
        <v>0</v>
      </c>
      <c r="T344" s="236">
        <f t="shared" si="53"/>
        <v>0</v>
      </c>
      <c r="U344" s="236">
        <f t="shared" si="54"/>
        <v>0</v>
      </c>
      <c r="V344" s="236">
        <f t="shared" si="55"/>
        <v>0</v>
      </c>
      <c r="W344" s="236">
        <f t="shared" si="56"/>
        <v>0</v>
      </c>
      <c r="X344" s="238">
        <f t="shared" si="57"/>
        <v>0</v>
      </c>
      <c r="Y344" s="238">
        <f t="shared" si="58"/>
        <v>0</v>
      </c>
    </row>
    <row r="345" spans="1:25" ht="18" x14ac:dyDescent="0.25">
      <c r="A345" s="191" t="s">
        <v>1053</v>
      </c>
      <c r="B345" s="228" t="s">
        <v>1142</v>
      </c>
      <c r="C345" s="193" t="s">
        <v>1143</v>
      </c>
      <c r="D345" s="194">
        <v>16</v>
      </c>
      <c r="E345" s="229">
        <v>16</v>
      </c>
      <c r="F345" s="230" t="s">
        <v>33</v>
      </c>
      <c r="G345" s="231">
        <v>0</v>
      </c>
      <c r="H345" s="232">
        <v>0</v>
      </c>
      <c r="I345" s="232">
        <v>0</v>
      </c>
      <c r="J345" s="232">
        <v>0</v>
      </c>
      <c r="K345" s="233">
        <v>0</v>
      </c>
      <c r="L345" s="232">
        <f t="shared" si="50"/>
        <v>0</v>
      </c>
      <c r="M345" s="234">
        <v>0</v>
      </c>
      <c r="N345" s="232">
        <f t="shared" si="59"/>
        <v>0</v>
      </c>
      <c r="O345" s="243"/>
      <c r="P345" s="216"/>
      <c r="Q345" s="236">
        <f t="shared" si="51"/>
        <v>0</v>
      </c>
      <c r="R345" s="237">
        <v>0</v>
      </c>
      <c r="S345" s="236">
        <f t="shared" si="52"/>
        <v>0</v>
      </c>
      <c r="T345" s="236">
        <f t="shared" si="53"/>
        <v>0</v>
      </c>
      <c r="U345" s="236">
        <f t="shared" si="54"/>
        <v>0</v>
      </c>
      <c r="V345" s="236">
        <f t="shared" si="55"/>
        <v>0</v>
      </c>
      <c r="W345" s="236">
        <f t="shared" si="56"/>
        <v>0</v>
      </c>
      <c r="X345" s="238">
        <f t="shared" si="57"/>
        <v>0</v>
      </c>
      <c r="Y345" s="238">
        <f t="shared" si="58"/>
        <v>0</v>
      </c>
    </row>
    <row r="346" spans="1:25" ht="75" x14ac:dyDescent="0.25">
      <c r="A346" s="191" t="s">
        <v>1053</v>
      </c>
      <c r="B346" s="228" t="s">
        <v>1144</v>
      </c>
      <c r="C346" s="193" t="s">
        <v>1145</v>
      </c>
      <c r="D346" s="194">
        <v>67.28</v>
      </c>
      <c r="E346" s="229">
        <v>67.28</v>
      </c>
      <c r="F346" s="230" t="s">
        <v>33</v>
      </c>
      <c r="G346" s="231">
        <v>0</v>
      </c>
      <c r="H346" s="232">
        <v>0</v>
      </c>
      <c r="I346" s="232">
        <v>0</v>
      </c>
      <c r="J346" s="232">
        <v>0</v>
      </c>
      <c r="K346" s="233">
        <v>0</v>
      </c>
      <c r="L346" s="232">
        <f t="shared" si="50"/>
        <v>0</v>
      </c>
      <c r="M346" s="234">
        <v>0</v>
      </c>
      <c r="N346" s="232">
        <f t="shared" si="59"/>
        <v>0</v>
      </c>
      <c r="O346" s="243"/>
      <c r="P346" s="216"/>
      <c r="Q346" s="236">
        <f t="shared" si="51"/>
        <v>0</v>
      </c>
      <c r="R346" s="237">
        <v>0</v>
      </c>
      <c r="S346" s="236">
        <f t="shared" si="52"/>
        <v>0</v>
      </c>
      <c r="T346" s="236">
        <f t="shared" si="53"/>
        <v>0</v>
      </c>
      <c r="U346" s="236">
        <f t="shared" si="54"/>
        <v>0</v>
      </c>
      <c r="V346" s="236">
        <f t="shared" si="55"/>
        <v>0</v>
      </c>
      <c r="W346" s="236">
        <f t="shared" si="56"/>
        <v>0</v>
      </c>
      <c r="X346" s="238">
        <f t="shared" si="57"/>
        <v>0</v>
      </c>
      <c r="Y346" s="238">
        <f t="shared" si="58"/>
        <v>0</v>
      </c>
    </row>
    <row r="347" spans="1:25" ht="30" x14ac:dyDescent="0.25">
      <c r="A347" s="191" t="s">
        <v>1053</v>
      </c>
      <c r="B347" s="228" t="s">
        <v>1146</v>
      </c>
      <c r="C347" s="193" t="s">
        <v>1147</v>
      </c>
      <c r="D347" s="194">
        <v>170</v>
      </c>
      <c r="E347" s="229">
        <v>170</v>
      </c>
      <c r="F347" s="230" t="s">
        <v>33</v>
      </c>
      <c r="G347" s="231">
        <v>0</v>
      </c>
      <c r="H347" s="232">
        <v>0</v>
      </c>
      <c r="I347" s="232">
        <v>0</v>
      </c>
      <c r="J347" s="232">
        <v>0</v>
      </c>
      <c r="K347" s="233">
        <v>0</v>
      </c>
      <c r="L347" s="232">
        <f t="shared" si="50"/>
        <v>0</v>
      </c>
      <c r="M347" s="234">
        <v>0</v>
      </c>
      <c r="N347" s="232">
        <f t="shared" si="59"/>
        <v>0</v>
      </c>
      <c r="O347" s="243"/>
      <c r="P347" s="216"/>
      <c r="Q347" s="236">
        <f t="shared" si="51"/>
        <v>0</v>
      </c>
      <c r="R347" s="237">
        <v>0</v>
      </c>
      <c r="S347" s="236">
        <f t="shared" si="52"/>
        <v>0</v>
      </c>
      <c r="T347" s="236">
        <f t="shared" si="53"/>
        <v>0</v>
      </c>
      <c r="U347" s="236">
        <f t="shared" si="54"/>
        <v>0</v>
      </c>
      <c r="V347" s="236">
        <f t="shared" si="55"/>
        <v>0</v>
      </c>
      <c r="W347" s="236">
        <f t="shared" si="56"/>
        <v>0</v>
      </c>
      <c r="X347" s="238">
        <f t="shared" si="57"/>
        <v>0</v>
      </c>
      <c r="Y347" s="238">
        <f t="shared" si="58"/>
        <v>0</v>
      </c>
    </row>
    <row r="348" spans="1:25" ht="30" x14ac:dyDescent="0.25">
      <c r="A348" s="191" t="s">
        <v>1053</v>
      </c>
      <c r="B348" s="228" t="s">
        <v>1148</v>
      </c>
      <c r="C348" s="193" t="s">
        <v>1149</v>
      </c>
      <c r="D348" s="194">
        <v>180.01</v>
      </c>
      <c r="E348" s="229">
        <v>180.01</v>
      </c>
      <c r="F348" s="230" t="s">
        <v>33</v>
      </c>
      <c r="G348" s="231">
        <v>0</v>
      </c>
      <c r="H348" s="232">
        <v>0</v>
      </c>
      <c r="I348" s="232">
        <v>0</v>
      </c>
      <c r="J348" s="232">
        <v>0</v>
      </c>
      <c r="K348" s="233">
        <v>0</v>
      </c>
      <c r="L348" s="232">
        <f t="shared" si="50"/>
        <v>0</v>
      </c>
      <c r="M348" s="234">
        <v>0</v>
      </c>
      <c r="N348" s="232">
        <f t="shared" si="59"/>
        <v>0</v>
      </c>
      <c r="O348" s="243"/>
      <c r="P348" s="216"/>
      <c r="Q348" s="236">
        <f t="shared" si="51"/>
        <v>0</v>
      </c>
      <c r="R348" s="237">
        <v>0</v>
      </c>
      <c r="S348" s="236">
        <f t="shared" si="52"/>
        <v>0</v>
      </c>
      <c r="T348" s="236">
        <f t="shared" si="53"/>
        <v>0</v>
      </c>
      <c r="U348" s="236">
        <f t="shared" si="54"/>
        <v>0</v>
      </c>
      <c r="V348" s="236">
        <f t="shared" si="55"/>
        <v>0</v>
      </c>
      <c r="W348" s="236">
        <f t="shared" si="56"/>
        <v>0</v>
      </c>
      <c r="X348" s="238">
        <f t="shared" si="57"/>
        <v>0</v>
      </c>
      <c r="Y348" s="238">
        <f t="shared" si="58"/>
        <v>0</v>
      </c>
    </row>
    <row r="349" spans="1:25" ht="30" x14ac:dyDescent="0.25">
      <c r="A349" s="191" t="s">
        <v>228</v>
      </c>
      <c r="B349" s="228" t="s">
        <v>348</v>
      </c>
      <c r="C349" s="193" t="s">
        <v>349</v>
      </c>
      <c r="D349" s="194">
        <v>135.05000000000001</v>
      </c>
      <c r="E349" s="229">
        <v>135.05000000000001</v>
      </c>
      <c r="F349" s="230" t="s">
        <v>33</v>
      </c>
      <c r="G349" s="231">
        <v>3</v>
      </c>
      <c r="H349" s="232">
        <v>0</v>
      </c>
      <c r="I349" s="232">
        <v>0</v>
      </c>
      <c r="J349" s="232">
        <v>0</v>
      </c>
      <c r="K349" s="233">
        <v>0</v>
      </c>
      <c r="L349" s="232">
        <f t="shared" si="50"/>
        <v>3</v>
      </c>
      <c r="M349" s="234">
        <v>3</v>
      </c>
      <c r="N349" s="232">
        <f t="shared" si="59"/>
        <v>0</v>
      </c>
      <c r="O349" s="243"/>
      <c r="P349" s="216"/>
      <c r="Q349" s="236">
        <f t="shared" si="51"/>
        <v>405.15000000000003</v>
      </c>
      <c r="R349" s="237">
        <v>0</v>
      </c>
      <c r="S349" s="236">
        <f t="shared" si="52"/>
        <v>0</v>
      </c>
      <c r="T349" s="236">
        <f t="shared" si="53"/>
        <v>0</v>
      </c>
      <c r="U349" s="236">
        <f t="shared" si="54"/>
        <v>0</v>
      </c>
      <c r="V349" s="236">
        <f t="shared" si="55"/>
        <v>0</v>
      </c>
      <c r="W349" s="236">
        <f t="shared" si="56"/>
        <v>405.15000000000003</v>
      </c>
      <c r="X349" s="238">
        <f t="shared" si="57"/>
        <v>405.15000000000003</v>
      </c>
      <c r="Y349" s="238">
        <f t="shared" si="58"/>
        <v>0</v>
      </c>
    </row>
    <row r="350" spans="1:25" ht="45" x14ac:dyDescent="0.25">
      <c r="A350" s="191" t="s">
        <v>228</v>
      </c>
      <c r="B350" s="228" t="s">
        <v>350</v>
      </c>
      <c r="C350" s="193" t="s">
        <v>351</v>
      </c>
      <c r="D350" s="194">
        <v>80.91</v>
      </c>
      <c r="E350" s="229">
        <v>80.91</v>
      </c>
      <c r="F350" s="230" t="s">
        <v>33</v>
      </c>
      <c r="G350" s="231">
        <v>0</v>
      </c>
      <c r="H350" s="232">
        <v>0</v>
      </c>
      <c r="I350" s="232">
        <v>0</v>
      </c>
      <c r="J350" s="232">
        <v>0</v>
      </c>
      <c r="K350" s="233">
        <v>0</v>
      </c>
      <c r="L350" s="232">
        <f t="shared" si="50"/>
        <v>0</v>
      </c>
      <c r="M350" s="234">
        <v>0</v>
      </c>
      <c r="N350" s="232">
        <f t="shared" si="59"/>
        <v>0</v>
      </c>
      <c r="O350" s="243"/>
      <c r="P350" s="216"/>
      <c r="Q350" s="236">
        <f t="shared" si="51"/>
        <v>0</v>
      </c>
      <c r="R350" s="237">
        <v>0</v>
      </c>
      <c r="S350" s="236">
        <f t="shared" si="52"/>
        <v>0</v>
      </c>
      <c r="T350" s="236">
        <f t="shared" si="53"/>
        <v>0</v>
      </c>
      <c r="U350" s="236">
        <f t="shared" si="54"/>
        <v>0</v>
      </c>
      <c r="V350" s="236">
        <f t="shared" si="55"/>
        <v>0</v>
      </c>
      <c r="W350" s="236">
        <f t="shared" si="56"/>
        <v>0</v>
      </c>
      <c r="X350" s="238">
        <f t="shared" si="57"/>
        <v>0</v>
      </c>
      <c r="Y350" s="238">
        <f t="shared" si="58"/>
        <v>0</v>
      </c>
    </row>
    <row r="351" spans="1:25" ht="30" x14ac:dyDescent="0.25">
      <c r="A351" s="191" t="s">
        <v>228</v>
      </c>
      <c r="B351" s="228" t="s">
        <v>352</v>
      </c>
      <c r="C351" s="193" t="s">
        <v>353</v>
      </c>
      <c r="D351" s="194">
        <v>44.46</v>
      </c>
      <c r="E351" s="229">
        <v>44.46</v>
      </c>
      <c r="F351" s="230" t="s">
        <v>33</v>
      </c>
      <c r="G351" s="231">
        <v>8</v>
      </c>
      <c r="H351" s="232">
        <v>0</v>
      </c>
      <c r="I351" s="232">
        <v>0</v>
      </c>
      <c r="J351" s="232">
        <v>0</v>
      </c>
      <c r="K351" s="233">
        <v>0</v>
      </c>
      <c r="L351" s="232">
        <f t="shared" si="50"/>
        <v>8</v>
      </c>
      <c r="M351" s="234">
        <v>8</v>
      </c>
      <c r="N351" s="232">
        <f t="shared" si="59"/>
        <v>0</v>
      </c>
      <c r="O351" s="243"/>
      <c r="P351" s="216"/>
      <c r="Q351" s="236">
        <f t="shared" si="51"/>
        <v>355.68</v>
      </c>
      <c r="R351" s="237">
        <v>0</v>
      </c>
      <c r="S351" s="236">
        <f t="shared" si="52"/>
        <v>0</v>
      </c>
      <c r="T351" s="236">
        <f t="shared" si="53"/>
        <v>0</v>
      </c>
      <c r="U351" s="236">
        <f t="shared" si="54"/>
        <v>0</v>
      </c>
      <c r="V351" s="236">
        <f t="shared" si="55"/>
        <v>0</v>
      </c>
      <c r="W351" s="236">
        <f t="shared" si="56"/>
        <v>355.68</v>
      </c>
      <c r="X351" s="238">
        <f t="shared" si="57"/>
        <v>355.68</v>
      </c>
      <c r="Y351" s="238">
        <f t="shared" si="58"/>
        <v>0</v>
      </c>
    </row>
    <row r="352" spans="1:25" ht="45" x14ac:dyDescent="0.25">
      <c r="A352" s="191" t="s">
        <v>228</v>
      </c>
      <c r="B352" s="228" t="s">
        <v>354</v>
      </c>
      <c r="C352" s="193" t="s">
        <v>355</v>
      </c>
      <c r="D352" s="194">
        <v>237.41</v>
      </c>
      <c r="E352" s="229">
        <v>237.41</v>
      </c>
      <c r="F352" s="230" t="s">
        <v>33</v>
      </c>
      <c r="G352" s="231">
        <v>4</v>
      </c>
      <c r="H352" s="232">
        <v>0</v>
      </c>
      <c r="I352" s="232">
        <v>0</v>
      </c>
      <c r="J352" s="232">
        <v>0</v>
      </c>
      <c r="K352" s="233">
        <v>0</v>
      </c>
      <c r="L352" s="232">
        <f t="shared" si="50"/>
        <v>4</v>
      </c>
      <c r="M352" s="234">
        <v>4</v>
      </c>
      <c r="N352" s="232">
        <f t="shared" si="59"/>
        <v>0</v>
      </c>
      <c r="O352" s="243"/>
      <c r="P352" s="216"/>
      <c r="Q352" s="236">
        <f t="shared" si="51"/>
        <v>949.64</v>
      </c>
      <c r="R352" s="237">
        <v>0</v>
      </c>
      <c r="S352" s="236">
        <f t="shared" si="52"/>
        <v>0</v>
      </c>
      <c r="T352" s="236">
        <f t="shared" si="53"/>
        <v>0</v>
      </c>
      <c r="U352" s="236">
        <f t="shared" si="54"/>
        <v>0</v>
      </c>
      <c r="V352" s="236">
        <f t="shared" si="55"/>
        <v>0</v>
      </c>
      <c r="W352" s="236">
        <f t="shared" si="56"/>
        <v>949.64</v>
      </c>
      <c r="X352" s="238">
        <f t="shared" si="57"/>
        <v>949.64</v>
      </c>
      <c r="Y352" s="238">
        <f t="shared" si="58"/>
        <v>0</v>
      </c>
    </row>
    <row r="353" spans="1:25" ht="45" x14ac:dyDescent="0.25">
      <c r="A353" s="191" t="s">
        <v>228</v>
      </c>
      <c r="B353" s="228" t="s">
        <v>356</v>
      </c>
      <c r="C353" s="193" t="s">
        <v>357</v>
      </c>
      <c r="D353" s="194">
        <v>190</v>
      </c>
      <c r="E353" s="229">
        <v>190</v>
      </c>
      <c r="F353" s="230" t="s">
        <v>33</v>
      </c>
      <c r="G353" s="231">
        <v>0</v>
      </c>
      <c r="H353" s="232">
        <v>0</v>
      </c>
      <c r="I353" s="232">
        <v>0</v>
      </c>
      <c r="J353" s="232">
        <v>0</v>
      </c>
      <c r="K353" s="233">
        <v>0</v>
      </c>
      <c r="L353" s="232">
        <f t="shared" si="50"/>
        <v>0</v>
      </c>
      <c r="M353" s="234">
        <v>0</v>
      </c>
      <c r="N353" s="232">
        <f t="shared" si="59"/>
        <v>0</v>
      </c>
      <c r="O353" s="243"/>
      <c r="P353" s="216"/>
      <c r="Q353" s="236">
        <f t="shared" si="51"/>
        <v>0</v>
      </c>
      <c r="R353" s="237">
        <v>0</v>
      </c>
      <c r="S353" s="236">
        <f t="shared" si="52"/>
        <v>0</v>
      </c>
      <c r="T353" s="236">
        <f t="shared" si="53"/>
        <v>0</v>
      </c>
      <c r="U353" s="236">
        <f t="shared" si="54"/>
        <v>0</v>
      </c>
      <c r="V353" s="236">
        <f t="shared" si="55"/>
        <v>0</v>
      </c>
      <c r="W353" s="236">
        <f t="shared" si="56"/>
        <v>0</v>
      </c>
      <c r="X353" s="238">
        <f t="shared" si="57"/>
        <v>0</v>
      </c>
      <c r="Y353" s="238">
        <f t="shared" si="58"/>
        <v>0</v>
      </c>
    </row>
    <row r="354" spans="1:25" ht="45" x14ac:dyDescent="0.25">
      <c r="A354" s="191" t="s">
        <v>228</v>
      </c>
      <c r="B354" s="228" t="s">
        <v>358</v>
      </c>
      <c r="C354" s="193" t="s">
        <v>359</v>
      </c>
      <c r="D354" s="194">
        <v>210</v>
      </c>
      <c r="E354" s="229">
        <v>210</v>
      </c>
      <c r="F354" s="230" t="s">
        <v>33</v>
      </c>
      <c r="G354" s="231">
        <v>0</v>
      </c>
      <c r="H354" s="232">
        <v>0</v>
      </c>
      <c r="I354" s="232">
        <v>0</v>
      </c>
      <c r="J354" s="232">
        <v>0</v>
      </c>
      <c r="K354" s="233">
        <v>0</v>
      </c>
      <c r="L354" s="232">
        <f t="shared" si="50"/>
        <v>0</v>
      </c>
      <c r="M354" s="234">
        <v>0</v>
      </c>
      <c r="N354" s="232">
        <f t="shared" si="59"/>
        <v>0</v>
      </c>
      <c r="O354" s="243"/>
      <c r="P354" s="216"/>
      <c r="Q354" s="236">
        <f t="shared" si="51"/>
        <v>0</v>
      </c>
      <c r="R354" s="237">
        <v>0</v>
      </c>
      <c r="S354" s="236">
        <f t="shared" si="52"/>
        <v>0</v>
      </c>
      <c r="T354" s="236">
        <f t="shared" si="53"/>
        <v>0</v>
      </c>
      <c r="U354" s="236">
        <f t="shared" si="54"/>
        <v>0</v>
      </c>
      <c r="V354" s="236">
        <f t="shared" si="55"/>
        <v>0</v>
      </c>
      <c r="W354" s="236">
        <f t="shared" si="56"/>
        <v>0</v>
      </c>
      <c r="X354" s="238">
        <f t="shared" si="57"/>
        <v>0</v>
      </c>
      <c r="Y354" s="238">
        <f t="shared" si="58"/>
        <v>0</v>
      </c>
    </row>
    <row r="355" spans="1:25" ht="30" x14ac:dyDescent="0.25">
      <c r="A355" s="191" t="s">
        <v>1053</v>
      </c>
      <c r="B355" s="228" t="s">
        <v>1150</v>
      </c>
      <c r="C355" s="193" t="s">
        <v>1151</v>
      </c>
      <c r="D355" s="194">
        <v>36.65</v>
      </c>
      <c r="E355" s="229">
        <v>36.65</v>
      </c>
      <c r="F355" s="230" t="s">
        <v>33</v>
      </c>
      <c r="G355" s="231">
        <v>8</v>
      </c>
      <c r="H355" s="232">
        <v>0</v>
      </c>
      <c r="I355" s="232">
        <v>0</v>
      </c>
      <c r="J355" s="232">
        <v>0</v>
      </c>
      <c r="K355" s="233">
        <v>0</v>
      </c>
      <c r="L355" s="232">
        <f t="shared" si="50"/>
        <v>8</v>
      </c>
      <c r="M355" s="234">
        <v>8</v>
      </c>
      <c r="N355" s="232">
        <f t="shared" si="59"/>
        <v>0</v>
      </c>
      <c r="O355" s="242"/>
      <c r="P355" s="216"/>
      <c r="Q355" s="236">
        <f t="shared" si="51"/>
        <v>293.2</v>
      </c>
      <c r="R355" s="237">
        <v>0</v>
      </c>
      <c r="S355" s="236">
        <f t="shared" si="52"/>
        <v>0</v>
      </c>
      <c r="T355" s="236">
        <f t="shared" si="53"/>
        <v>0</v>
      </c>
      <c r="U355" s="236">
        <f t="shared" si="54"/>
        <v>0</v>
      </c>
      <c r="V355" s="236">
        <f t="shared" si="55"/>
        <v>0</v>
      </c>
      <c r="W355" s="236">
        <f t="shared" si="56"/>
        <v>293.2</v>
      </c>
      <c r="X355" s="238">
        <f t="shared" si="57"/>
        <v>293.2</v>
      </c>
      <c r="Y355" s="238">
        <f t="shared" si="58"/>
        <v>0</v>
      </c>
    </row>
    <row r="356" spans="1:25" ht="30" x14ac:dyDescent="0.25">
      <c r="A356" s="191" t="s">
        <v>228</v>
      </c>
      <c r="B356" s="228" t="s">
        <v>360</v>
      </c>
      <c r="C356" s="193" t="s">
        <v>361</v>
      </c>
      <c r="D356" s="194">
        <v>110.97</v>
      </c>
      <c r="E356" s="229">
        <v>110.97</v>
      </c>
      <c r="F356" s="230" t="s">
        <v>33</v>
      </c>
      <c r="G356" s="231">
        <v>0</v>
      </c>
      <c r="H356" s="232">
        <v>0</v>
      </c>
      <c r="I356" s="232">
        <v>0</v>
      </c>
      <c r="J356" s="232">
        <v>0</v>
      </c>
      <c r="K356" s="233">
        <v>0</v>
      </c>
      <c r="L356" s="232">
        <f t="shared" si="50"/>
        <v>0</v>
      </c>
      <c r="M356" s="234">
        <v>0</v>
      </c>
      <c r="N356" s="232">
        <f t="shared" si="59"/>
        <v>0</v>
      </c>
      <c r="O356" s="243"/>
      <c r="P356" s="216"/>
      <c r="Q356" s="236">
        <f t="shared" si="51"/>
        <v>0</v>
      </c>
      <c r="R356" s="237">
        <v>0</v>
      </c>
      <c r="S356" s="236">
        <f t="shared" si="52"/>
        <v>0</v>
      </c>
      <c r="T356" s="236">
        <f t="shared" si="53"/>
        <v>0</v>
      </c>
      <c r="U356" s="236">
        <f t="shared" si="54"/>
        <v>0</v>
      </c>
      <c r="V356" s="236">
        <f t="shared" si="55"/>
        <v>0</v>
      </c>
      <c r="W356" s="236">
        <f t="shared" si="56"/>
        <v>0</v>
      </c>
      <c r="X356" s="238">
        <f t="shared" si="57"/>
        <v>0</v>
      </c>
      <c r="Y356" s="238">
        <f t="shared" si="58"/>
        <v>0</v>
      </c>
    </row>
    <row r="357" spans="1:25" ht="30" x14ac:dyDescent="0.25">
      <c r="A357" s="191" t="s">
        <v>228</v>
      </c>
      <c r="B357" s="228" t="s">
        <v>362</v>
      </c>
      <c r="C357" s="193" t="s">
        <v>363</v>
      </c>
      <c r="D357" s="194">
        <v>8</v>
      </c>
      <c r="E357" s="229">
        <v>8</v>
      </c>
      <c r="F357" s="230" t="s">
        <v>33</v>
      </c>
      <c r="G357" s="231">
        <v>0</v>
      </c>
      <c r="H357" s="232">
        <v>0</v>
      </c>
      <c r="I357" s="232">
        <v>0</v>
      </c>
      <c r="J357" s="232">
        <v>0</v>
      </c>
      <c r="K357" s="233">
        <v>0</v>
      </c>
      <c r="L357" s="232">
        <f t="shared" si="50"/>
        <v>0</v>
      </c>
      <c r="M357" s="234">
        <v>0</v>
      </c>
      <c r="N357" s="232">
        <f t="shared" si="59"/>
        <v>0</v>
      </c>
      <c r="O357" s="243"/>
      <c r="P357" s="216"/>
      <c r="Q357" s="236">
        <f t="shared" si="51"/>
        <v>0</v>
      </c>
      <c r="R357" s="237">
        <v>0</v>
      </c>
      <c r="S357" s="236">
        <f t="shared" si="52"/>
        <v>0</v>
      </c>
      <c r="T357" s="236">
        <f t="shared" si="53"/>
        <v>0</v>
      </c>
      <c r="U357" s="236">
        <f t="shared" si="54"/>
        <v>0</v>
      </c>
      <c r="V357" s="236">
        <f t="shared" si="55"/>
        <v>0</v>
      </c>
      <c r="W357" s="236">
        <f t="shared" si="56"/>
        <v>0</v>
      </c>
      <c r="X357" s="238">
        <f t="shared" si="57"/>
        <v>0</v>
      </c>
      <c r="Y357" s="238">
        <f t="shared" si="58"/>
        <v>0</v>
      </c>
    </row>
    <row r="358" spans="1:25" ht="30" x14ac:dyDescent="0.25">
      <c r="A358" s="191" t="s">
        <v>228</v>
      </c>
      <c r="B358" s="228" t="s">
        <v>364</v>
      </c>
      <c r="C358" s="193" t="s">
        <v>365</v>
      </c>
      <c r="D358" s="194">
        <v>8</v>
      </c>
      <c r="E358" s="229">
        <v>8</v>
      </c>
      <c r="F358" s="230" t="s">
        <v>33</v>
      </c>
      <c r="G358" s="231">
        <v>0</v>
      </c>
      <c r="H358" s="232">
        <v>0</v>
      </c>
      <c r="I358" s="232">
        <v>0</v>
      </c>
      <c r="J358" s="232">
        <v>0</v>
      </c>
      <c r="K358" s="233">
        <v>0</v>
      </c>
      <c r="L358" s="232">
        <f t="shared" si="50"/>
        <v>0</v>
      </c>
      <c r="M358" s="234">
        <v>0</v>
      </c>
      <c r="N358" s="232">
        <f t="shared" si="59"/>
        <v>0</v>
      </c>
      <c r="O358" s="244" t="s">
        <v>2335</v>
      </c>
      <c r="P358" s="216"/>
      <c r="Q358" s="236">
        <f t="shared" si="51"/>
        <v>0</v>
      </c>
      <c r="R358" s="237">
        <v>0</v>
      </c>
      <c r="S358" s="236">
        <f t="shared" si="52"/>
        <v>0</v>
      </c>
      <c r="T358" s="236">
        <f t="shared" si="53"/>
        <v>0</v>
      </c>
      <c r="U358" s="236">
        <f t="shared" si="54"/>
        <v>0</v>
      </c>
      <c r="V358" s="236">
        <f t="shared" si="55"/>
        <v>0</v>
      </c>
      <c r="W358" s="236">
        <f t="shared" si="56"/>
        <v>0</v>
      </c>
      <c r="X358" s="238">
        <f t="shared" si="57"/>
        <v>0</v>
      </c>
      <c r="Y358" s="238">
        <f t="shared" si="58"/>
        <v>0</v>
      </c>
    </row>
    <row r="359" spans="1:25" ht="30" x14ac:dyDescent="0.25">
      <c r="A359" s="191" t="s">
        <v>228</v>
      </c>
      <c r="B359" s="228" t="s">
        <v>366</v>
      </c>
      <c r="C359" s="193" t="s">
        <v>367</v>
      </c>
      <c r="D359" s="194">
        <v>24.3</v>
      </c>
      <c r="E359" s="229">
        <v>24.3</v>
      </c>
      <c r="F359" s="230" t="s">
        <v>33</v>
      </c>
      <c r="G359" s="231">
        <v>8</v>
      </c>
      <c r="H359" s="232">
        <v>0</v>
      </c>
      <c r="I359" s="232">
        <v>0</v>
      </c>
      <c r="J359" s="232">
        <v>0</v>
      </c>
      <c r="K359" s="233">
        <v>0</v>
      </c>
      <c r="L359" s="232">
        <f t="shared" si="50"/>
        <v>8</v>
      </c>
      <c r="M359" s="234">
        <v>8</v>
      </c>
      <c r="N359" s="232">
        <f t="shared" si="59"/>
        <v>0</v>
      </c>
      <c r="O359" s="243"/>
      <c r="P359" s="216"/>
      <c r="Q359" s="236">
        <f t="shared" si="51"/>
        <v>194.4</v>
      </c>
      <c r="R359" s="237">
        <v>0</v>
      </c>
      <c r="S359" s="236">
        <f t="shared" si="52"/>
        <v>0</v>
      </c>
      <c r="T359" s="236">
        <f t="shared" si="53"/>
        <v>0</v>
      </c>
      <c r="U359" s="236">
        <f t="shared" si="54"/>
        <v>0</v>
      </c>
      <c r="V359" s="236">
        <f t="shared" si="55"/>
        <v>0</v>
      </c>
      <c r="W359" s="236">
        <f t="shared" si="56"/>
        <v>194.4</v>
      </c>
      <c r="X359" s="238">
        <f t="shared" si="57"/>
        <v>194.4</v>
      </c>
      <c r="Y359" s="238">
        <f t="shared" si="58"/>
        <v>0</v>
      </c>
    </row>
    <row r="360" spans="1:25" ht="60" x14ac:dyDescent="0.25">
      <c r="A360" s="191" t="s">
        <v>228</v>
      </c>
      <c r="B360" s="228" t="s">
        <v>368</v>
      </c>
      <c r="C360" s="193" t="s">
        <v>369</v>
      </c>
      <c r="D360" s="194">
        <v>28</v>
      </c>
      <c r="E360" s="229">
        <v>28</v>
      </c>
      <c r="F360" s="230" t="s">
        <v>33</v>
      </c>
      <c r="G360" s="231">
        <v>2</v>
      </c>
      <c r="H360" s="232">
        <v>0</v>
      </c>
      <c r="I360" s="232">
        <v>0</v>
      </c>
      <c r="J360" s="232">
        <v>0</v>
      </c>
      <c r="K360" s="233">
        <v>0</v>
      </c>
      <c r="L360" s="232">
        <f t="shared" si="50"/>
        <v>2</v>
      </c>
      <c r="M360" s="234">
        <v>2</v>
      </c>
      <c r="N360" s="232">
        <f t="shared" si="59"/>
        <v>0</v>
      </c>
      <c r="O360" s="243"/>
      <c r="P360" s="216"/>
      <c r="Q360" s="236">
        <f t="shared" si="51"/>
        <v>56</v>
      </c>
      <c r="R360" s="237">
        <v>0</v>
      </c>
      <c r="S360" s="236">
        <f t="shared" si="52"/>
        <v>0</v>
      </c>
      <c r="T360" s="236">
        <f t="shared" si="53"/>
        <v>0</v>
      </c>
      <c r="U360" s="236">
        <f t="shared" si="54"/>
        <v>0</v>
      </c>
      <c r="V360" s="236">
        <f t="shared" si="55"/>
        <v>0</v>
      </c>
      <c r="W360" s="236">
        <f t="shared" si="56"/>
        <v>56</v>
      </c>
      <c r="X360" s="238">
        <f t="shared" si="57"/>
        <v>56</v>
      </c>
      <c r="Y360" s="238">
        <f t="shared" si="58"/>
        <v>0</v>
      </c>
    </row>
    <row r="361" spans="1:25" ht="30" x14ac:dyDescent="0.25">
      <c r="A361" s="191" t="s">
        <v>228</v>
      </c>
      <c r="B361" s="228" t="s">
        <v>668</v>
      </c>
      <c r="C361" s="193" t="s">
        <v>669</v>
      </c>
      <c r="D361" s="194">
        <v>190</v>
      </c>
      <c r="E361" s="229">
        <v>190</v>
      </c>
      <c r="F361" s="230" t="s">
        <v>33</v>
      </c>
      <c r="G361" s="231">
        <v>1</v>
      </c>
      <c r="H361" s="232">
        <v>0</v>
      </c>
      <c r="I361" s="232">
        <v>0</v>
      </c>
      <c r="J361" s="232">
        <v>0</v>
      </c>
      <c r="K361" s="233">
        <v>0</v>
      </c>
      <c r="L361" s="232">
        <f t="shared" si="50"/>
        <v>1</v>
      </c>
      <c r="M361" s="234">
        <v>1</v>
      </c>
      <c r="N361" s="232">
        <f t="shared" si="59"/>
        <v>0</v>
      </c>
      <c r="O361" s="243"/>
      <c r="P361" s="216"/>
      <c r="Q361" s="236">
        <f t="shared" si="51"/>
        <v>190</v>
      </c>
      <c r="R361" s="237">
        <v>0</v>
      </c>
      <c r="S361" s="236">
        <f t="shared" si="52"/>
        <v>0</v>
      </c>
      <c r="T361" s="236">
        <f t="shared" si="53"/>
        <v>0</v>
      </c>
      <c r="U361" s="236">
        <f t="shared" si="54"/>
        <v>0</v>
      </c>
      <c r="V361" s="236">
        <f t="shared" si="55"/>
        <v>0</v>
      </c>
      <c r="W361" s="236">
        <f t="shared" si="56"/>
        <v>190</v>
      </c>
      <c r="X361" s="238">
        <f t="shared" si="57"/>
        <v>190</v>
      </c>
      <c r="Y361" s="238">
        <f t="shared" si="58"/>
        <v>0</v>
      </c>
    </row>
    <row r="362" spans="1:25" ht="30" x14ac:dyDescent="0.25">
      <c r="A362" s="191" t="s">
        <v>659</v>
      </c>
      <c r="B362" s="228" t="s">
        <v>670</v>
      </c>
      <c r="C362" s="193" t="s">
        <v>671</v>
      </c>
      <c r="D362" s="194">
        <v>203</v>
      </c>
      <c r="E362" s="229">
        <v>203</v>
      </c>
      <c r="F362" s="230" t="s">
        <v>33</v>
      </c>
      <c r="G362" s="231">
        <v>2</v>
      </c>
      <c r="H362" s="232">
        <v>0</v>
      </c>
      <c r="I362" s="232">
        <v>0</v>
      </c>
      <c r="J362" s="232">
        <v>0</v>
      </c>
      <c r="K362" s="233">
        <v>0</v>
      </c>
      <c r="L362" s="232">
        <f t="shared" si="50"/>
        <v>2</v>
      </c>
      <c r="M362" s="234">
        <v>2</v>
      </c>
      <c r="N362" s="232">
        <f t="shared" si="59"/>
        <v>0</v>
      </c>
      <c r="O362" s="243"/>
      <c r="P362" s="216"/>
      <c r="Q362" s="236">
        <f t="shared" si="51"/>
        <v>406</v>
      </c>
      <c r="R362" s="237">
        <v>0</v>
      </c>
      <c r="S362" s="236">
        <f t="shared" si="52"/>
        <v>0</v>
      </c>
      <c r="T362" s="236">
        <f t="shared" si="53"/>
        <v>0</v>
      </c>
      <c r="U362" s="236">
        <f t="shared" si="54"/>
        <v>0</v>
      </c>
      <c r="V362" s="236">
        <f t="shared" si="55"/>
        <v>0</v>
      </c>
      <c r="W362" s="236">
        <f t="shared" si="56"/>
        <v>406</v>
      </c>
      <c r="X362" s="238">
        <f t="shared" si="57"/>
        <v>406</v>
      </c>
      <c r="Y362" s="238">
        <f t="shared" si="58"/>
        <v>0</v>
      </c>
    </row>
    <row r="363" spans="1:25" ht="45" x14ac:dyDescent="0.25">
      <c r="A363" s="191" t="s">
        <v>228</v>
      </c>
      <c r="B363" s="228" t="s">
        <v>370</v>
      </c>
      <c r="C363" s="193" t="s">
        <v>371</v>
      </c>
      <c r="D363" s="194">
        <v>59.9</v>
      </c>
      <c r="E363" s="229">
        <v>59.9</v>
      </c>
      <c r="F363" s="230" t="s">
        <v>33</v>
      </c>
      <c r="G363" s="231">
        <v>1</v>
      </c>
      <c r="H363" s="232">
        <v>0</v>
      </c>
      <c r="I363" s="232">
        <v>0</v>
      </c>
      <c r="J363" s="232">
        <v>0</v>
      </c>
      <c r="K363" s="233">
        <v>0</v>
      </c>
      <c r="L363" s="232">
        <f t="shared" si="50"/>
        <v>1</v>
      </c>
      <c r="M363" s="234">
        <v>1</v>
      </c>
      <c r="N363" s="232">
        <f t="shared" si="59"/>
        <v>0</v>
      </c>
      <c r="O363" s="243"/>
      <c r="P363" s="216"/>
      <c r="Q363" s="236">
        <f t="shared" si="51"/>
        <v>59.9</v>
      </c>
      <c r="R363" s="237">
        <v>0</v>
      </c>
      <c r="S363" s="236">
        <f t="shared" si="52"/>
        <v>0</v>
      </c>
      <c r="T363" s="236">
        <f t="shared" si="53"/>
        <v>0</v>
      </c>
      <c r="U363" s="236">
        <f t="shared" si="54"/>
        <v>0</v>
      </c>
      <c r="V363" s="236">
        <f t="shared" si="55"/>
        <v>0</v>
      </c>
      <c r="W363" s="236">
        <f t="shared" si="56"/>
        <v>59.9</v>
      </c>
      <c r="X363" s="238">
        <f t="shared" si="57"/>
        <v>59.9</v>
      </c>
      <c r="Y363" s="238">
        <f t="shared" si="58"/>
        <v>0</v>
      </c>
    </row>
    <row r="364" spans="1:25" ht="45" x14ac:dyDescent="0.25">
      <c r="A364" s="191" t="s">
        <v>228</v>
      </c>
      <c r="B364" s="228" t="s">
        <v>372</v>
      </c>
      <c r="C364" s="193" t="s">
        <v>373</v>
      </c>
      <c r="D364" s="194">
        <v>0</v>
      </c>
      <c r="E364" s="229">
        <v>0</v>
      </c>
      <c r="F364" s="230" t="s">
        <v>33</v>
      </c>
      <c r="G364" s="231">
        <v>0</v>
      </c>
      <c r="H364" s="232">
        <v>0</v>
      </c>
      <c r="I364" s="232">
        <v>0</v>
      </c>
      <c r="J364" s="232">
        <v>0</v>
      </c>
      <c r="K364" s="233">
        <v>0</v>
      </c>
      <c r="L364" s="232">
        <f t="shared" si="50"/>
        <v>0</v>
      </c>
      <c r="M364" s="234">
        <v>0</v>
      </c>
      <c r="N364" s="232">
        <f t="shared" si="59"/>
        <v>0</v>
      </c>
      <c r="O364" s="243"/>
      <c r="P364" s="216"/>
      <c r="Q364" s="236">
        <f t="shared" si="51"/>
        <v>0</v>
      </c>
      <c r="R364" s="237">
        <v>0</v>
      </c>
      <c r="S364" s="236">
        <f t="shared" si="52"/>
        <v>0</v>
      </c>
      <c r="T364" s="236">
        <f t="shared" si="53"/>
        <v>0</v>
      </c>
      <c r="U364" s="236">
        <f t="shared" si="54"/>
        <v>0</v>
      </c>
      <c r="V364" s="236">
        <f t="shared" si="55"/>
        <v>0</v>
      </c>
      <c r="W364" s="236">
        <f t="shared" si="56"/>
        <v>0</v>
      </c>
      <c r="X364" s="238">
        <f t="shared" si="57"/>
        <v>0</v>
      </c>
      <c r="Y364" s="238">
        <f t="shared" si="58"/>
        <v>0</v>
      </c>
    </row>
    <row r="365" spans="1:25" ht="30" x14ac:dyDescent="0.25">
      <c r="A365" s="191" t="s">
        <v>228</v>
      </c>
      <c r="B365" s="228" t="s">
        <v>374</v>
      </c>
      <c r="C365" s="193" t="s">
        <v>375</v>
      </c>
      <c r="D365" s="194">
        <v>8.5</v>
      </c>
      <c r="E365" s="229">
        <v>8.5</v>
      </c>
      <c r="F365" s="230" t="s">
        <v>33</v>
      </c>
      <c r="G365" s="231">
        <v>0</v>
      </c>
      <c r="H365" s="232">
        <v>0</v>
      </c>
      <c r="I365" s="232">
        <v>0</v>
      </c>
      <c r="J365" s="232">
        <v>0</v>
      </c>
      <c r="K365" s="233">
        <v>0</v>
      </c>
      <c r="L365" s="232">
        <f t="shared" si="50"/>
        <v>0</v>
      </c>
      <c r="M365" s="234">
        <v>0</v>
      </c>
      <c r="N365" s="232">
        <f t="shared" si="59"/>
        <v>0</v>
      </c>
      <c r="O365" s="243"/>
      <c r="P365" s="216"/>
      <c r="Q365" s="236">
        <f t="shared" si="51"/>
        <v>0</v>
      </c>
      <c r="R365" s="237">
        <v>0</v>
      </c>
      <c r="S365" s="236">
        <f t="shared" si="52"/>
        <v>0</v>
      </c>
      <c r="T365" s="236">
        <f t="shared" si="53"/>
        <v>0</v>
      </c>
      <c r="U365" s="236">
        <f t="shared" si="54"/>
        <v>0</v>
      </c>
      <c r="V365" s="236">
        <f t="shared" si="55"/>
        <v>0</v>
      </c>
      <c r="W365" s="236">
        <f t="shared" si="56"/>
        <v>0</v>
      </c>
      <c r="X365" s="238">
        <f t="shared" si="57"/>
        <v>0</v>
      </c>
      <c r="Y365" s="238">
        <f t="shared" si="58"/>
        <v>0</v>
      </c>
    </row>
    <row r="366" spans="1:25" ht="45" x14ac:dyDescent="0.25">
      <c r="A366" s="191" t="s">
        <v>228</v>
      </c>
      <c r="B366" s="228" t="s">
        <v>376</v>
      </c>
      <c r="C366" s="193" t="s">
        <v>377</v>
      </c>
      <c r="D366" s="194">
        <v>40</v>
      </c>
      <c r="E366" s="229">
        <v>40</v>
      </c>
      <c r="F366" s="230" t="s">
        <v>33</v>
      </c>
      <c r="G366" s="231">
        <v>0</v>
      </c>
      <c r="H366" s="232">
        <v>0</v>
      </c>
      <c r="I366" s="232">
        <v>0</v>
      </c>
      <c r="J366" s="232">
        <v>0</v>
      </c>
      <c r="K366" s="233">
        <v>0</v>
      </c>
      <c r="L366" s="232">
        <f t="shared" si="50"/>
        <v>0</v>
      </c>
      <c r="M366" s="234">
        <v>0</v>
      </c>
      <c r="N366" s="232">
        <f t="shared" si="59"/>
        <v>0</v>
      </c>
      <c r="O366" s="243"/>
      <c r="P366" s="216"/>
      <c r="Q366" s="236">
        <f t="shared" si="51"/>
        <v>0</v>
      </c>
      <c r="R366" s="237">
        <v>0</v>
      </c>
      <c r="S366" s="236">
        <f t="shared" si="52"/>
        <v>0</v>
      </c>
      <c r="T366" s="236">
        <f t="shared" si="53"/>
        <v>0</v>
      </c>
      <c r="U366" s="236">
        <f t="shared" si="54"/>
        <v>0</v>
      </c>
      <c r="V366" s="236">
        <f t="shared" si="55"/>
        <v>0</v>
      </c>
      <c r="W366" s="236">
        <f t="shared" si="56"/>
        <v>0</v>
      </c>
      <c r="X366" s="238">
        <f t="shared" si="57"/>
        <v>0</v>
      </c>
      <c r="Y366" s="238">
        <f t="shared" si="58"/>
        <v>0</v>
      </c>
    </row>
    <row r="367" spans="1:25" ht="18" x14ac:dyDescent="0.25">
      <c r="A367" s="191" t="s">
        <v>228</v>
      </c>
      <c r="B367" s="228" t="s">
        <v>378</v>
      </c>
      <c r="C367" s="193" t="s">
        <v>379</v>
      </c>
      <c r="D367" s="194">
        <v>9</v>
      </c>
      <c r="E367" s="229">
        <v>9</v>
      </c>
      <c r="F367" s="230" t="s">
        <v>33</v>
      </c>
      <c r="G367" s="231">
        <v>0</v>
      </c>
      <c r="H367" s="232">
        <v>0</v>
      </c>
      <c r="I367" s="232">
        <v>0</v>
      </c>
      <c r="J367" s="232">
        <v>0</v>
      </c>
      <c r="K367" s="233">
        <v>0</v>
      </c>
      <c r="L367" s="232">
        <f t="shared" si="50"/>
        <v>0</v>
      </c>
      <c r="M367" s="234">
        <v>0</v>
      </c>
      <c r="N367" s="232">
        <f t="shared" si="59"/>
        <v>0</v>
      </c>
      <c r="O367" s="243"/>
      <c r="P367" s="216"/>
      <c r="Q367" s="236">
        <f t="shared" si="51"/>
        <v>0</v>
      </c>
      <c r="R367" s="237">
        <v>0</v>
      </c>
      <c r="S367" s="236">
        <f t="shared" si="52"/>
        <v>0</v>
      </c>
      <c r="T367" s="236">
        <f t="shared" si="53"/>
        <v>0</v>
      </c>
      <c r="U367" s="236">
        <f t="shared" si="54"/>
        <v>0</v>
      </c>
      <c r="V367" s="236">
        <f t="shared" si="55"/>
        <v>0</v>
      </c>
      <c r="W367" s="236">
        <f t="shared" si="56"/>
        <v>0</v>
      </c>
      <c r="X367" s="238">
        <f t="shared" si="57"/>
        <v>0</v>
      </c>
      <c r="Y367" s="238">
        <f t="shared" si="58"/>
        <v>0</v>
      </c>
    </row>
    <row r="368" spans="1:25" ht="18" x14ac:dyDescent="0.25">
      <c r="A368" s="191" t="s">
        <v>228</v>
      </c>
      <c r="B368" s="228" t="s">
        <v>380</v>
      </c>
      <c r="C368" s="193" t="s">
        <v>381</v>
      </c>
      <c r="D368" s="194">
        <v>2.58</v>
      </c>
      <c r="E368" s="229">
        <v>2.58</v>
      </c>
      <c r="F368" s="230" t="s">
        <v>33</v>
      </c>
      <c r="G368" s="231">
        <v>10</v>
      </c>
      <c r="H368" s="232">
        <v>0</v>
      </c>
      <c r="I368" s="232">
        <v>0</v>
      </c>
      <c r="J368" s="232">
        <v>1</v>
      </c>
      <c r="K368" s="233">
        <v>0</v>
      </c>
      <c r="L368" s="232">
        <f t="shared" si="50"/>
        <v>9</v>
      </c>
      <c r="M368" s="234">
        <v>9</v>
      </c>
      <c r="N368" s="232">
        <f t="shared" si="59"/>
        <v>0</v>
      </c>
      <c r="O368" s="242"/>
      <c r="P368" s="216"/>
      <c r="Q368" s="236">
        <f t="shared" si="51"/>
        <v>25.8</v>
      </c>
      <c r="R368" s="237">
        <v>0</v>
      </c>
      <c r="S368" s="236">
        <f t="shared" si="52"/>
        <v>0</v>
      </c>
      <c r="T368" s="236">
        <f t="shared" si="53"/>
        <v>0</v>
      </c>
      <c r="U368" s="236">
        <f t="shared" si="54"/>
        <v>2.58</v>
      </c>
      <c r="V368" s="236">
        <f t="shared" si="55"/>
        <v>0</v>
      </c>
      <c r="W368" s="236">
        <f t="shared" si="56"/>
        <v>23.22</v>
      </c>
      <c r="X368" s="238">
        <f t="shared" si="57"/>
        <v>23.22</v>
      </c>
      <c r="Y368" s="238">
        <f t="shared" si="58"/>
        <v>0</v>
      </c>
    </row>
    <row r="369" spans="1:25" ht="30" x14ac:dyDescent="0.25">
      <c r="A369" s="191" t="s">
        <v>228</v>
      </c>
      <c r="B369" s="228" t="s">
        <v>382</v>
      </c>
      <c r="C369" s="193" t="s">
        <v>383</v>
      </c>
      <c r="D369" s="194">
        <v>7.13</v>
      </c>
      <c r="E369" s="229">
        <v>7.13</v>
      </c>
      <c r="F369" s="230" t="s">
        <v>33</v>
      </c>
      <c r="G369" s="231">
        <v>0</v>
      </c>
      <c r="H369" s="232">
        <v>0</v>
      </c>
      <c r="I369" s="232">
        <v>0</v>
      </c>
      <c r="J369" s="232">
        <v>0</v>
      </c>
      <c r="K369" s="233">
        <v>0</v>
      </c>
      <c r="L369" s="232">
        <f t="shared" si="50"/>
        <v>0</v>
      </c>
      <c r="M369" s="234">
        <v>0</v>
      </c>
      <c r="N369" s="232">
        <f t="shared" si="59"/>
        <v>0</v>
      </c>
      <c r="O369" s="242"/>
      <c r="P369" s="216"/>
      <c r="Q369" s="236">
        <f t="shared" si="51"/>
        <v>0</v>
      </c>
      <c r="R369" s="237">
        <v>0</v>
      </c>
      <c r="S369" s="236">
        <f t="shared" si="52"/>
        <v>0</v>
      </c>
      <c r="T369" s="236">
        <f t="shared" si="53"/>
        <v>0</v>
      </c>
      <c r="U369" s="236">
        <f t="shared" si="54"/>
        <v>0</v>
      </c>
      <c r="V369" s="236">
        <f t="shared" si="55"/>
        <v>0</v>
      </c>
      <c r="W369" s="236">
        <f t="shared" si="56"/>
        <v>0</v>
      </c>
      <c r="X369" s="238">
        <f t="shared" si="57"/>
        <v>0</v>
      </c>
      <c r="Y369" s="238">
        <f t="shared" si="58"/>
        <v>0</v>
      </c>
    </row>
    <row r="370" spans="1:25" ht="18" x14ac:dyDescent="0.25">
      <c r="A370" s="191" t="s">
        <v>228</v>
      </c>
      <c r="B370" s="228" t="s">
        <v>384</v>
      </c>
      <c r="C370" s="193" t="s">
        <v>385</v>
      </c>
      <c r="D370" s="194">
        <v>3.56</v>
      </c>
      <c r="E370" s="229">
        <v>3.56</v>
      </c>
      <c r="F370" s="230" t="s">
        <v>33</v>
      </c>
      <c r="G370" s="231">
        <v>22</v>
      </c>
      <c r="H370" s="232">
        <v>0</v>
      </c>
      <c r="I370" s="232">
        <v>0</v>
      </c>
      <c r="J370" s="232">
        <v>0</v>
      </c>
      <c r="K370" s="233">
        <v>0</v>
      </c>
      <c r="L370" s="232">
        <f t="shared" si="50"/>
        <v>22</v>
      </c>
      <c r="M370" s="234">
        <v>22</v>
      </c>
      <c r="N370" s="232">
        <f t="shared" si="59"/>
        <v>0</v>
      </c>
      <c r="O370" s="243"/>
      <c r="P370" s="216"/>
      <c r="Q370" s="236">
        <f t="shared" si="51"/>
        <v>78.320000000000007</v>
      </c>
      <c r="R370" s="237">
        <v>0</v>
      </c>
      <c r="S370" s="236">
        <f t="shared" si="52"/>
        <v>0</v>
      </c>
      <c r="T370" s="236">
        <f t="shared" si="53"/>
        <v>0</v>
      </c>
      <c r="U370" s="236">
        <f t="shared" si="54"/>
        <v>0</v>
      </c>
      <c r="V370" s="236">
        <f t="shared" si="55"/>
        <v>0</v>
      </c>
      <c r="W370" s="236">
        <f t="shared" si="56"/>
        <v>78.320000000000007</v>
      </c>
      <c r="X370" s="238">
        <f t="shared" si="57"/>
        <v>78.320000000000007</v>
      </c>
      <c r="Y370" s="238">
        <f t="shared" si="58"/>
        <v>0</v>
      </c>
    </row>
    <row r="371" spans="1:25" ht="18" x14ac:dyDescent="0.25">
      <c r="A371" s="191" t="s">
        <v>228</v>
      </c>
      <c r="B371" s="228" t="s">
        <v>386</v>
      </c>
      <c r="C371" s="193" t="s">
        <v>387</v>
      </c>
      <c r="D371" s="194">
        <v>3.48</v>
      </c>
      <c r="E371" s="229">
        <v>3.48</v>
      </c>
      <c r="F371" s="230" t="s">
        <v>33</v>
      </c>
      <c r="G371" s="231">
        <v>1</v>
      </c>
      <c r="H371" s="232">
        <v>6</v>
      </c>
      <c r="I371" s="232">
        <v>0</v>
      </c>
      <c r="J371" s="232">
        <v>0</v>
      </c>
      <c r="K371" s="233">
        <v>0</v>
      </c>
      <c r="L371" s="232">
        <f t="shared" si="50"/>
        <v>7</v>
      </c>
      <c r="M371" s="234">
        <v>7</v>
      </c>
      <c r="N371" s="232">
        <f t="shared" si="59"/>
        <v>0</v>
      </c>
      <c r="O371" s="243"/>
      <c r="P371" s="216"/>
      <c r="Q371" s="236">
        <f t="shared" si="51"/>
        <v>3.48</v>
      </c>
      <c r="R371" s="237">
        <v>0</v>
      </c>
      <c r="S371" s="236">
        <f t="shared" si="52"/>
        <v>20.88</v>
      </c>
      <c r="T371" s="236">
        <f t="shared" si="53"/>
        <v>0</v>
      </c>
      <c r="U371" s="236">
        <f t="shared" si="54"/>
        <v>0</v>
      </c>
      <c r="V371" s="236">
        <f t="shared" si="55"/>
        <v>0</v>
      </c>
      <c r="W371" s="236">
        <f t="shared" si="56"/>
        <v>24.36</v>
      </c>
      <c r="X371" s="238">
        <f t="shared" si="57"/>
        <v>24.36</v>
      </c>
      <c r="Y371" s="238">
        <f t="shared" si="58"/>
        <v>0</v>
      </c>
    </row>
    <row r="372" spans="1:25" ht="30" x14ac:dyDescent="0.25">
      <c r="A372" s="191" t="s">
        <v>228</v>
      </c>
      <c r="B372" s="228" t="s">
        <v>388</v>
      </c>
      <c r="C372" s="193" t="s">
        <v>389</v>
      </c>
      <c r="D372" s="194">
        <v>10</v>
      </c>
      <c r="E372" s="229">
        <v>10</v>
      </c>
      <c r="F372" s="230" t="s">
        <v>33</v>
      </c>
      <c r="G372" s="231">
        <v>20</v>
      </c>
      <c r="H372" s="232">
        <v>0</v>
      </c>
      <c r="I372" s="232">
        <v>0</v>
      </c>
      <c r="J372" s="232">
        <v>0</v>
      </c>
      <c r="K372" s="233">
        <v>0</v>
      </c>
      <c r="L372" s="232">
        <f t="shared" si="50"/>
        <v>20</v>
      </c>
      <c r="M372" s="234">
        <v>20</v>
      </c>
      <c r="N372" s="232">
        <f t="shared" si="59"/>
        <v>0</v>
      </c>
      <c r="O372" s="243"/>
      <c r="P372" s="216"/>
      <c r="Q372" s="236">
        <f t="shared" si="51"/>
        <v>200</v>
      </c>
      <c r="R372" s="237">
        <v>0</v>
      </c>
      <c r="S372" s="236">
        <f t="shared" si="52"/>
        <v>0</v>
      </c>
      <c r="T372" s="236">
        <f t="shared" si="53"/>
        <v>0</v>
      </c>
      <c r="U372" s="236">
        <f t="shared" si="54"/>
        <v>0</v>
      </c>
      <c r="V372" s="236">
        <f t="shared" si="55"/>
        <v>0</v>
      </c>
      <c r="W372" s="236">
        <f t="shared" si="56"/>
        <v>200</v>
      </c>
      <c r="X372" s="238">
        <f t="shared" si="57"/>
        <v>200</v>
      </c>
      <c r="Y372" s="238">
        <f t="shared" si="58"/>
        <v>0</v>
      </c>
    </row>
    <row r="373" spans="1:25" ht="30" x14ac:dyDescent="0.25">
      <c r="A373" s="191"/>
      <c r="B373" s="228" t="s">
        <v>390</v>
      </c>
      <c r="C373" s="193" t="s">
        <v>391</v>
      </c>
      <c r="D373" s="194">
        <v>200.01</v>
      </c>
      <c r="E373" s="229">
        <v>200.01</v>
      </c>
      <c r="F373" s="232" t="s">
        <v>33</v>
      </c>
      <c r="G373" s="231">
        <v>0</v>
      </c>
      <c r="H373" s="232">
        <v>0</v>
      </c>
      <c r="I373" s="232">
        <v>0</v>
      </c>
      <c r="J373" s="232">
        <v>0</v>
      </c>
      <c r="K373" s="233">
        <v>0</v>
      </c>
      <c r="L373" s="232">
        <f t="shared" si="50"/>
        <v>0</v>
      </c>
      <c r="M373" s="234">
        <v>0</v>
      </c>
      <c r="N373" s="232">
        <f t="shared" si="59"/>
        <v>0</v>
      </c>
      <c r="O373" s="243"/>
      <c r="P373" s="241"/>
      <c r="Q373" s="236">
        <f t="shared" si="51"/>
        <v>0</v>
      </c>
      <c r="R373" s="237">
        <v>0</v>
      </c>
      <c r="S373" s="236">
        <f t="shared" si="52"/>
        <v>0</v>
      </c>
      <c r="T373" s="236">
        <f t="shared" si="53"/>
        <v>0</v>
      </c>
      <c r="U373" s="236">
        <f t="shared" si="54"/>
        <v>0</v>
      </c>
      <c r="V373" s="236">
        <f t="shared" si="55"/>
        <v>0</v>
      </c>
      <c r="W373" s="236">
        <f t="shared" si="56"/>
        <v>0</v>
      </c>
      <c r="X373" s="238">
        <f t="shared" si="57"/>
        <v>0</v>
      </c>
      <c r="Y373" s="238">
        <f t="shared" si="58"/>
        <v>0</v>
      </c>
    </row>
    <row r="374" spans="1:25" ht="30" x14ac:dyDescent="0.25">
      <c r="A374" s="191" t="s">
        <v>228</v>
      </c>
      <c r="B374" s="228" t="s">
        <v>392</v>
      </c>
      <c r="C374" s="193" t="s">
        <v>393</v>
      </c>
      <c r="D374" s="194">
        <v>10.19</v>
      </c>
      <c r="E374" s="229">
        <v>10.19</v>
      </c>
      <c r="F374" s="232" t="s">
        <v>33</v>
      </c>
      <c r="G374" s="231">
        <v>0</v>
      </c>
      <c r="H374" s="232">
        <v>0</v>
      </c>
      <c r="I374" s="232">
        <v>0</v>
      </c>
      <c r="J374" s="232">
        <v>0</v>
      </c>
      <c r="K374" s="233">
        <v>0</v>
      </c>
      <c r="L374" s="232">
        <f t="shared" si="50"/>
        <v>0</v>
      </c>
      <c r="M374" s="234">
        <v>0</v>
      </c>
      <c r="N374" s="232">
        <f t="shared" si="59"/>
        <v>0</v>
      </c>
      <c r="O374" s="243"/>
      <c r="P374" s="241"/>
      <c r="Q374" s="236">
        <f t="shared" si="51"/>
        <v>0</v>
      </c>
      <c r="R374" s="237">
        <v>0</v>
      </c>
      <c r="S374" s="236">
        <f t="shared" si="52"/>
        <v>0</v>
      </c>
      <c r="T374" s="236">
        <f t="shared" si="53"/>
        <v>0</v>
      </c>
      <c r="U374" s="236">
        <f t="shared" si="54"/>
        <v>0</v>
      </c>
      <c r="V374" s="236">
        <f t="shared" si="55"/>
        <v>0</v>
      </c>
      <c r="W374" s="236">
        <f t="shared" si="56"/>
        <v>0</v>
      </c>
      <c r="X374" s="238">
        <f t="shared" si="57"/>
        <v>0</v>
      </c>
      <c r="Y374" s="238">
        <f t="shared" si="58"/>
        <v>0</v>
      </c>
    </row>
    <row r="375" spans="1:25" ht="30" x14ac:dyDescent="0.25">
      <c r="A375" s="191" t="s">
        <v>674</v>
      </c>
      <c r="B375" s="228" t="s">
        <v>672</v>
      </c>
      <c r="C375" s="193" t="s">
        <v>673</v>
      </c>
      <c r="D375" s="194">
        <v>12.12</v>
      </c>
      <c r="E375" s="229">
        <v>12.12</v>
      </c>
      <c r="F375" s="230" t="s">
        <v>33</v>
      </c>
      <c r="G375" s="231">
        <v>0</v>
      </c>
      <c r="H375" s="232">
        <v>0</v>
      </c>
      <c r="I375" s="232">
        <v>0</v>
      </c>
      <c r="J375" s="232">
        <v>0</v>
      </c>
      <c r="K375" s="233">
        <v>0</v>
      </c>
      <c r="L375" s="232">
        <f t="shared" si="50"/>
        <v>0</v>
      </c>
      <c r="M375" s="234">
        <v>0</v>
      </c>
      <c r="N375" s="232">
        <f t="shared" si="59"/>
        <v>0</v>
      </c>
      <c r="O375" s="243"/>
      <c r="P375" s="216"/>
      <c r="Q375" s="236">
        <f t="shared" si="51"/>
        <v>0</v>
      </c>
      <c r="R375" s="237">
        <v>0</v>
      </c>
      <c r="S375" s="236">
        <f t="shared" si="52"/>
        <v>0</v>
      </c>
      <c r="T375" s="236">
        <f t="shared" si="53"/>
        <v>0</v>
      </c>
      <c r="U375" s="236">
        <f t="shared" si="54"/>
        <v>0</v>
      </c>
      <c r="V375" s="236">
        <f t="shared" si="55"/>
        <v>0</v>
      </c>
      <c r="W375" s="236">
        <f t="shared" si="56"/>
        <v>0</v>
      </c>
      <c r="X375" s="238">
        <f t="shared" si="57"/>
        <v>0</v>
      </c>
      <c r="Y375" s="238">
        <f t="shared" si="58"/>
        <v>0</v>
      </c>
    </row>
    <row r="376" spans="1:25" ht="30" x14ac:dyDescent="0.25">
      <c r="A376" s="191" t="s">
        <v>1739</v>
      </c>
      <c r="B376" s="228" t="s">
        <v>1779</v>
      </c>
      <c r="C376" s="193" t="s">
        <v>1780</v>
      </c>
      <c r="D376" s="194">
        <v>59.83</v>
      </c>
      <c r="E376" s="229">
        <v>59.83</v>
      </c>
      <c r="F376" s="230" t="s">
        <v>33</v>
      </c>
      <c r="G376" s="231">
        <v>0</v>
      </c>
      <c r="H376" s="232">
        <v>0</v>
      </c>
      <c r="I376" s="232">
        <v>0</v>
      </c>
      <c r="J376" s="232">
        <v>0</v>
      </c>
      <c r="K376" s="233">
        <v>0</v>
      </c>
      <c r="L376" s="232">
        <f t="shared" si="50"/>
        <v>0</v>
      </c>
      <c r="M376" s="234">
        <v>0</v>
      </c>
      <c r="N376" s="232">
        <f t="shared" si="59"/>
        <v>0</v>
      </c>
      <c r="O376" s="242"/>
      <c r="P376" s="216"/>
      <c r="Q376" s="236">
        <f t="shared" si="51"/>
        <v>0</v>
      </c>
      <c r="R376" s="237">
        <v>0</v>
      </c>
      <c r="S376" s="236">
        <f t="shared" si="52"/>
        <v>0</v>
      </c>
      <c r="T376" s="236">
        <f t="shared" si="53"/>
        <v>0</v>
      </c>
      <c r="U376" s="236">
        <f t="shared" si="54"/>
        <v>0</v>
      </c>
      <c r="V376" s="236">
        <f t="shared" si="55"/>
        <v>0</v>
      </c>
      <c r="W376" s="236">
        <f t="shared" si="56"/>
        <v>0</v>
      </c>
      <c r="X376" s="238">
        <f t="shared" si="57"/>
        <v>0</v>
      </c>
      <c r="Y376" s="238">
        <f t="shared" si="58"/>
        <v>0</v>
      </c>
    </row>
    <row r="377" spans="1:25" ht="30" x14ac:dyDescent="0.25">
      <c r="A377" s="191" t="s">
        <v>1739</v>
      </c>
      <c r="B377" s="228" t="s">
        <v>1781</v>
      </c>
      <c r="C377" s="193" t="s">
        <v>1782</v>
      </c>
      <c r="D377" s="194">
        <v>781.43</v>
      </c>
      <c r="E377" s="229">
        <v>781.43</v>
      </c>
      <c r="F377" s="230" t="s">
        <v>33</v>
      </c>
      <c r="G377" s="231">
        <v>0</v>
      </c>
      <c r="H377" s="232">
        <v>0</v>
      </c>
      <c r="I377" s="232">
        <v>0</v>
      </c>
      <c r="J377" s="232">
        <v>0</v>
      </c>
      <c r="K377" s="233">
        <v>0</v>
      </c>
      <c r="L377" s="232">
        <f t="shared" si="50"/>
        <v>0</v>
      </c>
      <c r="M377" s="234">
        <v>0</v>
      </c>
      <c r="N377" s="232">
        <f t="shared" si="59"/>
        <v>0</v>
      </c>
      <c r="O377" s="242"/>
      <c r="P377" s="216"/>
      <c r="Q377" s="236">
        <f t="shared" si="51"/>
        <v>0</v>
      </c>
      <c r="R377" s="237">
        <v>0</v>
      </c>
      <c r="S377" s="236">
        <f t="shared" si="52"/>
        <v>0</v>
      </c>
      <c r="T377" s="236">
        <f t="shared" si="53"/>
        <v>0</v>
      </c>
      <c r="U377" s="236">
        <f t="shared" si="54"/>
        <v>0</v>
      </c>
      <c r="V377" s="236">
        <f t="shared" si="55"/>
        <v>0</v>
      </c>
      <c r="W377" s="236">
        <f t="shared" si="56"/>
        <v>0</v>
      </c>
      <c r="X377" s="238">
        <f t="shared" si="57"/>
        <v>0</v>
      </c>
      <c r="Y377" s="238">
        <f t="shared" si="58"/>
        <v>0</v>
      </c>
    </row>
    <row r="378" spans="1:25" ht="18" x14ac:dyDescent="0.25">
      <c r="A378" s="191" t="s">
        <v>1053</v>
      </c>
      <c r="B378" s="228" t="s">
        <v>1152</v>
      </c>
      <c r="C378" s="193" t="s">
        <v>1153</v>
      </c>
      <c r="D378" s="194">
        <v>25</v>
      </c>
      <c r="E378" s="229">
        <v>25</v>
      </c>
      <c r="F378" s="230" t="s">
        <v>33</v>
      </c>
      <c r="G378" s="231">
        <v>5</v>
      </c>
      <c r="H378" s="232">
        <v>0</v>
      </c>
      <c r="I378" s="232">
        <v>0</v>
      </c>
      <c r="J378" s="232">
        <v>0</v>
      </c>
      <c r="K378" s="233">
        <v>0</v>
      </c>
      <c r="L378" s="232">
        <f t="shared" si="50"/>
        <v>5</v>
      </c>
      <c r="M378" s="234">
        <v>5</v>
      </c>
      <c r="N378" s="232">
        <f t="shared" si="59"/>
        <v>0</v>
      </c>
      <c r="O378" s="243"/>
      <c r="P378" s="216"/>
      <c r="Q378" s="236">
        <f t="shared" si="51"/>
        <v>125</v>
      </c>
      <c r="R378" s="237">
        <v>0</v>
      </c>
      <c r="S378" s="236">
        <f t="shared" si="52"/>
        <v>0</v>
      </c>
      <c r="T378" s="236">
        <f t="shared" si="53"/>
        <v>0</v>
      </c>
      <c r="U378" s="236">
        <f t="shared" si="54"/>
        <v>0</v>
      </c>
      <c r="V378" s="236">
        <f t="shared" si="55"/>
        <v>0</v>
      </c>
      <c r="W378" s="236">
        <f t="shared" si="56"/>
        <v>125</v>
      </c>
      <c r="X378" s="238">
        <f t="shared" si="57"/>
        <v>125</v>
      </c>
      <c r="Y378" s="238">
        <f t="shared" si="58"/>
        <v>0</v>
      </c>
    </row>
    <row r="379" spans="1:25" ht="60" x14ac:dyDescent="0.25">
      <c r="A379" s="191" t="s">
        <v>228</v>
      </c>
      <c r="B379" s="228" t="s">
        <v>394</v>
      </c>
      <c r="C379" s="193" t="s">
        <v>395</v>
      </c>
      <c r="D379" s="194">
        <v>6</v>
      </c>
      <c r="E379" s="229">
        <v>6</v>
      </c>
      <c r="F379" s="230" t="s">
        <v>33</v>
      </c>
      <c r="G379" s="231">
        <v>0</v>
      </c>
      <c r="H379" s="232">
        <v>0</v>
      </c>
      <c r="I379" s="232">
        <v>0</v>
      </c>
      <c r="J379" s="232">
        <v>0</v>
      </c>
      <c r="K379" s="233">
        <v>0</v>
      </c>
      <c r="L379" s="232">
        <f t="shared" si="50"/>
        <v>0</v>
      </c>
      <c r="M379" s="234">
        <v>0</v>
      </c>
      <c r="N379" s="232">
        <f t="shared" si="59"/>
        <v>0</v>
      </c>
      <c r="O379" s="242"/>
      <c r="P379" s="216"/>
      <c r="Q379" s="236">
        <f t="shared" si="51"/>
        <v>0</v>
      </c>
      <c r="R379" s="237">
        <v>0</v>
      </c>
      <c r="S379" s="236">
        <f t="shared" si="52"/>
        <v>0</v>
      </c>
      <c r="T379" s="236">
        <f t="shared" si="53"/>
        <v>0</v>
      </c>
      <c r="U379" s="236">
        <f t="shared" si="54"/>
        <v>0</v>
      </c>
      <c r="V379" s="236">
        <f t="shared" si="55"/>
        <v>0</v>
      </c>
      <c r="W379" s="236">
        <f t="shared" si="56"/>
        <v>0</v>
      </c>
      <c r="X379" s="238">
        <f t="shared" si="57"/>
        <v>0</v>
      </c>
      <c r="Y379" s="238">
        <f t="shared" si="58"/>
        <v>0</v>
      </c>
    </row>
    <row r="380" spans="1:25" ht="18" x14ac:dyDescent="0.25">
      <c r="A380" s="191" t="s">
        <v>189</v>
      </c>
      <c r="B380" s="228" t="s">
        <v>198</v>
      </c>
      <c r="C380" s="193" t="s">
        <v>199</v>
      </c>
      <c r="D380" s="194">
        <v>75.98</v>
      </c>
      <c r="E380" s="229">
        <v>75.98</v>
      </c>
      <c r="F380" s="230" t="s">
        <v>76</v>
      </c>
      <c r="G380" s="231">
        <v>0</v>
      </c>
      <c r="H380" s="232">
        <v>80</v>
      </c>
      <c r="I380" s="232">
        <v>0</v>
      </c>
      <c r="J380" s="232">
        <v>22</v>
      </c>
      <c r="K380" s="233">
        <v>0</v>
      </c>
      <c r="L380" s="232">
        <f t="shared" si="50"/>
        <v>58</v>
      </c>
      <c r="M380" s="234">
        <v>58</v>
      </c>
      <c r="N380" s="232">
        <f t="shared" si="59"/>
        <v>0</v>
      </c>
      <c r="O380" s="244"/>
      <c r="P380" s="216"/>
      <c r="Q380" s="236">
        <f t="shared" si="51"/>
        <v>0</v>
      </c>
      <c r="R380" s="237">
        <v>0</v>
      </c>
      <c r="S380" s="236">
        <f t="shared" si="52"/>
        <v>6078.4000000000005</v>
      </c>
      <c r="T380" s="236">
        <f t="shared" si="53"/>
        <v>0</v>
      </c>
      <c r="U380" s="236">
        <f t="shared" si="54"/>
        <v>1671.5600000000002</v>
      </c>
      <c r="V380" s="236">
        <f t="shared" si="55"/>
        <v>0</v>
      </c>
      <c r="W380" s="236">
        <f t="shared" si="56"/>
        <v>4406.84</v>
      </c>
      <c r="X380" s="238">
        <f t="shared" si="57"/>
        <v>4406.84</v>
      </c>
      <c r="Y380" s="238">
        <f t="shared" si="58"/>
        <v>0</v>
      </c>
    </row>
    <row r="381" spans="1:25" ht="60" x14ac:dyDescent="0.25">
      <c r="A381" s="191" t="s">
        <v>228</v>
      </c>
      <c r="B381" s="228" t="s">
        <v>396</v>
      </c>
      <c r="C381" s="193" t="s">
        <v>397</v>
      </c>
      <c r="D381" s="194">
        <v>6</v>
      </c>
      <c r="E381" s="229">
        <v>6</v>
      </c>
      <c r="F381" s="230" t="s">
        <v>33</v>
      </c>
      <c r="G381" s="231">
        <v>0</v>
      </c>
      <c r="H381" s="232">
        <v>0</v>
      </c>
      <c r="I381" s="232">
        <v>0</v>
      </c>
      <c r="J381" s="232">
        <v>0</v>
      </c>
      <c r="K381" s="233">
        <v>0</v>
      </c>
      <c r="L381" s="232">
        <f t="shared" si="50"/>
        <v>0</v>
      </c>
      <c r="M381" s="234">
        <v>0</v>
      </c>
      <c r="N381" s="232">
        <f t="shared" si="59"/>
        <v>0</v>
      </c>
      <c r="O381" s="242"/>
      <c r="P381" s="216"/>
      <c r="Q381" s="236">
        <f t="shared" si="51"/>
        <v>0</v>
      </c>
      <c r="R381" s="237">
        <v>0</v>
      </c>
      <c r="S381" s="236">
        <f t="shared" si="52"/>
        <v>0</v>
      </c>
      <c r="T381" s="236">
        <f t="shared" si="53"/>
        <v>0</v>
      </c>
      <c r="U381" s="236">
        <f t="shared" si="54"/>
        <v>0</v>
      </c>
      <c r="V381" s="236">
        <f t="shared" si="55"/>
        <v>0</v>
      </c>
      <c r="W381" s="236">
        <f t="shared" si="56"/>
        <v>0</v>
      </c>
      <c r="X381" s="238">
        <f t="shared" si="57"/>
        <v>0</v>
      </c>
      <c r="Y381" s="238">
        <f t="shared" si="58"/>
        <v>0</v>
      </c>
    </row>
    <row r="382" spans="1:25" ht="30" x14ac:dyDescent="0.25">
      <c r="A382" s="191" t="s">
        <v>27</v>
      </c>
      <c r="B382" s="228" t="s">
        <v>74</v>
      </c>
      <c r="C382" s="193" t="s">
        <v>75</v>
      </c>
      <c r="D382" s="194">
        <v>114.06</v>
      </c>
      <c r="E382" s="229">
        <v>114.06</v>
      </c>
      <c r="F382" s="230" t="s">
        <v>76</v>
      </c>
      <c r="G382" s="231">
        <v>0</v>
      </c>
      <c r="H382" s="232">
        <v>0</v>
      </c>
      <c r="I382" s="232">
        <v>0</v>
      </c>
      <c r="J382" s="232">
        <v>0</v>
      </c>
      <c r="K382" s="233">
        <v>0</v>
      </c>
      <c r="L382" s="232">
        <f t="shared" si="50"/>
        <v>0</v>
      </c>
      <c r="M382" s="234">
        <v>0</v>
      </c>
      <c r="N382" s="232">
        <f t="shared" si="59"/>
        <v>0</v>
      </c>
      <c r="O382" s="242"/>
      <c r="P382" s="216"/>
      <c r="Q382" s="236">
        <f t="shared" si="51"/>
        <v>0</v>
      </c>
      <c r="R382" s="237">
        <v>0</v>
      </c>
      <c r="S382" s="236">
        <f t="shared" si="52"/>
        <v>0</v>
      </c>
      <c r="T382" s="236">
        <f t="shared" si="53"/>
        <v>0</v>
      </c>
      <c r="U382" s="236">
        <f t="shared" si="54"/>
        <v>0</v>
      </c>
      <c r="V382" s="236">
        <f t="shared" si="55"/>
        <v>0</v>
      </c>
      <c r="W382" s="236">
        <f t="shared" si="56"/>
        <v>0</v>
      </c>
      <c r="X382" s="238">
        <f t="shared" si="57"/>
        <v>0</v>
      </c>
      <c r="Y382" s="238">
        <f t="shared" si="58"/>
        <v>0</v>
      </c>
    </row>
    <row r="383" spans="1:25" ht="30" x14ac:dyDescent="0.25">
      <c r="A383" s="191" t="s">
        <v>27</v>
      </c>
      <c r="B383" s="228" t="s">
        <v>77</v>
      </c>
      <c r="C383" s="193" t="s">
        <v>78</v>
      </c>
      <c r="D383" s="194">
        <v>118.9</v>
      </c>
      <c r="E383" s="229">
        <v>118.9</v>
      </c>
      <c r="F383" s="230" t="s">
        <v>33</v>
      </c>
      <c r="G383" s="231">
        <v>31</v>
      </c>
      <c r="H383" s="232">
        <v>0</v>
      </c>
      <c r="I383" s="232">
        <v>0</v>
      </c>
      <c r="J383" s="232">
        <v>0</v>
      </c>
      <c r="K383" s="233">
        <v>0</v>
      </c>
      <c r="L383" s="232">
        <f t="shared" si="50"/>
        <v>31</v>
      </c>
      <c r="M383" s="234">
        <v>31</v>
      </c>
      <c r="N383" s="232">
        <f t="shared" si="59"/>
        <v>0</v>
      </c>
      <c r="O383" s="249"/>
      <c r="P383" s="216"/>
      <c r="Q383" s="236">
        <f t="shared" si="51"/>
        <v>3685.9</v>
      </c>
      <c r="R383" s="237">
        <v>0</v>
      </c>
      <c r="S383" s="236">
        <f t="shared" si="52"/>
        <v>0</v>
      </c>
      <c r="T383" s="236">
        <f t="shared" si="53"/>
        <v>0</v>
      </c>
      <c r="U383" s="236">
        <f t="shared" si="54"/>
        <v>0</v>
      </c>
      <c r="V383" s="236">
        <f t="shared" si="55"/>
        <v>0</v>
      </c>
      <c r="W383" s="236">
        <f t="shared" si="56"/>
        <v>3685.9</v>
      </c>
      <c r="X383" s="238">
        <f t="shared" si="57"/>
        <v>3685.9</v>
      </c>
      <c r="Y383" s="238">
        <f t="shared" si="58"/>
        <v>0</v>
      </c>
    </row>
    <row r="384" spans="1:25" ht="45" x14ac:dyDescent="0.25">
      <c r="A384" s="191" t="s">
        <v>1053</v>
      </c>
      <c r="B384" s="228" t="s">
        <v>1154</v>
      </c>
      <c r="C384" s="193" t="s">
        <v>1155</v>
      </c>
      <c r="D384" s="194">
        <v>295</v>
      </c>
      <c r="E384" s="229">
        <v>295</v>
      </c>
      <c r="F384" s="230" t="s">
        <v>33</v>
      </c>
      <c r="G384" s="231">
        <v>0</v>
      </c>
      <c r="H384" s="232">
        <v>0</v>
      </c>
      <c r="I384" s="232">
        <v>0</v>
      </c>
      <c r="J384" s="232">
        <v>0</v>
      </c>
      <c r="K384" s="233">
        <v>0</v>
      </c>
      <c r="L384" s="232">
        <f t="shared" si="50"/>
        <v>0</v>
      </c>
      <c r="M384" s="234">
        <v>0</v>
      </c>
      <c r="N384" s="232">
        <f t="shared" si="59"/>
        <v>0</v>
      </c>
      <c r="O384" s="242"/>
      <c r="P384" s="216"/>
      <c r="Q384" s="236">
        <f t="shared" si="51"/>
        <v>0</v>
      </c>
      <c r="R384" s="237">
        <v>0</v>
      </c>
      <c r="S384" s="236">
        <f t="shared" si="52"/>
        <v>0</v>
      </c>
      <c r="T384" s="236">
        <f t="shared" si="53"/>
        <v>0</v>
      </c>
      <c r="U384" s="236">
        <f t="shared" si="54"/>
        <v>0</v>
      </c>
      <c r="V384" s="236">
        <f t="shared" si="55"/>
        <v>0</v>
      </c>
      <c r="W384" s="236">
        <f t="shared" si="56"/>
        <v>0</v>
      </c>
      <c r="X384" s="238">
        <f t="shared" si="57"/>
        <v>0</v>
      </c>
      <c r="Y384" s="238">
        <f t="shared" si="58"/>
        <v>0</v>
      </c>
    </row>
    <row r="385" spans="1:25" ht="30" x14ac:dyDescent="0.25">
      <c r="A385" s="191" t="s">
        <v>189</v>
      </c>
      <c r="B385" s="228" t="s">
        <v>200</v>
      </c>
      <c r="C385" s="193" t="s">
        <v>201</v>
      </c>
      <c r="D385" s="194">
        <v>86.49</v>
      </c>
      <c r="E385" s="229">
        <v>86.49</v>
      </c>
      <c r="F385" s="230" t="s">
        <v>76</v>
      </c>
      <c r="G385" s="231">
        <v>0</v>
      </c>
      <c r="H385" s="232">
        <v>0</v>
      </c>
      <c r="I385" s="232">
        <v>0</v>
      </c>
      <c r="J385" s="232">
        <v>0</v>
      </c>
      <c r="K385" s="233">
        <v>0</v>
      </c>
      <c r="L385" s="232">
        <f t="shared" si="50"/>
        <v>0</v>
      </c>
      <c r="M385" s="234">
        <v>0</v>
      </c>
      <c r="N385" s="232">
        <f t="shared" si="59"/>
        <v>0</v>
      </c>
      <c r="O385" s="242"/>
      <c r="P385" s="216"/>
      <c r="Q385" s="236">
        <f t="shared" si="51"/>
        <v>0</v>
      </c>
      <c r="R385" s="237">
        <v>0</v>
      </c>
      <c r="S385" s="236">
        <f t="shared" si="52"/>
        <v>0</v>
      </c>
      <c r="T385" s="236">
        <f t="shared" si="53"/>
        <v>0</v>
      </c>
      <c r="U385" s="236">
        <f t="shared" si="54"/>
        <v>0</v>
      </c>
      <c r="V385" s="236">
        <f t="shared" si="55"/>
        <v>0</v>
      </c>
      <c r="W385" s="236">
        <f t="shared" si="56"/>
        <v>0</v>
      </c>
      <c r="X385" s="238">
        <f t="shared" si="57"/>
        <v>0</v>
      </c>
      <c r="Y385" s="238">
        <f t="shared" si="58"/>
        <v>0</v>
      </c>
    </row>
    <row r="386" spans="1:25" ht="30" x14ac:dyDescent="0.25">
      <c r="A386" s="191" t="s">
        <v>189</v>
      </c>
      <c r="B386" s="228" t="s">
        <v>202</v>
      </c>
      <c r="C386" s="193" t="s">
        <v>203</v>
      </c>
      <c r="D386" s="194">
        <v>99.6</v>
      </c>
      <c r="E386" s="229">
        <v>99.6</v>
      </c>
      <c r="F386" s="230" t="s">
        <v>76</v>
      </c>
      <c r="G386" s="231">
        <v>18</v>
      </c>
      <c r="H386" s="232">
        <v>0</v>
      </c>
      <c r="I386" s="232">
        <v>0</v>
      </c>
      <c r="J386" s="232">
        <v>0</v>
      </c>
      <c r="K386" s="233">
        <v>0</v>
      </c>
      <c r="L386" s="232">
        <f t="shared" si="50"/>
        <v>18</v>
      </c>
      <c r="M386" s="234">
        <v>18</v>
      </c>
      <c r="N386" s="232">
        <f t="shared" si="59"/>
        <v>0</v>
      </c>
      <c r="O386" s="242"/>
      <c r="P386" s="216"/>
      <c r="Q386" s="236">
        <f t="shared" si="51"/>
        <v>1792.8</v>
      </c>
      <c r="R386" s="237">
        <v>0</v>
      </c>
      <c r="S386" s="236">
        <f t="shared" si="52"/>
        <v>0</v>
      </c>
      <c r="T386" s="236">
        <f t="shared" si="53"/>
        <v>0</v>
      </c>
      <c r="U386" s="236">
        <f t="shared" si="54"/>
        <v>0</v>
      </c>
      <c r="V386" s="236">
        <f t="shared" si="55"/>
        <v>0</v>
      </c>
      <c r="W386" s="236">
        <f t="shared" si="56"/>
        <v>1792.8</v>
      </c>
      <c r="X386" s="238">
        <f t="shared" si="57"/>
        <v>1792.8</v>
      </c>
      <c r="Y386" s="238">
        <f t="shared" si="58"/>
        <v>0</v>
      </c>
    </row>
    <row r="387" spans="1:25" ht="45" x14ac:dyDescent="0.25">
      <c r="A387" s="191" t="s">
        <v>1271</v>
      </c>
      <c r="B387" s="216" t="s">
        <v>1689</v>
      </c>
      <c r="C387" s="193" t="s">
        <v>1690</v>
      </c>
      <c r="D387" s="206">
        <v>394.4</v>
      </c>
      <c r="E387" s="257">
        <v>394.4</v>
      </c>
      <c r="F387" s="230" t="s">
        <v>53</v>
      </c>
      <c r="G387" s="231">
        <v>0</v>
      </c>
      <c r="H387" s="232">
        <v>0</v>
      </c>
      <c r="I387" s="232">
        <v>0</v>
      </c>
      <c r="J387" s="232">
        <v>0</v>
      </c>
      <c r="K387" s="233">
        <v>0</v>
      </c>
      <c r="L387" s="232">
        <f t="shared" si="50"/>
        <v>0</v>
      </c>
      <c r="M387" s="234">
        <v>0</v>
      </c>
      <c r="N387" s="232">
        <f t="shared" si="59"/>
        <v>0</v>
      </c>
      <c r="O387" s="246"/>
      <c r="P387" s="216"/>
      <c r="Q387" s="236">
        <f t="shared" si="51"/>
        <v>0</v>
      </c>
      <c r="R387" s="237">
        <v>0</v>
      </c>
      <c r="S387" s="236">
        <f t="shared" si="52"/>
        <v>0</v>
      </c>
      <c r="T387" s="236">
        <f t="shared" si="53"/>
        <v>0</v>
      </c>
      <c r="U387" s="236">
        <f t="shared" si="54"/>
        <v>0</v>
      </c>
      <c r="V387" s="236">
        <f t="shared" si="55"/>
        <v>0</v>
      </c>
      <c r="W387" s="236">
        <f t="shared" si="56"/>
        <v>0</v>
      </c>
      <c r="X387" s="238">
        <f t="shared" si="57"/>
        <v>0</v>
      </c>
      <c r="Y387" s="238">
        <f t="shared" si="58"/>
        <v>0</v>
      </c>
    </row>
    <row r="388" spans="1:25" ht="30" x14ac:dyDescent="0.25">
      <c r="A388" s="191" t="s">
        <v>27</v>
      </c>
      <c r="B388" s="228" t="s">
        <v>79</v>
      </c>
      <c r="C388" s="193" t="s">
        <v>80</v>
      </c>
      <c r="D388" s="194">
        <v>842.16</v>
      </c>
      <c r="E388" s="229">
        <v>842.16</v>
      </c>
      <c r="F388" s="230" t="s">
        <v>33</v>
      </c>
      <c r="G388" s="231">
        <v>9</v>
      </c>
      <c r="H388" s="232">
        <v>0</v>
      </c>
      <c r="I388" s="232">
        <v>0</v>
      </c>
      <c r="J388" s="232">
        <v>0</v>
      </c>
      <c r="K388" s="233">
        <v>0</v>
      </c>
      <c r="L388" s="232">
        <f t="shared" si="50"/>
        <v>9</v>
      </c>
      <c r="M388" s="234">
        <v>9</v>
      </c>
      <c r="N388" s="232">
        <f t="shared" si="59"/>
        <v>0</v>
      </c>
      <c r="O388" s="249"/>
      <c r="P388" s="216"/>
      <c r="Q388" s="236">
        <f t="shared" si="51"/>
        <v>7579.44</v>
      </c>
      <c r="R388" s="237">
        <v>0</v>
      </c>
      <c r="S388" s="236">
        <f t="shared" si="52"/>
        <v>0</v>
      </c>
      <c r="T388" s="236">
        <f t="shared" si="53"/>
        <v>0</v>
      </c>
      <c r="U388" s="236">
        <f t="shared" si="54"/>
        <v>0</v>
      </c>
      <c r="V388" s="236">
        <f t="shared" si="55"/>
        <v>0</v>
      </c>
      <c r="W388" s="236">
        <f t="shared" si="56"/>
        <v>7579.44</v>
      </c>
      <c r="X388" s="238">
        <f t="shared" si="57"/>
        <v>7579.44</v>
      </c>
      <c r="Y388" s="238">
        <f t="shared" si="58"/>
        <v>0</v>
      </c>
    </row>
    <row r="389" spans="1:25" ht="30" x14ac:dyDescent="0.25">
      <c r="A389" s="191" t="s">
        <v>27</v>
      </c>
      <c r="B389" s="228" t="s">
        <v>82</v>
      </c>
      <c r="C389" s="193" t="s">
        <v>83</v>
      </c>
      <c r="D389" s="194">
        <v>573.04</v>
      </c>
      <c r="E389" s="229">
        <v>573.04</v>
      </c>
      <c r="F389" s="230" t="s">
        <v>33</v>
      </c>
      <c r="G389" s="231">
        <v>1</v>
      </c>
      <c r="H389" s="232">
        <v>0</v>
      </c>
      <c r="I389" s="232">
        <v>0</v>
      </c>
      <c r="J389" s="232">
        <v>0</v>
      </c>
      <c r="K389" s="233">
        <v>0</v>
      </c>
      <c r="L389" s="232">
        <f t="shared" si="50"/>
        <v>1</v>
      </c>
      <c r="M389" s="234">
        <v>1</v>
      </c>
      <c r="N389" s="232">
        <f t="shared" si="59"/>
        <v>0</v>
      </c>
      <c r="O389" s="244"/>
      <c r="P389" s="225"/>
      <c r="Q389" s="236">
        <f t="shared" si="51"/>
        <v>573.04</v>
      </c>
      <c r="R389" s="237">
        <v>0</v>
      </c>
      <c r="S389" s="236">
        <f t="shared" si="52"/>
        <v>0</v>
      </c>
      <c r="T389" s="236">
        <f t="shared" si="53"/>
        <v>0</v>
      </c>
      <c r="U389" s="236">
        <f t="shared" si="54"/>
        <v>0</v>
      </c>
      <c r="V389" s="236">
        <f t="shared" si="55"/>
        <v>0</v>
      </c>
      <c r="W389" s="236">
        <f t="shared" si="56"/>
        <v>573.04</v>
      </c>
      <c r="X389" s="238">
        <f t="shared" si="57"/>
        <v>573.04</v>
      </c>
      <c r="Y389" s="238">
        <f t="shared" si="58"/>
        <v>0</v>
      </c>
    </row>
    <row r="390" spans="1:25" ht="30" x14ac:dyDescent="0.25">
      <c r="A390" s="191" t="s">
        <v>27</v>
      </c>
      <c r="B390" s="228" t="s">
        <v>84</v>
      </c>
      <c r="C390" s="193" t="s">
        <v>85</v>
      </c>
      <c r="D390" s="194">
        <v>842.16</v>
      </c>
      <c r="E390" s="229">
        <v>842.16</v>
      </c>
      <c r="F390" s="230" t="s">
        <v>33</v>
      </c>
      <c r="G390" s="231">
        <v>5</v>
      </c>
      <c r="H390" s="232">
        <v>1</v>
      </c>
      <c r="I390" s="232">
        <v>0</v>
      </c>
      <c r="J390" s="232">
        <v>0</v>
      </c>
      <c r="K390" s="233">
        <v>0</v>
      </c>
      <c r="L390" s="232">
        <f t="shared" si="50"/>
        <v>6</v>
      </c>
      <c r="M390" s="234">
        <v>6</v>
      </c>
      <c r="N390" s="232">
        <f t="shared" si="59"/>
        <v>0</v>
      </c>
      <c r="O390" s="242"/>
      <c r="P390" s="216"/>
      <c r="Q390" s="236">
        <f t="shared" si="51"/>
        <v>4210.8</v>
      </c>
      <c r="R390" s="237">
        <v>0</v>
      </c>
      <c r="S390" s="236">
        <f t="shared" si="52"/>
        <v>842.16</v>
      </c>
      <c r="T390" s="236">
        <f t="shared" si="53"/>
        <v>0</v>
      </c>
      <c r="U390" s="236">
        <f t="shared" si="54"/>
        <v>0</v>
      </c>
      <c r="V390" s="236">
        <f t="shared" si="55"/>
        <v>0</v>
      </c>
      <c r="W390" s="236">
        <f t="shared" si="56"/>
        <v>5052.96</v>
      </c>
      <c r="X390" s="238">
        <f t="shared" si="57"/>
        <v>5052.96</v>
      </c>
      <c r="Y390" s="238">
        <f t="shared" si="58"/>
        <v>0</v>
      </c>
    </row>
    <row r="391" spans="1:25" ht="30" x14ac:dyDescent="0.25">
      <c r="A391" s="191" t="s">
        <v>27</v>
      </c>
      <c r="B391" s="228" t="s">
        <v>86</v>
      </c>
      <c r="C391" s="193" t="s">
        <v>87</v>
      </c>
      <c r="D391" s="194">
        <v>0</v>
      </c>
      <c r="E391" s="229">
        <v>0</v>
      </c>
      <c r="F391" s="230" t="s">
        <v>33</v>
      </c>
      <c r="G391" s="231">
        <v>0</v>
      </c>
      <c r="H391" s="232">
        <v>0</v>
      </c>
      <c r="I391" s="232">
        <v>0</v>
      </c>
      <c r="J391" s="232">
        <v>0</v>
      </c>
      <c r="K391" s="233">
        <v>0</v>
      </c>
      <c r="L391" s="232">
        <f t="shared" si="50"/>
        <v>0</v>
      </c>
      <c r="M391" s="234">
        <v>0</v>
      </c>
      <c r="N391" s="232">
        <f t="shared" si="59"/>
        <v>0</v>
      </c>
      <c r="O391" s="242"/>
      <c r="P391" s="216"/>
      <c r="Q391" s="236">
        <f t="shared" si="51"/>
        <v>0</v>
      </c>
      <c r="R391" s="237">
        <v>0</v>
      </c>
      <c r="S391" s="236">
        <f t="shared" si="52"/>
        <v>0</v>
      </c>
      <c r="T391" s="236">
        <f t="shared" si="53"/>
        <v>0</v>
      </c>
      <c r="U391" s="236">
        <f t="shared" si="54"/>
        <v>0</v>
      </c>
      <c r="V391" s="236">
        <f t="shared" si="55"/>
        <v>0</v>
      </c>
      <c r="W391" s="236">
        <f t="shared" si="56"/>
        <v>0</v>
      </c>
      <c r="X391" s="238">
        <f t="shared" si="57"/>
        <v>0</v>
      </c>
      <c r="Y391" s="238">
        <f t="shared" si="58"/>
        <v>0</v>
      </c>
    </row>
    <row r="392" spans="1:25" ht="45" x14ac:dyDescent="0.25">
      <c r="A392" s="191" t="s">
        <v>27</v>
      </c>
      <c r="B392" s="228" t="s">
        <v>88</v>
      </c>
      <c r="C392" s="193" t="s">
        <v>89</v>
      </c>
      <c r="D392" s="194">
        <v>139</v>
      </c>
      <c r="E392" s="229">
        <v>139</v>
      </c>
      <c r="F392" s="230" t="s">
        <v>53</v>
      </c>
      <c r="G392" s="231">
        <v>0</v>
      </c>
      <c r="H392" s="232">
        <v>0</v>
      </c>
      <c r="I392" s="232">
        <v>0</v>
      </c>
      <c r="J392" s="232">
        <v>0</v>
      </c>
      <c r="K392" s="233">
        <v>0</v>
      </c>
      <c r="L392" s="232">
        <f t="shared" si="50"/>
        <v>0</v>
      </c>
      <c r="M392" s="234">
        <v>0</v>
      </c>
      <c r="N392" s="232">
        <f t="shared" si="59"/>
        <v>0</v>
      </c>
      <c r="O392" s="242"/>
      <c r="P392" s="216"/>
      <c r="Q392" s="236">
        <f t="shared" si="51"/>
        <v>0</v>
      </c>
      <c r="R392" s="237">
        <v>0</v>
      </c>
      <c r="S392" s="236">
        <f t="shared" si="52"/>
        <v>0</v>
      </c>
      <c r="T392" s="236">
        <f t="shared" si="53"/>
        <v>0</v>
      </c>
      <c r="U392" s="236">
        <f t="shared" si="54"/>
        <v>0</v>
      </c>
      <c r="V392" s="236">
        <f t="shared" si="55"/>
        <v>0</v>
      </c>
      <c r="W392" s="236">
        <f t="shared" si="56"/>
        <v>0</v>
      </c>
      <c r="X392" s="238">
        <f t="shared" si="57"/>
        <v>0</v>
      </c>
      <c r="Y392" s="238">
        <f t="shared" si="58"/>
        <v>0</v>
      </c>
    </row>
    <row r="393" spans="1:25" ht="30" x14ac:dyDescent="0.25">
      <c r="A393" s="191" t="s">
        <v>27</v>
      </c>
      <c r="B393" s="228" t="s">
        <v>90</v>
      </c>
      <c r="C393" s="193" t="s">
        <v>91</v>
      </c>
      <c r="D393" s="194">
        <v>81.78</v>
      </c>
      <c r="E393" s="229">
        <v>81.78</v>
      </c>
      <c r="F393" s="230" t="s">
        <v>53</v>
      </c>
      <c r="G393" s="231">
        <v>225</v>
      </c>
      <c r="H393" s="232">
        <v>60</v>
      </c>
      <c r="I393" s="232">
        <v>0</v>
      </c>
      <c r="J393" s="232">
        <v>53</v>
      </c>
      <c r="K393" s="233">
        <v>0</v>
      </c>
      <c r="L393" s="232">
        <f t="shared" ref="L393:L456" si="60">G393+H393+I393-J393-K393</f>
        <v>232</v>
      </c>
      <c r="M393" s="234">
        <v>232</v>
      </c>
      <c r="N393" s="232">
        <f t="shared" si="59"/>
        <v>0</v>
      </c>
      <c r="O393" s="249"/>
      <c r="P393" s="216"/>
      <c r="Q393" s="236">
        <f t="shared" ref="Q393:Q456" si="61">G393*D393</f>
        <v>18400.5</v>
      </c>
      <c r="R393" s="237">
        <v>0</v>
      </c>
      <c r="S393" s="236">
        <f t="shared" ref="S393:S456" si="62">H393*E393</f>
        <v>4906.8</v>
      </c>
      <c r="T393" s="236">
        <f t="shared" ref="T393:T456" si="63">E393*I393</f>
        <v>0</v>
      </c>
      <c r="U393" s="236">
        <f t="shared" ref="U393:U456" si="64">E393*J393</f>
        <v>4334.34</v>
      </c>
      <c r="V393" s="236">
        <f t="shared" ref="V393:V456" si="65">E393*K393</f>
        <v>0</v>
      </c>
      <c r="W393" s="236">
        <f t="shared" ref="W393:W456" si="66">Q393+R393+S393+T393-U393-V393</f>
        <v>18972.96</v>
      </c>
      <c r="X393" s="238">
        <f t="shared" ref="X393:X456" si="67">L393*E393</f>
        <v>18972.96</v>
      </c>
      <c r="Y393" s="238">
        <f t="shared" ref="Y393:Y456" si="68">X393-W393</f>
        <v>0</v>
      </c>
    </row>
    <row r="394" spans="1:25" ht="45" x14ac:dyDescent="0.25">
      <c r="A394" s="191" t="s">
        <v>27</v>
      </c>
      <c r="B394" s="228" t="s">
        <v>92</v>
      </c>
      <c r="C394" s="193" t="s">
        <v>93</v>
      </c>
      <c r="D394" s="194">
        <v>243.9</v>
      </c>
      <c r="E394" s="229">
        <v>243.9</v>
      </c>
      <c r="F394" s="230" t="s">
        <v>53</v>
      </c>
      <c r="G394" s="231">
        <v>0</v>
      </c>
      <c r="H394" s="232">
        <v>0</v>
      </c>
      <c r="I394" s="232">
        <v>0</v>
      </c>
      <c r="J394" s="232">
        <v>0</v>
      </c>
      <c r="K394" s="233">
        <v>0</v>
      </c>
      <c r="L394" s="232">
        <f t="shared" si="60"/>
        <v>0</v>
      </c>
      <c r="M394" s="234">
        <v>0</v>
      </c>
      <c r="N394" s="232">
        <f t="shared" ref="N394:N457" si="69">M394-L394</f>
        <v>0</v>
      </c>
      <c r="O394" s="242"/>
      <c r="P394" s="216"/>
      <c r="Q394" s="236">
        <f t="shared" si="61"/>
        <v>0</v>
      </c>
      <c r="R394" s="237">
        <v>0</v>
      </c>
      <c r="S394" s="236">
        <f t="shared" si="62"/>
        <v>0</v>
      </c>
      <c r="T394" s="236">
        <f t="shared" si="63"/>
        <v>0</v>
      </c>
      <c r="U394" s="236">
        <f t="shared" si="64"/>
        <v>0</v>
      </c>
      <c r="V394" s="236">
        <f t="shared" si="65"/>
        <v>0</v>
      </c>
      <c r="W394" s="236">
        <f t="shared" si="66"/>
        <v>0</v>
      </c>
      <c r="X394" s="238">
        <f t="shared" si="67"/>
        <v>0</v>
      </c>
      <c r="Y394" s="238">
        <f t="shared" si="68"/>
        <v>0</v>
      </c>
    </row>
    <row r="395" spans="1:25" ht="30" x14ac:dyDescent="0.25">
      <c r="A395" s="191" t="s">
        <v>1298</v>
      </c>
      <c r="B395" s="228" t="s">
        <v>1379</v>
      </c>
      <c r="C395" s="193" t="s">
        <v>1380</v>
      </c>
      <c r="D395" s="194">
        <v>200</v>
      </c>
      <c r="E395" s="229">
        <v>200</v>
      </c>
      <c r="F395" s="230" t="s">
        <v>33</v>
      </c>
      <c r="G395" s="231">
        <v>8</v>
      </c>
      <c r="H395" s="232">
        <v>0</v>
      </c>
      <c r="I395" s="232">
        <v>0</v>
      </c>
      <c r="J395" s="232">
        <v>0</v>
      </c>
      <c r="K395" s="233">
        <v>0</v>
      </c>
      <c r="L395" s="232">
        <f t="shared" si="60"/>
        <v>8</v>
      </c>
      <c r="M395" s="234">
        <v>8</v>
      </c>
      <c r="N395" s="232">
        <f t="shared" si="69"/>
        <v>0</v>
      </c>
      <c r="O395" s="242"/>
      <c r="P395" s="216"/>
      <c r="Q395" s="236">
        <f t="shared" si="61"/>
        <v>1600</v>
      </c>
      <c r="R395" s="237">
        <v>0</v>
      </c>
      <c r="S395" s="236">
        <f t="shared" si="62"/>
        <v>0</v>
      </c>
      <c r="T395" s="236">
        <f t="shared" si="63"/>
        <v>0</v>
      </c>
      <c r="U395" s="236">
        <f t="shared" si="64"/>
        <v>0</v>
      </c>
      <c r="V395" s="236">
        <f t="shared" si="65"/>
        <v>0</v>
      </c>
      <c r="W395" s="236">
        <f t="shared" si="66"/>
        <v>1600</v>
      </c>
      <c r="X395" s="238">
        <f t="shared" si="67"/>
        <v>1600</v>
      </c>
      <c r="Y395" s="238">
        <f t="shared" si="68"/>
        <v>0</v>
      </c>
    </row>
    <row r="396" spans="1:25" ht="45" x14ac:dyDescent="0.25">
      <c r="A396" s="191" t="s">
        <v>674</v>
      </c>
      <c r="B396" s="258" t="s">
        <v>787</v>
      </c>
      <c r="C396" s="193" t="s">
        <v>788</v>
      </c>
      <c r="D396" s="205">
        <v>15.5</v>
      </c>
      <c r="E396" s="255">
        <v>15.5</v>
      </c>
      <c r="F396" s="230" t="s">
        <v>33</v>
      </c>
      <c r="G396" s="231">
        <v>0</v>
      </c>
      <c r="H396" s="232">
        <v>0</v>
      </c>
      <c r="I396" s="232">
        <v>0</v>
      </c>
      <c r="J396" s="232">
        <v>0</v>
      </c>
      <c r="K396" s="233">
        <v>0</v>
      </c>
      <c r="L396" s="232">
        <f t="shared" si="60"/>
        <v>0</v>
      </c>
      <c r="M396" s="234">
        <v>0</v>
      </c>
      <c r="N396" s="232">
        <f t="shared" si="69"/>
        <v>0</v>
      </c>
      <c r="O396" s="242"/>
      <c r="P396" s="216"/>
      <c r="Q396" s="236">
        <f t="shared" si="61"/>
        <v>0</v>
      </c>
      <c r="R396" s="237">
        <v>0</v>
      </c>
      <c r="S396" s="236">
        <f t="shared" si="62"/>
        <v>0</v>
      </c>
      <c r="T396" s="236">
        <f t="shared" si="63"/>
        <v>0</v>
      </c>
      <c r="U396" s="236">
        <f t="shared" si="64"/>
        <v>0</v>
      </c>
      <c r="V396" s="236">
        <f t="shared" si="65"/>
        <v>0</v>
      </c>
      <c r="W396" s="236">
        <f t="shared" si="66"/>
        <v>0</v>
      </c>
      <c r="X396" s="238">
        <f t="shared" si="67"/>
        <v>0</v>
      </c>
      <c r="Y396" s="238">
        <f t="shared" si="68"/>
        <v>0</v>
      </c>
    </row>
    <row r="397" spans="1:25" ht="30" x14ac:dyDescent="0.25">
      <c r="A397" s="191" t="s">
        <v>1739</v>
      </c>
      <c r="B397" s="228" t="s">
        <v>1783</v>
      </c>
      <c r="C397" s="193" t="s">
        <v>1784</v>
      </c>
      <c r="D397" s="194">
        <v>121.22</v>
      </c>
      <c r="E397" s="229">
        <v>121.22</v>
      </c>
      <c r="F397" s="230" t="s">
        <v>33</v>
      </c>
      <c r="G397" s="231">
        <v>0</v>
      </c>
      <c r="H397" s="232">
        <v>0</v>
      </c>
      <c r="I397" s="232">
        <v>0</v>
      </c>
      <c r="J397" s="232">
        <v>0</v>
      </c>
      <c r="K397" s="233">
        <v>0</v>
      </c>
      <c r="L397" s="232">
        <f t="shared" si="60"/>
        <v>0</v>
      </c>
      <c r="M397" s="234">
        <v>0</v>
      </c>
      <c r="N397" s="232">
        <f t="shared" si="69"/>
        <v>0</v>
      </c>
      <c r="O397" s="242"/>
      <c r="P397" s="216"/>
      <c r="Q397" s="236">
        <f t="shared" si="61"/>
        <v>0</v>
      </c>
      <c r="R397" s="237">
        <v>0</v>
      </c>
      <c r="S397" s="236">
        <f t="shared" si="62"/>
        <v>0</v>
      </c>
      <c r="T397" s="236">
        <f t="shared" si="63"/>
        <v>0</v>
      </c>
      <c r="U397" s="236">
        <f t="shared" si="64"/>
        <v>0</v>
      </c>
      <c r="V397" s="236">
        <f t="shared" si="65"/>
        <v>0</v>
      </c>
      <c r="W397" s="236">
        <f t="shared" si="66"/>
        <v>0</v>
      </c>
      <c r="X397" s="238">
        <f t="shared" si="67"/>
        <v>0</v>
      </c>
      <c r="Y397" s="238">
        <f t="shared" si="68"/>
        <v>0</v>
      </c>
    </row>
    <row r="398" spans="1:25" ht="45" x14ac:dyDescent="0.25">
      <c r="A398" s="191" t="s">
        <v>1739</v>
      </c>
      <c r="B398" s="228" t="s">
        <v>1785</v>
      </c>
      <c r="C398" s="193" t="s">
        <v>1786</v>
      </c>
      <c r="D398" s="194">
        <v>5.42</v>
      </c>
      <c r="E398" s="229">
        <v>5.42</v>
      </c>
      <c r="F398" s="230" t="s">
        <v>33</v>
      </c>
      <c r="G398" s="231">
        <v>4</v>
      </c>
      <c r="H398" s="232">
        <v>33</v>
      </c>
      <c r="I398" s="232">
        <v>0</v>
      </c>
      <c r="J398" s="232">
        <v>34</v>
      </c>
      <c r="K398" s="233">
        <v>0</v>
      </c>
      <c r="L398" s="232">
        <f t="shared" si="60"/>
        <v>3</v>
      </c>
      <c r="M398" s="234">
        <v>3</v>
      </c>
      <c r="N398" s="232">
        <f t="shared" si="69"/>
        <v>0</v>
      </c>
      <c r="O398" s="249"/>
      <c r="P398" s="216"/>
      <c r="Q398" s="236">
        <f t="shared" si="61"/>
        <v>21.68</v>
      </c>
      <c r="R398" s="237">
        <v>0</v>
      </c>
      <c r="S398" s="236">
        <f t="shared" si="62"/>
        <v>178.85999999999999</v>
      </c>
      <c r="T398" s="236">
        <f t="shared" si="63"/>
        <v>0</v>
      </c>
      <c r="U398" s="236">
        <f t="shared" si="64"/>
        <v>184.28</v>
      </c>
      <c r="V398" s="236">
        <f t="shared" si="65"/>
        <v>0</v>
      </c>
      <c r="W398" s="236">
        <f t="shared" si="66"/>
        <v>16.259999999999991</v>
      </c>
      <c r="X398" s="238">
        <f t="shared" si="67"/>
        <v>16.259999999999998</v>
      </c>
      <c r="Y398" s="238">
        <f t="shared" si="68"/>
        <v>0</v>
      </c>
    </row>
    <row r="399" spans="1:25" ht="30" x14ac:dyDescent="0.25">
      <c r="A399" s="191" t="s">
        <v>674</v>
      </c>
      <c r="B399" s="228" t="s">
        <v>789</v>
      </c>
      <c r="C399" s="193" t="s">
        <v>790</v>
      </c>
      <c r="D399" s="194">
        <v>82.73</v>
      </c>
      <c r="E399" s="229">
        <v>82.73</v>
      </c>
      <c r="F399" s="230" t="s">
        <v>33</v>
      </c>
      <c r="G399" s="231">
        <v>12</v>
      </c>
      <c r="H399" s="232">
        <v>0</v>
      </c>
      <c r="I399" s="232">
        <v>0</v>
      </c>
      <c r="J399" s="232">
        <v>0</v>
      </c>
      <c r="K399" s="233">
        <v>0</v>
      </c>
      <c r="L399" s="232">
        <f t="shared" si="60"/>
        <v>12</v>
      </c>
      <c r="M399" s="234">
        <v>12</v>
      </c>
      <c r="N399" s="232">
        <f t="shared" si="69"/>
        <v>0</v>
      </c>
      <c r="O399" s="243"/>
      <c r="P399" s="216"/>
      <c r="Q399" s="236">
        <f t="shared" si="61"/>
        <v>992.76</v>
      </c>
      <c r="R399" s="237">
        <v>0</v>
      </c>
      <c r="S399" s="236">
        <f t="shared" si="62"/>
        <v>0</v>
      </c>
      <c r="T399" s="236">
        <f t="shared" si="63"/>
        <v>0</v>
      </c>
      <c r="U399" s="236">
        <f t="shared" si="64"/>
        <v>0</v>
      </c>
      <c r="V399" s="236">
        <f t="shared" si="65"/>
        <v>0</v>
      </c>
      <c r="W399" s="236">
        <f t="shared" si="66"/>
        <v>992.76</v>
      </c>
      <c r="X399" s="238">
        <f t="shared" si="67"/>
        <v>992.76</v>
      </c>
      <c r="Y399" s="238">
        <f t="shared" si="68"/>
        <v>0</v>
      </c>
    </row>
    <row r="400" spans="1:25" ht="45" x14ac:dyDescent="0.25">
      <c r="A400" s="191" t="s">
        <v>674</v>
      </c>
      <c r="B400" s="228" t="s">
        <v>791</v>
      </c>
      <c r="C400" s="193" t="s">
        <v>792</v>
      </c>
      <c r="D400" s="194">
        <v>70.349999999999994</v>
      </c>
      <c r="E400" s="229">
        <v>70.349999999999994</v>
      </c>
      <c r="F400" s="230" t="s">
        <v>33</v>
      </c>
      <c r="G400" s="231">
        <v>6</v>
      </c>
      <c r="H400" s="232">
        <v>0</v>
      </c>
      <c r="I400" s="232">
        <v>0</v>
      </c>
      <c r="J400" s="232">
        <v>0</v>
      </c>
      <c r="K400" s="233">
        <v>0</v>
      </c>
      <c r="L400" s="232">
        <f t="shared" si="60"/>
        <v>6</v>
      </c>
      <c r="M400" s="234">
        <v>6</v>
      </c>
      <c r="N400" s="232">
        <f t="shared" si="69"/>
        <v>0</v>
      </c>
      <c r="O400" s="243"/>
      <c r="P400" s="216"/>
      <c r="Q400" s="236">
        <f t="shared" si="61"/>
        <v>422.09999999999997</v>
      </c>
      <c r="R400" s="237">
        <v>0</v>
      </c>
      <c r="S400" s="236">
        <f t="shared" si="62"/>
        <v>0</v>
      </c>
      <c r="T400" s="236">
        <f t="shared" si="63"/>
        <v>0</v>
      </c>
      <c r="U400" s="236">
        <f t="shared" si="64"/>
        <v>0</v>
      </c>
      <c r="V400" s="236">
        <f t="shared" si="65"/>
        <v>0</v>
      </c>
      <c r="W400" s="236">
        <f t="shared" si="66"/>
        <v>422.09999999999997</v>
      </c>
      <c r="X400" s="238">
        <f t="shared" si="67"/>
        <v>422.09999999999997</v>
      </c>
      <c r="Y400" s="238">
        <f t="shared" si="68"/>
        <v>0</v>
      </c>
    </row>
    <row r="401" spans="1:25" ht="45" x14ac:dyDescent="0.25">
      <c r="A401" s="191" t="s">
        <v>1739</v>
      </c>
      <c r="B401" s="228" t="s">
        <v>1787</v>
      </c>
      <c r="C401" s="193" t="s">
        <v>1788</v>
      </c>
      <c r="D401" s="194">
        <v>24.36</v>
      </c>
      <c r="E401" s="229">
        <v>24.36</v>
      </c>
      <c r="F401" s="230" t="s">
        <v>33</v>
      </c>
      <c r="G401" s="231">
        <v>0</v>
      </c>
      <c r="H401" s="232">
        <v>0</v>
      </c>
      <c r="I401" s="232">
        <v>0</v>
      </c>
      <c r="J401" s="232">
        <v>0</v>
      </c>
      <c r="K401" s="233">
        <v>0</v>
      </c>
      <c r="L401" s="232">
        <f t="shared" si="60"/>
        <v>0</v>
      </c>
      <c r="M401" s="234">
        <v>0</v>
      </c>
      <c r="N401" s="232">
        <f t="shared" si="69"/>
        <v>0</v>
      </c>
      <c r="O401" s="242"/>
      <c r="P401" s="216"/>
      <c r="Q401" s="236">
        <f t="shared" si="61"/>
        <v>0</v>
      </c>
      <c r="R401" s="237">
        <v>0</v>
      </c>
      <c r="S401" s="236">
        <f t="shared" si="62"/>
        <v>0</v>
      </c>
      <c r="T401" s="236">
        <f t="shared" si="63"/>
        <v>0</v>
      </c>
      <c r="U401" s="236">
        <f t="shared" si="64"/>
        <v>0</v>
      </c>
      <c r="V401" s="236">
        <f t="shared" si="65"/>
        <v>0</v>
      </c>
      <c r="W401" s="236">
        <f t="shared" si="66"/>
        <v>0</v>
      </c>
      <c r="X401" s="238">
        <f t="shared" si="67"/>
        <v>0</v>
      </c>
      <c r="Y401" s="238">
        <f t="shared" si="68"/>
        <v>0</v>
      </c>
    </row>
    <row r="402" spans="1:25" ht="30" x14ac:dyDescent="0.25">
      <c r="A402" s="191" t="s">
        <v>1739</v>
      </c>
      <c r="B402" s="228" t="s">
        <v>1789</v>
      </c>
      <c r="C402" s="193" t="s">
        <v>1790</v>
      </c>
      <c r="D402" s="194">
        <v>67.510000000000005</v>
      </c>
      <c r="E402" s="229">
        <v>67.510000000000005</v>
      </c>
      <c r="F402" s="230" t="s">
        <v>33</v>
      </c>
      <c r="G402" s="231">
        <v>14</v>
      </c>
      <c r="H402" s="232">
        <v>0</v>
      </c>
      <c r="I402" s="232">
        <v>0</v>
      </c>
      <c r="J402" s="232">
        <v>0</v>
      </c>
      <c r="K402" s="233">
        <v>0</v>
      </c>
      <c r="L402" s="232">
        <f t="shared" si="60"/>
        <v>14</v>
      </c>
      <c r="M402" s="234">
        <v>14</v>
      </c>
      <c r="N402" s="232">
        <f t="shared" si="69"/>
        <v>0</v>
      </c>
      <c r="O402" s="242"/>
      <c r="P402" s="216"/>
      <c r="Q402" s="236">
        <f t="shared" si="61"/>
        <v>945.1400000000001</v>
      </c>
      <c r="R402" s="237">
        <v>0</v>
      </c>
      <c r="S402" s="236">
        <f t="shared" si="62"/>
        <v>0</v>
      </c>
      <c r="T402" s="236">
        <f t="shared" si="63"/>
        <v>0</v>
      </c>
      <c r="U402" s="236">
        <f t="shared" si="64"/>
        <v>0</v>
      </c>
      <c r="V402" s="236">
        <f t="shared" si="65"/>
        <v>0</v>
      </c>
      <c r="W402" s="236">
        <f t="shared" si="66"/>
        <v>945.1400000000001</v>
      </c>
      <c r="X402" s="238">
        <f t="shared" si="67"/>
        <v>945.1400000000001</v>
      </c>
      <c r="Y402" s="238">
        <f t="shared" si="68"/>
        <v>0</v>
      </c>
    </row>
    <row r="403" spans="1:25" ht="30" x14ac:dyDescent="0.25">
      <c r="A403" s="191" t="s">
        <v>1880</v>
      </c>
      <c r="B403" s="228" t="s">
        <v>1882</v>
      </c>
      <c r="C403" s="193" t="s">
        <v>1883</v>
      </c>
      <c r="D403" s="194">
        <v>9.89</v>
      </c>
      <c r="E403" s="229">
        <v>9.89</v>
      </c>
      <c r="F403" s="230" t="s">
        <v>33</v>
      </c>
      <c r="G403" s="231">
        <v>0</v>
      </c>
      <c r="H403" s="232">
        <v>0</v>
      </c>
      <c r="I403" s="232">
        <v>0</v>
      </c>
      <c r="J403" s="232">
        <v>0</v>
      </c>
      <c r="K403" s="233">
        <v>0</v>
      </c>
      <c r="L403" s="232">
        <f t="shared" si="60"/>
        <v>0</v>
      </c>
      <c r="M403" s="234">
        <v>0</v>
      </c>
      <c r="N403" s="232">
        <f t="shared" si="69"/>
        <v>0</v>
      </c>
      <c r="O403" s="243"/>
      <c r="P403" s="216"/>
      <c r="Q403" s="236">
        <f t="shared" si="61"/>
        <v>0</v>
      </c>
      <c r="R403" s="237">
        <v>0</v>
      </c>
      <c r="S403" s="236">
        <f t="shared" si="62"/>
        <v>0</v>
      </c>
      <c r="T403" s="236">
        <f t="shared" si="63"/>
        <v>0</v>
      </c>
      <c r="U403" s="236">
        <f t="shared" si="64"/>
        <v>0</v>
      </c>
      <c r="V403" s="236">
        <f t="shared" si="65"/>
        <v>0</v>
      </c>
      <c r="W403" s="236">
        <f t="shared" si="66"/>
        <v>0</v>
      </c>
      <c r="X403" s="238">
        <f t="shared" si="67"/>
        <v>0</v>
      </c>
      <c r="Y403" s="238">
        <f t="shared" si="68"/>
        <v>0</v>
      </c>
    </row>
    <row r="404" spans="1:25" ht="30" x14ac:dyDescent="0.25">
      <c r="A404" s="191" t="s">
        <v>1739</v>
      </c>
      <c r="B404" s="228" t="s">
        <v>1791</v>
      </c>
      <c r="C404" s="193" t="s">
        <v>1792</v>
      </c>
      <c r="D404" s="194">
        <v>10</v>
      </c>
      <c r="E404" s="229">
        <v>10</v>
      </c>
      <c r="F404" s="230" t="s">
        <v>33</v>
      </c>
      <c r="G404" s="231">
        <v>0</v>
      </c>
      <c r="H404" s="232">
        <v>0</v>
      </c>
      <c r="I404" s="232">
        <v>0</v>
      </c>
      <c r="J404" s="232">
        <v>0</v>
      </c>
      <c r="K404" s="233">
        <v>0</v>
      </c>
      <c r="L404" s="232">
        <f t="shared" si="60"/>
        <v>0</v>
      </c>
      <c r="M404" s="234">
        <v>0</v>
      </c>
      <c r="N404" s="232">
        <f t="shared" si="69"/>
        <v>0</v>
      </c>
      <c r="O404" s="243"/>
      <c r="P404" s="216"/>
      <c r="Q404" s="236">
        <f t="shared" si="61"/>
        <v>0</v>
      </c>
      <c r="R404" s="237">
        <v>0</v>
      </c>
      <c r="S404" s="236">
        <f t="shared" si="62"/>
        <v>0</v>
      </c>
      <c r="T404" s="236">
        <f t="shared" si="63"/>
        <v>0</v>
      </c>
      <c r="U404" s="236">
        <f t="shared" si="64"/>
        <v>0</v>
      </c>
      <c r="V404" s="236">
        <f t="shared" si="65"/>
        <v>0</v>
      </c>
      <c r="W404" s="236">
        <f t="shared" si="66"/>
        <v>0</v>
      </c>
      <c r="X404" s="238">
        <f t="shared" si="67"/>
        <v>0</v>
      </c>
      <c r="Y404" s="238">
        <f t="shared" si="68"/>
        <v>0</v>
      </c>
    </row>
    <row r="405" spans="1:25" ht="18" x14ac:dyDescent="0.25">
      <c r="A405" s="191" t="s">
        <v>189</v>
      </c>
      <c r="B405" s="228" t="s">
        <v>204</v>
      </c>
      <c r="C405" s="193" t="s">
        <v>205</v>
      </c>
      <c r="D405" s="194">
        <v>0</v>
      </c>
      <c r="E405" s="229">
        <v>0</v>
      </c>
      <c r="F405" s="230" t="s">
        <v>76</v>
      </c>
      <c r="G405" s="231">
        <v>0</v>
      </c>
      <c r="H405" s="232">
        <v>0</v>
      </c>
      <c r="I405" s="232">
        <v>0</v>
      </c>
      <c r="J405" s="232">
        <v>0</v>
      </c>
      <c r="K405" s="233">
        <v>0</v>
      </c>
      <c r="L405" s="232">
        <f t="shared" si="60"/>
        <v>0</v>
      </c>
      <c r="M405" s="234">
        <v>0</v>
      </c>
      <c r="N405" s="232">
        <f t="shared" si="69"/>
        <v>0</v>
      </c>
      <c r="O405" s="242"/>
      <c r="P405" s="216"/>
      <c r="Q405" s="236">
        <f t="shared" si="61"/>
        <v>0</v>
      </c>
      <c r="R405" s="237">
        <v>0</v>
      </c>
      <c r="S405" s="236">
        <f t="shared" si="62"/>
        <v>0</v>
      </c>
      <c r="T405" s="236">
        <f t="shared" si="63"/>
        <v>0</v>
      </c>
      <c r="U405" s="236">
        <f t="shared" si="64"/>
        <v>0</v>
      </c>
      <c r="V405" s="236">
        <f t="shared" si="65"/>
        <v>0</v>
      </c>
      <c r="W405" s="236">
        <f t="shared" si="66"/>
        <v>0</v>
      </c>
      <c r="X405" s="238">
        <f t="shared" si="67"/>
        <v>0</v>
      </c>
      <c r="Y405" s="238">
        <f t="shared" si="68"/>
        <v>0</v>
      </c>
    </row>
    <row r="406" spans="1:25" ht="60" x14ac:dyDescent="0.25">
      <c r="A406" s="191" t="s">
        <v>1741</v>
      </c>
      <c r="B406" s="228" t="s">
        <v>1742</v>
      </c>
      <c r="C406" s="193" t="s">
        <v>1743</v>
      </c>
      <c r="D406" s="194">
        <v>1169</v>
      </c>
      <c r="E406" s="229">
        <v>1169</v>
      </c>
      <c r="F406" s="230" t="s">
        <v>33</v>
      </c>
      <c r="G406" s="231">
        <v>2</v>
      </c>
      <c r="H406" s="232">
        <v>0</v>
      </c>
      <c r="I406" s="232">
        <v>0</v>
      </c>
      <c r="J406" s="232">
        <v>0</v>
      </c>
      <c r="K406" s="233">
        <v>0</v>
      </c>
      <c r="L406" s="232">
        <f t="shared" si="60"/>
        <v>2</v>
      </c>
      <c r="M406" s="234">
        <v>2</v>
      </c>
      <c r="N406" s="232">
        <f t="shared" si="69"/>
        <v>0</v>
      </c>
      <c r="O406" s="242"/>
      <c r="P406" s="216"/>
      <c r="Q406" s="236">
        <f t="shared" si="61"/>
        <v>2338</v>
      </c>
      <c r="R406" s="237">
        <v>0</v>
      </c>
      <c r="S406" s="236">
        <f t="shared" si="62"/>
        <v>0</v>
      </c>
      <c r="T406" s="236">
        <f t="shared" si="63"/>
        <v>0</v>
      </c>
      <c r="U406" s="236">
        <f t="shared" si="64"/>
        <v>0</v>
      </c>
      <c r="V406" s="236">
        <f t="shared" si="65"/>
        <v>0</v>
      </c>
      <c r="W406" s="236">
        <f t="shared" si="66"/>
        <v>2338</v>
      </c>
      <c r="X406" s="238">
        <f t="shared" si="67"/>
        <v>2338</v>
      </c>
      <c r="Y406" s="238">
        <f t="shared" si="68"/>
        <v>0</v>
      </c>
    </row>
    <row r="407" spans="1:25" ht="30" x14ac:dyDescent="0.25">
      <c r="A407" s="191" t="s">
        <v>1271</v>
      </c>
      <c r="B407" s="228" t="s">
        <v>1691</v>
      </c>
      <c r="C407" s="193" t="s">
        <v>1692</v>
      </c>
      <c r="D407" s="194">
        <v>1205.33</v>
      </c>
      <c r="E407" s="229">
        <v>1205.33</v>
      </c>
      <c r="F407" s="230" t="s">
        <v>33</v>
      </c>
      <c r="G407" s="231">
        <v>0</v>
      </c>
      <c r="H407" s="232">
        <v>0</v>
      </c>
      <c r="I407" s="232">
        <v>0</v>
      </c>
      <c r="J407" s="232">
        <v>0</v>
      </c>
      <c r="K407" s="233">
        <v>0</v>
      </c>
      <c r="L407" s="232">
        <f t="shared" si="60"/>
        <v>0</v>
      </c>
      <c r="M407" s="234">
        <v>0</v>
      </c>
      <c r="N407" s="232">
        <f t="shared" si="69"/>
        <v>0</v>
      </c>
      <c r="O407" s="243"/>
      <c r="P407" s="216"/>
      <c r="Q407" s="236">
        <f t="shared" si="61"/>
        <v>0</v>
      </c>
      <c r="R407" s="237">
        <v>0</v>
      </c>
      <c r="S407" s="236">
        <f t="shared" si="62"/>
        <v>0</v>
      </c>
      <c r="T407" s="236">
        <f t="shared" si="63"/>
        <v>0</v>
      </c>
      <c r="U407" s="236">
        <f t="shared" si="64"/>
        <v>0</v>
      </c>
      <c r="V407" s="236">
        <f t="shared" si="65"/>
        <v>0</v>
      </c>
      <c r="W407" s="236">
        <f t="shared" si="66"/>
        <v>0</v>
      </c>
      <c r="X407" s="238">
        <f t="shared" si="67"/>
        <v>0</v>
      </c>
      <c r="Y407" s="238">
        <f t="shared" si="68"/>
        <v>0</v>
      </c>
    </row>
    <row r="408" spans="1:25" ht="18" x14ac:dyDescent="0.25">
      <c r="A408" s="191" t="s">
        <v>1587</v>
      </c>
      <c r="B408" s="228" t="s">
        <v>1588</v>
      </c>
      <c r="C408" s="193" t="s">
        <v>1589</v>
      </c>
      <c r="D408" s="194">
        <v>125</v>
      </c>
      <c r="E408" s="229">
        <v>125</v>
      </c>
      <c r="F408" s="230" t="s">
        <v>33</v>
      </c>
      <c r="G408" s="231">
        <v>2</v>
      </c>
      <c r="H408" s="232">
        <v>0</v>
      </c>
      <c r="I408" s="232">
        <v>0</v>
      </c>
      <c r="J408" s="232">
        <v>0</v>
      </c>
      <c r="K408" s="233">
        <v>0</v>
      </c>
      <c r="L408" s="232">
        <f t="shared" si="60"/>
        <v>2</v>
      </c>
      <c r="M408" s="234">
        <v>2</v>
      </c>
      <c r="N408" s="232">
        <f t="shared" si="69"/>
        <v>0</v>
      </c>
      <c r="O408" s="243"/>
      <c r="P408" s="216"/>
      <c r="Q408" s="236">
        <f t="shared" si="61"/>
        <v>250</v>
      </c>
      <c r="R408" s="237">
        <v>0</v>
      </c>
      <c r="S408" s="236">
        <f t="shared" si="62"/>
        <v>0</v>
      </c>
      <c r="T408" s="236">
        <f t="shared" si="63"/>
        <v>0</v>
      </c>
      <c r="U408" s="236">
        <f t="shared" si="64"/>
        <v>0</v>
      </c>
      <c r="V408" s="236">
        <f t="shared" si="65"/>
        <v>0</v>
      </c>
      <c r="W408" s="236">
        <f t="shared" si="66"/>
        <v>250</v>
      </c>
      <c r="X408" s="238">
        <f t="shared" si="67"/>
        <v>250</v>
      </c>
      <c r="Y408" s="238">
        <f t="shared" si="68"/>
        <v>0</v>
      </c>
    </row>
    <row r="409" spans="1:25" ht="45" x14ac:dyDescent="0.25">
      <c r="A409" s="191" t="s">
        <v>228</v>
      </c>
      <c r="B409" s="228" t="s">
        <v>398</v>
      </c>
      <c r="C409" s="193" t="s">
        <v>399</v>
      </c>
      <c r="D409" s="194">
        <v>960.61</v>
      </c>
      <c r="E409" s="229">
        <v>960.61</v>
      </c>
      <c r="F409" s="230" t="s">
        <v>33</v>
      </c>
      <c r="G409" s="231">
        <v>0</v>
      </c>
      <c r="H409" s="232">
        <v>0</v>
      </c>
      <c r="I409" s="232">
        <v>0</v>
      </c>
      <c r="J409" s="232">
        <v>0</v>
      </c>
      <c r="K409" s="233">
        <v>0</v>
      </c>
      <c r="L409" s="232">
        <f t="shared" si="60"/>
        <v>0</v>
      </c>
      <c r="M409" s="234">
        <v>0</v>
      </c>
      <c r="N409" s="232">
        <f t="shared" si="69"/>
        <v>0</v>
      </c>
      <c r="O409" s="243"/>
      <c r="P409" s="216"/>
      <c r="Q409" s="236">
        <f t="shared" si="61"/>
        <v>0</v>
      </c>
      <c r="R409" s="237">
        <v>0</v>
      </c>
      <c r="S409" s="236">
        <f t="shared" si="62"/>
        <v>0</v>
      </c>
      <c r="T409" s="236">
        <f t="shared" si="63"/>
        <v>0</v>
      </c>
      <c r="U409" s="236">
        <f t="shared" si="64"/>
        <v>0</v>
      </c>
      <c r="V409" s="236">
        <f t="shared" si="65"/>
        <v>0</v>
      </c>
      <c r="W409" s="236">
        <f t="shared" si="66"/>
        <v>0</v>
      </c>
      <c r="X409" s="238">
        <f t="shared" si="67"/>
        <v>0</v>
      </c>
      <c r="Y409" s="238">
        <f t="shared" si="68"/>
        <v>0</v>
      </c>
    </row>
    <row r="410" spans="1:25" ht="45" x14ac:dyDescent="0.25">
      <c r="A410" s="191" t="s">
        <v>228</v>
      </c>
      <c r="B410" s="228" t="s">
        <v>400</v>
      </c>
      <c r="C410" s="193" t="s">
        <v>401</v>
      </c>
      <c r="D410" s="194">
        <v>977.94</v>
      </c>
      <c r="E410" s="229">
        <v>977.94</v>
      </c>
      <c r="F410" s="230" t="s">
        <v>33</v>
      </c>
      <c r="G410" s="231">
        <v>0</v>
      </c>
      <c r="H410" s="232">
        <v>0</v>
      </c>
      <c r="I410" s="232">
        <v>0</v>
      </c>
      <c r="J410" s="232">
        <v>0</v>
      </c>
      <c r="K410" s="233">
        <v>0</v>
      </c>
      <c r="L410" s="232">
        <f t="shared" si="60"/>
        <v>0</v>
      </c>
      <c r="M410" s="234">
        <v>0</v>
      </c>
      <c r="N410" s="232">
        <f t="shared" si="69"/>
        <v>0</v>
      </c>
      <c r="O410" s="243"/>
      <c r="P410" s="216"/>
      <c r="Q410" s="236">
        <f t="shared" si="61"/>
        <v>0</v>
      </c>
      <c r="R410" s="237">
        <v>0</v>
      </c>
      <c r="S410" s="236">
        <f t="shared" si="62"/>
        <v>0</v>
      </c>
      <c r="T410" s="236">
        <f t="shared" si="63"/>
        <v>0</v>
      </c>
      <c r="U410" s="236">
        <f t="shared" si="64"/>
        <v>0</v>
      </c>
      <c r="V410" s="236">
        <f t="shared" si="65"/>
        <v>0</v>
      </c>
      <c r="W410" s="236">
        <f t="shared" si="66"/>
        <v>0</v>
      </c>
      <c r="X410" s="238">
        <f t="shared" si="67"/>
        <v>0</v>
      </c>
      <c r="Y410" s="238">
        <f t="shared" si="68"/>
        <v>0</v>
      </c>
    </row>
    <row r="411" spans="1:25" ht="18" x14ac:dyDescent="0.25">
      <c r="A411" s="191" t="s">
        <v>1587</v>
      </c>
      <c r="B411" s="228" t="s">
        <v>1590</v>
      </c>
      <c r="C411" s="193" t="s">
        <v>1591</v>
      </c>
      <c r="D411" s="194">
        <v>646.54999999999995</v>
      </c>
      <c r="E411" s="229">
        <v>646.54999999999995</v>
      </c>
      <c r="F411" s="230" t="s">
        <v>33</v>
      </c>
      <c r="G411" s="231">
        <v>1</v>
      </c>
      <c r="H411" s="232">
        <v>0</v>
      </c>
      <c r="I411" s="232">
        <v>0</v>
      </c>
      <c r="J411" s="232">
        <v>0</v>
      </c>
      <c r="K411" s="233">
        <v>0</v>
      </c>
      <c r="L411" s="232">
        <f t="shared" si="60"/>
        <v>1</v>
      </c>
      <c r="M411" s="234">
        <v>1</v>
      </c>
      <c r="N411" s="232">
        <f t="shared" si="69"/>
        <v>0</v>
      </c>
      <c r="O411" s="243"/>
      <c r="P411" s="216"/>
      <c r="Q411" s="236">
        <f t="shared" si="61"/>
        <v>646.54999999999995</v>
      </c>
      <c r="R411" s="237">
        <v>0</v>
      </c>
      <c r="S411" s="236">
        <f t="shared" si="62"/>
        <v>0</v>
      </c>
      <c r="T411" s="236">
        <f t="shared" si="63"/>
        <v>0</v>
      </c>
      <c r="U411" s="236">
        <f t="shared" si="64"/>
        <v>0</v>
      </c>
      <c r="V411" s="236">
        <f t="shared" si="65"/>
        <v>0</v>
      </c>
      <c r="W411" s="236">
        <f t="shared" si="66"/>
        <v>646.54999999999995</v>
      </c>
      <c r="X411" s="238">
        <f t="shared" si="67"/>
        <v>646.54999999999995</v>
      </c>
      <c r="Y411" s="238">
        <f t="shared" si="68"/>
        <v>0</v>
      </c>
    </row>
    <row r="412" spans="1:25" ht="30" x14ac:dyDescent="0.25">
      <c r="A412" s="191" t="s">
        <v>228</v>
      </c>
      <c r="B412" s="228" t="s">
        <v>402</v>
      </c>
      <c r="C412" s="193" t="s">
        <v>403</v>
      </c>
      <c r="D412" s="205">
        <v>6.61</v>
      </c>
      <c r="E412" s="255">
        <v>6.61</v>
      </c>
      <c r="F412" s="230" t="s">
        <v>33</v>
      </c>
      <c r="G412" s="231">
        <v>1</v>
      </c>
      <c r="H412" s="232">
        <v>0</v>
      </c>
      <c r="I412" s="232">
        <v>0</v>
      </c>
      <c r="J412" s="232">
        <v>0</v>
      </c>
      <c r="K412" s="233">
        <v>0</v>
      </c>
      <c r="L412" s="232">
        <f t="shared" si="60"/>
        <v>1</v>
      </c>
      <c r="M412" s="234">
        <v>1</v>
      </c>
      <c r="N412" s="232">
        <f t="shared" si="69"/>
        <v>0</v>
      </c>
      <c r="O412" s="243"/>
      <c r="P412" s="216"/>
      <c r="Q412" s="236">
        <f t="shared" si="61"/>
        <v>6.61</v>
      </c>
      <c r="R412" s="237">
        <v>0</v>
      </c>
      <c r="S412" s="236">
        <f t="shared" si="62"/>
        <v>0</v>
      </c>
      <c r="T412" s="236">
        <f t="shared" si="63"/>
        <v>0</v>
      </c>
      <c r="U412" s="236">
        <f t="shared" si="64"/>
        <v>0</v>
      </c>
      <c r="V412" s="236">
        <f t="shared" si="65"/>
        <v>0</v>
      </c>
      <c r="W412" s="236">
        <f t="shared" si="66"/>
        <v>6.61</v>
      </c>
      <c r="X412" s="238">
        <f t="shared" si="67"/>
        <v>6.61</v>
      </c>
      <c r="Y412" s="238">
        <f t="shared" si="68"/>
        <v>0</v>
      </c>
    </row>
    <row r="413" spans="1:25" ht="45" x14ac:dyDescent="0.25">
      <c r="A413" s="191" t="s">
        <v>228</v>
      </c>
      <c r="B413" s="228" t="s">
        <v>404</v>
      </c>
      <c r="C413" s="193" t="s">
        <v>405</v>
      </c>
      <c r="D413" s="194">
        <v>81.2</v>
      </c>
      <c r="E413" s="229">
        <v>81.2</v>
      </c>
      <c r="F413" s="230" t="s">
        <v>33</v>
      </c>
      <c r="G413" s="231">
        <v>2</v>
      </c>
      <c r="H413" s="232">
        <v>0</v>
      </c>
      <c r="I413" s="232">
        <v>0</v>
      </c>
      <c r="J413" s="232">
        <v>0</v>
      </c>
      <c r="K413" s="233">
        <v>0</v>
      </c>
      <c r="L413" s="232">
        <f t="shared" si="60"/>
        <v>2</v>
      </c>
      <c r="M413" s="234">
        <v>2</v>
      </c>
      <c r="N413" s="232">
        <f t="shared" si="69"/>
        <v>0</v>
      </c>
      <c r="O413" s="242"/>
      <c r="P413" s="216"/>
      <c r="Q413" s="236">
        <f t="shared" si="61"/>
        <v>162.4</v>
      </c>
      <c r="R413" s="237">
        <v>0</v>
      </c>
      <c r="S413" s="236">
        <f t="shared" si="62"/>
        <v>0</v>
      </c>
      <c r="T413" s="236">
        <f t="shared" si="63"/>
        <v>0</v>
      </c>
      <c r="U413" s="236">
        <f t="shared" si="64"/>
        <v>0</v>
      </c>
      <c r="V413" s="236">
        <f t="shared" si="65"/>
        <v>0</v>
      </c>
      <c r="W413" s="236">
        <f t="shared" si="66"/>
        <v>162.4</v>
      </c>
      <c r="X413" s="238">
        <f t="shared" si="67"/>
        <v>162.4</v>
      </c>
      <c r="Y413" s="238">
        <f t="shared" si="68"/>
        <v>0</v>
      </c>
    </row>
    <row r="414" spans="1:25" ht="30" x14ac:dyDescent="0.25">
      <c r="A414" s="191" t="s">
        <v>228</v>
      </c>
      <c r="B414" s="228" t="s">
        <v>406</v>
      </c>
      <c r="C414" s="193" t="s">
        <v>407</v>
      </c>
      <c r="D414" s="194">
        <v>359.6</v>
      </c>
      <c r="E414" s="229">
        <v>359.6</v>
      </c>
      <c r="F414" s="230" t="s">
        <v>33</v>
      </c>
      <c r="G414" s="231">
        <v>7</v>
      </c>
      <c r="H414" s="232">
        <v>0</v>
      </c>
      <c r="I414" s="232">
        <v>0</v>
      </c>
      <c r="J414" s="232">
        <v>0</v>
      </c>
      <c r="K414" s="233">
        <v>0</v>
      </c>
      <c r="L414" s="232">
        <f t="shared" si="60"/>
        <v>7</v>
      </c>
      <c r="M414" s="234">
        <v>7</v>
      </c>
      <c r="N414" s="232">
        <f t="shared" si="69"/>
        <v>0</v>
      </c>
      <c r="O414" s="242"/>
      <c r="P414" s="216"/>
      <c r="Q414" s="236">
        <f t="shared" si="61"/>
        <v>2517.2000000000003</v>
      </c>
      <c r="R414" s="237">
        <v>0</v>
      </c>
      <c r="S414" s="236">
        <f t="shared" si="62"/>
        <v>0</v>
      </c>
      <c r="T414" s="236">
        <f t="shared" si="63"/>
        <v>0</v>
      </c>
      <c r="U414" s="236">
        <f t="shared" si="64"/>
        <v>0</v>
      </c>
      <c r="V414" s="236">
        <f t="shared" si="65"/>
        <v>0</v>
      </c>
      <c r="W414" s="236">
        <f t="shared" si="66"/>
        <v>2517.2000000000003</v>
      </c>
      <c r="X414" s="238">
        <f t="shared" si="67"/>
        <v>2517.2000000000003</v>
      </c>
      <c r="Y414" s="238">
        <f t="shared" si="68"/>
        <v>0</v>
      </c>
    </row>
    <row r="415" spans="1:25" ht="30" x14ac:dyDescent="0.25">
      <c r="A415" s="191" t="s">
        <v>1272</v>
      </c>
      <c r="B415" s="228" t="s">
        <v>1283</v>
      </c>
      <c r="C415" s="193" t="s">
        <v>1284</v>
      </c>
      <c r="D415" s="194">
        <v>4.6399999999999997</v>
      </c>
      <c r="E415" s="229">
        <v>4.6399999999999997</v>
      </c>
      <c r="F415" s="230" t="s">
        <v>33</v>
      </c>
      <c r="G415" s="231">
        <v>9</v>
      </c>
      <c r="H415" s="232">
        <v>0</v>
      </c>
      <c r="I415" s="232">
        <v>0</v>
      </c>
      <c r="J415" s="232">
        <v>0</v>
      </c>
      <c r="K415" s="233">
        <v>0</v>
      </c>
      <c r="L415" s="232">
        <f t="shared" si="60"/>
        <v>9</v>
      </c>
      <c r="M415" s="234">
        <v>9</v>
      </c>
      <c r="N415" s="232">
        <f t="shared" si="69"/>
        <v>0</v>
      </c>
      <c r="O415" s="242"/>
      <c r="P415" s="216"/>
      <c r="Q415" s="236">
        <f t="shared" si="61"/>
        <v>41.76</v>
      </c>
      <c r="R415" s="237">
        <v>0</v>
      </c>
      <c r="S415" s="236">
        <f t="shared" si="62"/>
        <v>0</v>
      </c>
      <c r="T415" s="236">
        <f t="shared" si="63"/>
        <v>0</v>
      </c>
      <c r="U415" s="236">
        <f t="shared" si="64"/>
        <v>0</v>
      </c>
      <c r="V415" s="236">
        <f t="shared" si="65"/>
        <v>0</v>
      </c>
      <c r="W415" s="236">
        <f t="shared" si="66"/>
        <v>41.76</v>
      </c>
      <c r="X415" s="238">
        <f t="shared" si="67"/>
        <v>41.76</v>
      </c>
      <c r="Y415" s="238">
        <f t="shared" si="68"/>
        <v>0</v>
      </c>
    </row>
    <row r="416" spans="1:25" ht="45" x14ac:dyDescent="0.25">
      <c r="A416" s="191" t="s">
        <v>228</v>
      </c>
      <c r="B416" s="228" t="s">
        <v>408</v>
      </c>
      <c r="C416" s="193" t="s">
        <v>409</v>
      </c>
      <c r="D416" s="194">
        <v>61</v>
      </c>
      <c r="E416" s="229">
        <v>61</v>
      </c>
      <c r="F416" s="230" t="s">
        <v>33</v>
      </c>
      <c r="G416" s="231">
        <v>2</v>
      </c>
      <c r="H416" s="232">
        <v>0</v>
      </c>
      <c r="I416" s="232">
        <v>0</v>
      </c>
      <c r="J416" s="232">
        <v>0</v>
      </c>
      <c r="K416" s="233">
        <v>0</v>
      </c>
      <c r="L416" s="232">
        <f t="shared" si="60"/>
        <v>2</v>
      </c>
      <c r="M416" s="234">
        <v>2</v>
      </c>
      <c r="N416" s="232">
        <f t="shared" si="69"/>
        <v>0</v>
      </c>
      <c r="O416" s="242"/>
      <c r="P416" s="216"/>
      <c r="Q416" s="236">
        <f t="shared" si="61"/>
        <v>122</v>
      </c>
      <c r="R416" s="237">
        <v>0</v>
      </c>
      <c r="S416" s="236">
        <f t="shared" si="62"/>
        <v>0</v>
      </c>
      <c r="T416" s="236">
        <f t="shared" si="63"/>
        <v>0</v>
      </c>
      <c r="U416" s="236">
        <f t="shared" si="64"/>
        <v>0</v>
      </c>
      <c r="V416" s="236">
        <f t="shared" si="65"/>
        <v>0</v>
      </c>
      <c r="W416" s="236">
        <f t="shared" si="66"/>
        <v>122</v>
      </c>
      <c r="X416" s="238">
        <f t="shared" si="67"/>
        <v>122</v>
      </c>
      <c r="Y416" s="238">
        <f t="shared" si="68"/>
        <v>0</v>
      </c>
    </row>
    <row r="417" spans="1:25" ht="60" x14ac:dyDescent="0.25">
      <c r="A417" s="191" t="s">
        <v>228</v>
      </c>
      <c r="B417" s="228" t="s">
        <v>410</v>
      </c>
      <c r="C417" s="193" t="s">
        <v>411</v>
      </c>
      <c r="D417" s="194">
        <v>174</v>
      </c>
      <c r="E417" s="229">
        <v>174</v>
      </c>
      <c r="F417" s="230" t="s">
        <v>33</v>
      </c>
      <c r="G417" s="231">
        <v>1</v>
      </c>
      <c r="H417" s="232">
        <v>0</v>
      </c>
      <c r="I417" s="232">
        <v>0</v>
      </c>
      <c r="J417" s="232">
        <v>0</v>
      </c>
      <c r="K417" s="233">
        <v>0</v>
      </c>
      <c r="L417" s="232">
        <f t="shared" si="60"/>
        <v>1</v>
      </c>
      <c r="M417" s="234">
        <v>1</v>
      </c>
      <c r="N417" s="232">
        <f t="shared" si="69"/>
        <v>0</v>
      </c>
      <c r="O417" s="242"/>
      <c r="P417" s="216"/>
      <c r="Q417" s="236">
        <f t="shared" si="61"/>
        <v>174</v>
      </c>
      <c r="R417" s="237">
        <v>0</v>
      </c>
      <c r="S417" s="236">
        <f t="shared" si="62"/>
        <v>0</v>
      </c>
      <c r="T417" s="236">
        <f t="shared" si="63"/>
        <v>0</v>
      </c>
      <c r="U417" s="236">
        <f t="shared" si="64"/>
        <v>0</v>
      </c>
      <c r="V417" s="236">
        <f t="shared" si="65"/>
        <v>0</v>
      </c>
      <c r="W417" s="236">
        <f t="shared" si="66"/>
        <v>174</v>
      </c>
      <c r="X417" s="238">
        <f t="shared" si="67"/>
        <v>174</v>
      </c>
      <c r="Y417" s="238">
        <f t="shared" si="68"/>
        <v>0</v>
      </c>
    </row>
    <row r="418" spans="1:25" ht="60" x14ac:dyDescent="0.25">
      <c r="A418" s="191" t="s">
        <v>228</v>
      </c>
      <c r="B418" s="228" t="s">
        <v>412</v>
      </c>
      <c r="C418" s="193" t="s">
        <v>413</v>
      </c>
      <c r="D418" s="194">
        <v>353.8</v>
      </c>
      <c r="E418" s="229">
        <v>353.8</v>
      </c>
      <c r="F418" s="230" t="s">
        <v>33</v>
      </c>
      <c r="G418" s="231">
        <v>1</v>
      </c>
      <c r="H418" s="232">
        <v>0</v>
      </c>
      <c r="I418" s="232">
        <v>0</v>
      </c>
      <c r="J418" s="232">
        <v>0</v>
      </c>
      <c r="K418" s="233">
        <v>0</v>
      </c>
      <c r="L418" s="232">
        <f t="shared" si="60"/>
        <v>1</v>
      </c>
      <c r="M418" s="234">
        <v>1</v>
      </c>
      <c r="N418" s="232">
        <f t="shared" si="69"/>
        <v>0</v>
      </c>
      <c r="O418" s="242"/>
      <c r="P418" s="216"/>
      <c r="Q418" s="236">
        <f t="shared" si="61"/>
        <v>353.8</v>
      </c>
      <c r="R418" s="237">
        <v>0</v>
      </c>
      <c r="S418" s="236">
        <f t="shared" si="62"/>
        <v>0</v>
      </c>
      <c r="T418" s="236">
        <f t="shared" si="63"/>
        <v>0</v>
      </c>
      <c r="U418" s="236">
        <f t="shared" si="64"/>
        <v>0</v>
      </c>
      <c r="V418" s="236">
        <f t="shared" si="65"/>
        <v>0</v>
      </c>
      <c r="W418" s="236">
        <f t="shared" si="66"/>
        <v>353.8</v>
      </c>
      <c r="X418" s="238">
        <f t="shared" si="67"/>
        <v>353.8</v>
      </c>
      <c r="Y418" s="238">
        <f t="shared" si="68"/>
        <v>0</v>
      </c>
    </row>
    <row r="419" spans="1:25" ht="30" x14ac:dyDescent="0.25">
      <c r="A419" s="191" t="s">
        <v>27</v>
      </c>
      <c r="B419" s="228" t="s">
        <v>94</v>
      </c>
      <c r="C419" s="193" t="s">
        <v>95</v>
      </c>
      <c r="D419" s="194">
        <v>1</v>
      </c>
      <c r="E419" s="229">
        <v>1</v>
      </c>
      <c r="F419" s="230" t="s">
        <v>33</v>
      </c>
      <c r="G419" s="231">
        <v>0</v>
      </c>
      <c r="H419" s="232">
        <v>0</v>
      </c>
      <c r="I419" s="232">
        <v>0</v>
      </c>
      <c r="J419" s="232">
        <v>0</v>
      </c>
      <c r="K419" s="233">
        <v>0</v>
      </c>
      <c r="L419" s="232">
        <f t="shared" si="60"/>
        <v>0</v>
      </c>
      <c r="M419" s="234">
        <v>0</v>
      </c>
      <c r="N419" s="232">
        <f t="shared" si="69"/>
        <v>0</v>
      </c>
      <c r="O419" s="242"/>
      <c r="P419" s="216"/>
      <c r="Q419" s="236">
        <f t="shared" si="61"/>
        <v>0</v>
      </c>
      <c r="R419" s="237">
        <v>0</v>
      </c>
      <c r="S419" s="236">
        <f t="shared" si="62"/>
        <v>0</v>
      </c>
      <c r="T419" s="236">
        <f t="shared" si="63"/>
        <v>0</v>
      </c>
      <c r="U419" s="236">
        <f t="shared" si="64"/>
        <v>0</v>
      </c>
      <c r="V419" s="236">
        <f t="shared" si="65"/>
        <v>0</v>
      </c>
      <c r="W419" s="236">
        <f t="shared" si="66"/>
        <v>0</v>
      </c>
      <c r="X419" s="238">
        <f t="shared" si="67"/>
        <v>0</v>
      </c>
      <c r="Y419" s="238">
        <f t="shared" si="68"/>
        <v>0</v>
      </c>
    </row>
    <row r="420" spans="1:25" ht="45" x14ac:dyDescent="0.25">
      <c r="A420" s="196" t="s">
        <v>27</v>
      </c>
      <c r="B420" s="245" t="s">
        <v>96</v>
      </c>
      <c r="C420" s="199" t="s">
        <v>97</v>
      </c>
      <c r="D420" s="205">
        <v>121.8</v>
      </c>
      <c r="E420" s="255">
        <v>121.8</v>
      </c>
      <c r="F420" s="256" t="s">
        <v>33</v>
      </c>
      <c r="G420" s="231">
        <v>0</v>
      </c>
      <c r="H420" s="232">
        <v>20</v>
      </c>
      <c r="I420" s="232">
        <v>0</v>
      </c>
      <c r="J420" s="232">
        <v>8</v>
      </c>
      <c r="K420" s="233">
        <v>0</v>
      </c>
      <c r="L420" s="232">
        <f t="shared" si="60"/>
        <v>12</v>
      </c>
      <c r="M420" s="234">
        <v>12</v>
      </c>
      <c r="N420" s="232">
        <f t="shared" si="69"/>
        <v>0</v>
      </c>
      <c r="O420" s="244"/>
      <c r="P420" s="225"/>
      <c r="Q420" s="236">
        <f t="shared" si="61"/>
        <v>0</v>
      </c>
      <c r="R420" s="237">
        <v>0</v>
      </c>
      <c r="S420" s="236">
        <f t="shared" si="62"/>
        <v>2436</v>
      </c>
      <c r="T420" s="236">
        <f t="shared" si="63"/>
        <v>0</v>
      </c>
      <c r="U420" s="236">
        <f t="shared" si="64"/>
        <v>974.4</v>
      </c>
      <c r="V420" s="236">
        <f t="shared" si="65"/>
        <v>0</v>
      </c>
      <c r="W420" s="236">
        <f t="shared" si="66"/>
        <v>1461.6</v>
      </c>
      <c r="X420" s="238">
        <f t="shared" si="67"/>
        <v>1461.6</v>
      </c>
      <c r="Y420" s="238">
        <f t="shared" si="68"/>
        <v>0</v>
      </c>
    </row>
    <row r="421" spans="1:25" ht="60" x14ac:dyDescent="0.25">
      <c r="A421" s="191" t="s">
        <v>27</v>
      </c>
      <c r="B421" s="228" t="s">
        <v>98</v>
      </c>
      <c r="C421" s="193" t="s">
        <v>99</v>
      </c>
      <c r="D421" s="194">
        <v>104.4</v>
      </c>
      <c r="E421" s="229">
        <v>104.4</v>
      </c>
      <c r="F421" s="230" t="s">
        <v>33</v>
      </c>
      <c r="G421" s="231">
        <v>108</v>
      </c>
      <c r="H421" s="232">
        <v>10</v>
      </c>
      <c r="I421" s="232">
        <v>0</v>
      </c>
      <c r="J421" s="232">
        <v>7</v>
      </c>
      <c r="K421" s="233">
        <v>0</v>
      </c>
      <c r="L421" s="232">
        <f t="shared" si="60"/>
        <v>111</v>
      </c>
      <c r="M421" s="234">
        <v>111</v>
      </c>
      <c r="N421" s="232">
        <f t="shared" si="69"/>
        <v>0</v>
      </c>
      <c r="O421" s="242"/>
      <c r="P421" s="216"/>
      <c r="Q421" s="236">
        <f t="shared" si="61"/>
        <v>11275.2</v>
      </c>
      <c r="R421" s="237">
        <v>0</v>
      </c>
      <c r="S421" s="236">
        <f t="shared" si="62"/>
        <v>1044</v>
      </c>
      <c r="T421" s="236">
        <f t="shared" si="63"/>
        <v>0</v>
      </c>
      <c r="U421" s="236">
        <f t="shared" si="64"/>
        <v>730.80000000000007</v>
      </c>
      <c r="V421" s="236">
        <f t="shared" si="65"/>
        <v>0</v>
      </c>
      <c r="W421" s="236">
        <f t="shared" si="66"/>
        <v>11588.400000000001</v>
      </c>
      <c r="X421" s="238">
        <f t="shared" si="67"/>
        <v>11588.400000000001</v>
      </c>
      <c r="Y421" s="238">
        <f t="shared" si="68"/>
        <v>0</v>
      </c>
    </row>
    <row r="422" spans="1:25" ht="30" x14ac:dyDescent="0.25">
      <c r="A422" s="191" t="s">
        <v>27</v>
      </c>
      <c r="B422" s="228" t="s">
        <v>100</v>
      </c>
      <c r="C422" s="193" t="s">
        <v>101</v>
      </c>
      <c r="D422" s="194">
        <v>0</v>
      </c>
      <c r="E422" s="229">
        <v>0</v>
      </c>
      <c r="F422" s="230" t="s">
        <v>33</v>
      </c>
      <c r="G422" s="231">
        <v>0</v>
      </c>
      <c r="H422" s="232">
        <v>0</v>
      </c>
      <c r="I422" s="232">
        <v>0</v>
      </c>
      <c r="J422" s="232">
        <v>0</v>
      </c>
      <c r="K422" s="233">
        <v>0</v>
      </c>
      <c r="L422" s="232">
        <f t="shared" si="60"/>
        <v>0</v>
      </c>
      <c r="M422" s="234">
        <v>0</v>
      </c>
      <c r="N422" s="232">
        <f t="shared" si="69"/>
        <v>0</v>
      </c>
      <c r="O422" s="243"/>
      <c r="P422" s="216"/>
      <c r="Q422" s="236">
        <f t="shared" si="61"/>
        <v>0</v>
      </c>
      <c r="R422" s="237">
        <v>0</v>
      </c>
      <c r="S422" s="236">
        <f t="shared" si="62"/>
        <v>0</v>
      </c>
      <c r="T422" s="236">
        <f t="shared" si="63"/>
        <v>0</v>
      </c>
      <c r="U422" s="236">
        <f t="shared" si="64"/>
        <v>0</v>
      </c>
      <c r="V422" s="236">
        <f t="shared" si="65"/>
        <v>0</v>
      </c>
      <c r="W422" s="236">
        <f t="shared" si="66"/>
        <v>0</v>
      </c>
      <c r="X422" s="238">
        <f t="shared" si="67"/>
        <v>0</v>
      </c>
      <c r="Y422" s="238">
        <f t="shared" si="68"/>
        <v>0</v>
      </c>
    </row>
    <row r="423" spans="1:25" ht="45" x14ac:dyDescent="0.25">
      <c r="A423" s="191" t="s">
        <v>27</v>
      </c>
      <c r="B423" s="228" t="s">
        <v>102</v>
      </c>
      <c r="C423" s="193" t="s">
        <v>103</v>
      </c>
      <c r="D423" s="194">
        <v>67.86</v>
      </c>
      <c r="E423" s="229">
        <v>67.86</v>
      </c>
      <c r="F423" s="230" t="s">
        <v>33</v>
      </c>
      <c r="G423" s="231">
        <v>11</v>
      </c>
      <c r="H423" s="232">
        <v>0</v>
      </c>
      <c r="I423" s="232">
        <v>0</v>
      </c>
      <c r="J423" s="232">
        <v>0</v>
      </c>
      <c r="K423" s="233">
        <v>0</v>
      </c>
      <c r="L423" s="232">
        <f t="shared" si="60"/>
        <v>11</v>
      </c>
      <c r="M423" s="234">
        <v>11</v>
      </c>
      <c r="N423" s="232">
        <f t="shared" si="69"/>
        <v>0</v>
      </c>
      <c r="O423" s="243"/>
      <c r="P423" s="216"/>
      <c r="Q423" s="236">
        <f t="shared" si="61"/>
        <v>746.46</v>
      </c>
      <c r="R423" s="237">
        <v>0</v>
      </c>
      <c r="S423" s="236">
        <f t="shared" si="62"/>
        <v>0</v>
      </c>
      <c r="T423" s="236">
        <f t="shared" si="63"/>
        <v>0</v>
      </c>
      <c r="U423" s="236">
        <f t="shared" si="64"/>
        <v>0</v>
      </c>
      <c r="V423" s="236">
        <f t="shared" si="65"/>
        <v>0</v>
      </c>
      <c r="W423" s="236">
        <f t="shared" si="66"/>
        <v>746.46</v>
      </c>
      <c r="X423" s="238">
        <f t="shared" si="67"/>
        <v>746.46</v>
      </c>
      <c r="Y423" s="238">
        <f t="shared" si="68"/>
        <v>0</v>
      </c>
    </row>
    <row r="424" spans="1:25" ht="45" x14ac:dyDescent="0.25">
      <c r="A424" s="191" t="s">
        <v>1739</v>
      </c>
      <c r="B424" s="228" t="s">
        <v>1793</v>
      </c>
      <c r="C424" s="193" t="s">
        <v>1794</v>
      </c>
      <c r="D424" s="194">
        <v>0</v>
      </c>
      <c r="E424" s="229">
        <v>0</v>
      </c>
      <c r="F424" s="230" t="s">
        <v>33</v>
      </c>
      <c r="G424" s="231">
        <v>0</v>
      </c>
      <c r="H424" s="232">
        <v>0</v>
      </c>
      <c r="I424" s="232">
        <v>0</v>
      </c>
      <c r="J424" s="232">
        <v>0</v>
      </c>
      <c r="K424" s="233">
        <v>0</v>
      </c>
      <c r="L424" s="232">
        <f t="shared" si="60"/>
        <v>0</v>
      </c>
      <c r="M424" s="234">
        <v>0</v>
      </c>
      <c r="N424" s="232">
        <f t="shared" si="69"/>
        <v>0</v>
      </c>
      <c r="O424" s="243"/>
      <c r="P424" s="216"/>
      <c r="Q424" s="236">
        <f t="shared" si="61"/>
        <v>0</v>
      </c>
      <c r="R424" s="237">
        <v>0</v>
      </c>
      <c r="S424" s="236">
        <f t="shared" si="62"/>
        <v>0</v>
      </c>
      <c r="T424" s="236">
        <f t="shared" si="63"/>
        <v>0</v>
      </c>
      <c r="U424" s="236">
        <f t="shared" si="64"/>
        <v>0</v>
      </c>
      <c r="V424" s="236">
        <f t="shared" si="65"/>
        <v>0</v>
      </c>
      <c r="W424" s="236">
        <f t="shared" si="66"/>
        <v>0</v>
      </c>
      <c r="X424" s="238">
        <f t="shared" si="67"/>
        <v>0</v>
      </c>
      <c r="Y424" s="238">
        <f t="shared" si="68"/>
        <v>0</v>
      </c>
    </row>
    <row r="425" spans="1:25" ht="30" x14ac:dyDescent="0.25">
      <c r="A425" s="191" t="s">
        <v>1423</v>
      </c>
      <c r="B425" s="228" t="s">
        <v>1962</v>
      </c>
      <c r="C425" s="193" t="s">
        <v>1963</v>
      </c>
      <c r="D425" s="194">
        <v>950</v>
      </c>
      <c r="E425" s="229">
        <v>950</v>
      </c>
      <c r="F425" s="230" t="s">
        <v>33</v>
      </c>
      <c r="G425" s="231">
        <v>0</v>
      </c>
      <c r="H425" s="232">
        <v>0</v>
      </c>
      <c r="I425" s="232">
        <v>0</v>
      </c>
      <c r="J425" s="232">
        <v>0</v>
      </c>
      <c r="K425" s="233">
        <v>0</v>
      </c>
      <c r="L425" s="232">
        <f t="shared" si="60"/>
        <v>0</v>
      </c>
      <c r="M425" s="234">
        <v>0</v>
      </c>
      <c r="N425" s="232">
        <f t="shared" si="69"/>
        <v>0</v>
      </c>
      <c r="O425" s="243"/>
      <c r="P425" s="216"/>
      <c r="Q425" s="236">
        <f t="shared" si="61"/>
        <v>0</v>
      </c>
      <c r="R425" s="237">
        <v>0</v>
      </c>
      <c r="S425" s="236">
        <f t="shared" si="62"/>
        <v>0</v>
      </c>
      <c r="T425" s="236">
        <f t="shared" si="63"/>
        <v>0</v>
      </c>
      <c r="U425" s="236">
        <f t="shared" si="64"/>
        <v>0</v>
      </c>
      <c r="V425" s="236">
        <f t="shared" si="65"/>
        <v>0</v>
      </c>
      <c r="W425" s="236">
        <f t="shared" si="66"/>
        <v>0</v>
      </c>
      <c r="X425" s="238">
        <f t="shared" si="67"/>
        <v>0</v>
      </c>
      <c r="Y425" s="238">
        <f t="shared" si="68"/>
        <v>0</v>
      </c>
    </row>
    <row r="426" spans="1:25" x14ac:dyDescent="0.25">
      <c r="A426" s="191"/>
      <c r="B426" s="228" t="s">
        <v>2479</v>
      </c>
      <c r="C426" s="228" t="s">
        <v>1964</v>
      </c>
      <c r="D426" s="194">
        <v>162.4</v>
      </c>
      <c r="E426" s="229">
        <v>162.4</v>
      </c>
      <c r="F426" s="230" t="s">
        <v>33</v>
      </c>
      <c r="G426" s="231">
        <v>5</v>
      </c>
      <c r="H426" s="232">
        <v>0</v>
      </c>
      <c r="I426" s="232">
        <v>0</v>
      </c>
      <c r="J426" s="232">
        <v>1</v>
      </c>
      <c r="K426" s="233">
        <v>0</v>
      </c>
      <c r="L426" s="232">
        <f t="shared" si="60"/>
        <v>4</v>
      </c>
      <c r="M426" s="234">
        <v>4</v>
      </c>
      <c r="N426" s="232">
        <f t="shared" si="69"/>
        <v>0</v>
      </c>
      <c r="O426" s="243"/>
      <c r="P426" s="216"/>
      <c r="Q426" s="236">
        <f t="shared" si="61"/>
        <v>812</v>
      </c>
      <c r="R426" s="237">
        <v>0</v>
      </c>
      <c r="S426" s="236">
        <f t="shared" si="62"/>
        <v>0</v>
      </c>
      <c r="T426" s="236">
        <f t="shared" si="63"/>
        <v>0</v>
      </c>
      <c r="U426" s="236">
        <f t="shared" si="64"/>
        <v>162.4</v>
      </c>
      <c r="V426" s="236">
        <f t="shared" si="65"/>
        <v>0</v>
      </c>
      <c r="W426" s="236">
        <f t="shared" si="66"/>
        <v>649.6</v>
      </c>
      <c r="X426" s="238">
        <f t="shared" si="67"/>
        <v>649.6</v>
      </c>
      <c r="Y426" s="238">
        <f t="shared" si="68"/>
        <v>0</v>
      </c>
    </row>
    <row r="427" spans="1:25" ht="30" x14ac:dyDescent="0.25">
      <c r="A427" s="191" t="s">
        <v>674</v>
      </c>
      <c r="B427" s="228" t="s">
        <v>793</v>
      </c>
      <c r="C427" s="193" t="s">
        <v>794</v>
      </c>
      <c r="D427" s="194">
        <v>190</v>
      </c>
      <c r="E427" s="229">
        <v>190</v>
      </c>
      <c r="F427" s="230" t="s">
        <v>33</v>
      </c>
      <c r="G427" s="231">
        <v>0</v>
      </c>
      <c r="H427" s="232">
        <v>0</v>
      </c>
      <c r="I427" s="232">
        <v>0</v>
      </c>
      <c r="J427" s="232">
        <v>0</v>
      </c>
      <c r="K427" s="233">
        <v>0</v>
      </c>
      <c r="L427" s="232">
        <f t="shared" si="60"/>
        <v>0</v>
      </c>
      <c r="M427" s="234">
        <v>0</v>
      </c>
      <c r="N427" s="232">
        <f t="shared" si="69"/>
        <v>0</v>
      </c>
      <c r="O427" s="242"/>
      <c r="P427" s="216"/>
      <c r="Q427" s="236">
        <f t="shared" si="61"/>
        <v>0</v>
      </c>
      <c r="R427" s="237">
        <v>0</v>
      </c>
      <c r="S427" s="236">
        <f t="shared" si="62"/>
        <v>0</v>
      </c>
      <c r="T427" s="236">
        <f t="shared" si="63"/>
        <v>0</v>
      </c>
      <c r="U427" s="236">
        <f t="shared" si="64"/>
        <v>0</v>
      </c>
      <c r="V427" s="236">
        <f t="shared" si="65"/>
        <v>0</v>
      </c>
      <c r="W427" s="236">
        <f t="shared" si="66"/>
        <v>0</v>
      </c>
      <c r="X427" s="238">
        <f t="shared" si="67"/>
        <v>0</v>
      </c>
      <c r="Y427" s="238">
        <f t="shared" si="68"/>
        <v>0</v>
      </c>
    </row>
    <row r="428" spans="1:25" x14ac:dyDescent="0.25">
      <c r="A428" s="191" t="s">
        <v>1423</v>
      </c>
      <c r="B428" s="228" t="s">
        <v>1965</v>
      </c>
      <c r="C428" s="193" t="s">
        <v>1966</v>
      </c>
      <c r="D428" s="194">
        <v>88.16</v>
      </c>
      <c r="E428" s="229">
        <v>88.16</v>
      </c>
      <c r="F428" s="230" t="s">
        <v>53</v>
      </c>
      <c r="G428" s="231">
        <v>3</v>
      </c>
      <c r="H428" s="232">
        <v>0</v>
      </c>
      <c r="I428" s="232">
        <v>0</v>
      </c>
      <c r="J428" s="232">
        <v>0</v>
      </c>
      <c r="K428" s="233">
        <v>0</v>
      </c>
      <c r="L428" s="232">
        <f t="shared" si="60"/>
        <v>3</v>
      </c>
      <c r="M428" s="234">
        <v>3</v>
      </c>
      <c r="N428" s="232">
        <f t="shared" si="69"/>
        <v>0</v>
      </c>
      <c r="O428" s="243"/>
      <c r="P428" s="216"/>
      <c r="Q428" s="236">
        <f t="shared" si="61"/>
        <v>264.48</v>
      </c>
      <c r="R428" s="237">
        <v>0</v>
      </c>
      <c r="S428" s="236">
        <f t="shared" si="62"/>
        <v>0</v>
      </c>
      <c r="T428" s="236">
        <f t="shared" si="63"/>
        <v>0</v>
      </c>
      <c r="U428" s="236">
        <f t="shared" si="64"/>
        <v>0</v>
      </c>
      <c r="V428" s="236">
        <f t="shared" si="65"/>
        <v>0</v>
      </c>
      <c r="W428" s="236">
        <f t="shared" si="66"/>
        <v>264.48</v>
      </c>
      <c r="X428" s="238">
        <f t="shared" si="67"/>
        <v>264.48</v>
      </c>
      <c r="Y428" s="238">
        <f t="shared" si="68"/>
        <v>0</v>
      </c>
    </row>
    <row r="429" spans="1:25" ht="75" x14ac:dyDescent="0.25">
      <c r="A429" s="191" t="s">
        <v>228</v>
      </c>
      <c r="B429" s="228" t="s">
        <v>414</v>
      </c>
      <c r="C429" s="193" t="s">
        <v>415</v>
      </c>
      <c r="D429" s="194">
        <v>348.43</v>
      </c>
      <c r="E429" s="229">
        <v>348.43</v>
      </c>
      <c r="F429" s="230" t="s">
        <v>33</v>
      </c>
      <c r="G429" s="231">
        <v>0</v>
      </c>
      <c r="H429" s="232">
        <v>0</v>
      </c>
      <c r="I429" s="232">
        <v>0</v>
      </c>
      <c r="J429" s="232">
        <v>0</v>
      </c>
      <c r="K429" s="233">
        <v>0</v>
      </c>
      <c r="L429" s="232">
        <f t="shared" si="60"/>
        <v>0</v>
      </c>
      <c r="M429" s="234">
        <v>0</v>
      </c>
      <c r="N429" s="232">
        <f t="shared" si="69"/>
        <v>0</v>
      </c>
      <c r="O429" s="242"/>
      <c r="P429" s="216"/>
      <c r="Q429" s="236">
        <f t="shared" si="61"/>
        <v>0</v>
      </c>
      <c r="R429" s="237">
        <v>0</v>
      </c>
      <c r="S429" s="236">
        <f t="shared" si="62"/>
        <v>0</v>
      </c>
      <c r="T429" s="236">
        <f t="shared" si="63"/>
        <v>0</v>
      </c>
      <c r="U429" s="236">
        <f t="shared" si="64"/>
        <v>0</v>
      </c>
      <c r="V429" s="236">
        <f t="shared" si="65"/>
        <v>0</v>
      </c>
      <c r="W429" s="236">
        <f t="shared" si="66"/>
        <v>0</v>
      </c>
      <c r="X429" s="238">
        <f t="shared" si="67"/>
        <v>0</v>
      </c>
      <c r="Y429" s="238">
        <f t="shared" si="68"/>
        <v>0</v>
      </c>
    </row>
    <row r="430" spans="1:25" ht="60" x14ac:dyDescent="0.25">
      <c r="A430" s="191" t="s">
        <v>228</v>
      </c>
      <c r="B430" s="228" t="s">
        <v>416</v>
      </c>
      <c r="C430" s="193" t="s">
        <v>417</v>
      </c>
      <c r="D430" s="194">
        <v>917.21</v>
      </c>
      <c r="E430" s="229">
        <v>917.21</v>
      </c>
      <c r="F430" s="230" t="s">
        <v>33</v>
      </c>
      <c r="G430" s="231">
        <v>0</v>
      </c>
      <c r="H430" s="232">
        <v>0</v>
      </c>
      <c r="I430" s="232">
        <v>0</v>
      </c>
      <c r="J430" s="232">
        <v>0</v>
      </c>
      <c r="K430" s="233">
        <v>0</v>
      </c>
      <c r="L430" s="232">
        <f t="shared" si="60"/>
        <v>0</v>
      </c>
      <c r="M430" s="234">
        <v>0</v>
      </c>
      <c r="N430" s="232">
        <f t="shared" si="69"/>
        <v>0</v>
      </c>
      <c r="O430" s="242"/>
      <c r="P430" s="216"/>
      <c r="Q430" s="236">
        <f t="shared" si="61"/>
        <v>0</v>
      </c>
      <c r="R430" s="237">
        <v>0</v>
      </c>
      <c r="S430" s="236">
        <f t="shared" si="62"/>
        <v>0</v>
      </c>
      <c r="T430" s="236">
        <f t="shared" si="63"/>
        <v>0</v>
      </c>
      <c r="U430" s="236">
        <f t="shared" si="64"/>
        <v>0</v>
      </c>
      <c r="V430" s="236">
        <f t="shared" si="65"/>
        <v>0</v>
      </c>
      <c r="W430" s="236">
        <f t="shared" si="66"/>
        <v>0</v>
      </c>
      <c r="X430" s="238">
        <f t="shared" si="67"/>
        <v>0</v>
      </c>
      <c r="Y430" s="238">
        <f t="shared" si="68"/>
        <v>0</v>
      </c>
    </row>
    <row r="431" spans="1:25" ht="75" x14ac:dyDescent="0.25">
      <c r="A431" s="191" t="s">
        <v>228</v>
      </c>
      <c r="B431" s="228" t="s">
        <v>418</v>
      </c>
      <c r="C431" s="193" t="s">
        <v>419</v>
      </c>
      <c r="D431" s="194">
        <v>663.07</v>
      </c>
      <c r="E431" s="229">
        <v>663.07</v>
      </c>
      <c r="F431" s="230" t="s">
        <v>33</v>
      </c>
      <c r="G431" s="231">
        <v>0</v>
      </c>
      <c r="H431" s="232">
        <v>0</v>
      </c>
      <c r="I431" s="232">
        <v>0</v>
      </c>
      <c r="J431" s="232">
        <v>0</v>
      </c>
      <c r="K431" s="233">
        <v>0</v>
      </c>
      <c r="L431" s="232">
        <f t="shared" si="60"/>
        <v>0</v>
      </c>
      <c r="M431" s="234">
        <v>0</v>
      </c>
      <c r="N431" s="232">
        <f t="shared" si="69"/>
        <v>0</v>
      </c>
      <c r="O431" s="246"/>
      <c r="P431" s="216"/>
      <c r="Q431" s="236">
        <f t="shared" si="61"/>
        <v>0</v>
      </c>
      <c r="R431" s="237">
        <v>0</v>
      </c>
      <c r="S431" s="236">
        <f t="shared" si="62"/>
        <v>0</v>
      </c>
      <c r="T431" s="236">
        <f t="shared" si="63"/>
        <v>0</v>
      </c>
      <c r="U431" s="236">
        <f t="shared" si="64"/>
        <v>0</v>
      </c>
      <c r="V431" s="236">
        <f t="shared" si="65"/>
        <v>0</v>
      </c>
      <c r="W431" s="236">
        <f t="shared" si="66"/>
        <v>0</v>
      </c>
      <c r="X431" s="238">
        <f t="shared" si="67"/>
        <v>0</v>
      </c>
      <c r="Y431" s="238">
        <f t="shared" si="68"/>
        <v>0</v>
      </c>
    </row>
    <row r="432" spans="1:25" ht="30" x14ac:dyDescent="0.25">
      <c r="A432" s="191" t="s">
        <v>1053</v>
      </c>
      <c r="B432" s="228" t="s">
        <v>1156</v>
      </c>
      <c r="C432" s="193" t="s">
        <v>1157</v>
      </c>
      <c r="D432" s="194">
        <v>168.99</v>
      </c>
      <c r="E432" s="229">
        <v>168.99</v>
      </c>
      <c r="F432" s="230" t="s">
        <v>33</v>
      </c>
      <c r="G432" s="231">
        <v>0</v>
      </c>
      <c r="H432" s="232">
        <v>0</v>
      </c>
      <c r="I432" s="232">
        <v>0</v>
      </c>
      <c r="J432" s="232">
        <v>0</v>
      </c>
      <c r="K432" s="233">
        <v>0</v>
      </c>
      <c r="L432" s="232">
        <f t="shared" si="60"/>
        <v>0</v>
      </c>
      <c r="M432" s="234">
        <v>0</v>
      </c>
      <c r="N432" s="232">
        <f t="shared" si="69"/>
        <v>0</v>
      </c>
      <c r="O432" s="243"/>
      <c r="P432" s="216"/>
      <c r="Q432" s="236">
        <f t="shared" si="61"/>
        <v>0</v>
      </c>
      <c r="R432" s="237">
        <v>0</v>
      </c>
      <c r="S432" s="236">
        <f t="shared" si="62"/>
        <v>0</v>
      </c>
      <c r="T432" s="236">
        <f t="shared" si="63"/>
        <v>0</v>
      </c>
      <c r="U432" s="236">
        <f t="shared" si="64"/>
        <v>0</v>
      </c>
      <c r="V432" s="236">
        <f t="shared" si="65"/>
        <v>0</v>
      </c>
      <c r="W432" s="236">
        <f t="shared" si="66"/>
        <v>0</v>
      </c>
      <c r="X432" s="238">
        <f t="shared" si="67"/>
        <v>0</v>
      </c>
      <c r="Y432" s="238">
        <f t="shared" si="68"/>
        <v>0</v>
      </c>
    </row>
    <row r="433" spans="1:25" ht="30" x14ac:dyDescent="0.25">
      <c r="A433" s="191" t="s">
        <v>1423</v>
      </c>
      <c r="B433" s="228" t="s">
        <v>1967</v>
      </c>
      <c r="C433" s="193" t="s">
        <v>1968</v>
      </c>
      <c r="D433" s="194">
        <v>218.08</v>
      </c>
      <c r="E433" s="229">
        <v>218.08</v>
      </c>
      <c r="F433" s="230" t="s">
        <v>33</v>
      </c>
      <c r="G433" s="231">
        <v>0</v>
      </c>
      <c r="H433" s="232">
        <v>0</v>
      </c>
      <c r="I433" s="232">
        <v>0</v>
      </c>
      <c r="J433" s="232">
        <v>0</v>
      </c>
      <c r="K433" s="233">
        <v>0</v>
      </c>
      <c r="L433" s="232">
        <f t="shared" si="60"/>
        <v>0</v>
      </c>
      <c r="M433" s="234">
        <v>0</v>
      </c>
      <c r="N433" s="232">
        <f t="shared" si="69"/>
        <v>0</v>
      </c>
      <c r="O433" s="243"/>
      <c r="P433" s="216"/>
      <c r="Q433" s="236">
        <f t="shared" si="61"/>
        <v>0</v>
      </c>
      <c r="R433" s="237">
        <v>0</v>
      </c>
      <c r="S433" s="236">
        <f t="shared" si="62"/>
        <v>0</v>
      </c>
      <c r="T433" s="236">
        <f t="shared" si="63"/>
        <v>0</v>
      </c>
      <c r="U433" s="236">
        <f t="shared" si="64"/>
        <v>0</v>
      </c>
      <c r="V433" s="236">
        <f t="shared" si="65"/>
        <v>0</v>
      </c>
      <c r="W433" s="236">
        <f t="shared" si="66"/>
        <v>0</v>
      </c>
      <c r="X433" s="238">
        <f t="shared" si="67"/>
        <v>0</v>
      </c>
      <c r="Y433" s="238">
        <f t="shared" si="68"/>
        <v>0</v>
      </c>
    </row>
    <row r="434" spans="1:25" ht="45" x14ac:dyDescent="0.25">
      <c r="A434" s="191" t="s">
        <v>1270</v>
      </c>
      <c r="B434" s="228" t="s">
        <v>1518</v>
      </c>
      <c r="C434" s="193" t="s">
        <v>1519</v>
      </c>
      <c r="D434" s="194">
        <v>276.54000000000002</v>
      </c>
      <c r="E434" s="229">
        <v>276.54000000000002</v>
      </c>
      <c r="F434" s="230" t="s">
        <v>33</v>
      </c>
      <c r="G434" s="231">
        <v>1</v>
      </c>
      <c r="H434" s="232">
        <v>0</v>
      </c>
      <c r="I434" s="232">
        <v>0</v>
      </c>
      <c r="J434" s="232">
        <v>0</v>
      </c>
      <c r="K434" s="233">
        <v>0</v>
      </c>
      <c r="L434" s="232">
        <f t="shared" si="60"/>
        <v>1</v>
      </c>
      <c r="M434" s="234">
        <v>1</v>
      </c>
      <c r="N434" s="232">
        <f t="shared" si="69"/>
        <v>0</v>
      </c>
      <c r="O434" s="242"/>
      <c r="P434" s="216"/>
      <c r="Q434" s="236">
        <f t="shared" si="61"/>
        <v>276.54000000000002</v>
      </c>
      <c r="R434" s="237">
        <v>0</v>
      </c>
      <c r="S434" s="236">
        <f t="shared" si="62"/>
        <v>0</v>
      </c>
      <c r="T434" s="236">
        <f t="shared" si="63"/>
        <v>0</v>
      </c>
      <c r="U434" s="236">
        <f t="shared" si="64"/>
        <v>0</v>
      </c>
      <c r="V434" s="236">
        <f t="shared" si="65"/>
        <v>0</v>
      </c>
      <c r="W434" s="236">
        <f t="shared" si="66"/>
        <v>276.54000000000002</v>
      </c>
      <c r="X434" s="238">
        <f t="shared" si="67"/>
        <v>276.54000000000002</v>
      </c>
      <c r="Y434" s="238">
        <f t="shared" si="68"/>
        <v>0</v>
      </c>
    </row>
    <row r="435" spans="1:25" ht="30" x14ac:dyDescent="0.25">
      <c r="A435" s="191" t="s">
        <v>1270</v>
      </c>
      <c r="B435" s="228" t="s">
        <v>1520</v>
      </c>
      <c r="C435" s="193" t="s">
        <v>1521</v>
      </c>
      <c r="D435" s="194">
        <v>161.94</v>
      </c>
      <c r="E435" s="229">
        <v>161.94</v>
      </c>
      <c r="F435" s="230" t="s">
        <v>33</v>
      </c>
      <c r="G435" s="231">
        <v>7</v>
      </c>
      <c r="H435" s="232">
        <v>0</v>
      </c>
      <c r="I435" s="232">
        <v>0</v>
      </c>
      <c r="J435" s="232">
        <v>1</v>
      </c>
      <c r="K435" s="233">
        <v>0</v>
      </c>
      <c r="L435" s="232">
        <f t="shared" si="60"/>
        <v>6</v>
      </c>
      <c r="M435" s="234">
        <v>6</v>
      </c>
      <c r="N435" s="232">
        <f t="shared" si="69"/>
        <v>0</v>
      </c>
      <c r="O435" s="243"/>
      <c r="P435" s="216"/>
      <c r="Q435" s="236">
        <f t="shared" si="61"/>
        <v>1133.58</v>
      </c>
      <c r="R435" s="237">
        <v>0</v>
      </c>
      <c r="S435" s="236">
        <f t="shared" si="62"/>
        <v>0</v>
      </c>
      <c r="T435" s="236">
        <f t="shared" si="63"/>
        <v>0</v>
      </c>
      <c r="U435" s="236">
        <f t="shared" si="64"/>
        <v>161.94</v>
      </c>
      <c r="V435" s="236">
        <f t="shared" si="65"/>
        <v>0</v>
      </c>
      <c r="W435" s="236">
        <f t="shared" si="66"/>
        <v>971.63999999999987</v>
      </c>
      <c r="X435" s="238">
        <f t="shared" si="67"/>
        <v>971.64</v>
      </c>
      <c r="Y435" s="238">
        <f t="shared" si="68"/>
        <v>0</v>
      </c>
    </row>
    <row r="436" spans="1:25" x14ac:dyDescent="0.25">
      <c r="A436" s="191" t="s">
        <v>1423</v>
      </c>
      <c r="B436" s="228" t="s">
        <v>1969</v>
      </c>
      <c r="C436" s="193" t="s">
        <v>1970</v>
      </c>
      <c r="D436" s="194">
        <v>0</v>
      </c>
      <c r="E436" s="229">
        <v>0</v>
      </c>
      <c r="F436" s="230" t="s">
        <v>33</v>
      </c>
      <c r="G436" s="231">
        <v>0</v>
      </c>
      <c r="H436" s="232">
        <v>0</v>
      </c>
      <c r="I436" s="232">
        <v>0</v>
      </c>
      <c r="J436" s="232">
        <v>0</v>
      </c>
      <c r="K436" s="233">
        <v>0</v>
      </c>
      <c r="L436" s="232">
        <f t="shared" si="60"/>
        <v>0</v>
      </c>
      <c r="M436" s="234">
        <v>0</v>
      </c>
      <c r="N436" s="232">
        <f t="shared" si="69"/>
        <v>0</v>
      </c>
      <c r="O436" s="244"/>
      <c r="P436" s="216"/>
      <c r="Q436" s="236">
        <f t="shared" si="61"/>
        <v>0</v>
      </c>
      <c r="R436" s="237">
        <v>0</v>
      </c>
      <c r="S436" s="236">
        <f t="shared" si="62"/>
        <v>0</v>
      </c>
      <c r="T436" s="236">
        <f t="shared" si="63"/>
        <v>0</v>
      </c>
      <c r="U436" s="236">
        <f t="shared" si="64"/>
        <v>0</v>
      </c>
      <c r="V436" s="236">
        <f t="shared" si="65"/>
        <v>0</v>
      </c>
      <c r="W436" s="236">
        <f t="shared" si="66"/>
        <v>0</v>
      </c>
      <c r="X436" s="238">
        <f t="shared" si="67"/>
        <v>0</v>
      </c>
      <c r="Y436" s="238">
        <f t="shared" si="68"/>
        <v>0</v>
      </c>
    </row>
    <row r="437" spans="1:25" ht="18" x14ac:dyDescent="0.25">
      <c r="A437" s="191" t="s">
        <v>27</v>
      </c>
      <c r="B437" s="228" t="s">
        <v>104</v>
      </c>
      <c r="C437" s="193" t="s">
        <v>105</v>
      </c>
      <c r="D437" s="194">
        <v>24.36</v>
      </c>
      <c r="E437" s="229">
        <v>24.36</v>
      </c>
      <c r="F437" s="230" t="s">
        <v>33</v>
      </c>
      <c r="G437" s="231">
        <v>8</v>
      </c>
      <c r="H437" s="232">
        <v>6</v>
      </c>
      <c r="I437" s="232">
        <v>0</v>
      </c>
      <c r="J437" s="232">
        <v>5</v>
      </c>
      <c r="K437" s="233">
        <v>0</v>
      </c>
      <c r="L437" s="232">
        <f t="shared" si="60"/>
        <v>9</v>
      </c>
      <c r="M437" s="234">
        <v>9</v>
      </c>
      <c r="N437" s="232">
        <f t="shared" si="69"/>
        <v>0</v>
      </c>
      <c r="O437" s="249"/>
      <c r="P437" s="216"/>
      <c r="Q437" s="236">
        <f t="shared" si="61"/>
        <v>194.88</v>
      </c>
      <c r="R437" s="237">
        <v>0</v>
      </c>
      <c r="S437" s="236">
        <f t="shared" si="62"/>
        <v>146.16</v>
      </c>
      <c r="T437" s="236">
        <f t="shared" si="63"/>
        <v>0</v>
      </c>
      <c r="U437" s="236">
        <f t="shared" si="64"/>
        <v>121.8</v>
      </c>
      <c r="V437" s="236">
        <f t="shared" si="65"/>
        <v>0</v>
      </c>
      <c r="W437" s="236">
        <f t="shared" si="66"/>
        <v>219.23999999999995</v>
      </c>
      <c r="X437" s="238">
        <f t="shared" si="67"/>
        <v>219.24</v>
      </c>
      <c r="Y437" s="238">
        <f t="shared" si="68"/>
        <v>0</v>
      </c>
    </row>
    <row r="438" spans="1:25" ht="30" x14ac:dyDescent="0.25">
      <c r="A438" s="191" t="s">
        <v>674</v>
      </c>
      <c r="B438" s="228" t="s">
        <v>795</v>
      </c>
      <c r="C438" s="193" t="s">
        <v>796</v>
      </c>
      <c r="D438" s="194">
        <v>134.91</v>
      </c>
      <c r="E438" s="229">
        <v>134.91</v>
      </c>
      <c r="F438" s="230" t="s">
        <v>797</v>
      </c>
      <c r="G438" s="231">
        <v>0</v>
      </c>
      <c r="H438" s="232">
        <v>0</v>
      </c>
      <c r="I438" s="232">
        <v>0</v>
      </c>
      <c r="J438" s="232">
        <v>0</v>
      </c>
      <c r="K438" s="233">
        <v>0</v>
      </c>
      <c r="L438" s="232">
        <f t="shared" si="60"/>
        <v>0</v>
      </c>
      <c r="M438" s="234">
        <v>0</v>
      </c>
      <c r="N438" s="232">
        <f t="shared" si="69"/>
        <v>0</v>
      </c>
      <c r="O438" s="242"/>
      <c r="P438" s="216"/>
      <c r="Q438" s="236">
        <f t="shared" si="61"/>
        <v>0</v>
      </c>
      <c r="R438" s="237">
        <v>0</v>
      </c>
      <c r="S438" s="236">
        <f t="shared" si="62"/>
        <v>0</v>
      </c>
      <c r="T438" s="236">
        <f t="shared" si="63"/>
        <v>0</v>
      </c>
      <c r="U438" s="236">
        <f t="shared" si="64"/>
        <v>0</v>
      </c>
      <c r="V438" s="236">
        <f t="shared" si="65"/>
        <v>0</v>
      </c>
      <c r="W438" s="236">
        <f t="shared" si="66"/>
        <v>0</v>
      </c>
      <c r="X438" s="238">
        <f t="shared" si="67"/>
        <v>0</v>
      </c>
      <c r="Y438" s="238">
        <f t="shared" si="68"/>
        <v>0</v>
      </c>
    </row>
    <row r="439" spans="1:25" ht="18" x14ac:dyDescent="0.25">
      <c r="A439" s="191" t="s">
        <v>27</v>
      </c>
      <c r="B439" s="228" t="s">
        <v>106</v>
      </c>
      <c r="C439" s="193" t="s">
        <v>107</v>
      </c>
      <c r="D439" s="194">
        <v>19.75</v>
      </c>
      <c r="E439" s="229">
        <v>19.75</v>
      </c>
      <c r="F439" s="230" t="s">
        <v>33</v>
      </c>
      <c r="G439" s="231">
        <v>0</v>
      </c>
      <c r="H439" s="232">
        <v>0</v>
      </c>
      <c r="I439" s="232">
        <v>0</v>
      </c>
      <c r="J439" s="232">
        <v>0</v>
      </c>
      <c r="K439" s="233">
        <v>0</v>
      </c>
      <c r="L439" s="232">
        <f t="shared" si="60"/>
        <v>0</v>
      </c>
      <c r="M439" s="234">
        <v>0</v>
      </c>
      <c r="N439" s="232">
        <f t="shared" si="69"/>
        <v>0</v>
      </c>
      <c r="O439" s="242"/>
      <c r="P439" s="216"/>
      <c r="Q439" s="236">
        <f t="shared" si="61"/>
        <v>0</v>
      </c>
      <c r="R439" s="237">
        <v>0</v>
      </c>
      <c r="S439" s="236">
        <f t="shared" si="62"/>
        <v>0</v>
      </c>
      <c r="T439" s="236">
        <f t="shared" si="63"/>
        <v>0</v>
      </c>
      <c r="U439" s="236">
        <f t="shared" si="64"/>
        <v>0</v>
      </c>
      <c r="V439" s="236">
        <f t="shared" si="65"/>
        <v>0</v>
      </c>
      <c r="W439" s="236">
        <f t="shared" si="66"/>
        <v>0</v>
      </c>
      <c r="X439" s="238">
        <f t="shared" si="67"/>
        <v>0</v>
      </c>
      <c r="Y439" s="238">
        <f t="shared" si="68"/>
        <v>0</v>
      </c>
    </row>
    <row r="440" spans="1:25" ht="30" x14ac:dyDescent="0.25">
      <c r="A440" s="191" t="s">
        <v>27</v>
      </c>
      <c r="B440" s="228" t="s">
        <v>108</v>
      </c>
      <c r="C440" s="193" t="s">
        <v>109</v>
      </c>
      <c r="D440" s="194">
        <v>13.34</v>
      </c>
      <c r="E440" s="229">
        <v>13.34</v>
      </c>
      <c r="F440" s="230" t="s">
        <v>33</v>
      </c>
      <c r="G440" s="231">
        <v>0</v>
      </c>
      <c r="H440" s="232">
        <v>8</v>
      </c>
      <c r="I440" s="232">
        <v>0</v>
      </c>
      <c r="J440" s="232">
        <v>7</v>
      </c>
      <c r="K440" s="233">
        <v>0</v>
      </c>
      <c r="L440" s="232">
        <f t="shared" si="60"/>
        <v>1</v>
      </c>
      <c r="M440" s="234">
        <v>1</v>
      </c>
      <c r="N440" s="232">
        <f t="shared" si="69"/>
        <v>0</v>
      </c>
      <c r="O440" s="242"/>
      <c r="P440" s="216"/>
      <c r="Q440" s="236">
        <f t="shared" si="61"/>
        <v>0</v>
      </c>
      <c r="R440" s="237">
        <v>0</v>
      </c>
      <c r="S440" s="236">
        <f t="shared" si="62"/>
        <v>106.72</v>
      </c>
      <c r="T440" s="236">
        <f t="shared" si="63"/>
        <v>0</v>
      </c>
      <c r="U440" s="236">
        <f t="shared" si="64"/>
        <v>93.38</v>
      </c>
      <c r="V440" s="236">
        <f t="shared" si="65"/>
        <v>0</v>
      </c>
      <c r="W440" s="236">
        <f t="shared" si="66"/>
        <v>13.340000000000003</v>
      </c>
      <c r="X440" s="238">
        <f t="shared" si="67"/>
        <v>13.34</v>
      </c>
      <c r="Y440" s="238">
        <f t="shared" si="68"/>
        <v>0</v>
      </c>
    </row>
    <row r="441" spans="1:25" ht="18" x14ac:dyDescent="0.25">
      <c r="A441" s="191" t="s">
        <v>674</v>
      </c>
      <c r="B441" s="228" t="s">
        <v>798</v>
      </c>
      <c r="C441" s="193" t="s">
        <v>799</v>
      </c>
      <c r="D441" s="194">
        <v>57.03</v>
      </c>
      <c r="E441" s="229">
        <v>57.03</v>
      </c>
      <c r="F441" s="230" t="s">
        <v>33</v>
      </c>
      <c r="G441" s="231">
        <v>3</v>
      </c>
      <c r="H441" s="232">
        <v>0</v>
      </c>
      <c r="I441" s="232">
        <v>0</v>
      </c>
      <c r="J441" s="232">
        <v>0</v>
      </c>
      <c r="K441" s="233">
        <v>0</v>
      </c>
      <c r="L441" s="232">
        <f t="shared" si="60"/>
        <v>3</v>
      </c>
      <c r="M441" s="234">
        <v>3</v>
      </c>
      <c r="N441" s="232">
        <f t="shared" si="69"/>
        <v>0</v>
      </c>
      <c r="O441" s="243"/>
      <c r="P441" s="216"/>
      <c r="Q441" s="236">
        <f t="shared" si="61"/>
        <v>171.09</v>
      </c>
      <c r="R441" s="237">
        <v>0</v>
      </c>
      <c r="S441" s="236">
        <f t="shared" si="62"/>
        <v>0</v>
      </c>
      <c r="T441" s="236">
        <f t="shared" si="63"/>
        <v>0</v>
      </c>
      <c r="U441" s="236">
        <f t="shared" si="64"/>
        <v>0</v>
      </c>
      <c r="V441" s="236">
        <f t="shared" si="65"/>
        <v>0</v>
      </c>
      <c r="W441" s="236">
        <f t="shared" si="66"/>
        <v>171.09</v>
      </c>
      <c r="X441" s="238">
        <f t="shared" si="67"/>
        <v>171.09</v>
      </c>
      <c r="Y441" s="238">
        <f t="shared" si="68"/>
        <v>0</v>
      </c>
    </row>
    <row r="442" spans="1:25" ht="18" x14ac:dyDescent="0.25">
      <c r="A442" s="191" t="s">
        <v>1601</v>
      </c>
      <c r="B442" s="228" t="s">
        <v>1612</v>
      </c>
      <c r="C442" s="193" t="s">
        <v>1613</v>
      </c>
      <c r="D442" s="194">
        <v>248</v>
      </c>
      <c r="E442" s="229">
        <v>248</v>
      </c>
      <c r="F442" s="230" t="s">
        <v>33</v>
      </c>
      <c r="G442" s="231">
        <v>0</v>
      </c>
      <c r="H442" s="232">
        <v>0</v>
      </c>
      <c r="I442" s="232">
        <v>0</v>
      </c>
      <c r="J442" s="232">
        <v>0</v>
      </c>
      <c r="K442" s="233">
        <v>0</v>
      </c>
      <c r="L442" s="232">
        <f t="shared" si="60"/>
        <v>0</v>
      </c>
      <c r="M442" s="234">
        <v>0</v>
      </c>
      <c r="N442" s="232">
        <f t="shared" si="69"/>
        <v>0</v>
      </c>
      <c r="O442" s="242"/>
      <c r="P442" s="216"/>
      <c r="Q442" s="236">
        <f t="shared" si="61"/>
        <v>0</v>
      </c>
      <c r="R442" s="237">
        <v>0</v>
      </c>
      <c r="S442" s="236">
        <f t="shared" si="62"/>
        <v>0</v>
      </c>
      <c r="T442" s="236">
        <f t="shared" si="63"/>
        <v>0</v>
      </c>
      <c r="U442" s="236">
        <f t="shared" si="64"/>
        <v>0</v>
      </c>
      <c r="V442" s="236">
        <f t="shared" si="65"/>
        <v>0</v>
      </c>
      <c r="W442" s="236">
        <f t="shared" si="66"/>
        <v>0</v>
      </c>
      <c r="X442" s="238">
        <f t="shared" si="67"/>
        <v>0</v>
      </c>
      <c r="Y442" s="238">
        <f t="shared" si="68"/>
        <v>0</v>
      </c>
    </row>
    <row r="443" spans="1:25" ht="30" x14ac:dyDescent="0.25">
      <c r="A443" s="191" t="s">
        <v>1875</v>
      </c>
      <c r="B443" s="228" t="s">
        <v>1876</v>
      </c>
      <c r="C443" s="193" t="s">
        <v>1877</v>
      </c>
      <c r="D443" s="194">
        <v>195</v>
      </c>
      <c r="E443" s="229">
        <v>195</v>
      </c>
      <c r="F443" s="230" t="s">
        <v>33</v>
      </c>
      <c r="G443" s="231">
        <v>1</v>
      </c>
      <c r="H443" s="232">
        <v>0</v>
      </c>
      <c r="I443" s="232">
        <v>0</v>
      </c>
      <c r="J443" s="232">
        <v>0</v>
      </c>
      <c r="K443" s="233">
        <v>0</v>
      </c>
      <c r="L443" s="232">
        <f t="shared" si="60"/>
        <v>1</v>
      </c>
      <c r="M443" s="234">
        <v>1</v>
      </c>
      <c r="N443" s="232">
        <f t="shared" si="69"/>
        <v>0</v>
      </c>
      <c r="O443" s="243"/>
      <c r="P443" s="216"/>
      <c r="Q443" s="236">
        <f t="shared" si="61"/>
        <v>195</v>
      </c>
      <c r="R443" s="237">
        <v>0</v>
      </c>
      <c r="S443" s="236">
        <f t="shared" si="62"/>
        <v>0</v>
      </c>
      <c r="T443" s="236">
        <f t="shared" si="63"/>
        <v>0</v>
      </c>
      <c r="U443" s="236">
        <f t="shared" si="64"/>
        <v>0</v>
      </c>
      <c r="V443" s="236">
        <f t="shared" si="65"/>
        <v>0</v>
      </c>
      <c r="W443" s="236">
        <f t="shared" si="66"/>
        <v>195</v>
      </c>
      <c r="X443" s="238">
        <f t="shared" si="67"/>
        <v>195</v>
      </c>
      <c r="Y443" s="238">
        <f t="shared" si="68"/>
        <v>0</v>
      </c>
    </row>
    <row r="444" spans="1:25" ht="30" x14ac:dyDescent="0.25">
      <c r="A444" s="191" t="s">
        <v>1601</v>
      </c>
      <c r="B444" s="228" t="s">
        <v>1614</v>
      </c>
      <c r="C444" s="193" t="s">
        <v>1615</v>
      </c>
      <c r="D444" s="194">
        <v>40</v>
      </c>
      <c r="E444" s="229">
        <v>40</v>
      </c>
      <c r="F444" s="230" t="s">
        <v>33</v>
      </c>
      <c r="G444" s="231">
        <v>0</v>
      </c>
      <c r="H444" s="232">
        <v>0</v>
      </c>
      <c r="I444" s="232">
        <v>0</v>
      </c>
      <c r="J444" s="232">
        <v>0</v>
      </c>
      <c r="K444" s="233">
        <v>0</v>
      </c>
      <c r="L444" s="232">
        <f t="shared" si="60"/>
        <v>0</v>
      </c>
      <c r="M444" s="234">
        <v>0</v>
      </c>
      <c r="N444" s="232">
        <f t="shared" si="69"/>
        <v>0</v>
      </c>
      <c r="O444" s="242"/>
      <c r="P444" s="216"/>
      <c r="Q444" s="236">
        <f t="shared" si="61"/>
        <v>0</v>
      </c>
      <c r="R444" s="237">
        <v>0</v>
      </c>
      <c r="S444" s="236">
        <f t="shared" si="62"/>
        <v>0</v>
      </c>
      <c r="T444" s="236">
        <f t="shared" si="63"/>
        <v>0</v>
      </c>
      <c r="U444" s="236">
        <f t="shared" si="64"/>
        <v>0</v>
      </c>
      <c r="V444" s="236">
        <f t="shared" si="65"/>
        <v>0</v>
      </c>
      <c r="W444" s="236">
        <f t="shared" si="66"/>
        <v>0</v>
      </c>
      <c r="X444" s="238">
        <f t="shared" si="67"/>
        <v>0</v>
      </c>
      <c r="Y444" s="238">
        <f t="shared" si="68"/>
        <v>0</v>
      </c>
    </row>
    <row r="445" spans="1:25" ht="45" x14ac:dyDescent="0.25">
      <c r="A445" s="191" t="s">
        <v>1540</v>
      </c>
      <c r="B445" s="228" t="s">
        <v>1569</v>
      </c>
      <c r="C445" s="193" t="s">
        <v>1570</v>
      </c>
      <c r="D445" s="194">
        <v>800.4</v>
      </c>
      <c r="E445" s="229">
        <v>800.4</v>
      </c>
      <c r="F445" s="230" t="s">
        <v>33</v>
      </c>
      <c r="G445" s="231">
        <v>0</v>
      </c>
      <c r="H445" s="232">
        <v>0</v>
      </c>
      <c r="I445" s="232">
        <v>0</v>
      </c>
      <c r="J445" s="232">
        <v>0</v>
      </c>
      <c r="K445" s="233">
        <v>0</v>
      </c>
      <c r="L445" s="232">
        <f t="shared" si="60"/>
        <v>0</v>
      </c>
      <c r="M445" s="234">
        <v>0</v>
      </c>
      <c r="N445" s="232">
        <f t="shared" si="69"/>
        <v>0</v>
      </c>
      <c r="O445" s="242"/>
      <c r="P445" s="216"/>
      <c r="Q445" s="236">
        <f t="shared" si="61"/>
        <v>0</v>
      </c>
      <c r="R445" s="237">
        <v>0</v>
      </c>
      <c r="S445" s="236">
        <f t="shared" si="62"/>
        <v>0</v>
      </c>
      <c r="T445" s="236">
        <f t="shared" si="63"/>
        <v>0</v>
      </c>
      <c r="U445" s="236">
        <f t="shared" si="64"/>
        <v>0</v>
      </c>
      <c r="V445" s="236">
        <f t="shared" si="65"/>
        <v>0</v>
      </c>
      <c r="W445" s="236">
        <f t="shared" si="66"/>
        <v>0</v>
      </c>
      <c r="X445" s="238">
        <f t="shared" si="67"/>
        <v>0</v>
      </c>
      <c r="Y445" s="238">
        <f t="shared" si="68"/>
        <v>0</v>
      </c>
    </row>
    <row r="446" spans="1:25" ht="30" x14ac:dyDescent="0.25">
      <c r="A446" s="191" t="s">
        <v>1601</v>
      </c>
      <c r="B446" s="228" t="s">
        <v>1616</v>
      </c>
      <c r="C446" s="193" t="s">
        <v>1617</v>
      </c>
      <c r="D446" s="194">
        <v>85</v>
      </c>
      <c r="E446" s="229">
        <v>85</v>
      </c>
      <c r="F446" s="230" t="s">
        <v>33</v>
      </c>
      <c r="G446" s="231">
        <v>2</v>
      </c>
      <c r="H446" s="232">
        <v>0</v>
      </c>
      <c r="I446" s="232">
        <v>0</v>
      </c>
      <c r="J446" s="232">
        <v>0</v>
      </c>
      <c r="K446" s="233">
        <v>0</v>
      </c>
      <c r="L446" s="232">
        <f t="shared" si="60"/>
        <v>2</v>
      </c>
      <c r="M446" s="234">
        <v>2</v>
      </c>
      <c r="N446" s="232">
        <f t="shared" si="69"/>
        <v>0</v>
      </c>
      <c r="O446" s="242"/>
      <c r="P446" s="216"/>
      <c r="Q446" s="236">
        <f t="shared" si="61"/>
        <v>170</v>
      </c>
      <c r="R446" s="237">
        <v>0</v>
      </c>
      <c r="S446" s="236">
        <f t="shared" si="62"/>
        <v>0</v>
      </c>
      <c r="T446" s="236">
        <f t="shared" si="63"/>
        <v>0</v>
      </c>
      <c r="U446" s="236">
        <f t="shared" si="64"/>
        <v>0</v>
      </c>
      <c r="V446" s="236">
        <f t="shared" si="65"/>
        <v>0</v>
      </c>
      <c r="W446" s="236">
        <f t="shared" si="66"/>
        <v>170</v>
      </c>
      <c r="X446" s="238">
        <f t="shared" si="67"/>
        <v>170</v>
      </c>
      <c r="Y446" s="238">
        <f t="shared" si="68"/>
        <v>0</v>
      </c>
    </row>
    <row r="447" spans="1:25" ht="18" x14ac:dyDescent="0.25">
      <c r="A447" s="191" t="s">
        <v>1298</v>
      </c>
      <c r="B447" s="228" t="s">
        <v>1381</v>
      </c>
      <c r="C447" s="193" t="s">
        <v>1382</v>
      </c>
      <c r="D447" s="194">
        <v>66.790000000000006</v>
      </c>
      <c r="E447" s="229">
        <v>66.790000000000006</v>
      </c>
      <c r="F447" s="230" t="s">
        <v>33</v>
      </c>
      <c r="G447" s="231">
        <v>1</v>
      </c>
      <c r="H447" s="232">
        <v>0</v>
      </c>
      <c r="I447" s="232">
        <v>0</v>
      </c>
      <c r="J447" s="232">
        <v>0</v>
      </c>
      <c r="K447" s="233">
        <v>0</v>
      </c>
      <c r="L447" s="232">
        <f t="shared" si="60"/>
        <v>1</v>
      </c>
      <c r="M447" s="234">
        <v>1</v>
      </c>
      <c r="N447" s="232">
        <f t="shared" si="69"/>
        <v>0</v>
      </c>
      <c r="O447" s="242"/>
      <c r="P447" s="216"/>
      <c r="Q447" s="236">
        <f t="shared" si="61"/>
        <v>66.790000000000006</v>
      </c>
      <c r="R447" s="237">
        <v>0</v>
      </c>
      <c r="S447" s="236">
        <f t="shared" si="62"/>
        <v>0</v>
      </c>
      <c r="T447" s="236">
        <f t="shared" si="63"/>
        <v>0</v>
      </c>
      <c r="U447" s="236">
        <f t="shared" si="64"/>
        <v>0</v>
      </c>
      <c r="V447" s="236">
        <f t="shared" si="65"/>
        <v>0</v>
      </c>
      <c r="W447" s="236">
        <f t="shared" si="66"/>
        <v>66.790000000000006</v>
      </c>
      <c r="X447" s="238">
        <f t="shared" si="67"/>
        <v>66.790000000000006</v>
      </c>
      <c r="Y447" s="238">
        <f t="shared" si="68"/>
        <v>0</v>
      </c>
    </row>
    <row r="448" spans="1:25" ht="18" x14ac:dyDescent="0.25">
      <c r="A448" s="191" t="s">
        <v>1601</v>
      </c>
      <c r="B448" s="228" t="s">
        <v>1618</v>
      </c>
      <c r="C448" s="193" t="s">
        <v>1619</v>
      </c>
      <c r="D448" s="194">
        <v>100.6</v>
      </c>
      <c r="E448" s="229">
        <v>100.6</v>
      </c>
      <c r="F448" s="230" t="s">
        <v>33</v>
      </c>
      <c r="G448" s="231">
        <v>2</v>
      </c>
      <c r="H448" s="232">
        <v>0</v>
      </c>
      <c r="I448" s="232">
        <v>0</v>
      </c>
      <c r="J448" s="232">
        <v>0</v>
      </c>
      <c r="K448" s="233">
        <v>0</v>
      </c>
      <c r="L448" s="232">
        <f t="shared" si="60"/>
        <v>2</v>
      </c>
      <c r="M448" s="234">
        <v>2</v>
      </c>
      <c r="N448" s="232">
        <f t="shared" si="69"/>
        <v>0</v>
      </c>
      <c r="O448" s="243"/>
      <c r="P448" s="216"/>
      <c r="Q448" s="236">
        <f t="shared" si="61"/>
        <v>201.2</v>
      </c>
      <c r="R448" s="237">
        <v>0</v>
      </c>
      <c r="S448" s="236">
        <f t="shared" si="62"/>
        <v>0</v>
      </c>
      <c r="T448" s="236">
        <f t="shared" si="63"/>
        <v>0</v>
      </c>
      <c r="U448" s="236">
        <f t="shared" si="64"/>
        <v>0</v>
      </c>
      <c r="V448" s="236">
        <f t="shared" si="65"/>
        <v>0</v>
      </c>
      <c r="W448" s="236">
        <f t="shared" si="66"/>
        <v>201.2</v>
      </c>
      <c r="X448" s="238">
        <f t="shared" si="67"/>
        <v>201.2</v>
      </c>
      <c r="Y448" s="238">
        <f t="shared" si="68"/>
        <v>0</v>
      </c>
    </row>
    <row r="449" spans="1:25" ht="45" x14ac:dyDescent="0.25">
      <c r="A449" s="191" t="s">
        <v>228</v>
      </c>
      <c r="B449" s="228" t="s">
        <v>420</v>
      </c>
      <c r="C449" s="193" t="s">
        <v>421</v>
      </c>
      <c r="D449" s="194">
        <v>39</v>
      </c>
      <c r="E449" s="229">
        <v>39</v>
      </c>
      <c r="F449" s="232" t="s">
        <v>33</v>
      </c>
      <c r="G449" s="231">
        <v>0</v>
      </c>
      <c r="H449" s="232">
        <v>0</v>
      </c>
      <c r="I449" s="232">
        <v>0</v>
      </c>
      <c r="J449" s="232">
        <v>0</v>
      </c>
      <c r="K449" s="233">
        <v>0</v>
      </c>
      <c r="L449" s="232">
        <f t="shared" si="60"/>
        <v>0</v>
      </c>
      <c r="M449" s="234">
        <v>0</v>
      </c>
      <c r="N449" s="232">
        <f t="shared" si="69"/>
        <v>0</v>
      </c>
      <c r="O449" s="243"/>
      <c r="P449" s="241"/>
      <c r="Q449" s="236">
        <f t="shared" si="61"/>
        <v>0</v>
      </c>
      <c r="R449" s="237">
        <v>0</v>
      </c>
      <c r="S449" s="236">
        <f t="shared" si="62"/>
        <v>0</v>
      </c>
      <c r="T449" s="236">
        <f t="shared" si="63"/>
        <v>0</v>
      </c>
      <c r="U449" s="236">
        <f t="shared" si="64"/>
        <v>0</v>
      </c>
      <c r="V449" s="236">
        <f t="shared" si="65"/>
        <v>0</v>
      </c>
      <c r="W449" s="236">
        <f t="shared" si="66"/>
        <v>0</v>
      </c>
      <c r="X449" s="238">
        <f t="shared" si="67"/>
        <v>0</v>
      </c>
      <c r="Y449" s="238">
        <f t="shared" si="68"/>
        <v>0</v>
      </c>
    </row>
    <row r="450" spans="1:25" ht="30" x14ac:dyDescent="0.25">
      <c r="A450" s="191" t="s">
        <v>228</v>
      </c>
      <c r="B450" s="228" t="s">
        <v>422</v>
      </c>
      <c r="C450" s="193" t="s">
        <v>423</v>
      </c>
      <c r="D450" s="194">
        <v>0</v>
      </c>
      <c r="E450" s="229">
        <v>0</v>
      </c>
      <c r="F450" s="230" t="s">
        <v>33</v>
      </c>
      <c r="G450" s="231">
        <v>0</v>
      </c>
      <c r="H450" s="232">
        <v>0</v>
      </c>
      <c r="I450" s="232">
        <v>0</v>
      </c>
      <c r="J450" s="232">
        <v>0</v>
      </c>
      <c r="K450" s="233">
        <v>0</v>
      </c>
      <c r="L450" s="232">
        <f t="shared" si="60"/>
        <v>0</v>
      </c>
      <c r="M450" s="234">
        <v>0</v>
      </c>
      <c r="N450" s="232">
        <f t="shared" si="69"/>
        <v>0</v>
      </c>
      <c r="O450" s="243"/>
      <c r="P450" s="216"/>
      <c r="Q450" s="236">
        <f t="shared" si="61"/>
        <v>0</v>
      </c>
      <c r="R450" s="237">
        <v>0</v>
      </c>
      <c r="S450" s="236">
        <f t="shared" si="62"/>
        <v>0</v>
      </c>
      <c r="T450" s="236">
        <f t="shared" si="63"/>
        <v>0</v>
      </c>
      <c r="U450" s="236">
        <f t="shared" si="64"/>
        <v>0</v>
      </c>
      <c r="V450" s="236">
        <f t="shared" si="65"/>
        <v>0</v>
      </c>
      <c r="W450" s="236">
        <f t="shared" si="66"/>
        <v>0</v>
      </c>
      <c r="X450" s="238">
        <f t="shared" si="67"/>
        <v>0</v>
      </c>
      <c r="Y450" s="238">
        <f t="shared" si="68"/>
        <v>0</v>
      </c>
    </row>
    <row r="451" spans="1:25" ht="18" x14ac:dyDescent="0.25">
      <c r="A451" s="191" t="s">
        <v>1601</v>
      </c>
      <c r="B451" s="228" t="s">
        <v>1620</v>
      </c>
      <c r="C451" s="193" t="s">
        <v>1621</v>
      </c>
      <c r="D451" s="194">
        <v>63.01</v>
      </c>
      <c r="E451" s="229">
        <v>63.01</v>
      </c>
      <c r="F451" s="230" t="s">
        <v>33</v>
      </c>
      <c r="G451" s="231">
        <v>0</v>
      </c>
      <c r="H451" s="232">
        <v>0</v>
      </c>
      <c r="I451" s="232">
        <v>0</v>
      </c>
      <c r="J451" s="232">
        <v>0</v>
      </c>
      <c r="K451" s="233">
        <v>0</v>
      </c>
      <c r="L451" s="232">
        <f t="shared" si="60"/>
        <v>0</v>
      </c>
      <c r="M451" s="234">
        <v>0</v>
      </c>
      <c r="N451" s="232">
        <f t="shared" si="69"/>
        <v>0</v>
      </c>
      <c r="O451" s="243"/>
      <c r="P451" s="216"/>
      <c r="Q451" s="236">
        <f t="shared" si="61"/>
        <v>0</v>
      </c>
      <c r="R451" s="237">
        <v>0</v>
      </c>
      <c r="S451" s="236">
        <f t="shared" si="62"/>
        <v>0</v>
      </c>
      <c r="T451" s="236">
        <f t="shared" si="63"/>
        <v>0</v>
      </c>
      <c r="U451" s="236">
        <f t="shared" si="64"/>
        <v>0</v>
      </c>
      <c r="V451" s="236">
        <f t="shared" si="65"/>
        <v>0</v>
      </c>
      <c r="W451" s="236">
        <f t="shared" si="66"/>
        <v>0</v>
      </c>
      <c r="X451" s="238">
        <f t="shared" si="67"/>
        <v>0</v>
      </c>
      <c r="Y451" s="238">
        <f t="shared" si="68"/>
        <v>0</v>
      </c>
    </row>
    <row r="452" spans="1:25" ht="45" x14ac:dyDescent="0.25">
      <c r="A452" s="191" t="s">
        <v>1601</v>
      </c>
      <c r="B452" s="245" t="s">
        <v>1622</v>
      </c>
      <c r="C452" s="208" t="s">
        <v>1623</v>
      </c>
      <c r="D452" s="194">
        <v>0</v>
      </c>
      <c r="E452" s="229">
        <v>0</v>
      </c>
      <c r="F452" s="280" t="s">
        <v>33</v>
      </c>
      <c r="G452" s="231">
        <v>0</v>
      </c>
      <c r="H452" s="232">
        <v>0</v>
      </c>
      <c r="I452" s="232">
        <v>0</v>
      </c>
      <c r="J452" s="232">
        <v>0</v>
      </c>
      <c r="K452" s="233">
        <v>0</v>
      </c>
      <c r="L452" s="232">
        <f t="shared" si="60"/>
        <v>0</v>
      </c>
      <c r="M452" s="234">
        <v>0</v>
      </c>
      <c r="N452" s="232">
        <f t="shared" si="69"/>
        <v>0</v>
      </c>
      <c r="O452" s="243"/>
      <c r="P452" s="216"/>
      <c r="Q452" s="236">
        <f t="shared" si="61"/>
        <v>0</v>
      </c>
      <c r="R452" s="237">
        <v>0</v>
      </c>
      <c r="S452" s="236">
        <f t="shared" si="62"/>
        <v>0</v>
      </c>
      <c r="T452" s="236">
        <f t="shared" si="63"/>
        <v>0</v>
      </c>
      <c r="U452" s="236">
        <f t="shared" si="64"/>
        <v>0</v>
      </c>
      <c r="V452" s="236">
        <f t="shared" si="65"/>
        <v>0</v>
      </c>
      <c r="W452" s="236">
        <f t="shared" si="66"/>
        <v>0</v>
      </c>
      <c r="X452" s="238">
        <f t="shared" si="67"/>
        <v>0</v>
      </c>
      <c r="Y452" s="238">
        <f t="shared" si="68"/>
        <v>0</v>
      </c>
    </row>
    <row r="453" spans="1:25" ht="18" x14ac:dyDescent="0.25">
      <c r="A453" s="191" t="s">
        <v>1053</v>
      </c>
      <c r="B453" s="228" t="s">
        <v>1285</v>
      </c>
      <c r="C453" s="193" t="s">
        <v>1286</v>
      </c>
      <c r="D453" s="194">
        <v>8</v>
      </c>
      <c r="E453" s="229">
        <v>8</v>
      </c>
      <c r="F453" s="230" t="s">
        <v>33</v>
      </c>
      <c r="G453" s="231">
        <v>0</v>
      </c>
      <c r="H453" s="232">
        <v>0</v>
      </c>
      <c r="I453" s="232">
        <v>0</v>
      </c>
      <c r="J453" s="232">
        <v>0</v>
      </c>
      <c r="K453" s="233">
        <v>0</v>
      </c>
      <c r="L453" s="232">
        <f t="shared" si="60"/>
        <v>0</v>
      </c>
      <c r="M453" s="234">
        <v>0</v>
      </c>
      <c r="N453" s="232">
        <f t="shared" si="69"/>
        <v>0</v>
      </c>
      <c r="O453" s="243"/>
      <c r="P453" s="216"/>
      <c r="Q453" s="236">
        <f t="shared" si="61"/>
        <v>0</v>
      </c>
      <c r="R453" s="237">
        <v>0</v>
      </c>
      <c r="S453" s="236">
        <f t="shared" si="62"/>
        <v>0</v>
      </c>
      <c r="T453" s="236">
        <f t="shared" si="63"/>
        <v>0</v>
      </c>
      <c r="U453" s="236">
        <f t="shared" si="64"/>
        <v>0</v>
      </c>
      <c r="V453" s="236">
        <f t="shared" si="65"/>
        <v>0</v>
      </c>
      <c r="W453" s="236">
        <f t="shared" si="66"/>
        <v>0</v>
      </c>
      <c r="X453" s="238">
        <f t="shared" si="67"/>
        <v>0</v>
      </c>
      <c r="Y453" s="238">
        <f t="shared" si="68"/>
        <v>0</v>
      </c>
    </row>
    <row r="454" spans="1:25" ht="18" x14ac:dyDescent="0.25">
      <c r="A454" s="191" t="s">
        <v>1053</v>
      </c>
      <c r="B454" s="228" t="s">
        <v>1287</v>
      </c>
      <c r="C454" s="193" t="s">
        <v>1288</v>
      </c>
      <c r="D454" s="194">
        <v>8</v>
      </c>
      <c r="E454" s="229">
        <v>8</v>
      </c>
      <c r="F454" s="230" t="s">
        <v>33</v>
      </c>
      <c r="G454" s="231">
        <v>0</v>
      </c>
      <c r="H454" s="232">
        <v>0</v>
      </c>
      <c r="I454" s="232">
        <v>0</v>
      </c>
      <c r="J454" s="232">
        <v>0</v>
      </c>
      <c r="K454" s="233">
        <v>0</v>
      </c>
      <c r="L454" s="232">
        <f t="shared" si="60"/>
        <v>0</v>
      </c>
      <c r="M454" s="234">
        <v>0</v>
      </c>
      <c r="N454" s="232">
        <f t="shared" si="69"/>
        <v>0</v>
      </c>
      <c r="O454" s="243"/>
      <c r="P454" s="216"/>
      <c r="Q454" s="236">
        <f t="shared" si="61"/>
        <v>0</v>
      </c>
      <c r="R454" s="237">
        <v>0</v>
      </c>
      <c r="S454" s="236">
        <f t="shared" si="62"/>
        <v>0</v>
      </c>
      <c r="T454" s="236">
        <f t="shared" si="63"/>
        <v>0</v>
      </c>
      <c r="U454" s="236">
        <f t="shared" si="64"/>
        <v>0</v>
      </c>
      <c r="V454" s="236">
        <f t="shared" si="65"/>
        <v>0</v>
      </c>
      <c r="W454" s="236">
        <f t="shared" si="66"/>
        <v>0</v>
      </c>
      <c r="X454" s="238">
        <f t="shared" si="67"/>
        <v>0</v>
      </c>
      <c r="Y454" s="238">
        <f t="shared" si="68"/>
        <v>0</v>
      </c>
    </row>
    <row r="455" spans="1:25" ht="45" x14ac:dyDescent="0.25">
      <c r="A455" s="191" t="s">
        <v>1053</v>
      </c>
      <c r="B455" s="228" t="s">
        <v>1158</v>
      </c>
      <c r="C455" s="193" t="s">
        <v>1159</v>
      </c>
      <c r="D455" s="194">
        <v>7</v>
      </c>
      <c r="E455" s="229">
        <v>7</v>
      </c>
      <c r="F455" s="230" t="s">
        <v>33</v>
      </c>
      <c r="G455" s="231">
        <v>0</v>
      </c>
      <c r="H455" s="232">
        <v>0</v>
      </c>
      <c r="I455" s="232">
        <v>0</v>
      </c>
      <c r="J455" s="232">
        <v>0</v>
      </c>
      <c r="K455" s="233">
        <v>0</v>
      </c>
      <c r="L455" s="232">
        <f t="shared" si="60"/>
        <v>0</v>
      </c>
      <c r="M455" s="234">
        <v>0</v>
      </c>
      <c r="N455" s="232">
        <f t="shared" si="69"/>
        <v>0</v>
      </c>
      <c r="O455" s="243"/>
      <c r="P455" s="216"/>
      <c r="Q455" s="236">
        <f t="shared" si="61"/>
        <v>0</v>
      </c>
      <c r="R455" s="237">
        <v>0</v>
      </c>
      <c r="S455" s="236">
        <f t="shared" si="62"/>
        <v>0</v>
      </c>
      <c r="T455" s="236">
        <f t="shared" si="63"/>
        <v>0</v>
      </c>
      <c r="U455" s="236">
        <f t="shared" si="64"/>
        <v>0</v>
      </c>
      <c r="V455" s="236">
        <f t="shared" si="65"/>
        <v>0</v>
      </c>
      <c r="W455" s="236">
        <f t="shared" si="66"/>
        <v>0</v>
      </c>
      <c r="X455" s="238">
        <f t="shared" si="67"/>
        <v>0</v>
      </c>
      <c r="Y455" s="238">
        <f t="shared" si="68"/>
        <v>0</v>
      </c>
    </row>
    <row r="456" spans="1:25" ht="30" x14ac:dyDescent="0.25">
      <c r="A456" s="191" t="s">
        <v>1053</v>
      </c>
      <c r="B456" s="228" t="s">
        <v>1160</v>
      </c>
      <c r="C456" s="193" t="s">
        <v>1161</v>
      </c>
      <c r="D456" s="194">
        <v>21</v>
      </c>
      <c r="E456" s="229">
        <v>21</v>
      </c>
      <c r="F456" s="230" t="s">
        <v>33</v>
      </c>
      <c r="G456" s="231">
        <v>0</v>
      </c>
      <c r="H456" s="232">
        <v>0</v>
      </c>
      <c r="I456" s="232">
        <v>0</v>
      </c>
      <c r="J456" s="232">
        <v>0</v>
      </c>
      <c r="K456" s="233">
        <v>0</v>
      </c>
      <c r="L456" s="232">
        <f t="shared" si="60"/>
        <v>0</v>
      </c>
      <c r="M456" s="234">
        <v>0</v>
      </c>
      <c r="N456" s="232">
        <f t="shared" si="69"/>
        <v>0</v>
      </c>
      <c r="O456" s="243"/>
      <c r="P456" s="216"/>
      <c r="Q456" s="236">
        <f t="shared" si="61"/>
        <v>0</v>
      </c>
      <c r="R456" s="237">
        <v>0</v>
      </c>
      <c r="S456" s="236">
        <f t="shared" si="62"/>
        <v>0</v>
      </c>
      <c r="T456" s="236">
        <f t="shared" si="63"/>
        <v>0</v>
      </c>
      <c r="U456" s="236">
        <f t="shared" si="64"/>
        <v>0</v>
      </c>
      <c r="V456" s="236">
        <f t="shared" si="65"/>
        <v>0</v>
      </c>
      <c r="W456" s="236">
        <f t="shared" si="66"/>
        <v>0</v>
      </c>
      <c r="X456" s="238">
        <f t="shared" si="67"/>
        <v>0</v>
      </c>
      <c r="Y456" s="238">
        <f t="shared" si="68"/>
        <v>0</v>
      </c>
    </row>
    <row r="457" spans="1:25" ht="45" x14ac:dyDescent="0.25">
      <c r="A457" s="191" t="s">
        <v>1053</v>
      </c>
      <c r="B457" s="228" t="s">
        <v>1162</v>
      </c>
      <c r="C457" s="193" t="s">
        <v>1163</v>
      </c>
      <c r="D457" s="194">
        <v>388.6</v>
      </c>
      <c r="E457" s="229">
        <v>388.6</v>
      </c>
      <c r="F457" s="230" t="s">
        <v>33</v>
      </c>
      <c r="G457" s="231">
        <v>0</v>
      </c>
      <c r="H457" s="232">
        <v>0</v>
      </c>
      <c r="I457" s="232">
        <v>0</v>
      </c>
      <c r="J457" s="232">
        <v>0</v>
      </c>
      <c r="K457" s="233">
        <v>0</v>
      </c>
      <c r="L457" s="232">
        <f t="shared" ref="L457:L520" si="70">G457+H457+I457-J457-K457</f>
        <v>0</v>
      </c>
      <c r="M457" s="234">
        <v>0</v>
      </c>
      <c r="N457" s="232">
        <f t="shared" si="69"/>
        <v>0</v>
      </c>
      <c r="O457" s="243"/>
      <c r="P457" s="216"/>
      <c r="Q457" s="236">
        <f t="shared" ref="Q457:Q520" si="71">G457*D457</f>
        <v>0</v>
      </c>
      <c r="R457" s="237">
        <v>0</v>
      </c>
      <c r="S457" s="236">
        <f t="shared" ref="S457:S520" si="72">H457*E457</f>
        <v>0</v>
      </c>
      <c r="T457" s="236">
        <f t="shared" ref="T457:T520" si="73">E457*I457</f>
        <v>0</v>
      </c>
      <c r="U457" s="236">
        <f t="shared" ref="U457:U520" si="74">E457*J457</f>
        <v>0</v>
      </c>
      <c r="V457" s="236">
        <f t="shared" ref="V457:V520" si="75">E457*K457</f>
        <v>0</v>
      </c>
      <c r="W457" s="236">
        <f t="shared" ref="W457:W520" si="76">Q457+R457+S457+T457-U457-V457</f>
        <v>0</v>
      </c>
      <c r="X457" s="238">
        <f t="shared" ref="X457:X520" si="77">L457*E457</f>
        <v>0</v>
      </c>
      <c r="Y457" s="238">
        <f t="shared" ref="Y457:Y520" si="78">X457-W457</f>
        <v>0</v>
      </c>
    </row>
    <row r="458" spans="1:25" ht="45" x14ac:dyDescent="0.25">
      <c r="A458" s="191" t="s">
        <v>1053</v>
      </c>
      <c r="B458" s="228" t="s">
        <v>1164</v>
      </c>
      <c r="C458" s="193" t="s">
        <v>1165</v>
      </c>
      <c r="D458" s="209">
        <v>451.24</v>
      </c>
      <c r="E458" s="209">
        <v>451.24</v>
      </c>
      <c r="F458" s="230" t="s">
        <v>33</v>
      </c>
      <c r="G458" s="231">
        <v>0</v>
      </c>
      <c r="H458" s="232">
        <v>0</v>
      </c>
      <c r="I458" s="232">
        <v>0</v>
      </c>
      <c r="J458" s="232">
        <v>0</v>
      </c>
      <c r="K458" s="233">
        <v>0</v>
      </c>
      <c r="L458" s="232">
        <f t="shared" si="70"/>
        <v>0</v>
      </c>
      <c r="M458" s="234">
        <v>0</v>
      </c>
      <c r="N458" s="232">
        <f t="shared" ref="N458:N521" si="79">M458-L458</f>
        <v>0</v>
      </c>
      <c r="O458" s="243"/>
      <c r="P458" s="216"/>
      <c r="Q458" s="236">
        <f t="shared" si="71"/>
        <v>0</v>
      </c>
      <c r="R458" s="237">
        <v>0</v>
      </c>
      <c r="S458" s="236">
        <f t="shared" si="72"/>
        <v>0</v>
      </c>
      <c r="T458" s="236">
        <f t="shared" si="73"/>
        <v>0</v>
      </c>
      <c r="U458" s="236">
        <f t="shared" si="74"/>
        <v>0</v>
      </c>
      <c r="V458" s="236">
        <f t="shared" si="75"/>
        <v>0</v>
      </c>
      <c r="W458" s="236">
        <f t="shared" si="76"/>
        <v>0</v>
      </c>
      <c r="X458" s="238">
        <f t="shared" si="77"/>
        <v>0</v>
      </c>
      <c r="Y458" s="238">
        <f t="shared" si="78"/>
        <v>0</v>
      </c>
    </row>
    <row r="459" spans="1:25" ht="30" x14ac:dyDescent="0.25">
      <c r="A459" s="191" t="s">
        <v>1053</v>
      </c>
      <c r="B459" s="228" t="s">
        <v>1166</v>
      </c>
      <c r="C459" s="193" t="s">
        <v>1167</v>
      </c>
      <c r="D459" s="194">
        <v>8</v>
      </c>
      <c r="E459" s="229">
        <v>8</v>
      </c>
      <c r="F459" s="230" t="s">
        <v>33</v>
      </c>
      <c r="G459" s="231">
        <v>0</v>
      </c>
      <c r="H459" s="232">
        <v>0</v>
      </c>
      <c r="I459" s="232">
        <v>0</v>
      </c>
      <c r="J459" s="232">
        <v>0</v>
      </c>
      <c r="K459" s="233">
        <v>0</v>
      </c>
      <c r="L459" s="232">
        <f t="shared" si="70"/>
        <v>0</v>
      </c>
      <c r="M459" s="234">
        <v>0</v>
      </c>
      <c r="N459" s="232">
        <f t="shared" si="79"/>
        <v>0</v>
      </c>
      <c r="O459" s="243"/>
      <c r="P459" s="216"/>
      <c r="Q459" s="236">
        <f t="shared" si="71"/>
        <v>0</v>
      </c>
      <c r="R459" s="237">
        <v>0</v>
      </c>
      <c r="S459" s="236">
        <f t="shared" si="72"/>
        <v>0</v>
      </c>
      <c r="T459" s="236">
        <f t="shared" si="73"/>
        <v>0</v>
      </c>
      <c r="U459" s="236">
        <f t="shared" si="74"/>
        <v>0</v>
      </c>
      <c r="V459" s="236">
        <f t="shared" si="75"/>
        <v>0</v>
      </c>
      <c r="W459" s="236">
        <f t="shared" si="76"/>
        <v>0</v>
      </c>
      <c r="X459" s="238">
        <f t="shared" si="77"/>
        <v>0</v>
      </c>
      <c r="Y459" s="238">
        <f t="shared" si="78"/>
        <v>0</v>
      </c>
    </row>
    <row r="460" spans="1:25" ht="60" x14ac:dyDescent="0.25">
      <c r="A460" s="191" t="s">
        <v>1053</v>
      </c>
      <c r="B460" s="228" t="s">
        <v>1168</v>
      </c>
      <c r="C460" s="193" t="s">
        <v>1169</v>
      </c>
      <c r="D460" s="194">
        <v>307.39999999999998</v>
      </c>
      <c r="E460" s="229">
        <v>307.39999999999998</v>
      </c>
      <c r="F460" s="230" t="s">
        <v>33</v>
      </c>
      <c r="G460" s="231">
        <v>0</v>
      </c>
      <c r="H460" s="232">
        <v>0</v>
      </c>
      <c r="I460" s="232">
        <v>0</v>
      </c>
      <c r="J460" s="232">
        <v>0</v>
      </c>
      <c r="K460" s="233">
        <v>0</v>
      </c>
      <c r="L460" s="232">
        <f t="shared" si="70"/>
        <v>0</v>
      </c>
      <c r="M460" s="234">
        <v>0</v>
      </c>
      <c r="N460" s="232">
        <f t="shared" si="79"/>
        <v>0</v>
      </c>
      <c r="O460" s="243"/>
      <c r="P460" s="216"/>
      <c r="Q460" s="236">
        <f t="shared" si="71"/>
        <v>0</v>
      </c>
      <c r="R460" s="237">
        <v>0</v>
      </c>
      <c r="S460" s="236">
        <f t="shared" si="72"/>
        <v>0</v>
      </c>
      <c r="T460" s="236">
        <f t="shared" si="73"/>
        <v>0</v>
      </c>
      <c r="U460" s="236">
        <f t="shared" si="74"/>
        <v>0</v>
      </c>
      <c r="V460" s="236">
        <f t="shared" si="75"/>
        <v>0</v>
      </c>
      <c r="W460" s="236">
        <f t="shared" si="76"/>
        <v>0</v>
      </c>
      <c r="X460" s="238">
        <f t="shared" si="77"/>
        <v>0</v>
      </c>
      <c r="Y460" s="238">
        <f t="shared" si="78"/>
        <v>0</v>
      </c>
    </row>
    <row r="461" spans="1:25" ht="60" x14ac:dyDescent="0.25">
      <c r="A461" s="191" t="s">
        <v>1053</v>
      </c>
      <c r="B461" s="228" t="s">
        <v>1170</v>
      </c>
      <c r="C461" s="193" t="s">
        <v>1171</v>
      </c>
      <c r="D461" s="194">
        <v>207.64</v>
      </c>
      <c r="E461" s="229">
        <v>207.64</v>
      </c>
      <c r="F461" s="230" t="s">
        <v>33</v>
      </c>
      <c r="G461" s="231">
        <v>0</v>
      </c>
      <c r="H461" s="232">
        <v>0</v>
      </c>
      <c r="I461" s="232">
        <v>0</v>
      </c>
      <c r="J461" s="232">
        <v>0</v>
      </c>
      <c r="K461" s="233">
        <v>0</v>
      </c>
      <c r="L461" s="232">
        <f t="shared" si="70"/>
        <v>0</v>
      </c>
      <c r="M461" s="234">
        <v>0</v>
      </c>
      <c r="N461" s="232">
        <f t="shared" si="79"/>
        <v>0</v>
      </c>
      <c r="O461" s="243"/>
      <c r="P461" s="216"/>
      <c r="Q461" s="236">
        <f t="shared" si="71"/>
        <v>0</v>
      </c>
      <c r="R461" s="237">
        <v>0</v>
      </c>
      <c r="S461" s="236">
        <f t="shared" si="72"/>
        <v>0</v>
      </c>
      <c r="T461" s="236">
        <f t="shared" si="73"/>
        <v>0</v>
      </c>
      <c r="U461" s="236">
        <f t="shared" si="74"/>
        <v>0</v>
      </c>
      <c r="V461" s="236">
        <f t="shared" si="75"/>
        <v>0</v>
      </c>
      <c r="W461" s="236">
        <f t="shared" si="76"/>
        <v>0</v>
      </c>
      <c r="X461" s="238">
        <f t="shared" si="77"/>
        <v>0</v>
      </c>
      <c r="Y461" s="238">
        <f t="shared" si="78"/>
        <v>0</v>
      </c>
    </row>
    <row r="462" spans="1:25" ht="18" x14ac:dyDescent="0.25">
      <c r="A462" s="191" t="s">
        <v>1053</v>
      </c>
      <c r="B462" s="228" t="s">
        <v>1172</v>
      </c>
      <c r="C462" s="193" t="s">
        <v>1173</v>
      </c>
      <c r="D462" s="194">
        <v>49.5</v>
      </c>
      <c r="E462" s="229">
        <v>49.5</v>
      </c>
      <c r="F462" s="230" t="s">
        <v>33</v>
      </c>
      <c r="G462" s="231">
        <v>2</v>
      </c>
      <c r="H462" s="232">
        <v>10</v>
      </c>
      <c r="I462" s="232">
        <v>0</v>
      </c>
      <c r="J462" s="232">
        <v>1</v>
      </c>
      <c r="K462" s="233">
        <v>0</v>
      </c>
      <c r="L462" s="232">
        <f t="shared" si="70"/>
        <v>11</v>
      </c>
      <c r="M462" s="234">
        <v>11</v>
      </c>
      <c r="N462" s="232">
        <f t="shared" si="79"/>
        <v>0</v>
      </c>
      <c r="O462" s="243"/>
      <c r="P462" s="216"/>
      <c r="Q462" s="236">
        <f t="shared" si="71"/>
        <v>99</v>
      </c>
      <c r="R462" s="237">
        <v>0</v>
      </c>
      <c r="S462" s="236">
        <f t="shared" si="72"/>
        <v>495</v>
      </c>
      <c r="T462" s="236">
        <f t="shared" si="73"/>
        <v>0</v>
      </c>
      <c r="U462" s="236">
        <f t="shared" si="74"/>
        <v>49.5</v>
      </c>
      <c r="V462" s="236">
        <f t="shared" si="75"/>
        <v>0</v>
      </c>
      <c r="W462" s="236">
        <f t="shared" si="76"/>
        <v>544.5</v>
      </c>
      <c r="X462" s="238">
        <f t="shared" si="77"/>
        <v>544.5</v>
      </c>
      <c r="Y462" s="238">
        <f t="shared" si="78"/>
        <v>0</v>
      </c>
    </row>
    <row r="463" spans="1:25" ht="18" x14ac:dyDescent="0.25">
      <c r="A463" s="191" t="s">
        <v>1053</v>
      </c>
      <c r="B463" s="228" t="s">
        <v>1174</v>
      </c>
      <c r="C463" s="193" t="s">
        <v>1175</v>
      </c>
      <c r="D463" s="194">
        <v>50.46</v>
      </c>
      <c r="E463" s="229">
        <v>50.46</v>
      </c>
      <c r="F463" s="230" t="s">
        <v>33</v>
      </c>
      <c r="G463" s="231">
        <v>0</v>
      </c>
      <c r="H463" s="232">
        <v>0</v>
      </c>
      <c r="I463" s="232">
        <v>0</v>
      </c>
      <c r="J463" s="232">
        <v>0</v>
      </c>
      <c r="K463" s="233">
        <v>0</v>
      </c>
      <c r="L463" s="232">
        <f t="shared" si="70"/>
        <v>0</v>
      </c>
      <c r="M463" s="234">
        <v>0</v>
      </c>
      <c r="N463" s="232">
        <f t="shared" si="79"/>
        <v>0</v>
      </c>
      <c r="O463" s="246"/>
      <c r="P463" s="216"/>
      <c r="Q463" s="236">
        <f t="shared" si="71"/>
        <v>0</v>
      </c>
      <c r="R463" s="237">
        <v>0</v>
      </c>
      <c r="S463" s="236">
        <f t="shared" si="72"/>
        <v>0</v>
      </c>
      <c r="T463" s="236">
        <f t="shared" si="73"/>
        <v>0</v>
      </c>
      <c r="U463" s="236">
        <f t="shared" si="74"/>
        <v>0</v>
      </c>
      <c r="V463" s="236">
        <f t="shared" si="75"/>
        <v>0</v>
      </c>
      <c r="W463" s="236">
        <f t="shared" si="76"/>
        <v>0</v>
      </c>
      <c r="X463" s="238">
        <f t="shared" si="77"/>
        <v>0</v>
      </c>
      <c r="Y463" s="238">
        <f t="shared" si="78"/>
        <v>0</v>
      </c>
    </row>
    <row r="464" spans="1:25" ht="45" x14ac:dyDescent="0.25">
      <c r="A464" s="191" t="s">
        <v>1053</v>
      </c>
      <c r="B464" s="228" t="s">
        <v>1176</v>
      </c>
      <c r="C464" s="193" t="s">
        <v>1177</v>
      </c>
      <c r="D464" s="194">
        <v>33.630000000000003</v>
      </c>
      <c r="E464" s="229">
        <v>33.630000000000003</v>
      </c>
      <c r="F464" s="230" t="s">
        <v>33</v>
      </c>
      <c r="G464" s="231">
        <v>0</v>
      </c>
      <c r="H464" s="232">
        <v>0</v>
      </c>
      <c r="I464" s="232">
        <v>0</v>
      </c>
      <c r="J464" s="232">
        <v>0</v>
      </c>
      <c r="K464" s="233">
        <v>0</v>
      </c>
      <c r="L464" s="232">
        <f t="shared" si="70"/>
        <v>0</v>
      </c>
      <c r="M464" s="234">
        <v>0</v>
      </c>
      <c r="N464" s="232">
        <f t="shared" si="79"/>
        <v>0</v>
      </c>
      <c r="O464" s="242"/>
      <c r="P464" s="216"/>
      <c r="Q464" s="236">
        <f t="shared" si="71"/>
        <v>0</v>
      </c>
      <c r="R464" s="237">
        <v>0</v>
      </c>
      <c r="S464" s="236">
        <f t="shared" si="72"/>
        <v>0</v>
      </c>
      <c r="T464" s="236">
        <f t="shared" si="73"/>
        <v>0</v>
      </c>
      <c r="U464" s="236">
        <f t="shared" si="74"/>
        <v>0</v>
      </c>
      <c r="V464" s="236">
        <f t="shared" si="75"/>
        <v>0</v>
      </c>
      <c r="W464" s="236">
        <f t="shared" si="76"/>
        <v>0</v>
      </c>
      <c r="X464" s="238">
        <f t="shared" si="77"/>
        <v>0</v>
      </c>
      <c r="Y464" s="238">
        <f t="shared" si="78"/>
        <v>0</v>
      </c>
    </row>
    <row r="465" spans="1:25" ht="18" x14ac:dyDescent="0.25">
      <c r="A465" s="191" t="s">
        <v>659</v>
      </c>
      <c r="B465" s="228" t="s">
        <v>1178</v>
      </c>
      <c r="C465" s="193" t="s">
        <v>1179</v>
      </c>
      <c r="D465" s="194">
        <v>19.72</v>
      </c>
      <c r="E465" s="229">
        <v>19.72</v>
      </c>
      <c r="F465" s="230" t="s">
        <v>33</v>
      </c>
      <c r="G465" s="231">
        <v>0</v>
      </c>
      <c r="H465" s="232">
        <v>0</v>
      </c>
      <c r="I465" s="232">
        <v>0</v>
      </c>
      <c r="J465" s="232">
        <v>0</v>
      </c>
      <c r="K465" s="233">
        <v>0</v>
      </c>
      <c r="L465" s="232">
        <f t="shared" si="70"/>
        <v>0</v>
      </c>
      <c r="M465" s="234">
        <v>0</v>
      </c>
      <c r="N465" s="232">
        <f t="shared" si="79"/>
        <v>0</v>
      </c>
      <c r="O465" s="243"/>
      <c r="P465" s="216"/>
      <c r="Q465" s="236">
        <f t="shared" si="71"/>
        <v>0</v>
      </c>
      <c r="R465" s="237">
        <v>0</v>
      </c>
      <c r="S465" s="236">
        <f t="shared" si="72"/>
        <v>0</v>
      </c>
      <c r="T465" s="236">
        <f t="shared" si="73"/>
        <v>0</v>
      </c>
      <c r="U465" s="236">
        <f t="shared" si="74"/>
        <v>0</v>
      </c>
      <c r="V465" s="236">
        <f t="shared" si="75"/>
        <v>0</v>
      </c>
      <c r="W465" s="236">
        <f t="shared" si="76"/>
        <v>0</v>
      </c>
      <c r="X465" s="238">
        <f t="shared" si="77"/>
        <v>0</v>
      </c>
      <c r="Y465" s="238">
        <f t="shared" si="78"/>
        <v>0</v>
      </c>
    </row>
    <row r="466" spans="1:25" ht="30" x14ac:dyDescent="0.25">
      <c r="A466" s="191" t="s">
        <v>1053</v>
      </c>
      <c r="B466" s="228" t="s">
        <v>1289</v>
      </c>
      <c r="C466" s="193" t="s">
        <v>1290</v>
      </c>
      <c r="D466" s="194">
        <v>0</v>
      </c>
      <c r="E466" s="229">
        <v>0</v>
      </c>
      <c r="F466" s="230" t="s">
        <v>33</v>
      </c>
      <c r="G466" s="231">
        <v>0</v>
      </c>
      <c r="H466" s="232">
        <v>0</v>
      </c>
      <c r="I466" s="232">
        <v>0</v>
      </c>
      <c r="J466" s="232">
        <v>0</v>
      </c>
      <c r="K466" s="233">
        <v>0</v>
      </c>
      <c r="L466" s="232">
        <f t="shared" si="70"/>
        <v>0</v>
      </c>
      <c r="M466" s="234">
        <v>0</v>
      </c>
      <c r="N466" s="232">
        <f t="shared" si="79"/>
        <v>0</v>
      </c>
      <c r="O466" s="243"/>
      <c r="P466" s="216"/>
      <c r="Q466" s="236">
        <f t="shared" si="71"/>
        <v>0</v>
      </c>
      <c r="R466" s="237">
        <v>0</v>
      </c>
      <c r="S466" s="236">
        <f t="shared" si="72"/>
        <v>0</v>
      </c>
      <c r="T466" s="236">
        <f t="shared" si="73"/>
        <v>0</v>
      </c>
      <c r="U466" s="236">
        <f t="shared" si="74"/>
        <v>0</v>
      </c>
      <c r="V466" s="236">
        <f t="shared" si="75"/>
        <v>0</v>
      </c>
      <c r="W466" s="236">
        <f t="shared" si="76"/>
        <v>0</v>
      </c>
      <c r="X466" s="238">
        <f t="shared" si="77"/>
        <v>0</v>
      </c>
      <c r="Y466" s="238">
        <f t="shared" si="78"/>
        <v>0</v>
      </c>
    </row>
    <row r="467" spans="1:25" ht="60" x14ac:dyDescent="0.25">
      <c r="A467" s="191" t="s">
        <v>1053</v>
      </c>
      <c r="B467" s="228" t="s">
        <v>1180</v>
      </c>
      <c r="C467" s="193" t="s">
        <v>1181</v>
      </c>
      <c r="D467" s="194">
        <v>597.4</v>
      </c>
      <c r="E467" s="229">
        <v>597.4</v>
      </c>
      <c r="F467" s="230" t="s">
        <v>33</v>
      </c>
      <c r="G467" s="231">
        <v>0</v>
      </c>
      <c r="H467" s="232">
        <v>0</v>
      </c>
      <c r="I467" s="232">
        <v>0</v>
      </c>
      <c r="J467" s="232">
        <v>0</v>
      </c>
      <c r="K467" s="233">
        <v>0</v>
      </c>
      <c r="L467" s="232">
        <f t="shared" si="70"/>
        <v>0</v>
      </c>
      <c r="M467" s="234">
        <v>0</v>
      </c>
      <c r="N467" s="232">
        <f t="shared" si="79"/>
        <v>0</v>
      </c>
      <c r="O467" s="243"/>
      <c r="P467" s="216"/>
      <c r="Q467" s="236">
        <f t="shared" si="71"/>
        <v>0</v>
      </c>
      <c r="R467" s="237">
        <v>0</v>
      </c>
      <c r="S467" s="236">
        <f t="shared" si="72"/>
        <v>0</v>
      </c>
      <c r="T467" s="236">
        <f t="shared" si="73"/>
        <v>0</v>
      </c>
      <c r="U467" s="236">
        <f t="shared" si="74"/>
        <v>0</v>
      </c>
      <c r="V467" s="236">
        <f t="shared" si="75"/>
        <v>0</v>
      </c>
      <c r="W467" s="236">
        <f t="shared" si="76"/>
        <v>0</v>
      </c>
      <c r="X467" s="238">
        <f t="shared" si="77"/>
        <v>0</v>
      </c>
      <c r="Y467" s="238">
        <f t="shared" si="78"/>
        <v>0</v>
      </c>
    </row>
    <row r="468" spans="1:25" ht="60" x14ac:dyDescent="0.25">
      <c r="A468" s="196" t="s">
        <v>1053</v>
      </c>
      <c r="B468" s="228" t="s">
        <v>1182</v>
      </c>
      <c r="C468" s="199" t="s">
        <v>1183</v>
      </c>
      <c r="D468" s="210">
        <v>209.31</v>
      </c>
      <c r="E468" s="210">
        <v>209.31</v>
      </c>
      <c r="F468" s="256" t="s">
        <v>33</v>
      </c>
      <c r="G468" s="231">
        <v>0</v>
      </c>
      <c r="H468" s="232">
        <v>0</v>
      </c>
      <c r="I468" s="232">
        <v>0</v>
      </c>
      <c r="J468" s="232">
        <v>0</v>
      </c>
      <c r="K468" s="233">
        <v>0</v>
      </c>
      <c r="L468" s="232">
        <f t="shared" si="70"/>
        <v>0</v>
      </c>
      <c r="M468" s="234">
        <v>0</v>
      </c>
      <c r="N468" s="232">
        <f t="shared" si="79"/>
        <v>0</v>
      </c>
      <c r="O468" s="243"/>
      <c r="P468" s="225"/>
      <c r="Q468" s="236">
        <f t="shared" si="71"/>
        <v>0</v>
      </c>
      <c r="R468" s="237">
        <v>0</v>
      </c>
      <c r="S468" s="236">
        <f t="shared" si="72"/>
        <v>0</v>
      </c>
      <c r="T468" s="236">
        <f t="shared" si="73"/>
        <v>0</v>
      </c>
      <c r="U468" s="236">
        <f t="shared" si="74"/>
        <v>0</v>
      </c>
      <c r="V468" s="236">
        <f t="shared" si="75"/>
        <v>0</v>
      </c>
      <c r="W468" s="236">
        <f t="shared" si="76"/>
        <v>0</v>
      </c>
      <c r="X468" s="238">
        <f t="shared" si="77"/>
        <v>0</v>
      </c>
      <c r="Y468" s="238">
        <f t="shared" si="78"/>
        <v>0</v>
      </c>
    </row>
    <row r="469" spans="1:25" ht="18" x14ac:dyDescent="0.25">
      <c r="A469" s="191" t="s">
        <v>1053</v>
      </c>
      <c r="B469" s="228" t="s">
        <v>1184</v>
      </c>
      <c r="C469" s="193" t="s">
        <v>1185</v>
      </c>
      <c r="D469" s="194">
        <v>9.1</v>
      </c>
      <c r="E469" s="229">
        <v>9.1</v>
      </c>
      <c r="F469" s="230" t="s">
        <v>33</v>
      </c>
      <c r="G469" s="231">
        <v>73</v>
      </c>
      <c r="H469" s="232">
        <v>0</v>
      </c>
      <c r="I469" s="232">
        <v>0</v>
      </c>
      <c r="J469" s="232">
        <v>0</v>
      </c>
      <c r="K469" s="233">
        <v>0</v>
      </c>
      <c r="L469" s="232">
        <f t="shared" si="70"/>
        <v>73</v>
      </c>
      <c r="M469" s="234">
        <v>73</v>
      </c>
      <c r="N469" s="232">
        <f t="shared" si="79"/>
        <v>0</v>
      </c>
      <c r="O469" s="242"/>
      <c r="P469" s="216"/>
      <c r="Q469" s="236">
        <f t="shared" si="71"/>
        <v>664.3</v>
      </c>
      <c r="R469" s="237">
        <v>0</v>
      </c>
      <c r="S469" s="236">
        <f t="shared" si="72"/>
        <v>0</v>
      </c>
      <c r="T469" s="236">
        <f t="shared" si="73"/>
        <v>0</v>
      </c>
      <c r="U469" s="236">
        <f t="shared" si="74"/>
        <v>0</v>
      </c>
      <c r="V469" s="236">
        <f t="shared" si="75"/>
        <v>0</v>
      </c>
      <c r="W469" s="236">
        <f t="shared" si="76"/>
        <v>664.3</v>
      </c>
      <c r="X469" s="238">
        <f t="shared" si="77"/>
        <v>664.3</v>
      </c>
      <c r="Y469" s="238">
        <f t="shared" si="78"/>
        <v>0</v>
      </c>
    </row>
    <row r="470" spans="1:25" ht="60" x14ac:dyDescent="0.25">
      <c r="A470" s="191" t="s">
        <v>1053</v>
      </c>
      <c r="B470" s="228" t="s">
        <v>1186</v>
      </c>
      <c r="C470" s="193" t="s">
        <v>1187</v>
      </c>
      <c r="D470" s="194">
        <v>667</v>
      </c>
      <c r="E470" s="229">
        <v>667</v>
      </c>
      <c r="F470" s="230" t="s">
        <v>33</v>
      </c>
      <c r="G470" s="231">
        <v>0</v>
      </c>
      <c r="H470" s="232">
        <v>0</v>
      </c>
      <c r="I470" s="232">
        <v>0</v>
      </c>
      <c r="J470" s="232">
        <v>0</v>
      </c>
      <c r="K470" s="233">
        <v>0</v>
      </c>
      <c r="L470" s="232">
        <f t="shared" si="70"/>
        <v>0</v>
      </c>
      <c r="M470" s="234">
        <v>0</v>
      </c>
      <c r="N470" s="232">
        <f t="shared" si="79"/>
        <v>0</v>
      </c>
      <c r="O470" s="243"/>
      <c r="P470" s="216"/>
      <c r="Q470" s="236">
        <f t="shared" si="71"/>
        <v>0</v>
      </c>
      <c r="R470" s="237">
        <v>0</v>
      </c>
      <c r="S470" s="236">
        <f t="shared" si="72"/>
        <v>0</v>
      </c>
      <c r="T470" s="236">
        <f t="shared" si="73"/>
        <v>0</v>
      </c>
      <c r="U470" s="236">
        <f t="shared" si="74"/>
        <v>0</v>
      </c>
      <c r="V470" s="236">
        <f t="shared" si="75"/>
        <v>0</v>
      </c>
      <c r="W470" s="236">
        <f t="shared" si="76"/>
        <v>0</v>
      </c>
      <c r="X470" s="238">
        <f t="shared" si="77"/>
        <v>0</v>
      </c>
      <c r="Y470" s="238">
        <f t="shared" si="78"/>
        <v>0</v>
      </c>
    </row>
    <row r="471" spans="1:25" ht="60" x14ac:dyDescent="0.25">
      <c r="A471" s="191" t="s">
        <v>1053</v>
      </c>
      <c r="B471" s="228" t="s">
        <v>1188</v>
      </c>
      <c r="C471" s="193" t="s">
        <v>1189</v>
      </c>
      <c r="D471" s="194">
        <v>838.68</v>
      </c>
      <c r="E471" s="229">
        <v>838.68</v>
      </c>
      <c r="F471" s="230" t="s">
        <v>33</v>
      </c>
      <c r="G471" s="231">
        <v>0</v>
      </c>
      <c r="H471" s="232">
        <v>0</v>
      </c>
      <c r="I471" s="232">
        <v>0</v>
      </c>
      <c r="J471" s="232">
        <v>0</v>
      </c>
      <c r="K471" s="233">
        <v>0</v>
      </c>
      <c r="L471" s="232">
        <f t="shared" si="70"/>
        <v>0</v>
      </c>
      <c r="M471" s="234">
        <v>0</v>
      </c>
      <c r="N471" s="232">
        <f t="shared" si="79"/>
        <v>0</v>
      </c>
      <c r="O471" s="243"/>
      <c r="P471" s="216"/>
      <c r="Q471" s="236">
        <f t="shared" si="71"/>
        <v>0</v>
      </c>
      <c r="R471" s="237">
        <v>0</v>
      </c>
      <c r="S471" s="236">
        <f t="shared" si="72"/>
        <v>0</v>
      </c>
      <c r="T471" s="236">
        <f t="shared" si="73"/>
        <v>0</v>
      </c>
      <c r="U471" s="236">
        <f t="shared" si="74"/>
        <v>0</v>
      </c>
      <c r="V471" s="236">
        <f t="shared" si="75"/>
        <v>0</v>
      </c>
      <c r="W471" s="236">
        <f t="shared" si="76"/>
        <v>0</v>
      </c>
      <c r="X471" s="238">
        <f t="shared" si="77"/>
        <v>0</v>
      </c>
      <c r="Y471" s="238">
        <f t="shared" si="78"/>
        <v>0</v>
      </c>
    </row>
    <row r="472" spans="1:25" ht="18" x14ac:dyDescent="0.25">
      <c r="A472" s="191" t="s">
        <v>27</v>
      </c>
      <c r="B472" s="228" t="s">
        <v>110</v>
      </c>
      <c r="C472" s="193" t="s">
        <v>111</v>
      </c>
      <c r="D472" s="194">
        <v>40.6</v>
      </c>
      <c r="E472" s="229">
        <v>40.6</v>
      </c>
      <c r="F472" s="230" t="s">
        <v>33</v>
      </c>
      <c r="G472" s="231">
        <v>0</v>
      </c>
      <c r="H472" s="232">
        <v>10</v>
      </c>
      <c r="I472" s="232">
        <v>0</v>
      </c>
      <c r="J472" s="232">
        <v>5</v>
      </c>
      <c r="K472" s="233">
        <v>0</v>
      </c>
      <c r="L472" s="232">
        <f t="shared" si="70"/>
        <v>5</v>
      </c>
      <c r="M472" s="234">
        <v>5</v>
      </c>
      <c r="N472" s="232">
        <f t="shared" si="79"/>
        <v>0</v>
      </c>
      <c r="O472" s="244"/>
      <c r="P472" s="216"/>
      <c r="Q472" s="236">
        <f t="shared" si="71"/>
        <v>0</v>
      </c>
      <c r="R472" s="237">
        <v>0</v>
      </c>
      <c r="S472" s="236">
        <f t="shared" si="72"/>
        <v>406</v>
      </c>
      <c r="T472" s="236">
        <f t="shared" si="73"/>
        <v>0</v>
      </c>
      <c r="U472" s="236">
        <f t="shared" si="74"/>
        <v>203</v>
      </c>
      <c r="V472" s="236">
        <f t="shared" si="75"/>
        <v>0</v>
      </c>
      <c r="W472" s="236">
        <f t="shared" si="76"/>
        <v>203</v>
      </c>
      <c r="X472" s="238">
        <f t="shared" si="77"/>
        <v>203</v>
      </c>
      <c r="Y472" s="238">
        <f t="shared" si="78"/>
        <v>0</v>
      </c>
    </row>
    <row r="473" spans="1:25" ht="30" x14ac:dyDescent="0.25">
      <c r="A473" s="191" t="s">
        <v>1739</v>
      </c>
      <c r="B473" s="228" t="s">
        <v>1795</v>
      </c>
      <c r="C473" s="193" t="s">
        <v>1796</v>
      </c>
      <c r="D473" s="194">
        <v>54.01</v>
      </c>
      <c r="E473" s="229">
        <v>54.01</v>
      </c>
      <c r="F473" s="230" t="s">
        <v>33</v>
      </c>
      <c r="G473" s="231">
        <v>0</v>
      </c>
      <c r="H473" s="232">
        <v>0</v>
      </c>
      <c r="I473" s="232">
        <v>0</v>
      </c>
      <c r="J473" s="232">
        <v>0</v>
      </c>
      <c r="K473" s="233">
        <v>0</v>
      </c>
      <c r="L473" s="232">
        <f t="shared" si="70"/>
        <v>0</v>
      </c>
      <c r="M473" s="234">
        <v>0</v>
      </c>
      <c r="N473" s="232">
        <f t="shared" si="79"/>
        <v>0</v>
      </c>
      <c r="O473" s="242"/>
      <c r="P473" s="216"/>
      <c r="Q473" s="236">
        <f t="shared" si="71"/>
        <v>0</v>
      </c>
      <c r="R473" s="237">
        <v>0</v>
      </c>
      <c r="S473" s="236">
        <f t="shared" si="72"/>
        <v>0</v>
      </c>
      <c r="T473" s="236">
        <f t="shared" si="73"/>
        <v>0</v>
      </c>
      <c r="U473" s="236">
        <f t="shared" si="74"/>
        <v>0</v>
      </c>
      <c r="V473" s="236">
        <f t="shared" si="75"/>
        <v>0</v>
      </c>
      <c r="W473" s="236">
        <f t="shared" si="76"/>
        <v>0</v>
      </c>
      <c r="X473" s="238">
        <f t="shared" si="77"/>
        <v>0</v>
      </c>
      <c r="Y473" s="238">
        <f t="shared" si="78"/>
        <v>0</v>
      </c>
    </row>
    <row r="474" spans="1:25" ht="30" x14ac:dyDescent="0.25">
      <c r="A474" s="191" t="s">
        <v>1053</v>
      </c>
      <c r="B474" s="228" t="s">
        <v>1190</v>
      </c>
      <c r="C474" s="193" t="s">
        <v>1191</v>
      </c>
      <c r="D474" s="194">
        <v>15</v>
      </c>
      <c r="E474" s="229">
        <v>15</v>
      </c>
      <c r="F474" s="230" t="s">
        <v>33</v>
      </c>
      <c r="G474" s="231">
        <v>1</v>
      </c>
      <c r="H474" s="232">
        <v>0</v>
      </c>
      <c r="I474" s="232">
        <v>0</v>
      </c>
      <c r="J474" s="232">
        <v>1</v>
      </c>
      <c r="K474" s="233">
        <v>0</v>
      </c>
      <c r="L474" s="232">
        <f t="shared" si="70"/>
        <v>0</v>
      </c>
      <c r="M474" s="234">
        <v>0</v>
      </c>
      <c r="N474" s="232">
        <f t="shared" si="79"/>
        <v>0</v>
      </c>
      <c r="O474" s="242"/>
      <c r="P474" s="216"/>
      <c r="Q474" s="236">
        <f t="shared" si="71"/>
        <v>15</v>
      </c>
      <c r="R474" s="237">
        <v>0</v>
      </c>
      <c r="S474" s="236">
        <f t="shared" si="72"/>
        <v>0</v>
      </c>
      <c r="T474" s="236">
        <f t="shared" si="73"/>
        <v>0</v>
      </c>
      <c r="U474" s="236">
        <f t="shared" si="74"/>
        <v>15</v>
      </c>
      <c r="V474" s="236">
        <f t="shared" si="75"/>
        <v>0</v>
      </c>
      <c r="W474" s="236">
        <f t="shared" si="76"/>
        <v>0</v>
      </c>
      <c r="X474" s="238">
        <f t="shared" si="77"/>
        <v>0</v>
      </c>
      <c r="Y474" s="238">
        <f t="shared" si="78"/>
        <v>0</v>
      </c>
    </row>
    <row r="475" spans="1:25" ht="18" x14ac:dyDescent="0.25">
      <c r="A475" s="191" t="s">
        <v>1053</v>
      </c>
      <c r="B475" s="228" t="s">
        <v>1192</v>
      </c>
      <c r="C475" s="193" t="s">
        <v>1193</v>
      </c>
      <c r="D475" s="194">
        <v>30.9</v>
      </c>
      <c r="E475" s="229">
        <v>30.9</v>
      </c>
      <c r="F475" s="230" t="s">
        <v>33</v>
      </c>
      <c r="G475" s="231">
        <v>2</v>
      </c>
      <c r="H475" s="232">
        <v>0</v>
      </c>
      <c r="I475" s="232">
        <v>0</v>
      </c>
      <c r="J475" s="232">
        <v>0</v>
      </c>
      <c r="K475" s="233">
        <v>0</v>
      </c>
      <c r="L475" s="232">
        <f t="shared" si="70"/>
        <v>2</v>
      </c>
      <c r="M475" s="234">
        <v>2</v>
      </c>
      <c r="N475" s="232">
        <f t="shared" si="79"/>
        <v>0</v>
      </c>
      <c r="O475" s="242"/>
      <c r="P475" s="216"/>
      <c r="Q475" s="236">
        <f t="shared" si="71"/>
        <v>61.8</v>
      </c>
      <c r="R475" s="237">
        <v>0</v>
      </c>
      <c r="S475" s="236">
        <f t="shared" si="72"/>
        <v>0</v>
      </c>
      <c r="T475" s="236">
        <f t="shared" si="73"/>
        <v>0</v>
      </c>
      <c r="U475" s="236">
        <f t="shared" si="74"/>
        <v>0</v>
      </c>
      <c r="V475" s="236">
        <f t="shared" si="75"/>
        <v>0</v>
      </c>
      <c r="W475" s="236">
        <f t="shared" si="76"/>
        <v>61.8</v>
      </c>
      <c r="X475" s="238">
        <f t="shared" si="77"/>
        <v>61.8</v>
      </c>
      <c r="Y475" s="238">
        <f t="shared" si="78"/>
        <v>0</v>
      </c>
    </row>
    <row r="476" spans="1:25" ht="18" x14ac:dyDescent="0.25">
      <c r="A476" s="191" t="s">
        <v>1053</v>
      </c>
      <c r="B476" s="228" t="s">
        <v>1194</v>
      </c>
      <c r="C476" s="208" t="s">
        <v>1195</v>
      </c>
      <c r="D476" s="194">
        <v>118.12</v>
      </c>
      <c r="E476" s="229">
        <v>118.12</v>
      </c>
      <c r="F476" s="230" t="s">
        <v>33</v>
      </c>
      <c r="G476" s="231">
        <v>2</v>
      </c>
      <c r="H476" s="232">
        <v>0</v>
      </c>
      <c r="I476" s="232">
        <v>0</v>
      </c>
      <c r="J476" s="232">
        <v>0</v>
      </c>
      <c r="K476" s="233">
        <v>0</v>
      </c>
      <c r="L476" s="232">
        <f t="shared" si="70"/>
        <v>2</v>
      </c>
      <c r="M476" s="234">
        <v>2</v>
      </c>
      <c r="N476" s="232">
        <f t="shared" si="79"/>
        <v>0</v>
      </c>
      <c r="O476" s="242"/>
      <c r="P476" s="216"/>
      <c r="Q476" s="236">
        <f t="shared" si="71"/>
        <v>236.24</v>
      </c>
      <c r="R476" s="237">
        <v>0</v>
      </c>
      <c r="S476" s="236">
        <f t="shared" si="72"/>
        <v>0</v>
      </c>
      <c r="T476" s="236">
        <f t="shared" si="73"/>
        <v>0</v>
      </c>
      <c r="U476" s="236">
        <f t="shared" si="74"/>
        <v>0</v>
      </c>
      <c r="V476" s="236">
        <f t="shared" si="75"/>
        <v>0</v>
      </c>
      <c r="W476" s="236">
        <f t="shared" si="76"/>
        <v>236.24</v>
      </c>
      <c r="X476" s="238">
        <f t="shared" si="77"/>
        <v>236.24</v>
      </c>
      <c r="Y476" s="238">
        <f t="shared" si="78"/>
        <v>0</v>
      </c>
    </row>
    <row r="477" spans="1:25" ht="30" x14ac:dyDescent="0.25">
      <c r="A477" s="191" t="s">
        <v>1298</v>
      </c>
      <c r="B477" s="228" t="s">
        <v>1383</v>
      </c>
      <c r="C477" s="312" t="s">
        <v>1384</v>
      </c>
      <c r="D477" s="194">
        <v>38.880000000000003</v>
      </c>
      <c r="E477" s="311">
        <v>48</v>
      </c>
      <c r="F477" s="230" t="s">
        <v>33</v>
      </c>
      <c r="G477" s="231">
        <v>0</v>
      </c>
      <c r="H477" s="310">
        <v>2</v>
      </c>
      <c r="I477" s="232">
        <v>0</v>
      </c>
      <c r="J477" s="310">
        <v>2</v>
      </c>
      <c r="K477" s="233">
        <v>0</v>
      </c>
      <c r="L477" s="232">
        <f t="shared" si="70"/>
        <v>0</v>
      </c>
      <c r="M477" s="234">
        <v>0</v>
      </c>
      <c r="N477" s="232">
        <f t="shared" si="79"/>
        <v>0</v>
      </c>
      <c r="O477" s="242"/>
      <c r="P477" s="216"/>
      <c r="Q477" s="236">
        <f t="shared" si="71"/>
        <v>0</v>
      </c>
      <c r="R477" s="237">
        <v>0</v>
      </c>
      <c r="S477" s="236">
        <f t="shared" si="72"/>
        <v>96</v>
      </c>
      <c r="T477" s="236">
        <f t="shared" si="73"/>
        <v>0</v>
      </c>
      <c r="U477" s="236">
        <f t="shared" si="74"/>
        <v>96</v>
      </c>
      <c r="V477" s="236">
        <f t="shared" si="75"/>
        <v>0</v>
      </c>
      <c r="W477" s="236">
        <f t="shared" si="76"/>
        <v>0</v>
      </c>
      <c r="X477" s="238">
        <f t="shared" si="77"/>
        <v>0</v>
      </c>
      <c r="Y477" s="238">
        <f t="shared" si="78"/>
        <v>0</v>
      </c>
    </row>
    <row r="478" spans="1:25" ht="18" x14ac:dyDescent="0.25">
      <c r="A478" s="191" t="s">
        <v>1601</v>
      </c>
      <c r="B478" s="228" t="s">
        <v>1624</v>
      </c>
      <c r="C478" s="193" t="s">
        <v>1625</v>
      </c>
      <c r="D478" s="194">
        <v>250</v>
      </c>
      <c r="E478" s="229">
        <v>250</v>
      </c>
      <c r="F478" s="230" t="s">
        <v>33</v>
      </c>
      <c r="G478" s="231">
        <v>0</v>
      </c>
      <c r="H478" s="232">
        <v>0</v>
      </c>
      <c r="I478" s="232">
        <v>0</v>
      </c>
      <c r="J478" s="232">
        <v>0</v>
      </c>
      <c r="K478" s="233">
        <v>0</v>
      </c>
      <c r="L478" s="232">
        <f t="shared" si="70"/>
        <v>0</v>
      </c>
      <c r="M478" s="234">
        <v>0</v>
      </c>
      <c r="N478" s="232">
        <f t="shared" si="79"/>
        <v>0</v>
      </c>
      <c r="O478" s="242"/>
      <c r="P478" s="216"/>
      <c r="Q478" s="236">
        <f t="shared" si="71"/>
        <v>0</v>
      </c>
      <c r="R478" s="237">
        <v>0</v>
      </c>
      <c r="S478" s="236">
        <f t="shared" si="72"/>
        <v>0</v>
      </c>
      <c r="T478" s="236">
        <f t="shared" si="73"/>
        <v>0</v>
      </c>
      <c r="U478" s="236">
        <f t="shared" si="74"/>
        <v>0</v>
      </c>
      <c r="V478" s="236">
        <f t="shared" si="75"/>
        <v>0</v>
      </c>
      <c r="W478" s="236">
        <f t="shared" si="76"/>
        <v>0</v>
      </c>
      <c r="X478" s="238">
        <f t="shared" si="77"/>
        <v>0</v>
      </c>
      <c r="Y478" s="238">
        <f t="shared" si="78"/>
        <v>0</v>
      </c>
    </row>
    <row r="479" spans="1:25" ht="30" x14ac:dyDescent="0.25">
      <c r="A479" s="191"/>
      <c r="B479" s="228" t="s">
        <v>800</v>
      </c>
      <c r="C479" s="193" t="s">
        <v>801</v>
      </c>
      <c r="D479" s="194">
        <v>111.74</v>
      </c>
      <c r="E479" s="229">
        <v>111.74</v>
      </c>
      <c r="F479" s="259" t="s">
        <v>33</v>
      </c>
      <c r="G479" s="231">
        <v>0</v>
      </c>
      <c r="H479" s="232">
        <v>0</v>
      </c>
      <c r="I479" s="232">
        <v>0</v>
      </c>
      <c r="J479" s="232">
        <v>0</v>
      </c>
      <c r="K479" s="233">
        <v>0</v>
      </c>
      <c r="L479" s="232">
        <f t="shared" si="70"/>
        <v>0</v>
      </c>
      <c r="M479" s="234">
        <v>0</v>
      </c>
      <c r="N479" s="232">
        <f t="shared" si="79"/>
        <v>0</v>
      </c>
      <c r="O479" s="242"/>
      <c r="P479" s="216"/>
      <c r="Q479" s="236">
        <f t="shared" si="71"/>
        <v>0</v>
      </c>
      <c r="R479" s="237">
        <v>0</v>
      </c>
      <c r="S479" s="236">
        <f t="shared" si="72"/>
        <v>0</v>
      </c>
      <c r="T479" s="236">
        <f t="shared" si="73"/>
        <v>0</v>
      </c>
      <c r="U479" s="236">
        <f t="shared" si="74"/>
        <v>0</v>
      </c>
      <c r="V479" s="236">
        <f t="shared" si="75"/>
        <v>0</v>
      </c>
      <c r="W479" s="236">
        <f t="shared" si="76"/>
        <v>0</v>
      </c>
      <c r="X479" s="238">
        <f t="shared" si="77"/>
        <v>0</v>
      </c>
      <c r="Y479" s="238">
        <f t="shared" si="78"/>
        <v>0</v>
      </c>
    </row>
    <row r="480" spans="1:25" ht="18" x14ac:dyDescent="0.25">
      <c r="A480" s="191" t="s">
        <v>674</v>
      </c>
      <c r="B480" s="228" t="s">
        <v>802</v>
      </c>
      <c r="C480" s="193" t="s">
        <v>803</v>
      </c>
      <c r="D480" s="194">
        <v>30</v>
      </c>
      <c r="E480" s="229">
        <v>30</v>
      </c>
      <c r="F480" s="230" t="s">
        <v>33</v>
      </c>
      <c r="G480" s="231">
        <v>0</v>
      </c>
      <c r="H480" s="232">
        <v>0</v>
      </c>
      <c r="I480" s="232">
        <v>0</v>
      </c>
      <c r="J480" s="232">
        <v>0</v>
      </c>
      <c r="K480" s="233">
        <v>0</v>
      </c>
      <c r="L480" s="232">
        <f t="shared" si="70"/>
        <v>0</v>
      </c>
      <c r="M480" s="234">
        <v>0</v>
      </c>
      <c r="N480" s="232">
        <f t="shared" si="79"/>
        <v>0</v>
      </c>
      <c r="O480" s="242"/>
      <c r="P480" s="216"/>
      <c r="Q480" s="236">
        <f t="shared" si="71"/>
        <v>0</v>
      </c>
      <c r="R480" s="237">
        <v>0</v>
      </c>
      <c r="S480" s="236">
        <f t="shared" si="72"/>
        <v>0</v>
      </c>
      <c r="T480" s="236">
        <f t="shared" si="73"/>
        <v>0</v>
      </c>
      <c r="U480" s="236">
        <f t="shared" si="74"/>
        <v>0</v>
      </c>
      <c r="V480" s="236">
        <f t="shared" si="75"/>
        <v>0</v>
      </c>
      <c r="W480" s="236">
        <f t="shared" si="76"/>
        <v>0</v>
      </c>
      <c r="X480" s="238">
        <f t="shared" si="77"/>
        <v>0</v>
      </c>
      <c r="Y480" s="238">
        <f t="shared" si="78"/>
        <v>0</v>
      </c>
    </row>
    <row r="481" spans="1:25" ht="18" x14ac:dyDescent="0.25">
      <c r="A481" s="191" t="s">
        <v>674</v>
      </c>
      <c r="B481" s="228" t="s">
        <v>804</v>
      </c>
      <c r="C481" s="193" t="s">
        <v>805</v>
      </c>
      <c r="D481" s="194">
        <v>47.31</v>
      </c>
      <c r="E481" s="229">
        <v>47.31</v>
      </c>
      <c r="F481" s="230" t="s">
        <v>33</v>
      </c>
      <c r="G481" s="231">
        <v>0</v>
      </c>
      <c r="H481" s="232">
        <v>0</v>
      </c>
      <c r="I481" s="232">
        <v>0</v>
      </c>
      <c r="J481" s="232">
        <v>0</v>
      </c>
      <c r="K481" s="233">
        <v>0</v>
      </c>
      <c r="L481" s="232">
        <f t="shared" si="70"/>
        <v>0</v>
      </c>
      <c r="M481" s="234">
        <v>0</v>
      </c>
      <c r="N481" s="232">
        <f t="shared" si="79"/>
        <v>0</v>
      </c>
      <c r="O481" s="243"/>
      <c r="P481" s="216"/>
      <c r="Q481" s="236">
        <f t="shared" si="71"/>
        <v>0</v>
      </c>
      <c r="R481" s="237">
        <v>0</v>
      </c>
      <c r="S481" s="236">
        <f t="shared" si="72"/>
        <v>0</v>
      </c>
      <c r="T481" s="236">
        <f t="shared" si="73"/>
        <v>0</v>
      </c>
      <c r="U481" s="236">
        <f t="shared" si="74"/>
        <v>0</v>
      </c>
      <c r="V481" s="236">
        <f t="shared" si="75"/>
        <v>0</v>
      </c>
      <c r="W481" s="236">
        <f t="shared" si="76"/>
        <v>0</v>
      </c>
      <c r="X481" s="238">
        <f t="shared" si="77"/>
        <v>0</v>
      </c>
      <c r="Y481" s="238">
        <f t="shared" si="78"/>
        <v>0</v>
      </c>
    </row>
    <row r="482" spans="1:25" ht="30" x14ac:dyDescent="0.25">
      <c r="A482" s="191" t="s">
        <v>1298</v>
      </c>
      <c r="B482" s="228" t="s">
        <v>1385</v>
      </c>
      <c r="C482" s="193" t="s">
        <v>1386</v>
      </c>
      <c r="D482" s="194">
        <v>242.44</v>
      </c>
      <c r="E482" s="229">
        <v>242.44</v>
      </c>
      <c r="F482" s="230" t="s">
        <v>33</v>
      </c>
      <c r="G482" s="231">
        <v>0</v>
      </c>
      <c r="H482" s="232">
        <v>0</v>
      </c>
      <c r="I482" s="232">
        <v>0</v>
      </c>
      <c r="J482" s="232">
        <v>0</v>
      </c>
      <c r="K482" s="233">
        <v>0</v>
      </c>
      <c r="L482" s="232">
        <f t="shared" si="70"/>
        <v>0</v>
      </c>
      <c r="M482" s="234">
        <v>0</v>
      </c>
      <c r="N482" s="232">
        <f t="shared" si="79"/>
        <v>0</v>
      </c>
      <c r="O482" s="243"/>
      <c r="P482" s="216"/>
      <c r="Q482" s="236">
        <f t="shared" si="71"/>
        <v>0</v>
      </c>
      <c r="R482" s="237">
        <v>0</v>
      </c>
      <c r="S482" s="236">
        <f t="shared" si="72"/>
        <v>0</v>
      </c>
      <c r="T482" s="236">
        <f t="shared" si="73"/>
        <v>0</v>
      </c>
      <c r="U482" s="236">
        <f t="shared" si="74"/>
        <v>0</v>
      </c>
      <c r="V482" s="236">
        <f t="shared" si="75"/>
        <v>0</v>
      </c>
      <c r="W482" s="236">
        <f t="shared" si="76"/>
        <v>0</v>
      </c>
      <c r="X482" s="238">
        <f t="shared" si="77"/>
        <v>0</v>
      </c>
      <c r="Y482" s="238">
        <f t="shared" si="78"/>
        <v>0</v>
      </c>
    </row>
    <row r="483" spans="1:25" ht="30" x14ac:dyDescent="0.25">
      <c r="A483" s="191" t="s">
        <v>1271</v>
      </c>
      <c r="B483" s="228" t="s">
        <v>1693</v>
      </c>
      <c r="C483" s="193" t="s">
        <v>1694</v>
      </c>
      <c r="D483" s="194">
        <v>1336.32</v>
      </c>
      <c r="E483" s="229">
        <v>1336.32</v>
      </c>
      <c r="F483" s="230" t="s">
        <v>1368</v>
      </c>
      <c r="G483" s="231">
        <v>0</v>
      </c>
      <c r="H483" s="232">
        <v>0</v>
      </c>
      <c r="I483" s="232">
        <v>0</v>
      </c>
      <c r="J483" s="232">
        <v>0</v>
      </c>
      <c r="K483" s="233">
        <v>0</v>
      </c>
      <c r="L483" s="232">
        <f t="shared" si="70"/>
        <v>0</v>
      </c>
      <c r="M483" s="234">
        <v>0</v>
      </c>
      <c r="N483" s="232">
        <f t="shared" si="79"/>
        <v>0</v>
      </c>
      <c r="O483" s="242"/>
      <c r="P483" s="216"/>
      <c r="Q483" s="236">
        <f t="shared" si="71"/>
        <v>0</v>
      </c>
      <c r="R483" s="237">
        <v>0</v>
      </c>
      <c r="S483" s="236">
        <f t="shared" si="72"/>
        <v>0</v>
      </c>
      <c r="T483" s="236">
        <f t="shared" si="73"/>
        <v>0</v>
      </c>
      <c r="U483" s="236">
        <f t="shared" si="74"/>
        <v>0</v>
      </c>
      <c r="V483" s="236">
        <f t="shared" si="75"/>
        <v>0</v>
      </c>
      <c r="W483" s="236">
        <f t="shared" si="76"/>
        <v>0</v>
      </c>
      <c r="X483" s="238">
        <f t="shared" si="77"/>
        <v>0</v>
      </c>
      <c r="Y483" s="238">
        <f t="shared" si="78"/>
        <v>0</v>
      </c>
    </row>
    <row r="484" spans="1:25" ht="30" x14ac:dyDescent="0.25">
      <c r="A484" s="191" t="s">
        <v>1271</v>
      </c>
      <c r="B484" s="228" t="s">
        <v>1695</v>
      </c>
      <c r="C484" s="193" t="s">
        <v>1696</v>
      </c>
      <c r="D484" s="194">
        <v>4794.74</v>
      </c>
      <c r="E484" s="229">
        <v>4794.74</v>
      </c>
      <c r="F484" s="230" t="s">
        <v>1368</v>
      </c>
      <c r="G484" s="231">
        <v>0</v>
      </c>
      <c r="H484" s="232">
        <v>0</v>
      </c>
      <c r="I484" s="232">
        <v>0</v>
      </c>
      <c r="J484" s="232">
        <v>0</v>
      </c>
      <c r="K484" s="233">
        <v>0</v>
      </c>
      <c r="L484" s="232">
        <f t="shared" si="70"/>
        <v>0</v>
      </c>
      <c r="M484" s="234">
        <v>0</v>
      </c>
      <c r="N484" s="232">
        <f t="shared" si="79"/>
        <v>0</v>
      </c>
      <c r="O484" s="243"/>
      <c r="P484" s="216"/>
      <c r="Q484" s="236">
        <f t="shared" si="71"/>
        <v>0</v>
      </c>
      <c r="R484" s="237">
        <v>0</v>
      </c>
      <c r="S484" s="236">
        <f t="shared" si="72"/>
        <v>0</v>
      </c>
      <c r="T484" s="236">
        <f t="shared" si="73"/>
        <v>0</v>
      </c>
      <c r="U484" s="236">
        <f t="shared" si="74"/>
        <v>0</v>
      </c>
      <c r="V484" s="236">
        <f t="shared" si="75"/>
        <v>0</v>
      </c>
      <c r="W484" s="236">
        <f t="shared" si="76"/>
        <v>0</v>
      </c>
      <c r="X484" s="238">
        <f t="shared" si="77"/>
        <v>0</v>
      </c>
      <c r="Y484" s="238">
        <f t="shared" si="78"/>
        <v>0</v>
      </c>
    </row>
    <row r="485" spans="1:25" ht="30" x14ac:dyDescent="0.25">
      <c r="A485" s="191" t="s">
        <v>27</v>
      </c>
      <c r="B485" s="228" t="s">
        <v>112</v>
      </c>
      <c r="C485" s="193" t="s">
        <v>113</v>
      </c>
      <c r="D485" s="194">
        <v>309.14</v>
      </c>
      <c r="E485" s="229">
        <v>309.14</v>
      </c>
      <c r="F485" s="230" t="s">
        <v>33</v>
      </c>
      <c r="G485" s="231">
        <v>121</v>
      </c>
      <c r="H485" s="232">
        <v>0</v>
      </c>
      <c r="I485" s="232">
        <v>0</v>
      </c>
      <c r="J485" s="232">
        <v>1</v>
      </c>
      <c r="K485" s="233">
        <v>0</v>
      </c>
      <c r="L485" s="232">
        <f t="shared" si="70"/>
        <v>120</v>
      </c>
      <c r="M485" s="234">
        <v>120</v>
      </c>
      <c r="N485" s="232">
        <f t="shared" si="79"/>
        <v>0</v>
      </c>
      <c r="O485" s="242"/>
      <c r="P485" s="216"/>
      <c r="Q485" s="236">
        <f t="shared" si="71"/>
        <v>37405.939999999995</v>
      </c>
      <c r="R485" s="237">
        <v>0</v>
      </c>
      <c r="S485" s="236">
        <f t="shared" si="72"/>
        <v>0</v>
      </c>
      <c r="T485" s="236">
        <f t="shared" si="73"/>
        <v>0</v>
      </c>
      <c r="U485" s="236">
        <f t="shared" si="74"/>
        <v>309.14</v>
      </c>
      <c r="V485" s="236">
        <f t="shared" si="75"/>
        <v>0</v>
      </c>
      <c r="W485" s="236">
        <f t="shared" si="76"/>
        <v>37096.799999999996</v>
      </c>
      <c r="X485" s="238">
        <f t="shared" si="77"/>
        <v>37096.799999999996</v>
      </c>
      <c r="Y485" s="238">
        <f t="shared" si="78"/>
        <v>0</v>
      </c>
    </row>
    <row r="486" spans="1:25" ht="45" x14ac:dyDescent="0.25">
      <c r="A486" s="191" t="s">
        <v>1270</v>
      </c>
      <c r="B486" s="228" t="s">
        <v>1522</v>
      </c>
      <c r="C486" s="193" t="s">
        <v>1523</v>
      </c>
      <c r="D486" s="194">
        <v>157.49</v>
      </c>
      <c r="E486" s="229">
        <v>157.49</v>
      </c>
      <c r="F486" s="230" t="s">
        <v>33</v>
      </c>
      <c r="G486" s="231">
        <v>0</v>
      </c>
      <c r="H486" s="232">
        <v>0</v>
      </c>
      <c r="I486" s="232">
        <v>0</v>
      </c>
      <c r="J486" s="232">
        <v>0</v>
      </c>
      <c r="K486" s="233">
        <v>0</v>
      </c>
      <c r="L486" s="232">
        <f t="shared" si="70"/>
        <v>0</v>
      </c>
      <c r="M486" s="234">
        <v>0</v>
      </c>
      <c r="N486" s="232">
        <f t="shared" si="79"/>
        <v>0</v>
      </c>
      <c r="O486" s="242"/>
      <c r="P486" s="216"/>
      <c r="Q486" s="236">
        <f t="shared" si="71"/>
        <v>0</v>
      </c>
      <c r="R486" s="237">
        <v>0</v>
      </c>
      <c r="S486" s="236">
        <f t="shared" si="72"/>
        <v>0</v>
      </c>
      <c r="T486" s="236">
        <f t="shared" si="73"/>
        <v>0</v>
      </c>
      <c r="U486" s="236">
        <f t="shared" si="74"/>
        <v>0</v>
      </c>
      <c r="V486" s="236">
        <f t="shared" si="75"/>
        <v>0</v>
      </c>
      <c r="W486" s="236">
        <f t="shared" si="76"/>
        <v>0</v>
      </c>
      <c r="X486" s="238">
        <f t="shared" si="77"/>
        <v>0</v>
      </c>
      <c r="Y486" s="238">
        <f t="shared" si="78"/>
        <v>0</v>
      </c>
    </row>
    <row r="487" spans="1:25" ht="30" x14ac:dyDescent="0.25">
      <c r="A487" s="191" t="s">
        <v>1270</v>
      </c>
      <c r="B487" s="228" t="s">
        <v>1524</v>
      </c>
      <c r="C487" s="193" t="s">
        <v>1525</v>
      </c>
      <c r="D487" s="194">
        <v>179.8</v>
      </c>
      <c r="E487" s="229">
        <v>179.8</v>
      </c>
      <c r="F487" s="230" t="s">
        <v>33</v>
      </c>
      <c r="G487" s="231">
        <v>0</v>
      </c>
      <c r="H487" s="232">
        <v>0</v>
      </c>
      <c r="I487" s="232">
        <v>0</v>
      </c>
      <c r="J487" s="232">
        <v>0</v>
      </c>
      <c r="K487" s="233">
        <v>0</v>
      </c>
      <c r="L487" s="232">
        <f t="shared" si="70"/>
        <v>0</v>
      </c>
      <c r="M487" s="234">
        <v>0</v>
      </c>
      <c r="N487" s="232">
        <f t="shared" si="79"/>
        <v>0</v>
      </c>
      <c r="O487" s="242"/>
      <c r="P487" s="216"/>
      <c r="Q487" s="236">
        <f t="shared" si="71"/>
        <v>0</v>
      </c>
      <c r="R487" s="237">
        <v>0</v>
      </c>
      <c r="S487" s="236">
        <f t="shared" si="72"/>
        <v>0</v>
      </c>
      <c r="T487" s="236">
        <f t="shared" si="73"/>
        <v>0</v>
      </c>
      <c r="U487" s="236">
        <f t="shared" si="74"/>
        <v>0</v>
      </c>
      <c r="V487" s="236">
        <f t="shared" si="75"/>
        <v>0</v>
      </c>
      <c r="W487" s="236">
        <f t="shared" si="76"/>
        <v>0</v>
      </c>
      <c r="X487" s="238">
        <f t="shared" si="77"/>
        <v>0</v>
      </c>
      <c r="Y487" s="238">
        <f t="shared" si="78"/>
        <v>0</v>
      </c>
    </row>
    <row r="488" spans="1:25" ht="18" x14ac:dyDescent="0.25">
      <c r="A488" s="191" t="s">
        <v>27</v>
      </c>
      <c r="B488" s="228" t="s">
        <v>114</v>
      </c>
      <c r="C488" s="193" t="s">
        <v>115</v>
      </c>
      <c r="D488" s="194">
        <v>78.88</v>
      </c>
      <c r="E488" s="229">
        <v>78.88</v>
      </c>
      <c r="F488" s="230" t="s">
        <v>33</v>
      </c>
      <c r="G488" s="231">
        <v>81</v>
      </c>
      <c r="H488" s="232">
        <v>0</v>
      </c>
      <c r="I488" s="232">
        <v>0</v>
      </c>
      <c r="J488" s="232">
        <v>12</v>
      </c>
      <c r="K488" s="233">
        <v>0</v>
      </c>
      <c r="L488" s="232">
        <f t="shared" si="70"/>
        <v>69</v>
      </c>
      <c r="M488" s="234">
        <v>69</v>
      </c>
      <c r="N488" s="232">
        <f t="shared" si="79"/>
        <v>0</v>
      </c>
      <c r="O488" s="249"/>
      <c r="P488" s="216"/>
      <c r="Q488" s="236">
        <f t="shared" si="71"/>
        <v>6389.28</v>
      </c>
      <c r="R488" s="237">
        <v>0</v>
      </c>
      <c r="S488" s="236">
        <f t="shared" si="72"/>
        <v>0</v>
      </c>
      <c r="T488" s="236">
        <f t="shared" si="73"/>
        <v>0</v>
      </c>
      <c r="U488" s="236">
        <f t="shared" si="74"/>
        <v>946.56</v>
      </c>
      <c r="V488" s="236">
        <f t="shared" si="75"/>
        <v>0</v>
      </c>
      <c r="W488" s="236">
        <f t="shared" si="76"/>
        <v>5442.7199999999993</v>
      </c>
      <c r="X488" s="238">
        <f t="shared" si="77"/>
        <v>5442.7199999999993</v>
      </c>
      <c r="Y488" s="238">
        <f t="shared" si="78"/>
        <v>0</v>
      </c>
    </row>
    <row r="489" spans="1:25" ht="30" x14ac:dyDescent="0.25">
      <c r="A489" s="191" t="s">
        <v>1739</v>
      </c>
      <c r="B489" s="228" t="s">
        <v>1797</v>
      </c>
      <c r="C489" s="193" t="s">
        <v>1798</v>
      </c>
      <c r="D489" s="194">
        <v>441.95</v>
      </c>
      <c r="E489" s="229">
        <v>441.95</v>
      </c>
      <c r="F489" s="230"/>
      <c r="G489" s="231">
        <v>3</v>
      </c>
      <c r="H489" s="232">
        <v>0</v>
      </c>
      <c r="I489" s="232">
        <v>0</v>
      </c>
      <c r="J489" s="232">
        <v>0</v>
      </c>
      <c r="K489" s="233">
        <v>0</v>
      </c>
      <c r="L489" s="232">
        <f t="shared" si="70"/>
        <v>3</v>
      </c>
      <c r="M489" s="234">
        <v>3</v>
      </c>
      <c r="N489" s="232">
        <f t="shared" si="79"/>
        <v>0</v>
      </c>
      <c r="O489" s="242"/>
      <c r="P489" s="216"/>
      <c r="Q489" s="236">
        <f t="shared" si="71"/>
        <v>1325.85</v>
      </c>
      <c r="R489" s="237">
        <v>0</v>
      </c>
      <c r="S489" s="236">
        <f t="shared" si="72"/>
        <v>0</v>
      </c>
      <c r="T489" s="236">
        <f t="shared" si="73"/>
        <v>0</v>
      </c>
      <c r="U489" s="236">
        <f t="shared" si="74"/>
        <v>0</v>
      </c>
      <c r="V489" s="236">
        <f t="shared" si="75"/>
        <v>0</v>
      </c>
      <c r="W489" s="236">
        <f t="shared" si="76"/>
        <v>1325.85</v>
      </c>
      <c r="X489" s="238">
        <f t="shared" si="77"/>
        <v>1325.85</v>
      </c>
      <c r="Y489" s="238">
        <f t="shared" si="78"/>
        <v>0</v>
      </c>
    </row>
    <row r="490" spans="1:25" ht="45" x14ac:dyDescent="0.25">
      <c r="A490" s="191" t="s">
        <v>1271</v>
      </c>
      <c r="B490" s="228" t="s">
        <v>1697</v>
      </c>
      <c r="C490" s="193" t="s">
        <v>1698</v>
      </c>
      <c r="D490" s="194">
        <v>206.67</v>
      </c>
      <c r="E490" s="229">
        <v>206.67</v>
      </c>
      <c r="F490" s="230" t="s">
        <v>33</v>
      </c>
      <c r="G490" s="231">
        <v>2</v>
      </c>
      <c r="H490" s="232">
        <v>0</v>
      </c>
      <c r="I490" s="232">
        <v>0</v>
      </c>
      <c r="J490" s="232">
        <v>0</v>
      </c>
      <c r="K490" s="233">
        <v>0</v>
      </c>
      <c r="L490" s="232">
        <f t="shared" si="70"/>
        <v>2</v>
      </c>
      <c r="M490" s="234">
        <v>2</v>
      </c>
      <c r="N490" s="232">
        <f t="shared" si="79"/>
        <v>0</v>
      </c>
      <c r="O490" s="243"/>
      <c r="P490" s="216"/>
      <c r="Q490" s="236">
        <f t="shared" si="71"/>
        <v>413.34</v>
      </c>
      <c r="R490" s="237">
        <v>0</v>
      </c>
      <c r="S490" s="236">
        <f t="shared" si="72"/>
        <v>0</v>
      </c>
      <c r="T490" s="236">
        <f t="shared" si="73"/>
        <v>0</v>
      </c>
      <c r="U490" s="236">
        <f t="shared" si="74"/>
        <v>0</v>
      </c>
      <c r="V490" s="236">
        <f t="shared" si="75"/>
        <v>0</v>
      </c>
      <c r="W490" s="236">
        <f t="shared" si="76"/>
        <v>413.34</v>
      </c>
      <c r="X490" s="238">
        <f t="shared" si="77"/>
        <v>413.34</v>
      </c>
      <c r="Y490" s="238">
        <f t="shared" si="78"/>
        <v>0</v>
      </c>
    </row>
    <row r="491" spans="1:25" ht="45" x14ac:dyDescent="0.25">
      <c r="A491" s="191" t="s">
        <v>1436</v>
      </c>
      <c r="B491" s="228" t="s">
        <v>1469</v>
      </c>
      <c r="C491" s="193" t="s">
        <v>1470</v>
      </c>
      <c r="D491" s="194">
        <v>49</v>
      </c>
      <c r="E491" s="229">
        <v>49</v>
      </c>
      <c r="F491" s="230" t="s">
        <v>33</v>
      </c>
      <c r="G491" s="231">
        <v>0</v>
      </c>
      <c r="H491" s="232">
        <v>0</v>
      </c>
      <c r="I491" s="232">
        <v>0</v>
      </c>
      <c r="J491" s="232">
        <v>0</v>
      </c>
      <c r="K491" s="233">
        <v>0</v>
      </c>
      <c r="L491" s="232">
        <f t="shared" si="70"/>
        <v>0</v>
      </c>
      <c r="M491" s="232">
        <v>0</v>
      </c>
      <c r="N491" s="232">
        <f t="shared" si="79"/>
        <v>0</v>
      </c>
      <c r="O491" s="242"/>
      <c r="P491" s="216"/>
      <c r="Q491" s="236">
        <f t="shared" si="71"/>
        <v>0</v>
      </c>
      <c r="R491" s="237">
        <v>0</v>
      </c>
      <c r="S491" s="236">
        <f t="shared" si="72"/>
        <v>0</v>
      </c>
      <c r="T491" s="236">
        <f t="shared" si="73"/>
        <v>0</v>
      </c>
      <c r="U491" s="236">
        <f t="shared" si="74"/>
        <v>0</v>
      </c>
      <c r="V491" s="236">
        <f t="shared" si="75"/>
        <v>0</v>
      </c>
      <c r="W491" s="236">
        <f t="shared" si="76"/>
        <v>0</v>
      </c>
      <c r="X491" s="238">
        <f t="shared" si="77"/>
        <v>0</v>
      </c>
      <c r="Y491" s="238">
        <f t="shared" si="78"/>
        <v>0</v>
      </c>
    </row>
    <row r="492" spans="1:25" ht="45" x14ac:dyDescent="0.25">
      <c r="A492" s="211" t="s">
        <v>1436</v>
      </c>
      <c r="B492" s="260" t="s">
        <v>1471</v>
      </c>
      <c r="C492" s="213" t="s">
        <v>1472</v>
      </c>
      <c r="D492" s="214">
        <v>435</v>
      </c>
      <c r="E492" s="261">
        <v>435</v>
      </c>
      <c r="F492" s="262" t="s">
        <v>33</v>
      </c>
      <c r="G492" s="231">
        <v>0</v>
      </c>
      <c r="H492" s="232">
        <v>0</v>
      </c>
      <c r="I492" s="263">
        <v>0</v>
      </c>
      <c r="J492" s="232">
        <v>0</v>
      </c>
      <c r="K492" s="233">
        <v>0</v>
      </c>
      <c r="L492" s="232">
        <f t="shared" si="70"/>
        <v>0</v>
      </c>
      <c r="M492" s="265">
        <v>0</v>
      </c>
      <c r="N492" s="232">
        <f t="shared" si="79"/>
        <v>0</v>
      </c>
      <c r="O492" s="242"/>
      <c r="P492" s="216"/>
      <c r="Q492" s="236">
        <f t="shared" si="71"/>
        <v>0</v>
      </c>
      <c r="R492" s="237">
        <v>0</v>
      </c>
      <c r="S492" s="236">
        <f t="shared" si="72"/>
        <v>0</v>
      </c>
      <c r="T492" s="236">
        <f t="shared" si="73"/>
        <v>0</v>
      </c>
      <c r="U492" s="236">
        <f t="shared" si="74"/>
        <v>0</v>
      </c>
      <c r="V492" s="236">
        <f t="shared" si="75"/>
        <v>0</v>
      </c>
      <c r="W492" s="236">
        <f t="shared" si="76"/>
        <v>0</v>
      </c>
      <c r="X492" s="238">
        <f t="shared" si="77"/>
        <v>0</v>
      </c>
      <c r="Y492" s="238">
        <f t="shared" si="78"/>
        <v>0</v>
      </c>
    </row>
    <row r="493" spans="1:25" ht="30" x14ac:dyDescent="0.25">
      <c r="A493" s="191" t="s">
        <v>1271</v>
      </c>
      <c r="B493" s="228" t="s">
        <v>1699</v>
      </c>
      <c r="C493" s="193" t="s">
        <v>1700</v>
      </c>
      <c r="D493" s="194">
        <v>32</v>
      </c>
      <c r="E493" s="229">
        <v>32</v>
      </c>
      <c r="F493" s="230" t="s">
        <v>33</v>
      </c>
      <c r="G493" s="231">
        <v>1</v>
      </c>
      <c r="H493" s="232">
        <v>0</v>
      </c>
      <c r="I493" s="232">
        <v>0</v>
      </c>
      <c r="J493" s="232">
        <v>1</v>
      </c>
      <c r="K493" s="233">
        <v>0</v>
      </c>
      <c r="L493" s="232">
        <f t="shared" si="70"/>
        <v>0</v>
      </c>
      <c r="M493" s="234">
        <v>0</v>
      </c>
      <c r="N493" s="232">
        <f t="shared" si="79"/>
        <v>0</v>
      </c>
      <c r="O493" s="242"/>
      <c r="P493" s="216"/>
      <c r="Q493" s="236">
        <f t="shared" si="71"/>
        <v>32</v>
      </c>
      <c r="R493" s="237">
        <v>0</v>
      </c>
      <c r="S493" s="236">
        <f t="shared" si="72"/>
        <v>0</v>
      </c>
      <c r="T493" s="236">
        <f t="shared" si="73"/>
        <v>0</v>
      </c>
      <c r="U493" s="236">
        <f t="shared" si="74"/>
        <v>32</v>
      </c>
      <c r="V493" s="236">
        <f t="shared" si="75"/>
        <v>0</v>
      </c>
      <c r="W493" s="236">
        <f t="shared" si="76"/>
        <v>0</v>
      </c>
      <c r="X493" s="238">
        <f t="shared" si="77"/>
        <v>0</v>
      </c>
      <c r="Y493" s="238">
        <f t="shared" si="78"/>
        <v>0</v>
      </c>
    </row>
    <row r="494" spans="1:25" ht="30" x14ac:dyDescent="0.25">
      <c r="A494" s="191" t="s">
        <v>1053</v>
      </c>
      <c r="B494" s="228" t="s">
        <v>1196</v>
      </c>
      <c r="C494" s="193" t="s">
        <v>1197</v>
      </c>
      <c r="D494" s="194">
        <v>7.25</v>
      </c>
      <c r="E494" s="229">
        <v>7.25</v>
      </c>
      <c r="F494" s="230" t="s">
        <v>33</v>
      </c>
      <c r="G494" s="231">
        <v>0</v>
      </c>
      <c r="H494" s="232">
        <v>0</v>
      </c>
      <c r="I494" s="232">
        <v>0</v>
      </c>
      <c r="J494" s="232">
        <v>0</v>
      </c>
      <c r="K494" s="233">
        <v>0</v>
      </c>
      <c r="L494" s="232">
        <f t="shared" si="70"/>
        <v>0</v>
      </c>
      <c r="M494" s="234">
        <v>0</v>
      </c>
      <c r="N494" s="232">
        <f t="shared" si="79"/>
        <v>0</v>
      </c>
      <c r="O494" s="242"/>
      <c r="P494" s="216"/>
      <c r="Q494" s="236">
        <f t="shared" si="71"/>
        <v>0</v>
      </c>
      <c r="R494" s="237">
        <v>0</v>
      </c>
      <c r="S494" s="236">
        <f t="shared" si="72"/>
        <v>0</v>
      </c>
      <c r="T494" s="236">
        <f t="shared" si="73"/>
        <v>0</v>
      </c>
      <c r="U494" s="236">
        <f t="shared" si="74"/>
        <v>0</v>
      </c>
      <c r="V494" s="236">
        <f t="shared" si="75"/>
        <v>0</v>
      </c>
      <c r="W494" s="236">
        <f t="shared" si="76"/>
        <v>0</v>
      </c>
      <c r="X494" s="238">
        <f t="shared" si="77"/>
        <v>0</v>
      </c>
      <c r="Y494" s="238">
        <f t="shared" si="78"/>
        <v>0</v>
      </c>
    </row>
    <row r="495" spans="1:25" ht="30" x14ac:dyDescent="0.25">
      <c r="A495" s="191" t="s">
        <v>1436</v>
      </c>
      <c r="B495" s="228" t="s">
        <v>1500</v>
      </c>
      <c r="C495" s="193" t="s">
        <v>1501</v>
      </c>
      <c r="D495" s="194">
        <v>436</v>
      </c>
      <c r="E495" s="229">
        <v>436</v>
      </c>
      <c r="F495" s="230" t="s">
        <v>33</v>
      </c>
      <c r="G495" s="231">
        <v>0</v>
      </c>
      <c r="H495" s="232">
        <v>0</v>
      </c>
      <c r="I495" s="232">
        <v>0</v>
      </c>
      <c r="J495" s="232">
        <v>0</v>
      </c>
      <c r="K495" s="233">
        <v>0</v>
      </c>
      <c r="L495" s="232">
        <f t="shared" si="70"/>
        <v>0</v>
      </c>
      <c r="M495" s="234">
        <v>0</v>
      </c>
      <c r="N495" s="232">
        <f t="shared" si="79"/>
        <v>0</v>
      </c>
      <c r="O495" s="242"/>
      <c r="P495" s="216"/>
      <c r="Q495" s="236">
        <f t="shared" si="71"/>
        <v>0</v>
      </c>
      <c r="R495" s="237">
        <v>0</v>
      </c>
      <c r="S495" s="236">
        <f t="shared" si="72"/>
        <v>0</v>
      </c>
      <c r="T495" s="236">
        <f t="shared" si="73"/>
        <v>0</v>
      </c>
      <c r="U495" s="236">
        <f t="shared" si="74"/>
        <v>0</v>
      </c>
      <c r="V495" s="236">
        <f t="shared" si="75"/>
        <v>0</v>
      </c>
      <c r="W495" s="236">
        <f t="shared" si="76"/>
        <v>0</v>
      </c>
      <c r="X495" s="238">
        <f t="shared" si="77"/>
        <v>0</v>
      </c>
      <c r="Y495" s="238">
        <f t="shared" si="78"/>
        <v>0</v>
      </c>
    </row>
    <row r="496" spans="1:25" ht="30" x14ac:dyDescent="0.25">
      <c r="A496" s="247"/>
      <c r="B496" s="228" t="s">
        <v>2489</v>
      </c>
      <c r="C496" s="195" t="s">
        <v>2201</v>
      </c>
      <c r="D496" s="198">
        <v>435</v>
      </c>
      <c r="E496" s="248">
        <v>435</v>
      </c>
      <c r="F496" s="230" t="s">
        <v>33</v>
      </c>
      <c r="G496" s="231">
        <v>0</v>
      </c>
      <c r="H496" s="232">
        <v>0</v>
      </c>
      <c r="I496" s="232">
        <v>0</v>
      </c>
      <c r="J496" s="232">
        <v>0</v>
      </c>
      <c r="K496" s="233">
        <v>0</v>
      </c>
      <c r="L496" s="232">
        <f t="shared" si="70"/>
        <v>0</v>
      </c>
      <c r="M496" s="234">
        <v>0</v>
      </c>
      <c r="N496" s="232">
        <f t="shared" si="79"/>
        <v>0</v>
      </c>
      <c r="O496" s="249" t="s">
        <v>2335</v>
      </c>
      <c r="P496" s="216"/>
      <c r="Q496" s="236">
        <f t="shared" si="71"/>
        <v>0</v>
      </c>
      <c r="R496" s="237">
        <v>0</v>
      </c>
      <c r="S496" s="236">
        <f t="shared" si="72"/>
        <v>0</v>
      </c>
      <c r="T496" s="236">
        <f t="shared" si="73"/>
        <v>0</v>
      </c>
      <c r="U496" s="236">
        <f t="shared" si="74"/>
        <v>0</v>
      </c>
      <c r="V496" s="236">
        <f t="shared" si="75"/>
        <v>0</v>
      </c>
      <c r="W496" s="236">
        <f t="shared" si="76"/>
        <v>0</v>
      </c>
      <c r="X496" s="238">
        <f t="shared" si="77"/>
        <v>0</v>
      </c>
      <c r="Y496" s="238">
        <f t="shared" si="78"/>
        <v>0</v>
      </c>
    </row>
    <row r="497" spans="1:25" ht="30" x14ac:dyDescent="0.25">
      <c r="A497" s="191" t="s">
        <v>1880</v>
      </c>
      <c r="B497" s="228" t="s">
        <v>1884</v>
      </c>
      <c r="C497" s="193" t="s">
        <v>1885</v>
      </c>
      <c r="D497" s="194">
        <v>209.99</v>
      </c>
      <c r="E497" s="229">
        <v>209.99</v>
      </c>
      <c r="F497" s="230" t="s">
        <v>33</v>
      </c>
      <c r="G497" s="231">
        <v>0</v>
      </c>
      <c r="H497" s="232">
        <v>0</v>
      </c>
      <c r="I497" s="232">
        <v>0</v>
      </c>
      <c r="J497" s="232">
        <v>0</v>
      </c>
      <c r="K497" s="233">
        <v>0</v>
      </c>
      <c r="L497" s="232">
        <f t="shared" si="70"/>
        <v>0</v>
      </c>
      <c r="M497" s="234">
        <v>0</v>
      </c>
      <c r="N497" s="232">
        <f t="shared" si="79"/>
        <v>0</v>
      </c>
      <c r="O497" s="243"/>
      <c r="P497" s="216"/>
      <c r="Q497" s="236">
        <f t="shared" si="71"/>
        <v>0</v>
      </c>
      <c r="R497" s="237">
        <v>0</v>
      </c>
      <c r="S497" s="236">
        <f t="shared" si="72"/>
        <v>0</v>
      </c>
      <c r="T497" s="236">
        <f t="shared" si="73"/>
        <v>0</v>
      </c>
      <c r="U497" s="236">
        <f t="shared" si="74"/>
        <v>0</v>
      </c>
      <c r="V497" s="236">
        <f t="shared" si="75"/>
        <v>0</v>
      </c>
      <c r="W497" s="236">
        <f t="shared" si="76"/>
        <v>0</v>
      </c>
      <c r="X497" s="238">
        <f t="shared" si="77"/>
        <v>0</v>
      </c>
      <c r="Y497" s="238">
        <f t="shared" si="78"/>
        <v>0</v>
      </c>
    </row>
    <row r="498" spans="1:25" ht="30" x14ac:dyDescent="0.25">
      <c r="A498" s="191" t="s">
        <v>1880</v>
      </c>
      <c r="B498" s="228" t="s">
        <v>1886</v>
      </c>
      <c r="C498" s="193" t="s">
        <v>1887</v>
      </c>
      <c r="D498" s="194">
        <v>1142.8599999999999</v>
      </c>
      <c r="E498" s="229">
        <v>1142.8599999999999</v>
      </c>
      <c r="F498" s="230" t="s">
        <v>33</v>
      </c>
      <c r="G498" s="231">
        <v>0</v>
      </c>
      <c r="H498" s="232">
        <v>0</v>
      </c>
      <c r="I498" s="232">
        <v>0</v>
      </c>
      <c r="J498" s="232">
        <v>0</v>
      </c>
      <c r="K498" s="233">
        <v>0</v>
      </c>
      <c r="L498" s="232">
        <f t="shared" si="70"/>
        <v>0</v>
      </c>
      <c r="M498" s="234">
        <v>0</v>
      </c>
      <c r="N498" s="232">
        <f t="shared" si="79"/>
        <v>0</v>
      </c>
      <c r="O498" s="242"/>
      <c r="P498" s="216"/>
      <c r="Q498" s="236">
        <f t="shared" si="71"/>
        <v>0</v>
      </c>
      <c r="R498" s="237">
        <v>0</v>
      </c>
      <c r="S498" s="236">
        <f t="shared" si="72"/>
        <v>0</v>
      </c>
      <c r="T498" s="236">
        <f t="shared" si="73"/>
        <v>0</v>
      </c>
      <c r="U498" s="236">
        <f t="shared" si="74"/>
        <v>0</v>
      </c>
      <c r="V498" s="236">
        <f t="shared" si="75"/>
        <v>0</v>
      </c>
      <c r="W498" s="236">
        <f t="shared" si="76"/>
        <v>0</v>
      </c>
      <c r="X498" s="238">
        <f t="shared" si="77"/>
        <v>0</v>
      </c>
      <c r="Y498" s="238">
        <f t="shared" si="78"/>
        <v>0</v>
      </c>
    </row>
    <row r="499" spans="1:25" ht="45" x14ac:dyDescent="0.25">
      <c r="A499" s="191" t="s">
        <v>1880</v>
      </c>
      <c r="B499" s="228" t="s">
        <v>1888</v>
      </c>
      <c r="C499" s="193" t="s">
        <v>1889</v>
      </c>
      <c r="D499" s="194">
        <v>472.12</v>
      </c>
      <c r="E499" s="229">
        <v>472.12</v>
      </c>
      <c r="F499" s="230" t="s">
        <v>33</v>
      </c>
      <c r="G499" s="231">
        <v>0</v>
      </c>
      <c r="H499" s="232">
        <v>0</v>
      </c>
      <c r="I499" s="232">
        <v>0</v>
      </c>
      <c r="J499" s="232">
        <v>0</v>
      </c>
      <c r="K499" s="233">
        <v>0</v>
      </c>
      <c r="L499" s="232">
        <f t="shared" si="70"/>
        <v>0</v>
      </c>
      <c r="M499" s="234">
        <v>0</v>
      </c>
      <c r="N499" s="232">
        <f t="shared" si="79"/>
        <v>0</v>
      </c>
      <c r="O499" s="242"/>
      <c r="P499" s="216"/>
      <c r="Q499" s="236">
        <f t="shared" si="71"/>
        <v>0</v>
      </c>
      <c r="R499" s="237">
        <v>0</v>
      </c>
      <c r="S499" s="236">
        <f t="shared" si="72"/>
        <v>0</v>
      </c>
      <c r="T499" s="236">
        <f t="shared" si="73"/>
        <v>0</v>
      </c>
      <c r="U499" s="236">
        <f t="shared" si="74"/>
        <v>0</v>
      </c>
      <c r="V499" s="236">
        <f t="shared" si="75"/>
        <v>0</v>
      </c>
      <c r="W499" s="236">
        <f t="shared" si="76"/>
        <v>0</v>
      </c>
      <c r="X499" s="238">
        <f t="shared" si="77"/>
        <v>0</v>
      </c>
      <c r="Y499" s="238">
        <f t="shared" si="78"/>
        <v>0</v>
      </c>
    </row>
    <row r="500" spans="1:25" ht="30" x14ac:dyDescent="0.25">
      <c r="A500" s="191" t="s">
        <v>1880</v>
      </c>
      <c r="B500" s="228" t="s">
        <v>1890</v>
      </c>
      <c r="C500" s="193" t="s">
        <v>1891</v>
      </c>
      <c r="D500" s="194">
        <v>857.24</v>
      </c>
      <c r="E500" s="229">
        <v>857.24</v>
      </c>
      <c r="F500" s="230" t="s">
        <v>33</v>
      </c>
      <c r="G500" s="231">
        <v>20</v>
      </c>
      <c r="H500" s="232">
        <v>0</v>
      </c>
      <c r="I500" s="232">
        <v>0</v>
      </c>
      <c r="J500" s="232">
        <v>0</v>
      </c>
      <c r="K500" s="233">
        <v>0</v>
      </c>
      <c r="L500" s="232">
        <f t="shared" si="70"/>
        <v>20</v>
      </c>
      <c r="M500" s="234">
        <v>20</v>
      </c>
      <c r="N500" s="232">
        <f t="shared" si="79"/>
        <v>0</v>
      </c>
      <c r="O500" s="243"/>
      <c r="P500" s="216"/>
      <c r="Q500" s="236">
        <f t="shared" si="71"/>
        <v>17144.8</v>
      </c>
      <c r="R500" s="237">
        <v>0</v>
      </c>
      <c r="S500" s="236">
        <f t="shared" si="72"/>
        <v>0</v>
      </c>
      <c r="T500" s="236">
        <f t="shared" si="73"/>
        <v>0</v>
      </c>
      <c r="U500" s="236">
        <f t="shared" si="74"/>
        <v>0</v>
      </c>
      <c r="V500" s="236">
        <f t="shared" si="75"/>
        <v>0</v>
      </c>
      <c r="W500" s="236">
        <f t="shared" si="76"/>
        <v>17144.8</v>
      </c>
      <c r="X500" s="238">
        <f t="shared" si="77"/>
        <v>17144.8</v>
      </c>
      <c r="Y500" s="238">
        <f t="shared" si="78"/>
        <v>0</v>
      </c>
    </row>
    <row r="501" spans="1:25" ht="30" x14ac:dyDescent="0.25">
      <c r="A501" s="191" t="s">
        <v>1053</v>
      </c>
      <c r="B501" s="228" t="s">
        <v>1198</v>
      </c>
      <c r="C501" s="193" t="s">
        <v>1199</v>
      </c>
      <c r="D501" s="194">
        <v>120</v>
      </c>
      <c r="E501" s="229">
        <v>120</v>
      </c>
      <c r="F501" s="230" t="s">
        <v>33</v>
      </c>
      <c r="G501" s="231">
        <v>30</v>
      </c>
      <c r="H501" s="232">
        <v>0</v>
      </c>
      <c r="I501" s="232">
        <v>0</v>
      </c>
      <c r="J501" s="232">
        <v>0</v>
      </c>
      <c r="K501" s="233">
        <v>0</v>
      </c>
      <c r="L501" s="232">
        <f t="shared" si="70"/>
        <v>30</v>
      </c>
      <c r="M501" s="234">
        <v>30</v>
      </c>
      <c r="N501" s="232">
        <f t="shared" si="79"/>
        <v>0</v>
      </c>
      <c r="O501" s="243"/>
      <c r="P501" s="216"/>
      <c r="Q501" s="236">
        <f t="shared" si="71"/>
        <v>3600</v>
      </c>
      <c r="R501" s="237">
        <v>0</v>
      </c>
      <c r="S501" s="236">
        <f t="shared" si="72"/>
        <v>0</v>
      </c>
      <c r="T501" s="236">
        <f t="shared" si="73"/>
        <v>0</v>
      </c>
      <c r="U501" s="236">
        <f t="shared" si="74"/>
        <v>0</v>
      </c>
      <c r="V501" s="236">
        <f t="shared" si="75"/>
        <v>0</v>
      </c>
      <c r="W501" s="236">
        <f t="shared" si="76"/>
        <v>3600</v>
      </c>
      <c r="X501" s="238">
        <f t="shared" si="77"/>
        <v>3600</v>
      </c>
      <c r="Y501" s="238">
        <f t="shared" si="78"/>
        <v>0</v>
      </c>
    </row>
    <row r="502" spans="1:25" ht="30" x14ac:dyDescent="0.25">
      <c r="A502" s="191" t="s">
        <v>1271</v>
      </c>
      <c r="B502" s="228" t="s">
        <v>1701</v>
      </c>
      <c r="C502" s="193" t="s">
        <v>1702</v>
      </c>
      <c r="D502" s="194">
        <v>1568.32</v>
      </c>
      <c r="E502" s="229">
        <v>1568.32</v>
      </c>
      <c r="F502" s="230" t="s">
        <v>33</v>
      </c>
      <c r="G502" s="231">
        <v>1</v>
      </c>
      <c r="H502" s="232">
        <v>0</v>
      </c>
      <c r="I502" s="232">
        <v>0</v>
      </c>
      <c r="J502" s="232">
        <v>0</v>
      </c>
      <c r="K502" s="233">
        <v>0</v>
      </c>
      <c r="L502" s="232">
        <f t="shared" si="70"/>
        <v>1</v>
      </c>
      <c r="M502" s="234">
        <v>1</v>
      </c>
      <c r="N502" s="232">
        <f t="shared" si="79"/>
        <v>0</v>
      </c>
      <c r="O502" s="242"/>
      <c r="P502" s="216"/>
      <c r="Q502" s="236">
        <f t="shared" si="71"/>
        <v>1568.32</v>
      </c>
      <c r="R502" s="237">
        <v>0</v>
      </c>
      <c r="S502" s="236">
        <f t="shared" si="72"/>
        <v>0</v>
      </c>
      <c r="T502" s="236">
        <f t="shared" si="73"/>
        <v>0</v>
      </c>
      <c r="U502" s="236">
        <f t="shared" si="74"/>
        <v>0</v>
      </c>
      <c r="V502" s="236">
        <f t="shared" si="75"/>
        <v>0</v>
      </c>
      <c r="W502" s="236">
        <f t="shared" si="76"/>
        <v>1568.32</v>
      </c>
      <c r="X502" s="238">
        <f t="shared" si="77"/>
        <v>1568.32</v>
      </c>
      <c r="Y502" s="238">
        <f t="shared" si="78"/>
        <v>0</v>
      </c>
    </row>
    <row r="503" spans="1:25" ht="30" x14ac:dyDescent="0.25">
      <c r="A503" s="191" t="s">
        <v>1270</v>
      </c>
      <c r="B503" s="228" t="s">
        <v>1526</v>
      </c>
      <c r="C503" s="193" t="s">
        <v>1527</v>
      </c>
      <c r="D503" s="194">
        <v>231.74</v>
      </c>
      <c r="E503" s="229">
        <v>231.74</v>
      </c>
      <c r="F503" s="230" t="s">
        <v>33</v>
      </c>
      <c r="G503" s="231">
        <v>0</v>
      </c>
      <c r="H503" s="232">
        <v>0</v>
      </c>
      <c r="I503" s="232">
        <v>0</v>
      </c>
      <c r="J503" s="232">
        <v>0</v>
      </c>
      <c r="K503" s="233">
        <v>0</v>
      </c>
      <c r="L503" s="232">
        <f t="shared" si="70"/>
        <v>0</v>
      </c>
      <c r="M503" s="234">
        <v>0</v>
      </c>
      <c r="N503" s="232">
        <f t="shared" si="79"/>
        <v>0</v>
      </c>
      <c r="O503" s="242"/>
      <c r="P503" s="216"/>
      <c r="Q503" s="236">
        <f t="shared" si="71"/>
        <v>0</v>
      </c>
      <c r="R503" s="237">
        <v>0</v>
      </c>
      <c r="S503" s="236">
        <f t="shared" si="72"/>
        <v>0</v>
      </c>
      <c r="T503" s="236">
        <f t="shared" si="73"/>
        <v>0</v>
      </c>
      <c r="U503" s="236">
        <f t="shared" si="74"/>
        <v>0</v>
      </c>
      <c r="V503" s="236">
        <f t="shared" si="75"/>
        <v>0</v>
      </c>
      <c r="W503" s="236">
        <f t="shared" si="76"/>
        <v>0</v>
      </c>
      <c r="X503" s="238">
        <f t="shared" si="77"/>
        <v>0</v>
      </c>
      <c r="Y503" s="238">
        <f t="shared" si="78"/>
        <v>0</v>
      </c>
    </row>
    <row r="504" spans="1:25" ht="45" x14ac:dyDescent="0.25">
      <c r="A504" s="191" t="s">
        <v>2633</v>
      </c>
      <c r="B504" s="228" t="s">
        <v>1502</v>
      </c>
      <c r="C504" s="193" t="s">
        <v>1503</v>
      </c>
      <c r="D504" s="194">
        <v>419</v>
      </c>
      <c r="E504" s="229">
        <v>419</v>
      </c>
      <c r="F504" s="230"/>
      <c r="G504" s="231">
        <v>0</v>
      </c>
      <c r="H504" s="232">
        <v>0</v>
      </c>
      <c r="I504" s="232">
        <v>0</v>
      </c>
      <c r="J504" s="232">
        <v>0</v>
      </c>
      <c r="K504" s="233">
        <v>0</v>
      </c>
      <c r="L504" s="232">
        <f t="shared" si="70"/>
        <v>0</v>
      </c>
      <c r="M504" s="234">
        <v>0</v>
      </c>
      <c r="N504" s="232">
        <f t="shared" si="79"/>
        <v>0</v>
      </c>
      <c r="O504" s="242"/>
      <c r="P504" s="216"/>
      <c r="Q504" s="236">
        <f t="shared" si="71"/>
        <v>0</v>
      </c>
      <c r="R504" s="237">
        <v>0</v>
      </c>
      <c r="S504" s="236">
        <f t="shared" si="72"/>
        <v>0</v>
      </c>
      <c r="T504" s="236">
        <f t="shared" si="73"/>
        <v>0</v>
      </c>
      <c r="U504" s="236">
        <f t="shared" si="74"/>
        <v>0</v>
      </c>
      <c r="V504" s="236">
        <f t="shared" si="75"/>
        <v>0</v>
      </c>
      <c r="W504" s="236">
        <f t="shared" si="76"/>
        <v>0</v>
      </c>
      <c r="X504" s="238">
        <f t="shared" si="77"/>
        <v>0</v>
      </c>
      <c r="Y504" s="238">
        <f t="shared" si="78"/>
        <v>0</v>
      </c>
    </row>
    <row r="505" spans="1:25" ht="30" x14ac:dyDescent="0.25">
      <c r="A505" s="191" t="s">
        <v>27</v>
      </c>
      <c r="B505" s="228" t="s">
        <v>116</v>
      </c>
      <c r="C505" s="193" t="s">
        <v>117</v>
      </c>
      <c r="D505" s="194">
        <v>183.28</v>
      </c>
      <c r="E505" s="229">
        <v>183.28</v>
      </c>
      <c r="F505" s="230" t="s">
        <v>33</v>
      </c>
      <c r="G505" s="231">
        <v>0</v>
      </c>
      <c r="H505" s="232">
        <v>10</v>
      </c>
      <c r="I505" s="232">
        <v>0</v>
      </c>
      <c r="J505" s="232">
        <v>6</v>
      </c>
      <c r="K505" s="233">
        <v>0</v>
      </c>
      <c r="L505" s="232">
        <f t="shared" si="70"/>
        <v>4</v>
      </c>
      <c r="M505" s="234">
        <v>4</v>
      </c>
      <c r="N505" s="232">
        <f t="shared" si="79"/>
        <v>0</v>
      </c>
      <c r="O505" s="249"/>
      <c r="P505" s="216"/>
      <c r="Q505" s="236">
        <f t="shared" si="71"/>
        <v>0</v>
      </c>
      <c r="R505" s="237">
        <v>0</v>
      </c>
      <c r="S505" s="236">
        <f t="shared" si="72"/>
        <v>1832.8</v>
      </c>
      <c r="T505" s="236">
        <f t="shared" si="73"/>
        <v>0</v>
      </c>
      <c r="U505" s="236">
        <f t="shared" si="74"/>
        <v>1099.68</v>
      </c>
      <c r="V505" s="236">
        <f t="shared" si="75"/>
        <v>0</v>
      </c>
      <c r="W505" s="236">
        <f t="shared" si="76"/>
        <v>733.11999999999989</v>
      </c>
      <c r="X505" s="238">
        <f t="shared" si="77"/>
        <v>733.12</v>
      </c>
      <c r="Y505" s="238">
        <f t="shared" si="78"/>
        <v>0</v>
      </c>
    </row>
    <row r="506" spans="1:25" ht="30" x14ac:dyDescent="0.25">
      <c r="A506" s="191" t="s">
        <v>27</v>
      </c>
      <c r="B506" s="228" t="s">
        <v>118</v>
      </c>
      <c r="C506" s="193" t="s">
        <v>119</v>
      </c>
      <c r="D506" s="194">
        <v>153.12</v>
      </c>
      <c r="E506" s="229">
        <v>153.12</v>
      </c>
      <c r="F506" s="230" t="s">
        <v>33</v>
      </c>
      <c r="G506" s="231">
        <v>0</v>
      </c>
      <c r="H506" s="232">
        <v>20</v>
      </c>
      <c r="I506" s="232">
        <v>0</v>
      </c>
      <c r="J506" s="232">
        <v>11</v>
      </c>
      <c r="K506" s="233">
        <v>0</v>
      </c>
      <c r="L506" s="232">
        <f t="shared" si="70"/>
        <v>9</v>
      </c>
      <c r="M506" s="234">
        <v>9</v>
      </c>
      <c r="N506" s="232">
        <f t="shared" si="79"/>
        <v>0</v>
      </c>
      <c r="O506" s="244"/>
      <c r="P506" s="216"/>
      <c r="Q506" s="236">
        <f t="shared" si="71"/>
        <v>0</v>
      </c>
      <c r="R506" s="237">
        <v>0</v>
      </c>
      <c r="S506" s="236">
        <f t="shared" si="72"/>
        <v>3062.4</v>
      </c>
      <c r="T506" s="236">
        <f t="shared" si="73"/>
        <v>0</v>
      </c>
      <c r="U506" s="236">
        <f t="shared" si="74"/>
        <v>1684.3200000000002</v>
      </c>
      <c r="V506" s="236">
        <f t="shared" si="75"/>
        <v>0</v>
      </c>
      <c r="W506" s="236">
        <f t="shared" si="76"/>
        <v>1378.08</v>
      </c>
      <c r="X506" s="238">
        <f t="shared" si="77"/>
        <v>1378.08</v>
      </c>
      <c r="Y506" s="238">
        <f t="shared" si="78"/>
        <v>0</v>
      </c>
    </row>
    <row r="507" spans="1:25" ht="30" x14ac:dyDescent="0.25">
      <c r="A507" s="191" t="s">
        <v>1053</v>
      </c>
      <c r="B507" s="228" t="s">
        <v>1200</v>
      </c>
      <c r="C507" s="193" t="s">
        <v>1201</v>
      </c>
      <c r="D507" s="194">
        <v>203.87</v>
      </c>
      <c r="E507" s="229">
        <v>203.87</v>
      </c>
      <c r="F507" s="230" t="s">
        <v>33</v>
      </c>
      <c r="G507" s="231">
        <v>0</v>
      </c>
      <c r="H507" s="232">
        <v>0</v>
      </c>
      <c r="I507" s="232">
        <v>0</v>
      </c>
      <c r="J507" s="232">
        <v>0</v>
      </c>
      <c r="K507" s="233">
        <v>0</v>
      </c>
      <c r="L507" s="232">
        <f t="shared" si="70"/>
        <v>0</v>
      </c>
      <c r="M507" s="234">
        <v>0</v>
      </c>
      <c r="N507" s="232">
        <f t="shared" si="79"/>
        <v>0</v>
      </c>
      <c r="O507" s="243"/>
      <c r="P507" s="216"/>
      <c r="Q507" s="236">
        <f t="shared" si="71"/>
        <v>0</v>
      </c>
      <c r="R507" s="237">
        <v>0</v>
      </c>
      <c r="S507" s="236">
        <f t="shared" si="72"/>
        <v>0</v>
      </c>
      <c r="T507" s="236">
        <f t="shared" si="73"/>
        <v>0</v>
      </c>
      <c r="U507" s="236">
        <f t="shared" si="74"/>
        <v>0</v>
      </c>
      <c r="V507" s="236">
        <f t="shared" si="75"/>
        <v>0</v>
      </c>
      <c r="W507" s="236">
        <f t="shared" si="76"/>
        <v>0</v>
      </c>
      <c r="X507" s="238">
        <f t="shared" si="77"/>
        <v>0</v>
      </c>
      <c r="Y507" s="238">
        <f t="shared" si="78"/>
        <v>0</v>
      </c>
    </row>
    <row r="508" spans="1:25" ht="45" x14ac:dyDescent="0.25">
      <c r="A508" s="191" t="s">
        <v>1587</v>
      </c>
      <c r="B508" s="228" t="s">
        <v>1592</v>
      </c>
      <c r="C508" s="193" t="s">
        <v>1593</v>
      </c>
      <c r="D508" s="194">
        <v>118.32</v>
      </c>
      <c r="E508" s="229">
        <v>118.32</v>
      </c>
      <c r="F508" s="230" t="s">
        <v>33</v>
      </c>
      <c r="G508" s="231">
        <v>0</v>
      </c>
      <c r="H508" s="232">
        <v>0</v>
      </c>
      <c r="I508" s="232">
        <v>0</v>
      </c>
      <c r="J508" s="232">
        <v>0</v>
      </c>
      <c r="K508" s="233">
        <v>0</v>
      </c>
      <c r="L508" s="232">
        <f t="shared" si="70"/>
        <v>0</v>
      </c>
      <c r="M508" s="234">
        <v>0</v>
      </c>
      <c r="N508" s="232">
        <f t="shared" si="79"/>
        <v>0</v>
      </c>
      <c r="O508" s="242"/>
      <c r="P508" s="216"/>
      <c r="Q508" s="236">
        <f t="shared" si="71"/>
        <v>0</v>
      </c>
      <c r="R508" s="237">
        <v>0</v>
      </c>
      <c r="S508" s="236">
        <f t="shared" si="72"/>
        <v>0</v>
      </c>
      <c r="T508" s="236">
        <f t="shared" si="73"/>
        <v>0</v>
      </c>
      <c r="U508" s="236">
        <f t="shared" si="74"/>
        <v>0</v>
      </c>
      <c r="V508" s="236">
        <f t="shared" si="75"/>
        <v>0</v>
      </c>
      <c r="W508" s="236">
        <f t="shared" si="76"/>
        <v>0</v>
      </c>
      <c r="X508" s="238">
        <f t="shared" si="77"/>
        <v>0</v>
      </c>
      <c r="Y508" s="238">
        <f t="shared" si="78"/>
        <v>0</v>
      </c>
    </row>
    <row r="509" spans="1:25" ht="45" x14ac:dyDescent="0.25">
      <c r="A509" s="191" t="s">
        <v>1875</v>
      </c>
      <c r="B509" s="228" t="s">
        <v>1878</v>
      </c>
      <c r="C509" s="193" t="s">
        <v>1879</v>
      </c>
      <c r="D509" s="194">
        <v>118.32</v>
      </c>
      <c r="E509" s="229">
        <v>118.32</v>
      </c>
      <c r="F509" s="230" t="s">
        <v>33</v>
      </c>
      <c r="G509" s="231">
        <v>1</v>
      </c>
      <c r="H509" s="232">
        <v>0</v>
      </c>
      <c r="I509" s="232">
        <v>0</v>
      </c>
      <c r="J509" s="232">
        <v>0</v>
      </c>
      <c r="K509" s="233">
        <v>0</v>
      </c>
      <c r="L509" s="232">
        <f t="shared" si="70"/>
        <v>1</v>
      </c>
      <c r="M509" s="234">
        <v>1</v>
      </c>
      <c r="N509" s="232">
        <f t="shared" si="79"/>
        <v>0</v>
      </c>
      <c r="O509" s="243"/>
      <c r="P509" s="216"/>
      <c r="Q509" s="236">
        <f t="shared" si="71"/>
        <v>118.32</v>
      </c>
      <c r="R509" s="237">
        <v>0</v>
      </c>
      <c r="S509" s="236">
        <f t="shared" si="72"/>
        <v>0</v>
      </c>
      <c r="T509" s="236">
        <f t="shared" si="73"/>
        <v>0</v>
      </c>
      <c r="U509" s="236">
        <f t="shared" si="74"/>
        <v>0</v>
      </c>
      <c r="V509" s="236">
        <f t="shared" si="75"/>
        <v>0</v>
      </c>
      <c r="W509" s="236">
        <f t="shared" si="76"/>
        <v>118.32</v>
      </c>
      <c r="X509" s="238">
        <f t="shared" si="77"/>
        <v>118.32</v>
      </c>
      <c r="Y509" s="238">
        <f t="shared" si="78"/>
        <v>0</v>
      </c>
    </row>
    <row r="510" spans="1:25" ht="60" x14ac:dyDescent="0.25">
      <c r="A510" s="191" t="s">
        <v>1053</v>
      </c>
      <c r="B510" s="228" t="s">
        <v>1202</v>
      </c>
      <c r="C510" s="193" t="s">
        <v>1203</v>
      </c>
      <c r="D510" s="194">
        <v>398.99</v>
      </c>
      <c r="E510" s="229">
        <v>398.99</v>
      </c>
      <c r="F510" s="230" t="s">
        <v>33</v>
      </c>
      <c r="G510" s="231">
        <v>0</v>
      </c>
      <c r="H510" s="232">
        <v>0</v>
      </c>
      <c r="I510" s="232">
        <v>0</v>
      </c>
      <c r="J510" s="232">
        <v>0</v>
      </c>
      <c r="K510" s="233">
        <v>0</v>
      </c>
      <c r="L510" s="232">
        <f t="shared" si="70"/>
        <v>0</v>
      </c>
      <c r="M510" s="234">
        <v>0</v>
      </c>
      <c r="N510" s="232">
        <f t="shared" si="79"/>
        <v>0</v>
      </c>
      <c r="O510" s="243"/>
      <c r="P510" s="216"/>
      <c r="Q510" s="236">
        <f t="shared" si="71"/>
        <v>0</v>
      </c>
      <c r="R510" s="237">
        <v>0</v>
      </c>
      <c r="S510" s="236">
        <f t="shared" si="72"/>
        <v>0</v>
      </c>
      <c r="T510" s="236">
        <f t="shared" si="73"/>
        <v>0</v>
      </c>
      <c r="U510" s="236">
        <f t="shared" si="74"/>
        <v>0</v>
      </c>
      <c r="V510" s="236">
        <f t="shared" si="75"/>
        <v>0</v>
      </c>
      <c r="W510" s="236">
        <f t="shared" si="76"/>
        <v>0</v>
      </c>
      <c r="X510" s="238">
        <f t="shared" si="77"/>
        <v>0</v>
      </c>
      <c r="Y510" s="238">
        <f t="shared" si="78"/>
        <v>0</v>
      </c>
    </row>
    <row r="511" spans="1:25" ht="60" x14ac:dyDescent="0.25">
      <c r="A511" s="191" t="s">
        <v>674</v>
      </c>
      <c r="B511" s="228" t="s">
        <v>806</v>
      </c>
      <c r="C511" s="193" t="s">
        <v>807</v>
      </c>
      <c r="D511" s="205">
        <v>149.63999999999999</v>
      </c>
      <c r="E511" s="255">
        <v>149.63999999999999</v>
      </c>
      <c r="F511" s="230" t="s">
        <v>33</v>
      </c>
      <c r="G511" s="231">
        <v>0</v>
      </c>
      <c r="H511" s="232">
        <v>0</v>
      </c>
      <c r="I511" s="232">
        <v>0</v>
      </c>
      <c r="J511" s="232">
        <v>0</v>
      </c>
      <c r="K511" s="233">
        <v>0</v>
      </c>
      <c r="L511" s="232">
        <f t="shared" si="70"/>
        <v>0</v>
      </c>
      <c r="M511" s="234">
        <v>0</v>
      </c>
      <c r="N511" s="232">
        <f t="shared" si="79"/>
        <v>0</v>
      </c>
      <c r="O511" s="244" t="s">
        <v>2335</v>
      </c>
      <c r="P511" s="216"/>
      <c r="Q511" s="236">
        <f t="shared" si="71"/>
        <v>0</v>
      </c>
      <c r="R511" s="237">
        <v>0</v>
      </c>
      <c r="S511" s="236">
        <f t="shared" si="72"/>
        <v>0</v>
      </c>
      <c r="T511" s="236">
        <f t="shared" si="73"/>
        <v>0</v>
      </c>
      <c r="U511" s="236">
        <f t="shared" si="74"/>
        <v>0</v>
      </c>
      <c r="V511" s="236">
        <f t="shared" si="75"/>
        <v>0</v>
      </c>
      <c r="W511" s="236">
        <f t="shared" si="76"/>
        <v>0</v>
      </c>
      <c r="X511" s="238">
        <f t="shared" si="77"/>
        <v>0</v>
      </c>
      <c r="Y511" s="238">
        <f t="shared" si="78"/>
        <v>0</v>
      </c>
    </row>
    <row r="512" spans="1:25" ht="30" x14ac:dyDescent="0.25">
      <c r="A512" s="191" t="s">
        <v>27</v>
      </c>
      <c r="B512" s="228" t="s">
        <v>120</v>
      </c>
      <c r="C512" s="193" t="s">
        <v>121</v>
      </c>
      <c r="D512" s="194">
        <v>58</v>
      </c>
      <c r="E512" s="229">
        <v>58</v>
      </c>
      <c r="F512" s="230" t="s">
        <v>30</v>
      </c>
      <c r="G512" s="231">
        <v>24</v>
      </c>
      <c r="H512" s="232">
        <v>6</v>
      </c>
      <c r="I512" s="232">
        <v>0</v>
      </c>
      <c r="J512" s="232">
        <v>9</v>
      </c>
      <c r="K512" s="233">
        <v>0</v>
      </c>
      <c r="L512" s="232">
        <f t="shared" si="70"/>
        <v>21</v>
      </c>
      <c r="M512" s="234">
        <v>21</v>
      </c>
      <c r="N512" s="232">
        <f t="shared" si="79"/>
        <v>0</v>
      </c>
      <c r="O512" s="244"/>
      <c r="P512" s="216"/>
      <c r="Q512" s="236">
        <f t="shared" si="71"/>
        <v>1392</v>
      </c>
      <c r="R512" s="237">
        <v>0</v>
      </c>
      <c r="S512" s="236">
        <f t="shared" si="72"/>
        <v>348</v>
      </c>
      <c r="T512" s="236">
        <f t="shared" si="73"/>
        <v>0</v>
      </c>
      <c r="U512" s="236">
        <f t="shared" si="74"/>
        <v>522</v>
      </c>
      <c r="V512" s="236">
        <f t="shared" si="75"/>
        <v>0</v>
      </c>
      <c r="W512" s="236">
        <f t="shared" si="76"/>
        <v>1218</v>
      </c>
      <c r="X512" s="238">
        <f t="shared" si="77"/>
        <v>1218</v>
      </c>
      <c r="Y512" s="238">
        <f t="shared" si="78"/>
        <v>0</v>
      </c>
    </row>
    <row r="513" spans="1:25" ht="30" x14ac:dyDescent="0.25">
      <c r="A513" s="191" t="s">
        <v>27</v>
      </c>
      <c r="B513" s="228" t="s">
        <v>122</v>
      </c>
      <c r="C513" s="193" t="s">
        <v>123</v>
      </c>
      <c r="D513" s="194">
        <v>62.06</v>
      </c>
      <c r="E513" s="229">
        <v>62.06</v>
      </c>
      <c r="F513" s="230" t="s">
        <v>33</v>
      </c>
      <c r="G513" s="231">
        <v>0</v>
      </c>
      <c r="H513" s="232">
        <v>0</v>
      </c>
      <c r="I513" s="232">
        <v>0</v>
      </c>
      <c r="J513" s="232">
        <v>0</v>
      </c>
      <c r="K513" s="233">
        <v>0</v>
      </c>
      <c r="L513" s="232">
        <f t="shared" si="70"/>
        <v>0</v>
      </c>
      <c r="M513" s="234">
        <v>0</v>
      </c>
      <c r="N513" s="232">
        <f t="shared" si="79"/>
        <v>0</v>
      </c>
      <c r="O513" s="242"/>
      <c r="P513" s="216"/>
      <c r="Q513" s="236">
        <f t="shared" si="71"/>
        <v>0</v>
      </c>
      <c r="R513" s="237">
        <v>0</v>
      </c>
      <c r="S513" s="236">
        <f t="shared" si="72"/>
        <v>0</v>
      </c>
      <c r="T513" s="236">
        <f t="shared" si="73"/>
        <v>0</v>
      </c>
      <c r="U513" s="236">
        <f t="shared" si="74"/>
        <v>0</v>
      </c>
      <c r="V513" s="236">
        <f t="shared" si="75"/>
        <v>0</v>
      </c>
      <c r="W513" s="236">
        <f t="shared" si="76"/>
        <v>0</v>
      </c>
      <c r="X513" s="238">
        <f t="shared" si="77"/>
        <v>0</v>
      </c>
      <c r="Y513" s="238">
        <f t="shared" si="78"/>
        <v>0</v>
      </c>
    </row>
    <row r="514" spans="1:25" ht="30" x14ac:dyDescent="0.25">
      <c r="A514" s="191" t="s">
        <v>27</v>
      </c>
      <c r="B514" s="228" t="s">
        <v>124</v>
      </c>
      <c r="C514" s="193" t="s">
        <v>125</v>
      </c>
      <c r="D514" s="194">
        <v>60.32</v>
      </c>
      <c r="E514" s="229">
        <v>60.32</v>
      </c>
      <c r="F514" s="230" t="s">
        <v>33</v>
      </c>
      <c r="G514" s="231">
        <v>7</v>
      </c>
      <c r="H514" s="232">
        <v>0</v>
      </c>
      <c r="I514" s="232">
        <v>0</v>
      </c>
      <c r="J514" s="232">
        <v>0</v>
      </c>
      <c r="K514" s="233">
        <v>0</v>
      </c>
      <c r="L514" s="232">
        <f t="shared" si="70"/>
        <v>7</v>
      </c>
      <c r="M514" s="234">
        <v>7</v>
      </c>
      <c r="N514" s="232">
        <f t="shared" si="79"/>
        <v>0</v>
      </c>
      <c r="O514" s="249"/>
      <c r="P514" s="216"/>
      <c r="Q514" s="236">
        <f t="shared" si="71"/>
        <v>422.24</v>
      </c>
      <c r="R514" s="237">
        <v>0</v>
      </c>
      <c r="S514" s="236">
        <f t="shared" si="72"/>
        <v>0</v>
      </c>
      <c r="T514" s="236">
        <f t="shared" si="73"/>
        <v>0</v>
      </c>
      <c r="U514" s="236">
        <f t="shared" si="74"/>
        <v>0</v>
      </c>
      <c r="V514" s="236">
        <f t="shared" si="75"/>
        <v>0</v>
      </c>
      <c r="W514" s="236">
        <f t="shared" si="76"/>
        <v>422.24</v>
      </c>
      <c r="X514" s="238">
        <f t="shared" si="77"/>
        <v>422.24</v>
      </c>
      <c r="Y514" s="238">
        <f t="shared" si="78"/>
        <v>0</v>
      </c>
    </row>
    <row r="515" spans="1:25" ht="30" x14ac:dyDescent="0.25">
      <c r="A515" s="191" t="s">
        <v>27</v>
      </c>
      <c r="B515" s="228" t="s">
        <v>126</v>
      </c>
      <c r="C515" s="193" t="s">
        <v>127</v>
      </c>
      <c r="D515" s="194">
        <v>58</v>
      </c>
      <c r="E515" s="229">
        <v>58</v>
      </c>
      <c r="F515" s="230" t="s">
        <v>33</v>
      </c>
      <c r="G515" s="231">
        <v>0</v>
      </c>
      <c r="H515" s="232">
        <v>0</v>
      </c>
      <c r="I515" s="232">
        <v>0</v>
      </c>
      <c r="J515" s="232">
        <v>0</v>
      </c>
      <c r="K515" s="233">
        <v>0</v>
      </c>
      <c r="L515" s="232">
        <f t="shared" si="70"/>
        <v>0</v>
      </c>
      <c r="M515" s="234">
        <v>0</v>
      </c>
      <c r="N515" s="232">
        <f t="shared" si="79"/>
        <v>0</v>
      </c>
      <c r="O515" s="242"/>
      <c r="P515" s="216"/>
      <c r="Q515" s="236">
        <f t="shared" si="71"/>
        <v>0</v>
      </c>
      <c r="R515" s="237">
        <v>0</v>
      </c>
      <c r="S515" s="236">
        <f t="shared" si="72"/>
        <v>0</v>
      </c>
      <c r="T515" s="236">
        <f t="shared" si="73"/>
        <v>0</v>
      </c>
      <c r="U515" s="236">
        <f t="shared" si="74"/>
        <v>0</v>
      </c>
      <c r="V515" s="236">
        <f t="shared" si="75"/>
        <v>0</v>
      </c>
      <c r="W515" s="236">
        <f t="shared" si="76"/>
        <v>0</v>
      </c>
      <c r="X515" s="238">
        <f t="shared" si="77"/>
        <v>0</v>
      </c>
      <c r="Y515" s="238">
        <f t="shared" si="78"/>
        <v>0</v>
      </c>
    </row>
    <row r="516" spans="1:25" ht="30" x14ac:dyDescent="0.25">
      <c r="A516" s="191" t="s">
        <v>228</v>
      </c>
      <c r="B516" s="228" t="s">
        <v>424</v>
      </c>
      <c r="C516" s="193" t="s">
        <v>425</v>
      </c>
      <c r="D516" s="194">
        <v>99</v>
      </c>
      <c r="E516" s="229">
        <v>99</v>
      </c>
      <c r="F516" s="230" t="s">
        <v>33</v>
      </c>
      <c r="G516" s="231">
        <v>0</v>
      </c>
      <c r="H516" s="232">
        <v>0</v>
      </c>
      <c r="I516" s="232">
        <v>0</v>
      </c>
      <c r="J516" s="232">
        <v>0</v>
      </c>
      <c r="K516" s="233">
        <v>0</v>
      </c>
      <c r="L516" s="232">
        <f t="shared" si="70"/>
        <v>0</v>
      </c>
      <c r="M516" s="234">
        <v>0</v>
      </c>
      <c r="N516" s="232">
        <f t="shared" si="79"/>
        <v>0</v>
      </c>
      <c r="O516" s="242"/>
      <c r="P516" s="216"/>
      <c r="Q516" s="236">
        <f t="shared" si="71"/>
        <v>0</v>
      </c>
      <c r="R516" s="237">
        <v>0</v>
      </c>
      <c r="S516" s="236">
        <f t="shared" si="72"/>
        <v>0</v>
      </c>
      <c r="T516" s="236">
        <f t="shared" si="73"/>
        <v>0</v>
      </c>
      <c r="U516" s="236">
        <f t="shared" si="74"/>
        <v>0</v>
      </c>
      <c r="V516" s="236">
        <f t="shared" si="75"/>
        <v>0</v>
      </c>
      <c r="W516" s="236">
        <f t="shared" si="76"/>
        <v>0</v>
      </c>
      <c r="X516" s="238">
        <f t="shared" si="77"/>
        <v>0</v>
      </c>
      <c r="Y516" s="238">
        <f t="shared" si="78"/>
        <v>0</v>
      </c>
    </row>
    <row r="517" spans="1:25" ht="30" x14ac:dyDescent="0.25">
      <c r="A517" s="191" t="s">
        <v>228</v>
      </c>
      <c r="B517" s="228" t="s">
        <v>426</v>
      </c>
      <c r="C517" s="193" t="s">
        <v>427</v>
      </c>
      <c r="D517" s="194">
        <v>933.8</v>
      </c>
      <c r="E517" s="229">
        <v>933.8</v>
      </c>
      <c r="F517" s="230" t="s">
        <v>33</v>
      </c>
      <c r="G517" s="231">
        <v>0</v>
      </c>
      <c r="H517" s="232">
        <v>0</v>
      </c>
      <c r="I517" s="232">
        <v>0</v>
      </c>
      <c r="J517" s="232">
        <v>0</v>
      </c>
      <c r="K517" s="233">
        <v>0</v>
      </c>
      <c r="L517" s="232">
        <f t="shared" si="70"/>
        <v>0</v>
      </c>
      <c r="M517" s="234">
        <v>0</v>
      </c>
      <c r="N517" s="232">
        <f t="shared" si="79"/>
        <v>0</v>
      </c>
      <c r="O517" s="243"/>
      <c r="P517" s="216"/>
      <c r="Q517" s="236">
        <f t="shared" si="71"/>
        <v>0</v>
      </c>
      <c r="R517" s="237">
        <v>0</v>
      </c>
      <c r="S517" s="236">
        <f t="shared" si="72"/>
        <v>0</v>
      </c>
      <c r="T517" s="236">
        <f t="shared" si="73"/>
        <v>0</v>
      </c>
      <c r="U517" s="236">
        <f t="shared" si="74"/>
        <v>0</v>
      </c>
      <c r="V517" s="236">
        <f t="shared" si="75"/>
        <v>0</v>
      </c>
      <c r="W517" s="236">
        <f t="shared" si="76"/>
        <v>0</v>
      </c>
      <c r="X517" s="238">
        <f t="shared" si="77"/>
        <v>0</v>
      </c>
      <c r="Y517" s="238">
        <f t="shared" si="78"/>
        <v>0</v>
      </c>
    </row>
    <row r="518" spans="1:25" ht="42.75" x14ac:dyDescent="0.25">
      <c r="A518" s="191" t="s">
        <v>1540</v>
      </c>
      <c r="B518" s="228" t="s">
        <v>1571</v>
      </c>
      <c r="C518" s="193" t="s">
        <v>1572</v>
      </c>
      <c r="D518" s="194">
        <v>550</v>
      </c>
      <c r="E518" s="229">
        <v>550</v>
      </c>
      <c r="F518" s="230" t="s">
        <v>33</v>
      </c>
      <c r="G518" s="231">
        <v>1</v>
      </c>
      <c r="H518" s="232">
        <v>0</v>
      </c>
      <c r="I518" s="232">
        <v>0</v>
      </c>
      <c r="J518" s="232">
        <v>0</v>
      </c>
      <c r="K518" s="233">
        <v>0</v>
      </c>
      <c r="L518" s="232">
        <f t="shared" si="70"/>
        <v>1</v>
      </c>
      <c r="M518" s="234">
        <v>1</v>
      </c>
      <c r="N518" s="232">
        <f t="shared" si="79"/>
        <v>0</v>
      </c>
      <c r="O518" s="243"/>
      <c r="P518" s="216"/>
      <c r="Q518" s="236">
        <f t="shared" si="71"/>
        <v>550</v>
      </c>
      <c r="R518" s="237">
        <v>0</v>
      </c>
      <c r="S518" s="236">
        <f t="shared" si="72"/>
        <v>0</v>
      </c>
      <c r="T518" s="236">
        <f t="shared" si="73"/>
        <v>0</v>
      </c>
      <c r="U518" s="236">
        <f t="shared" si="74"/>
        <v>0</v>
      </c>
      <c r="V518" s="236">
        <f t="shared" si="75"/>
        <v>0</v>
      </c>
      <c r="W518" s="236">
        <f t="shared" si="76"/>
        <v>550</v>
      </c>
      <c r="X518" s="238">
        <f t="shared" si="77"/>
        <v>550</v>
      </c>
      <c r="Y518" s="238">
        <f t="shared" si="78"/>
        <v>0</v>
      </c>
    </row>
    <row r="519" spans="1:25" ht="30" x14ac:dyDescent="0.25">
      <c r="A519" s="191" t="s">
        <v>228</v>
      </c>
      <c r="B519" s="228" t="s">
        <v>428</v>
      </c>
      <c r="C519" s="193" t="s">
        <v>429</v>
      </c>
      <c r="D519" s="194">
        <v>98.95</v>
      </c>
      <c r="E519" s="229">
        <v>98.95</v>
      </c>
      <c r="F519" s="230" t="s">
        <v>33</v>
      </c>
      <c r="G519" s="231">
        <v>0</v>
      </c>
      <c r="H519" s="232">
        <v>0</v>
      </c>
      <c r="I519" s="232">
        <v>0</v>
      </c>
      <c r="J519" s="232">
        <v>0</v>
      </c>
      <c r="K519" s="233">
        <v>0</v>
      </c>
      <c r="L519" s="232">
        <f t="shared" si="70"/>
        <v>0</v>
      </c>
      <c r="M519" s="234">
        <v>0</v>
      </c>
      <c r="N519" s="232">
        <f t="shared" si="79"/>
        <v>0</v>
      </c>
      <c r="O519" s="242"/>
      <c r="P519" s="216"/>
      <c r="Q519" s="236">
        <f t="shared" si="71"/>
        <v>0</v>
      </c>
      <c r="R519" s="237">
        <v>0</v>
      </c>
      <c r="S519" s="236">
        <f t="shared" si="72"/>
        <v>0</v>
      </c>
      <c r="T519" s="236">
        <f t="shared" si="73"/>
        <v>0</v>
      </c>
      <c r="U519" s="236">
        <f t="shared" si="74"/>
        <v>0</v>
      </c>
      <c r="V519" s="236">
        <f t="shared" si="75"/>
        <v>0</v>
      </c>
      <c r="W519" s="236">
        <f t="shared" si="76"/>
        <v>0</v>
      </c>
      <c r="X519" s="238">
        <f t="shared" si="77"/>
        <v>0</v>
      </c>
      <c r="Y519" s="238">
        <f t="shared" si="78"/>
        <v>0</v>
      </c>
    </row>
    <row r="520" spans="1:25" ht="30" x14ac:dyDescent="0.25">
      <c r="A520" s="191" t="s">
        <v>228</v>
      </c>
      <c r="B520" s="228" t="s">
        <v>430</v>
      </c>
      <c r="C520" s="193" t="s">
        <v>431</v>
      </c>
      <c r="D520" s="194">
        <v>400.84</v>
      </c>
      <c r="E520" s="229">
        <v>400.84</v>
      </c>
      <c r="F520" s="230" t="s">
        <v>33</v>
      </c>
      <c r="G520" s="231">
        <v>0</v>
      </c>
      <c r="H520" s="232">
        <v>0</v>
      </c>
      <c r="I520" s="232">
        <v>0</v>
      </c>
      <c r="J520" s="232">
        <v>0</v>
      </c>
      <c r="K520" s="233">
        <v>0</v>
      </c>
      <c r="L520" s="232">
        <f t="shared" si="70"/>
        <v>0</v>
      </c>
      <c r="M520" s="234">
        <v>0</v>
      </c>
      <c r="N520" s="232">
        <f t="shared" si="79"/>
        <v>0</v>
      </c>
      <c r="O520" s="243"/>
      <c r="P520" s="225"/>
      <c r="Q520" s="236">
        <f t="shared" si="71"/>
        <v>0</v>
      </c>
      <c r="R520" s="237">
        <v>0</v>
      </c>
      <c r="S520" s="236">
        <f t="shared" si="72"/>
        <v>0</v>
      </c>
      <c r="T520" s="236">
        <f t="shared" si="73"/>
        <v>0</v>
      </c>
      <c r="U520" s="236">
        <f t="shared" si="74"/>
        <v>0</v>
      </c>
      <c r="V520" s="236">
        <f t="shared" si="75"/>
        <v>0</v>
      </c>
      <c r="W520" s="236">
        <f t="shared" si="76"/>
        <v>0</v>
      </c>
      <c r="X520" s="238">
        <f t="shared" si="77"/>
        <v>0</v>
      </c>
      <c r="Y520" s="238">
        <f t="shared" si="78"/>
        <v>0</v>
      </c>
    </row>
    <row r="521" spans="1:25" ht="30" x14ac:dyDescent="0.25">
      <c r="A521" s="191" t="s">
        <v>228</v>
      </c>
      <c r="B521" s="228" t="s">
        <v>432</v>
      </c>
      <c r="C521" s="193" t="s">
        <v>433</v>
      </c>
      <c r="D521" s="194">
        <v>18.809999999999999</v>
      </c>
      <c r="E521" s="229">
        <v>18.809999999999999</v>
      </c>
      <c r="F521" s="230" t="s">
        <v>33</v>
      </c>
      <c r="G521" s="231">
        <v>8</v>
      </c>
      <c r="H521" s="232">
        <v>0</v>
      </c>
      <c r="I521" s="232">
        <v>0</v>
      </c>
      <c r="J521" s="232">
        <v>0</v>
      </c>
      <c r="K521" s="233">
        <v>0</v>
      </c>
      <c r="L521" s="232">
        <f t="shared" ref="L521:L584" si="80">G521+H521+I521-J521-K521</f>
        <v>8</v>
      </c>
      <c r="M521" s="234">
        <v>8</v>
      </c>
      <c r="N521" s="232">
        <f t="shared" si="79"/>
        <v>0</v>
      </c>
      <c r="O521" s="242"/>
      <c r="P521" s="216"/>
      <c r="Q521" s="236">
        <f t="shared" ref="Q521:Q584" si="81">G521*D521</f>
        <v>150.47999999999999</v>
      </c>
      <c r="R521" s="237">
        <v>0</v>
      </c>
      <c r="S521" s="236">
        <f t="shared" ref="S521:S584" si="82">H521*E521</f>
        <v>0</v>
      </c>
      <c r="T521" s="236">
        <f t="shared" ref="T521:T584" si="83">E521*I521</f>
        <v>0</v>
      </c>
      <c r="U521" s="236">
        <f t="shared" ref="U521:U584" si="84">E521*J521</f>
        <v>0</v>
      </c>
      <c r="V521" s="236">
        <f t="shared" ref="V521:V584" si="85">E521*K521</f>
        <v>0</v>
      </c>
      <c r="W521" s="236">
        <f t="shared" ref="W521:W584" si="86">Q521+R521+S521+T521-U521-V521</f>
        <v>150.47999999999999</v>
      </c>
      <c r="X521" s="238">
        <f t="shared" ref="X521:X584" si="87">L521*E521</f>
        <v>150.47999999999999</v>
      </c>
      <c r="Y521" s="238">
        <f t="shared" ref="Y521:Y584" si="88">X521-W521</f>
        <v>0</v>
      </c>
    </row>
    <row r="522" spans="1:25" ht="30" x14ac:dyDescent="0.25">
      <c r="A522" s="191" t="s">
        <v>228</v>
      </c>
      <c r="B522" s="228" t="s">
        <v>434</v>
      </c>
      <c r="C522" s="193" t="s">
        <v>435</v>
      </c>
      <c r="D522" s="194">
        <v>41.2</v>
      </c>
      <c r="E522" s="229">
        <v>41.2</v>
      </c>
      <c r="F522" s="230" t="s">
        <v>33</v>
      </c>
      <c r="G522" s="231">
        <v>10</v>
      </c>
      <c r="H522" s="232">
        <v>0</v>
      </c>
      <c r="I522" s="232">
        <v>0</v>
      </c>
      <c r="J522" s="232">
        <v>0</v>
      </c>
      <c r="K522" s="233">
        <v>0</v>
      </c>
      <c r="L522" s="232">
        <f t="shared" si="80"/>
        <v>10</v>
      </c>
      <c r="M522" s="234">
        <v>10</v>
      </c>
      <c r="N522" s="232">
        <f t="shared" ref="N522:N585" si="89">M522-L522</f>
        <v>0</v>
      </c>
      <c r="O522" s="242"/>
      <c r="P522" s="216"/>
      <c r="Q522" s="236">
        <f t="shared" si="81"/>
        <v>412</v>
      </c>
      <c r="R522" s="237">
        <v>0</v>
      </c>
      <c r="S522" s="236">
        <f t="shared" si="82"/>
        <v>0</v>
      </c>
      <c r="T522" s="236">
        <f t="shared" si="83"/>
        <v>0</v>
      </c>
      <c r="U522" s="236">
        <f t="shared" si="84"/>
        <v>0</v>
      </c>
      <c r="V522" s="236">
        <f t="shared" si="85"/>
        <v>0</v>
      </c>
      <c r="W522" s="236">
        <f t="shared" si="86"/>
        <v>412</v>
      </c>
      <c r="X522" s="238">
        <f t="shared" si="87"/>
        <v>412</v>
      </c>
      <c r="Y522" s="238">
        <f t="shared" si="88"/>
        <v>0</v>
      </c>
    </row>
    <row r="523" spans="1:25" ht="18" x14ac:dyDescent="0.25">
      <c r="A523" s="191" t="s">
        <v>1271</v>
      </c>
      <c r="B523" s="228" t="s">
        <v>1703</v>
      </c>
      <c r="C523" s="193" t="s">
        <v>1704</v>
      </c>
      <c r="D523" s="194">
        <v>5.34</v>
      </c>
      <c r="E523" s="229">
        <v>5.34</v>
      </c>
      <c r="F523" s="230" t="s">
        <v>33</v>
      </c>
      <c r="G523" s="231">
        <v>0</v>
      </c>
      <c r="H523" s="232">
        <v>0</v>
      </c>
      <c r="I523" s="232">
        <v>0</v>
      </c>
      <c r="J523" s="232">
        <v>0</v>
      </c>
      <c r="K523" s="233">
        <v>0</v>
      </c>
      <c r="L523" s="232">
        <f t="shared" si="80"/>
        <v>0</v>
      </c>
      <c r="M523" s="234">
        <v>0</v>
      </c>
      <c r="N523" s="232">
        <f t="shared" si="89"/>
        <v>0</v>
      </c>
      <c r="O523" s="242"/>
      <c r="P523" s="216"/>
      <c r="Q523" s="236">
        <f t="shared" si="81"/>
        <v>0</v>
      </c>
      <c r="R523" s="237">
        <v>0</v>
      </c>
      <c r="S523" s="236">
        <f t="shared" si="82"/>
        <v>0</v>
      </c>
      <c r="T523" s="236">
        <f t="shared" si="83"/>
        <v>0</v>
      </c>
      <c r="U523" s="236">
        <f t="shared" si="84"/>
        <v>0</v>
      </c>
      <c r="V523" s="236">
        <f t="shared" si="85"/>
        <v>0</v>
      </c>
      <c r="W523" s="236">
        <f t="shared" si="86"/>
        <v>0</v>
      </c>
      <c r="X523" s="238">
        <f t="shared" si="87"/>
        <v>0</v>
      </c>
      <c r="Y523" s="238">
        <f t="shared" si="88"/>
        <v>0</v>
      </c>
    </row>
    <row r="524" spans="1:25" ht="45" x14ac:dyDescent="0.25">
      <c r="A524" s="247" t="s">
        <v>1739</v>
      </c>
      <c r="B524" s="228" t="s">
        <v>2474</v>
      </c>
      <c r="C524" s="217" t="s">
        <v>1799</v>
      </c>
      <c r="D524" s="198">
        <v>1599.74</v>
      </c>
      <c r="E524" s="248">
        <v>1599.74</v>
      </c>
      <c r="F524" s="230" t="s">
        <v>33</v>
      </c>
      <c r="G524" s="231">
        <v>0</v>
      </c>
      <c r="H524" s="232">
        <v>0</v>
      </c>
      <c r="I524" s="232">
        <v>0</v>
      </c>
      <c r="J524" s="232">
        <v>0</v>
      </c>
      <c r="K524" s="233">
        <v>0</v>
      </c>
      <c r="L524" s="232">
        <f t="shared" si="80"/>
        <v>0</v>
      </c>
      <c r="M524" s="234">
        <v>0</v>
      </c>
      <c r="N524" s="232">
        <f t="shared" si="89"/>
        <v>0</v>
      </c>
      <c r="O524" s="242"/>
      <c r="P524" s="216"/>
      <c r="Q524" s="236">
        <f t="shared" si="81"/>
        <v>0</v>
      </c>
      <c r="R524" s="237">
        <v>0</v>
      </c>
      <c r="S524" s="236">
        <f t="shared" si="82"/>
        <v>0</v>
      </c>
      <c r="T524" s="236">
        <f t="shared" si="83"/>
        <v>0</v>
      </c>
      <c r="U524" s="236">
        <f t="shared" si="84"/>
        <v>0</v>
      </c>
      <c r="V524" s="236">
        <f t="shared" si="85"/>
        <v>0</v>
      </c>
      <c r="W524" s="236">
        <f t="shared" si="86"/>
        <v>0</v>
      </c>
      <c r="X524" s="238">
        <f t="shared" si="87"/>
        <v>0</v>
      </c>
      <c r="Y524" s="238">
        <f t="shared" si="88"/>
        <v>0</v>
      </c>
    </row>
    <row r="525" spans="1:25" ht="45" x14ac:dyDescent="0.25">
      <c r="A525" s="191" t="s">
        <v>1739</v>
      </c>
      <c r="B525" s="228" t="s">
        <v>1800</v>
      </c>
      <c r="C525" s="193" t="s">
        <v>1801</v>
      </c>
      <c r="D525" s="194">
        <v>831.73</v>
      </c>
      <c r="E525" s="229">
        <v>831.73</v>
      </c>
      <c r="F525" s="230" t="s">
        <v>33</v>
      </c>
      <c r="G525" s="231">
        <v>4</v>
      </c>
      <c r="H525" s="232">
        <v>0</v>
      </c>
      <c r="I525" s="232">
        <v>0</v>
      </c>
      <c r="J525" s="232">
        <v>2</v>
      </c>
      <c r="K525" s="233">
        <v>0</v>
      </c>
      <c r="L525" s="232">
        <f t="shared" si="80"/>
        <v>2</v>
      </c>
      <c r="M525" s="234">
        <v>2</v>
      </c>
      <c r="N525" s="232">
        <f t="shared" si="89"/>
        <v>0</v>
      </c>
      <c r="O525" s="242"/>
      <c r="P525" s="216"/>
      <c r="Q525" s="236">
        <f t="shared" si="81"/>
        <v>3326.92</v>
      </c>
      <c r="R525" s="237">
        <v>0</v>
      </c>
      <c r="S525" s="236">
        <f t="shared" si="82"/>
        <v>0</v>
      </c>
      <c r="T525" s="236">
        <f t="shared" si="83"/>
        <v>0</v>
      </c>
      <c r="U525" s="236">
        <f t="shared" si="84"/>
        <v>1663.46</v>
      </c>
      <c r="V525" s="236">
        <f t="shared" si="85"/>
        <v>0</v>
      </c>
      <c r="W525" s="236">
        <f t="shared" si="86"/>
        <v>1663.46</v>
      </c>
      <c r="X525" s="238">
        <f t="shared" si="87"/>
        <v>1663.46</v>
      </c>
      <c r="Y525" s="238">
        <f t="shared" si="88"/>
        <v>0</v>
      </c>
    </row>
    <row r="526" spans="1:25" ht="30" x14ac:dyDescent="0.25">
      <c r="A526" s="191" t="s">
        <v>1739</v>
      </c>
      <c r="B526" s="228" t="s">
        <v>1802</v>
      </c>
      <c r="C526" s="193" t="s">
        <v>1803</v>
      </c>
      <c r="D526" s="194">
        <v>2592</v>
      </c>
      <c r="E526" s="229">
        <v>2592</v>
      </c>
      <c r="F526" s="230" t="s">
        <v>33</v>
      </c>
      <c r="G526" s="231">
        <v>0</v>
      </c>
      <c r="H526" s="232">
        <v>0</v>
      </c>
      <c r="I526" s="232">
        <v>0</v>
      </c>
      <c r="J526" s="232">
        <v>0</v>
      </c>
      <c r="K526" s="233">
        <v>0</v>
      </c>
      <c r="L526" s="232">
        <f t="shared" si="80"/>
        <v>0</v>
      </c>
      <c r="M526" s="234">
        <v>0</v>
      </c>
      <c r="N526" s="232">
        <f t="shared" si="89"/>
        <v>0</v>
      </c>
      <c r="O526" s="242"/>
      <c r="P526" s="216"/>
      <c r="Q526" s="236">
        <f t="shared" si="81"/>
        <v>0</v>
      </c>
      <c r="R526" s="237">
        <v>0</v>
      </c>
      <c r="S526" s="236">
        <f t="shared" si="82"/>
        <v>0</v>
      </c>
      <c r="T526" s="236">
        <f t="shared" si="83"/>
        <v>0</v>
      </c>
      <c r="U526" s="236">
        <f t="shared" si="84"/>
        <v>0</v>
      </c>
      <c r="V526" s="236">
        <f t="shared" si="85"/>
        <v>0</v>
      </c>
      <c r="W526" s="236">
        <f t="shared" si="86"/>
        <v>0</v>
      </c>
      <c r="X526" s="238">
        <f t="shared" si="87"/>
        <v>0</v>
      </c>
      <c r="Y526" s="238">
        <f t="shared" si="88"/>
        <v>0</v>
      </c>
    </row>
    <row r="527" spans="1:25" ht="30" x14ac:dyDescent="0.25">
      <c r="A527" s="191" t="s">
        <v>1739</v>
      </c>
      <c r="B527" s="228" t="s">
        <v>1804</v>
      </c>
      <c r="C527" s="193" t="s">
        <v>1805</v>
      </c>
      <c r="D527" s="194">
        <v>7831.29</v>
      </c>
      <c r="E527" s="229">
        <v>7831.29</v>
      </c>
      <c r="F527" s="230"/>
      <c r="G527" s="231">
        <v>40</v>
      </c>
      <c r="H527" s="232">
        <v>0</v>
      </c>
      <c r="I527" s="232">
        <v>0</v>
      </c>
      <c r="J527" s="232">
        <v>0</v>
      </c>
      <c r="K527" s="233">
        <v>0</v>
      </c>
      <c r="L527" s="232">
        <f t="shared" si="80"/>
        <v>40</v>
      </c>
      <c r="M527" s="234">
        <v>40</v>
      </c>
      <c r="N527" s="232">
        <f t="shared" si="89"/>
        <v>0</v>
      </c>
      <c r="O527" s="242"/>
      <c r="P527" s="216"/>
      <c r="Q527" s="236">
        <f t="shared" si="81"/>
        <v>313251.59999999998</v>
      </c>
      <c r="R527" s="237">
        <v>0</v>
      </c>
      <c r="S527" s="236">
        <f t="shared" si="82"/>
        <v>0</v>
      </c>
      <c r="T527" s="236">
        <f t="shared" si="83"/>
        <v>0</v>
      </c>
      <c r="U527" s="236">
        <f t="shared" si="84"/>
        <v>0</v>
      </c>
      <c r="V527" s="236">
        <f t="shared" si="85"/>
        <v>0</v>
      </c>
      <c r="W527" s="236">
        <f t="shared" si="86"/>
        <v>313251.59999999998</v>
      </c>
      <c r="X527" s="238">
        <f t="shared" si="87"/>
        <v>313251.59999999998</v>
      </c>
      <c r="Y527" s="238">
        <f t="shared" si="88"/>
        <v>0</v>
      </c>
    </row>
    <row r="528" spans="1:25" ht="30" x14ac:dyDescent="0.25">
      <c r="A528" s="191" t="s">
        <v>1739</v>
      </c>
      <c r="B528" s="228" t="s">
        <v>1806</v>
      </c>
      <c r="C528" s="193" t="s">
        <v>1807</v>
      </c>
      <c r="D528" s="194">
        <v>835</v>
      </c>
      <c r="E528" s="229">
        <v>835</v>
      </c>
      <c r="F528" s="230" t="s">
        <v>33</v>
      </c>
      <c r="G528" s="231">
        <v>0</v>
      </c>
      <c r="H528" s="232">
        <v>0</v>
      </c>
      <c r="I528" s="232">
        <v>0</v>
      </c>
      <c r="J528" s="232">
        <v>0</v>
      </c>
      <c r="K528" s="233">
        <v>0</v>
      </c>
      <c r="L528" s="232">
        <f t="shared" si="80"/>
        <v>0</v>
      </c>
      <c r="M528" s="234">
        <v>0</v>
      </c>
      <c r="N528" s="232">
        <f t="shared" si="89"/>
        <v>0</v>
      </c>
      <c r="O528" s="242"/>
      <c r="P528" s="216"/>
      <c r="Q528" s="236">
        <f t="shared" si="81"/>
        <v>0</v>
      </c>
      <c r="R528" s="237">
        <v>0</v>
      </c>
      <c r="S528" s="236">
        <f t="shared" si="82"/>
        <v>0</v>
      </c>
      <c r="T528" s="236">
        <f t="shared" si="83"/>
        <v>0</v>
      </c>
      <c r="U528" s="236">
        <f t="shared" si="84"/>
        <v>0</v>
      </c>
      <c r="V528" s="236">
        <f t="shared" si="85"/>
        <v>0</v>
      </c>
      <c r="W528" s="236">
        <f t="shared" si="86"/>
        <v>0</v>
      </c>
      <c r="X528" s="238">
        <f t="shared" si="87"/>
        <v>0</v>
      </c>
      <c r="Y528" s="238">
        <f t="shared" si="88"/>
        <v>0</v>
      </c>
    </row>
    <row r="529" spans="1:25" ht="45" x14ac:dyDescent="0.25">
      <c r="A529" s="191" t="s">
        <v>1270</v>
      </c>
      <c r="B529" s="228" t="s">
        <v>1528</v>
      </c>
      <c r="C529" s="193" t="s">
        <v>1529</v>
      </c>
      <c r="D529" s="194">
        <v>986.46</v>
      </c>
      <c r="E529" s="229">
        <v>986.46</v>
      </c>
      <c r="F529" s="230" t="s">
        <v>33</v>
      </c>
      <c r="G529" s="231">
        <v>0</v>
      </c>
      <c r="H529" s="232">
        <v>0</v>
      </c>
      <c r="I529" s="232">
        <v>0</v>
      </c>
      <c r="J529" s="232">
        <v>0</v>
      </c>
      <c r="K529" s="233">
        <v>0</v>
      </c>
      <c r="L529" s="232">
        <f t="shared" si="80"/>
        <v>0</v>
      </c>
      <c r="M529" s="234">
        <v>0</v>
      </c>
      <c r="N529" s="232">
        <f t="shared" si="89"/>
        <v>0</v>
      </c>
      <c r="O529" s="242"/>
      <c r="P529" s="216"/>
      <c r="Q529" s="236">
        <f t="shared" si="81"/>
        <v>0</v>
      </c>
      <c r="R529" s="237">
        <v>0</v>
      </c>
      <c r="S529" s="236">
        <f t="shared" si="82"/>
        <v>0</v>
      </c>
      <c r="T529" s="236">
        <f t="shared" si="83"/>
        <v>0</v>
      </c>
      <c r="U529" s="236">
        <f t="shared" si="84"/>
        <v>0</v>
      </c>
      <c r="V529" s="236">
        <f t="shared" si="85"/>
        <v>0</v>
      </c>
      <c r="W529" s="236">
        <f t="shared" si="86"/>
        <v>0</v>
      </c>
      <c r="X529" s="238">
        <f t="shared" si="87"/>
        <v>0</v>
      </c>
      <c r="Y529" s="238">
        <f t="shared" si="88"/>
        <v>0</v>
      </c>
    </row>
    <row r="530" spans="1:25" ht="45" x14ac:dyDescent="0.25">
      <c r="A530" s="191"/>
      <c r="B530" s="228" t="s">
        <v>1204</v>
      </c>
      <c r="C530" s="193" t="s">
        <v>1205</v>
      </c>
      <c r="D530" s="204">
        <v>127.6</v>
      </c>
      <c r="E530" s="254">
        <v>127.6</v>
      </c>
      <c r="F530" s="230" t="s">
        <v>33</v>
      </c>
      <c r="G530" s="231">
        <v>0</v>
      </c>
      <c r="H530" s="232">
        <v>0</v>
      </c>
      <c r="I530" s="232"/>
      <c r="J530" s="232">
        <v>0</v>
      </c>
      <c r="K530" s="233"/>
      <c r="L530" s="232">
        <f t="shared" si="80"/>
        <v>0</v>
      </c>
      <c r="M530" s="234">
        <v>0</v>
      </c>
      <c r="N530" s="232">
        <f t="shared" si="89"/>
        <v>0</v>
      </c>
      <c r="O530" s="242"/>
      <c r="P530" s="216"/>
      <c r="Q530" s="236">
        <f t="shared" si="81"/>
        <v>0</v>
      </c>
      <c r="R530" s="237">
        <v>0</v>
      </c>
      <c r="S530" s="236">
        <f t="shared" si="82"/>
        <v>0</v>
      </c>
      <c r="T530" s="236">
        <f t="shared" si="83"/>
        <v>0</v>
      </c>
      <c r="U530" s="236">
        <f t="shared" si="84"/>
        <v>0</v>
      </c>
      <c r="V530" s="236">
        <f t="shared" si="85"/>
        <v>0</v>
      </c>
      <c r="W530" s="236">
        <f t="shared" si="86"/>
        <v>0</v>
      </c>
      <c r="X530" s="238">
        <f t="shared" si="87"/>
        <v>0</v>
      </c>
      <c r="Y530" s="238">
        <f t="shared" si="88"/>
        <v>0</v>
      </c>
    </row>
    <row r="531" spans="1:25" ht="30" x14ac:dyDescent="0.25">
      <c r="A531" s="191" t="s">
        <v>27</v>
      </c>
      <c r="B531" s="228" t="s">
        <v>128</v>
      </c>
      <c r="C531" s="193" t="s">
        <v>129</v>
      </c>
      <c r="D531" s="194">
        <v>110</v>
      </c>
      <c r="E531" s="229">
        <v>110</v>
      </c>
      <c r="F531" s="230" t="s">
        <v>76</v>
      </c>
      <c r="G531" s="231">
        <v>0</v>
      </c>
      <c r="H531" s="232">
        <v>0</v>
      </c>
      <c r="I531" s="232">
        <v>0</v>
      </c>
      <c r="J531" s="232">
        <v>0</v>
      </c>
      <c r="K531" s="233">
        <v>0</v>
      </c>
      <c r="L531" s="232">
        <f t="shared" si="80"/>
        <v>0</v>
      </c>
      <c r="M531" s="234">
        <v>0</v>
      </c>
      <c r="N531" s="232">
        <f t="shared" si="89"/>
        <v>0</v>
      </c>
      <c r="O531" s="243"/>
      <c r="P531" s="216"/>
      <c r="Q531" s="236">
        <f t="shared" si="81"/>
        <v>0</v>
      </c>
      <c r="R531" s="237">
        <v>0</v>
      </c>
      <c r="S531" s="236">
        <f t="shared" si="82"/>
        <v>0</v>
      </c>
      <c r="T531" s="236">
        <f t="shared" si="83"/>
        <v>0</v>
      </c>
      <c r="U531" s="236">
        <f t="shared" si="84"/>
        <v>0</v>
      </c>
      <c r="V531" s="236">
        <f t="shared" si="85"/>
        <v>0</v>
      </c>
      <c r="W531" s="236">
        <f t="shared" si="86"/>
        <v>0</v>
      </c>
      <c r="X531" s="238">
        <f t="shared" si="87"/>
        <v>0</v>
      </c>
      <c r="Y531" s="238">
        <f t="shared" si="88"/>
        <v>0</v>
      </c>
    </row>
    <row r="532" spans="1:25" ht="45" x14ac:dyDescent="0.25">
      <c r="A532" s="191" t="s">
        <v>674</v>
      </c>
      <c r="B532" s="228" t="s">
        <v>808</v>
      </c>
      <c r="C532" s="193" t="s">
        <v>809</v>
      </c>
      <c r="D532" s="194">
        <v>31.98</v>
      </c>
      <c r="E532" s="229">
        <v>31.98</v>
      </c>
      <c r="F532" s="230" t="s">
        <v>33</v>
      </c>
      <c r="G532" s="231">
        <v>3</v>
      </c>
      <c r="H532" s="232">
        <v>0</v>
      </c>
      <c r="I532" s="232">
        <v>0</v>
      </c>
      <c r="J532" s="232">
        <v>0</v>
      </c>
      <c r="K532" s="233">
        <v>0</v>
      </c>
      <c r="L532" s="232">
        <f t="shared" si="80"/>
        <v>3</v>
      </c>
      <c r="M532" s="234">
        <v>3</v>
      </c>
      <c r="N532" s="232">
        <f t="shared" si="89"/>
        <v>0</v>
      </c>
      <c r="O532" s="243"/>
      <c r="P532" s="216"/>
      <c r="Q532" s="236">
        <f t="shared" si="81"/>
        <v>95.94</v>
      </c>
      <c r="R532" s="237">
        <v>0</v>
      </c>
      <c r="S532" s="236">
        <f t="shared" si="82"/>
        <v>0</v>
      </c>
      <c r="T532" s="236">
        <f t="shared" si="83"/>
        <v>0</v>
      </c>
      <c r="U532" s="236">
        <f t="shared" si="84"/>
        <v>0</v>
      </c>
      <c r="V532" s="236">
        <f t="shared" si="85"/>
        <v>0</v>
      </c>
      <c r="W532" s="236">
        <f t="shared" si="86"/>
        <v>95.94</v>
      </c>
      <c r="X532" s="238">
        <f t="shared" si="87"/>
        <v>95.94</v>
      </c>
      <c r="Y532" s="238">
        <f t="shared" si="88"/>
        <v>0</v>
      </c>
    </row>
    <row r="533" spans="1:25" x14ac:dyDescent="0.25">
      <c r="A533" s="191" t="s">
        <v>1880</v>
      </c>
      <c r="B533" s="228" t="s">
        <v>1892</v>
      </c>
      <c r="C533" s="193" t="s">
        <v>1893</v>
      </c>
      <c r="D533" s="194">
        <v>0</v>
      </c>
      <c r="E533" s="229">
        <v>0</v>
      </c>
      <c r="F533" s="230" t="s">
        <v>33</v>
      </c>
      <c r="G533" s="231">
        <v>0</v>
      </c>
      <c r="H533" s="232">
        <v>0</v>
      </c>
      <c r="I533" s="232">
        <v>0</v>
      </c>
      <c r="J533" s="232">
        <v>0</v>
      </c>
      <c r="K533" s="233">
        <v>0</v>
      </c>
      <c r="L533" s="232">
        <f t="shared" si="80"/>
        <v>0</v>
      </c>
      <c r="M533" s="234">
        <v>0</v>
      </c>
      <c r="N533" s="232">
        <f t="shared" si="89"/>
        <v>0</v>
      </c>
      <c r="O533" s="243"/>
      <c r="P533" s="216"/>
      <c r="Q533" s="236">
        <f t="shared" si="81"/>
        <v>0</v>
      </c>
      <c r="R533" s="237">
        <v>0</v>
      </c>
      <c r="S533" s="236">
        <f t="shared" si="82"/>
        <v>0</v>
      </c>
      <c r="T533" s="236">
        <f t="shared" si="83"/>
        <v>0</v>
      </c>
      <c r="U533" s="236">
        <f t="shared" si="84"/>
        <v>0</v>
      </c>
      <c r="V533" s="236">
        <f t="shared" si="85"/>
        <v>0</v>
      </c>
      <c r="W533" s="236">
        <f t="shared" si="86"/>
        <v>0</v>
      </c>
      <c r="X533" s="238">
        <f t="shared" si="87"/>
        <v>0</v>
      </c>
      <c r="Y533" s="238">
        <f t="shared" si="88"/>
        <v>0</v>
      </c>
    </row>
    <row r="534" spans="1:25" x14ac:dyDescent="0.25">
      <c r="A534" s="191" t="s">
        <v>1880</v>
      </c>
      <c r="B534" s="228" t="s">
        <v>1894</v>
      </c>
      <c r="C534" s="193" t="s">
        <v>1895</v>
      </c>
      <c r="D534" s="194">
        <v>85.84</v>
      </c>
      <c r="E534" s="229">
        <v>85.84</v>
      </c>
      <c r="F534" s="230" t="s">
        <v>33</v>
      </c>
      <c r="G534" s="231">
        <v>0</v>
      </c>
      <c r="H534" s="232">
        <v>0</v>
      </c>
      <c r="I534" s="232">
        <v>0</v>
      </c>
      <c r="J534" s="232">
        <v>0</v>
      </c>
      <c r="K534" s="233">
        <v>0</v>
      </c>
      <c r="L534" s="232">
        <f t="shared" si="80"/>
        <v>0</v>
      </c>
      <c r="M534" s="234">
        <v>0</v>
      </c>
      <c r="N534" s="232">
        <f t="shared" si="89"/>
        <v>0</v>
      </c>
      <c r="O534" s="243"/>
      <c r="P534" s="216"/>
      <c r="Q534" s="236">
        <f t="shared" si="81"/>
        <v>0</v>
      </c>
      <c r="R534" s="237">
        <v>0</v>
      </c>
      <c r="S534" s="236">
        <f t="shared" si="82"/>
        <v>0</v>
      </c>
      <c r="T534" s="236">
        <f t="shared" si="83"/>
        <v>0</v>
      </c>
      <c r="U534" s="236">
        <f t="shared" si="84"/>
        <v>0</v>
      </c>
      <c r="V534" s="236">
        <f t="shared" si="85"/>
        <v>0</v>
      </c>
      <c r="W534" s="236">
        <f t="shared" si="86"/>
        <v>0</v>
      </c>
      <c r="X534" s="238">
        <f t="shared" si="87"/>
        <v>0</v>
      </c>
      <c r="Y534" s="238">
        <f t="shared" si="88"/>
        <v>0</v>
      </c>
    </row>
    <row r="535" spans="1:25" ht="30" x14ac:dyDescent="0.25">
      <c r="A535" s="191" t="s">
        <v>1739</v>
      </c>
      <c r="B535" s="228" t="s">
        <v>1808</v>
      </c>
      <c r="C535" s="193" t="s">
        <v>1809</v>
      </c>
      <c r="D535" s="194">
        <v>11.6</v>
      </c>
      <c r="E535" s="229">
        <v>11.6</v>
      </c>
      <c r="F535" s="230" t="s">
        <v>33</v>
      </c>
      <c r="G535" s="231">
        <v>267</v>
      </c>
      <c r="H535" s="232">
        <v>0</v>
      </c>
      <c r="I535" s="232">
        <v>0</v>
      </c>
      <c r="J535" s="232">
        <v>11</v>
      </c>
      <c r="K535" s="233">
        <v>0</v>
      </c>
      <c r="L535" s="232">
        <f t="shared" si="80"/>
        <v>256</v>
      </c>
      <c r="M535" s="234">
        <v>256</v>
      </c>
      <c r="N535" s="232">
        <f t="shared" si="89"/>
        <v>0</v>
      </c>
      <c r="O535" s="249"/>
      <c r="P535" s="216"/>
      <c r="Q535" s="236">
        <f t="shared" si="81"/>
        <v>3097.2</v>
      </c>
      <c r="R535" s="237">
        <v>0</v>
      </c>
      <c r="S535" s="236">
        <f t="shared" si="82"/>
        <v>0</v>
      </c>
      <c r="T535" s="236">
        <f t="shared" si="83"/>
        <v>0</v>
      </c>
      <c r="U535" s="236">
        <f t="shared" si="84"/>
        <v>127.6</v>
      </c>
      <c r="V535" s="236">
        <f t="shared" si="85"/>
        <v>0</v>
      </c>
      <c r="W535" s="236">
        <f t="shared" si="86"/>
        <v>2969.6</v>
      </c>
      <c r="X535" s="238">
        <f t="shared" si="87"/>
        <v>2969.6</v>
      </c>
      <c r="Y535" s="238">
        <f t="shared" si="88"/>
        <v>0</v>
      </c>
    </row>
    <row r="536" spans="1:25" ht="45" x14ac:dyDescent="0.25">
      <c r="A536" s="191" t="s">
        <v>1739</v>
      </c>
      <c r="B536" s="228" t="s">
        <v>1810</v>
      </c>
      <c r="C536" s="193" t="s">
        <v>1811</v>
      </c>
      <c r="D536" s="194">
        <v>9</v>
      </c>
      <c r="E536" s="229">
        <v>9</v>
      </c>
      <c r="F536" s="230" t="s">
        <v>33</v>
      </c>
      <c r="G536" s="231">
        <v>0</v>
      </c>
      <c r="H536" s="232">
        <v>0</v>
      </c>
      <c r="I536" s="232">
        <v>0</v>
      </c>
      <c r="J536" s="232">
        <v>0</v>
      </c>
      <c r="K536" s="233">
        <v>0</v>
      </c>
      <c r="L536" s="232">
        <f t="shared" si="80"/>
        <v>0</v>
      </c>
      <c r="M536" s="234">
        <v>0</v>
      </c>
      <c r="N536" s="232">
        <f t="shared" si="89"/>
        <v>0</v>
      </c>
      <c r="O536" s="243"/>
      <c r="P536" s="216"/>
      <c r="Q536" s="236">
        <f t="shared" si="81"/>
        <v>0</v>
      </c>
      <c r="R536" s="237">
        <v>0</v>
      </c>
      <c r="S536" s="236">
        <f t="shared" si="82"/>
        <v>0</v>
      </c>
      <c r="T536" s="236">
        <f t="shared" si="83"/>
        <v>0</v>
      </c>
      <c r="U536" s="236">
        <f t="shared" si="84"/>
        <v>0</v>
      </c>
      <c r="V536" s="236">
        <f t="shared" si="85"/>
        <v>0</v>
      </c>
      <c r="W536" s="236">
        <f t="shared" si="86"/>
        <v>0</v>
      </c>
      <c r="X536" s="238">
        <f t="shared" si="87"/>
        <v>0</v>
      </c>
      <c r="Y536" s="238">
        <f t="shared" si="88"/>
        <v>0</v>
      </c>
    </row>
    <row r="537" spans="1:25" ht="30" x14ac:dyDescent="0.25">
      <c r="A537" s="191" t="s">
        <v>1739</v>
      </c>
      <c r="B537" s="228" t="s">
        <v>1812</v>
      </c>
      <c r="C537" s="193" t="s">
        <v>1813</v>
      </c>
      <c r="D537" s="194">
        <v>10.039999999999999</v>
      </c>
      <c r="E537" s="229">
        <v>10.039999999999999</v>
      </c>
      <c r="F537" s="230" t="s">
        <v>33</v>
      </c>
      <c r="G537" s="231">
        <v>0</v>
      </c>
      <c r="H537" s="232">
        <v>0</v>
      </c>
      <c r="I537" s="232">
        <v>0</v>
      </c>
      <c r="J537" s="232">
        <v>0</v>
      </c>
      <c r="K537" s="233">
        <v>0</v>
      </c>
      <c r="L537" s="232">
        <f t="shared" si="80"/>
        <v>0</v>
      </c>
      <c r="M537" s="234">
        <v>0</v>
      </c>
      <c r="N537" s="232">
        <f t="shared" si="89"/>
        <v>0</v>
      </c>
      <c r="O537" s="243"/>
      <c r="P537" s="216"/>
      <c r="Q537" s="236">
        <f t="shared" si="81"/>
        <v>0</v>
      </c>
      <c r="R537" s="237">
        <v>0</v>
      </c>
      <c r="S537" s="236">
        <f t="shared" si="82"/>
        <v>0</v>
      </c>
      <c r="T537" s="236">
        <f t="shared" si="83"/>
        <v>0</v>
      </c>
      <c r="U537" s="236">
        <f t="shared" si="84"/>
        <v>0</v>
      </c>
      <c r="V537" s="236">
        <f t="shared" si="85"/>
        <v>0</v>
      </c>
      <c r="W537" s="236">
        <f t="shared" si="86"/>
        <v>0</v>
      </c>
      <c r="X537" s="238">
        <f t="shared" si="87"/>
        <v>0</v>
      </c>
      <c r="Y537" s="238">
        <f t="shared" si="88"/>
        <v>0</v>
      </c>
    </row>
    <row r="538" spans="1:25" ht="30" x14ac:dyDescent="0.25">
      <c r="A538" s="191" t="s">
        <v>1739</v>
      </c>
      <c r="B538" s="228" t="s">
        <v>1814</v>
      </c>
      <c r="C538" s="193" t="s">
        <v>1815</v>
      </c>
      <c r="D538" s="194">
        <v>13</v>
      </c>
      <c r="E538" s="229">
        <v>13</v>
      </c>
      <c r="F538" s="230" t="s">
        <v>33</v>
      </c>
      <c r="G538" s="231">
        <v>0</v>
      </c>
      <c r="H538" s="232">
        <v>0</v>
      </c>
      <c r="I538" s="232">
        <v>0</v>
      </c>
      <c r="J538" s="232">
        <v>0</v>
      </c>
      <c r="K538" s="233">
        <v>0</v>
      </c>
      <c r="L538" s="232">
        <f t="shared" si="80"/>
        <v>0</v>
      </c>
      <c r="M538" s="234">
        <v>0</v>
      </c>
      <c r="N538" s="232">
        <f t="shared" si="89"/>
        <v>0</v>
      </c>
      <c r="O538" s="242"/>
      <c r="P538" s="216"/>
      <c r="Q538" s="236">
        <f t="shared" si="81"/>
        <v>0</v>
      </c>
      <c r="R538" s="237">
        <v>0</v>
      </c>
      <c r="S538" s="236">
        <f t="shared" si="82"/>
        <v>0</v>
      </c>
      <c r="T538" s="236">
        <f t="shared" si="83"/>
        <v>0</v>
      </c>
      <c r="U538" s="236">
        <f t="shared" si="84"/>
        <v>0</v>
      </c>
      <c r="V538" s="236">
        <f t="shared" si="85"/>
        <v>0</v>
      </c>
      <c r="W538" s="236">
        <f t="shared" si="86"/>
        <v>0</v>
      </c>
      <c r="X538" s="238">
        <f t="shared" si="87"/>
        <v>0</v>
      </c>
      <c r="Y538" s="238">
        <f t="shared" si="88"/>
        <v>0</v>
      </c>
    </row>
    <row r="539" spans="1:25" ht="30" x14ac:dyDescent="0.25">
      <c r="A539" s="191" t="s">
        <v>1739</v>
      </c>
      <c r="B539" s="228" t="s">
        <v>1816</v>
      </c>
      <c r="C539" s="193" t="s">
        <v>1817</v>
      </c>
      <c r="D539" s="194">
        <v>45.24</v>
      </c>
      <c r="E539" s="229">
        <v>45.24</v>
      </c>
      <c r="F539" s="230" t="s">
        <v>33</v>
      </c>
      <c r="G539" s="231">
        <v>0</v>
      </c>
      <c r="H539" s="232">
        <v>0</v>
      </c>
      <c r="I539" s="232">
        <v>0</v>
      </c>
      <c r="J539" s="232">
        <v>0</v>
      </c>
      <c r="K539" s="233">
        <v>0</v>
      </c>
      <c r="L539" s="232">
        <f t="shared" si="80"/>
        <v>0</v>
      </c>
      <c r="M539" s="234">
        <v>0</v>
      </c>
      <c r="N539" s="232">
        <f t="shared" si="89"/>
        <v>0</v>
      </c>
      <c r="O539" s="242"/>
      <c r="P539" s="216"/>
      <c r="Q539" s="236">
        <f t="shared" si="81"/>
        <v>0</v>
      </c>
      <c r="R539" s="237">
        <v>0</v>
      </c>
      <c r="S539" s="236">
        <f t="shared" si="82"/>
        <v>0</v>
      </c>
      <c r="T539" s="236">
        <f t="shared" si="83"/>
        <v>0</v>
      </c>
      <c r="U539" s="236">
        <f t="shared" si="84"/>
        <v>0</v>
      </c>
      <c r="V539" s="236">
        <f t="shared" si="85"/>
        <v>0</v>
      </c>
      <c r="W539" s="236">
        <f t="shared" si="86"/>
        <v>0</v>
      </c>
      <c r="X539" s="238">
        <f t="shared" si="87"/>
        <v>0</v>
      </c>
      <c r="Y539" s="238">
        <f t="shared" si="88"/>
        <v>0</v>
      </c>
    </row>
    <row r="540" spans="1:25" ht="30" x14ac:dyDescent="0.25">
      <c r="A540" s="191" t="s">
        <v>1880</v>
      </c>
      <c r="B540" s="228" t="s">
        <v>1896</v>
      </c>
      <c r="C540" s="193" t="s">
        <v>1897</v>
      </c>
      <c r="D540" s="194">
        <v>9</v>
      </c>
      <c r="E540" s="229">
        <v>9</v>
      </c>
      <c r="F540" s="230" t="s">
        <v>33</v>
      </c>
      <c r="G540" s="231">
        <v>0</v>
      </c>
      <c r="H540" s="232">
        <v>0</v>
      </c>
      <c r="I540" s="232">
        <v>0</v>
      </c>
      <c r="J540" s="232">
        <v>0</v>
      </c>
      <c r="K540" s="233">
        <v>0</v>
      </c>
      <c r="L540" s="232">
        <f t="shared" si="80"/>
        <v>0</v>
      </c>
      <c r="M540" s="234">
        <v>0</v>
      </c>
      <c r="N540" s="232">
        <f t="shared" si="89"/>
        <v>0</v>
      </c>
      <c r="O540" s="243"/>
      <c r="P540" s="216"/>
      <c r="Q540" s="236">
        <f t="shared" si="81"/>
        <v>0</v>
      </c>
      <c r="R540" s="237">
        <v>0</v>
      </c>
      <c r="S540" s="236">
        <f t="shared" si="82"/>
        <v>0</v>
      </c>
      <c r="T540" s="236">
        <f t="shared" si="83"/>
        <v>0</v>
      </c>
      <c r="U540" s="236">
        <f t="shared" si="84"/>
        <v>0</v>
      </c>
      <c r="V540" s="236">
        <f t="shared" si="85"/>
        <v>0</v>
      </c>
      <c r="W540" s="236">
        <f t="shared" si="86"/>
        <v>0</v>
      </c>
      <c r="X540" s="238">
        <f t="shared" si="87"/>
        <v>0</v>
      </c>
      <c r="Y540" s="238">
        <f t="shared" si="88"/>
        <v>0</v>
      </c>
    </row>
    <row r="541" spans="1:25" ht="30" x14ac:dyDescent="0.25">
      <c r="A541" s="191" t="s">
        <v>674</v>
      </c>
      <c r="B541" s="228" t="s">
        <v>810</v>
      </c>
      <c r="C541" s="193" t="s">
        <v>811</v>
      </c>
      <c r="D541" s="194">
        <v>38.42</v>
      </c>
      <c r="E541" s="229">
        <v>38.42</v>
      </c>
      <c r="F541" s="230" t="s">
        <v>33</v>
      </c>
      <c r="G541" s="231">
        <v>0</v>
      </c>
      <c r="H541" s="232">
        <v>0</v>
      </c>
      <c r="I541" s="232">
        <v>0</v>
      </c>
      <c r="J541" s="232">
        <v>0</v>
      </c>
      <c r="K541" s="233">
        <v>0</v>
      </c>
      <c r="L541" s="232">
        <f t="shared" si="80"/>
        <v>0</v>
      </c>
      <c r="M541" s="234">
        <v>0</v>
      </c>
      <c r="N541" s="232">
        <f t="shared" si="89"/>
        <v>0</v>
      </c>
      <c r="O541" s="243"/>
      <c r="P541" s="216"/>
      <c r="Q541" s="236">
        <f t="shared" si="81"/>
        <v>0</v>
      </c>
      <c r="R541" s="237">
        <v>0</v>
      </c>
      <c r="S541" s="236">
        <f t="shared" si="82"/>
        <v>0</v>
      </c>
      <c r="T541" s="236">
        <f t="shared" si="83"/>
        <v>0</v>
      </c>
      <c r="U541" s="236">
        <f t="shared" si="84"/>
        <v>0</v>
      </c>
      <c r="V541" s="236">
        <f t="shared" si="85"/>
        <v>0</v>
      </c>
      <c r="W541" s="236">
        <f t="shared" si="86"/>
        <v>0</v>
      </c>
      <c r="X541" s="238">
        <f t="shared" si="87"/>
        <v>0</v>
      </c>
      <c r="Y541" s="238">
        <f t="shared" si="88"/>
        <v>0</v>
      </c>
    </row>
    <row r="542" spans="1:25" ht="30" x14ac:dyDescent="0.25">
      <c r="A542" s="191" t="s">
        <v>674</v>
      </c>
      <c r="B542" s="228" t="s">
        <v>812</v>
      </c>
      <c r="C542" s="193" t="s">
        <v>813</v>
      </c>
      <c r="D542" s="194">
        <v>70.64</v>
      </c>
      <c r="E542" s="229">
        <v>70.64</v>
      </c>
      <c r="F542" s="230" t="s">
        <v>33</v>
      </c>
      <c r="G542" s="231">
        <v>0</v>
      </c>
      <c r="H542" s="232">
        <v>0</v>
      </c>
      <c r="I542" s="232">
        <v>0</v>
      </c>
      <c r="J542" s="232">
        <v>0</v>
      </c>
      <c r="K542" s="233">
        <v>0</v>
      </c>
      <c r="L542" s="232">
        <f t="shared" si="80"/>
        <v>0</v>
      </c>
      <c r="M542" s="234">
        <v>0</v>
      </c>
      <c r="N542" s="232">
        <f t="shared" si="89"/>
        <v>0</v>
      </c>
      <c r="O542" s="243"/>
      <c r="P542" s="216"/>
      <c r="Q542" s="236">
        <f t="shared" si="81"/>
        <v>0</v>
      </c>
      <c r="R542" s="237">
        <v>0</v>
      </c>
      <c r="S542" s="236">
        <f t="shared" si="82"/>
        <v>0</v>
      </c>
      <c r="T542" s="236">
        <f t="shared" si="83"/>
        <v>0</v>
      </c>
      <c r="U542" s="236">
        <f t="shared" si="84"/>
        <v>0</v>
      </c>
      <c r="V542" s="236">
        <f t="shared" si="85"/>
        <v>0</v>
      </c>
      <c r="W542" s="236">
        <f t="shared" si="86"/>
        <v>0</v>
      </c>
      <c r="X542" s="238">
        <f t="shared" si="87"/>
        <v>0</v>
      </c>
      <c r="Y542" s="238">
        <f t="shared" si="88"/>
        <v>0</v>
      </c>
    </row>
    <row r="543" spans="1:25" ht="18" x14ac:dyDescent="0.25">
      <c r="A543" s="191" t="s">
        <v>189</v>
      </c>
      <c r="B543" s="228" t="s">
        <v>206</v>
      </c>
      <c r="C543" s="193" t="s">
        <v>207</v>
      </c>
      <c r="D543" s="194">
        <v>0</v>
      </c>
      <c r="E543" s="229">
        <v>0</v>
      </c>
      <c r="F543" s="230" t="s">
        <v>76</v>
      </c>
      <c r="G543" s="231">
        <v>0</v>
      </c>
      <c r="H543" s="232">
        <v>0</v>
      </c>
      <c r="I543" s="232">
        <v>0</v>
      </c>
      <c r="J543" s="232">
        <v>0</v>
      </c>
      <c r="K543" s="233">
        <v>0</v>
      </c>
      <c r="L543" s="232">
        <f t="shared" si="80"/>
        <v>0</v>
      </c>
      <c r="M543" s="234">
        <v>0</v>
      </c>
      <c r="N543" s="232">
        <f t="shared" si="89"/>
        <v>0</v>
      </c>
      <c r="O543" s="243"/>
      <c r="P543" s="216"/>
      <c r="Q543" s="236">
        <f t="shared" si="81"/>
        <v>0</v>
      </c>
      <c r="R543" s="237">
        <v>0</v>
      </c>
      <c r="S543" s="236">
        <f t="shared" si="82"/>
        <v>0</v>
      </c>
      <c r="T543" s="236">
        <f t="shared" si="83"/>
        <v>0</v>
      </c>
      <c r="U543" s="236">
        <f t="shared" si="84"/>
        <v>0</v>
      </c>
      <c r="V543" s="236">
        <f t="shared" si="85"/>
        <v>0</v>
      </c>
      <c r="W543" s="236">
        <f t="shared" si="86"/>
        <v>0</v>
      </c>
      <c r="X543" s="238">
        <f t="shared" si="87"/>
        <v>0</v>
      </c>
      <c r="Y543" s="238">
        <f t="shared" si="88"/>
        <v>0</v>
      </c>
    </row>
    <row r="544" spans="1:25" ht="30" x14ac:dyDescent="0.25">
      <c r="A544" s="191" t="s">
        <v>189</v>
      </c>
      <c r="B544" s="228" t="s">
        <v>208</v>
      </c>
      <c r="C544" s="193" t="s">
        <v>209</v>
      </c>
      <c r="D544" s="194">
        <v>76.56</v>
      </c>
      <c r="E544" s="229">
        <v>76.56</v>
      </c>
      <c r="F544" s="230" t="s">
        <v>76</v>
      </c>
      <c r="G544" s="231">
        <v>9</v>
      </c>
      <c r="H544" s="232">
        <v>10</v>
      </c>
      <c r="I544" s="232">
        <v>0</v>
      </c>
      <c r="J544" s="232">
        <v>6</v>
      </c>
      <c r="K544" s="233">
        <v>0</v>
      </c>
      <c r="L544" s="232">
        <f t="shared" si="80"/>
        <v>13</v>
      </c>
      <c r="M544" s="234">
        <v>13</v>
      </c>
      <c r="N544" s="232">
        <f t="shared" si="89"/>
        <v>0</v>
      </c>
      <c r="O544" s="244"/>
      <c r="P544" s="216"/>
      <c r="Q544" s="236">
        <f t="shared" si="81"/>
        <v>689.04</v>
      </c>
      <c r="R544" s="237">
        <v>0</v>
      </c>
      <c r="S544" s="236">
        <f t="shared" si="82"/>
        <v>765.6</v>
      </c>
      <c r="T544" s="236">
        <f t="shared" si="83"/>
        <v>0</v>
      </c>
      <c r="U544" s="236">
        <f t="shared" si="84"/>
        <v>459.36</v>
      </c>
      <c r="V544" s="236">
        <f t="shared" si="85"/>
        <v>0</v>
      </c>
      <c r="W544" s="236">
        <f t="shared" si="86"/>
        <v>995.27999999999986</v>
      </c>
      <c r="X544" s="238">
        <f t="shared" si="87"/>
        <v>995.28</v>
      </c>
      <c r="Y544" s="238">
        <f t="shared" si="88"/>
        <v>0</v>
      </c>
    </row>
    <row r="545" spans="1:25" ht="45" x14ac:dyDescent="0.25">
      <c r="A545" s="191" t="s">
        <v>27</v>
      </c>
      <c r="B545" s="228" t="s">
        <v>130</v>
      </c>
      <c r="C545" s="193" t="s">
        <v>131</v>
      </c>
      <c r="D545" s="194">
        <v>154.86000000000001</v>
      </c>
      <c r="E545" s="229">
        <v>154.86000000000001</v>
      </c>
      <c r="F545" s="230" t="s">
        <v>33</v>
      </c>
      <c r="G545" s="231">
        <v>1</v>
      </c>
      <c r="H545" s="232">
        <v>0</v>
      </c>
      <c r="I545" s="232">
        <v>0</v>
      </c>
      <c r="J545" s="232">
        <v>0</v>
      </c>
      <c r="K545" s="233">
        <v>0</v>
      </c>
      <c r="L545" s="232">
        <f t="shared" si="80"/>
        <v>1</v>
      </c>
      <c r="M545" s="234">
        <v>1</v>
      </c>
      <c r="N545" s="232">
        <f t="shared" si="89"/>
        <v>0</v>
      </c>
      <c r="O545" s="244"/>
      <c r="P545" s="216"/>
      <c r="Q545" s="236">
        <f t="shared" si="81"/>
        <v>154.86000000000001</v>
      </c>
      <c r="R545" s="237">
        <v>0</v>
      </c>
      <c r="S545" s="236">
        <f t="shared" si="82"/>
        <v>0</v>
      </c>
      <c r="T545" s="236">
        <f t="shared" si="83"/>
        <v>0</v>
      </c>
      <c r="U545" s="236">
        <f t="shared" si="84"/>
        <v>0</v>
      </c>
      <c r="V545" s="236">
        <f t="shared" si="85"/>
        <v>0</v>
      </c>
      <c r="W545" s="236">
        <f t="shared" si="86"/>
        <v>154.86000000000001</v>
      </c>
      <c r="X545" s="238">
        <f t="shared" si="87"/>
        <v>154.86000000000001</v>
      </c>
      <c r="Y545" s="238">
        <f t="shared" si="88"/>
        <v>0</v>
      </c>
    </row>
    <row r="546" spans="1:25" ht="30" x14ac:dyDescent="0.25">
      <c r="A546" s="191" t="s">
        <v>189</v>
      </c>
      <c r="B546" s="228" t="s">
        <v>210</v>
      </c>
      <c r="C546" s="193" t="s">
        <v>211</v>
      </c>
      <c r="D546" s="194">
        <v>34.799999999999997</v>
      </c>
      <c r="E546" s="229">
        <v>34.799999999999997</v>
      </c>
      <c r="F546" s="230" t="s">
        <v>76</v>
      </c>
      <c r="G546" s="231">
        <v>0</v>
      </c>
      <c r="H546" s="232">
        <v>0</v>
      </c>
      <c r="I546" s="232">
        <v>0</v>
      </c>
      <c r="J546" s="232">
        <v>0</v>
      </c>
      <c r="K546" s="233">
        <v>0</v>
      </c>
      <c r="L546" s="232">
        <f t="shared" si="80"/>
        <v>0</v>
      </c>
      <c r="M546" s="234">
        <v>0</v>
      </c>
      <c r="N546" s="232">
        <f t="shared" si="89"/>
        <v>0</v>
      </c>
      <c r="O546" s="243"/>
      <c r="P546" s="216"/>
      <c r="Q546" s="236">
        <f t="shared" si="81"/>
        <v>0</v>
      </c>
      <c r="R546" s="237">
        <v>0</v>
      </c>
      <c r="S546" s="236">
        <f t="shared" si="82"/>
        <v>0</v>
      </c>
      <c r="T546" s="236">
        <f t="shared" si="83"/>
        <v>0</v>
      </c>
      <c r="U546" s="236">
        <f t="shared" si="84"/>
        <v>0</v>
      </c>
      <c r="V546" s="236">
        <f t="shared" si="85"/>
        <v>0</v>
      </c>
      <c r="W546" s="236">
        <f t="shared" si="86"/>
        <v>0</v>
      </c>
      <c r="X546" s="238">
        <f t="shared" si="87"/>
        <v>0</v>
      </c>
      <c r="Y546" s="238">
        <f t="shared" si="88"/>
        <v>0</v>
      </c>
    </row>
    <row r="547" spans="1:25" ht="45" x14ac:dyDescent="0.25">
      <c r="A547" s="191" t="s">
        <v>674</v>
      </c>
      <c r="B547" s="228" t="s">
        <v>814</v>
      </c>
      <c r="C547" s="193" t="s">
        <v>815</v>
      </c>
      <c r="D547" s="194">
        <v>61</v>
      </c>
      <c r="E547" s="229">
        <v>61</v>
      </c>
      <c r="F547" s="230" t="s">
        <v>33</v>
      </c>
      <c r="G547" s="231">
        <v>0</v>
      </c>
      <c r="H547" s="232">
        <v>0</v>
      </c>
      <c r="I547" s="232">
        <v>0</v>
      </c>
      <c r="J547" s="232">
        <v>0</v>
      </c>
      <c r="K547" s="233">
        <v>0</v>
      </c>
      <c r="L547" s="232">
        <f t="shared" si="80"/>
        <v>0</v>
      </c>
      <c r="M547" s="234">
        <v>0</v>
      </c>
      <c r="N547" s="232">
        <f t="shared" si="89"/>
        <v>0</v>
      </c>
      <c r="O547" s="243"/>
      <c r="P547" s="216"/>
      <c r="Q547" s="236">
        <f t="shared" si="81"/>
        <v>0</v>
      </c>
      <c r="R547" s="237">
        <v>0</v>
      </c>
      <c r="S547" s="236">
        <f t="shared" si="82"/>
        <v>0</v>
      </c>
      <c r="T547" s="236">
        <f t="shared" si="83"/>
        <v>0</v>
      </c>
      <c r="U547" s="236">
        <f t="shared" si="84"/>
        <v>0</v>
      </c>
      <c r="V547" s="236">
        <f t="shared" si="85"/>
        <v>0</v>
      </c>
      <c r="W547" s="236">
        <f t="shared" si="86"/>
        <v>0</v>
      </c>
      <c r="X547" s="238">
        <f t="shared" si="87"/>
        <v>0</v>
      </c>
      <c r="Y547" s="238">
        <f t="shared" si="88"/>
        <v>0</v>
      </c>
    </row>
    <row r="548" spans="1:25" ht="30" x14ac:dyDescent="0.25">
      <c r="A548" s="191" t="s">
        <v>27</v>
      </c>
      <c r="B548" s="228" t="s">
        <v>132</v>
      </c>
      <c r="C548" s="193" t="s">
        <v>133</v>
      </c>
      <c r="D548" s="194">
        <v>77.72</v>
      </c>
      <c r="E548" s="229">
        <v>77.72</v>
      </c>
      <c r="F548" s="230" t="s">
        <v>33</v>
      </c>
      <c r="G548" s="231">
        <v>12</v>
      </c>
      <c r="H548" s="232">
        <v>0</v>
      </c>
      <c r="I548" s="232">
        <v>0</v>
      </c>
      <c r="J548" s="232">
        <v>1</v>
      </c>
      <c r="K548" s="233">
        <v>0</v>
      </c>
      <c r="L548" s="232">
        <f t="shared" si="80"/>
        <v>11</v>
      </c>
      <c r="M548" s="234">
        <v>11</v>
      </c>
      <c r="N548" s="232">
        <f t="shared" si="89"/>
        <v>0</v>
      </c>
      <c r="O548" s="243"/>
      <c r="P548" s="216"/>
      <c r="Q548" s="236">
        <f t="shared" si="81"/>
        <v>932.64</v>
      </c>
      <c r="R548" s="237">
        <v>0</v>
      </c>
      <c r="S548" s="236">
        <f t="shared" si="82"/>
        <v>0</v>
      </c>
      <c r="T548" s="236">
        <f t="shared" si="83"/>
        <v>0</v>
      </c>
      <c r="U548" s="236">
        <f t="shared" si="84"/>
        <v>77.72</v>
      </c>
      <c r="V548" s="236">
        <f t="shared" si="85"/>
        <v>0</v>
      </c>
      <c r="W548" s="236">
        <f t="shared" si="86"/>
        <v>854.92</v>
      </c>
      <c r="X548" s="238">
        <f t="shared" si="87"/>
        <v>854.92</v>
      </c>
      <c r="Y548" s="238">
        <f t="shared" si="88"/>
        <v>0</v>
      </c>
    </row>
    <row r="549" spans="1:25" ht="60" x14ac:dyDescent="0.25">
      <c r="A549" s="191" t="s">
        <v>27</v>
      </c>
      <c r="B549" s="228" t="s">
        <v>134</v>
      </c>
      <c r="C549" s="193" t="s">
        <v>135</v>
      </c>
      <c r="D549" s="194">
        <v>713.4</v>
      </c>
      <c r="E549" s="229">
        <v>713.4</v>
      </c>
      <c r="F549" s="230" t="s">
        <v>33</v>
      </c>
      <c r="G549" s="231">
        <v>16</v>
      </c>
      <c r="H549" s="232">
        <v>0</v>
      </c>
      <c r="I549" s="232">
        <v>0</v>
      </c>
      <c r="J549" s="232">
        <v>0</v>
      </c>
      <c r="K549" s="233">
        <v>0</v>
      </c>
      <c r="L549" s="232">
        <f t="shared" si="80"/>
        <v>16</v>
      </c>
      <c r="M549" s="234">
        <v>16</v>
      </c>
      <c r="N549" s="232">
        <f t="shared" si="89"/>
        <v>0</v>
      </c>
      <c r="O549" s="243"/>
      <c r="P549" s="216"/>
      <c r="Q549" s="236">
        <f t="shared" si="81"/>
        <v>11414.4</v>
      </c>
      <c r="R549" s="237">
        <v>0</v>
      </c>
      <c r="S549" s="236">
        <f t="shared" si="82"/>
        <v>0</v>
      </c>
      <c r="T549" s="236">
        <f t="shared" si="83"/>
        <v>0</v>
      </c>
      <c r="U549" s="236">
        <f t="shared" si="84"/>
        <v>0</v>
      </c>
      <c r="V549" s="236">
        <f t="shared" si="85"/>
        <v>0</v>
      </c>
      <c r="W549" s="236">
        <f t="shared" si="86"/>
        <v>11414.4</v>
      </c>
      <c r="X549" s="238">
        <f t="shared" si="87"/>
        <v>11414.4</v>
      </c>
      <c r="Y549" s="238">
        <f t="shared" si="88"/>
        <v>0</v>
      </c>
    </row>
    <row r="550" spans="1:25" ht="45" x14ac:dyDescent="0.25">
      <c r="A550" s="191" t="s">
        <v>1298</v>
      </c>
      <c r="B550" s="228" t="s">
        <v>1387</v>
      </c>
      <c r="C550" s="193" t="s">
        <v>1388</v>
      </c>
      <c r="D550" s="194">
        <v>97.03</v>
      </c>
      <c r="E550" s="229">
        <v>97.03</v>
      </c>
      <c r="F550" s="230" t="s">
        <v>33</v>
      </c>
      <c r="G550" s="231">
        <v>0</v>
      </c>
      <c r="H550" s="232">
        <v>0</v>
      </c>
      <c r="I550" s="232">
        <v>0</v>
      </c>
      <c r="J550" s="232">
        <v>0</v>
      </c>
      <c r="K550" s="233">
        <v>0</v>
      </c>
      <c r="L550" s="232">
        <f t="shared" si="80"/>
        <v>0</v>
      </c>
      <c r="M550" s="234">
        <v>0</v>
      </c>
      <c r="N550" s="232">
        <f t="shared" si="89"/>
        <v>0</v>
      </c>
      <c r="O550" s="243"/>
      <c r="P550" s="216"/>
      <c r="Q550" s="236">
        <f t="shared" si="81"/>
        <v>0</v>
      </c>
      <c r="R550" s="237">
        <v>0</v>
      </c>
      <c r="S550" s="236">
        <f t="shared" si="82"/>
        <v>0</v>
      </c>
      <c r="T550" s="236">
        <f t="shared" si="83"/>
        <v>0</v>
      </c>
      <c r="U550" s="236">
        <f t="shared" si="84"/>
        <v>0</v>
      </c>
      <c r="V550" s="236">
        <f t="shared" si="85"/>
        <v>0</v>
      </c>
      <c r="W550" s="236">
        <f t="shared" si="86"/>
        <v>0</v>
      </c>
      <c r="X550" s="238">
        <f t="shared" si="87"/>
        <v>0</v>
      </c>
      <c r="Y550" s="238">
        <f t="shared" si="88"/>
        <v>0</v>
      </c>
    </row>
    <row r="551" spans="1:25" ht="30" x14ac:dyDescent="0.25">
      <c r="A551" s="191" t="s">
        <v>1298</v>
      </c>
      <c r="B551" s="228" t="s">
        <v>1389</v>
      </c>
      <c r="C551" s="193" t="s">
        <v>1390</v>
      </c>
      <c r="D551" s="194">
        <v>75.010000000000005</v>
      </c>
      <c r="E551" s="229">
        <v>75.010000000000005</v>
      </c>
      <c r="F551" s="230" t="s">
        <v>33</v>
      </c>
      <c r="G551" s="231">
        <v>0</v>
      </c>
      <c r="H551" s="232">
        <v>0</v>
      </c>
      <c r="I551" s="232">
        <v>0</v>
      </c>
      <c r="J551" s="232">
        <v>0</v>
      </c>
      <c r="K551" s="233">
        <v>0</v>
      </c>
      <c r="L551" s="232">
        <f t="shared" si="80"/>
        <v>0</v>
      </c>
      <c r="M551" s="234">
        <v>0</v>
      </c>
      <c r="N551" s="232">
        <f t="shared" si="89"/>
        <v>0</v>
      </c>
      <c r="O551" s="243"/>
      <c r="P551" s="216"/>
      <c r="Q551" s="236">
        <f t="shared" si="81"/>
        <v>0</v>
      </c>
      <c r="R551" s="237">
        <v>0</v>
      </c>
      <c r="S551" s="236">
        <f t="shared" si="82"/>
        <v>0</v>
      </c>
      <c r="T551" s="236">
        <f t="shared" si="83"/>
        <v>0</v>
      </c>
      <c r="U551" s="236">
        <f t="shared" si="84"/>
        <v>0</v>
      </c>
      <c r="V551" s="236">
        <f t="shared" si="85"/>
        <v>0</v>
      </c>
      <c r="W551" s="236">
        <f t="shared" si="86"/>
        <v>0</v>
      </c>
      <c r="X551" s="238">
        <f t="shared" si="87"/>
        <v>0</v>
      </c>
      <c r="Y551" s="238">
        <f t="shared" si="88"/>
        <v>0</v>
      </c>
    </row>
    <row r="552" spans="1:25" ht="18" x14ac:dyDescent="0.25">
      <c r="A552" s="191" t="s">
        <v>674</v>
      </c>
      <c r="B552" s="228" t="s">
        <v>816</v>
      </c>
      <c r="C552" s="193" t="s">
        <v>817</v>
      </c>
      <c r="D552" s="194">
        <v>1504.31</v>
      </c>
      <c r="E552" s="229">
        <v>1504.31</v>
      </c>
      <c r="F552" s="230" t="s">
        <v>33</v>
      </c>
      <c r="G552" s="231">
        <v>5</v>
      </c>
      <c r="H552" s="232">
        <v>0</v>
      </c>
      <c r="I552" s="232">
        <v>0</v>
      </c>
      <c r="J552" s="232">
        <v>0</v>
      </c>
      <c r="K552" s="233">
        <v>0</v>
      </c>
      <c r="L552" s="232">
        <f t="shared" si="80"/>
        <v>5</v>
      </c>
      <c r="M552" s="234">
        <v>5</v>
      </c>
      <c r="N552" s="232">
        <f t="shared" si="89"/>
        <v>0</v>
      </c>
      <c r="O552" s="243"/>
      <c r="P552" s="216"/>
      <c r="Q552" s="236">
        <f t="shared" si="81"/>
        <v>7521.5499999999993</v>
      </c>
      <c r="R552" s="237">
        <v>0</v>
      </c>
      <c r="S552" s="236">
        <f t="shared" si="82"/>
        <v>0</v>
      </c>
      <c r="T552" s="236">
        <f t="shared" si="83"/>
        <v>0</v>
      </c>
      <c r="U552" s="236">
        <f t="shared" si="84"/>
        <v>0</v>
      </c>
      <c r="V552" s="236">
        <f t="shared" si="85"/>
        <v>0</v>
      </c>
      <c r="W552" s="236">
        <f t="shared" si="86"/>
        <v>7521.5499999999993</v>
      </c>
      <c r="X552" s="238">
        <f t="shared" si="87"/>
        <v>7521.5499999999993</v>
      </c>
      <c r="Y552" s="238">
        <f t="shared" si="88"/>
        <v>0</v>
      </c>
    </row>
    <row r="553" spans="1:25" ht="30" x14ac:dyDescent="0.25">
      <c r="A553" s="191" t="s">
        <v>674</v>
      </c>
      <c r="B553" s="228" t="s">
        <v>818</v>
      </c>
      <c r="C553" s="193" t="s">
        <v>819</v>
      </c>
      <c r="D553" s="194">
        <v>0</v>
      </c>
      <c r="E553" s="229">
        <v>0</v>
      </c>
      <c r="F553" s="230" t="s">
        <v>33</v>
      </c>
      <c r="G553" s="231">
        <v>0</v>
      </c>
      <c r="H553" s="232">
        <v>0</v>
      </c>
      <c r="I553" s="232">
        <v>0</v>
      </c>
      <c r="J553" s="232">
        <v>0</v>
      </c>
      <c r="K553" s="233">
        <v>0</v>
      </c>
      <c r="L553" s="232">
        <f t="shared" si="80"/>
        <v>0</v>
      </c>
      <c r="M553" s="234">
        <v>0</v>
      </c>
      <c r="N553" s="232">
        <f t="shared" si="89"/>
        <v>0</v>
      </c>
      <c r="O553" s="243"/>
      <c r="P553" s="216"/>
      <c r="Q553" s="236">
        <f t="shared" si="81"/>
        <v>0</v>
      </c>
      <c r="R553" s="237">
        <v>0</v>
      </c>
      <c r="S553" s="236">
        <f t="shared" si="82"/>
        <v>0</v>
      </c>
      <c r="T553" s="236">
        <f t="shared" si="83"/>
        <v>0</v>
      </c>
      <c r="U553" s="236">
        <f t="shared" si="84"/>
        <v>0</v>
      </c>
      <c r="V553" s="236">
        <f t="shared" si="85"/>
        <v>0</v>
      </c>
      <c r="W553" s="236">
        <f t="shared" si="86"/>
        <v>0</v>
      </c>
      <c r="X553" s="238">
        <f t="shared" si="87"/>
        <v>0</v>
      </c>
      <c r="Y553" s="238">
        <f t="shared" si="88"/>
        <v>0</v>
      </c>
    </row>
    <row r="554" spans="1:25" ht="45" x14ac:dyDescent="0.25">
      <c r="A554" s="191" t="s">
        <v>674</v>
      </c>
      <c r="B554" s="228" t="s">
        <v>820</v>
      </c>
      <c r="C554" s="193" t="s">
        <v>821</v>
      </c>
      <c r="D554" s="194">
        <v>385</v>
      </c>
      <c r="E554" s="229">
        <v>385</v>
      </c>
      <c r="F554" s="230" t="s">
        <v>33</v>
      </c>
      <c r="G554" s="231">
        <v>0</v>
      </c>
      <c r="H554" s="232">
        <v>0</v>
      </c>
      <c r="I554" s="232">
        <v>0</v>
      </c>
      <c r="J554" s="232">
        <v>0</v>
      </c>
      <c r="K554" s="233">
        <v>0</v>
      </c>
      <c r="L554" s="232">
        <f t="shared" si="80"/>
        <v>0</v>
      </c>
      <c r="M554" s="234">
        <v>0</v>
      </c>
      <c r="N554" s="232">
        <f t="shared" si="89"/>
        <v>0</v>
      </c>
      <c r="O554" s="243"/>
      <c r="P554" s="216"/>
      <c r="Q554" s="236">
        <f t="shared" si="81"/>
        <v>0</v>
      </c>
      <c r="R554" s="237">
        <v>0</v>
      </c>
      <c r="S554" s="236">
        <f t="shared" si="82"/>
        <v>0</v>
      </c>
      <c r="T554" s="236">
        <f t="shared" si="83"/>
        <v>0</v>
      </c>
      <c r="U554" s="236">
        <f t="shared" si="84"/>
        <v>0</v>
      </c>
      <c r="V554" s="236">
        <f t="shared" si="85"/>
        <v>0</v>
      </c>
      <c r="W554" s="236">
        <f t="shared" si="86"/>
        <v>0</v>
      </c>
      <c r="X554" s="238">
        <f t="shared" si="87"/>
        <v>0</v>
      </c>
      <c r="Y554" s="238">
        <f t="shared" si="88"/>
        <v>0</v>
      </c>
    </row>
    <row r="555" spans="1:25" ht="45" x14ac:dyDescent="0.25">
      <c r="A555" s="191" t="s">
        <v>674</v>
      </c>
      <c r="B555" s="228" t="s">
        <v>822</v>
      </c>
      <c r="C555" s="193" t="s">
        <v>823</v>
      </c>
      <c r="D555" s="194">
        <v>152.66</v>
      </c>
      <c r="E555" s="229">
        <v>152.66</v>
      </c>
      <c r="F555" s="230" t="s">
        <v>33</v>
      </c>
      <c r="G555" s="231">
        <v>0</v>
      </c>
      <c r="H555" s="232">
        <v>0</v>
      </c>
      <c r="I555" s="232">
        <v>0</v>
      </c>
      <c r="J555" s="232">
        <v>0</v>
      </c>
      <c r="K555" s="233">
        <v>0</v>
      </c>
      <c r="L555" s="232">
        <f t="shared" si="80"/>
        <v>0</v>
      </c>
      <c r="M555" s="234">
        <v>0</v>
      </c>
      <c r="N555" s="232">
        <f t="shared" si="89"/>
        <v>0</v>
      </c>
      <c r="O555" s="243"/>
      <c r="P555" s="216"/>
      <c r="Q555" s="236">
        <f t="shared" si="81"/>
        <v>0</v>
      </c>
      <c r="R555" s="237">
        <v>0</v>
      </c>
      <c r="S555" s="236">
        <f t="shared" si="82"/>
        <v>0</v>
      </c>
      <c r="T555" s="236">
        <f t="shared" si="83"/>
        <v>0</v>
      </c>
      <c r="U555" s="236">
        <f t="shared" si="84"/>
        <v>0</v>
      </c>
      <c r="V555" s="236">
        <f t="shared" si="85"/>
        <v>0</v>
      </c>
      <c r="W555" s="236">
        <f t="shared" si="86"/>
        <v>0</v>
      </c>
      <c r="X555" s="238">
        <f t="shared" si="87"/>
        <v>0</v>
      </c>
      <c r="Y555" s="238">
        <f t="shared" si="88"/>
        <v>0</v>
      </c>
    </row>
    <row r="556" spans="1:25" ht="45" x14ac:dyDescent="0.25">
      <c r="A556" s="191" t="s">
        <v>228</v>
      </c>
      <c r="B556" s="228" t="s">
        <v>436</v>
      </c>
      <c r="C556" s="193" t="s">
        <v>437</v>
      </c>
      <c r="D556" s="194">
        <v>37.909999999999997</v>
      </c>
      <c r="E556" s="229">
        <v>37.909999999999997</v>
      </c>
      <c r="F556" s="230" t="s">
        <v>33</v>
      </c>
      <c r="G556" s="231">
        <v>0</v>
      </c>
      <c r="H556" s="232">
        <v>0</v>
      </c>
      <c r="I556" s="232">
        <v>0</v>
      </c>
      <c r="J556" s="232">
        <v>0</v>
      </c>
      <c r="K556" s="233">
        <v>0</v>
      </c>
      <c r="L556" s="232">
        <f t="shared" si="80"/>
        <v>0</v>
      </c>
      <c r="M556" s="234">
        <v>0</v>
      </c>
      <c r="N556" s="232">
        <f t="shared" si="89"/>
        <v>0</v>
      </c>
      <c r="O556" s="243"/>
      <c r="P556" s="216"/>
      <c r="Q556" s="236">
        <f t="shared" si="81"/>
        <v>0</v>
      </c>
      <c r="R556" s="237">
        <v>0</v>
      </c>
      <c r="S556" s="236">
        <f t="shared" si="82"/>
        <v>0</v>
      </c>
      <c r="T556" s="236">
        <f t="shared" si="83"/>
        <v>0</v>
      </c>
      <c r="U556" s="236">
        <f t="shared" si="84"/>
        <v>0</v>
      </c>
      <c r="V556" s="236">
        <f t="shared" si="85"/>
        <v>0</v>
      </c>
      <c r="W556" s="236">
        <f t="shared" si="86"/>
        <v>0</v>
      </c>
      <c r="X556" s="238">
        <f t="shared" si="87"/>
        <v>0</v>
      </c>
      <c r="Y556" s="238">
        <f t="shared" si="88"/>
        <v>0</v>
      </c>
    </row>
    <row r="557" spans="1:25" ht="30" x14ac:dyDescent="0.25">
      <c r="A557" s="191"/>
      <c r="B557" s="228" t="s">
        <v>2480</v>
      </c>
      <c r="C557" s="217" t="s">
        <v>824</v>
      </c>
      <c r="D557" s="194">
        <v>69.39</v>
      </c>
      <c r="E557" s="229">
        <v>69.39</v>
      </c>
      <c r="F557" s="230" t="s">
        <v>33</v>
      </c>
      <c r="G557" s="231">
        <v>0</v>
      </c>
      <c r="H557" s="232">
        <v>0</v>
      </c>
      <c r="I557" s="232">
        <v>0</v>
      </c>
      <c r="J557" s="232">
        <v>0</v>
      </c>
      <c r="K557" s="233">
        <v>0</v>
      </c>
      <c r="L557" s="232">
        <f t="shared" si="80"/>
        <v>0</v>
      </c>
      <c r="M557" s="234">
        <v>0</v>
      </c>
      <c r="N557" s="232">
        <f t="shared" si="89"/>
        <v>0</v>
      </c>
      <c r="O557" s="243"/>
      <c r="P557" s="216"/>
      <c r="Q557" s="236">
        <f t="shared" si="81"/>
        <v>0</v>
      </c>
      <c r="R557" s="237">
        <v>0</v>
      </c>
      <c r="S557" s="236">
        <f t="shared" si="82"/>
        <v>0</v>
      </c>
      <c r="T557" s="236">
        <f t="shared" si="83"/>
        <v>0</v>
      </c>
      <c r="U557" s="236">
        <f t="shared" si="84"/>
        <v>0</v>
      </c>
      <c r="V557" s="236">
        <f t="shared" si="85"/>
        <v>0</v>
      </c>
      <c r="W557" s="236">
        <f t="shared" si="86"/>
        <v>0</v>
      </c>
      <c r="X557" s="238">
        <f t="shared" si="87"/>
        <v>0</v>
      </c>
      <c r="Y557" s="238">
        <f t="shared" si="88"/>
        <v>0</v>
      </c>
    </row>
    <row r="558" spans="1:25" ht="30" x14ac:dyDescent="0.25">
      <c r="A558" s="191" t="s">
        <v>228</v>
      </c>
      <c r="B558" s="228" t="s">
        <v>438</v>
      </c>
      <c r="C558" s="193" t="s">
        <v>439</v>
      </c>
      <c r="D558" s="194">
        <v>1</v>
      </c>
      <c r="E558" s="229">
        <v>1</v>
      </c>
      <c r="F558" s="230" t="s">
        <v>33</v>
      </c>
      <c r="G558" s="231">
        <v>0</v>
      </c>
      <c r="H558" s="232">
        <v>0</v>
      </c>
      <c r="I558" s="232">
        <v>0</v>
      </c>
      <c r="J558" s="232">
        <v>0</v>
      </c>
      <c r="K558" s="233">
        <v>0</v>
      </c>
      <c r="L558" s="232">
        <f t="shared" si="80"/>
        <v>0</v>
      </c>
      <c r="M558" s="234">
        <v>0</v>
      </c>
      <c r="N558" s="232">
        <f t="shared" si="89"/>
        <v>0</v>
      </c>
      <c r="O558" s="242"/>
      <c r="P558" s="216"/>
      <c r="Q558" s="236">
        <f t="shared" si="81"/>
        <v>0</v>
      </c>
      <c r="R558" s="237">
        <v>0</v>
      </c>
      <c r="S558" s="236">
        <f t="shared" si="82"/>
        <v>0</v>
      </c>
      <c r="T558" s="236">
        <f t="shared" si="83"/>
        <v>0</v>
      </c>
      <c r="U558" s="236">
        <f t="shared" si="84"/>
        <v>0</v>
      </c>
      <c r="V558" s="236">
        <f t="shared" si="85"/>
        <v>0</v>
      </c>
      <c r="W558" s="236">
        <f t="shared" si="86"/>
        <v>0</v>
      </c>
      <c r="X558" s="238">
        <f t="shared" si="87"/>
        <v>0</v>
      </c>
      <c r="Y558" s="238">
        <f t="shared" si="88"/>
        <v>0</v>
      </c>
    </row>
    <row r="559" spans="1:25" ht="30" x14ac:dyDescent="0.25">
      <c r="A559" s="191" t="s">
        <v>228</v>
      </c>
      <c r="B559" s="228" t="s">
        <v>440</v>
      </c>
      <c r="C559" s="193" t="s">
        <v>441</v>
      </c>
      <c r="D559" s="194">
        <v>69.989999999999995</v>
      </c>
      <c r="E559" s="229">
        <v>69.989999999999995</v>
      </c>
      <c r="F559" s="230" t="s">
        <v>33</v>
      </c>
      <c r="G559" s="231">
        <v>0</v>
      </c>
      <c r="H559" s="232">
        <v>10</v>
      </c>
      <c r="I559" s="232">
        <v>0</v>
      </c>
      <c r="J559" s="232">
        <v>8</v>
      </c>
      <c r="K559" s="233">
        <v>0</v>
      </c>
      <c r="L559" s="232">
        <f t="shared" si="80"/>
        <v>2</v>
      </c>
      <c r="M559" s="234">
        <v>2</v>
      </c>
      <c r="N559" s="232">
        <f t="shared" si="89"/>
        <v>0</v>
      </c>
      <c r="O559" s="242"/>
      <c r="P559" s="216"/>
      <c r="Q559" s="236">
        <f t="shared" si="81"/>
        <v>0</v>
      </c>
      <c r="R559" s="237">
        <v>0</v>
      </c>
      <c r="S559" s="236">
        <f t="shared" si="82"/>
        <v>699.9</v>
      </c>
      <c r="T559" s="236">
        <f t="shared" si="83"/>
        <v>0</v>
      </c>
      <c r="U559" s="236">
        <f t="shared" si="84"/>
        <v>559.91999999999996</v>
      </c>
      <c r="V559" s="236">
        <f t="shared" si="85"/>
        <v>0</v>
      </c>
      <c r="W559" s="236">
        <f t="shared" si="86"/>
        <v>139.98000000000002</v>
      </c>
      <c r="X559" s="238">
        <f t="shared" si="87"/>
        <v>139.97999999999999</v>
      </c>
      <c r="Y559" s="238">
        <f t="shared" si="88"/>
        <v>0</v>
      </c>
    </row>
    <row r="560" spans="1:25" ht="30" x14ac:dyDescent="0.25">
      <c r="A560" s="191" t="s">
        <v>228</v>
      </c>
      <c r="B560" s="228" t="s">
        <v>442</v>
      </c>
      <c r="C560" s="193" t="s">
        <v>443</v>
      </c>
      <c r="D560" s="194">
        <v>130.52000000000001</v>
      </c>
      <c r="E560" s="229">
        <v>130.52000000000001</v>
      </c>
      <c r="F560" s="230" t="s">
        <v>33</v>
      </c>
      <c r="G560" s="231">
        <v>0</v>
      </c>
      <c r="H560" s="232">
        <v>0</v>
      </c>
      <c r="I560" s="232">
        <v>0</v>
      </c>
      <c r="J560" s="232">
        <v>0</v>
      </c>
      <c r="K560" s="233">
        <v>0</v>
      </c>
      <c r="L560" s="232">
        <f t="shared" si="80"/>
        <v>0</v>
      </c>
      <c r="M560" s="234">
        <v>0</v>
      </c>
      <c r="N560" s="232">
        <f t="shared" si="89"/>
        <v>0</v>
      </c>
      <c r="O560" s="242"/>
      <c r="P560" s="216"/>
      <c r="Q560" s="236">
        <f t="shared" si="81"/>
        <v>0</v>
      </c>
      <c r="R560" s="237">
        <v>0</v>
      </c>
      <c r="S560" s="236">
        <f t="shared" si="82"/>
        <v>0</v>
      </c>
      <c r="T560" s="236">
        <f t="shared" si="83"/>
        <v>0</v>
      </c>
      <c r="U560" s="236">
        <f t="shared" si="84"/>
        <v>0</v>
      </c>
      <c r="V560" s="236">
        <f t="shared" si="85"/>
        <v>0</v>
      </c>
      <c r="W560" s="236">
        <f t="shared" si="86"/>
        <v>0</v>
      </c>
      <c r="X560" s="238">
        <f t="shared" si="87"/>
        <v>0</v>
      </c>
      <c r="Y560" s="238">
        <f t="shared" si="88"/>
        <v>0</v>
      </c>
    </row>
    <row r="561" spans="1:25" ht="30" x14ac:dyDescent="0.25">
      <c r="A561" s="191" t="s">
        <v>228</v>
      </c>
      <c r="B561" s="228" t="s">
        <v>444</v>
      </c>
      <c r="C561" s="193" t="s">
        <v>445</v>
      </c>
      <c r="D561" s="194">
        <v>115.2</v>
      </c>
      <c r="E561" s="229">
        <v>115.2</v>
      </c>
      <c r="F561" s="230" t="s">
        <v>33</v>
      </c>
      <c r="G561" s="231">
        <v>5</v>
      </c>
      <c r="H561" s="232">
        <v>0</v>
      </c>
      <c r="I561" s="232">
        <v>0</v>
      </c>
      <c r="J561" s="232">
        <v>0</v>
      </c>
      <c r="K561" s="233">
        <v>0</v>
      </c>
      <c r="L561" s="232">
        <f t="shared" si="80"/>
        <v>5</v>
      </c>
      <c r="M561" s="234">
        <v>5</v>
      </c>
      <c r="N561" s="232">
        <f t="shared" si="89"/>
        <v>0</v>
      </c>
      <c r="O561" s="242"/>
      <c r="P561" s="216"/>
      <c r="Q561" s="236">
        <f t="shared" si="81"/>
        <v>576</v>
      </c>
      <c r="R561" s="237">
        <v>0</v>
      </c>
      <c r="S561" s="236">
        <f t="shared" si="82"/>
        <v>0</v>
      </c>
      <c r="T561" s="236">
        <f t="shared" si="83"/>
        <v>0</v>
      </c>
      <c r="U561" s="236">
        <f t="shared" si="84"/>
        <v>0</v>
      </c>
      <c r="V561" s="236">
        <f t="shared" si="85"/>
        <v>0</v>
      </c>
      <c r="W561" s="236">
        <f t="shared" si="86"/>
        <v>576</v>
      </c>
      <c r="X561" s="238">
        <f t="shared" si="87"/>
        <v>576</v>
      </c>
      <c r="Y561" s="238">
        <f t="shared" si="88"/>
        <v>0</v>
      </c>
    </row>
    <row r="562" spans="1:25" ht="30" x14ac:dyDescent="0.25">
      <c r="A562" s="191" t="s">
        <v>228</v>
      </c>
      <c r="B562" s="228" t="s">
        <v>446</v>
      </c>
      <c r="C562" s="193" t="s">
        <v>447</v>
      </c>
      <c r="D562" s="194">
        <v>69.83</v>
      </c>
      <c r="E562" s="229">
        <v>69.83</v>
      </c>
      <c r="F562" s="230" t="s">
        <v>33</v>
      </c>
      <c r="G562" s="231">
        <v>0</v>
      </c>
      <c r="H562" s="232">
        <v>0</v>
      </c>
      <c r="I562" s="232">
        <v>0</v>
      </c>
      <c r="J562" s="232">
        <v>0</v>
      </c>
      <c r="K562" s="233">
        <v>0</v>
      </c>
      <c r="L562" s="232">
        <f t="shared" si="80"/>
        <v>0</v>
      </c>
      <c r="M562" s="234">
        <v>0</v>
      </c>
      <c r="N562" s="232">
        <f t="shared" si="89"/>
        <v>0</v>
      </c>
      <c r="O562" s="242"/>
      <c r="P562" s="216"/>
      <c r="Q562" s="236">
        <f t="shared" si="81"/>
        <v>0</v>
      </c>
      <c r="R562" s="237">
        <v>0</v>
      </c>
      <c r="S562" s="236">
        <f t="shared" si="82"/>
        <v>0</v>
      </c>
      <c r="T562" s="236">
        <f t="shared" si="83"/>
        <v>0</v>
      </c>
      <c r="U562" s="236">
        <f t="shared" si="84"/>
        <v>0</v>
      </c>
      <c r="V562" s="236">
        <f t="shared" si="85"/>
        <v>0</v>
      </c>
      <c r="W562" s="236">
        <f t="shared" si="86"/>
        <v>0</v>
      </c>
      <c r="X562" s="238">
        <f t="shared" si="87"/>
        <v>0</v>
      </c>
      <c r="Y562" s="238">
        <f t="shared" si="88"/>
        <v>0</v>
      </c>
    </row>
    <row r="563" spans="1:25" ht="30" x14ac:dyDescent="0.25">
      <c r="A563" s="191" t="s">
        <v>228</v>
      </c>
      <c r="B563" s="228" t="s">
        <v>448</v>
      </c>
      <c r="C563" s="193" t="s">
        <v>449</v>
      </c>
      <c r="D563" s="194">
        <v>1753.92</v>
      </c>
      <c r="E563" s="229">
        <v>1753.92</v>
      </c>
      <c r="F563" s="230" t="s">
        <v>33</v>
      </c>
      <c r="G563" s="231">
        <v>2</v>
      </c>
      <c r="H563" s="232">
        <v>0</v>
      </c>
      <c r="I563" s="232">
        <v>0</v>
      </c>
      <c r="J563" s="232">
        <v>0</v>
      </c>
      <c r="K563" s="233">
        <v>0</v>
      </c>
      <c r="L563" s="232">
        <f t="shared" si="80"/>
        <v>2</v>
      </c>
      <c r="M563" s="234">
        <v>2</v>
      </c>
      <c r="N563" s="232">
        <f t="shared" si="89"/>
        <v>0</v>
      </c>
      <c r="O563" s="242"/>
      <c r="P563" s="216"/>
      <c r="Q563" s="236">
        <f t="shared" si="81"/>
        <v>3507.84</v>
      </c>
      <c r="R563" s="237">
        <v>0</v>
      </c>
      <c r="S563" s="236">
        <f t="shared" si="82"/>
        <v>0</v>
      </c>
      <c r="T563" s="236">
        <f t="shared" si="83"/>
        <v>0</v>
      </c>
      <c r="U563" s="236">
        <f t="shared" si="84"/>
        <v>0</v>
      </c>
      <c r="V563" s="236">
        <f t="shared" si="85"/>
        <v>0</v>
      </c>
      <c r="W563" s="236">
        <f t="shared" si="86"/>
        <v>3507.84</v>
      </c>
      <c r="X563" s="238">
        <f t="shared" si="87"/>
        <v>3507.84</v>
      </c>
      <c r="Y563" s="238">
        <f t="shared" si="88"/>
        <v>0</v>
      </c>
    </row>
    <row r="564" spans="1:25" ht="45" x14ac:dyDescent="0.25">
      <c r="A564" s="191"/>
      <c r="B564" s="228" t="s">
        <v>825</v>
      </c>
      <c r="C564" s="193" t="s">
        <v>826</v>
      </c>
      <c r="D564" s="204">
        <v>121.8</v>
      </c>
      <c r="E564" s="254">
        <v>121.8</v>
      </c>
      <c r="F564" s="230" t="s">
        <v>33</v>
      </c>
      <c r="G564" s="231">
        <v>0</v>
      </c>
      <c r="H564" s="232">
        <v>0</v>
      </c>
      <c r="I564" s="232"/>
      <c r="J564" s="232">
        <v>0</v>
      </c>
      <c r="K564" s="233"/>
      <c r="L564" s="232">
        <f t="shared" si="80"/>
        <v>0</v>
      </c>
      <c r="M564" s="234">
        <v>0</v>
      </c>
      <c r="N564" s="232">
        <f t="shared" si="89"/>
        <v>0</v>
      </c>
      <c r="O564" s="242"/>
      <c r="P564" s="216"/>
      <c r="Q564" s="236">
        <f t="shared" si="81"/>
        <v>0</v>
      </c>
      <c r="R564" s="237">
        <v>0</v>
      </c>
      <c r="S564" s="236">
        <f t="shared" si="82"/>
        <v>0</v>
      </c>
      <c r="T564" s="236">
        <f t="shared" si="83"/>
        <v>0</v>
      </c>
      <c r="U564" s="236">
        <f t="shared" si="84"/>
        <v>0</v>
      </c>
      <c r="V564" s="236">
        <f t="shared" si="85"/>
        <v>0</v>
      </c>
      <c r="W564" s="236">
        <f t="shared" si="86"/>
        <v>0</v>
      </c>
      <c r="X564" s="238">
        <f t="shared" si="87"/>
        <v>0</v>
      </c>
      <c r="Y564" s="238">
        <f t="shared" si="88"/>
        <v>0</v>
      </c>
    </row>
    <row r="565" spans="1:25" ht="30" x14ac:dyDescent="0.25">
      <c r="A565" s="191" t="s">
        <v>674</v>
      </c>
      <c r="B565" s="228" t="s">
        <v>827</v>
      </c>
      <c r="C565" s="193" t="s">
        <v>828</v>
      </c>
      <c r="D565" s="194">
        <v>9.5500000000000007</v>
      </c>
      <c r="E565" s="229">
        <v>9.5500000000000007</v>
      </c>
      <c r="F565" s="230" t="s">
        <v>33</v>
      </c>
      <c r="G565" s="231">
        <v>0</v>
      </c>
      <c r="H565" s="232">
        <v>0</v>
      </c>
      <c r="I565" s="232">
        <v>0</v>
      </c>
      <c r="J565" s="232">
        <v>0</v>
      </c>
      <c r="K565" s="233">
        <v>0</v>
      </c>
      <c r="L565" s="232">
        <f t="shared" si="80"/>
        <v>0</v>
      </c>
      <c r="M565" s="234">
        <v>0</v>
      </c>
      <c r="N565" s="232">
        <f t="shared" si="89"/>
        <v>0</v>
      </c>
      <c r="O565" s="242"/>
      <c r="P565" s="216"/>
      <c r="Q565" s="236">
        <f t="shared" si="81"/>
        <v>0</v>
      </c>
      <c r="R565" s="237">
        <v>0</v>
      </c>
      <c r="S565" s="236">
        <f t="shared" si="82"/>
        <v>0</v>
      </c>
      <c r="T565" s="236">
        <f t="shared" si="83"/>
        <v>0</v>
      </c>
      <c r="U565" s="236">
        <f t="shared" si="84"/>
        <v>0</v>
      </c>
      <c r="V565" s="236">
        <f t="shared" si="85"/>
        <v>0</v>
      </c>
      <c r="W565" s="236">
        <f t="shared" si="86"/>
        <v>0</v>
      </c>
      <c r="X565" s="238">
        <f t="shared" si="87"/>
        <v>0</v>
      </c>
      <c r="Y565" s="238">
        <f t="shared" si="88"/>
        <v>0</v>
      </c>
    </row>
    <row r="566" spans="1:25" ht="30" x14ac:dyDescent="0.25">
      <c r="A566" s="191" t="s">
        <v>674</v>
      </c>
      <c r="B566" s="228" t="s">
        <v>829</v>
      </c>
      <c r="C566" s="193" t="s">
        <v>830</v>
      </c>
      <c r="D566" s="194">
        <v>136.97</v>
      </c>
      <c r="E566" s="229">
        <v>136.97</v>
      </c>
      <c r="F566" s="230" t="s">
        <v>33</v>
      </c>
      <c r="G566" s="231">
        <v>0</v>
      </c>
      <c r="H566" s="232">
        <v>0</v>
      </c>
      <c r="I566" s="232">
        <v>0</v>
      </c>
      <c r="J566" s="232">
        <v>0</v>
      </c>
      <c r="K566" s="233">
        <v>0</v>
      </c>
      <c r="L566" s="232">
        <f t="shared" si="80"/>
        <v>0</v>
      </c>
      <c r="M566" s="234">
        <v>0</v>
      </c>
      <c r="N566" s="232">
        <f t="shared" si="89"/>
        <v>0</v>
      </c>
      <c r="O566" s="242"/>
      <c r="P566" s="216"/>
      <c r="Q566" s="236">
        <f t="shared" si="81"/>
        <v>0</v>
      </c>
      <c r="R566" s="237">
        <v>0</v>
      </c>
      <c r="S566" s="236">
        <f t="shared" si="82"/>
        <v>0</v>
      </c>
      <c r="T566" s="236">
        <f t="shared" si="83"/>
        <v>0</v>
      </c>
      <c r="U566" s="236">
        <f t="shared" si="84"/>
        <v>0</v>
      </c>
      <c r="V566" s="236">
        <f t="shared" si="85"/>
        <v>0</v>
      </c>
      <c r="W566" s="236">
        <f t="shared" si="86"/>
        <v>0</v>
      </c>
      <c r="X566" s="238">
        <f t="shared" si="87"/>
        <v>0</v>
      </c>
      <c r="Y566" s="238">
        <f t="shared" si="88"/>
        <v>0</v>
      </c>
    </row>
    <row r="567" spans="1:25" ht="30" x14ac:dyDescent="0.25">
      <c r="A567" s="191" t="s">
        <v>1053</v>
      </c>
      <c r="B567" s="228" t="s">
        <v>1206</v>
      </c>
      <c r="C567" s="193" t="s">
        <v>1207</v>
      </c>
      <c r="D567" s="194">
        <v>0</v>
      </c>
      <c r="E567" s="229">
        <v>0</v>
      </c>
      <c r="F567" s="230" t="s">
        <v>33</v>
      </c>
      <c r="G567" s="231">
        <v>0</v>
      </c>
      <c r="H567" s="232">
        <v>0</v>
      </c>
      <c r="I567" s="232">
        <v>0</v>
      </c>
      <c r="J567" s="232">
        <v>0</v>
      </c>
      <c r="K567" s="233">
        <v>0</v>
      </c>
      <c r="L567" s="232">
        <f t="shared" si="80"/>
        <v>0</v>
      </c>
      <c r="M567" s="234">
        <v>0</v>
      </c>
      <c r="N567" s="232">
        <f t="shared" si="89"/>
        <v>0</v>
      </c>
      <c r="O567" s="242"/>
      <c r="P567" s="216"/>
      <c r="Q567" s="236">
        <f t="shared" si="81"/>
        <v>0</v>
      </c>
      <c r="R567" s="237">
        <v>0</v>
      </c>
      <c r="S567" s="236">
        <f t="shared" si="82"/>
        <v>0</v>
      </c>
      <c r="T567" s="236">
        <f t="shared" si="83"/>
        <v>0</v>
      </c>
      <c r="U567" s="236">
        <f t="shared" si="84"/>
        <v>0</v>
      </c>
      <c r="V567" s="236">
        <f t="shared" si="85"/>
        <v>0</v>
      </c>
      <c r="W567" s="236">
        <f t="shared" si="86"/>
        <v>0</v>
      </c>
      <c r="X567" s="238">
        <f t="shared" si="87"/>
        <v>0</v>
      </c>
      <c r="Y567" s="238">
        <f t="shared" si="88"/>
        <v>0</v>
      </c>
    </row>
    <row r="568" spans="1:25" ht="45" x14ac:dyDescent="0.25">
      <c r="A568" s="191" t="s">
        <v>1053</v>
      </c>
      <c r="B568" s="228" t="s">
        <v>1208</v>
      </c>
      <c r="C568" s="193" t="s">
        <v>1209</v>
      </c>
      <c r="D568" s="194">
        <v>261.7</v>
      </c>
      <c r="E568" s="229">
        <v>261.7</v>
      </c>
      <c r="F568" s="230" t="s">
        <v>33</v>
      </c>
      <c r="G568" s="231">
        <v>0</v>
      </c>
      <c r="H568" s="232">
        <v>0</v>
      </c>
      <c r="I568" s="232">
        <v>0</v>
      </c>
      <c r="J568" s="232">
        <v>0</v>
      </c>
      <c r="K568" s="233">
        <v>0</v>
      </c>
      <c r="L568" s="232">
        <f t="shared" si="80"/>
        <v>0</v>
      </c>
      <c r="M568" s="234">
        <v>0</v>
      </c>
      <c r="N568" s="232">
        <f t="shared" si="89"/>
        <v>0</v>
      </c>
      <c r="O568" s="242"/>
      <c r="P568" s="216"/>
      <c r="Q568" s="236">
        <f t="shared" si="81"/>
        <v>0</v>
      </c>
      <c r="R568" s="237">
        <v>0</v>
      </c>
      <c r="S568" s="236">
        <f t="shared" si="82"/>
        <v>0</v>
      </c>
      <c r="T568" s="236">
        <f t="shared" si="83"/>
        <v>0</v>
      </c>
      <c r="U568" s="236">
        <f t="shared" si="84"/>
        <v>0</v>
      </c>
      <c r="V568" s="236">
        <f t="shared" si="85"/>
        <v>0</v>
      </c>
      <c r="W568" s="236">
        <f t="shared" si="86"/>
        <v>0</v>
      </c>
      <c r="X568" s="238">
        <f t="shared" si="87"/>
        <v>0</v>
      </c>
      <c r="Y568" s="238">
        <f t="shared" si="88"/>
        <v>0</v>
      </c>
    </row>
    <row r="569" spans="1:25" ht="30" x14ac:dyDescent="0.25">
      <c r="A569" s="191" t="s">
        <v>27</v>
      </c>
      <c r="B569" s="228" t="s">
        <v>136</v>
      </c>
      <c r="C569" s="193" t="s">
        <v>137</v>
      </c>
      <c r="D569" s="194">
        <v>0</v>
      </c>
      <c r="E569" s="229">
        <v>0</v>
      </c>
      <c r="F569" s="230" t="s">
        <v>76</v>
      </c>
      <c r="G569" s="231">
        <v>0</v>
      </c>
      <c r="H569" s="232">
        <v>0</v>
      </c>
      <c r="I569" s="232">
        <v>0</v>
      </c>
      <c r="J569" s="232">
        <v>0</v>
      </c>
      <c r="K569" s="233">
        <v>0</v>
      </c>
      <c r="L569" s="232">
        <f t="shared" si="80"/>
        <v>0</v>
      </c>
      <c r="M569" s="234">
        <v>0</v>
      </c>
      <c r="N569" s="232">
        <f t="shared" si="89"/>
        <v>0</v>
      </c>
      <c r="O569" s="242"/>
      <c r="P569" s="216"/>
      <c r="Q569" s="236">
        <f t="shared" si="81"/>
        <v>0</v>
      </c>
      <c r="R569" s="237">
        <v>0</v>
      </c>
      <c r="S569" s="236">
        <f t="shared" si="82"/>
        <v>0</v>
      </c>
      <c r="T569" s="236">
        <f t="shared" si="83"/>
        <v>0</v>
      </c>
      <c r="U569" s="236">
        <f t="shared" si="84"/>
        <v>0</v>
      </c>
      <c r="V569" s="236">
        <f t="shared" si="85"/>
        <v>0</v>
      </c>
      <c r="W569" s="236">
        <f t="shared" si="86"/>
        <v>0</v>
      </c>
      <c r="X569" s="238">
        <f t="shared" si="87"/>
        <v>0</v>
      </c>
      <c r="Y569" s="238">
        <f t="shared" si="88"/>
        <v>0</v>
      </c>
    </row>
    <row r="570" spans="1:25" ht="18" x14ac:dyDescent="0.25">
      <c r="A570" s="191" t="s">
        <v>27</v>
      </c>
      <c r="B570" s="228" t="s">
        <v>138</v>
      </c>
      <c r="C570" s="193" t="s">
        <v>139</v>
      </c>
      <c r="D570" s="194">
        <v>57.77</v>
      </c>
      <c r="E570" s="229">
        <v>57.77</v>
      </c>
      <c r="F570" s="230" t="s">
        <v>76</v>
      </c>
      <c r="G570" s="231">
        <v>0</v>
      </c>
      <c r="H570" s="232">
        <v>0</v>
      </c>
      <c r="I570" s="232">
        <v>0</v>
      </c>
      <c r="J570" s="232">
        <v>0</v>
      </c>
      <c r="K570" s="233">
        <v>0</v>
      </c>
      <c r="L570" s="232">
        <f t="shared" si="80"/>
        <v>0</v>
      </c>
      <c r="M570" s="234">
        <v>0</v>
      </c>
      <c r="N570" s="232">
        <f t="shared" si="89"/>
        <v>0</v>
      </c>
      <c r="O570" s="242"/>
      <c r="P570" s="216"/>
      <c r="Q570" s="236">
        <f t="shared" si="81"/>
        <v>0</v>
      </c>
      <c r="R570" s="237">
        <v>0</v>
      </c>
      <c r="S570" s="236">
        <f t="shared" si="82"/>
        <v>0</v>
      </c>
      <c r="T570" s="236">
        <f t="shared" si="83"/>
        <v>0</v>
      </c>
      <c r="U570" s="236">
        <f t="shared" si="84"/>
        <v>0</v>
      </c>
      <c r="V570" s="236">
        <f t="shared" si="85"/>
        <v>0</v>
      </c>
      <c r="W570" s="236">
        <f t="shared" si="86"/>
        <v>0</v>
      </c>
      <c r="X570" s="238">
        <f t="shared" si="87"/>
        <v>0</v>
      </c>
      <c r="Y570" s="238">
        <f t="shared" si="88"/>
        <v>0</v>
      </c>
    </row>
    <row r="571" spans="1:25" ht="30" x14ac:dyDescent="0.25">
      <c r="A571" s="191" t="s">
        <v>1880</v>
      </c>
      <c r="B571" s="228" t="s">
        <v>1898</v>
      </c>
      <c r="C571" s="193" t="s">
        <v>1899</v>
      </c>
      <c r="D571" s="194">
        <v>126</v>
      </c>
      <c r="E571" s="229">
        <v>126</v>
      </c>
      <c r="F571" s="230" t="s">
        <v>33</v>
      </c>
      <c r="G571" s="231">
        <v>0</v>
      </c>
      <c r="H571" s="232">
        <v>0</v>
      </c>
      <c r="I571" s="232">
        <v>0</v>
      </c>
      <c r="J571" s="232">
        <v>0</v>
      </c>
      <c r="K571" s="233">
        <v>0</v>
      </c>
      <c r="L571" s="232">
        <f t="shared" si="80"/>
        <v>0</v>
      </c>
      <c r="M571" s="234">
        <v>0</v>
      </c>
      <c r="N571" s="232">
        <f t="shared" si="89"/>
        <v>0</v>
      </c>
      <c r="O571" s="242"/>
      <c r="P571" s="216"/>
      <c r="Q571" s="236">
        <f t="shared" si="81"/>
        <v>0</v>
      </c>
      <c r="R571" s="237">
        <v>0</v>
      </c>
      <c r="S571" s="236">
        <f t="shared" si="82"/>
        <v>0</v>
      </c>
      <c r="T571" s="236">
        <f t="shared" si="83"/>
        <v>0</v>
      </c>
      <c r="U571" s="236">
        <f t="shared" si="84"/>
        <v>0</v>
      </c>
      <c r="V571" s="236">
        <f t="shared" si="85"/>
        <v>0</v>
      </c>
      <c r="W571" s="236">
        <f t="shared" si="86"/>
        <v>0</v>
      </c>
      <c r="X571" s="238">
        <f t="shared" si="87"/>
        <v>0</v>
      </c>
      <c r="Y571" s="238">
        <f t="shared" si="88"/>
        <v>0</v>
      </c>
    </row>
    <row r="572" spans="1:25" ht="45" x14ac:dyDescent="0.25">
      <c r="A572" s="247" t="s">
        <v>1880</v>
      </c>
      <c r="B572" s="228" t="s">
        <v>2476</v>
      </c>
      <c r="C572" s="217" t="s">
        <v>1900</v>
      </c>
      <c r="D572" s="198">
        <v>69.599999999999994</v>
      </c>
      <c r="E572" s="248">
        <v>69.599999999999994</v>
      </c>
      <c r="F572" s="230" t="s">
        <v>33</v>
      </c>
      <c r="G572" s="231">
        <v>0</v>
      </c>
      <c r="H572" s="232">
        <v>0</v>
      </c>
      <c r="I572" s="232">
        <v>0</v>
      </c>
      <c r="J572" s="232">
        <v>0</v>
      </c>
      <c r="K572" s="233">
        <v>0</v>
      </c>
      <c r="L572" s="232">
        <f t="shared" si="80"/>
        <v>0</v>
      </c>
      <c r="M572" s="234">
        <v>0</v>
      </c>
      <c r="N572" s="232">
        <f t="shared" si="89"/>
        <v>0</v>
      </c>
      <c r="O572" s="242"/>
      <c r="P572" s="216"/>
      <c r="Q572" s="236">
        <f t="shared" si="81"/>
        <v>0</v>
      </c>
      <c r="R572" s="237">
        <v>0</v>
      </c>
      <c r="S572" s="236">
        <f t="shared" si="82"/>
        <v>0</v>
      </c>
      <c r="T572" s="236">
        <f t="shared" si="83"/>
        <v>0</v>
      </c>
      <c r="U572" s="236">
        <f t="shared" si="84"/>
        <v>0</v>
      </c>
      <c r="V572" s="236">
        <f t="shared" si="85"/>
        <v>0</v>
      </c>
      <c r="W572" s="236">
        <f t="shared" si="86"/>
        <v>0</v>
      </c>
      <c r="X572" s="238">
        <f t="shared" si="87"/>
        <v>0</v>
      </c>
      <c r="Y572" s="238">
        <f t="shared" si="88"/>
        <v>0</v>
      </c>
    </row>
    <row r="573" spans="1:25" ht="60" x14ac:dyDescent="0.25">
      <c r="A573" s="191" t="s">
        <v>1880</v>
      </c>
      <c r="B573" s="228" t="s">
        <v>1901</v>
      </c>
      <c r="C573" s="193" t="s">
        <v>1902</v>
      </c>
      <c r="D573" s="194">
        <v>242.44</v>
      </c>
      <c r="E573" s="229">
        <v>242.44</v>
      </c>
      <c r="F573" s="230" t="s">
        <v>33</v>
      </c>
      <c r="G573" s="231">
        <v>0</v>
      </c>
      <c r="H573" s="232">
        <v>0</v>
      </c>
      <c r="I573" s="232">
        <v>0</v>
      </c>
      <c r="J573" s="232">
        <v>0</v>
      </c>
      <c r="K573" s="233">
        <v>0</v>
      </c>
      <c r="L573" s="232">
        <f t="shared" si="80"/>
        <v>0</v>
      </c>
      <c r="M573" s="234">
        <v>0</v>
      </c>
      <c r="N573" s="232">
        <f t="shared" si="89"/>
        <v>0</v>
      </c>
      <c r="O573" s="242"/>
      <c r="P573" s="216"/>
      <c r="Q573" s="236">
        <f t="shared" si="81"/>
        <v>0</v>
      </c>
      <c r="R573" s="237">
        <v>0</v>
      </c>
      <c r="S573" s="236">
        <f t="shared" si="82"/>
        <v>0</v>
      </c>
      <c r="T573" s="236">
        <f t="shared" si="83"/>
        <v>0</v>
      </c>
      <c r="U573" s="236">
        <f t="shared" si="84"/>
        <v>0</v>
      </c>
      <c r="V573" s="236">
        <f t="shared" si="85"/>
        <v>0</v>
      </c>
      <c r="W573" s="236">
        <f t="shared" si="86"/>
        <v>0</v>
      </c>
      <c r="X573" s="238">
        <f t="shared" si="87"/>
        <v>0</v>
      </c>
      <c r="Y573" s="238">
        <f t="shared" si="88"/>
        <v>0</v>
      </c>
    </row>
    <row r="574" spans="1:25" ht="60" x14ac:dyDescent="0.25">
      <c r="A574" s="191" t="s">
        <v>1880</v>
      </c>
      <c r="B574" s="228" t="s">
        <v>1903</v>
      </c>
      <c r="C574" s="193" t="s">
        <v>1904</v>
      </c>
      <c r="D574" s="194">
        <v>323.99</v>
      </c>
      <c r="E574" s="229">
        <v>323.99</v>
      </c>
      <c r="F574" s="230" t="s">
        <v>33</v>
      </c>
      <c r="G574" s="231">
        <v>0</v>
      </c>
      <c r="H574" s="232">
        <v>0</v>
      </c>
      <c r="I574" s="232">
        <v>0</v>
      </c>
      <c r="J574" s="232">
        <v>0</v>
      </c>
      <c r="K574" s="233">
        <v>0</v>
      </c>
      <c r="L574" s="232">
        <f t="shared" si="80"/>
        <v>0</v>
      </c>
      <c r="M574" s="234">
        <v>0</v>
      </c>
      <c r="N574" s="232">
        <f t="shared" si="89"/>
        <v>0</v>
      </c>
      <c r="O574" s="242"/>
      <c r="P574" s="216"/>
      <c r="Q574" s="236">
        <f t="shared" si="81"/>
        <v>0</v>
      </c>
      <c r="R574" s="237">
        <v>0</v>
      </c>
      <c r="S574" s="236">
        <f t="shared" si="82"/>
        <v>0</v>
      </c>
      <c r="T574" s="236">
        <f t="shared" si="83"/>
        <v>0</v>
      </c>
      <c r="U574" s="236">
        <f t="shared" si="84"/>
        <v>0</v>
      </c>
      <c r="V574" s="236">
        <f t="shared" si="85"/>
        <v>0</v>
      </c>
      <c r="W574" s="236">
        <f t="shared" si="86"/>
        <v>0</v>
      </c>
      <c r="X574" s="238">
        <f t="shared" si="87"/>
        <v>0</v>
      </c>
      <c r="Y574" s="238">
        <f t="shared" si="88"/>
        <v>0</v>
      </c>
    </row>
    <row r="575" spans="1:25" ht="60" x14ac:dyDescent="0.25">
      <c r="A575" s="191" t="s">
        <v>1880</v>
      </c>
      <c r="B575" s="228" t="s">
        <v>1905</v>
      </c>
      <c r="C575" s="193" t="s">
        <v>1906</v>
      </c>
      <c r="D575" s="194">
        <v>484.88</v>
      </c>
      <c r="E575" s="229">
        <v>484.88</v>
      </c>
      <c r="F575" s="230" t="s">
        <v>33</v>
      </c>
      <c r="G575" s="231">
        <v>0</v>
      </c>
      <c r="H575" s="232">
        <v>0</v>
      </c>
      <c r="I575" s="232">
        <v>0</v>
      </c>
      <c r="J575" s="232">
        <v>0</v>
      </c>
      <c r="K575" s="233">
        <v>0</v>
      </c>
      <c r="L575" s="232">
        <f t="shared" si="80"/>
        <v>0</v>
      </c>
      <c r="M575" s="234">
        <v>0</v>
      </c>
      <c r="N575" s="232">
        <f t="shared" si="89"/>
        <v>0</v>
      </c>
      <c r="O575" s="242"/>
      <c r="P575" s="216"/>
      <c r="Q575" s="236">
        <f t="shared" si="81"/>
        <v>0</v>
      </c>
      <c r="R575" s="237">
        <v>0</v>
      </c>
      <c r="S575" s="236">
        <f t="shared" si="82"/>
        <v>0</v>
      </c>
      <c r="T575" s="236">
        <f t="shared" si="83"/>
        <v>0</v>
      </c>
      <c r="U575" s="236">
        <f t="shared" si="84"/>
        <v>0</v>
      </c>
      <c r="V575" s="236">
        <f t="shared" si="85"/>
        <v>0</v>
      </c>
      <c r="W575" s="236">
        <f t="shared" si="86"/>
        <v>0</v>
      </c>
      <c r="X575" s="238">
        <f t="shared" si="87"/>
        <v>0</v>
      </c>
      <c r="Y575" s="238">
        <f t="shared" si="88"/>
        <v>0</v>
      </c>
    </row>
    <row r="576" spans="1:25" ht="30" x14ac:dyDescent="0.25">
      <c r="A576" s="191" t="s">
        <v>1880</v>
      </c>
      <c r="B576" s="228" t="s">
        <v>1907</v>
      </c>
      <c r="C576" s="193" t="s">
        <v>1908</v>
      </c>
      <c r="D576" s="194">
        <v>73</v>
      </c>
      <c r="E576" s="229">
        <v>73</v>
      </c>
      <c r="F576" s="230" t="s">
        <v>33</v>
      </c>
      <c r="G576" s="231">
        <v>0</v>
      </c>
      <c r="H576" s="232">
        <v>0</v>
      </c>
      <c r="I576" s="232">
        <v>0</v>
      </c>
      <c r="J576" s="232">
        <v>0</v>
      </c>
      <c r="K576" s="233">
        <v>0</v>
      </c>
      <c r="L576" s="232">
        <f t="shared" si="80"/>
        <v>0</v>
      </c>
      <c r="M576" s="234">
        <v>0</v>
      </c>
      <c r="N576" s="232">
        <f t="shared" si="89"/>
        <v>0</v>
      </c>
      <c r="O576" s="243"/>
      <c r="P576" s="216"/>
      <c r="Q576" s="236">
        <f t="shared" si="81"/>
        <v>0</v>
      </c>
      <c r="R576" s="237">
        <v>0</v>
      </c>
      <c r="S576" s="236">
        <f t="shared" si="82"/>
        <v>0</v>
      </c>
      <c r="T576" s="236">
        <f t="shared" si="83"/>
        <v>0</v>
      </c>
      <c r="U576" s="236">
        <f t="shared" si="84"/>
        <v>0</v>
      </c>
      <c r="V576" s="236">
        <f t="shared" si="85"/>
        <v>0</v>
      </c>
      <c r="W576" s="236">
        <f t="shared" si="86"/>
        <v>0</v>
      </c>
      <c r="X576" s="238">
        <f t="shared" si="87"/>
        <v>0</v>
      </c>
      <c r="Y576" s="238">
        <f t="shared" si="88"/>
        <v>0</v>
      </c>
    </row>
    <row r="577" spans="1:25" ht="30" x14ac:dyDescent="0.25">
      <c r="A577" s="191" t="s">
        <v>1271</v>
      </c>
      <c r="B577" s="228" t="s">
        <v>1705</v>
      </c>
      <c r="C577" s="193" t="s">
        <v>1706</v>
      </c>
      <c r="D577" s="194">
        <v>0</v>
      </c>
      <c r="E577" s="229">
        <v>0</v>
      </c>
      <c r="F577" s="230" t="s">
        <v>33</v>
      </c>
      <c r="G577" s="231">
        <v>0</v>
      </c>
      <c r="H577" s="232">
        <v>0</v>
      </c>
      <c r="I577" s="232">
        <v>0</v>
      </c>
      <c r="J577" s="232">
        <v>0</v>
      </c>
      <c r="K577" s="233">
        <v>0</v>
      </c>
      <c r="L577" s="232">
        <f t="shared" si="80"/>
        <v>0</v>
      </c>
      <c r="M577" s="234">
        <v>0</v>
      </c>
      <c r="N577" s="232">
        <f t="shared" si="89"/>
        <v>0</v>
      </c>
      <c r="O577" s="242"/>
      <c r="P577" s="216"/>
      <c r="Q577" s="236">
        <f t="shared" si="81"/>
        <v>0</v>
      </c>
      <c r="R577" s="237">
        <v>0</v>
      </c>
      <c r="S577" s="236">
        <f t="shared" si="82"/>
        <v>0</v>
      </c>
      <c r="T577" s="236">
        <f t="shared" si="83"/>
        <v>0</v>
      </c>
      <c r="U577" s="236">
        <f t="shared" si="84"/>
        <v>0</v>
      </c>
      <c r="V577" s="236">
        <f t="shared" si="85"/>
        <v>0</v>
      </c>
      <c r="W577" s="236">
        <f t="shared" si="86"/>
        <v>0</v>
      </c>
      <c r="X577" s="238">
        <f t="shared" si="87"/>
        <v>0</v>
      </c>
      <c r="Y577" s="238">
        <f t="shared" si="88"/>
        <v>0</v>
      </c>
    </row>
    <row r="578" spans="1:25" ht="60" x14ac:dyDescent="0.25">
      <c r="A578" s="191" t="s">
        <v>1271</v>
      </c>
      <c r="B578" s="228" t="s">
        <v>1707</v>
      </c>
      <c r="C578" s="193" t="s">
        <v>1708</v>
      </c>
      <c r="D578" s="194">
        <v>2165.25</v>
      </c>
      <c r="E578" s="229">
        <v>2165.25</v>
      </c>
      <c r="F578" s="230" t="s">
        <v>33</v>
      </c>
      <c r="G578" s="231">
        <v>0</v>
      </c>
      <c r="H578" s="232">
        <v>0</v>
      </c>
      <c r="I578" s="232">
        <v>0</v>
      </c>
      <c r="J578" s="232">
        <v>0</v>
      </c>
      <c r="K578" s="233">
        <v>0</v>
      </c>
      <c r="L578" s="232">
        <f t="shared" si="80"/>
        <v>0</v>
      </c>
      <c r="M578" s="234">
        <v>0</v>
      </c>
      <c r="N578" s="232">
        <f t="shared" si="89"/>
        <v>0</v>
      </c>
      <c r="O578" s="243"/>
      <c r="P578" s="216"/>
      <c r="Q578" s="236">
        <f t="shared" si="81"/>
        <v>0</v>
      </c>
      <c r="R578" s="237">
        <v>0</v>
      </c>
      <c r="S578" s="236">
        <f t="shared" si="82"/>
        <v>0</v>
      </c>
      <c r="T578" s="236">
        <f t="shared" si="83"/>
        <v>0</v>
      </c>
      <c r="U578" s="236">
        <f t="shared" si="84"/>
        <v>0</v>
      </c>
      <c r="V578" s="236">
        <f t="shared" si="85"/>
        <v>0</v>
      </c>
      <c r="W578" s="236">
        <f t="shared" si="86"/>
        <v>0</v>
      </c>
      <c r="X578" s="238">
        <f t="shared" si="87"/>
        <v>0</v>
      </c>
      <c r="Y578" s="238">
        <f t="shared" si="88"/>
        <v>0</v>
      </c>
    </row>
    <row r="579" spans="1:25" ht="30" x14ac:dyDescent="0.25">
      <c r="A579" s="191" t="s">
        <v>1271</v>
      </c>
      <c r="B579" s="228" t="s">
        <v>1709</v>
      </c>
      <c r="C579" s="193" t="s">
        <v>1710</v>
      </c>
      <c r="D579" s="194">
        <v>88.5</v>
      </c>
      <c r="E579" s="229">
        <v>88.5</v>
      </c>
      <c r="F579" s="230" t="s">
        <v>33</v>
      </c>
      <c r="G579" s="231">
        <v>0</v>
      </c>
      <c r="H579" s="232">
        <v>0</v>
      </c>
      <c r="I579" s="232">
        <v>0</v>
      </c>
      <c r="J579" s="232">
        <v>0</v>
      </c>
      <c r="K579" s="233">
        <v>0</v>
      </c>
      <c r="L579" s="232">
        <f t="shared" si="80"/>
        <v>0</v>
      </c>
      <c r="M579" s="234">
        <v>0</v>
      </c>
      <c r="N579" s="232">
        <f t="shared" si="89"/>
        <v>0</v>
      </c>
      <c r="O579" s="243"/>
      <c r="P579" s="216"/>
      <c r="Q579" s="236">
        <f t="shared" si="81"/>
        <v>0</v>
      </c>
      <c r="R579" s="237">
        <v>0</v>
      </c>
      <c r="S579" s="236">
        <f t="shared" si="82"/>
        <v>0</v>
      </c>
      <c r="T579" s="236">
        <f t="shared" si="83"/>
        <v>0</v>
      </c>
      <c r="U579" s="236">
        <f t="shared" si="84"/>
        <v>0</v>
      </c>
      <c r="V579" s="236">
        <f t="shared" si="85"/>
        <v>0</v>
      </c>
      <c r="W579" s="236">
        <f t="shared" si="86"/>
        <v>0</v>
      </c>
      <c r="X579" s="238">
        <f t="shared" si="87"/>
        <v>0</v>
      </c>
      <c r="Y579" s="238">
        <f t="shared" si="88"/>
        <v>0</v>
      </c>
    </row>
    <row r="580" spans="1:25" ht="45" x14ac:dyDescent="0.25">
      <c r="A580" s="191" t="s">
        <v>1271</v>
      </c>
      <c r="B580" s="228" t="s">
        <v>1711</v>
      </c>
      <c r="C580" s="208" t="s">
        <v>1712</v>
      </c>
      <c r="D580" s="194">
        <v>37.119999999999997</v>
      </c>
      <c r="E580" s="229">
        <v>37.119999999999997</v>
      </c>
      <c r="F580" s="280" t="s">
        <v>1368</v>
      </c>
      <c r="G580" s="231">
        <v>0</v>
      </c>
      <c r="H580" s="232">
        <v>0</v>
      </c>
      <c r="I580" s="232">
        <v>0</v>
      </c>
      <c r="J580" s="232">
        <v>0</v>
      </c>
      <c r="K580" s="233">
        <v>0</v>
      </c>
      <c r="L580" s="232">
        <f t="shared" si="80"/>
        <v>0</v>
      </c>
      <c r="M580" s="234">
        <v>0</v>
      </c>
      <c r="N580" s="232">
        <f t="shared" si="89"/>
        <v>0</v>
      </c>
      <c r="O580" s="243"/>
      <c r="P580" s="216"/>
      <c r="Q580" s="236">
        <f t="shared" si="81"/>
        <v>0</v>
      </c>
      <c r="R580" s="237">
        <v>0</v>
      </c>
      <c r="S580" s="236">
        <f t="shared" si="82"/>
        <v>0</v>
      </c>
      <c r="T580" s="236">
        <f t="shared" si="83"/>
        <v>0</v>
      </c>
      <c r="U580" s="236">
        <f t="shared" si="84"/>
        <v>0</v>
      </c>
      <c r="V580" s="236">
        <f t="shared" si="85"/>
        <v>0</v>
      </c>
      <c r="W580" s="236">
        <f t="shared" si="86"/>
        <v>0</v>
      </c>
      <c r="X580" s="238">
        <f t="shared" si="87"/>
        <v>0</v>
      </c>
      <c r="Y580" s="238">
        <f t="shared" si="88"/>
        <v>0</v>
      </c>
    </row>
    <row r="581" spans="1:25" ht="60" x14ac:dyDescent="0.25">
      <c r="A581" s="191" t="s">
        <v>1271</v>
      </c>
      <c r="B581" s="228" t="s">
        <v>1713</v>
      </c>
      <c r="C581" s="193" t="s">
        <v>1714</v>
      </c>
      <c r="D581" s="194">
        <v>1367.14</v>
      </c>
      <c r="E581" s="229">
        <v>1367.14</v>
      </c>
      <c r="F581" s="230" t="s">
        <v>1715</v>
      </c>
      <c r="G581" s="231">
        <v>0</v>
      </c>
      <c r="H581" s="232">
        <v>0</v>
      </c>
      <c r="I581" s="232">
        <v>0</v>
      </c>
      <c r="J581" s="232">
        <v>0</v>
      </c>
      <c r="K581" s="233">
        <v>0</v>
      </c>
      <c r="L581" s="232">
        <f t="shared" si="80"/>
        <v>0</v>
      </c>
      <c r="M581" s="234">
        <v>0</v>
      </c>
      <c r="N581" s="232">
        <f t="shared" si="89"/>
        <v>0</v>
      </c>
      <c r="O581" s="243"/>
      <c r="P581" s="216"/>
      <c r="Q581" s="236">
        <f t="shared" si="81"/>
        <v>0</v>
      </c>
      <c r="R581" s="237">
        <v>0</v>
      </c>
      <c r="S581" s="236">
        <f t="shared" si="82"/>
        <v>0</v>
      </c>
      <c r="T581" s="236">
        <f t="shared" si="83"/>
        <v>0</v>
      </c>
      <c r="U581" s="236">
        <f t="shared" si="84"/>
        <v>0</v>
      </c>
      <c r="V581" s="236">
        <f t="shared" si="85"/>
        <v>0</v>
      </c>
      <c r="W581" s="236">
        <f t="shared" si="86"/>
        <v>0</v>
      </c>
      <c r="X581" s="238">
        <f t="shared" si="87"/>
        <v>0</v>
      </c>
      <c r="Y581" s="238">
        <f t="shared" si="88"/>
        <v>0</v>
      </c>
    </row>
    <row r="582" spans="1:25" ht="30" x14ac:dyDescent="0.25">
      <c r="A582" s="191" t="s">
        <v>1271</v>
      </c>
      <c r="B582" s="228" t="s">
        <v>1716</v>
      </c>
      <c r="C582" s="193" t="s">
        <v>1717</v>
      </c>
      <c r="D582" s="194">
        <v>39</v>
      </c>
      <c r="E582" s="229">
        <v>39</v>
      </c>
      <c r="F582" s="230" t="s">
        <v>33</v>
      </c>
      <c r="G582" s="231">
        <v>0</v>
      </c>
      <c r="H582" s="232">
        <v>0</v>
      </c>
      <c r="I582" s="232">
        <v>0</v>
      </c>
      <c r="J582" s="232">
        <v>0</v>
      </c>
      <c r="K582" s="233">
        <v>0</v>
      </c>
      <c r="L582" s="232">
        <f t="shared" si="80"/>
        <v>0</v>
      </c>
      <c r="M582" s="234">
        <v>0</v>
      </c>
      <c r="N582" s="232">
        <f t="shared" si="89"/>
        <v>0</v>
      </c>
      <c r="O582" s="243"/>
      <c r="P582" s="216"/>
      <c r="Q582" s="236">
        <f t="shared" si="81"/>
        <v>0</v>
      </c>
      <c r="R582" s="237">
        <v>0</v>
      </c>
      <c r="S582" s="236">
        <f t="shared" si="82"/>
        <v>0</v>
      </c>
      <c r="T582" s="236">
        <f t="shared" si="83"/>
        <v>0</v>
      </c>
      <c r="U582" s="236">
        <f t="shared" si="84"/>
        <v>0</v>
      </c>
      <c r="V582" s="236">
        <f t="shared" si="85"/>
        <v>0</v>
      </c>
      <c r="W582" s="236">
        <f t="shared" si="86"/>
        <v>0</v>
      </c>
      <c r="X582" s="238">
        <f t="shared" si="87"/>
        <v>0</v>
      </c>
      <c r="Y582" s="238">
        <f t="shared" si="88"/>
        <v>0</v>
      </c>
    </row>
    <row r="583" spans="1:25" ht="30" x14ac:dyDescent="0.25">
      <c r="A583" s="191" t="s">
        <v>1271</v>
      </c>
      <c r="B583" s="228" t="s">
        <v>1718</v>
      </c>
      <c r="C583" s="193" t="s">
        <v>1719</v>
      </c>
      <c r="D583" s="194">
        <v>55.68</v>
      </c>
      <c r="E583" s="229">
        <v>55.68</v>
      </c>
      <c r="F583" s="230" t="s">
        <v>33</v>
      </c>
      <c r="G583" s="231">
        <v>0</v>
      </c>
      <c r="H583" s="232">
        <v>0</v>
      </c>
      <c r="I583" s="232">
        <v>0</v>
      </c>
      <c r="J583" s="232">
        <v>0</v>
      </c>
      <c r="K583" s="233">
        <v>0</v>
      </c>
      <c r="L583" s="232">
        <f t="shared" si="80"/>
        <v>0</v>
      </c>
      <c r="M583" s="234">
        <v>0</v>
      </c>
      <c r="N583" s="232">
        <f t="shared" si="89"/>
        <v>0</v>
      </c>
      <c r="O583" s="243"/>
      <c r="P583" s="216"/>
      <c r="Q583" s="236">
        <f t="shared" si="81"/>
        <v>0</v>
      </c>
      <c r="R583" s="237">
        <v>0</v>
      </c>
      <c r="S583" s="236">
        <f t="shared" si="82"/>
        <v>0</v>
      </c>
      <c r="T583" s="236">
        <f t="shared" si="83"/>
        <v>0</v>
      </c>
      <c r="U583" s="236">
        <f t="shared" si="84"/>
        <v>0</v>
      </c>
      <c r="V583" s="236">
        <f t="shared" si="85"/>
        <v>0</v>
      </c>
      <c r="W583" s="236">
        <f t="shared" si="86"/>
        <v>0</v>
      </c>
      <c r="X583" s="238">
        <f t="shared" si="87"/>
        <v>0</v>
      </c>
      <c r="Y583" s="238">
        <f t="shared" si="88"/>
        <v>0</v>
      </c>
    </row>
    <row r="584" spans="1:25" ht="45" x14ac:dyDescent="0.25">
      <c r="A584" s="191" t="s">
        <v>1540</v>
      </c>
      <c r="B584" s="228" t="s">
        <v>1573</v>
      </c>
      <c r="C584" s="193" t="s">
        <v>1574</v>
      </c>
      <c r="D584" s="194">
        <v>1408.24</v>
      </c>
      <c r="E584" s="229">
        <v>1408.24</v>
      </c>
      <c r="F584" s="230" t="s">
        <v>33</v>
      </c>
      <c r="G584" s="231">
        <v>0</v>
      </c>
      <c r="H584" s="232">
        <v>0</v>
      </c>
      <c r="I584" s="232">
        <v>0</v>
      </c>
      <c r="J584" s="232">
        <v>0</v>
      </c>
      <c r="K584" s="233">
        <v>0</v>
      </c>
      <c r="L584" s="232">
        <f t="shared" si="80"/>
        <v>0</v>
      </c>
      <c r="M584" s="234">
        <v>0</v>
      </c>
      <c r="N584" s="232">
        <f t="shared" si="89"/>
        <v>0</v>
      </c>
      <c r="O584" s="242"/>
      <c r="P584" s="216"/>
      <c r="Q584" s="236">
        <f t="shared" si="81"/>
        <v>0</v>
      </c>
      <c r="R584" s="237">
        <v>0</v>
      </c>
      <c r="S584" s="236">
        <f t="shared" si="82"/>
        <v>0</v>
      </c>
      <c r="T584" s="236">
        <f t="shared" si="83"/>
        <v>0</v>
      </c>
      <c r="U584" s="236">
        <f t="shared" si="84"/>
        <v>0</v>
      </c>
      <c r="V584" s="236">
        <f t="shared" si="85"/>
        <v>0</v>
      </c>
      <c r="W584" s="236">
        <f t="shared" si="86"/>
        <v>0</v>
      </c>
      <c r="X584" s="238">
        <f t="shared" si="87"/>
        <v>0</v>
      </c>
      <c r="Y584" s="238">
        <f t="shared" si="88"/>
        <v>0</v>
      </c>
    </row>
    <row r="585" spans="1:25" x14ac:dyDescent="0.25">
      <c r="A585" s="191" t="s">
        <v>1423</v>
      </c>
      <c r="B585" s="228" t="s">
        <v>1971</v>
      </c>
      <c r="C585" s="193" t="s">
        <v>1972</v>
      </c>
      <c r="D585" s="194">
        <v>0</v>
      </c>
      <c r="E585" s="229">
        <v>0</v>
      </c>
      <c r="F585" s="230" t="s">
        <v>33</v>
      </c>
      <c r="G585" s="231">
        <v>0</v>
      </c>
      <c r="H585" s="232">
        <v>0</v>
      </c>
      <c r="I585" s="232">
        <v>0</v>
      </c>
      <c r="J585" s="232">
        <v>0</v>
      </c>
      <c r="K585" s="233">
        <v>0</v>
      </c>
      <c r="L585" s="232">
        <f t="shared" ref="L585:L648" si="90">G585+H585+I585-J585-K585</f>
        <v>0</v>
      </c>
      <c r="M585" s="234">
        <v>0</v>
      </c>
      <c r="N585" s="232">
        <f t="shared" si="89"/>
        <v>0</v>
      </c>
      <c r="O585" s="243"/>
      <c r="P585" s="216"/>
      <c r="Q585" s="236">
        <f t="shared" ref="Q585:Q648" si="91">G585*D585</f>
        <v>0</v>
      </c>
      <c r="R585" s="237">
        <v>0</v>
      </c>
      <c r="S585" s="236">
        <f t="shared" ref="S585:S648" si="92">H585*E585</f>
        <v>0</v>
      </c>
      <c r="T585" s="236">
        <f t="shared" ref="T585:T648" si="93">E585*I585</f>
        <v>0</v>
      </c>
      <c r="U585" s="236">
        <f t="shared" ref="U585:U648" si="94">E585*J585</f>
        <v>0</v>
      </c>
      <c r="V585" s="236">
        <f t="shared" ref="V585:V648" si="95">E585*K585</f>
        <v>0</v>
      </c>
      <c r="W585" s="236">
        <f t="shared" ref="W585:W648" si="96">Q585+R585+S585+T585-U585-V585</f>
        <v>0</v>
      </c>
      <c r="X585" s="238">
        <f t="shared" ref="X585:X648" si="97">L585*E585</f>
        <v>0</v>
      </c>
      <c r="Y585" s="238">
        <f t="shared" ref="Y585:Y648" si="98">X585-W585</f>
        <v>0</v>
      </c>
    </row>
    <row r="586" spans="1:25" ht="45" x14ac:dyDescent="0.25">
      <c r="A586" s="191" t="s">
        <v>1540</v>
      </c>
      <c r="B586" s="228" t="s">
        <v>1575</v>
      </c>
      <c r="C586" s="193" t="s">
        <v>1576</v>
      </c>
      <c r="D586" s="194">
        <v>644.4</v>
      </c>
      <c r="E586" s="229">
        <v>644.4</v>
      </c>
      <c r="F586" s="230" t="s">
        <v>33</v>
      </c>
      <c r="G586" s="231">
        <v>0</v>
      </c>
      <c r="H586" s="232">
        <v>0</v>
      </c>
      <c r="I586" s="232">
        <v>0</v>
      </c>
      <c r="J586" s="232">
        <v>0</v>
      </c>
      <c r="K586" s="233">
        <v>0</v>
      </c>
      <c r="L586" s="232">
        <f t="shared" si="90"/>
        <v>0</v>
      </c>
      <c r="M586" s="234">
        <v>0</v>
      </c>
      <c r="N586" s="232">
        <f t="shared" ref="N586:N649" si="99">M586-L586</f>
        <v>0</v>
      </c>
      <c r="O586" s="243"/>
      <c r="P586" s="216"/>
      <c r="Q586" s="236">
        <f t="shared" si="91"/>
        <v>0</v>
      </c>
      <c r="R586" s="237">
        <v>0</v>
      </c>
      <c r="S586" s="236">
        <f t="shared" si="92"/>
        <v>0</v>
      </c>
      <c r="T586" s="236">
        <f t="shared" si="93"/>
        <v>0</v>
      </c>
      <c r="U586" s="236">
        <f t="shared" si="94"/>
        <v>0</v>
      </c>
      <c r="V586" s="236">
        <f t="shared" si="95"/>
        <v>0</v>
      </c>
      <c r="W586" s="236">
        <f t="shared" si="96"/>
        <v>0</v>
      </c>
      <c r="X586" s="238">
        <f t="shared" si="97"/>
        <v>0</v>
      </c>
      <c r="Y586" s="238">
        <f t="shared" si="98"/>
        <v>0</v>
      </c>
    </row>
    <row r="587" spans="1:25" ht="60" x14ac:dyDescent="0.25">
      <c r="A587" s="191" t="s">
        <v>674</v>
      </c>
      <c r="B587" s="228" t="s">
        <v>831</v>
      </c>
      <c r="C587" s="193" t="s">
        <v>832</v>
      </c>
      <c r="D587" s="194">
        <v>26</v>
      </c>
      <c r="E587" s="229">
        <v>26</v>
      </c>
      <c r="F587" s="230" t="s">
        <v>33</v>
      </c>
      <c r="G587" s="231">
        <v>0</v>
      </c>
      <c r="H587" s="232">
        <v>0</v>
      </c>
      <c r="I587" s="232">
        <v>0</v>
      </c>
      <c r="J587" s="232">
        <v>0</v>
      </c>
      <c r="K587" s="233">
        <v>0</v>
      </c>
      <c r="L587" s="232">
        <f t="shared" si="90"/>
        <v>0</v>
      </c>
      <c r="M587" s="234">
        <v>0</v>
      </c>
      <c r="N587" s="232">
        <f t="shared" si="99"/>
        <v>0</v>
      </c>
      <c r="O587" s="243"/>
      <c r="P587" s="216"/>
      <c r="Q587" s="236">
        <f t="shared" si="91"/>
        <v>0</v>
      </c>
      <c r="R587" s="237">
        <v>0</v>
      </c>
      <c r="S587" s="236">
        <f t="shared" si="92"/>
        <v>0</v>
      </c>
      <c r="T587" s="236">
        <f t="shared" si="93"/>
        <v>0</v>
      </c>
      <c r="U587" s="236">
        <f t="shared" si="94"/>
        <v>0</v>
      </c>
      <c r="V587" s="236">
        <f t="shared" si="95"/>
        <v>0</v>
      </c>
      <c r="W587" s="236">
        <f t="shared" si="96"/>
        <v>0</v>
      </c>
      <c r="X587" s="238">
        <f t="shared" si="97"/>
        <v>0</v>
      </c>
      <c r="Y587" s="238">
        <f t="shared" si="98"/>
        <v>0</v>
      </c>
    </row>
    <row r="588" spans="1:25" ht="60" x14ac:dyDescent="0.25">
      <c r="A588" s="191" t="s">
        <v>1540</v>
      </c>
      <c r="B588" s="228" t="s">
        <v>1577</v>
      </c>
      <c r="C588" s="193" t="s">
        <v>1578</v>
      </c>
      <c r="D588" s="194">
        <v>655.04999999999995</v>
      </c>
      <c r="E588" s="229">
        <v>655.04999999999995</v>
      </c>
      <c r="F588" s="230" t="s">
        <v>33</v>
      </c>
      <c r="G588" s="231">
        <v>1</v>
      </c>
      <c r="H588" s="232">
        <v>0</v>
      </c>
      <c r="I588" s="232">
        <v>0</v>
      </c>
      <c r="J588" s="232">
        <v>0</v>
      </c>
      <c r="K588" s="233">
        <v>0</v>
      </c>
      <c r="L588" s="232">
        <f t="shared" si="90"/>
        <v>1</v>
      </c>
      <c r="M588" s="234">
        <v>1</v>
      </c>
      <c r="N588" s="232">
        <f t="shared" si="99"/>
        <v>0</v>
      </c>
      <c r="O588" s="243"/>
      <c r="P588" s="216"/>
      <c r="Q588" s="236">
        <f t="shared" si="91"/>
        <v>655.04999999999995</v>
      </c>
      <c r="R588" s="237">
        <v>0</v>
      </c>
      <c r="S588" s="236">
        <f t="shared" si="92"/>
        <v>0</v>
      </c>
      <c r="T588" s="236">
        <f t="shared" si="93"/>
        <v>0</v>
      </c>
      <c r="U588" s="236">
        <f t="shared" si="94"/>
        <v>0</v>
      </c>
      <c r="V588" s="236">
        <f t="shared" si="95"/>
        <v>0</v>
      </c>
      <c r="W588" s="236">
        <f t="shared" si="96"/>
        <v>655.04999999999995</v>
      </c>
      <c r="X588" s="238">
        <f t="shared" si="97"/>
        <v>655.04999999999995</v>
      </c>
      <c r="Y588" s="238">
        <f t="shared" si="98"/>
        <v>0</v>
      </c>
    </row>
    <row r="589" spans="1:25" ht="60" x14ac:dyDescent="0.25">
      <c r="A589" s="191" t="s">
        <v>228</v>
      </c>
      <c r="B589" s="228" t="s">
        <v>450</v>
      </c>
      <c r="C589" s="193" t="s">
        <v>451</v>
      </c>
      <c r="D589" s="205">
        <v>53</v>
      </c>
      <c r="E589" s="255">
        <v>53</v>
      </c>
      <c r="F589" s="230" t="s">
        <v>33</v>
      </c>
      <c r="G589" s="231">
        <v>0</v>
      </c>
      <c r="H589" s="232">
        <v>0</v>
      </c>
      <c r="I589" s="232">
        <v>0</v>
      </c>
      <c r="J589" s="232">
        <v>0</v>
      </c>
      <c r="K589" s="233">
        <v>0</v>
      </c>
      <c r="L589" s="232">
        <f t="shared" si="90"/>
        <v>0</v>
      </c>
      <c r="M589" s="234">
        <v>0</v>
      </c>
      <c r="N589" s="232">
        <f t="shared" si="99"/>
        <v>0</v>
      </c>
      <c r="O589" s="242"/>
      <c r="P589" s="216"/>
      <c r="Q589" s="236">
        <f t="shared" si="91"/>
        <v>0</v>
      </c>
      <c r="R589" s="237">
        <v>0</v>
      </c>
      <c r="S589" s="236">
        <f t="shared" si="92"/>
        <v>0</v>
      </c>
      <c r="T589" s="236">
        <f t="shared" si="93"/>
        <v>0</v>
      </c>
      <c r="U589" s="236">
        <f t="shared" si="94"/>
        <v>0</v>
      </c>
      <c r="V589" s="236">
        <f t="shared" si="95"/>
        <v>0</v>
      </c>
      <c r="W589" s="236">
        <f t="shared" si="96"/>
        <v>0</v>
      </c>
      <c r="X589" s="238">
        <f t="shared" si="97"/>
        <v>0</v>
      </c>
      <c r="Y589" s="238">
        <f t="shared" si="98"/>
        <v>0</v>
      </c>
    </row>
    <row r="590" spans="1:25" ht="45" x14ac:dyDescent="0.25">
      <c r="A590" s="191"/>
      <c r="B590" s="228" t="s">
        <v>2481</v>
      </c>
      <c r="C590" s="228" t="s">
        <v>2117</v>
      </c>
      <c r="D590" s="194">
        <v>66</v>
      </c>
      <c r="E590" s="229">
        <v>66</v>
      </c>
      <c r="F590" s="230" t="s">
        <v>33</v>
      </c>
      <c r="G590" s="231">
        <v>0</v>
      </c>
      <c r="H590" s="232">
        <v>0</v>
      </c>
      <c r="I590" s="232">
        <v>0</v>
      </c>
      <c r="J590" s="232">
        <v>0</v>
      </c>
      <c r="K590" s="233">
        <v>0</v>
      </c>
      <c r="L590" s="232">
        <f t="shared" si="90"/>
        <v>0</v>
      </c>
      <c r="M590" s="234">
        <v>0</v>
      </c>
      <c r="N590" s="232">
        <f t="shared" si="99"/>
        <v>0</v>
      </c>
      <c r="O590" s="242"/>
      <c r="P590" s="216"/>
      <c r="Q590" s="236">
        <f t="shared" si="91"/>
        <v>0</v>
      </c>
      <c r="R590" s="237">
        <v>0</v>
      </c>
      <c r="S590" s="236">
        <f t="shared" si="92"/>
        <v>0</v>
      </c>
      <c r="T590" s="236">
        <f t="shared" si="93"/>
        <v>0</v>
      </c>
      <c r="U590" s="236">
        <f t="shared" si="94"/>
        <v>0</v>
      </c>
      <c r="V590" s="236">
        <f t="shared" si="95"/>
        <v>0</v>
      </c>
      <c r="W590" s="236">
        <f t="shared" si="96"/>
        <v>0</v>
      </c>
      <c r="X590" s="238">
        <f t="shared" si="97"/>
        <v>0</v>
      </c>
      <c r="Y590" s="238">
        <f t="shared" si="98"/>
        <v>0</v>
      </c>
    </row>
    <row r="591" spans="1:25" ht="45" x14ac:dyDescent="0.25">
      <c r="A591" s="191" t="s">
        <v>228</v>
      </c>
      <c r="B591" s="228" t="s">
        <v>452</v>
      </c>
      <c r="C591" s="193" t="s">
        <v>453</v>
      </c>
      <c r="D591" s="194">
        <v>103.91</v>
      </c>
      <c r="E591" s="229">
        <v>103.91</v>
      </c>
      <c r="F591" s="230" t="s">
        <v>33</v>
      </c>
      <c r="G591" s="231">
        <v>7</v>
      </c>
      <c r="H591" s="232">
        <v>0</v>
      </c>
      <c r="I591" s="232">
        <v>0</v>
      </c>
      <c r="J591" s="232">
        <v>0</v>
      </c>
      <c r="K591" s="233">
        <v>0</v>
      </c>
      <c r="L591" s="232">
        <f t="shared" si="90"/>
        <v>7</v>
      </c>
      <c r="M591" s="234">
        <v>7</v>
      </c>
      <c r="N591" s="232">
        <f t="shared" si="99"/>
        <v>0</v>
      </c>
      <c r="O591" s="243"/>
      <c r="P591" s="216"/>
      <c r="Q591" s="236">
        <f t="shared" si="91"/>
        <v>727.37</v>
      </c>
      <c r="R591" s="237">
        <v>0</v>
      </c>
      <c r="S591" s="236">
        <f t="shared" si="92"/>
        <v>0</v>
      </c>
      <c r="T591" s="236">
        <f t="shared" si="93"/>
        <v>0</v>
      </c>
      <c r="U591" s="236">
        <f t="shared" si="94"/>
        <v>0</v>
      </c>
      <c r="V591" s="236">
        <f t="shared" si="95"/>
        <v>0</v>
      </c>
      <c r="W591" s="236">
        <f t="shared" si="96"/>
        <v>727.37</v>
      </c>
      <c r="X591" s="238">
        <f t="shared" si="97"/>
        <v>727.37</v>
      </c>
      <c r="Y591" s="238">
        <f t="shared" si="98"/>
        <v>0</v>
      </c>
    </row>
    <row r="592" spans="1:25" ht="60" x14ac:dyDescent="0.25">
      <c r="A592" s="191" t="s">
        <v>1540</v>
      </c>
      <c r="B592" s="228" t="s">
        <v>1579</v>
      </c>
      <c r="C592" s="193" t="s">
        <v>1580</v>
      </c>
      <c r="D592" s="194">
        <v>170.14</v>
      </c>
      <c r="E592" s="229">
        <v>170.14</v>
      </c>
      <c r="F592" s="230" t="s">
        <v>1368</v>
      </c>
      <c r="G592" s="231">
        <v>0</v>
      </c>
      <c r="H592" s="232">
        <v>0</v>
      </c>
      <c r="I592" s="232">
        <v>0</v>
      </c>
      <c r="J592" s="232">
        <v>0</v>
      </c>
      <c r="K592" s="233">
        <v>0</v>
      </c>
      <c r="L592" s="232">
        <f t="shared" si="90"/>
        <v>0</v>
      </c>
      <c r="M592" s="234">
        <v>0</v>
      </c>
      <c r="N592" s="232">
        <f t="shared" si="99"/>
        <v>0</v>
      </c>
      <c r="O592" s="243"/>
      <c r="P592" s="216"/>
      <c r="Q592" s="236">
        <f t="shared" si="91"/>
        <v>0</v>
      </c>
      <c r="R592" s="237">
        <v>0</v>
      </c>
      <c r="S592" s="236">
        <f t="shared" si="92"/>
        <v>0</v>
      </c>
      <c r="T592" s="236">
        <f t="shared" si="93"/>
        <v>0</v>
      </c>
      <c r="U592" s="236">
        <f t="shared" si="94"/>
        <v>0</v>
      </c>
      <c r="V592" s="236">
        <f t="shared" si="95"/>
        <v>0</v>
      </c>
      <c r="W592" s="236">
        <f t="shared" si="96"/>
        <v>0</v>
      </c>
      <c r="X592" s="238">
        <f t="shared" si="97"/>
        <v>0</v>
      </c>
      <c r="Y592" s="238">
        <f t="shared" si="98"/>
        <v>0</v>
      </c>
    </row>
    <row r="593" spans="1:25" ht="45" x14ac:dyDescent="0.25">
      <c r="A593" s="191" t="s">
        <v>228</v>
      </c>
      <c r="B593" s="228" t="s">
        <v>454</v>
      </c>
      <c r="C593" s="193" t="s">
        <v>455</v>
      </c>
      <c r="D593" s="194">
        <v>440.8</v>
      </c>
      <c r="E593" s="229">
        <v>440.8</v>
      </c>
      <c r="F593" s="230" t="s">
        <v>33</v>
      </c>
      <c r="G593" s="231">
        <v>0</v>
      </c>
      <c r="H593" s="232">
        <v>0</v>
      </c>
      <c r="I593" s="232">
        <v>0</v>
      </c>
      <c r="J593" s="232">
        <v>0</v>
      </c>
      <c r="K593" s="233">
        <v>0</v>
      </c>
      <c r="L593" s="232">
        <f t="shared" si="90"/>
        <v>0</v>
      </c>
      <c r="M593" s="234">
        <v>0</v>
      </c>
      <c r="N593" s="232">
        <f t="shared" si="99"/>
        <v>0</v>
      </c>
      <c r="O593" s="243"/>
      <c r="P593" s="216"/>
      <c r="Q593" s="236">
        <f t="shared" si="91"/>
        <v>0</v>
      </c>
      <c r="R593" s="237">
        <v>0</v>
      </c>
      <c r="S593" s="236">
        <f t="shared" si="92"/>
        <v>0</v>
      </c>
      <c r="T593" s="236">
        <f t="shared" si="93"/>
        <v>0</v>
      </c>
      <c r="U593" s="236">
        <f t="shared" si="94"/>
        <v>0</v>
      </c>
      <c r="V593" s="236">
        <f t="shared" si="95"/>
        <v>0</v>
      </c>
      <c r="W593" s="236">
        <f t="shared" si="96"/>
        <v>0</v>
      </c>
      <c r="X593" s="238">
        <f t="shared" si="97"/>
        <v>0</v>
      </c>
      <c r="Y593" s="238">
        <f t="shared" si="98"/>
        <v>0</v>
      </c>
    </row>
    <row r="594" spans="1:25" ht="45" x14ac:dyDescent="0.25">
      <c r="A594" s="191" t="s">
        <v>228</v>
      </c>
      <c r="B594" s="228" t="s">
        <v>456</v>
      </c>
      <c r="C594" s="193" t="s">
        <v>457</v>
      </c>
      <c r="D594" s="194">
        <v>22.63</v>
      </c>
      <c r="E594" s="229">
        <v>22.63</v>
      </c>
      <c r="F594" s="230" t="s">
        <v>33</v>
      </c>
      <c r="G594" s="231">
        <v>0</v>
      </c>
      <c r="H594" s="232">
        <v>0</v>
      </c>
      <c r="I594" s="232">
        <v>0</v>
      </c>
      <c r="J594" s="232">
        <v>0</v>
      </c>
      <c r="K594" s="233">
        <v>0</v>
      </c>
      <c r="L594" s="232">
        <f t="shared" si="90"/>
        <v>0</v>
      </c>
      <c r="M594" s="234">
        <v>0</v>
      </c>
      <c r="N594" s="232">
        <f t="shared" si="99"/>
        <v>0</v>
      </c>
      <c r="O594" s="243"/>
      <c r="P594" s="216"/>
      <c r="Q594" s="236">
        <f t="shared" si="91"/>
        <v>0</v>
      </c>
      <c r="R594" s="237">
        <v>0</v>
      </c>
      <c r="S594" s="236">
        <f t="shared" si="92"/>
        <v>0</v>
      </c>
      <c r="T594" s="236">
        <f t="shared" si="93"/>
        <v>0</v>
      </c>
      <c r="U594" s="236">
        <f t="shared" si="94"/>
        <v>0</v>
      </c>
      <c r="V594" s="236">
        <f t="shared" si="95"/>
        <v>0</v>
      </c>
      <c r="W594" s="236">
        <f t="shared" si="96"/>
        <v>0</v>
      </c>
      <c r="X594" s="238">
        <f t="shared" si="97"/>
        <v>0</v>
      </c>
      <c r="Y594" s="238">
        <f t="shared" si="98"/>
        <v>0</v>
      </c>
    </row>
    <row r="595" spans="1:25" ht="45" x14ac:dyDescent="0.25">
      <c r="A595" s="191" t="s">
        <v>1436</v>
      </c>
      <c r="B595" s="228" t="s">
        <v>1473</v>
      </c>
      <c r="C595" s="193" t="s">
        <v>1474</v>
      </c>
      <c r="D595" s="194">
        <v>29</v>
      </c>
      <c r="E595" s="229">
        <v>29</v>
      </c>
      <c r="F595" s="230" t="s">
        <v>1475</v>
      </c>
      <c r="G595" s="231">
        <v>0</v>
      </c>
      <c r="H595" s="232">
        <v>0</v>
      </c>
      <c r="I595" s="232">
        <v>0</v>
      </c>
      <c r="J595" s="232">
        <v>0</v>
      </c>
      <c r="K595" s="233">
        <v>0</v>
      </c>
      <c r="L595" s="232">
        <f t="shared" si="90"/>
        <v>0</v>
      </c>
      <c r="M595" s="234">
        <v>0</v>
      </c>
      <c r="N595" s="232">
        <f t="shared" si="99"/>
        <v>0</v>
      </c>
      <c r="O595" s="243"/>
      <c r="P595" s="216"/>
      <c r="Q595" s="236">
        <f t="shared" si="91"/>
        <v>0</v>
      </c>
      <c r="R595" s="237">
        <v>0</v>
      </c>
      <c r="S595" s="236">
        <f t="shared" si="92"/>
        <v>0</v>
      </c>
      <c r="T595" s="236">
        <f t="shared" si="93"/>
        <v>0</v>
      </c>
      <c r="U595" s="236">
        <f t="shared" si="94"/>
        <v>0</v>
      </c>
      <c r="V595" s="236">
        <f t="shared" si="95"/>
        <v>0</v>
      </c>
      <c r="W595" s="236">
        <f t="shared" si="96"/>
        <v>0</v>
      </c>
      <c r="X595" s="238">
        <f t="shared" si="97"/>
        <v>0</v>
      </c>
      <c r="Y595" s="238">
        <f t="shared" si="98"/>
        <v>0</v>
      </c>
    </row>
    <row r="596" spans="1:25" ht="45" x14ac:dyDescent="0.25">
      <c r="A596" s="191"/>
      <c r="B596" s="228" t="s">
        <v>458</v>
      </c>
      <c r="C596" s="193" t="s">
        <v>459</v>
      </c>
      <c r="D596" s="194">
        <v>33.520000000000003</v>
      </c>
      <c r="E596" s="229">
        <v>33.520000000000003</v>
      </c>
      <c r="F596" s="230" t="s">
        <v>33</v>
      </c>
      <c r="G596" s="231">
        <v>0</v>
      </c>
      <c r="H596" s="232">
        <v>0</v>
      </c>
      <c r="I596" s="232">
        <v>0</v>
      </c>
      <c r="J596" s="232">
        <v>0</v>
      </c>
      <c r="K596" s="233">
        <v>0</v>
      </c>
      <c r="L596" s="232">
        <f t="shared" si="90"/>
        <v>0</v>
      </c>
      <c r="M596" s="234">
        <v>0</v>
      </c>
      <c r="N596" s="232">
        <f t="shared" si="99"/>
        <v>0</v>
      </c>
      <c r="O596" s="243"/>
      <c r="P596" s="216"/>
      <c r="Q596" s="236">
        <f t="shared" si="91"/>
        <v>0</v>
      </c>
      <c r="R596" s="237">
        <v>0</v>
      </c>
      <c r="S596" s="236">
        <f t="shared" si="92"/>
        <v>0</v>
      </c>
      <c r="T596" s="236">
        <f t="shared" si="93"/>
        <v>0</v>
      </c>
      <c r="U596" s="236">
        <f t="shared" si="94"/>
        <v>0</v>
      </c>
      <c r="V596" s="236">
        <f t="shared" si="95"/>
        <v>0</v>
      </c>
      <c r="W596" s="236">
        <f t="shared" si="96"/>
        <v>0</v>
      </c>
      <c r="X596" s="238">
        <f t="shared" si="97"/>
        <v>0</v>
      </c>
      <c r="Y596" s="238">
        <f t="shared" si="98"/>
        <v>0</v>
      </c>
    </row>
    <row r="597" spans="1:25" ht="45" x14ac:dyDescent="0.25">
      <c r="A597" s="191" t="s">
        <v>674</v>
      </c>
      <c r="B597" s="228" t="s">
        <v>833</v>
      </c>
      <c r="C597" s="193" t="s">
        <v>834</v>
      </c>
      <c r="D597" s="194">
        <v>189.6</v>
      </c>
      <c r="E597" s="229">
        <v>189.6</v>
      </c>
      <c r="F597" s="230" t="s">
        <v>33</v>
      </c>
      <c r="G597" s="231">
        <v>0</v>
      </c>
      <c r="H597" s="232">
        <v>0</v>
      </c>
      <c r="I597" s="232">
        <v>0</v>
      </c>
      <c r="J597" s="232">
        <v>0</v>
      </c>
      <c r="K597" s="233">
        <v>0</v>
      </c>
      <c r="L597" s="232">
        <f t="shared" si="90"/>
        <v>0</v>
      </c>
      <c r="M597" s="234">
        <v>0</v>
      </c>
      <c r="N597" s="232">
        <f t="shared" si="99"/>
        <v>0</v>
      </c>
      <c r="O597" s="243"/>
      <c r="P597" s="216"/>
      <c r="Q597" s="236">
        <f t="shared" si="91"/>
        <v>0</v>
      </c>
      <c r="R597" s="237">
        <v>0</v>
      </c>
      <c r="S597" s="236">
        <f t="shared" si="92"/>
        <v>0</v>
      </c>
      <c r="T597" s="236">
        <f t="shared" si="93"/>
        <v>0</v>
      </c>
      <c r="U597" s="236">
        <f t="shared" si="94"/>
        <v>0</v>
      </c>
      <c r="V597" s="236">
        <f t="shared" si="95"/>
        <v>0</v>
      </c>
      <c r="W597" s="236">
        <f t="shared" si="96"/>
        <v>0</v>
      </c>
      <c r="X597" s="238">
        <f t="shared" si="97"/>
        <v>0</v>
      </c>
      <c r="Y597" s="238">
        <f t="shared" si="98"/>
        <v>0</v>
      </c>
    </row>
    <row r="598" spans="1:25" ht="30" x14ac:dyDescent="0.25">
      <c r="A598" s="191" t="s">
        <v>1436</v>
      </c>
      <c r="B598" s="228" t="s">
        <v>1476</v>
      </c>
      <c r="C598" s="193" t="s">
        <v>1477</v>
      </c>
      <c r="D598" s="194">
        <v>356.12</v>
      </c>
      <c r="E598" s="229">
        <v>356.12</v>
      </c>
      <c r="F598" s="230" t="s">
        <v>33</v>
      </c>
      <c r="G598" s="231">
        <v>0</v>
      </c>
      <c r="H598" s="232">
        <v>0</v>
      </c>
      <c r="I598" s="232">
        <v>0</v>
      </c>
      <c r="J598" s="232">
        <v>0</v>
      </c>
      <c r="K598" s="233">
        <v>0</v>
      </c>
      <c r="L598" s="232">
        <f t="shared" si="90"/>
        <v>0</v>
      </c>
      <c r="M598" s="234">
        <v>0</v>
      </c>
      <c r="N598" s="232">
        <f t="shared" si="99"/>
        <v>0</v>
      </c>
      <c r="O598" s="243"/>
      <c r="P598" s="216"/>
      <c r="Q598" s="236">
        <f t="shared" si="91"/>
        <v>0</v>
      </c>
      <c r="R598" s="237">
        <v>0</v>
      </c>
      <c r="S598" s="236">
        <f t="shared" si="92"/>
        <v>0</v>
      </c>
      <c r="T598" s="236">
        <f t="shared" si="93"/>
        <v>0</v>
      </c>
      <c r="U598" s="236">
        <f t="shared" si="94"/>
        <v>0</v>
      </c>
      <c r="V598" s="236">
        <f t="shared" si="95"/>
        <v>0</v>
      </c>
      <c r="W598" s="236">
        <f t="shared" si="96"/>
        <v>0</v>
      </c>
      <c r="X598" s="238">
        <f t="shared" si="97"/>
        <v>0</v>
      </c>
      <c r="Y598" s="238">
        <f t="shared" si="98"/>
        <v>0</v>
      </c>
    </row>
    <row r="599" spans="1:25" ht="60" x14ac:dyDescent="0.25">
      <c r="A599" s="191" t="s">
        <v>1436</v>
      </c>
      <c r="B599" s="228" t="s">
        <v>1478</v>
      </c>
      <c r="C599" s="193" t="s">
        <v>1479</v>
      </c>
      <c r="D599" s="194">
        <v>2986.92</v>
      </c>
      <c r="E599" s="229">
        <v>2986.92</v>
      </c>
      <c r="F599" s="230" t="s">
        <v>33</v>
      </c>
      <c r="G599" s="231">
        <v>0</v>
      </c>
      <c r="H599" s="232">
        <v>0</v>
      </c>
      <c r="I599" s="232">
        <v>0</v>
      </c>
      <c r="J599" s="232">
        <v>0</v>
      </c>
      <c r="K599" s="233">
        <v>0</v>
      </c>
      <c r="L599" s="232">
        <f t="shared" si="90"/>
        <v>0</v>
      </c>
      <c r="M599" s="234">
        <v>0</v>
      </c>
      <c r="N599" s="232">
        <f t="shared" si="99"/>
        <v>0</v>
      </c>
      <c r="O599" s="243"/>
      <c r="P599" s="216"/>
      <c r="Q599" s="236">
        <f t="shared" si="91"/>
        <v>0</v>
      </c>
      <c r="R599" s="237">
        <v>0</v>
      </c>
      <c r="S599" s="236">
        <f t="shared" si="92"/>
        <v>0</v>
      </c>
      <c r="T599" s="236">
        <f t="shared" si="93"/>
        <v>0</v>
      </c>
      <c r="U599" s="236">
        <f t="shared" si="94"/>
        <v>0</v>
      </c>
      <c r="V599" s="236">
        <f t="shared" si="95"/>
        <v>0</v>
      </c>
      <c r="W599" s="236">
        <f t="shared" si="96"/>
        <v>0</v>
      </c>
      <c r="X599" s="238">
        <f t="shared" si="97"/>
        <v>0</v>
      </c>
      <c r="Y599" s="238">
        <f t="shared" si="98"/>
        <v>0</v>
      </c>
    </row>
    <row r="600" spans="1:25" ht="45" x14ac:dyDescent="0.25">
      <c r="A600" s="191" t="s">
        <v>228</v>
      </c>
      <c r="B600" s="228" t="s">
        <v>460</v>
      </c>
      <c r="C600" s="193" t="s">
        <v>461</v>
      </c>
      <c r="D600" s="194">
        <v>663.07</v>
      </c>
      <c r="E600" s="229">
        <v>663.07</v>
      </c>
      <c r="F600" s="230" t="s">
        <v>33</v>
      </c>
      <c r="G600" s="231">
        <v>0</v>
      </c>
      <c r="H600" s="232">
        <v>0</v>
      </c>
      <c r="I600" s="232">
        <v>0</v>
      </c>
      <c r="J600" s="232">
        <v>0</v>
      </c>
      <c r="K600" s="233">
        <v>0</v>
      </c>
      <c r="L600" s="232">
        <f t="shared" si="90"/>
        <v>0</v>
      </c>
      <c r="M600" s="234">
        <v>0</v>
      </c>
      <c r="N600" s="232">
        <f t="shared" si="99"/>
        <v>0</v>
      </c>
      <c r="O600" s="242"/>
      <c r="P600" s="216"/>
      <c r="Q600" s="236">
        <f t="shared" si="91"/>
        <v>0</v>
      </c>
      <c r="R600" s="237">
        <v>0</v>
      </c>
      <c r="S600" s="236">
        <f t="shared" si="92"/>
        <v>0</v>
      </c>
      <c r="T600" s="236">
        <f t="shared" si="93"/>
        <v>0</v>
      </c>
      <c r="U600" s="236">
        <f t="shared" si="94"/>
        <v>0</v>
      </c>
      <c r="V600" s="236">
        <f t="shared" si="95"/>
        <v>0</v>
      </c>
      <c r="W600" s="236">
        <f t="shared" si="96"/>
        <v>0</v>
      </c>
      <c r="X600" s="238">
        <f t="shared" si="97"/>
        <v>0</v>
      </c>
      <c r="Y600" s="238">
        <f t="shared" si="98"/>
        <v>0</v>
      </c>
    </row>
    <row r="601" spans="1:25" ht="18" x14ac:dyDescent="0.25">
      <c r="A601" s="191" t="s">
        <v>1601</v>
      </c>
      <c r="B601" s="228" t="s">
        <v>1626</v>
      </c>
      <c r="C601" s="193" t="s">
        <v>1627</v>
      </c>
      <c r="D601" s="194">
        <v>16</v>
      </c>
      <c r="E601" s="229">
        <v>16</v>
      </c>
      <c r="F601" s="230" t="s">
        <v>33</v>
      </c>
      <c r="G601" s="231">
        <v>25</v>
      </c>
      <c r="H601" s="232">
        <v>0</v>
      </c>
      <c r="I601" s="232">
        <v>0</v>
      </c>
      <c r="J601" s="232">
        <v>0</v>
      </c>
      <c r="K601" s="233">
        <v>0</v>
      </c>
      <c r="L601" s="232">
        <f t="shared" si="90"/>
        <v>25</v>
      </c>
      <c r="M601" s="234">
        <v>25</v>
      </c>
      <c r="N601" s="232">
        <f t="shared" si="99"/>
        <v>0</v>
      </c>
      <c r="O601" s="243"/>
      <c r="P601" s="216"/>
      <c r="Q601" s="236">
        <f t="shared" si="91"/>
        <v>400</v>
      </c>
      <c r="R601" s="237">
        <v>0</v>
      </c>
      <c r="S601" s="236">
        <f t="shared" si="92"/>
        <v>0</v>
      </c>
      <c r="T601" s="236">
        <f t="shared" si="93"/>
        <v>0</v>
      </c>
      <c r="U601" s="236">
        <f t="shared" si="94"/>
        <v>0</v>
      </c>
      <c r="V601" s="236">
        <f t="shared" si="95"/>
        <v>0</v>
      </c>
      <c r="W601" s="236">
        <f t="shared" si="96"/>
        <v>400</v>
      </c>
      <c r="X601" s="238">
        <f t="shared" si="97"/>
        <v>400</v>
      </c>
      <c r="Y601" s="238">
        <f t="shared" si="98"/>
        <v>0</v>
      </c>
    </row>
    <row r="602" spans="1:25" ht="18" x14ac:dyDescent="0.25">
      <c r="A602" s="191" t="s">
        <v>674</v>
      </c>
      <c r="B602" s="228" t="s">
        <v>835</v>
      </c>
      <c r="C602" s="193" t="s">
        <v>836</v>
      </c>
      <c r="D602" s="194">
        <v>493.7</v>
      </c>
      <c r="E602" s="229">
        <v>493.7</v>
      </c>
      <c r="F602" s="230" t="s">
        <v>53</v>
      </c>
      <c r="G602" s="231">
        <v>0</v>
      </c>
      <c r="H602" s="232">
        <v>0</v>
      </c>
      <c r="I602" s="232">
        <v>0</v>
      </c>
      <c r="J602" s="232">
        <v>0</v>
      </c>
      <c r="K602" s="233">
        <v>0</v>
      </c>
      <c r="L602" s="232">
        <f t="shared" si="90"/>
        <v>0</v>
      </c>
      <c r="M602" s="234">
        <v>0</v>
      </c>
      <c r="N602" s="232">
        <f t="shared" si="99"/>
        <v>0</v>
      </c>
      <c r="O602" s="243"/>
      <c r="P602" s="216"/>
      <c r="Q602" s="236">
        <f t="shared" si="91"/>
        <v>0</v>
      </c>
      <c r="R602" s="237">
        <v>0</v>
      </c>
      <c r="S602" s="236">
        <f t="shared" si="92"/>
        <v>0</v>
      </c>
      <c r="T602" s="236">
        <f t="shared" si="93"/>
        <v>0</v>
      </c>
      <c r="U602" s="236">
        <f t="shared" si="94"/>
        <v>0</v>
      </c>
      <c r="V602" s="236">
        <f t="shared" si="95"/>
        <v>0</v>
      </c>
      <c r="W602" s="236">
        <f t="shared" si="96"/>
        <v>0</v>
      </c>
      <c r="X602" s="238">
        <f t="shared" si="97"/>
        <v>0</v>
      </c>
      <c r="Y602" s="238">
        <f t="shared" si="98"/>
        <v>0</v>
      </c>
    </row>
    <row r="603" spans="1:25" ht="45" x14ac:dyDescent="0.25">
      <c r="A603" s="191" t="s">
        <v>1298</v>
      </c>
      <c r="B603" s="228" t="s">
        <v>1391</v>
      </c>
      <c r="C603" s="193" t="s">
        <v>1392</v>
      </c>
      <c r="D603" s="194">
        <v>320</v>
      </c>
      <c r="E603" s="229">
        <v>320</v>
      </c>
      <c r="F603" s="230" t="s">
        <v>33</v>
      </c>
      <c r="G603" s="231">
        <v>0</v>
      </c>
      <c r="H603" s="232">
        <v>0</v>
      </c>
      <c r="I603" s="232">
        <v>0</v>
      </c>
      <c r="J603" s="232">
        <v>0</v>
      </c>
      <c r="K603" s="233">
        <v>0</v>
      </c>
      <c r="L603" s="232">
        <f t="shared" si="90"/>
        <v>0</v>
      </c>
      <c r="M603" s="234">
        <v>0</v>
      </c>
      <c r="N603" s="232">
        <f t="shared" si="99"/>
        <v>0</v>
      </c>
      <c r="O603" s="243"/>
      <c r="P603" s="216"/>
      <c r="Q603" s="236">
        <f t="shared" si="91"/>
        <v>0</v>
      </c>
      <c r="R603" s="237">
        <v>0</v>
      </c>
      <c r="S603" s="236">
        <f t="shared" si="92"/>
        <v>0</v>
      </c>
      <c r="T603" s="236">
        <f t="shared" si="93"/>
        <v>0</v>
      </c>
      <c r="U603" s="236">
        <f t="shared" si="94"/>
        <v>0</v>
      </c>
      <c r="V603" s="236">
        <f t="shared" si="95"/>
        <v>0</v>
      </c>
      <c r="W603" s="236">
        <f t="shared" si="96"/>
        <v>0</v>
      </c>
      <c r="X603" s="238">
        <f t="shared" si="97"/>
        <v>0</v>
      </c>
      <c r="Y603" s="238">
        <f t="shared" si="98"/>
        <v>0</v>
      </c>
    </row>
    <row r="604" spans="1:25" ht="105" x14ac:dyDescent="0.25">
      <c r="A604" s="191" t="s">
        <v>674</v>
      </c>
      <c r="B604" s="228" t="s">
        <v>837</v>
      </c>
      <c r="C604" s="193" t="s">
        <v>838</v>
      </c>
      <c r="D604" s="194">
        <v>88</v>
      </c>
      <c r="E604" s="229">
        <v>88</v>
      </c>
      <c r="F604" s="230" t="s">
        <v>33</v>
      </c>
      <c r="G604" s="231">
        <v>0</v>
      </c>
      <c r="H604" s="232">
        <v>0</v>
      </c>
      <c r="I604" s="232">
        <v>0</v>
      </c>
      <c r="J604" s="232">
        <v>0</v>
      </c>
      <c r="K604" s="233">
        <v>0</v>
      </c>
      <c r="L604" s="232">
        <f t="shared" si="90"/>
        <v>0</v>
      </c>
      <c r="M604" s="234">
        <v>0</v>
      </c>
      <c r="N604" s="232">
        <f t="shared" si="99"/>
        <v>0</v>
      </c>
      <c r="O604" s="243"/>
      <c r="P604" s="216"/>
      <c r="Q604" s="236">
        <f t="shared" si="91"/>
        <v>0</v>
      </c>
      <c r="R604" s="237">
        <v>0</v>
      </c>
      <c r="S604" s="236">
        <f t="shared" si="92"/>
        <v>0</v>
      </c>
      <c r="T604" s="236">
        <f t="shared" si="93"/>
        <v>0</v>
      </c>
      <c r="U604" s="236">
        <f t="shared" si="94"/>
        <v>0</v>
      </c>
      <c r="V604" s="236">
        <f t="shared" si="95"/>
        <v>0</v>
      </c>
      <c r="W604" s="236">
        <f t="shared" si="96"/>
        <v>0</v>
      </c>
      <c r="X604" s="238">
        <f t="shared" si="97"/>
        <v>0</v>
      </c>
      <c r="Y604" s="238">
        <f t="shared" si="98"/>
        <v>0</v>
      </c>
    </row>
    <row r="605" spans="1:25" ht="30" x14ac:dyDescent="0.25">
      <c r="A605" s="191" t="s">
        <v>228</v>
      </c>
      <c r="B605" s="228" t="s">
        <v>462</v>
      </c>
      <c r="C605" s="193" t="s">
        <v>463</v>
      </c>
      <c r="D605" s="205">
        <v>299</v>
      </c>
      <c r="E605" s="255">
        <v>299</v>
      </c>
      <c r="F605" s="230" t="s">
        <v>33</v>
      </c>
      <c r="G605" s="231">
        <v>0</v>
      </c>
      <c r="H605" s="232">
        <v>0</v>
      </c>
      <c r="I605" s="232">
        <v>0</v>
      </c>
      <c r="J605" s="232">
        <v>0</v>
      </c>
      <c r="K605" s="233">
        <v>0</v>
      </c>
      <c r="L605" s="232">
        <f t="shared" si="90"/>
        <v>0</v>
      </c>
      <c r="M605" s="234">
        <v>0</v>
      </c>
      <c r="N605" s="232">
        <f t="shared" si="99"/>
        <v>0</v>
      </c>
      <c r="O605" s="243"/>
      <c r="P605" s="216"/>
      <c r="Q605" s="236">
        <f t="shared" si="91"/>
        <v>0</v>
      </c>
      <c r="R605" s="237">
        <v>0</v>
      </c>
      <c r="S605" s="236">
        <f t="shared" si="92"/>
        <v>0</v>
      </c>
      <c r="T605" s="236">
        <f t="shared" si="93"/>
        <v>0</v>
      </c>
      <c r="U605" s="236">
        <f t="shared" si="94"/>
        <v>0</v>
      </c>
      <c r="V605" s="236">
        <f t="shared" si="95"/>
        <v>0</v>
      </c>
      <c r="W605" s="236">
        <f t="shared" si="96"/>
        <v>0</v>
      </c>
      <c r="X605" s="238">
        <f t="shared" si="97"/>
        <v>0</v>
      </c>
      <c r="Y605" s="238">
        <f t="shared" si="98"/>
        <v>0</v>
      </c>
    </row>
    <row r="606" spans="1:25" ht="30" x14ac:dyDescent="0.25">
      <c r="A606" s="191" t="s">
        <v>228</v>
      </c>
      <c r="B606" s="228" t="s">
        <v>464</v>
      </c>
      <c r="C606" s="193" t="s">
        <v>465</v>
      </c>
      <c r="D606" s="194">
        <v>225.04</v>
      </c>
      <c r="E606" s="229">
        <v>225.04</v>
      </c>
      <c r="F606" s="230" t="s">
        <v>33</v>
      </c>
      <c r="G606" s="231">
        <v>0</v>
      </c>
      <c r="H606" s="232">
        <v>0</v>
      </c>
      <c r="I606" s="232">
        <v>0</v>
      </c>
      <c r="J606" s="232">
        <v>0</v>
      </c>
      <c r="K606" s="233">
        <v>0</v>
      </c>
      <c r="L606" s="232">
        <f t="shared" si="90"/>
        <v>0</v>
      </c>
      <c r="M606" s="234">
        <v>0</v>
      </c>
      <c r="N606" s="232">
        <f t="shared" si="99"/>
        <v>0</v>
      </c>
      <c r="O606" s="243"/>
      <c r="P606" s="216"/>
      <c r="Q606" s="236">
        <f t="shared" si="91"/>
        <v>0</v>
      </c>
      <c r="R606" s="237">
        <v>0</v>
      </c>
      <c r="S606" s="236">
        <f t="shared" si="92"/>
        <v>0</v>
      </c>
      <c r="T606" s="236">
        <f t="shared" si="93"/>
        <v>0</v>
      </c>
      <c r="U606" s="236">
        <f t="shared" si="94"/>
        <v>0</v>
      </c>
      <c r="V606" s="236">
        <f t="shared" si="95"/>
        <v>0</v>
      </c>
      <c r="W606" s="236">
        <f t="shared" si="96"/>
        <v>0</v>
      </c>
      <c r="X606" s="238">
        <f t="shared" si="97"/>
        <v>0</v>
      </c>
      <c r="Y606" s="238">
        <f t="shared" si="98"/>
        <v>0</v>
      </c>
    </row>
    <row r="607" spans="1:25" ht="30" x14ac:dyDescent="0.25">
      <c r="A607" s="191" t="s">
        <v>1053</v>
      </c>
      <c r="B607" s="228" t="s">
        <v>1210</v>
      </c>
      <c r="C607" s="193" t="s">
        <v>1211</v>
      </c>
      <c r="D607" s="194">
        <v>100</v>
      </c>
      <c r="E607" s="229">
        <v>100</v>
      </c>
      <c r="F607" s="230" t="s">
        <v>33</v>
      </c>
      <c r="G607" s="231">
        <v>0</v>
      </c>
      <c r="H607" s="232">
        <v>0</v>
      </c>
      <c r="I607" s="232">
        <v>0</v>
      </c>
      <c r="J607" s="232">
        <v>0</v>
      </c>
      <c r="K607" s="233">
        <v>0</v>
      </c>
      <c r="L607" s="232">
        <f t="shared" si="90"/>
        <v>0</v>
      </c>
      <c r="M607" s="234">
        <v>0</v>
      </c>
      <c r="N607" s="232">
        <f t="shared" si="99"/>
        <v>0</v>
      </c>
      <c r="O607" s="243"/>
      <c r="P607" s="216"/>
      <c r="Q607" s="236">
        <f t="shared" si="91"/>
        <v>0</v>
      </c>
      <c r="R607" s="237">
        <v>0</v>
      </c>
      <c r="S607" s="236">
        <f t="shared" si="92"/>
        <v>0</v>
      </c>
      <c r="T607" s="236">
        <f t="shared" si="93"/>
        <v>0</v>
      </c>
      <c r="U607" s="236">
        <f t="shared" si="94"/>
        <v>0</v>
      </c>
      <c r="V607" s="236">
        <f t="shared" si="95"/>
        <v>0</v>
      </c>
      <c r="W607" s="236">
        <f t="shared" si="96"/>
        <v>0</v>
      </c>
      <c r="X607" s="238">
        <f t="shared" si="97"/>
        <v>0</v>
      </c>
      <c r="Y607" s="238">
        <f t="shared" si="98"/>
        <v>0</v>
      </c>
    </row>
    <row r="608" spans="1:25" ht="30" x14ac:dyDescent="0.25">
      <c r="A608" s="191" t="s">
        <v>228</v>
      </c>
      <c r="B608" s="228" t="s">
        <v>466</v>
      </c>
      <c r="C608" s="193" t="s">
        <v>467</v>
      </c>
      <c r="D608" s="194">
        <v>1720</v>
      </c>
      <c r="E608" s="229">
        <v>1720</v>
      </c>
      <c r="F608" s="230" t="s">
        <v>33</v>
      </c>
      <c r="G608" s="231">
        <v>0</v>
      </c>
      <c r="H608" s="232">
        <v>0</v>
      </c>
      <c r="I608" s="232">
        <v>0</v>
      </c>
      <c r="J608" s="232">
        <v>0</v>
      </c>
      <c r="K608" s="233">
        <v>0</v>
      </c>
      <c r="L608" s="232">
        <f t="shared" si="90"/>
        <v>0</v>
      </c>
      <c r="M608" s="234">
        <v>0</v>
      </c>
      <c r="N608" s="232">
        <f t="shared" si="99"/>
        <v>0</v>
      </c>
      <c r="O608" s="243"/>
      <c r="P608" s="216"/>
      <c r="Q608" s="236">
        <f t="shared" si="91"/>
        <v>0</v>
      </c>
      <c r="R608" s="237">
        <v>0</v>
      </c>
      <c r="S608" s="236">
        <f t="shared" si="92"/>
        <v>0</v>
      </c>
      <c r="T608" s="236">
        <f t="shared" si="93"/>
        <v>0</v>
      </c>
      <c r="U608" s="236">
        <f t="shared" si="94"/>
        <v>0</v>
      </c>
      <c r="V608" s="236">
        <f t="shared" si="95"/>
        <v>0</v>
      </c>
      <c r="W608" s="236">
        <f t="shared" si="96"/>
        <v>0</v>
      </c>
      <c r="X608" s="238">
        <f t="shared" si="97"/>
        <v>0</v>
      </c>
      <c r="Y608" s="238">
        <f t="shared" si="98"/>
        <v>0</v>
      </c>
    </row>
    <row r="609" spans="1:25" ht="60" x14ac:dyDescent="0.25">
      <c r="A609" s="191" t="s">
        <v>228</v>
      </c>
      <c r="B609" s="228" t="s">
        <v>468</v>
      </c>
      <c r="C609" s="193" t="s">
        <v>469</v>
      </c>
      <c r="D609" s="194">
        <v>3455.71</v>
      </c>
      <c r="E609" s="229">
        <v>3455.71</v>
      </c>
      <c r="F609" s="230" t="s">
        <v>33</v>
      </c>
      <c r="G609" s="231">
        <v>0</v>
      </c>
      <c r="H609" s="232">
        <v>0</v>
      </c>
      <c r="I609" s="232">
        <v>0</v>
      </c>
      <c r="J609" s="232">
        <v>0</v>
      </c>
      <c r="K609" s="232">
        <v>0</v>
      </c>
      <c r="L609" s="232">
        <f t="shared" si="90"/>
        <v>0</v>
      </c>
      <c r="M609" s="232">
        <v>0</v>
      </c>
      <c r="N609" s="232">
        <f t="shared" si="99"/>
        <v>0</v>
      </c>
      <c r="O609" s="243"/>
      <c r="P609" s="216"/>
      <c r="Q609" s="236">
        <f t="shared" si="91"/>
        <v>0</v>
      </c>
      <c r="R609" s="237">
        <v>0</v>
      </c>
      <c r="S609" s="236">
        <f t="shared" si="92"/>
        <v>0</v>
      </c>
      <c r="T609" s="236">
        <f t="shared" si="93"/>
        <v>0</v>
      </c>
      <c r="U609" s="236">
        <f t="shared" si="94"/>
        <v>0</v>
      </c>
      <c r="V609" s="236">
        <f t="shared" si="95"/>
        <v>0</v>
      </c>
      <c r="W609" s="236">
        <f t="shared" si="96"/>
        <v>0</v>
      </c>
      <c r="X609" s="238">
        <f t="shared" si="97"/>
        <v>0</v>
      </c>
      <c r="Y609" s="238">
        <f t="shared" si="98"/>
        <v>0</v>
      </c>
    </row>
    <row r="610" spans="1:25" ht="45" x14ac:dyDescent="0.25">
      <c r="A610" s="211" t="s">
        <v>674</v>
      </c>
      <c r="B610" s="260" t="s">
        <v>839</v>
      </c>
      <c r="C610" s="213" t="s">
        <v>840</v>
      </c>
      <c r="D610" s="214">
        <v>150.80000000000001</v>
      </c>
      <c r="E610" s="261">
        <v>150.80000000000001</v>
      </c>
      <c r="F610" s="262" t="s">
        <v>33</v>
      </c>
      <c r="G610" s="231">
        <v>4</v>
      </c>
      <c r="H610" s="232">
        <v>0</v>
      </c>
      <c r="I610" s="263">
        <v>0</v>
      </c>
      <c r="J610" s="232">
        <v>0</v>
      </c>
      <c r="K610" s="264">
        <v>0</v>
      </c>
      <c r="L610" s="232">
        <f t="shared" si="90"/>
        <v>4</v>
      </c>
      <c r="M610" s="265">
        <v>4</v>
      </c>
      <c r="N610" s="232">
        <f t="shared" si="99"/>
        <v>0</v>
      </c>
      <c r="O610" s="243"/>
      <c r="P610" s="216"/>
      <c r="Q610" s="236">
        <f t="shared" si="91"/>
        <v>603.20000000000005</v>
      </c>
      <c r="R610" s="237">
        <v>0</v>
      </c>
      <c r="S610" s="236">
        <f t="shared" si="92"/>
        <v>0</v>
      </c>
      <c r="T610" s="236">
        <f t="shared" si="93"/>
        <v>0</v>
      </c>
      <c r="U610" s="236">
        <f t="shared" si="94"/>
        <v>0</v>
      </c>
      <c r="V610" s="236">
        <f t="shared" si="95"/>
        <v>0</v>
      </c>
      <c r="W610" s="236">
        <f t="shared" si="96"/>
        <v>603.20000000000005</v>
      </c>
      <c r="X610" s="238">
        <f t="shared" si="97"/>
        <v>603.20000000000005</v>
      </c>
      <c r="Y610" s="238">
        <f t="shared" si="98"/>
        <v>0</v>
      </c>
    </row>
    <row r="611" spans="1:25" ht="42.75" x14ac:dyDescent="0.25">
      <c r="A611" s="191" t="s">
        <v>1540</v>
      </c>
      <c r="B611" s="228" t="s">
        <v>1581</v>
      </c>
      <c r="C611" s="193" t="s">
        <v>1582</v>
      </c>
      <c r="D611" s="194">
        <v>150.47999999999999</v>
      </c>
      <c r="E611" s="229">
        <v>150.47999999999999</v>
      </c>
      <c r="F611" s="230" t="s">
        <v>33</v>
      </c>
      <c r="G611" s="231">
        <v>0</v>
      </c>
      <c r="H611" s="232">
        <v>0</v>
      </c>
      <c r="I611" s="232">
        <v>0</v>
      </c>
      <c r="J611" s="232">
        <v>0</v>
      </c>
      <c r="K611" s="233">
        <v>0</v>
      </c>
      <c r="L611" s="232">
        <f t="shared" si="90"/>
        <v>0</v>
      </c>
      <c r="M611" s="234">
        <v>0</v>
      </c>
      <c r="N611" s="232">
        <f t="shared" si="99"/>
        <v>0</v>
      </c>
      <c r="O611" s="242"/>
      <c r="P611" s="216"/>
      <c r="Q611" s="236">
        <f t="shared" si="91"/>
        <v>0</v>
      </c>
      <c r="R611" s="237">
        <v>0</v>
      </c>
      <c r="S611" s="236">
        <f t="shared" si="92"/>
        <v>0</v>
      </c>
      <c r="T611" s="236">
        <f t="shared" si="93"/>
        <v>0</v>
      </c>
      <c r="U611" s="236">
        <f t="shared" si="94"/>
        <v>0</v>
      </c>
      <c r="V611" s="236">
        <f t="shared" si="95"/>
        <v>0</v>
      </c>
      <c r="W611" s="236">
        <f t="shared" si="96"/>
        <v>0</v>
      </c>
      <c r="X611" s="238">
        <f t="shared" si="97"/>
        <v>0</v>
      </c>
      <c r="Y611" s="238">
        <f t="shared" si="98"/>
        <v>0</v>
      </c>
    </row>
    <row r="612" spans="1:25" ht="75" x14ac:dyDescent="0.25">
      <c r="A612" s="247"/>
      <c r="B612" s="228" t="s">
        <v>2490</v>
      </c>
      <c r="C612" s="195" t="s">
        <v>2119</v>
      </c>
      <c r="D612" s="198">
        <v>2813</v>
      </c>
      <c r="E612" s="248">
        <v>2813</v>
      </c>
      <c r="F612" s="230" t="s">
        <v>33</v>
      </c>
      <c r="G612" s="231">
        <v>1</v>
      </c>
      <c r="H612" s="232">
        <v>0</v>
      </c>
      <c r="I612" s="232">
        <v>0</v>
      </c>
      <c r="J612" s="232">
        <v>1</v>
      </c>
      <c r="K612" s="233">
        <v>0</v>
      </c>
      <c r="L612" s="232">
        <f t="shared" si="90"/>
        <v>0</v>
      </c>
      <c r="M612" s="234">
        <v>0</v>
      </c>
      <c r="N612" s="232">
        <f t="shared" si="99"/>
        <v>0</v>
      </c>
      <c r="O612" s="266"/>
      <c r="P612" s="216"/>
      <c r="Q612" s="236">
        <f t="shared" si="91"/>
        <v>2813</v>
      </c>
      <c r="R612" s="237">
        <v>0</v>
      </c>
      <c r="S612" s="236">
        <f t="shared" si="92"/>
        <v>0</v>
      </c>
      <c r="T612" s="236">
        <f t="shared" si="93"/>
        <v>0</v>
      </c>
      <c r="U612" s="236">
        <f t="shared" si="94"/>
        <v>2813</v>
      </c>
      <c r="V612" s="236">
        <f t="shared" si="95"/>
        <v>0</v>
      </c>
      <c r="W612" s="236">
        <f t="shared" si="96"/>
        <v>0</v>
      </c>
      <c r="X612" s="238">
        <f t="shared" si="97"/>
        <v>0</v>
      </c>
      <c r="Y612" s="238">
        <f t="shared" si="98"/>
        <v>0</v>
      </c>
    </row>
    <row r="613" spans="1:25" ht="60" x14ac:dyDescent="0.25">
      <c r="A613" s="191" t="s">
        <v>1271</v>
      </c>
      <c r="B613" s="228" t="s">
        <v>2473</v>
      </c>
      <c r="C613" s="228" t="s">
        <v>1720</v>
      </c>
      <c r="D613" s="194">
        <v>2350</v>
      </c>
      <c r="E613" s="229">
        <v>2350</v>
      </c>
      <c r="F613" s="230" t="s">
        <v>33</v>
      </c>
      <c r="G613" s="231">
        <v>2</v>
      </c>
      <c r="H613" s="232">
        <v>0</v>
      </c>
      <c r="I613" s="232">
        <v>0</v>
      </c>
      <c r="J613" s="232">
        <v>0</v>
      </c>
      <c r="K613" s="233">
        <v>0</v>
      </c>
      <c r="L613" s="232">
        <f t="shared" si="90"/>
        <v>2</v>
      </c>
      <c r="M613" s="234">
        <v>2</v>
      </c>
      <c r="N613" s="232">
        <f t="shared" si="99"/>
        <v>0</v>
      </c>
      <c r="O613" s="242"/>
      <c r="P613" s="216"/>
      <c r="Q613" s="236">
        <f t="shared" si="91"/>
        <v>4700</v>
      </c>
      <c r="R613" s="237">
        <v>0</v>
      </c>
      <c r="S613" s="236">
        <f t="shared" si="92"/>
        <v>0</v>
      </c>
      <c r="T613" s="236">
        <f t="shared" si="93"/>
        <v>0</v>
      </c>
      <c r="U613" s="236">
        <f t="shared" si="94"/>
        <v>0</v>
      </c>
      <c r="V613" s="236">
        <f t="shared" si="95"/>
        <v>0</v>
      </c>
      <c r="W613" s="236">
        <f t="shared" si="96"/>
        <v>4700</v>
      </c>
      <c r="X613" s="238">
        <f t="shared" si="97"/>
        <v>4700</v>
      </c>
      <c r="Y613" s="238">
        <f t="shared" si="98"/>
        <v>0</v>
      </c>
    </row>
    <row r="614" spans="1:25" ht="30" x14ac:dyDescent="0.25">
      <c r="A614" s="191" t="s">
        <v>674</v>
      </c>
      <c r="B614" s="228" t="s">
        <v>841</v>
      </c>
      <c r="C614" s="193" t="s">
        <v>842</v>
      </c>
      <c r="D614" s="194">
        <v>8</v>
      </c>
      <c r="E614" s="229">
        <v>8</v>
      </c>
      <c r="F614" s="230" t="s">
        <v>33</v>
      </c>
      <c r="G614" s="231">
        <v>0</v>
      </c>
      <c r="H614" s="232">
        <v>0</v>
      </c>
      <c r="I614" s="232">
        <v>0</v>
      </c>
      <c r="J614" s="232">
        <v>0</v>
      </c>
      <c r="K614" s="233">
        <v>0</v>
      </c>
      <c r="L614" s="232">
        <f t="shared" si="90"/>
        <v>0</v>
      </c>
      <c r="M614" s="234">
        <v>0</v>
      </c>
      <c r="N614" s="232">
        <f t="shared" si="99"/>
        <v>0</v>
      </c>
      <c r="O614" s="243"/>
      <c r="P614" s="216"/>
      <c r="Q614" s="236">
        <f t="shared" si="91"/>
        <v>0</v>
      </c>
      <c r="R614" s="237">
        <v>0</v>
      </c>
      <c r="S614" s="236">
        <f t="shared" si="92"/>
        <v>0</v>
      </c>
      <c r="T614" s="236">
        <f t="shared" si="93"/>
        <v>0</v>
      </c>
      <c r="U614" s="236">
        <f t="shared" si="94"/>
        <v>0</v>
      </c>
      <c r="V614" s="236">
        <f t="shared" si="95"/>
        <v>0</v>
      </c>
      <c r="W614" s="236">
        <f t="shared" si="96"/>
        <v>0</v>
      </c>
      <c r="X614" s="238">
        <f t="shared" si="97"/>
        <v>0</v>
      </c>
      <c r="Y614" s="238">
        <f t="shared" si="98"/>
        <v>0</v>
      </c>
    </row>
    <row r="615" spans="1:25" ht="30" x14ac:dyDescent="0.25">
      <c r="A615" s="191" t="s">
        <v>1298</v>
      </c>
      <c r="B615" s="228" t="s">
        <v>1393</v>
      </c>
      <c r="C615" s="193" t="s">
        <v>1394</v>
      </c>
      <c r="D615" s="194">
        <v>73.31</v>
      </c>
      <c r="E615" s="229">
        <v>73.31</v>
      </c>
      <c r="F615" s="230" t="s">
        <v>33</v>
      </c>
      <c r="G615" s="231">
        <v>0</v>
      </c>
      <c r="H615" s="232">
        <v>0</v>
      </c>
      <c r="I615" s="232">
        <v>0</v>
      </c>
      <c r="J615" s="232">
        <v>0</v>
      </c>
      <c r="K615" s="233">
        <v>0</v>
      </c>
      <c r="L615" s="232">
        <f t="shared" si="90"/>
        <v>0</v>
      </c>
      <c r="M615" s="234">
        <v>0</v>
      </c>
      <c r="N615" s="232">
        <f t="shared" si="99"/>
        <v>0</v>
      </c>
      <c r="O615" s="243"/>
      <c r="P615" s="216"/>
      <c r="Q615" s="236">
        <f t="shared" si="91"/>
        <v>0</v>
      </c>
      <c r="R615" s="237">
        <v>0</v>
      </c>
      <c r="S615" s="236">
        <f t="shared" si="92"/>
        <v>0</v>
      </c>
      <c r="T615" s="236">
        <f t="shared" si="93"/>
        <v>0</v>
      </c>
      <c r="U615" s="236">
        <f t="shared" si="94"/>
        <v>0</v>
      </c>
      <c r="V615" s="236">
        <f t="shared" si="95"/>
        <v>0</v>
      </c>
      <c r="W615" s="236">
        <f t="shared" si="96"/>
        <v>0</v>
      </c>
      <c r="X615" s="238">
        <f t="shared" si="97"/>
        <v>0</v>
      </c>
      <c r="Y615" s="238">
        <f t="shared" si="98"/>
        <v>0</v>
      </c>
    </row>
    <row r="616" spans="1:25" ht="45" x14ac:dyDescent="0.25">
      <c r="A616" s="191" t="s">
        <v>228</v>
      </c>
      <c r="B616" s="228" t="s">
        <v>470</v>
      </c>
      <c r="C616" s="193" t="s">
        <v>471</v>
      </c>
      <c r="D616" s="194">
        <v>8.1199999999999992</v>
      </c>
      <c r="E616" s="229">
        <v>8.1199999999999992</v>
      </c>
      <c r="F616" s="230" t="s">
        <v>33</v>
      </c>
      <c r="G616" s="231">
        <v>1</v>
      </c>
      <c r="H616" s="232">
        <v>0</v>
      </c>
      <c r="I616" s="232">
        <v>0</v>
      </c>
      <c r="J616" s="232">
        <v>0</v>
      </c>
      <c r="K616" s="233">
        <v>0</v>
      </c>
      <c r="L616" s="232">
        <f t="shared" si="90"/>
        <v>1</v>
      </c>
      <c r="M616" s="234">
        <v>1</v>
      </c>
      <c r="N616" s="232">
        <f t="shared" si="99"/>
        <v>0</v>
      </c>
      <c r="O616" s="243"/>
      <c r="P616" s="216"/>
      <c r="Q616" s="236">
        <f t="shared" si="91"/>
        <v>8.1199999999999992</v>
      </c>
      <c r="R616" s="237">
        <v>0</v>
      </c>
      <c r="S616" s="236">
        <f t="shared" si="92"/>
        <v>0</v>
      </c>
      <c r="T616" s="236">
        <f t="shared" si="93"/>
        <v>0</v>
      </c>
      <c r="U616" s="236">
        <f t="shared" si="94"/>
        <v>0</v>
      </c>
      <c r="V616" s="236">
        <f t="shared" si="95"/>
        <v>0</v>
      </c>
      <c r="W616" s="236">
        <f t="shared" si="96"/>
        <v>8.1199999999999992</v>
      </c>
      <c r="X616" s="238">
        <f t="shared" si="97"/>
        <v>8.1199999999999992</v>
      </c>
      <c r="Y616" s="238">
        <f t="shared" si="98"/>
        <v>0</v>
      </c>
    </row>
    <row r="617" spans="1:25" ht="30" x14ac:dyDescent="0.25">
      <c r="A617" s="191" t="s">
        <v>228</v>
      </c>
      <c r="B617" s="228" t="s">
        <v>472</v>
      </c>
      <c r="C617" s="193" t="s">
        <v>473</v>
      </c>
      <c r="D617" s="194">
        <v>52</v>
      </c>
      <c r="E617" s="229">
        <v>52</v>
      </c>
      <c r="F617" s="230" t="s">
        <v>33</v>
      </c>
      <c r="G617" s="231">
        <v>0</v>
      </c>
      <c r="H617" s="232">
        <v>0</v>
      </c>
      <c r="I617" s="232">
        <v>0</v>
      </c>
      <c r="J617" s="232">
        <v>0</v>
      </c>
      <c r="K617" s="233">
        <v>0</v>
      </c>
      <c r="L617" s="232">
        <f t="shared" si="90"/>
        <v>0</v>
      </c>
      <c r="M617" s="234">
        <v>0</v>
      </c>
      <c r="N617" s="232">
        <f t="shared" si="99"/>
        <v>0</v>
      </c>
      <c r="O617" s="243"/>
      <c r="P617" s="216"/>
      <c r="Q617" s="236">
        <f t="shared" si="91"/>
        <v>0</v>
      </c>
      <c r="R617" s="237">
        <v>0</v>
      </c>
      <c r="S617" s="236">
        <f t="shared" si="92"/>
        <v>0</v>
      </c>
      <c r="T617" s="236">
        <f t="shared" si="93"/>
        <v>0</v>
      </c>
      <c r="U617" s="236">
        <f t="shared" si="94"/>
        <v>0</v>
      </c>
      <c r="V617" s="236">
        <f t="shared" si="95"/>
        <v>0</v>
      </c>
      <c r="W617" s="236">
        <f t="shared" si="96"/>
        <v>0</v>
      </c>
      <c r="X617" s="238">
        <f t="shared" si="97"/>
        <v>0</v>
      </c>
      <c r="Y617" s="238">
        <f t="shared" si="98"/>
        <v>0</v>
      </c>
    </row>
    <row r="618" spans="1:25" ht="30" x14ac:dyDescent="0.25">
      <c r="A618" s="191" t="s">
        <v>228</v>
      </c>
      <c r="B618" s="228" t="s">
        <v>474</v>
      </c>
      <c r="C618" s="193" t="s">
        <v>475</v>
      </c>
      <c r="D618" s="194">
        <v>90</v>
      </c>
      <c r="E618" s="229">
        <v>90</v>
      </c>
      <c r="F618" s="230" t="s">
        <v>33</v>
      </c>
      <c r="G618" s="231">
        <v>0</v>
      </c>
      <c r="H618" s="232">
        <v>0</v>
      </c>
      <c r="I618" s="232">
        <v>0</v>
      </c>
      <c r="J618" s="232">
        <v>0</v>
      </c>
      <c r="K618" s="233">
        <v>0</v>
      </c>
      <c r="L618" s="232">
        <f t="shared" si="90"/>
        <v>0</v>
      </c>
      <c r="M618" s="234">
        <v>0</v>
      </c>
      <c r="N618" s="232">
        <f t="shared" si="99"/>
        <v>0</v>
      </c>
      <c r="O618" s="243"/>
      <c r="P618" s="216"/>
      <c r="Q618" s="236">
        <f t="shared" si="91"/>
        <v>0</v>
      </c>
      <c r="R618" s="237">
        <v>0</v>
      </c>
      <c r="S618" s="236">
        <f t="shared" si="92"/>
        <v>0</v>
      </c>
      <c r="T618" s="236">
        <f t="shared" si="93"/>
        <v>0</v>
      </c>
      <c r="U618" s="236">
        <f t="shared" si="94"/>
        <v>0</v>
      </c>
      <c r="V618" s="236">
        <f t="shared" si="95"/>
        <v>0</v>
      </c>
      <c r="W618" s="236">
        <f t="shared" si="96"/>
        <v>0</v>
      </c>
      <c r="X618" s="238">
        <f t="shared" si="97"/>
        <v>0</v>
      </c>
      <c r="Y618" s="238">
        <f t="shared" si="98"/>
        <v>0</v>
      </c>
    </row>
    <row r="619" spans="1:25" ht="45" x14ac:dyDescent="0.25">
      <c r="A619" s="191" t="s">
        <v>228</v>
      </c>
      <c r="B619" s="228" t="s">
        <v>476</v>
      </c>
      <c r="C619" s="193" t="s">
        <v>477</v>
      </c>
      <c r="D619" s="194">
        <v>11.92</v>
      </c>
      <c r="E619" s="229">
        <v>11.92</v>
      </c>
      <c r="F619" s="230" t="s">
        <v>33</v>
      </c>
      <c r="G619" s="231">
        <v>0</v>
      </c>
      <c r="H619" s="232">
        <v>0</v>
      </c>
      <c r="I619" s="232">
        <v>0</v>
      </c>
      <c r="J619" s="232">
        <v>0</v>
      </c>
      <c r="K619" s="233">
        <v>0</v>
      </c>
      <c r="L619" s="232">
        <f t="shared" si="90"/>
        <v>0</v>
      </c>
      <c r="M619" s="234">
        <v>0</v>
      </c>
      <c r="N619" s="232">
        <f t="shared" si="99"/>
        <v>0</v>
      </c>
      <c r="O619" s="242"/>
      <c r="P619" s="216"/>
      <c r="Q619" s="236">
        <f t="shared" si="91"/>
        <v>0</v>
      </c>
      <c r="R619" s="237">
        <v>0</v>
      </c>
      <c r="S619" s="236">
        <f t="shared" si="92"/>
        <v>0</v>
      </c>
      <c r="T619" s="236">
        <f t="shared" si="93"/>
        <v>0</v>
      </c>
      <c r="U619" s="236">
        <f t="shared" si="94"/>
        <v>0</v>
      </c>
      <c r="V619" s="236">
        <f t="shared" si="95"/>
        <v>0</v>
      </c>
      <c r="W619" s="236">
        <f t="shared" si="96"/>
        <v>0</v>
      </c>
      <c r="X619" s="238">
        <f t="shared" si="97"/>
        <v>0</v>
      </c>
      <c r="Y619" s="238">
        <f t="shared" si="98"/>
        <v>0</v>
      </c>
    </row>
    <row r="620" spans="1:25" ht="45" x14ac:dyDescent="0.25">
      <c r="A620" s="191" t="s">
        <v>228</v>
      </c>
      <c r="B620" s="228" t="s">
        <v>478</v>
      </c>
      <c r="C620" s="193" t="s">
        <v>479</v>
      </c>
      <c r="D620" s="194">
        <v>48</v>
      </c>
      <c r="E620" s="229">
        <v>48</v>
      </c>
      <c r="F620" s="230" t="s">
        <v>33</v>
      </c>
      <c r="G620" s="231">
        <v>0</v>
      </c>
      <c r="H620" s="232">
        <v>0</v>
      </c>
      <c r="I620" s="232">
        <v>0</v>
      </c>
      <c r="J620" s="232">
        <v>0</v>
      </c>
      <c r="K620" s="233">
        <v>0</v>
      </c>
      <c r="L620" s="232">
        <f t="shared" si="90"/>
        <v>0</v>
      </c>
      <c r="M620" s="234">
        <v>0</v>
      </c>
      <c r="N620" s="232">
        <f t="shared" si="99"/>
        <v>0</v>
      </c>
      <c r="O620" s="242"/>
      <c r="P620" s="216"/>
      <c r="Q620" s="236">
        <f t="shared" si="91"/>
        <v>0</v>
      </c>
      <c r="R620" s="237">
        <v>0</v>
      </c>
      <c r="S620" s="236">
        <f t="shared" si="92"/>
        <v>0</v>
      </c>
      <c r="T620" s="236">
        <f t="shared" si="93"/>
        <v>0</v>
      </c>
      <c r="U620" s="236">
        <f t="shared" si="94"/>
        <v>0</v>
      </c>
      <c r="V620" s="236">
        <f t="shared" si="95"/>
        <v>0</v>
      </c>
      <c r="W620" s="236">
        <f t="shared" si="96"/>
        <v>0</v>
      </c>
      <c r="X620" s="238">
        <f t="shared" si="97"/>
        <v>0</v>
      </c>
      <c r="Y620" s="238">
        <f t="shared" si="98"/>
        <v>0</v>
      </c>
    </row>
    <row r="621" spans="1:25" ht="45" x14ac:dyDescent="0.25">
      <c r="A621" s="191" t="s">
        <v>228</v>
      </c>
      <c r="B621" s="228" t="s">
        <v>480</v>
      </c>
      <c r="C621" s="193" t="s">
        <v>481</v>
      </c>
      <c r="D621" s="194">
        <v>11.99</v>
      </c>
      <c r="E621" s="229">
        <v>11.99</v>
      </c>
      <c r="F621" s="230" t="s">
        <v>33</v>
      </c>
      <c r="G621" s="231">
        <v>0</v>
      </c>
      <c r="H621" s="232">
        <v>0</v>
      </c>
      <c r="I621" s="232">
        <v>0</v>
      </c>
      <c r="J621" s="232">
        <v>0</v>
      </c>
      <c r="K621" s="233">
        <v>0</v>
      </c>
      <c r="L621" s="232">
        <f t="shared" si="90"/>
        <v>0</v>
      </c>
      <c r="M621" s="234">
        <v>0</v>
      </c>
      <c r="N621" s="232">
        <f t="shared" si="99"/>
        <v>0</v>
      </c>
      <c r="O621" s="243"/>
      <c r="P621" s="216"/>
      <c r="Q621" s="236">
        <f t="shared" si="91"/>
        <v>0</v>
      </c>
      <c r="R621" s="237">
        <v>0</v>
      </c>
      <c r="S621" s="236">
        <f t="shared" si="92"/>
        <v>0</v>
      </c>
      <c r="T621" s="236">
        <f t="shared" si="93"/>
        <v>0</v>
      </c>
      <c r="U621" s="236">
        <f t="shared" si="94"/>
        <v>0</v>
      </c>
      <c r="V621" s="236">
        <f t="shared" si="95"/>
        <v>0</v>
      </c>
      <c r="W621" s="236">
        <f t="shared" si="96"/>
        <v>0</v>
      </c>
      <c r="X621" s="238">
        <f t="shared" si="97"/>
        <v>0</v>
      </c>
      <c r="Y621" s="238">
        <f t="shared" si="98"/>
        <v>0</v>
      </c>
    </row>
    <row r="622" spans="1:25" ht="45" x14ac:dyDescent="0.25">
      <c r="A622" s="191" t="s">
        <v>228</v>
      </c>
      <c r="B622" s="228" t="s">
        <v>482</v>
      </c>
      <c r="C622" s="193" t="s">
        <v>483</v>
      </c>
      <c r="D622" s="194">
        <v>24.36</v>
      </c>
      <c r="E622" s="229">
        <v>24.36</v>
      </c>
      <c r="F622" s="230" t="s">
        <v>33</v>
      </c>
      <c r="G622" s="231">
        <v>2</v>
      </c>
      <c r="H622" s="232">
        <v>0</v>
      </c>
      <c r="I622" s="232">
        <v>0</v>
      </c>
      <c r="J622" s="232">
        <v>0</v>
      </c>
      <c r="K622" s="233">
        <v>0</v>
      </c>
      <c r="L622" s="232">
        <f t="shared" si="90"/>
        <v>2</v>
      </c>
      <c r="M622" s="234">
        <v>2</v>
      </c>
      <c r="N622" s="232">
        <f t="shared" si="99"/>
        <v>0</v>
      </c>
      <c r="O622" s="243"/>
      <c r="P622" s="216"/>
      <c r="Q622" s="236">
        <f t="shared" si="91"/>
        <v>48.72</v>
      </c>
      <c r="R622" s="237">
        <v>0</v>
      </c>
      <c r="S622" s="236">
        <f t="shared" si="92"/>
        <v>0</v>
      </c>
      <c r="T622" s="236">
        <f t="shared" si="93"/>
        <v>0</v>
      </c>
      <c r="U622" s="236">
        <f t="shared" si="94"/>
        <v>0</v>
      </c>
      <c r="V622" s="236">
        <f t="shared" si="95"/>
        <v>0</v>
      </c>
      <c r="W622" s="236">
        <f t="shared" si="96"/>
        <v>48.72</v>
      </c>
      <c r="X622" s="238">
        <f t="shared" si="97"/>
        <v>48.72</v>
      </c>
      <c r="Y622" s="238">
        <f t="shared" si="98"/>
        <v>0</v>
      </c>
    </row>
    <row r="623" spans="1:25" ht="45" x14ac:dyDescent="0.25">
      <c r="A623" s="191" t="s">
        <v>228</v>
      </c>
      <c r="B623" s="228" t="s">
        <v>484</v>
      </c>
      <c r="C623" s="193" t="s">
        <v>485</v>
      </c>
      <c r="D623" s="194">
        <v>47.56</v>
      </c>
      <c r="E623" s="229">
        <v>47.56</v>
      </c>
      <c r="F623" s="230" t="s">
        <v>33</v>
      </c>
      <c r="G623" s="231">
        <v>1</v>
      </c>
      <c r="H623" s="232">
        <v>0</v>
      </c>
      <c r="I623" s="232">
        <v>0</v>
      </c>
      <c r="J623" s="232">
        <v>0</v>
      </c>
      <c r="K623" s="233">
        <v>0</v>
      </c>
      <c r="L623" s="232">
        <f t="shared" si="90"/>
        <v>1</v>
      </c>
      <c r="M623" s="234">
        <v>1</v>
      </c>
      <c r="N623" s="232">
        <f t="shared" si="99"/>
        <v>0</v>
      </c>
      <c r="O623" s="243"/>
      <c r="P623" s="216"/>
      <c r="Q623" s="236">
        <f t="shared" si="91"/>
        <v>47.56</v>
      </c>
      <c r="R623" s="237">
        <v>0</v>
      </c>
      <c r="S623" s="236">
        <f t="shared" si="92"/>
        <v>0</v>
      </c>
      <c r="T623" s="236">
        <f t="shared" si="93"/>
        <v>0</v>
      </c>
      <c r="U623" s="236">
        <f t="shared" si="94"/>
        <v>0</v>
      </c>
      <c r="V623" s="236">
        <f t="shared" si="95"/>
        <v>0</v>
      </c>
      <c r="W623" s="236">
        <f t="shared" si="96"/>
        <v>47.56</v>
      </c>
      <c r="X623" s="238">
        <f t="shared" si="97"/>
        <v>47.56</v>
      </c>
      <c r="Y623" s="238">
        <f t="shared" si="98"/>
        <v>0</v>
      </c>
    </row>
    <row r="624" spans="1:25" ht="45" x14ac:dyDescent="0.25">
      <c r="A624" s="191" t="s">
        <v>1739</v>
      </c>
      <c r="B624" s="228" t="s">
        <v>1818</v>
      </c>
      <c r="C624" s="193" t="s">
        <v>1819</v>
      </c>
      <c r="D624" s="194">
        <v>20</v>
      </c>
      <c r="E624" s="229">
        <v>20</v>
      </c>
      <c r="F624" s="230" t="s">
        <v>33</v>
      </c>
      <c r="G624" s="231">
        <v>0</v>
      </c>
      <c r="H624" s="232">
        <v>0</v>
      </c>
      <c r="I624" s="232">
        <v>0</v>
      </c>
      <c r="J624" s="232">
        <v>0</v>
      </c>
      <c r="K624" s="233">
        <v>0</v>
      </c>
      <c r="L624" s="232">
        <f t="shared" si="90"/>
        <v>0</v>
      </c>
      <c r="M624" s="234">
        <v>0</v>
      </c>
      <c r="N624" s="232">
        <f t="shared" si="99"/>
        <v>0</v>
      </c>
      <c r="O624" s="243"/>
      <c r="P624" s="216"/>
      <c r="Q624" s="236">
        <f t="shared" si="91"/>
        <v>0</v>
      </c>
      <c r="R624" s="237">
        <v>0</v>
      </c>
      <c r="S624" s="236">
        <f t="shared" si="92"/>
        <v>0</v>
      </c>
      <c r="T624" s="236">
        <f t="shared" si="93"/>
        <v>0</v>
      </c>
      <c r="U624" s="236">
        <f t="shared" si="94"/>
        <v>0</v>
      </c>
      <c r="V624" s="236">
        <f t="shared" si="95"/>
        <v>0</v>
      </c>
      <c r="W624" s="236">
        <f t="shared" si="96"/>
        <v>0</v>
      </c>
      <c r="X624" s="238">
        <f t="shared" si="97"/>
        <v>0</v>
      </c>
      <c r="Y624" s="238">
        <f t="shared" si="98"/>
        <v>0</v>
      </c>
    </row>
    <row r="625" spans="1:25" ht="45" x14ac:dyDescent="0.25">
      <c r="A625" s="191" t="s">
        <v>2634</v>
      </c>
      <c r="B625" s="228" t="s">
        <v>486</v>
      </c>
      <c r="C625" s="193" t="s">
        <v>487</v>
      </c>
      <c r="D625" s="194">
        <v>18</v>
      </c>
      <c r="E625" s="229">
        <v>18</v>
      </c>
      <c r="F625" s="232" t="s">
        <v>33</v>
      </c>
      <c r="G625" s="231">
        <v>0</v>
      </c>
      <c r="H625" s="232">
        <v>0</v>
      </c>
      <c r="I625" s="232">
        <v>0</v>
      </c>
      <c r="J625" s="232">
        <v>0</v>
      </c>
      <c r="K625" s="233">
        <v>0</v>
      </c>
      <c r="L625" s="232">
        <f t="shared" si="90"/>
        <v>0</v>
      </c>
      <c r="M625" s="234">
        <v>0</v>
      </c>
      <c r="N625" s="232">
        <f t="shared" si="99"/>
        <v>0</v>
      </c>
      <c r="O625" s="243"/>
      <c r="P625" s="241"/>
      <c r="Q625" s="236">
        <f t="shared" si="91"/>
        <v>0</v>
      </c>
      <c r="R625" s="237">
        <v>0</v>
      </c>
      <c r="S625" s="236">
        <f t="shared" si="92"/>
        <v>0</v>
      </c>
      <c r="T625" s="236">
        <f t="shared" si="93"/>
        <v>0</v>
      </c>
      <c r="U625" s="236">
        <f t="shared" si="94"/>
        <v>0</v>
      </c>
      <c r="V625" s="236">
        <f t="shared" si="95"/>
        <v>0</v>
      </c>
      <c r="W625" s="236">
        <f t="shared" si="96"/>
        <v>0</v>
      </c>
      <c r="X625" s="238">
        <f t="shared" si="97"/>
        <v>0</v>
      </c>
      <c r="Y625" s="238">
        <f t="shared" si="98"/>
        <v>0</v>
      </c>
    </row>
    <row r="626" spans="1:25" ht="45" x14ac:dyDescent="0.25">
      <c r="A626" s="191" t="s">
        <v>228</v>
      </c>
      <c r="B626" s="228" t="s">
        <v>488</v>
      </c>
      <c r="C626" s="193" t="s">
        <v>489</v>
      </c>
      <c r="D626" s="194">
        <v>0</v>
      </c>
      <c r="E626" s="229">
        <v>0</v>
      </c>
      <c r="F626" s="230" t="s">
        <v>33</v>
      </c>
      <c r="G626" s="231">
        <v>0</v>
      </c>
      <c r="H626" s="232">
        <v>0</v>
      </c>
      <c r="I626" s="232">
        <v>0</v>
      </c>
      <c r="J626" s="232">
        <v>0</v>
      </c>
      <c r="K626" s="233">
        <v>0</v>
      </c>
      <c r="L626" s="232">
        <f t="shared" si="90"/>
        <v>0</v>
      </c>
      <c r="M626" s="234">
        <v>0</v>
      </c>
      <c r="N626" s="232">
        <f t="shared" si="99"/>
        <v>0</v>
      </c>
      <c r="O626" s="243"/>
      <c r="P626" s="216"/>
      <c r="Q626" s="236">
        <f t="shared" si="91"/>
        <v>0</v>
      </c>
      <c r="R626" s="237">
        <v>0</v>
      </c>
      <c r="S626" s="236">
        <f t="shared" si="92"/>
        <v>0</v>
      </c>
      <c r="T626" s="236">
        <f t="shared" si="93"/>
        <v>0</v>
      </c>
      <c r="U626" s="236">
        <f t="shared" si="94"/>
        <v>0</v>
      </c>
      <c r="V626" s="236">
        <f t="shared" si="95"/>
        <v>0</v>
      </c>
      <c r="W626" s="236">
        <f t="shared" si="96"/>
        <v>0</v>
      </c>
      <c r="X626" s="238">
        <f t="shared" si="97"/>
        <v>0</v>
      </c>
      <c r="Y626" s="238">
        <f t="shared" si="98"/>
        <v>0</v>
      </c>
    </row>
    <row r="627" spans="1:25" ht="45" x14ac:dyDescent="0.25">
      <c r="A627" s="191" t="s">
        <v>228</v>
      </c>
      <c r="B627" s="228" t="s">
        <v>490</v>
      </c>
      <c r="C627" s="193" t="s">
        <v>491</v>
      </c>
      <c r="D627" s="194">
        <v>0</v>
      </c>
      <c r="E627" s="229">
        <v>0</v>
      </c>
      <c r="F627" s="230" t="s">
        <v>33</v>
      </c>
      <c r="G627" s="231">
        <v>0</v>
      </c>
      <c r="H627" s="232">
        <v>0</v>
      </c>
      <c r="I627" s="232">
        <v>0</v>
      </c>
      <c r="J627" s="232">
        <v>0</v>
      </c>
      <c r="K627" s="233">
        <v>0</v>
      </c>
      <c r="L627" s="232">
        <f t="shared" si="90"/>
        <v>0</v>
      </c>
      <c r="M627" s="234">
        <v>0</v>
      </c>
      <c r="N627" s="232">
        <f t="shared" si="99"/>
        <v>0</v>
      </c>
      <c r="O627" s="243"/>
      <c r="P627" s="216"/>
      <c r="Q627" s="236">
        <f t="shared" si="91"/>
        <v>0</v>
      </c>
      <c r="R627" s="237">
        <v>0</v>
      </c>
      <c r="S627" s="236">
        <f t="shared" si="92"/>
        <v>0</v>
      </c>
      <c r="T627" s="236">
        <f t="shared" si="93"/>
        <v>0</v>
      </c>
      <c r="U627" s="236">
        <f t="shared" si="94"/>
        <v>0</v>
      </c>
      <c r="V627" s="236">
        <f t="shared" si="95"/>
        <v>0</v>
      </c>
      <c r="W627" s="236">
        <f t="shared" si="96"/>
        <v>0</v>
      </c>
      <c r="X627" s="238">
        <f t="shared" si="97"/>
        <v>0</v>
      </c>
      <c r="Y627" s="238">
        <f t="shared" si="98"/>
        <v>0</v>
      </c>
    </row>
    <row r="628" spans="1:25" ht="30" x14ac:dyDescent="0.25">
      <c r="A628" s="191" t="s">
        <v>2634</v>
      </c>
      <c r="B628" s="228" t="s">
        <v>492</v>
      </c>
      <c r="C628" s="193" t="s">
        <v>493</v>
      </c>
      <c r="D628" s="194">
        <v>13</v>
      </c>
      <c r="E628" s="229">
        <v>13</v>
      </c>
      <c r="F628" s="232" t="s">
        <v>33</v>
      </c>
      <c r="G628" s="231">
        <v>0</v>
      </c>
      <c r="H628" s="232">
        <v>0</v>
      </c>
      <c r="I628" s="232">
        <v>0</v>
      </c>
      <c r="J628" s="232">
        <v>0</v>
      </c>
      <c r="K628" s="233">
        <v>0</v>
      </c>
      <c r="L628" s="232">
        <f t="shared" si="90"/>
        <v>0</v>
      </c>
      <c r="M628" s="234">
        <v>0</v>
      </c>
      <c r="N628" s="232">
        <f t="shared" si="99"/>
        <v>0</v>
      </c>
      <c r="O628" s="243"/>
      <c r="P628" s="241"/>
      <c r="Q628" s="236">
        <f t="shared" si="91"/>
        <v>0</v>
      </c>
      <c r="R628" s="237">
        <v>0</v>
      </c>
      <c r="S628" s="236">
        <f t="shared" si="92"/>
        <v>0</v>
      </c>
      <c r="T628" s="236">
        <f t="shared" si="93"/>
        <v>0</v>
      </c>
      <c r="U628" s="236">
        <f t="shared" si="94"/>
        <v>0</v>
      </c>
      <c r="V628" s="236">
        <f t="shared" si="95"/>
        <v>0</v>
      </c>
      <c r="W628" s="236">
        <f t="shared" si="96"/>
        <v>0</v>
      </c>
      <c r="X628" s="238">
        <f t="shared" si="97"/>
        <v>0</v>
      </c>
      <c r="Y628" s="238">
        <f t="shared" si="98"/>
        <v>0</v>
      </c>
    </row>
    <row r="629" spans="1:25" ht="30" x14ac:dyDescent="0.25">
      <c r="A629" s="191" t="s">
        <v>2634</v>
      </c>
      <c r="B629" s="228" t="s">
        <v>494</v>
      </c>
      <c r="C629" s="193" t="s">
        <v>495</v>
      </c>
      <c r="D629" s="194">
        <v>24.99</v>
      </c>
      <c r="E629" s="229">
        <v>24.99</v>
      </c>
      <c r="F629" s="232" t="s">
        <v>33</v>
      </c>
      <c r="G629" s="231">
        <v>0</v>
      </c>
      <c r="H629" s="232">
        <v>0</v>
      </c>
      <c r="I629" s="232"/>
      <c r="J629" s="232">
        <v>0</v>
      </c>
      <c r="K629" s="233">
        <v>0</v>
      </c>
      <c r="L629" s="232">
        <f t="shared" si="90"/>
        <v>0</v>
      </c>
      <c r="M629" s="234">
        <v>0</v>
      </c>
      <c r="N629" s="232">
        <f t="shared" si="99"/>
        <v>0</v>
      </c>
      <c r="O629" s="243"/>
      <c r="P629" s="241"/>
      <c r="Q629" s="236">
        <f t="shared" si="91"/>
        <v>0</v>
      </c>
      <c r="R629" s="237">
        <v>0</v>
      </c>
      <c r="S629" s="236">
        <f t="shared" si="92"/>
        <v>0</v>
      </c>
      <c r="T629" s="236">
        <f t="shared" si="93"/>
        <v>0</v>
      </c>
      <c r="U629" s="236">
        <f t="shared" si="94"/>
        <v>0</v>
      </c>
      <c r="V629" s="236">
        <f t="shared" si="95"/>
        <v>0</v>
      </c>
      <c r="W629" s="236">
        <f t="shared" si="96"/>
        <v>0</v>
      </c>
      <c r="X629" s="238">
        <f t="shared" si="97"/>
        <v>0</v>
      </c>
      <c r="Y629" s="238">
        <f t="shared" si="98"/>
        <v>0</v>
      </c>
    </row>
    <row r="630" spans="1:25" ht="30" x14ac:dyDescent="0.25">
      <c r="A630" s="191" t="s">
        <v>2634</v>
      </c>
      <c r="B630" s="228" t="s">
        <v>496</v>
      </c>
      <c r="C630" s="193" t="s">
        <v>497</v>
      </c>
      <c r="D630" s="194">
        <v>22.26</v>
      </c>
      <c r="E630" s="229">
        <v>22.26</v>
      </c>
      <c r="F630" s="230" t="s">
        <v>33</v>
      </c>
      <c r="G630" s="231">
        <v>0</v>
      </c>
      <c r="H630" s="232">
        <v>0</v>
      </c>
      <c r="I630" s="232">
        <v>0</v>
      </c>
      <c r="J630" s="232">
        <v>0</v>
      </c>
      <c r="K630" s="233">
        <v>0</v>
      </c>
      <c r="L630" s="232">
        <f t="shared" si="90"/>
        <v>0</v>
      </c>
      <c r="M630" s="234">
        <v>0</v>
      </c>
      <c r="N630" s="232">
        <f t="shared" si="99"/>
        <v>0</v>
      </c>
      <c r="O630" s="242"/>
      <c r="P630" s="216"/>
      <c r="Q630" s="236">
        <f t="shared" si="91"/>
        <v>0</v>
      </c>
      <c r="R630" s="237">
        <v>0</v>
      </c>
      <c r="S630" s="236">
        <f t="shared" si="92"/>
        <v>0</v>
      </c>
      <c r="T630" s="236">
        <f t="shared" si="93"/>
        <v>0</v>
      </c>
      <c r="U630" s="236">
        <f t="shared" si="94"/>
        <v>0</v>
      </c>
      <c r="V630" s="236">
        <f t="shared" si="95"/>
        <v>0</v>
      </c>
      <c r="W630" s="236">
        <f t="shared" si="96"/>
        <v>0</v>
      </c>
      <c r="X630" s="238">
        <f t="shared" si="97"/>
        <v>0</v>
      </c>
      <c r="Y630" s="238">
        <f t="shared" si="98"/>
        <v>0</v>
      </c>
    </row>
    <row r="631" spans="1:25" ht="30" x14ac:dyDescent="0.25">
      <c r="A631" s="191" t="s">
        <v>2634</v>
      </c>
      <c r="B631" s="228" t="s">
        <v>498</v>
      </c>
      <c r="C631" s="193" t="s">
        <v>499</v>
      </c>
      <c r="D631" s="194">
        <v>35.549999999999997</v>
      </c>
      <c r="E631" s="229">
        <v>35.549999999999997</v>
      </c>
      <c r="F631" s="230" t="s">
        <v>33</v>
      </c>
      <c r="G631" s="231">
        <v>0</v>
      </c>
      <c r="H631" s="232">
        <v>0</v>
      </c>
      <c r="I631" s="232">
        <v>0</v>
      </c>
      <c r="J631" s="232">
        <v>0</v>
      </c>
      <c r="K631" s="233">
        <v>0</v>
      </c>
      <c r="L631" s="232">
        <f t="shared" si="90"/>
        <v>0</v>
      </c>
      <c r="M631" s="234">
        <v>0</v>
      </c>
      <c r="N631" s="232">
        <f t="shared" si="99"/>
        <v>0</v>
      </c>
      <c r="O631" s="243"/>
      <c r="P631" s="216"/>
      <c r="Q631" s="236">
        <f t="shared" si="91"/>
        <v>0</v>
      </c>
      <c r="R631" s="237">
        <v>0</v>
      </c>
      <c r="S631" s="236">
        <f t="shared" si="92"/>
        <v>0</v>
      </c>
      <c r="T631" s="236">
        <f t="shared" si="93"/>
        <v>0</v>
      </c>
      <c r="U631" s="236">
        <f t="shared" si="94"/>
        <v>0</v>
      </c>
      <c r="V631" s="236">
        <f t="shared" si="95"/>
        <v>0</v>
      </c>
      <c r="W631" s="236">
        <f t="shared" si="96"/>
        <v>0</v>
      </c>
      <c r="X631" s="238">
        <f t="shared" si="97"/>
        <v>0</v>
      </c>
      <c r="Y631" s="238">
        <f t="shared" si="98"/>
        <v>0</v>
      </c>
    </row>
    <row r="632" spans="1:25" ht="18" x14ac:dyDescent="0.25">
      <c r="A632" s="191" t="s">
        <v>674</v>
      </c>
      <c r="B632" s="228" t="s">
        <v>843</v>
      </c>
      <c r="C632" s="193" t="s">
        <v>844</v>
      </c>
      <c r="D632" s="194">
        <v>27.61</v>
      </c>
      <c r="E632" s="229">
        <v>27.61</v>
      </c>
      <c r="F632" s="230" t="s">
        <v>33</v>
      </c>
      <c r="G632" s="231">
        <v>2</v>
      </c>
      <c r="H632" s="232">
        <v>0</v>
      </c>
      <c r="I632" s="232">
        <v>0</v>
      </c>
      <c r="J632" s="232">
        <v>0</v>
      </c>
      <c r="K632" s="233">
        <v>0</v>
      </c>
      <c r="L632" s="232">
        <f t="shared" si="90"/>
        <v>2</v>
      </c>
      <c r="M632" s="234">
        <v>2</v>
      </c>
      <c r="N632" s="232">
        <f t="shared" si="99"/>
        <v>0</v>
      </c>
      <c r="O632" s="242"/>
      <c r="P632" s="216"/>
      <c r="Q632" s="236">
        <f t="shared" si="91"/>
        <v>55.22</v>
      </c>
      <c r="R632" s="237">
        <v>0</v>
      </c>
      <c r="S632" s="236">
        <f t="shared" si="92"/>
        <v>0</v>
      </c>
      <c r="T632" s="236">
        <f t="shared" si="93"/>
        <v>0</v>
      </c>
      <c r="U632" s="236">
        <f t="shared" si="94"/>
        <v>0</v>
      </c>
      <c r="V632" s="236">
        <f t="shared" si="95"/>
        <v>0</v>
      </c>
      <c r="W632" s="236">
        <f t="shared" si="96"/>
        <v>55.22</v>
      </c>
      <c r="X632" s="238">
        <f t="shared" si="97"/>
        <v>55.22</v>
      </c>
      <c r="Y632" s="238">
        <f t="shared" si="98"/>
        <v>0</v>
      </c>
    </row>
    <row r="633" spans="1:25" ht="18" x14ac:dyDescent="0.25">
      <c r="A633" s="191" t="s">
        <v>674</v>
      </c>
      <c r="B633" s="228" t="s">
        <v>845</v>
      </c>
      <c r="C633" s="193" t="s">
        <v>846</v>
      </c>
      <c r="D633" s="194">
        <v>43.38</v>
      </c>
      <c r="E633" s="229">
        <v>43.38</v>
      </c>
      <c r="F633" s="230" t="s">
        <v>847</v>
      </c>
      <c r="G633" s="231">
        <v>0</v>
      </c>
      <c r="H633" s="232">
        <v>0</v>
      </c>
      <c r="I633" s="232">
        <v>0</v>
      </c>
      <c r="J633" s="232">
        <v>0</v>
      </c>
      <c r="K633" s="233">
        <v>0</v>
      </c>
      <c r="L633" s="232">
        <f t="shared" si="90"/>
        <v>0</v>
      </c>
      <c r="M633" s="234">
        <v>0</v>
      </c>
      <c r="N633" s="232">
        <f t="shared" si="99"/>
        <v>0</v>
      </c>
      <c r="O633" s="242"/>
      <c r="P633" s="216"/>
      <c r="Q633" s="236">
        <f t="shared" si="91"/>
        <v>0</v>
      </c>
      <c r="R633" s="237">
        <v>0</v>
      </c>
      <c r="S633" s="236">
        <f t="shared" si="92"/>
        <v>0</v>
      </c>
      <c r="T633" s="236">
        <f t="shared" si="93"/>
        <v>0</v>
      </c>
      <c r="U633" s="236">
        <f t="shared" si="94"/>
        <v>0</v>
      </c>
      <c r="V633" s="236">
        <f t="shared" si="95"/>
        <v>0</v>
      </c>
      <c r="W633" s="236">
        <f t="shared" si="96"/>
        <v>0</v>
      </c>
      <c r="X633" s="238">
        <f t="shared" si="97"/>
        <v>0</v>
      </c>
      <c r="Y633" s="238">
        <f t="shared" si="98"/>
        <v>0</v>
      </c>
    </row>
    <row r="634" spans="1:25" ht="30" x14ac:dyDescent="0.25">
      <c r="A634" s="191" t="s">
        <v>1739</v>
      </c>
      <c r="B634" s="228" t="s">
        <v>1820</v>
      </c>
      <c r="C634" s="193" t="s">
        <v>1821</v>
      </c>
      <c r="D634" s="194">
        <v>78.180000000000007</v>
      </c>
      <c r="E634" s="229">
        <v>78.180000000000007</v>
      </c>
      <c r="F634" s="230" t="s">
        <v>1822</v>
      </c>
      <c r="G634" s="231">
        <v>0</v>
      </c>
      <c r="H634" s="232">
        <v>0</v>
      </c>
      <c r="I634" s="232">
        <v>0</v>
      </c>
      <c r="J634" s="232">
        <v>0</v>
      </c>
      <c r="K634" s="233">
        <v>0</v>
      </c>
      <c r="L634" s="232">
        <f t="shared" si="90"/>
        <v>0</v>
      </c>
      <c r="M634" s="234">
        <v>0</v>
      </c>
      <c r="N634" s="232">
        <f t="shared" si="99"/>
        <v>0</v>
      </c>
      <c r="O634" s="243"/>
      <c r="P634" s="216"/>
      <c r="Q634" s="236">
        <f t="shared" si="91"/>
        <v>0</v>
      </c>
      <c r="R634" s="237">
        <v>0</v>
      </c>
      <c r="S634" s="236">
        <f t="shared" si="92"/>
        <v>0</v>
      </c>
      <c r="T634" s="236">
        <f t="shared" si="93"/>
        <v>0</v>
      </c>
      <c r="U634" s="236">
        <f t="shared" si="94"/>
        <v>0</v>
      </c>
      <c r="V634" s="236">
        <f t="shared" si="95"/>
        <v>0</v>
      </c>
      <c r="W634" s="236">
        <f t="shared" si="96"/>
        <v>0</v>
      </c>
      <c r="X634" s="238">
        <f t="shared" si="97"/>
        <v>0</v>
      </c>
      <c r="Y634" s="238">
        <f t="shared" si="98"/>
        <v>0</v>
      </c>
    </row>
    <row r="635" spans="1:25" ht="30" x14ac:dyDescent="0.25">
      <c r="A635" s="191" t="s">
        <v>27</v>
      </c>
      <c r="B635" s="228" t="s">
        <v>140</v>
      </c>
      <c r="C635" s="193" t="s">
        <v>141</v>
      </c>
      <c r="D635" s="194">
        <v>320.16000000000003</v>
      </c>
      <c r="E635" s="229">
        <v>320.16000000000003</v>
      </c>
      <c r="F635" s="230" t="s">
        <v>142</v>
      </c>
      <c r="G635" s="231">
        <v>0</v>
      </c>
      <c r="H635" s="232">
        <v>0</v>
      </c>
      <c r="I635" s="232">
        <v>0</v>
      </c>
      <c r="J635" s="232">
        <v>0</v>
      </c>
      <c r="K635" s="233">
        <v>0</v>
      </c>
      <c r="L635" s="232">
        <f t="shared" si="90"/>
        <v>0</v>
      </c>
      <c r="M635" s="234">
        <v>0</v>
      </c>
      <c r="N635" s="232">
        <f t="shared" si="99"/>
        <v>0</v>
      </c>
      <c r="O635" s="244"/>
      <c r="P635" s="216"/>
      <c r="Q635" s="236">
        <f t="shared" si="91"/>
        <v>0</v>
      </c>
      <c r="R635" s="237">
        <v>0</v>
      </c>
      <c r="S635" s="236">
        <f t="shared" si="92"/>
        <v>0</v>
      </c>
      <c r="T635" s="236">
        <f t="shared" si="93"/>
        <v>0</v>
      </c>
      <c r="U635" s="236">
        <f t="shared" si="94"/>
        <v>0</v>
      </c>
      <c r="V635" s="236">
        <f t="shared" si="95"/>
        <v>0</v>
      </c>
      <c r="W635" s="236">
        <f t="shared" si="96"/>
        <v>0</v>
      </c>
      <c r="X635" s="238">
        <f t="shared" si="97"/>
        <v>0</v>
      </c>
      <c r="Y635" s="238">
        <f t="shared" si="98"/>
        <v>0</v>
      </c>
    </row>
    <row r="636" spans="1:25" ht="60" x14ac:dyDescent="0.25">
      <c r="A636" s="191" t="s">
        <v>1053</v>
      </c>
      <c r="B636" s="228" t="s">
        <v>1212</v>
      </c>
      <c r="C636" s="193" t="s">
        <v>1213</v>
      </c>
      <c r="D636" s="194">
        <v>422.24</v>
      </c>
      <c r="E636" s="229">
        <v>422.24</v>
      </c>
      <c r="F636" s="230" t="s">
        <v>33</v>
      </c>
      <c r="G636" s="231">
        <v>0</v>
      </c>
      <c r="H636" s="232">
        <v>0</v>
      </c>
      <c r="I636" s="232">
        <v>0</v>
      </c>
      <c r="J636" s="232">
        <v>0</v>
      </c>
      <c r="K636" s="233">
        <v>0</v>
      </c>
      <c r="L636" s="232">
        <f t="shared" si="90"/>
        <v>0</v>
      </c>
      <c r="M636" s="234">
        <v>0</v>
      </c>
      <c r="N636" s="232">
        <f t="shared" si="99"/>
        <v>0</v>
      </c>
      <c r="O636" s="243"/>
      <c r="P636" s="216"/>
      <c r="Q636" s="236">
        <f t="shared" si="91"/>
        <v>0</v>
      </c>
      <c r="R636" s="237">
        <v>0</v>
      </c>
      <c r="S636" s="236">
        <f t="shared" si="92"/>
        <v>0</v>
      </c>
      <c r="T636" s="236">
        <f t="shared" si="93"/>
        <v>0</v>
      </c>
      <c r="U636" s="236">
        <f t="shared" si="94"/>
        <v>0</v>
      </c>
      <c r="V636" s="236">
        <f t="shared" si="95"/>
        <v>0</v>
      </c>
      <c r="W636" s="236">
        <f t="shared" si="96"/>
        <v>0</v>
      </c>
      <c r="X636" s="238">
        <f t="shared" si="97"/>
        <v>0</v>
      </c>
      <c r="Y636" s="238">
        <f t="shared" si="98"/>
        <v>0</v>
      </c>
    </row>
    <row r="637" spans="1:25" ht="45" x14ac:dyDescent="0.25">
      <c r="A637" s="191" t="s">
        <v>674</v>
      </c>
      <c r="B637" s="228" t="s">
        <v>848</v>
      </c>
      <c r="C637" s="193" t="s">
        <v>849</v>
      </c>
      <c r="D637" s="194">
        <v>75.17</v>
      </c>
      <c r="E637" s="229">
        <v>75.17</v>
      </c>
      <c r="F637" s="230" t="s">
        <v>33</v>
      </c>
      <c r="G637" s="231">
        <v>0</v>
      </c>
      <c r="H637" s="232">
        <v>0</v>
      </c>
      <c r="I637" s="232">
        <v>0</v>
      </c>
      <c r="J637" s="232">
        <v>0</v>
      </c>
      <c r="K637" s="233">
        <v>0</v>
      </c>
      <c r="L637" s="232">
        <f t="shared" si="90"/>
        <v>0</v>
      </c>
      <c r="M637" s="234">
        <v>0</v>
      </c>
      <c r="N637" s="232">
        <f t="shared" si="99"/>
        <v>0</v>
      </c>
      <c r="O637" s="243"/>
      <c r="P637" s="216"/>
      <c r="Q637" s="236">
        <f t="shared" si="91"/>
        <v>0</v>
      </c>
      <c r="R637" s="237">
        <v>0</v>
      </c>
      <c r="S637" s="236">
        <f t="shared" si="92"/>
        <v>0</v>
      </c>
      <c r="T637" s="236">
        <f t="shared" si="93"/>
        <v>0</v>
      </c>
      <c r="U637" s="236">
        <f t="shared" si="94"/>
        <v>0</v>
      </c>
      <c r="V637" s="236">
        <f t="shared" si="95"/>
        <v>0</v>
      </c>
      <c r="W637" s="236">
        <f t="shared" si="96"/>
        <v>0</v>
      </c>
      <c r="X637" s="238">
        <f t="shared" si="97"/>
        <v>0</v>
      </c>
      <c r="Y637" s="238">
        <f t="shared" si="98"/>
        <v>0</v>
      </c>
    </row>
    <row r="638" spans="1:25" ht="30" x14ac:dyDescent="0.25">
      <c r="A638" s="191" t="s">
        <v>674</v>
      </c>
      <c r="B638" s="228" t="s">
        <v>850</v>
      </c>
      <c r="C638" s="193" t="s">
        <v>851</v>
      </c>
      <c r="D638" s="194">
        <v>81.2</v>
      </c>
      <c r="E638" s="229">
        <v>81.2</v>
      </c>
      <c r="F638" s="230" t="s">
        <v>33</v>
      </c>
      <c r="G638" s="231">
        <v>0</v>
      </c>
      <c r="H638" s="232">
        <v>0</v>
      </c>
      <c r="I638" s="232">
        <v>0</v>
      </c>
      <c r="J638" s="232">
        <v>0</v>
      </c>
      <c r="K638" s="233">
        <v>0</v>
      </c>
      <c r="L638" s="232">
        <f t="shared" si="90"/>
        <v>0</v>
      </c>
      <c r="M638" s="234">
        <v>0</v>
      </c>
      <c r="N638" s="232">
        <f t="shared" si="99"/>
        <v>0</v>
      </c>
      <c r="O638" s="242"/>
      <c r="P638" s="216"/>
      <c r="Q638" s="236">
        <f t="shared" si="91"/>
        <v>0</v>
      </c>
      <c r="R638" s="237">
        <v>0</v>
      </c>
      <c r="S638" s="236">
        <f t="shared" si="92"/>
        <v>0</v>
      </c>
      <c r="T638" s="236">
        <f t="shared" si="93"/>
        <v>0</v>
      </c>
      <c r="U638" s="236">
        <f t="shared" si="94"/>
        <v>0</v>
      </c>
      <c r="V638" s="236">
        <f t="shared" si="95"/>
        <v>0</v>
      </c>
      <c r="W638" s="236">
        <f t="shared" si="96"/>
        <v>0</v>
      </c>
      <c r="X638" s="238">
        <f t="shared" si="97"/>
        <v>0</v>
      </c>
      <c r="Y638" s="238">
        <f t="shared" si="98"/>
        <v>0</v>
      </c>
    </row>
    <row r="639" spans="1:25" ht="30" x14ac:dyDescent="0.25">
      <c r="A639" s="191" t="s">
        <v>674</v>
      </c>
      <c r="B639" s="228" t="s">
        <v>852</v>
      </c>
      <c r="C639" s="193" t="s">
        <v>853</v>
      </c>
      <c r="D639" s="194">
        <v>91.59</v>
      </c>
      <c r="E639" s="229">
        <v>91.59</v>
      </c>
      <c r="F639" s="230" t="s">
        <v>33</v>
      </c>
      <c r="G639" s="231">
        <v>0</v>
      </c>
      <c r="H639" s="232">
        <v>0</v>
      </c>
      <c r="I639" s="232">
        <v>0</v>
      </c>
      <c r="J639" s="232">
        <v>0</v>
      </c>
      <c r="K639" s="233">
        <v>0</v>
      </c>
      <c r="L639" s="232">
        <f t="shared" si="90"/>
        <v>0</v>
      </c>
      <c r="M639" s="234">
        <v>0</v>
      </c>
      <c r="N639" s="232">
        <f t="shared" si="99"/>
        <v>0</v>
      </c>
      <c r="O639" s="243"/>
      <c r="P639" s="216"/>
      <c r="Q639" s="236">
        <f t="shared" si="91"/>
        <v>0</v>
      </c>
      <c r="R639" s="237">
        <v>0</v>
      </c>
      <c r="S639" s="236">
        <f t="shared" si="92"/>
        <v>0</v>
      </c>
      <c r="T639" s="236">
        <f t="shared" si="93"/>
        <v>0</v>
      </c>
      <c r="U639" s="236">
        <f t="shared" si="94"/>
        <v>0</v>
      </c>
      <c r="V639" s="236">
        <f t="shared" si="95"/>
        <v>0</v>
      </c>
      <c r="W639" s="236">
        <f t="shared" si="96"/>
        <v>0</v>
      </c>
      <c r="X639" s="238">
        <f t="shared" si="97"/>
        <v>0</v>
      </c>
      <c r="Y639" s="238">
        <f t="shared" si="98"/>
        <v>0</v>
      </c>
    </row>
    <row r="640" spans="1:25" ht="45" x14ac:dyDescent="0.25">
      <c r="A640" s="191" t="s">
        <v>674</v>
      </c>
      <c r="B640" s="228" t="s">
        <v>854</v>
      </c>
      <c r="C640" s="193" t="s">
        <v>855</v>
      </c>
      <c r="D640" s="194">
        <v>34</v>
      </c>
      <c r="E640" s="229">
        <v>34</v>
      </c>
      <c r="F640" s="230" t="s">
        <v>33</v>
      </c>
      <c r="G640" s="231">
        <v>0</v>
      </c>
      <c r="H640" s="232">
        <v>0</v>
      </c>
      <c r="I640" s="232">
        <v>0</v>
      </c>
      <c r="J640" s="232">
        <v>0</v>
      </c>
      <c r="K640" s="233">
        <v>0</v>
      </c>
      <c r="L640" s="232">
        <f t="shared" si="90"/>
        <v>0</v>
      </c>
      <c r="M640" s="234">
        <v>0</v>
      </c>
      <c r="N640" s="232">
        <f t="shared" si="99"/>
        <v>0</v>
      </c>
      <c r="O640" s="243"/>
      <c r="P640" s="216"/>
      <c r="Q640" s="236">
        <f t="shared" si="91"/>
        <v>0</v>
      </c>
      <c r="R640" s="237">
        <v>0</v>
      </c>
      <c r="S640" s="236">
        <f t="shared" si="92"/>
        <v>0</v>
      </c>
      <c r="T640" s="236">
        <f t="shared" si="93"/>
        <v>0</v>
      </c>
      <c r="U640" s="236">
        <f t="shared" si="94"/>
        <v>0</v>
      </c>
      <c r="V640" s="236">
        <f t="shared" si="95"/>
        <v>0</v>
      </c>
      <c r="W640" s="236">
        <f t="shared" si="96"/>
        <v>0</v>
      </c>
      <c r="X640" s="238">
        <f t="shared" si="97"/>
        <v>0</v>
      </c>
      <c r="Y640" s="238">
        <f t="shared" si="98"/>
        <v>0</v>
      </c>
    </row>
    <row r="641" spans="1:25" ht="30" x14ac:dyDescent="0.25">
      <c r="A641" s="191" t="s">
        <v>1053</v>
      </c>
      <c r="B641" s="228" t="s">
        <v>1214</v>
      </c>
      <c r="C641" s="193" t="s">
        <v>1215</v>
      </c>
      <c r="D641" s="194">
        <v>98</v>
      </c>
      <c r="E641" s="229">
        <v>98</v>
      </c>
      <c r="F641" s="230" t="s">
        <v>33</v>
      </c>
      <c r="G641" s="231">
        <v>0</v>
      </c>
      <c r="H641" s="232">
        <v>0</v>
      </c>
      <c r="I641" s="232">
        <v>0</v>
      </c>
      <c r="J641" s="232">
        <v>0</v>
      </c>
      <c r="K641" s="233">
        <v>0</v>
      </c>
      <c r="L641" s="232">
        <f t="shared" si="90"/>
        <v>0</v>
      </c>
      <c r="M641" s="234">
        <v>0</v>
      </c>
      <c r="N641" s="232">
        <f t="shared" si="99"/>
        <v>0</v>
      </c>
      <c r="O641" s="242"/>
      <c r="P641" s="216"/>
      <c r="Q641" s="236">
        <f t="shared" si="91"/>
        <v>0</v>
      </c>
      <c r="R641" s="237">
        <v>0</v>
      </c>
      <c r="S641" s="236">
        <f t="shared" si="92"/>
        <v>0</v>
      </c>
      <c r="T641" s="236">
        <f t="shared" si="93"/>
        <v>0</v>
      </c>
      <c r="U641" s="236">
        <f t="shared" si="94"/>
        <v>0</v>
      </c>
      <c r="V641" s="236">
        <f t="shared" si="95"/>
        <v>0</v>
      </c>
      <c r="W641" s="236">
        <f t="shared" si="96"/>
        <v>0</v>
      </c>
      <c r="X641" s="238">
        <f t="shared" si="97"/>
        <v>0</v>
      </c>
      <c r="Y641" s="238">
        <f t="shared" si="98"/>
        <v>0</v>
      </c>
    </row>
    <row r="642" spans="1:25" ht="30" x14ac:dyDescent="0.25">
      <c r="A642" s="191" t="s">
        <v>27</v>
      </c>
      <c r="B642" s="228" t="s">
        <v>143</v>
      </c>
      <c r="C642" s="193" t="s">
        <v>144</v>
      </c>
      <c r="D642" s="194">
        <v>37.119999999999997</v>
      </c>
      <c r="E642" s="229">
        <v>37.119999999999997</v>
      </c>
      <c r="F642" s="230" t="s">
        <v>33</v>
      </c>
      <c r="G642" s="231">
        <v>10</v>
      </c>
      <c r="H642" s="232">
        <v>6</v>
      </c>
      <c r="I642" s="232">
        <v>0</v>
      </c>
      <c r="J642" s="232">
        <v>16</v>
      </c>
      <c r="K642" s="233">
        <v>0</v>
      </c>
      <c r="L642" s="232">
        <f t="shared" si="90"/>
        <v>0</v>
      </c>
      <c r="M642" s="234">
        <v>0</v>
      </c>
      <c r="N642" s="232">
        <f t="shared" si="99"/>
        <v>0</v>
      </c>
      <c r="O642" s="244"/>
      <c r="P642" s="216"/>
      <c r="Q642" s="236">
        <f t="shared" si="91"/>
        <v>371.2</v>
      </c>
      <c r="R642" s="237">
        <v>0</v>
      </c>
      <c r="S642" s="236">
        <f t="shared" si="92"/>
        <v>222.71999999999997</v>
      </c>
      <c r="T642" s="236">
        <f t="shared" si="93"/>
        <v>0</v>
      </c>
      <c r="U642" s="236">
        <f t="shared" si="94"/>
        <v>593.91999999999996</v>
      </c>
      <c r="V642" s="236">
        <f t="shared" si="95"/>
        <v>0</v>
      </c>
      <c r="W642" s="236">
        <f t="shared" si="96"/>
        <v>0</v>
      </c>
      <c r="X642" s="238">
        <f t="shared" si="97"/>
        <v>0</v>
      </c>
      <c r="Y642" s="238">
        <f t="shared" si="98"/>
        <v>0</v>
      </c>
    </row>
    <row r="643" spans="1:25" ht="30" x14ac:dyDescent="0.25">
      <c r="A643" s="191" t="s">
        <v>1053</v>
      </c>
      <c r="B643" s="228" t="s">
        <v>1216</v>
      </c>
      <c r="C643" s="193" t="s">
        <v>1217</v>
      </c>
      <c r="D643" s="194">
        <v>95</v>
      </c>
      <c r="E643" s="229">
        <v>95</v>
      </c>
      <c r="F643" s="230" t="s">
        <v>33</v>
      </c>
      <c r="G643" s="231">
        <v>0</v>
      </c>
      <c r="H643" s="232">
        <v>0</v>
      </c>
      <c r="I643" s="232">
        <v>0</v>
      </c>
      <c r="J643" s="232">
        <v>0</v>
      </c>
      <c r="K643" s="233">
        <v>0</v>
      </c>
      <c r="L643" s="232">
        <f t="shared" si="90"/>
        <v>0</v>
      </c>
      <c r="M643" s="234">
        <v>0</v>
      </c>
      <c r="N643" s="232">
        <f t="shared" si="99"/>
        <v>0</v>
      </c>
      <c r="O643" s="243"/>
      <c r="P643" s="216"/>
      <c r="Q643" s="236">
        <f t="shared" si="91"/>
        <v>0</v>
      </c>
      <c r="R643" s="237">
        <v>0</v>
      </c>
      <c r="S643" s="236">
        <f t="shared" si="92"/>
        <v>0</v>
      </c>
      <c r="T643" s="236">
        <f t="shared" si="93"/>
        <v>0</v>
      </c>
      <c r="U643" s="236">
        <f t="shared" si="94"/>
        <v>0</v>
      </c>
      <c r="V643" s="236">
        <f t="shared" si="95"/>
        <v>0</v>
      </c>
      <c r="W643" s="236">
        <f t="shared" si="96"/>
        <v>0</v>
      </c>
      <c r="X643" s="238">
        <f t="shared" si="97"/>
        <v>0</v>
      </c>
      <c r="Y643" s="238">
        <f t="shared" si="98"/>
        <v>0</v>
      </c>
    </row>
    <row r="644" spans="1:25" ht="30" x14ac:dyDescent="0.25">
      <c r="A644" s="191" t="s">
        <v>27</v>
      </c>
      <c r="B644" s="228" t="s">
        <v>145</v>
      </c>
      <c r="C644" s="193" t="s">
        <v>146</v>
      </c>
      <c r="D644" s="194">
        <v>31.32</v>
      </c>
      <c r="E644" s="229">
        <v>31.32</v>
      </c>
      <c r="F644" s="230" t="s">
        <v>33</v>
      </c>
      <c r="G644" s="231">
        <v>0</v>
      </c>
      <c r="H644" s="232">
        <v>0</v>
      </c>
      <c r="I644" s="232">
        <v>0</v>
      </c>
      <c r="J644" s="232">
        <v>0</v>
      </c>
      <c r="K644" s="233">
        <v>0</v>
      </c>
      <c r="L644" s="232">
        <f t="shared" si="90"/>
        <v>0</v>
      </c>
      <c r="M644" s="234">
        <v>0</v>
      </c>
      <c r="N644" s="232">
        <f t="shared" si="99"/>
        <v>0</v>
      </c>
      <c r="O644" s="243"/>
      <c r="P644" s="216"/>
      <c r="Q644" s="236">
        <f t="shared" si="91"/>
        <v>0</v>
      </c>
      <c r="R644" s="237">
        <v>0</v>
      </c>
      <c r="S644" s="236">
        <f t="shared" si="92"/>
        <v>0</v>
      </c>
      <c r="T644" s="236">
        <f t="shared" si="93"/>
        <v>0</v>
      </c>
      <c r="U644" s="236">
        <f t="shared" si="94"/>
        <v>0</v>
      </c>
      <c r="V644" s="236">
        <f t="shared" si="95"/>
        <v>0</v>
      </c>
      <c r="W644" s="236">
        <f t="shared" si="96"/>
        <v>0</v>
      </c>
      <c r="X644" s="238">
        <f t="shared" si="97"/>
        <v>0</v>
      </c>
      <c r="Y644" s="238">
        <f t="shared" si="98"/>
        <v>0</v>
      </c>
    </row>
    <row r="645" spans="1:25" ht="18" x14ac:dyDescent="0.25">
      <c r="A645" s="191" t="s">
        <v>1270</v>
      </c>
      <c r="B645" s="228" t="s">
        <v>1530</v>
      </c>
      <c r="C645" s="193" t="s">
        <v>1531</v>
      </c>
      <c r="D645" s="194">
        <v>2117.6999999999998</v>
      </c>
      <c r="E645" s="229">
        <v>2117.6999999999998</v>
      </c>
      <c r="F645" s="230" t="s">
        <v>33</v>
      </c>
      <c r="G645" s="231">
        <v>0</v>
      </c>
      <c r="H645" s="232">
        <v>0</v>
      </c>
      <c r="I645" s="232">
        <v>0</v>
      </c>
      <c r="J645" s="232">
        <v>0</v>
      </c>
      <c r="K645" s="233">
        <v>0</v>
      </c>
      <c r="L645" s="232">
        <f t="shared" si="90"/>
        <v>0</v>
      </c>
      <c r="M645" s="234">
        <v>0</v>
      </c>
      <c r="N645" s="232">
        <f t="shared" si="99"/>
        <v>0</v>
      </c>
      <c r="O645" s="243"/>
      <c r="P645" s="216"/>
      <c r="Q645" s="236">
        <f t="shared" si="91"/>
        <v>0</v>
      </c>
      <c r="R645" s="237">
        <v>0</v>
      </c>
      <c r="S645" s="236">
        <f t="shared" si="92"/>
        <v>0</v>
      </c>
      <c r="T645" s="236">
        <f t="shared" si="93"/>
        <v>0</v>
      </c>
      <c r="U645" s="236">
        <f t="shared" si="94"/>
        <v>0</v>
      </c>
      <c r="V645" s="236">
        <f t="shared" si="95"/>
        <v>0</v>
      </c>
      <c r="W645" s="236">
        <f t="shared" si="96"/>
        <v>0</v>
      </c>
      <c r="X645" s="238">
        <f t="shared" si="97"/>
        <v>0</v>
      </c>
      <c r="Y645" s="238">
        <f t="shared" si="98"/>
        <v>0</v>
      </c>
    </row>
    <row r="646" spans="1:25" ht="30" x14ac:dyDescent="0.25">
      <c r="A646" s="191" t="s">
        <v>674</v>
      </c>
      <c r="B646" s="228" t="s">
        <v>856</v>
      </c>
      <c r="C646" s="193" t="s">
        <v>857</v>
      </c>
      <c r="D646" s="194">
        <v>621.88</v>
      </c>
      <c r="E646" s="229">
        <v>621.88</v>
      </c>
      <c r="F646" s="230" t="s">
        <v>76</v>
      </c>
      <c r="G646" s="231">
        <v>1</v>
      </c>
      <c r="H646" s="232">
        <v>0</v>
      </c>
      <c r="I646" s="232">
        <v>0</v>
      </c>
      <c r="J646" s="232">
        <v>0</v>
      </c>
      <c r="K646" s="233">
        <v>0</v>
      </c>
      <c r="L646" s="232">
        <f t="shared" si="90"/>
        <v>1</v>
      </c>
      <c r="M646" s="234">
        <v>1</v>
      </c>
      <c r="N646" s="232">
        <f t="shared" si="99"/>
        <v>0</v>
      </c>
      <c r="O646" s="243"/>
      <c r="P646" s="216"/>
      <c r="Q646" s="236">
        <f t="shared" si="91"/>
        <v>621.88</v>
      </c>
      <c r="R646" s="237">
        <v>0</v>
      </c>
      <c r="S646" s="236">
        <f t="shared" si="92"/>
        <v>0</v>
      </c>
      <c r="T646" s="236">
        <f t="shared" si="93"/>
        <v>0</v>
      </c>
      <c r="U646" s="236">
        <f t="shared" si="94"/>
        <v>0</v>
      </c>
      <c r="V646" s="236">
        <f t="shared" si="95"/>
        <v>0</v>
      </c>
      <c r="W646" s="236">
        <f t="shared" si="96"/>
        <v>621.88</v>
      </c>
      <c r="X646" s="238">
        <f t="shared" si="97"/>
        <v>621.88</v>
      </c>
      <c r="Y646" s="238">
        <f t="shared" si="98"/>
        <v>0</v>
      </c>
    </row>
    <row r="647" spans="1:25" ht="30" x14ac:dyDescent="0.25">
      <c r="A647" s="191" t="s">
        <v>674</v>
      </c>
      <c r="B647" s="228" t="s">
        <v>858</v>
      </c>
      <c r="C647" s="193" t="s">
        <v>859</v>
      </c>
      <c r="D647" s="194">
        <v>170</v>
      </c>
      <c r="E647" s="229">
        <v>170</v>
      </c>
      <c r="F647" s="230" t="s">
        <v>33</v>
      </c>
      <c r="G647" s="231">
        <v>0</v>
      </c>
      <c r="H647" s="232">
        <v>0</v>
      </c>
      <c r="I647" s="232">
        <v>0</v>
      </c>
      <c r="J647" s="232">
        <v>0</v>
      </c>
      <c r="K647" s="233">
        <v>0</v>
      </c>
      <c r="L647" s="232">
        <f t="shared" si="90"/>
        <v>0</v>
      </c>
      <c r="M647" s="234">
        <v>0</v>
      </c>
      <c r="N647" s="232">
        <f t="shared" si="99"/>
        <v>0</v>
      </c>
      <c r="O647" s="243"/>
      <c r="P647" s="216"/>
      <c r="Q647" s="236">
        <f t="shared" si="91"/>
        <v>0</v>
      </c>
      <c r="R647" s="237">
        <v>0</v>
      </c>
      <c r="S647" s="236">
        <f t="shared" si="92"/>
        <v>0</v>
      </c>
      <c r="T647" s="236">
        <f t="shared" si="93"/>
        <v>0</v>
      </c>
      <c r="U647" s="236">
        <f t="shared" si="94"/>
        <v>0</v>
      </c>
      <c r="V647" s="236">
        <f t="shared" si="95"/>
        <v>0</v>
      </c>
      <c r="W647" s="236">
        <f t="shared" si="96"/>
        <v>0</v>
      </c>
      <c r="X647" s="238">
        <f t="shared" si="97"/>
        <v>0</v>
      </c>
      <c r="Y647" s="238">
        <f t="shared" si="98"/>
        <v>0</v>
      </c>
    </row>
    <row r="648" spans="1:25" ht="30" x14ac:dyDescent="0.25">
      <c r="A648" s="191" t="s">
        <v>228</v>
      </c>
      <c r="B648" s="228" t="s">
        <v>500</v>
      </c>
      <c r="C648" s="193" t="s">
        <v>501</v>
      </c>
      <c r="D648" s="194">
        <v>406</v>
      </c>
      <c r="E648" s="229">
        <v>406</v>
      </c>
      <c r="F648" s="230" t="s">
        <v>33</v>
      </c>
      <c r="G648" s="231">
        <v>0</v>
      </c>
      <c r="H648" s="232">
        <v>4</v>
      </c>
      <c r="I648" s="232">
        <v>0</v>
      </c>
      <c r="J648" s="232">
        <v>0</v>
      </c>
      <c r="K648" s="233">
        <v>0</v>
      </c>
      <c r="L648" s="232">
        <f t="shared" si="90"/>
        <v>4</v>
      </c>
      <c r="M648" s="234">
        <v>4</v>
      </c>
      <c r="N648" s="232">
        <f t="shared" si="99"/>
        <v>0</v>
      </c>
      <c r="O648" s="243"/>
      <c r="P648" s="216"/>
      <c r="Q648" s="236">
        <f t="shared" si="91"/>
        <v>0</v>
      </c>
      <c r="R648" s="237">
        <v>0</v>
      </c>
      <c r="S648" s="236">
        <f t="shared" si="92"/>
        <v>1624</v>
      </c>
      <c r="T648" s="236">
        <f t="shared" si="93"/>
        <v>0</v>
      </c>
      <c r="U648" s="236">
        <f t="shared" si="94"/>
        <v>0</v>
      </c>
      <c r="V648" s="236">
        <f t="shared" si="95"/>
        <v>0</v>
      </c>
      <c r="W648" s="236">
        <f t="shared" si="96"/>
        <v>1624</v>
      </c>
      <c r="X648" s="238">
        <f t="shared" si="97"/>
        <v>1624</v>
      </c>
      <c r="Y648" s="238">
        <f t="shared" si="98"/>
        <v>0</v>
      </c>
    </row>
    <row r="649" spans="1:25" x14ac:dyDescent="0.25">
      <c r="A649" s="191" t="s">
        <v>1880</v>
      </c>
      <c r="B649" s="228" t="s">
        <v>1909</v>
      </c>
      <c r="C649" s="193" t="s">
        <v>1910</v>
      </c>
      <c r="D649" s="194">
        <v>186.76</v>
      </c>
      <c r="E649" s="229">
        <v>186.76</v>
      </c>
      <c r="F649" s="230" t="s">
        <v>76</v>
      </c>
      <c r="G649" s="231">
        <v>0</v>
      </c>
      <c r="H649" s="232">
        <v>0</v>
      </c>
      <c r="I649" s="232">
        <v>0</v>
      </c>
      <c r="J649" s="232">
        <v>0</v>
      </c>
      <c r="K649" s="233">
        <v>0</v>
      </c>
      <c r="L649" s="232">
        <f t="shared" ref="L649:L712" si="100">G649+H649+I649-J649-K649</f>
        <v>0</v>
      </c>
      <c r="M649" s="234">
        <v>0</v>
      </c>
      <c r="N649" s="232">
        <f t="shared" si="99"/>
        <v>0</v>
      </c>
      <c r="O649" s="243"/>
      <c r="P649" s="216"/>
      <c r="Q649" s="236">
        <f t="shared" ref="Q649:Q712" si="101">G649*D649</f>
        <v>0</v>
      </c>
      <c r="R649" s="237">
        <v>0</v>
      </c>
      <c r="S649" s="236">
        <f t="shared" ref="S649:S712" si="102">H649*E649</f>
        <v>0</v>
      </c>
      <c r="T649" s="236">
        <f t="shared" ref="T649:T712" si="103">E649*I649</f>
        <v>0</v>
      </c>
      <c r="U649" s="236">
        <f t="shared" ref="U649:U712" si="104">E649*J649</f>
        <v>0</v>
      </c>
      <c r="V649" s="236">
        <f t="shared" ref="V649:V712" si="105">E649*K649</f>
        <v>0</v>
      </c>
      <c r="W649" s="236">
        <f t="shared" ref="W649:W712" si="106">Q649+R649+S649+T649-U649-V649</f>
        <v>0</v>
      </c>
      <c r="X649" s="238">
        <f t="shared" ref="X649:X712" si="107">L649*E649</f>
        <v>0</v>
      </c>
      <c r="Y649" s="238">
        <f t="shared" ref="Y649:Y712" si="108">X649-W649</f>
        <v>0</v>
      </c>
    </row>
    <row r="650" spans="1:25" ht="30" x14ac:dyDescent="0.25">
      <c r="A650" s="191" t="s">
        <v>674</v>
      </c>
      <c r="B650" s="228" t="s">
        <v>860</v>
      </c>
      <c r="C650" s="193" t="s">
        <v>861</v>
      </c>
      <c r="D650" s="194">
        <v>188</v>
      </c>
      <c r="E650" s="229">
        <v>188</v>
      </c>
      <c r="F650" s="230" t="s">
        <v>76</v>
      </c>
      <c r="G650" s="231">
        <v>0</v>
      </c>
      <c r="H650" s="232">
        <v>0</v>
      </c>
      <c r="I650" s="232">
        <v>0</v>
      </c>
      <c r="J650" s="232">
        <v>0</v>
      </c>
      <c r="K650" s="233">
        <v>0</v>
      </c>
      <c r="L650" s="232">
        <f t="shared" si="100"/>
        <v>0</v>
      </c>
      <c r="M650" s="234">
        <v>0</v>
      </c>
      <c r="N650" s="232">
        <f t="shared" ref="N650:N713" si="109">M650-L650</f>
        <v>0</v>
      </c>
      <c r="O650" s="243"/>
      <c r="P650" s="216"/>
      <c r="Q650" s="236">
        <f t="shared" si="101"/>
        <v>0</v>
      </c>
      <c r="R650" s="237">
        <v>0</v>
      </c>
      <c r="S650" s="236">
        <f t="shared" si="102"/>
        <v>0</v>
      </c>
      <c r="T650" s="236">
        <f t="shared" si="103"/>
        <v>0</v>
      </c>
      <c r="U650" s="236">
        <f t="shared" si="104"/>
        <v>0</v>
      </c>
      <c r="V650" s="236">
        <f t="shared" si="105"/>
        <v>0</v>
      </c>
      <c r="W650" s="236">
        <f t="shared" si="106"/>
        <v>0</v>
      </c>
      <c r="X650" s="238">
        <f t="shared" si="107"/>
        <v>0</v>
      </c>
      <c r="Y650" s="238">
        <f t="shared" si="108"/>
        <v>0</v>
      </c>
    </row>
    <row r="651" spans="1:25" x14ac:dyDescent="0.25">
      <c r="A651" s="191" t="s">
        <v>1739</v>
      </c>
      <c r="B651" s="228" t="s">
        <v>1823</v>
      </c>
      <c r="C651" s="193" t="s">
        <v>1824</v>
      </c>
      <c r="D651" s="194">
        <v>288</v>
      </c>
      <c r="E651" s="229">
        <v>288</v>
      </c>
      <c r="F651" s="230" t="s">
        <v>33</v>
      </c>
      <c r="G651" s="231">
        <v>0</v>
      </c>
      <c r="H651" s="232">
        <v>0</v>
      </c>
      <c r="I651" s="232">
        <v>0</v>
      </c>
      <c r="J651" s="232">
        <v>0</v>
      </c>
      <c r="K651" s="233">
        <v>0</v>
      </c>
      <c r="L651" s="232">
        <f t="shared" si="100"/>
        <v>0</v>
      </c>
      <c r="M651" s="234">
        <v>0</v>
      </c>
      <c r="N651" s="232">
        <f t="shared" si="109"/>
        <v>0</v>
      </c>
      <c r="O651" s="243"/>
      <c r="P651" s="216"/>
      <c r="Q651" s="236">
        <f t="shared" si="101"/>
        <v>0</v>
      </c>
      <c r="R651" s="237">
        <v>0</v>
      </c>
      <c r="S651" s="236">
        <f t="shared" si="102"/>
        <v>0</v>
      </c>
      <c r="T651" s="236">
        <f t="shared" si="103"/>
        <v>0</v>
      </c>
      <c r="U651" s="236">
        <f t="shared" si="104"/>
        <v>0</v>
      </c>
      <c r="V651" s="236">
        <f t="shared" si="105"/>
        <v>0</v>
      </c>
      <c r="W651" s="236">
        <f t="shared" si="106"/>
        <v>0</v>
      </c>
      <c r="X651" s="238">
        <f t="shared" si="107"/>
        <v>0</v>
      </c>
      <c r="Y651" s="238">
        <f t="shared" si="108"/>
        <v>0</v>
      </c>
    </row>
    <row r="652" spans="1:25" ht="30" x14ac:dyDescent="0.25">
      <c r="A652" s="191" t="s">
        <v>674</v>
      </c>
      <c r="B652" s="228" t="s">
        <v>862</v>
      </c>
      <c r="C652" s="193" t="s">
        <v>863</v>
      </c>
      <c r="D652" s="194">
        <v>0.3</v>
      </c>
      <c r="E652" s="229">
        <v>0.3</v>
      </c>
      <c r="F652" s="230" t="s">
        <v>33</v>
      </c>
      <c r="G652" s="231">
        <v>0</v>
      </c>
      <c r="H652" s="232">
        <v>0</v>
      </c>
      <c r="I652" s="232">
        <v>0</v>
      </c>
      <c r="J652" s="232">
        <v>0</v>
      </c>
      <c r="K652" s="233">
        <v>0</v>
      </c>
      <c r="L652" s="232">
        <f t="shared" si="100"/>
        <v>0</v>
      </c>
      <c r="M652" s="234">
        <v>0</v>
      </c>
      <c r="N652" s="232">
        <f t="shared" si="109"/>
        <v>0</v>
      </c>
      <c r="O652" s="243"/>
      <c r="P652" s="216"/>
      <c r="Q652" s="236">
        <f t="shared" si="101"/>
        <v>0</v>
      </c>
      <c r="R652" s="237">
        <v>0</v>
      </c>
      <c r="S652" s="236">
        <f t="shared" si="102"/>
        <v>0</v>
      </c>
      <c r="T652" s="236">
        <f t="shared" si="103"/>
        <v>0</v>
      </c>
      <c r="U652" s="236">
        <f t="shared" si="104"/>
        <v>0</v>
      </c>
      <c r="V652" s="236">
        <f t="shared" si="105"/>
        <v>0</v>
      </c>
      <c r="W652" s="236">
        <f t="shared" si="106"/>
        <v>0</v>
      </c>
      <c r="X652" s="238">
        <f t="shared" si="107"/>
        <v>0</v>
      </c>
      <c r="Y652" s="238">
        <f t="shared" si="108"/>
        <v>0</v>
      </c>
    </row>
    <row r="653" spans="1:25" ht="60" x14ac:dyDescent="0.25">
      <c r="A653" s="191" t="s">
        <v>674</v>
      </c>
      <c r="B653" s="228" t="s">
        <v>864</v>
      </c>
      <c r="C653" s="193" t="s">
        <v>865</v>
      </c>
      <c r="D653" s="194">
        <v>0</v>
      </c>
      <c r="E653" s="229">
        <v>0</v>
      </c>
      <c r="F653" s="230" t="s">
        <v>33</v>
      </c>
      <c r="G653" s="231">
        <v>0</v>
      </c>
      <c r="H653" s="232">
        <v>0</v>
      </c>
      <c r="I653" s="232">
        <v>0</v>
      </c>
      <c r="J653" s="232">
        <v>0</v>
      </c>
      <c r="K653" s="233">
        <v>0</v>
      </c>
      <c r="L653" s="232">
        <f t="shared" si="100"/>
        <v>0</v>
      </c>
      <c r="M653" s="234">
        <v>0</v>
      </c>
      <c r="N653" s="232">
        <f t="shared" si="109"/>
        <v>0</v>
      </c>
      <c r="O653" s="243"/>
      <c r="P653" s="216"/>
      <c r="Q653" s="236">
        <f t="shared" si="101"/>
        <v>0</v>
      </c>
      <c r="R653" s="237">
        <v>0</v>
      </c>
      <c r="S653" s="236">
        <f t="shared" si="102"/>
        <v>0</v>
      </c>
      <c r="T653" s="236">
        <f t="shared" si="103"/>
        <v>0</v>
      </c>
      <c r="U653" s="236">
        <f t="shared" si="104"/>
        <v>0</v>
      </c>
      <c r="V653" s="236">
        <f t="shared" si="105"/>
        <v>0</v>
      </c>
      <c r="W653" s="236">
        <f t="shared" si="106"/>
        <v>0</v>
      </c>
      <c r="X653" s="238">
        <f t="shared" si="107"/>
        <v>0</v>
      </c>
      <c r="Y653" s="238">
        <f t="shared" si="108"/>
        <v>0</v>
      </c>
    </row>
    <row r="654" spans="1:25" ht="45" x14ac:dyDescent="0.25">
      <c r="A654" s="191" t="s">
        <v>674</v>
      </c>
      <c r="B654" s="228" t="s">
        <v>866</v>
      </c>
      <c r="C654" s="193" t="s">
        <v>867</v>
      </c>
      <c r="D654" s="194">
        <v>0.36</v>
      </c>
      <c r="E654" s="229">
        <v>0.36</v>
      </c>
      <c r="F654" s="230" t="s">
        <v>33</v>
      </c>
      <c r="G654" s="231">
        <v>50</v>
      </c>
      <c r="H654" s="232">
        <v>0</v>
      </c>
      <c r="I654" s="232">
        <v>0</v>
      </c>
      <c r="J654" s="232">
        <v>0</v>
      </c>
      <c r="K654" s="233">
        <v>0</v>
      </c>
      <c r="L654" s="232">
        <f t="shared" si="100"/>
        <v>50</v>
      </c>
      <c r="M654" s="234">
        <v>50</v>
      </c>
      <c r="N654" s="232">
        <f t="shared" si="109"/>
        <v>0</v>
      </c>
      <c r="O654" s="243"/>
      <c r="P654" s="216"/>
      <c r="Q654" s="236">
        <f t="shared" si="101"/>
        <v>18</v>
      </c>
      <c r="R654" s="237">
        <v>0</v>
      </c>
      <c r="S654" s="236">
        <f t="shared" si="102"/>
        <v>0</v>
      </c>
      <c r="T654" s="236">
        <f t="shared" si="103"/>
        <v>0</v>
      </c>
      <c r="U654" s="236">
        <f t="shared" si="104"/>
        <v>0</v>
      </c>
      <c r="V654" s="236">
        <f t="shared" si="105"/>
        <v>0</v>
      </c>
      <c r="W654" s="236">
        <f t="shared" si="106"/>
        <v>18</v>
      </c>
      <c r="X654" s="238">
        <f t="shared" si="107"/>
        <v>18</v>
      </c>
      <c r="Y654" s="238">
        <f t="shared" si="108"/>
        <v>0</v>
      </c>
    </row>
    <row r="655" spans="1:25" ht="45" x14ac:dyDescent="0.25">
      <c r="A655" s="191" t="s">
        <v>674</v>
      </c>
      <c r="B655" s="228" t="s">
        <v>868</v>
      </c>
      <c r="C655" s="193" t="s">
        <v>869</v>
      </c>
      <c r="D655" s="194">
        <v>0</v>
      </c>
      <c r="E655" s="229">
        <v>0</v>
      </c>
      <c r="F655" s="230" t="s">
        <v>33</v>
      </c>
      <c r="G655" s="231">
        <v>0</v>
      </c>
      <c r="H655" s="232">
        <v>0</v>
      </c>
      <c r="I655" s="232">
        <v>0</v>
      </c>
      <c r="J655" s="232">
        <v>0</v>
      </c>
      <c r="K655" s="233">
        <v>0</v>
      </c>
      <c r="L655" s="232">
        <f t="shared" si="100"/>
        <v>0</v>
      </c>
      <c r="M655" s="234">
        <v>0</v>
      </c>
      <c r="N655" s="232">
        <f t="shared" si="109"/>
        <v>0</v>
      </c>
      <c r="O655" s="243"/>
      <c r="P655" s="216"/>
      <c r="Q655" s="236">
        <f t="shared" si="101"/>
        <v>0</v>
      </c>
      <c r="R655" s="237">
        <v>0</v>
      </c>
      <c r="S655" s="236">
        <f t="shared" si="102"/>
        <v>0</v>
      </c>
      <c r="T655" s="236">
        <f t="shared" si="103"/>
        <v>0</v>
      </c>
      <c r="U655" s="236">
        <f t="shared" si="104"/>
        <v>0</v>
      </c>
      <c r="V655" s="236">
        <f t="shared" si="105"/>
        <v>0</v>
      </c>
      <c r="W655" s="236">
        <f t="shared" si="106"/>
        <v>0</v>
      </c>
      <c r="X655" s="238">
        <f t="shared" si="107"/>
        <v>0</v>
      </c>
      <c r="Y655" s="238">
        <f t="shared" si="108"/>
        <v>0</v>
      </c>
    </row>
    <row r="656" spans="1:25" ht="30" x14ac:dyDescent="0.25">
      <c r="A656" s="191" t="s">
        <v>674</v>
      </c>
      <c r="B656" s="228" t="s">
        <v>870</v>
      </c>
      <c r="C656" s="193" t="s">
        <v>871</v>
      </c>
      <c r="D656" s="194">
        <v>0.93</v>
      </c>
      <c r="E656" s="229">
        <v>0.93</v>
      </c>
      <c r="F656" s="230" t="s">
        <v>33</v>
      </c>
      <c r="G656" s="231">
        <v>0</v>
      </c>
      <c r="H656" s="232">
        <v>0</v>
      </c>
      <c r="I656" s="232">
        <v>0</v>
      </c>
      <c r="J656" s="232">
        <v>0</v>
      </c>
      <c r="K656" s="233">
        <v>0</v>
      </c>
      <c r="L656" s="232">
        <f t="shared" si="100"/>
        <v>0</v>
      </c>
      <c r="M656" s="234">
        <v>0</v>
      </c>
      <c r="N656" s="232">
        <f t="shared" si="109"/>
        <v>0</v>
      </c>
      <c r="O656" s="243"/>
      <c r="P656" s="216"/>
      <c r="Q656" s="236">
        <f t="shared" si="101"/>
        <v>0</v>
      </c>
      <c r="R656" s="237">
        <v>0</v>
      </c>
      <c r="S656" s="236">
        <f t="shared" si="102"/>
        <v>0</v>
      </c>
      <c r="T656" s="236">
        <f t="shared" si="103"/>
        <v>0</v>
      </c>
      <c r="U656" s="236">
        <f t="shared" si="104"/>
        <v>0</v>
      </c>
      <c r="V656" s="236">
        <f t="shared" si="105"/>
        <v>0</v>
      </c>
      <c r="W656" s="236">
        <f t="shared" si="106"/>
        <v>0</v>
      </c>
      <c r="X656" s="238">
        <f t="shared" si="107"/>
        <v>0</v>
      </c>
      <c r="Y656" s="238">
        <f t="shared" si="108"/>
        <v>0</v>
      </c>
    </row>
    <row r="657" spans="1:25" ht="30" x14ac:dyDescent="0.25">
      <c r="A657" s="191" t="s">
        <v>674</v>
      </c>
      <c r="B657" s="228" t="s">
        <v>872</v>
      </c>
      <c r="C657" s="193" t="s">
        <v>873</v>
      </c>
      <c r="D657" s="194">
        <v>0.3</v>
      </c>
      <c r="E657" s="229">
        <v>0.3</v>
      </c>
      <c r="F657" s="230" t="s">
        <v>33</v>
      </c>
      <c r="G657" s="231">
        <v>0</v>
      </c>
      <c r="H657" s="232">
        <v>0</v>
      </c>
      <c r="I657" s="232">
        <v>0</v>
      </c>
      <c r="J657" s="232">
        <v>0</v>
      </c>
      <c r="K657" s="233">
        <v>0</v>
      </c>
      <c r="L657" s="232">
        <f t="shared" si="100"/>
        <v>0</v>
      </c>
      <c r="M657" s="234">
        <v>0</v>
      </c>
      <c r="N657" s="232">
        <f t="shared" si="109"/>
        <v>0</v>
      </c>
      <c r="O657" s="242"/>
      <c r="P657" s="216"/>
      <c r="Q657" s="236">
        <f t="shared" si="101"/>
        <v>0</v>
      </c>
      <c r="R657" s="237">
        <v>0</v>
      </c>
      <c r="S657" s="236">
        <f t="shared" si="102"/>
        <v>0</v>
      </c>
      <c r="T657" s="236">
        <f t="shared" si="103"/>
        <v>0</v>
      </c>
      <c r="U657" s="236">
        <f t="shared" si="104"/>
        <v>0</v>
      </c>
      <c r="V657" s="236">
        <f t="shared" si="105"/>
        <v>0</v>
      </c>
      <c r="W657" s="236">
        <f t="shared" si="106"/>
        <v>0</v>
      </c>
      <c r="X657" s="238">
        <f t="shared" si="107"/>
        <v>0</v>
      </c>
      <c r="Y657" s="238">
        <f t="shared" si="108"/>
        <v>0</v>
      </c>
    </row>
    <row r="658" spans="1:25" ht="45" x14ac:dyDescent="0.25">
      <c r="A658" s="191" t="s">
        <v>674</v>
      </c>
      <c r="B658" s="228" t="s">
        <v>874</v>
      </c>
      <c r="C658" s="193" t="s">
        <v>875</v>
      </c>
      <c r="D658" s="194">
        <v>0.45</v>
      </c>
      <c r="E658" s="229">
        <v>0.45</v>
      </c>
      <c r="F658" s="230" t="s">
        <v>33</v>
      </c>
      <c r="G658" s="231">
        <v>200</v>
      </c>
      <c r="H658" s="232">
        <v>0</v>
      </c>
      <c r="I658" s="232">
        <v>0</v>
      </c>
      <c r="J658" s="232">
        <v>0</v>
      </c>
      <c r="K658" s="233">
        <v>0</v>
      </c>
      <c r="L658" s="232">
        <f t="shared" si="100"/>
        <v>200</v>
      </c>
      <c r="M658" s="234">
        <v>200</v>
      </c>
      <c r="N658" s="232">
        <f t="shared" si="109"/>
        <v>0</v>
      </c>
      <c r="O658" s="243"/>
      <c r="P658" s="216"/>
      <c r="Q658" s="236">
        <f t="shared" si="101"/>
        <v>90</v>
      </c>
      <c r="R658" s="237">
        <v>0</v>
      </c>
      <c r="S658" s="236">
        <f t="shared" si="102"/>
        <v>0</v>
      </c>
      <c r="T658" s="236">
        <f t="shared" si="103"/>
        <v>0</v>
      </c>
      <c r="U658" s="236">
        <f t="shared" si="104"/>
        <v>0</v>
      </c>
      <c r="V658" s="236">
        <f t="shared" si="105"/>
        <v>0</v>
      </c>
      <c r="W658" s="236">
        <f t="shared" si="106"/>
        <v>90</v>
      </c>
      <c r="X658" s="238">
        <f t="shared" si="107"/>
        <v>90</v>
      </c>
      <c r="Y658" s="238">
        <f t="shared" si="108"/>
        <v>0</v>
      </c>
    </row>
    <row r="659" spans="1:25" ht="45" x14ac:dyDescent="0.25">
      <c r="A659" s="191" t="s">
        <v>674</v>
      </c>
      <c r="B659" s="228" t="s">
        <v>876</v>
      </c>
      <c r="C659" s="193" t="s">
        <v>877</v>
      </c>
      <c r="D659" s="194">
        <v>0.2</v>
      </c>
      <c r="E659" s="229">
        <v>0.2</v>
      </c>
      <c r="F659" s="230" t="s">
        <v>33</v>
      </c>
      <c r="G659" s="231">
        <v>0</v>
      </c>
      <c r="H659" s="232">
        <v>0</v>
      </c>
      <c r="I659" s="232">
        <v>0</v>
      </c>
      <c r="J659" s="232">
        <v>0</v>
      </c>
      <c r="K659" s="232">
        <v>0</v>
      </c>
      <c r="L659" s="232">
        <f t="shared" si="100"/>
        <v>0</v>
      </c>
      <c r="M659" s="232">
        <v>0</v>
      </c>
      <c r="N659" s="232">
        <f t="shared" si="109"/>
        <v>0</v>
      </c>
      <c r="O659" s="243"/>
      <c r="P659" s="216"/>
      <c r="Q659" s="236">
        <f t="shared" si="101"/>
        <v>0</v>
      </c>
      <c r="R659" s="237">
        <v>0</v>
      </c>
      <c r="S659" s="236">
        <f t="shared" si="102"/>
        <v>0</v>
      </c>
      <c r="T659" s="236">
        <f t="shared" si="103"/>
        <v>0</v>
      </c>
      <c r="U659" s="236">
        <f t="shared" si="104"/>
        <v>0</v>
      </c>
      <c r="V659" s="236">
        <f t="shared" si="105"/>
        <v>0</v>
      </c>
      <c r="W659" s="236">
        <f t="shared" si="106"/>
        <v>0</v>
      </c>
      <c r="X659" s="238">
        <f t="shared" si="107"/>
        <v>0</v>
      </c>
      <c r="Y659" s="238">
        <f t="shared" si="108"/>
        <v>0</v>
      </c>
    </row>
    <row r="660" spans="1:25" ht="45" x14ac:dyDescent="0.25">
      <c r="A660" s="211" t="s">
        <v>674</v>
      </c>
      <c r="B660" s="260" t="s">
        <v>878</v>
      </c>
      <c r="C660" s="213" t="s">
        <v>879</v>
      </c>
      <c r="D660" s="214">
        <v>0.39</v>
      </c>
      <c r="E660" s="261">
        <v>0.39</v>
      </c>
      <c r="F660" s="262" t="s">
        <v>33</v>
      </c>
      <c r="G660" s="231">
        <v>0</v>
      </c>
      <c r="H660" s="232">
        <v>0</v>
      </c>
      <c r="I660" s="263">
        <v>0</v>
      </c>
      <c r="J660" s="232">
        <v>0</v>
      </c>
      <c r="K660" s="264">
        <v>0</v>
      </c>
      <c r="L660" s="232">
        <f t="shared" si="100"/>
        <v>0</v>
      </c>
      <c r="M660" s="265">
        <v>0</v>
      </c>
      <c r="N660" s="232">
        <f t="shared" si="109"/>
        <v>0</v>
      </c>
      <c r="O660" s="242"/>
      <c r="P660" s="216"/>
      <c r="Q660" s="236">
        <f t="shared" si="101"/>
        <v>0</v>
      </c>
      <c r="R660" s="237">
        <v>0</v>
      </c>
      <c r="S660" s="236">
        <f t="shared" si="102"/>
        <v>0</v>
      </c>
      <c r="T660" s="236">
        <f t="shared" si="103"/>
        <v>0</v>
      </c>
      <c r="U660" s="236">
        <f t="shared" si="104"/>
        <v>0</v>
      </c>
      <c r="V660" s="236">
        <f t="shared" si="105"/>
        <v>0</v>
      </c>
      <c r="W660" s="236">
        <f t="shared" si="106"/>
        <v>0</v>
      </c>
      <c r="X660" s="238">
        <f t="shared" si="107"/>
        <v>0</v>
      </c>
      <c r="Y660" s="238">
        <f t="shared" si="108"/>
        <v>0</v>
      </c>
    </row>
    <row r="661" spans="1:25" ht="45" x14ac:dyDescent="0.25">
      <c r="A661" s="191" t="s">
        <v>674</v>
      </c>
      <c r="B661" s="228" t="s">
        <v>880</v>
      </c>
      <c r="C661" s="193" t="s">
        <v>881</v>
      </c>
      <c r="D661" s="194">
        <v>0.45</v>
      </c>
      <c r="E661" s="229">
        <v>0.45</v>
      </c>
      <c r="F661" s="230" t="s">
        <v>33</v>
      </c>
      <c r="G661" s="231">
        <v>0</v>
      </c>
      <c r="H661" s="232">
        <v>0</v>
      </c>
      <c r="I661" s="232">
        <v>0</v>
      </c>
      <c r="J661" s="232">
        <v>0</v>
      </c>
      <c r="K661" s="233">
        <v>0</v>
      </c>
      <c r="L661" s="232">
        <f t="shared" si="100"/>
        <v>0</v>
      </c>
      <c r="M661" s="234">
        <v>0</v>
      </c>
      <c r="N661" s="232">
        <f t="shared" si="109"/>
        <v>0</v>
      </c>
      <c r="O661" s="243"/>
      <c r="P661" s="216"/>
      <c r="Q661" s="236">
        <f t="shared" si="101"/>
        <v>0</v>
      </c>
      <c r="R661" s="237">
        <v>0</v>
      </c>
      <c r="S661" s="236">
        <f t="shared" si="102"/>
        <v>0</v>
      </c>
      <c r="T661" s="236">
        <f t="shared" si="103"/>
        <v>0</v>
      </c>
      <c r="U661" s="236">
        <f t="shared" si="104"/>
        <v>0</v>
      </c>
      <c r="V661" s="236">
        <f t="shared" si="105"/>
        <v>0</v>
      </c>
      <c r="W661" s="236">
        <f t="shared" si="106"/>
        <v>0</v>
      </c>
      <c r="X661" s="238">
        <f t="shared" si="107"/>
        <v>0</v>
      </c>
      <c r="Y661" s="238">
        <f t="shared" si="108"/>
        <v>0</v>
      </c>
    </row>
    <row r="662" spans="1:25" ht="45" x14ac:dyDescent="0.25">
      <c r="A662" s="191" t="s">
        <v>674</v>
      </c>
      <c r="B662" s="228" t="s">
        <v>882</v>
      </c>
      <c r="C662" s="193" t="s">
        <v>883</v>
      </c>
      <c r="D662" s="194">
        <v>0</v>
      </c>
      <c r="E662" s="229">
        <v>0</v>
      </c>
      <c r="F662" s="230" t="s">
        <v>33</v>
      </c>
      <c r="G662" s="231">
        <v>0</v>
      </c>
      <c r="H662" s="232">
        <v>0</v>
      </c>
      <c r="I662" s="232">
        <v>0</v>
      </c>
      <c r="J662" s="232">
        <v>0</v>
      </c>
      <c r="K662" s="233">
        <v>0</v>
      </c>
      <c r="L662" s="232">
        <f t="shared" si="100"/>
        <v>0</v>
      </c>
      <c r="M662" s="234">
        <v>0</v>
      </c>
      <c r="N662" s="232">
        <f t="shared" si="109"/>
        <v>0</v>
      </c>
      <c r="O662" s="243"/>
      <c r="P662" s="216"/>
      <c r="Q662" s="236">
        <f t="shared" si="101"/>
        <v>0</v>
      </c>
      <c r="R662" s="237">
        <v>0</v>
      </c>
      <c r="S662" s="236">
        <f t="shared" si="102"/>
        <v>0</v>
      </c>
      <c r="T662" s="236">
        <f t="shared" si="103"/>
        <v>0</v>
      </c>
      <c r="U662" s="236">
        <f t="shared" si="104"/>
        <v>0</v>
      </c>
      <c r="V662" s="236">
        <f t="shared" si="105"/>
        <v>0</v>
      </c>
      <c r="W662" s="236">
        <f t="shared" si="106"/>
        <v>0</v>
      </c>
      <c r="X662" s="238">
        <f t="shared" si="107"/>
        <v>0</v>
      </c>
      <c r="Y662" s="238">
        <f t="shared" si="108"/>
        <v>0</v>
      </c>
    </row>
    <row r="663" spans="1:25" ht="30" x14ac:dyDescent="0.25">
      <c r="A663" s="191" t="s">
        <v>674</v>
      </c>
      <c r="B663" s="228" t="s">
        <v>884</v>
      </c>
      <c r="C663" s="193" t="s">
        <v>885</v>
      </c>
      <c r="D663" s="194">
        <v>0.35</v>
      </c>
      <c r="E663" s="229">
        <v>0.35</v>
      </c>
      <c r="F663" s="230" t="s">
        <v>33</v>
      </c>
      <c r="G663" s="231">
        <v>0</v>
      </c>
      <c r="H663" s="232">
        <v>0</v>
      </c>
      <c r="I663" s="232">
        <v>0</v>
      </c>
      <c r="J663" s="232">
        <v>0</v>
      </c>
      <c r="K663" s="233">
        <v>0</v>
      </c>
      <c r="L663" s="232">
        <f t="shared" si="100"/>
        <v>0</v>
      </c>
      <c r="M663" s="234">
        <v>0</v>
      </c>
      <c r="N663" s="232">
        <f t="shared" si="109"/>
        <v>0</v>
      </c>
      <c r="O663" s="242"/>
      <c r="P663" s="216"/>
      <c r="Q663" s="236">
        <f t="shared" si="101"/>
        <v>0</v>
      </c>
      <c r="R663" s="237">
        <v>0</v>
      </c>
      <c r="S663" s="236">
        <f t="shared" si="102"/>
        <v>0</v>
      </c>
      <c r="T663" s="236">
        <f t="shared" si="103"/>
        <v>0</v>
      </c>
      <c r="U663" s="236">
        <f t="shared" si="104"/>
        <v>0</v>
      </c>
      <c r="V663" s="236">
        <f t="shared" si="105"/>
        <v>0</v>
      </c>
      <c r="W663" s="236">
        <f t="shared" si="106"/>
        <v>0</v>
      </c>
      <c r="X663" s="238">
        <f t="shared" si="107"/>
        <v>0</v>
      </c>
      <c r="Y663" s="238">
        <f t="shared" si="108"/>
        <v>0</v>
      </c>
    </row>
    <row r="664" spans="1:25" ht="45" x14ac:dyDescent="0.25">
      <c r="A664" s="191" t="s">
        <v>674</v>
      </c>
      <c r="B664" s="228" t="s">
        <v>886</v>
      </c>
      <c r="C664" s="193" t="s">
        <v>887</v>
      </c>
      <c r="D664" s="194">
        <v>0.59</v>
      </c>
      <c r="E664" s="229">
        <v>0.59</v>
      </c>
      <c r="F664" s="230" t="s">
        <v>33</v>
      </c>
      <c r="G664" s="231">
        <v>0</v>
      </c>
      <c r="H664" s="232">
        <v>0</v>
      </c>
      <c r="I664" s="232">
        <v>0</v>
      </c>
      <c r="J664" s="232">
        <v>0</v>
      </c>
      <c r="K664" s="233">
        <v>0</v>
      </c>
      <c r="L664" s="232">
        <f t="shared" si="100"/>
        <v>0</v>
      </c>
      <c r="M664" s="234">
        <v>0</v>
      </c>
      <c r="N664" s="232">
        <f t="shared" si="109"/>
        <v>0</v>
      </c>
      <c r="O664" s="243"/>
      <c r="P664" s="216"/>
      <c r="Q664" s="236">
        <f t="shared" si="101"/>
        <v>0</v>
      </c>
      <c r="R664" s="237">
        <v>0</v>
      </c>
      <c r="S664" s="236">
        <f t="shared" si="102"/>
        <v>0</v>
      </c>
      <c r="T664" s="236">
        <f t="shared" si="103"/>
        <v>0</v>
      </c>
      <c r="U664" s="236">
        <f t="shared" si="104"/>
        <v>0</v>
      </c>
      <c r="V664" s="236">
        <f t="shared" si="105"/>
        <v>0</v>
      </c>
      <c r="W664" s="236">
        <f t="shared" si="106"/>
        <v>0</v>
      </c>
      <c r="X664" s="238">
        <f t="shared" si="107"/>
        <v>0</v>
      </c>
      <c r="Y664" s="238">
        <f t="shared" si="108"/>
        <v>0</v>
      </c>
    </row>
    <row r="665" spans="1:25" ht="45" x14ac:dyDescent="0.25">
      <c r="A665" s="191" t="s">
        <v>674</v>
      </c>
      <c r="B665" s="228" t="s">
        <v>888</v>
      </c>
      <c r="C665" s="193" t="s">
        <v>889</v>
      </c>
      <c r="D665" s="194">
        <v>127.83</v>
      </c>
      <c r="E665" s="229">
        <v>127.83</v>
      </c>
      <c r="F665" s="230" t="s">
        <v>33</v>
      </c>
      <c r="G665" s="231">
        <v>0</v>
      </c>
      <c r="H665" s="232">
        <v>0</v>
      </c>
      <c r="I665" s="232">
        <v>0</v>
      </c>
      <c r="J665" s="232">
        <v>0</v>
      </c>
      <c r="K665" s="233">
        <v>0</v>
      </c>
      <c r="L665" s="232">
        <f t="shared" si="100"/>
        <v>0</v>
      </c>
      <c r="M665" s="234">
        <v>0</v>
      </c>
      <c r="N665" s="232">
        <f t="shared" si="109"/>
        <v>0</v>
      </c>
      <c r="O665" s="242"/>
      <c r="P665" s="216"/>
      <c r="Q665" s="236">
        <f t="shared" si="101"/>
        <v>0</v>
      </c>
      <c r="R665" s="237">
        <v>0</v>
      </c>
      <c r="S665" s="236">
        <f t="shared" si="102"/>
        <v>0</v>
      </c>
      <c r="T665" s="236">
        <f t="shared" si="103"/>
        <v>0</v>
      </c>
      <c r="U665" s="236">
        <f t="shared" si="104"/>
        <v>0</v>
      </c>
      <c r="V665" s="236">
        <f t="shared" si="105"/>
        <v>0</v>
      </c>
      <c r="W665" s="236">
        <f t="shared" si="106"/>
        <v>0</v>
      </c>
      <c r="X665" s="238">
        <f t="shared" si="107"/>
        <v>0</v>
      </c>
      <c r="Y665" s="238">
        <f t="shared" si="108"/>
        <v>0</v>
      </c>
    </row>
    <row r="666" spans="1:25" ht="45" x14ac:dyDescent="0.25">
      <c r="A666" s="191"/>
      <c r="B666" s="228" t="s">
        <v>890</v>
      </c>
      <c r="C666" s="193" t="s">
        <v>891</v>
      </c>
      <c r="D666" s="194">
        <v>0.57999999999999996</v>
      </c>
      <c r="E666" s="229">
        <v>0.57999999999999996</v>
      </c>
      <c r="F666" s="230" t="s">
        <v>33</v>
      </c>
      <c r="G666" s="231">
        <v>0</v>
      </c>
      <c r="H666" s="232">
        <v>0</v>
      </c>
      <c r="I666" s="232">
        <v>0</v>
      </c>
      <c r="J666" s="232">
        <v>0</v>
      </c>
      <c r="K666" s="233">
        <v>0</v>
      </c>
      <c r="L666" s="232">
        <f t="shared" si="100"/>
        <v>0</v>
      </c>
      <c r="M666" s="234">
        <v>0</v>
      </c>
      <c r="N666" s="232">
        <f t="shared" si="109"/>
        <v>0</v>
      </c>
      <c r="O666" s="242"/>
      <c r="P666" s="216"/>
      <c r="Q666" s="236">
        <f t="shared" si="101"/>
        <v>0</v>
      </c>
      <c r="R666" s="237">
        <v>0</v>
      </c>
      <c r="S666" s="236">
        <f t="shared" si="102"/>
        <v>0</v>
      </c>
      <c r="T666" s="236">
        <f t="shared" si="103"/>
        <v>0</v>
      </c>
      <c r="U666" s="236">
        <f t="shared" si="104"/>
        <v>0</v>
      </c>
      <c r="V666" s="236">
        <f t="shared" si="105"/>
        <v>0</v>
      </c>
      <c r="W666" s="236">
        <f t="shared" si="106"/>
        <v>0</v>
      </c>
      <c r="X666" s="238">
        <f t="shared" si="107"/>
        <v>0</v>
      </c>
      <c r="Y666" s="238">
        <f t="shared" si="108"/>
        <v>0</v>
      </c>
    </row>
    <row r="667" spans="1:25" ht="30" x14ac:dyDescent="0.25">
      <c r="A667" s="191" t="s">
        <v>674</v>
      </c>
      <c r="B667" s="228" t="s">
        <v>892</v>
      </c>
      <c r="C667" s="193" t="s">
        <v>893</v>
      </c>
      <c r="D667" s="194">
        <v>0</v>
      </c>
      <c r="E667" s="229">
        <v>0</v>
      </c>
      <c r="F667" s="230" t="s">
        <v>33</v>
      </c>
      <c r="G667" s="231">
        <v>0</v>
      </c>
      <c r="H667" s="232">
        <v>0</v>
      </c>
      <c r="I667" s="232">
        <v>0</v>
      </c>
      <c r="J667" s="232">
        <v>0</v>
      </c>
      <c r="K667" s="233">
        <v>0</v>
      </c>
      <c r="L667" s="232">
        <f t="shared" si="100"/>
        <v>0</v>
      </c>
      <c r="M667" s="234">
        <v>0</v>
      </c>
      <c r="N667" s="232">
        <f t="shared" si="109"/>
        <v>0</v>
      </c>
      <c r="O667" s="242"/>
      <c r="P667" s="216"/>
      <c r="Q667" s="236">
        <f t="shared" si="101"/>
        <v>0</v>
      </c>
      <c r="R667" s="237">
        <v>0</v>
      </c>
      <c r="S667" s="236">
        <f t="shared" si="102"/>
        <v>0</v>
      </c>
      <c r="T667" s="236">
        <f t="shared" si="103"/>
        <v>0</v>
      </c>
      <c r="U667" s="236">
        <f t="shared" si="104"/>
        <v>0</v>
      </c>
      <c r="V667" s="236">
        <f t="shared" si="105"/>
        <v>0</v>
      </c>
      <c r="W667" s="236">
        <f t="shared" si="106"/>
        <v>0</v>
      </c>
      <c r="X667" s="238">
        <f t="shared" si="107"/>
        <v>0</v>
      </c>
      <c r="Y667" s="238">
        <f t="shared" si="108"/>
        <v>0</v>
      </c>
    </row>
    <row r="668" spans="1:25" ht="30" x14ac:dyDescent="0.25">
      <c r="A668" s="191" t="s">
        <v>674</v>
      </c>
      <c r="B668" s="228" t="s">
        <v>894</v>
      </c>
      <c r="C668" s="193" t="s">
        <v>895</v>
      </c>
      <c r="D668" s="194">
        <v>0.7</v>
      </c>
      <c r="E668" s="229">
        <v>0.7</v>
      </c>
      <c r="F668" s="230" t="s">
        <v>33</v>
      </c>
      <c r="G668" s="231">
        <v>0</v>
      </c>
      <c r="H668" s="232">
        <v>0</v>
      </c>
      <c r="I668" s="232">
        <v>0</v>
      </c>
      <c r="J668" s="232">
        <v>0</v>
      </c>
      <c r="K668" s="233">
        <v>0</v>
      </c>
      <c r="L668" s="232">
        <f t="shared" si="100"/>
        <v>0</v>
      </c>
      <c r="M668" s="234">
        <v>0</v>
      </c>
      <c r="N668" s="232">
        <f t="shared" si="109"/>
        <v>0</v>
      </c>
      <c r="O668" s="242"/>
      <c r="P668" s="225"/>
      <c r="Q668" s="236">
        <f t="shared" si="101"/>
        <v>0</v>
      </c>
      <c r="R668" s="237">
        <v>0</v>
      </c>
      <c r="S668" s="236">
        <f t="shared" si="102"/>
        <v>0</v>
      </c>
      <c r="T668" s="236">
        <f t="shared" si="103"/>
        <v>0</v>
      </c>
      <c r="U668" s="236">
        <f t="shared" si="104"/>
        <v>0</v>
      </c>
      <c r="V668" s="236">
        <f t="shared" si="105"/>
        <v>0</v>
      </c>
      <c r="W668" s="236">
        <f t="shared" si="106"/>
        <v>0</v>
      </c>
      <c r="X668" s="238">
        <f t="shared" si="107"/>
        <v>0</v>
      </c>
      <c r="Y668" s="238">
        <f t="shared" si="108"/>
        <v>0</v>
      </c>
    </row>
    <row r="669" spans="1:25" ht="45" x14ac:dyDescent="0.25">
      <c r="A669" s="191" t="s">
        <v>674</v>
      </c>
      <c r="B669" s="228" t="s">
        <v>896</v>
      </c>
      <c r="C669" s="193" t="s">
        <v>897</v>
      </c>
      <c r="D669" s="194">
        <v>1.77</v>
      </c>
      <c r="E669" s="229">
        <v>1.77</v>
      </c>
      <c r="F669" s="230" t="s">
        <v>33</v>
      </c>
      <c r="G669" s="231">
        <v>0</v>
      </c>
      <c r="H669" s="232">
        <v>500</v>
      </c>
      <c r="I669" s="232">
        <v>0</v>
      </c>
      <c r="J669" s="232">
        <v>500</v>
      </c>
      <c r="K669" s="233">
        <v>0</v>
      </c>
      <c r="L669" s="232">
        <f t="shared" si="100"/>
        <v>0</v>
      </c>
      <c r="M669" s="234">
        <v>0</v>
      </c>
      <c r="N669" s="232">
        <f t="shared" si="109"/>
        <v>0</v>
      </c>
      <c r="O669" s="242"/>
      <c r="P669" s="216"/>
      <c r="Q669" s="236">
        <f t="shared" si="101"/>
        <v>0</v>
      </c>
      <c r="R669" s="237">
        <v>0</v>
      </c>
      <c r="S669" s="236">
        <f t="shared" si="102"/>
        <v>885</v>
      </c>
      <c r="T669" s="236">
        <f t="shared" si="103"/>
        <v>0</v>
      </c>
      <c r="U669" s="236">
        <f t="shared" si="104"/>
        <v>885</v>
      </c>
      <c r="V669" s="236">
        <f t="shared" si="105"/>
        <v>0</v>
      </c>
      <c r="W669" s="236">
        <f t="shared" si="106"/>
        <v>0</v>
      </c>
      <c r="X669" s="238">
        <f t="shared" si="107"/>
        <v>0</v>
      </c>
      <c r="Y669" s="238">
        <f t="shared" si="108"/>
        <v>0</v>
      </c>
    </row>
    <row r="670" spans="1:25" ht="45" x14ac:dyDescent="0.25">
      <c r="A670" s="191" t="s">
        <v>674</v>
      </c>
      <c r="B670" s="228" t="s">
        <v>898</v>
      </c>
      <c r="C670" s="193" t="s">
        <v>899</v>
      </c>
      <c r="D670" s="194">
        <v>1.1100000000000001</v>
      </c>
      <c r="E670" s="229">
        <v>1.1100000000000001</v>
      </c>
      <c r="F670" s="230" t="s">
        <v>33</v>
      </c>
      <c r="G670" s="231">
        <v>0</v>
      </c>
      <c r="H670" s="232">
        <v>0</v>
      </c>
      <c r="I670" s="232">
        <v>0</v>
      </c>
      <c r="J670" s="232">
        <v>0</v>
      </c>
      <c r="K670" s="233">
        <v>0</v>
      </c>
      <c r="L670" s="232">
        <f t="shared" si="100"/>
        <v>0</v>
      </c>
      <c r="M670" s="234">
        <v>0</v>
      </c>
      <c r="N670" s="232">
        <f t="shared" si="109"/>
        <v>0</v>
      </c>
      <c r="O670" s="242"/>
      <c r="P670" s="216"/>
      <c r="Q670" s="236">
        <f t="shared" si="101"/>
        <v>0</v>
      </c>
      <c r="R670" s="237">
        <v>0</v>
      </c>
      <c r="S670" s="236">
        <f t="shared" si="102"/>
        <v>0</v>
      </c>
      <c r="T670" s="236">
        <f t="shared" si="103"/>
        <v>0</v>
      </c>
      <c r="U670" s="236">
        <f t="shared" si="104"/>
        <v>0</v>
      </c>
      <c r="V670" s="236">
        <f t="shared" si="105"/>
        <v>0</v>
      </c>
      <c r="W670" s="236">
        <f t="shared" si="106"/>
        <v>0</v>
      </c>
      <c r="X670" s="238">
        <f t="shared" si="107"/>
        <v>0</v>
      </c>
      <c r="Y670" s="238">
        <f t="shared" si="108"/>
        <v>0</v>
      </c>
    </row>
    <row r="671" spans="1:25" ht="30" x14ac:dyDescent="0.25">
      <c r="A671" s="191" t="s">
        <v>674</v>
      </c>
      <c r="B671" s="228" t="s">
        <v>900</v>
      </c>
      <c r="C671" s="193" t="s">
        <v>901</v>
      </c>
      <c r="D671" s="194">
        <v>0.7</v>
      </c>
      <c r="E671" s="229">
        <v>0.7</v>
      </c>
      <c r="F671" s="230" t="s">
        <v>33</v>
      </c>
      <c r="G671" s="231">
        <v>0</v>
      </c>
      <c r="H671" s="232">
        <v>0</v>
      </c>
      <c r="I671" s="232">
        <v>0</v>
      </c>
      <c r="J671" s="232">
        <v>0</v>
      </c>
      <c r="K671" s="233">
        <v>0</v>
      </c>
      <c r="L671" s="232">
        <f t="shared" si="100"/>
        <v>0</v>
      </c>
      <c r="M671" s="234">
        <v>0</v>
      </c>
      <c r="N671" s="232">
        <f t="shared" si="109"/>
        <v>0</v>
      </c>
      <c r="O671" s="242"/>
      <c r="P671" s="216"/>
      <c r="Q671" s="236">
        <f t="shared" si="101"/>
        <v>0</v>
      </c>
      <c r="R671" s="237">
        <v>0</v>
      </c>
      <c r="S671" s="236">
        <f t="shared" si="102"/>
        <v>0</v>
      </c>
      <c r="T671" s="236">
        <f t="shared" si="103"/>
        <v>0</v>
      </c>
      <c r="U671" s="236">
        <f t="shared" si="104"/>
        <v>0</v>
      </c>
      <c r="V671" s="236">
        <f t="shared" si="105"/>
        <v>0</v>
      </c>
      <c r="W671" s="236">
        <f t="shared" si="106"/>
        <v>0</v>
      </c>
      <c r="X671" s="238">
        <f t="shared" si="107"/>
        <v>0</v>
      </c>
      <c r="Y671" s="238">
        <f t="shared" si="108"/>
        <v>0</v>
      </c>
    </row>
    <row r="672" spans="1:25" ht="45" x14ac:dyDescent="0.25">
      <c r="A672" s="191" t="s">
        <v>674</v>
      </c>
      <c r="B672" s="228" t="s">
        <v>902</v>
      </c>
      <c r="C672" s="193" t="s">
        <v>903</v>
      </c>
      <c r="D672" s="205">
        <v>0.32</v>
      </c>
      <c r="E672" s="255">
        <v>0.32</v>
      </c>
      <c r="F672" s="230" t="s">
        <v>33</v>
      </c>
      <c r="G672" s="231">
        <v>0</v>
      </c>
      <c r="H672" s="232">
        <v>0</v>
      </c>
      <c r="I672" s="232">
        <v>0</v>
      </c>
      <c r="J672" s="232">
        <v>0</v>
      </c>
      <c r="K672" s="233">
        <v>0</v>
      </c>
      <c r="L672" s="232">
        <f t="shared" si="100"/>
        <v>0</v>
      </c>
      <c r="M672" s="234">
        <v>0</v>
      </c>
      <c r="N672" s="232">
        <f t="shared" si="109"/>
        <v>0</v>
      </c>
      <c r="O672" s="242"/>
      <c r="P672" s="216"/>
      <c r="Q672" s="236">
        <f t="shared" si="101"/>
        <v>0</v>
      </c>
      <c r="R672" s="237">
        <v>0</v>
      </c>
      <c r="S672" s="236">
        <f t="shared" si="102"/>
        <v>0</v>
      </c>
      <c r="T672" s="236">
        <f t="shared" si="103"/>
        <v>0</v>
      </c>
      <c r="U672" s="236">
        <f t="shared" si="104"/>
        <v>0</v>
      </c>
      <c r="V672" s="236">
        <f t="shared" si="105"/>
        <v>0</v>
      </c>
      <c r="W672" s="236">
        <f t="shared" si="106"/>
        <v>0</v>
      </c>
      <c r="X672" s="238">
        <f t="shared" si="107"/>
        <v>0</v>
      </c>
      <c r="Y672" s="238">
        <f t="shared" si="108"/>
        <v>0</v>
      </c>
    </row>
    <row r="673" spans="1:25" ht="45" x14ac:dyDescent="0.25">
      <c r="A673" s="191" t="s">
        <v>674</v>
      </c>
      <c r="B673" s="228" t="s">
        <v>904</v>
      </c>
      <c r="C673" s="193" t="s">
        <v>905</v>
      </c>
      <c r="D673" s="205">
        <v>3.1</v>
      </c>
      <c r="E673" s="255">
        <v>3.1</v>
      </c>
      <c r="F673" s="230" t="s">
        <v>33</v>
      </c>
      <c r="G673" s="231">
        <v>0</v>
      </c>
      <c r="H673" s="232">
        <v>0</v>
      </c>
      <c r="I673" s="232">
        <v>0</v>
      </c>
      <c r="J673" s="232">
        <v>0</v>
      </c>
      <c r="K673" s="233">
        <v>0</v>
      </c>
      <c r="L673" s="232">
        <f t="shared" si="100"/>
        <v>0</v>
      </c>
      <c r="M673" s="234">
        <v>0</v>
      </c>
      <c r="N673" s="232">
        <f t="shared" si="109"/>
        <v>0</v>
      </c>
      <c r="O673" s="242"/>
      <c r="P673" s="216"/>
      <c r="Q673" s="236">
        <f t="shared" si="101"/>
        <v>0</v>
      </c>
      <c r="R673" s="237">
        <v>0</v>
      </c>
      <c r="S673" s="236">
        <f t="shared" si="102"/>
        <v>0</v>
      </c>
      <c r="T673" s="236">
        <f t="shared" si="103"/>
        <v>0</v>
      </c>
      <c r="U673" s="236">
        <f t="shared" si="104"/>
        <v>0</v>
      </c>
      <c r="V673" s="236">
        <f t="shared" si="105"/>
        <v>0</v>
      </c>
      <c r="W673" s="236">
        <f t="shared" si="106"/>
        <v>0</v>
      </c>
      <c r="X673" s="238">
        <f t="shared" si="107"/>
        <v>0</v>
      </c>
      <c r="Y673" s="238">
        <f t="shared" si="108"/>
        <v>0</v>
      </c>
    </row>
    <row r="674" spans="1:25" ht="30" x14ac:dyDescent="0.25">
      <c r="A674" s="191" t="s">
        <v>674</v>
      </c>
      <c r="B674" s="228" t="s">
        <v>906</v>
      </c>
      <c r="C674" s="193" t="s">
        <v>907</v>
      </c>
      <c r="D674" s="194">
        <v>0.36</v>
      </c>
      <c r="E674" s="229">
        <v>0.36</v>
      </c>
      <c r="F674" s="230" t="s">
        <v>33</v>
      </c>
      <c r="G674" s="231">
        <v>0</v>
      </c>
      <c r="H674" s="232">
        <v>0</v>
      </c>
      <c r="I674" s="232">
        <v>0</v>
      </c>
      <c r="J674" s="232">
        <v>0</v>
      </c>
      <c r="K674" s="233">
        <v>0</v>
      </c>
      <c r="L674" s="232">
        <f t="shared" si="100"/>
        <v>0</v>
      </c>
      <c r="M674" s="234">
        <v>0</v>
      </c>
      <c r="N674" s="232">
        <f t="shared" si="109"/>
        <v>0</v>
      </c>
      <c r="O674" s="242"/>
      <c r="P674" s="216"/>
      <c r="Q674" s="236">
        <f t="shared" si="101"/>
        <v>0</v>
      </c>
      <c r="R674" s="237">
        <v>0</v>
      </c>
      <c r="S674" s="236">
        <f t="shared" si="102"/>
        <v>0</v>
      </c>
      <c r="T674" s="236">
        <f t="shared" si="103"/>
        <v>0</v>
      </c>
      <c r="U674" s="236">
        <f t="shared" si="104"/>
        <v>0</v>
      </c>
      <c r="V674" s="236">
        <f t="shared" si="105"/>
        <v>0</v>
      </c>
      <c r="W674" s="236">
        <f t="shared" si="106"/>
        <v>0</v>
      </c>
      <c r="X674" s="238">
        <f t="shared" si="107"/>
        <v>0</v>
      </c>
      <c r="Y674" s="238">
        <f t="shared" si="108"/>
        <v>0</v>
      </c>
    </row>
    <row r="675" spans="1:25" ht="30" x14ac:dyDescent="0.25">
      <c r="A675" s="191" t="s">
        <v>1271</v>
      </c>
      <c r="B675" s="228" t="s">
        <v>1721</v>
      </c>
      <c r="C675" s="193" t="s">
        <v>1722</v>
      </c>
      <c r="D675" s="194">
        <v>1</v>
      </c>
      <c r="E675" s="229">
        <v>1</v>
      </c>
      <c r="F675" s="230" t="s">
        <v>33</v>
      </c>
      <c r="G675" s="231">
        <v>0</v>
      </c>
      <c r="H675" s="232">
        <v>0</v>
      </c>
      <c r="I675" s="232">
        <v>0</v>
      </c>
      <c r="J675" s="232">
        <v>0</v>
      </c>
      <c r="K675" s="233">
        <v>0</v>
      </c>
      <c r="L675" s="232">
        <f t="shared" si="100"/>
        <v>0</v>
      </c>
      <c r="M675" s="234">
        <v>0</v>
      </c>
      <c r="N675" s="232">
        <f t="shared" si="109"/>
        <v>0</v>
      </c>
      <c r="O675" s="242"/>
      <c r="P675" s="216"/>
      <c r="Q675" s="236">
        <f t="shared" si="101"/>
        <v>0</v>
      </c>
      <c r="R675" s="237">
        <v>0</v>
      </c>
      <c r="S675" s="236">
        <f t="shared" si="102"/>
        <v>0</v>
      </c>
      <c r="T675" s="236">
        <f t="shared" si="103"/>
        <v>0</v>
      </c>
      <c r="U675" s="236">
        <f t="shared" si="104"/>
        <v>0</v>
      </c>
      <c r="V675" s="236">
        <f t="shared" si="105"/>
        <v>0</v>
      </c>
      <c r="W675" s="236">
        <f t="shared" si="106"/>
        <v>0</v>
      </c>
      <c r="X675" s="238">
        <f t="shared" si="107"/>
        <v>0</v>
      </c>
      <c r="Y675" s="238">
        <f t="shared" si="108"/>
        <v>0</v>
      </c>
    </row>
    <row r="676" spans="1:25" ht="18" x14ac:dyDescent="0.25">
      <c r="A676" s="191" t="s">
        <v>674</v>
      </c>
      <c r="B676" s="228" t="s">
        <v>908</v>
      </c>
      <c r="C676" s="312" t="s">
        <v>909</v>
      </c>
      <c r="D676" s="194">
        <v>68.996799999999993</v>
      </c>
      <c r="E676" s="229">
        <v>68.996799999999993</v>
      </c>
      <c r="F676" s="230" t="s">
        <v>33</v>
      </c>
      <c r="G676" s="231">
        <v>0</v>
      </c>
      <c r="H676" s="310">
        <v>1</v>
      </c>
      <c r="I676" s="232">
        <v>0</v>
      </c>
      <c r="J676" s="310">
        <v>1</v>
      </c>
      <c r="K676" s="233">
        <v>0</v>
      </c>
      <c r="L676" s="232">
        <f t="shared" si="100"/>
        <v>0</v>
      </c>
      <c r="M676" s="234">
        <v>0</v>
      </c>
      <c r="N676" s="232">
        <f t="shared" si="109"/>
        <v>0</v>
      </c>
      <c r="O676" s="242"/>
      <c r="P676" s="216"/>
      <c r="Q676" s="236">
        <f t="shared" si="101"/>
        <v>0</v>
      </c>
      <c r="R676" s="237">
        <v>0</v>
      </c>
      <c r="S676" s="236">
        <f t="shared" si="102"/>
        <v>68.996799999999993</v>
      </c>
      <c r="T676" s="236">
        <f t="shared" si="103"/>
        <v>0</v>
      </c>
      <c r="U676" s="236">
        <f t="shared" si="104"/>
        <v>68.996799999999993</v>
      </c>
      <c r="V676" s="236">
        <f t="shared" si="105"/>
        <v>0</v>
      </c>
      <c r="W676" s="236">
        <f t="shared" si="106"/>
        <v>0</v>
      </c>
      <c r="X676" s="238">
        <f t="shared" si="107"/>
        <v>0</v>
      </c>
      <c r="Y676" s="238">
        <f t="shared" si="108"/>
        <v>0</v>
      </c>
    </row>
    <row r="677" spans="1:25" ht="30" x14ac:dyDescent="0.25">
      <c r="A677" s="191" t="s">
        <v>674</v>
      </c>
      <c r="B677" s="228" t="s">
        <v>910</v>
      </c>
      <c r="C677" s="193" t="s">
        <v>911</v>
      </c>
      <c r="D677" s="205">
        <v>161</v>
      </c>
      <c r="E677" s="255">
        <v>161</v>
      </c>
      <c r="F677" s="230" t="s">
        <v>33</v>
      </c>
      <c r="G677" s="231">
        <v>0</v>
      </c>
      <c r="H677" s="232">
        <v>0</v>
      </c>
      <c r="I677" s="232">
        <v>0</v>
      </c>
      <c r="J677" s="232">
        <v>0</v>
      </c>
      <c r="K677" s="233">
        <v>0</v>
      </c>
      <c r="L677" s="232">
        <f t="shared" si="100"/>
        <v>0</v>
      </c>
      <c r="M677" s="234">
        <v>0</v>
      </c>
      <c r="N677" s="232">
        <f t="shared" si="109"/>
        <v>0</v>
      </c>
      <c r="O677" s="242"/>
      <c r="P677" s="216"/>
      <c r="Q677" s="236">
        <f t="shared" si="101"/>
        <v>0</v>
      </c>
      <c r="R677" s="237">
        <v>0</v>
      </c>
      <c r="S677" s="236">
        <f t="shared" si="102"/>
        <v>0</v>
      </c>
      <c r="T677" s="236">
        <f t="shared" si="103"/>
        <v>0</v>
      </c>
      <c r="U677" s="236">
        <f t="shared" si="104"/>
        <v>0</v>
      </c>
      <c r="V677" s="236">
        <f t="shared" si="105"/>
        <v>0</v>
      </c>
      <c r="W677" s="236">
        <f t="shared" si="106"/>
        <v>0</v>
      </c>
      <c r="X677" s="238">
        <f t="shared" si="107"/>
        <v>0</v>
      </c>
      <c r="Y677" s="238">
        <f t="shared" si="108"/>
        <v>0</v>
      </c>
    </row>
    <row r="678" spans="1:25" ht="60" x14ac:dyDescent="0.25">
      <c r="A678" s="191" t="s">
        <v>1423</v>
      </c>
      <c r="B678" s="228" t="s">
        <v>1973</v>
      </c>
      <c r="C678" s="193" t="s">
        <v>1974</v>
      </c>
      <c r="D678" s="194">
        <v>3596</v>
      </c>
      <c r="E678" s="229">
        <v>3596</v>
      </c>
      <c r="F678" s="230"/>
      <c r="G678" s="231">
        <v>29</v>
      </c>
      <c r="H678" s="232">
        <v>0</v>
      </c>
      <c r="I678" s="232">
        <v>0</v>
      </c>
      <c r="J678" s="232">
        <v>1</v>
      </c>
      <c r="K678" s="233">
        <v>0</v>
      </c>
      <c r="L678" s="232">
        <f t="shared" si="100"/>
        <v>28</v>
      </c>
      <c r="M678" s="234">
        <v>28</v>
      </c>
      <c r="N678" s="232">
        <f t="shared" si="109"/>
        <v>0</v>
      </c>
      <c r="O678" s="244" t="s">
        <v>2635</v>
      </c>
      <c r="P678" s="216"/>
      <c r="Q678" s="236">
        <f t="shared" si="101"/>
        <v>104284</v>
      </c>
      <c r="R678" s="237">
        <v>0</v>
      </c>
      <c r="S678" s="236">
        <f t="shared" si="102"/>
        <v>0</v>
      </c>
      <c r="T678" s="236">
        <f t="shared" si="103"/>
        <v>0</v>
      </c>
      <c r="U678" s="236">
        <f t="shared" si="104"/>
        <v>3596</v>
      </c>
      <c r="V678" s="236">
        <f t="shared" si="105"/>
        <v>0</v>
      </c>
      <c r="W678" s="236">
        <f t="shared" si="106"/>
        <v>100688</v>
      </c>
      <c r="X678" s="238">
        <f t="shared" si="107"/>
        <v>100688</v>
      </c>
      <c r="Y678" s="238">
        <f t="shared" si="108"/>
        <v>0</v>
      </c>
    </row>
    <row r="679" spans="1:25" ht="45" x14ac:dyDescent="0.25">
      <c r="A679" s="191" t="s">
        <v>1423</v>
      </c>
      <c r="B679" s="228" t="s">
        <v>1975</v>
      </c>
      <c r="C679" s="193" t="s">
        <v>1976</v>
      </c>
      <c r="D679" s="194">
        <v>87</v>
      </c>
      <c r="E679" s="229">
        <v>87</v>
      </c>
      <c r="F679" s="230" t="s">
        <v>33</v>
      </c>
      <c r="G679" s="231">
        <v>0</v>
      </c>
      <c r="H679" s="232">
        <v>0</v>
      </c>
      <c r="I679" s="232">
        <v>0</v>
      </c>
      <c r="J679" s="232">
        <v>0</v>
      </c>
      <c r="K679" s="233">
        <v>0</v>
      </c>
      <c r="L679" s="232">
        <f t="shared" si="100"/>
        <v>0</v>
      </c>
      <c r="M679" s="234">
        <v>0</v>
      </c>
      <c r="N679" s="232">
        <f t="shared" si="109"/>
        <v>0</v>
      </c>
      <c r="O679" s="243"/>
      <c r="P679" s="216"/>
      <c r="Q679" s="236">
        <f t="shared" si="101"/>
        <v>0</v>
      </c>
      <c r="R679" s="237">
        <v>0</v>
      </c>
      <c r="S679" s="236">
        <f t="shared" si="102"/>
        <v>0</v>
      </c>
      <c r="T679" s="236">
        <f t="shared" si="103"/>
        <v>0</v>
      </c>
      <c r="U679" s="236">
        <f t="shared" si="104"/>
        <v>0</v>
      </c>
      <c r="V679" s="236">
        <f t="shared" si="105"/>
        <v>0</v>
      </c>
      <c r="W679" s="236">
        <f t="shared" si="106"/>
        <v>0</v>
      </c>
      <c r="X679" s="238">
        <f t="shared" si="107"/>
        <v>0</v>
      </c>
      <c r="Y679" s="238">
        <f t="shared" si="108"/>
        <v>0</v>
      </c>
    </row>
    <row r="680" spans="1:25" ht="45" x14ac:dyDescent="0.25">
      <c r="A680" s="191" t="s">
        <v>1423</v>
      </c>
      <c r="B680" s="228" t="s">
        <v>1977</v>
      </c>
      <c r="C680" s="193" t="s">
        <v>1978</v>
      </c>
      <c r="D680" s="194">
        <v>87</v>
      </c>
      <c r="E680" s="229">
        <v>87</v>
      </c>
      <c r="F680" s="230" t="s">
        <v>33</v>
      </c>
      <c r="G680" s="231">
        <v>0</v>
      </c>
      <c r="H680" s="232">
        <v>0</v>
      </c>
      <c r="I680" s="232">
        <v>0</v>
      </c>
      <c r="J680" s="232">
        <v>0</v>
      </c>
      <c r="K680" s="233">
        <v>0</v>
      </c>
      <c r="L680" s="232">
        <f t="shared" si="100"/>
        <v>0</v>
      </c>
      <c r="M680" s="234">
        <v>0</v>
      </c>
      <c r="N680" s="232">
        <f t="shared" si="109"/>
        <v>0</v>
      </c>
      <c r="O680" s="243"/>
      <c r="P680" s="216"/>
      <c r="Q680" s="236">
        <f t="shared" si="101"/>
        <v>0</v>
      </c>
      <c r="R680" s="237">
        <v>0</v>
      </c>
      <c r="S680" s="236">
        <f t="shared" si="102"/>
        <v>0</v>
      </c>
      <c r="T680" s="236">
        <f t="shared" si="103"/>
        <v>0</v>
      </c>
      <c r="U680" s="236">
        <f t="shared" si="104"/>
        <v>0</v>
      </c>
      <c r="V680" s="236">
        <f t="shared" si="105"/>
        <v>0</v>
      </c>
      <c r="W680" s="236">
        <f t="shared" si="106"/>
        <v>0</v>
      </c>
      <c r="X680" s="238">
        <f t="shared" si="107"/>
        <v>0</v>
      </c>
      <c r="Y680" s="238">
        <f t="shared" si="108"/>
        <v>0</v>
      </c>
    </row>
    <row r="681" spans="1:25" ht="45" x14ac:dyDescent="0.25">
      <c r="A681" s="191" t="s">
        <v>1423</v>
      </c>
      <c r="B681" s="228" t="s">
        <v>1979</v>
      </c>
      <c r="C681" s="193" t="s">
        <v>1980</v>
      </c>
      <c r="D681" s="194">
        <v>87</v>
      </c>
      <c r="E681" s="229">
        <v>87</v>
      </c>
      <c r="F681" s="230" t="s">
        <v>33</v>
      </c>
      <c r="G681" s="231">
        <v>0</v>
      </c>
      <c r="H681" s="232">
        <v>0</v>
      </c>
      <c r="I681" s="232">
        <v>0</v>
      </c>
      <c r="J681" s="232">
        <v>0</v>
      </c>
      <c r="K681" s="233">
        <v>0</v>
      </c>
      <c r="L681" s="232">
        <f t="shared" si="100"/>
        <v>0</v>
      </c>
      <c r="M681" s="234">
        <v>0</v>
      </c>
      <c r="N681" s="232">
        <f t="shared" si="109"/>
        <v>0</v>
      </c>
      <c r="O681" s="243"/>
      <c r="P681" s="216"/>
      <c r="Q681" s="236">
        <f t="shared" si="101"/>
        <v>0</v>
      </c>
      <c r="R681" s="237">
        <v>0</v>
      </c>
      <c r="S681" s="236">
        <f t="shared" si="102"/>
        <v>0</v>
      </c>
      <c r="T681" s="236">
        <f t="shared" si="103"/>
        <v>0</v>
      </c>
      <c r="U681" s="236">
        <f t="shared" si="104"/>
        <v>0</v>
      </c>
      <c r="V681" s="236">
        <f t="shared" si="105"/>
        <v>0</v>
      </c>
      <c r="W681" s="236">
        <f t="shared" si="106"/>
        <v>0</v>
      </c>
      <c r="X681" s="238">
        <f t="shared" si="107"/>
        <v>0</v>
      </c>
      <c r="Y681" s="238">
        <f t="shared" si="108"/>
        <v>0</v>
      </c>
    </row>
    <row r="682" spans="1:25" ht="45" x14ac:dyDescent="0.25">
      <c r="A682" s="191" t="s">
        <v>1423</v>
      </c>
      <c r="B682" s="228" t="s">
        <v>1981</v>
      </c>
      <c r="C682" s="193" t="s">
        <v>1982</v>
      </c>
      <c r="D682" s="194">
        <v>87</v>
      </c>
      <c r="E682" s="229">
        <v>87</v>
      </c>
      <c r="F682" s="230" t="s">
        <v>33</v>
      </c>
      <c r="G682" s="231">
        <v>0</v>
      </c>
      <c r="H682" s="232">
        <v>0</v>
      </c>
      <c r="I682" s="232">
        <v>0</v>
      </c>
      <c r="J682" s="232">
        <v>0</v>
      </c>
      <c r="K682" s="233">
        <v>0</v>
      </c>
      <c r="L682" s="232">
        <f t="shared" si="100"/>
        <v>0</v>
      </c>
      <c r="M682" s="234">
        <v>0</v>
      </c>
      <c r="N682" s="232">
        <f t="shared" si="109"/>
        <v>0</v>
      </c>
      <c r="O682" s="243"/>
      <c r="P682" s="216"/>
      <c r="Q682" s="236">
        <f t="shared" si="101"/>
        <v>0</v>
      </c>
      <c r="R682" s="237">
        <v>0</v>
      </c>
      <c r="S682" s="236">
        <f t="shared" si="102"/>
        <v>0</v>
      </c>
      <c r="T682" s="236">
        <f t="shared" si="103"/>
        <v>0</v>
      </c>
      <c r="U682" s="236">
        <f t="shared" si="104"/>
        <v>0</v>
      </c>
      <c r="V682" s="236">
        <f t="shared" si="105"/>
        <v>0</v>
      </c>
      <c r="W682" s="236">
        <f t="shared" si="106"/>
        <v>0</v>
      </c>
      <c r="X682" s="238">
        <f t="shared" si="107"/>
        <v>0</v>
      </c>
      <c r="Y682" s="238">
        <f t="shared" si="108"/>
        <v>0</v>
      </c>
    </row>
    <row r="683" spans="1:25" ht="30" x14ac:dyDescent="0.25">
      <c r="A683" s="191" t="s">
        <v>1423</v>
      </c>
      <c r="B683" s="228" t="s">
        <v>1983</v>
      </c>
      <c r="C683" s="193" t="s">
        <v>1984</v>
      </c>
      <c r="D683" s="194">
        <v>765.6</v>
      </c>
      <c r="E683" s="229">
        <v>765.6</v>
      </c>
      <c r="F683" s="230" t="s">
        <v>159</v>
      </c>
      <c r="G683" s="231">
        <v>0</v>
      </c>
      <c r="H683" s="232">
        <v>0</v>
      </c>
      <c r="I683" s="232">
        <v>0</v>
      </c>
      <c r="J683" s="232">
        <v>0</v>
      </c>
      <c r="K683" s="233">
        <v>0</v>
      </c>
      <c r="L683" s="232">
        <f t="shared" si="100"/>
        <v>0</v>
      </c>
      <c r="M683" s="234">
        <v>0</v>
      </c>
      <c r="N683" s="232">
        <f t="shared" si="109"/>
        <v>0</v>
      </c>
      <c r="O683" s="243"/>
      <c r="P683" s="216"/>
      <c r="Q683" s="236">
        <f t="shared" si="101"/>
        <v>0</v>
      </c>
      <c r="R683" s="237">
        <v>0</v>
      </c>
      <c r="S683" s="236">
        <f t="shared" si="102"/>
        <v>0</v>
      </c>
      <c r="T683" s="236">
        <f t="shared" si="103"/>
        <v>0</v>
      </c>
      <c r="U683" s="236">
        <f t="shared" si="104"/>
        <v>0</v>
      </c>
      <c r="V683" s="236">
        <f t="shared" si="105"/>
        <v>0</v>
      </c>
      <c r="W683" s="236">
        <f t="shared" si="106"/>
        <v>0</v>
      </c>
      <c r="X683" s="238">
        <f t="shared" si="107"/>
        <v>0</v>
      </c>
      <c r="Y683" s="238">
        <f t="shared" si="108"/>
        <v>0</v>
      </c>
    </row>
    <row r="684" spans="1:25" ht="75" x14ac:dyDescent="0.25">
      <c r="A684" s="191" t="s">
        <v>1423</v>
      </c>
      <c r="B684" s="228" t="s">
        <v>1985</v>
      </c>
      <c r="C684" s="193" t="s">
        <v>1986</v>
      </c>
      <c r="D684" s="194">
        <v>4267.05</v>
      </c>
      <c r="E684" s="229">
        <v>4267.05</v>
      </c>
      <c r="F684" s="230" t="s">
        <v>1915</v>
      </c>
      <c r="G684" s="231">
        <v>1</v>
      </c>
      <c r="H684" s="232">
        <v>0</v>
      </c>
      <c r="I684" s="232">
        <v>0</v>
      </c>
      <c r="J684" s="232">
        <v>0</v>
      </c>
      <c r="K684" s="233">
        <v>0</v>
      </c>
      <c r="L684" s="232">
        <f t="shared" si="100"/>
        <v>1</v>
      </c>
      <c r="M684" s="234">
        <v>1</v>
      </c>
      <c r="N684" s="232">
        <f t="shared" si="109"/>
        <v>0</v>
      </c>
      <c r="O684" s="243"/>
      <c r="P684" s="216"/>
      <c r="Q684" s="236">
        <f t="shared" si="101"/>
        <v>4267.05</v>
      </c>
      <c r="R684" s="237">
        <v>0</v>
      </c>
      <c r="S684" s="236">
        <f t="shared" si="102"/>
        <v>0</v>
      </c>
      <c r="T684" s="236">
        <f t="shared" si="103"/>
        <v>0</v>
      </c>
      <c r="U684" s="236">
        <f t="shared" si="104"/>
        <v>0</v>
      </c>
      <c r="V684" s="236">
        <f t="shared" si="105"/>
        <v>0</v>
      </c>
      <c r="W684" s="236">
        <f t="shared" si="106"/>
        <v>4267.05</v>
      </c>
      <c r="X684" s="238">
        <f t="shared" si="107"/>
        <v>4267.05</v>
      </c>
      <c r="Y684" s="238">
        <f t="shared" si="108"/>
        <v>0</v>
      </c>
    </row>
    <row r="685" spans="1:25" ht="75" x14ac:dyDescent="0.25">
      <c r="A685" s="191" t="s">
        <v>1423</v>
      </c>
      <c r="B685" s="228" t="s">
        <v>1987</v>
      </c>
      <c r="C685" s="193" t="s">
        <v>1988</v>
      </c>
      <c r="D685" s="194">
        <v>3596</v>
      </c>
      <c r="E685" s="229">
        <v>3596</v>
      </c>
      <c r="F685" s="230" t="s">
        <v>1915</v>
      </c>
      <c r="G685" s="231">
        <v>3</v>
      </c>
      <c r="H685" s="232">
        <v>0</v>
      </c>
      <c r="I685" s="232">
        <v>0</v>
      </c>
      <c r="J685" s="232">
        <v>2</v>
      </c>
      <c r="K685" s="233">
        <v>0</v>
      </c>
      <c r="L685" s="232">
        <f t="shared" si="100"/>
        <v>1</v>
      </c>
      <c r="M685" s="234">
        <v>1</v>
      </c>
      <c r="N685" s="232">
        <f t="shared" si="109"/>
        <v>0</v>
      </c>
      <c r="O685" s="243"/>
      <c r="P685" s="216"/>
      <c r="Q685" s="236">
        <f t="shared" si="101"/>
        <v>10788</v>
      </c>
      <c r="R685" s="237">
        <v>0</v>
      </c>
      <c r="S685" s="236">
        <f t="shared" si="102"/>
        <v>0</v>
      </c>
      <c r="T685" s="236">
        <f t="shared" si="103"/>
        <v>0</v>
      </c>
      <c r="U685" s="236">
        <f t="shared" si="104"/>
        <v>7192</v>
      </c>
      <c r="V685" s="236">
        <f t="shared" si="105"/>
        <v>0</v>
      </c>
      <c r="W685" s="236">
        <f t="shared" si="106"/>
        <v>3596</v>
      </c>
      <c r="X685" s="238">
        <f t="shared" si="107"/>
        <v>3596</v>
      </c>
      <c r="Y685" s="238">
        <f t="shared" si="108"/>
        <v>0</v>
      </c>
    </row>
    <row r="686" spans="1:25" ht="30" x14ac:dyDescent="0.25">
      <c r="A686" s="191" t="s">
        <v>1423</v>
      </c>
      <c r="B686" s="228" t="s">
        <v>1989</v>
      </c>
      <c r="C686" s="193" t="s">
        <v>1990</v>
      </c>
      <c r="D686" s="194">
        <v>2101.92</v>
      </c>
      <c r="E686" s="229">
        <v>2101.92</v>
      </c>
      <c r="F686" s="230" t="s">
        <v>1915</v>
      </c>
      <c r="G686" s="231">
        <v>0</v>
      </c>
      <c r="H686" s="232">
        <v>0</v>
      </c>
      <c r="I686" s="232">
        <v>0</v>
      </c>
      <c r="J686" s="232">
        <v>0</v>
      </c>
      <c r="K686" s="233">
        <v>0</v>
      </c>
      <c r="L686" s="232">
        <f t="shared" si="100"/>
        <v>0</v>
      </c>
      <c r="M686" s="234">
        <v>0</v>
      </c>
      <c r="N686" s="232">
        <f t="shared" si="109"/>
        <v>0</v>
      </c>
      <c r="O686" s="243"/>
      <c r="P686" s="216"/>
      <c r="Q686" s="236">
        <f t="shared" si="101"/>
        <v>0</v>
      </c>
      <c r="R686" s="237">
        <v>0</v>
      </c>
      <c r="S686" s="236">
        <f t="shared" si="102"/>
        <v>0</v>
      </c>
      <c r="T686" s="236">
        <f t="shared" si="103"/>
        <v>0</v>
      </c>
      <c r="U686" s="236">
        <f t="shared" si="104"/>
        <v>0</v>
      </c>
      <c r="V686" s="236">
        <f t="shared" si="105"/>
        <v>0</v>
      </c>
      <c r="W686" s="236">
        <f t="shared" si="106"/>
        <v>0</v>
      </c>
      <c r="X686" s="238">
        <f t="shared" si="107"/>
        <v>0</v>
      </c>
      <c r="Y686" s="238">
        <f t="shared" si="108"/>
        <v>0</v>
      </c>
    </row>
    <row r="687" spans="1:25" ht="30" x14ac:dyDescent="0.25">
      <c r="A687" s="191" t="s">
        <v>1423</v>
      </c>
      <c r="B687" s="228" t="s">
        <v>1991</v>
      </c>
      <c r="C687" s="193" t="s">
        <v>1992</v>
      </c>
      <c r="D687" s="194">
        <v>5506.66</v>
      </c>
      <c r="E687" s="229">
        <v>5506.66</v>
      </c>
      <c r="F687" s="230" t="s">
        <v>33</v>
      </c>
      <c r="G687" s="231">
        <v>0</v>
      </c>
      <c r="H687" s="232">
        <v>0</v>
      </c>
      <c r="I687" s="232">
        <v>0</v>
      </c>
      <c r="J687" s="232">
        <v>0</v>
      </c>
      <c r="K687" s="233">
        <v>0</v>
      </c>
      <c r="L687" s="232">
        <f t="shared" si="100"/>
        <v>0</v>
      </c>
      <c r="M687" s="234">
        <v>0</v>
      </c>
      <c r="N687" s="232">
        <f t="shared" si="109"/>
        <v>0</v>
      </c>
      <c r="O687" s="243"/>
      <c r="P687" s="216"/>
      <c r="Q687" s="236">
        <f t="shared" si="101"/>
        <v>0</v>
      </c>
      <c r="R687" s="237">
        <v>0</v>
      </c>
      <c r="S687" s="236">
        <f t="shared" si="102"/>
        <v>0</v>
      </c>
      <c r="T687" s="236">
        <f t="shared" si="103"/>
        <v>0</v>
      </c>
      <c r="U687" s="236">
        <f t="shared" si="104"/>
        <v>0</v>
      </c>
      <c r="V687" s="236">
        <f t="shared" si="105"/>
        <v>0</v>
      </c>
      <c r="W687" s="236">
        <f t="shared" si="106"/>
        <v>0</v>
      </c>
      <c r="X687" s="238">
        <f t="shared" si="107"/>
        <v>0</v>
      </c>
      <c r="Y687" s="238">
        <f t="shared" si="108"/>
        <v>0</v>
      </c>
    </row>
    <row r="688" spans="1:25" ht="30" x14ac:dyDescent="0.25">
      <c r="A688" s="191" t="s">
        <v>1423</v>
      </c>
      <c r="B688" s="228" t="s">
        <v>1993</v>
      </c>
      <c r="C688" s="193" t="s">
        <v>1994</v>
      </c>
      <c r="D688" s="194">
        <v>1464.76</v>
      </c>
      <c r="E688" s="229">
        <v>1464.76</v>
      </c>
      <c r="F688" s="230" t="s">
        <v>159</v>
      </c>
      <c r="G688" s="231">
        <v>0</v>
      </c>
      <c r="H688" s="232">
        <v>0</v>
      </c>
      <c r="I688" s="232">
        <v>0</v>
      </c>
      <c r="J688" s="232">
        <v>0</v>
      </c>
      <c r="K688" s="233">
        <v>0</v>
      </c>
      <c r="L688" s="232">
        <f t="shared" si="100"/>
        <v>0</v>
      </c>
      <c r="M688" s="234">
        <v>0</v>
      </c>
      <c r="N688" s="232">
        <f t="shared" si="109"/>
        <v>0</v>
      </c>
      <c r="O688" s="243"/>
      <c r="P688" s="216"/>
      <c r="Q688" s="236">
        <f t="shared" si="101"/>
        <v>0</v>
      </c>
      <c r="R688" s="237">
        <v>0</v>
      </c>
      <c r="S688" s="236">
        <f t="shared" si="102"/>
        <v>0</v>
      </c>
      <c r="T688" s="236">
        <f t="shared" si="103"/>
        <v>0</v>
      </c>
      <c r="U688" s="236">
        <f t="shared" si="104"/>
        <v>0</v>
      </c>
      <c r="V688" s="236">
        <f t="shared" si="105"/>
        <v>0</v>
      </c>
      <c r="W688" s="236">
        <f t="shared" si="106"/>
        <v>0</v>
      </c>
      <c r="X688" s="238">
        <f t="shared" si="107"/>
        <v>0</v>
      </c>
      <c r="Y688" s="238">
        <f t="shared" si="108"/>
        <v>0</v>
      </c>
    </row>
    <row r="689" spans="1:25" ht="30" x14ac:dyDescent="0.25">
      <c r="A689" s="191" t="s">
        <v>1423</v>
      </c>
      <c r="B689" s="228" t="s">
        <v>1995</v>
      </c>
      <c r="C689" s="193" t="s">
        <v>1996</v>
      </c>
      <c r="D689" s="194">
        <v>4297.8</v>
      </c>
      <c r="E689" s="229">
        <v>4297.8</v>
      </c>
      <c r="F689" s="280" t="s">
        <v>1915</v>
      </c>
      <c r="G689" s="231">
        <v>0</v>
      </c>
      <c r="H689" s="232">
        <v>0</v>
      </c>
      <c r="I689" s="232">
        <v>0</v>
      </c>
      <c r="J689" s="232">
        <v>0</v>
      </c>
      <c r="K689" s="233">
        <v>0</v>
      </c>
      <c r="L689" s="232">
        <f t="shared" si="100"/>
        <v>0</v>
      </c>
      <c r="M689" s="234">
        <v>0</v>
      </c>
      <c r="N689" s="232">
        <f t="shared" si="109"/>
        <v>0</v>
      </c>
      <c r="O689" s="243"/>
      <c r="P689" s="216"/>
      <c r="Q689" s="236">
        <f t="shared" si="101"/>
        <v>0</v>
      </c>
      <c r="R689" s="237">
        <v>0</v>
      </c>
      <c r="S689" s="236">
        <f t="shared" si="102"/>
        <v>0</v>
      </c>
      <c r="T689" s="236">
        <f t="shared" si="103"/>
        <v>0</v>
      </c>
      <c r="U689" s="236">
        <f t="shared" si="104"/>
        <v>0</v>
      </c>
      <c r="V689" s="236">
        <f t="shared" si="105"/>
        <v>0</v>
      </c>
      <c r="W689" s="236">
        <f t="shared" si="106"/>
        <v>0</v>
      </c>
      <c r="X689" s="238">
        <f t="shared" si="107"/>
        <v>0</v>
      </c>
      <c r="Y689" s="238">
        <f t="shared" si="108"/>
        <v>0</v>
      </c>
    </row>
    <row r="690" spans="1:25" ht="45" x14ac:dyDescent="0.25">
      <c r="A690" s="191" t="s">
        <v>1423</v>
      </c>
      <c r="B690" s="228" t="s">
        <v>1997</v>
      </c>
      <c r="C690" s="193" t="s">
        <v>1998</v>
      </c>
      <c r="D690" s="194">
        <v>370.17</v>
      </c>
      <c r="E690" s="229">
        <v>370.17</v>
      </c>
      <c r="F690" s="280" t="s">
        <v>76</v>
      </c>
      <c r="G690" s="231">
        <v>0</v>
      </c>
      <c r="H690" s="232">
        <v>0</v>
      </c>
      <c r="I690" s="232">
        <v>0</v>
      </c>
      <c r="J690" s="232">
        <v>0</v>
      </c>
      <c r="K690" s="233">
        <v>0</v>
      </c>
      <c r="L690" s="232">
        <f t="shared" si="100"/>
        <v>0</v>
      </c>
      <c r="M690" s="234">
        <v>0</v>
      </c>
      <c r="N690" s="232">
        <f t="shared" si="109"/>
        <v>0</v>
      </c>
      <c r="O690" s="243"/>
      <c r="P690" s="216"/>
      <c r="Q690" s="236">
        <f t="shared" si="101"/>
        <v>0</v>
      </c>
      <c r="R690" s="237">
        <v>0</v>
      </c>
      <c r="S690" s="236">
        <f t="shared" si="102"/>
        <v>0</v>
      </c>
      <c r="T690" s="236">
        <f t="shared" si="103"/>
        <v>0</v>
      </c>
      <c r="U690" s="236">
        <f t="shared" si="104"/>
        <v>0</v>
      </c>
      <c r="V690" s="236">
        <f t="shared" si="105"/>
        <v>0</v>
      </c>
      <c r="W690" s="236">
        <f t="shared" si="106"/>
        <v>0</v>
      </c>
      <c r="X690" s="238">
        <f t="shared" si="107"/>
        <v>0</v>
      </c>
      <c r="Y690" s="238">
        <f t="shared" si="108"/>
        <v>0</v>
      </c>
    </row>
    <row r="691" spans="1:25" ht="30" x14ac:dyDescent="0.25">
      <c r="A691" s="191" t="s">
        <v>1423</v>
      </c>
      <c r="B691" s="228" t="s">
        <v>1999</v>
      </c>
      <c r="C691" s="193" t="s">
        <v>2000</v>
      </c>
      <c r="D691" s="194">
        <v>1753.92</v>
      </c>
      <c r="E691" s="229">
        <v>1753.92</v>
      </c>
      <c r="F691" s="280" t="s">
        <v>159</v>
      </c>
      <c r="G691" s="231">
        <v>5</v>
      </c>
      <c r="H691" s="232">
        <v>0</v>
      </c>
      <c r="I691" s="232">
        <v>0</v>
      </c>
      <c r="J691" s="232">
        <v>0</v>
      </c>
      <c r="K691" s="233">
        <v>0</v>
      </c>
      <c r="L691" s="232">
        <f t="shared" si="100"/>
        <v>5</v>
      </c>
      <c r="M691" s="234">
        <v>5</v>
      </c>
      <c r="N691" s="232">
        <f t="shared" si="109"/>
        <v>0</v>
      </c>
      <c r="O691" s="244"/>
      <c r="P691" s="216"/>
      <c r="Q691" s="236">
        <f t="shared" si="101"/>
        <v>8769.6</v>
      </c>
      <c r="R691" s="237">
        <v>0</v>
      </c>
      <c r="S691" s="236">
        <f t="shared" si="102"/>
        <v>0</v>
      </c>
      <c r="T691" s="236">
        <f t="shared" si="103"/>
        <v>0</v>
      </c>
      <c r="U691" s="236">
        <f t="shared" si="104"/>
        <v>0</v>
      </c>
      <c r="V691" s="236">
        <f t="shared" si="105"/>
        <v>0</v>
      </c>
      <c r="W691" s="236">
        <f t="shared" si="106"/>
        <v>8769.6</v>
      </c>
      <c r="X691" s="238">
        <f t="shared" si="107"/>
        <v>8769.6</v>
      </c>
      <c r="Y691" s="238">
        <f t="shared" si="108"/>
        <v>0</v>
      </c>
    </row>
    <row r="692" spans="1:25" ht="45" x14ac:dyDescent="0.25">
      <c r="A692" s="191" t="s">
        <v>1423</v>
      </c>
      <c r="B692" s="228" t="s">
        <v>2001</v>
      </c>
      <c r="C692" s="193" t="s">
        <v>2636</v>
      </c>
      <c r="D692" s="194">
        <v>5721.12</v>
      </c>
      <c r="E692" s="229">
        <v>5721.12</v>
      </c>
      <c r="F692" s="280" t="s">
        <v>33</v>
      </c>
      <c r="G692" s="231">
        <v>9</v>
      </c>
      <c r="H692" s="232">
        <v>0</v>
      </c>
      <c r="I692" s="232">
        <v>0</v>
      </c>
      <c r="J692" s="232">
        <v>0</v>
      </c>
      <c r="K692" s="233">
        <v>0</v>
      </c>
      <c r="L692" s="232">
        <f t="shared" si="100"/>
        <v>9</v>
      </c>
      <c r="M692" s="234">
        <v>9</v>
      </c>
      <c r="N692" s="232">
        <f t="shared" si="109"/>
        <v>0</v>
      </c>
      <c r="O692" s="267" t="s">
        <v>1486</v>
      </c>
      <c r="P692" s="216"/>
      <c r="Q692" s="236">
        <f t="shared" si="101"/>
        <v>51490.080000000002</v>
      </c>
      <c r="R692" s="237">
        <v>0</v>
      </c>
      <c r="S692" s="236">
        <f t="shared" si="102"/>
        <v>0</v>
      </c>
      <c r="T692" s="236">
        <f t="shared" si="103"/>
        <v>0</v>
      </c>
      <c r="U692" s="236">
        <f t="shared" si="104"/>
        <v>0</v>
      </c>
      <c r="V692" s="236">
        <f t="shared" si="105"/>
        <v>0</v>
      </c>
      <c r="W692" s="236">
        <f t="shared" si="106"/>
        <v>51490.080000000002</v>
      </c>
      <c r="X692" s="238">
        <f t="shared" si="107"/>
        <v>51490.080000000002</v>
      </c>
      <c r="Y692" s="238">
        <f t="shared" si="108"/>
        <v>0</v>
      </c>
    </row>
    <row r="693" spans="1:25" x14ac:dyDescent="0.25">
      <c r="A693" s="191" t="s">
        <v>1423</v>
      </c>
      <c r="B693" s="228" t="s">
        <v>2002</v>
      </c>
      <c r="C693" s="193" t="s">
        <v>2003</v>
      </c>
      <c r="D693" s="194">
        <v>2056.33</v>
      </c>
      <c r="E693" s="229">
        <v>2056.33</v>
      </c>
      <c r="F693" s="230" t="s">
        <v>33</v>
      </c>
      <c r="G693" s="231">
        <v>0</v>
      </c>
      <c r="H693" s="232">
        <v>0</v>
      </c>
      <c r="I693" s="232">
        <v>0</v>
      </c>
      <c r="J693" s="232">
        <v>0</v>
      </c>
      <c r="K693" s="233">
        <v>0</v>
      </c>
      <c r="L693" s="232">
        <f t="shared" si="100"/>
        <v>0</v>
      </c>
      <c r="M693" s="234">
        <v>0</v>
      </c>
      <c r="N693" s="232">
        <f t="shared" si="109"/>
        <v>0</v>
      </c>
      <c r="O693" s="242"/>
      <c r="P693" s="216"/>
      <c r="Q693" s="236">
        <f t="shared" si="101"/>
        <v>0</v>
      </c>
      <c r="R693" s="237">
        <v>0</v>
      </c>
      <c r="S693" s="236">
        <f t="shared" si="102"/>
        <v>0</v>
      </c>
      <c r="T693" s="236">
        <f t="shared" si="103"/>
        <v>0</v>
      </c>
      <c r="U693" s="236">
        <f t="shared" si="104"/>
        <v>0</v>
      </c>
      <c r="V693" s="236">
        <f t="shared" si="105"/>
        <v>0</v>
      </c>
      <c r="W693" s="236">
        <f t="shared" si="106"/>
        <v>0</v>
      </c>
      <c r="X693" s="238">
        <f t="shared" si="107"/>
        <v>0</v>
      </c>
      <c r="Y693" s="238">
        <f t="shared" si="108"/>
        <v>0</v>
      </c>
    </row>
    <row r="694" spans="1:25" ht="30" x14ac:dyDescent="0.25">
      <c r="A694" s="191" t="s">
        <v>1423</v>
      </c>
      <c r="B694" s="228" t="s">
        <v>2004</v>
      </c>
      <c r="C694" s="193" t="s">
        <v>2005</v>
      </c>
      <c r="D694" s="194">
        <v>765.6</v>
      </c>
      <c r="E694" s="229">
        <v>765.6</v>
      </c>
      <c r="F694" s="230" t="s">
        <v>159</v>
      </c>
      <c r="G694" s="231">
        <v>0</v>
      </c>
      <c r="H694" s="232">
        <v>0</v>
      </c>
      <c r="I694" s="232">
        <v>0</v>
      </c>
      <c r="J694" s="232">
        <v>0</v>
      </c>
      <c r="K694" s="233">
        <v>0</v>
      </c>
      <c r="L694" s="232">
        <f t="shared" si="100"/>
        <v>0</v>
      </c>
      <c r="M694" s="234">
        <v>0</v>
      </c>
      <c r="N694" s="232">
        <f t="shared" si="109"/>
        <v>0</v>
      </c>
      <c r="O694" s="242"/>
      <c r="P694" s="216"/>
      <c r="Q694" s="236">
        <f t="shared" si="101"/>
        <v>0</v>
      </c>
      <c r="R694" s="237">
        <v>0</v>
      </c>
      <c r="S694" s="236">
        <f t="shared" si="102"/>
        <v>0</v>
      </c>
      <c r="T694" s="236">
        <f t="shared" si="103"/>
        <v>0</v>
      </c>
      <c r="U694" s="236">
        <f t="shared" si="104"/>
        <v>0</v>
      </c>
      <c r="V694" s="236">
        <f t="shared" si="105"/>
        <v>0</v>
      </c>
      <c r="W694" s="236">
        <f t="shared" si="106"/>
        <v>0</v>
      </c>
      <c r="X694" s="238">
        <f t="shared" si="107"/>
        <v>0</v>
      </c>
      <c r="Y694" s="238">
        <f t="shared" si="108"/>
        <v>0</v>
      </c>
    </row>
    <row r="695" spans="1:25" ht="30" x14ac:dyDescent="0.25">
      <c r="A695" s="191" t="s">
        <v>1423</v>
      </c>
      <c r="B695" s="228" t="s">
        <v>2006</v>
      </c>
      <c r="C695" s="193" t="s">
        <v>2007</v>
      </c>
      <c r="D695" s="194">
        <v>574.4</v>
      </c>
      <c r="E695" s="229">
        <v>574.4</v>
      </c>
      <c r="F695" s="230" t="s">
        <v>1915</v>
      </c>
      <c r="G695" s="231">
        <v>0</v>
      </c>
      <c r="H695" s="232">
        <v>0</v>
      </c>
      <c r="I695" s="232">
        <v>0</v>
      </c>
      <c r="J695" s="232">
        <v>0</v>
      </c>
      <c r="K695" s="233">
        <v>0</v>
      </c>
      <c r="L695" s="232">
        <f t="shared" si="100"/>
        <v>0</v>
      </c>
      <c r="M695" s="234">
        <v>0</v>
      </c>
      <c r="N695" s="232">
        <f t="shared" si="109"/>
        <v>0</v>
      </c>
      <c r="O695" s="242"/>
      <c r="P695" s="216"/>
      <c r="Q695" s="236">
        <f t="shared" si="101"/>
        <v>0</v>
      </c>
      <c r="R695" s="237">
        <v>0</v>
      </c>
      <c r="S695" s="236">
        <f t="shared" si="102"/>
        <v>0</v>
      </c>
      <c r="T695" s="236">
        <f t="shared" si="103"/>
        <v>0</v>
      </c>
      <c r="U695" s="236">
        <f t="shared" si="104"/>
        <v>0</v>
      </c>
      <c r="V695" s="236">
        <f t="shared" si="105"/>
        <v>0</v>
      </c>
      <c r="W695" s="236">
        <f t="shared" si="106"/>
        <v>0</v>
      </c>
      <c r="X695" s="238">
        <f t="shared" si="107"/>
        <v>0</v>
      </c>
      <c r="Y695" s="238">
        <f t="shared" si="108"/>
        <v>0</v>
      </c>
    </row>
    <row r="696" spans="1:25" ht="30" x14ac:dyDescent="0.25">
      <c r="A696" s="191" t="s">
        <v>1423</v>
      </c>
      <c r="B696" s="228" t="s">
        <v>2009</v>
      </c>
      <c r="C696" s="193" t="s">
        <v>2010</v>
      </c>
      <c r="D696" s="194">
        <v>765.6</v>
      </c>
      <c r="E696" s="229">
        <v>765.6</v>
      </c>
      <c r="F696" s="230" t="s">
        <v>159</v>
      </c>
      <c r="G696" s="231">
        <v>0</v>
      </c>
      <c r="H696" s="232">
        <v>0</v>
      </c>
      <c r="I696" s="232">
        <v>0</v>
      </c>
      <c r="J696" s="232">
        <v>0</v>
      </c>
      <c r="K696" s="233">
        <v>0</v>
      </c>
      <c r="L696" s="232">
        <f t="shared" si="100"/>
        <v>0</v>
      </c>
      <c r="M696" s="234">
        <v>0</v>
      </c>
      <c r="N696" s="232">
        <f t="shared" si="109"/>
        <v>0</v>
      </c>
      <c r="O696" s="242"/>
      <c r="P696" s="216"/>
      <c r="Q696" s="236">
        <f t="shared" si="101"/>
        <v>0</v>
      </c>
      <c r="R696" s="237">
        <v>0</v>
      </c>
      <c r="S696" s="236">
        <f t="shared" si="102"/>
        <v>0</v>
      </c>
      <c r="T696" s="236">
        <f t="shared" si="103"/>
        <v>0</v>
      </c>
      <c r="U696" s="236">
        <f t="shared" si="104"/>
        <v>0</v>
      </c>
      <c r="V696" s="236">
        <f t="shared" si="105"/>
        <v>0</v>
      </c>
      <c r="W696" s="236">
        <f t="shared" si="106"/>
        <v>0</v>
      </c>
      <c r="X696" s="238">
        <f t="shared" si="107"/>
        <v>0</v>
      </c>
      <c r="Y696" s="238">
        <f t="shared" si="108"/>
        <v>0</v>
      </c>
    </row>
    <row r="697" spans="1:25" ht="30" x14ac:dyDescent="0.25">
      <c r="A697" s="191" t="s">
        <v>1423</v>
      </c>
      <c r="B697" s="228" t="s">
        <v>2011</v>
      </c>
      <c r="C697" s="193" t="s">
        <v>2012</v>
      </c>
      <c r="D697" s="194">
        <v>728.48</v>
      </c>
      <c r="E697" s="229">
        <v>728.48</v>
      </c>
      <c r="F697" s="230" t="s">
        <v>159</v>
      </c>
      <c r="G697" s="231">
        <v>2</v>
      </c>
      <c r="H697" s="232">
        <v>0</v>
      </c>
      <c r="I697" s="232">
        <v>0</v>
      </c>
      <c r="J697" s="232">
        <v>0</v>
      </c>
      <c r="K697" s="233">
        <v>0</v>
      </c>
      <c r="L697" s="232">
        <f t="shared" si="100"/>
        <v>2</v>
      </c>
      <c r="M697" s="234">
        <v>2</v>
      </c>
      <c r="N697" s="232">
        <f t="shared" si="109"/>
        <v>0</v>
      </c>
      <c r="O697" s="242"/>
      <c r="P697" s="216"/>
      <c r="Q697" s="236">
        <f t="shared" si="101"/>
        <v>1456.96</v>
      </c>
      <c r="R697" s="237">
        <v>0</v>
      </c>
      <c r="S697" s="236">
        <f t="shared" si="102"/>
        <v>0</v>
      </c>
      <c r="T697" s="236">
        <f t="shared" si="103"/>
        <v>0</v>
      </c>
      <c r="U697" s="236">
        <f t="shared" si="104"/>
        <v>0</v>
      </c>
      <c r="V697" s="236">
        <f t="shared" si="105"/>
        <v>0</v>
      </c>
      <c r="W697" s="236">
        <f t="shared" si="106"/>
        <v>1456.96</v>
      </c>
      <c r="X697" s="238">
        <f t="shared" si="107"/>
        <v>1456.96</v>
      </c>
      <c r="Y697" s="238">
        <f t="shared" si="108"/>
        <v>0</v>
      </c>
    </row>
    <row r="698" spans="1:25" ht="60" x14ac:dyDescent="0.25">
      <c r="A698" s="191" t="s">
        <v>1423</v>
      </c>
      <c r="B698" s="228" t="s">
        <v>2013</v>
      </c>
      <c r="C698" s="193" t="s">
        <v>2014</v>
      </c>
      <c r="D698" s="194">
        <v>480</v>
      </c>
      <c r="E698" s="229">
        <v>480</v>
      </c>
      <c r="F698" s="230" t="s">
        <v>159</v>
      </c>
      <c r="G698" s="231">
        <v>0</v>
      </c>
      <c r="H698" s="232">
        <v>0</v>
      </c>
      <c r="I698" s="232">
        <v>0</v>
      </c>
      <c r="J698" s="232">
        <v>0</v>
      </c>
      <c r="K698" s="233">
        <v>0</v>
      </c>
      <c r="L698" s="232">
        <f t="shared" si="100"/>
        <v>0</v>
      </c>
      <c r="M698" s="234">
        <v>0</v>
      </c>
      <c r="N698" s="232">
        <f t="shared" si="109"/>
        <v>0</v>
      </c>
      <c r="O698" s="242"/>
      <c r="P698" s="216"/>
      <c r="Q698" s="236">
        <f t="shared" si="101"/>
        <v>0</v>
      </c>
      <c r="R698" s="237">
        <v>0</v>
      </c>
      <c r="S698" s="236">
        <f t="shared" si="102"/>
        <v>0</v>
      </c>
      <c r="T698" s="236">
        <f t="shared" si="103"/>
        <v>0</v>
      </c>
      <c r="U698" s="236">
        <f t="shared" si="104"/>
        <v>0</v>
      </c>
      <c r="V698" s="236">
        <f t="shared" si="105"/>
        <v>0</v>
      </c>
      <c r="W698" s="236">
        <f t="shared" si="106"/>
        <v>0</v>
      </c>
      <c r="X698" s="238">
        <f t="shared" si="107"/>
        <v>0</v>
      </c>
      <c r="Y698" s="238">
        <f t="shared" si="108"/>
        <v>0</v>
      </c>
    </row>
    <row r="699" spans="1:25" ht="75" x14ac:dyDescent="0.25">
      <c r="A699" s="191" t="s">
        <v>1423</v>
      </c>
      <c r="B699" s="228" t="s">
        <v>2016</v>
      </c>
      <c r="C699" s="193" t="s">
        <v>2017</v>
      </c>
      <c r="D699" s="194">
        <v>3596</v>
      </c>
      <c r="E699" s="229">
        <v>3596</v>
      </c>
      <c r="F699" s="230" t="s">
        <v>1915</v>
      </c>
      <c r="G699" s="231">
        <v>33</v>
      </c>
      <c r="H699" s="232">
        <v>0</v>
      </c>
      <c r="I699" s="232">
        <v>0</v>
      </c>
      <c r="J699" s="232">
        <v>4</v>
      </c>
      <c r="K699" s="233">
        <v>0</v>
      </c>
      <c r="L699" s="232">
        <f t="shared" si="100"/>
        <v>29</v>
      </c>
      <c r="M699" s="234">
        <v>29</v>
      </c>
      <c r="N699" s="232">
        <f t="shared" si="109"/>
        <v>0</v>
      </c>
      <c r="O699" s="242"/>
      <c r="P699" s="216"/>
      <c r="Q699" s="236">
        <f t="shared" si="101"/>
        <v>118668</v>
      </c>
      <c r="R699" s="237">
        <v>0</v>
      </c>
      <c r="S699" s="236">
        <f t="shared" si="102"/>
        <v>0</v>
      </c>
      <c r="T699" s="236">
        <f t="shared" si="103"/>
        <v>0</v>
      </c>
      <c r="U699" s="236">
        <f t="shared" si="104"/>
        <v>14384</v>
      </c>
      <c r="V699" s="236">
        <f t="shared" si="105"/>
        <v>0</v>
      </c>
      <c r="W699" s="236">
        <f t="shared" si="106"/>
        <v>104284</v>
      </c>
      <c r="X699" s="238">
        <f t="shared" si="107"/>
        <v>104284</v>
      </c>
      <c r="Y699" s="238">
        <f t="shared" si="108"/>
        <v>0</v>
      </c>
    </row>
    <row r="700" spans="1:25" ht="60" x14ac:dyDescent="0.25">
      <c r="A700" s="191" t="s">
        <v>1423</v>
      </c>
      <c r="B700" s="228" t="s">
        <v>2018</v>
      </c>
      <c r="C700" s="193" t="s">
        <v>2019</v>
      </c>
      <c r="D700" s="194">
        <v>3526.4</v>
      </c>
      <c r="E700" s="229">
        <v>3526.4</v>
      </c>
      <c r="F700" s="230"/>
      <c r="G700" s="231">
        <v>0</v>
      </c>
      <c r="H700" s="232">
        <v>0</v>
      </c>
      <c r="I700" s="232">
        <v>0</v>
      </c>
      <c r="J700" s="232">
        <v>0</v>
      </c>
      <c r="K700" s="233">
        <v>0</v>
      </c>
      <c r="L700" s="232">
        <f t="shared" si="100"/>
        <v>0</v>
      </c>
      <c r="M700" s="234">
        <v>0</v>
      </c>
      <c r="N700" s="232">
        <f t="shared" si="109"/>
        <v>0</v>
      </c>
      <c r="O700" s="249"/>
      <c r="P700" s="216"/>
      <c r="Q700" s="236">
        <f t="shared" si="101"/>
        <v>0</v>
      </c>
      <c r="R700" s="237">
        <v>0</v>
      </c>
      <c r="S700" s="236">
        <f t="shared" si="102"/>
        <v>0</v>
      </c>
      <c r="T700" s="236">
        <f t="shared" si="103"/>
        <v>0</v>
      </c>
      <c r="U700" s="236">
        <f t="shared" si="104"/>
        <v>0</v>
      </c>
      <c r="V700" s="236">
        <f t="shared" si="105"/>
        <v>0</v>
      </c>
      <c r="W700" s="236">
        <f t="shared" si="106"/>
        <v>0</v>
      </c>
      <c r="X700" s="238">
        <f t="shared" si="107"/>
        <v>0</v>
      </c>
      <c r="Y700" s="238">
        <f t="shared" si="108"/>
        <v>0</v>
      </c>
    </row>
    <row r="701" spans="1:25" ht="45" x14ac:dyDescent="0.25">
      <c r="A701" s="191"/>
      <c r="B701" s="228" t="s">
        <v>2020</v>
      </c>
      <c r="C701" s="193" t="s">
        <v>2637</v>
      </c>
      <c r="D701" s="194">
        <v>3596</v>
      </c>
      <c r="E701" s="229">
        <v>3596</v>
      </c>
      <c r="F701" s="230"/>
      <c r="G701" s="231">
        <v>11</v>
      </c>
      <c r="H701" s="232">
        <v>0</v>
      </c>
      <c r="I701" s="232">
        <v>0</v>
      </c>
      <c r="J701" s="232">
        <v>0</v>
      </c>
      <c r="K701" s="233">
        <v>0</v>
      </c>
      <c r="L701" s="232">
        <f t="shared" si="100"/>
        <v>11</v>
      </c>
      <c r="M701" s="234">
        <v>11</v>
      </c>
      <c r="N701" s="232">
        <f t="shared" si="109"/>
        <v>0</v>
      </c>
      <c r="O701" s="242"/>
      <c r="P701" s="216"/>
      <c r="Q701" s="236">
        <f t="shared" si="101"/>
        <v>39556</v>
      </c>
      <c r="R701" s="237">
        <v>0</v>
      </c>
      <c r="S701" s="236">
        <f t="shared" si="102"/>
        <v>0</v>
      </c>
      <c r="T701" s="236">
        <f t="shared" si="103"/>
        <v>0</v>
      </c>
      <c r="U701" s="236">
        <f t="shared" si="104"/>
        <v>0</v>
      </c>
      <c r="V701" s="236">
        <f t="shared" si="105"/>
        <v>0</v>
      </c>
      <c r="W701" s="236">
        <f t="shared" si="106"/>
        <v>39556</v>
      </c>
      <c r="X701" s="238">
        <f t="shared" si="107"/>
        <v>39556</v>
      </c>
      <c r="Y701" s="238">
        <f t="shared" si="108"/>
        <v>0</v>
      </c>
    </row>
    <row r="702" spans="1:25" ht="45" x14ac:dyDescent="0.25">
      <c r="A702" s="191"/>
      <c r="B702" s="228" t="s">
        <v>2021</v>
      </c>
      <c r="C702" s="193" t="s">
        <v>2022</v>
      </c>
      <c r="D702" s="194">
        <v>3596</v>
      </c>
      <c r="E702" s="229">
        <v>3596</v>
      </c>
      <c r="F702" s="230"/>
      <c r="G702" s="231">
        <v>1</v>
      </c>
      <c r="H702" s="232">
        <v>0</v>
      </c>
      <c r="I702" s="232">
        <v>0</v>
      </c>
      <c r="J702" s="232">
        <v>1</v>
      </c>
      <c r="K702" s="233">
        <v>0</v>
      </c>
      <c r="L702" s="232">
        <f t="shared" si="100"/>
        <v>0</v>
      </c>
      <c r="M702" s="234">
        <v>0</v>
      </c>
      <c r="N702" s="232">
        <f t="shared" si="109"/>
        <v>0</v>
      </c>
      <c r="O702" s="242"/>
      <c r="P702" s="216"/>
      <c r="Q702" s="236">
        <f t="shared" si="101"/>
        <v>3596</v>
      </c>
      <c r="R702" s="237">
        <v>0</v>
      </c>
      <c r="S702" s="236">
        <f t="shared" si="102"/>
        <v>0</v>
      </c>
      <c r="T702" s="236">
        <f t="shared" si="103"/>
        <v>0</v>
      </c>
      <c r="U702" s="236">
        <f t="shared" si="104"/>
        <v>3596</v>
      </c>
      <c r="V702" s="236">
        <f t="shared" si="105"/>
        <v>0</v>
      </c>
      <c r="W702" s="236">
        <f t="shared" si="106"/>
        <v>0</v>
      </c>
      <c r="X702" s="238">
        <f t="shared" si="107"/>
        <v>0</v>
      </c>
      <c r="Y702" s="238">
        <f t="shared" si="108"/>
        <v>0</v>
      </c>
    </row>
    <row r="703" spans="1:25" ht="45" x14ac:dyDescent="0.25">
      <c r="A703" s="191"/>
      <c r="B703" s="228" t="s">
        <v>2023</v>
      </c>
      <c r="C703" s="193" t="s">
        <v>2024</v>
      </c>
      <c r="D703" s="194">
        <v>3745.64</v>
      </c>
      <c r="E703" s="229">
        <v>3745.64</v>
      </c>
      <c r="F703" s="230"/>
      <c r="G703" s="231">
        <v>4</v>
      </c>
      <c r="H703" s="232">
        <v>0</v>
      </c>
      <c r="I703" s="232">
        <v>0</v>
      </c>
      <c r="J703" s="232">
        <v>0</v>
      </c>
      <c r="K703" s="233">
        <v>0</v>
      </c>
      <c r="L703" s="232">
        <f t="shared" si="100"/>
        <v>4</v>
      </c>
      <c r="M703" s="234">
        <v>4</v>
      </c>
      <c r="N703" s="232">
        <f t="shared" si="109"/>
        <v>0</v>
      </c>
      <c r="O703" s="242"/>
      <c r="P703" s="216"/>
      <c r="Q703" s="236">
        <f t="shared" si="101"/>
        <v>14982.56</v>
      </c>
      <c r="R703" s="237">
        <v>0</v>
      </c>
      <c r="S703" s="236">
        <f t="shared" si="102"/>
        <v>0</v>
      </c>
      <c r="T703" s="236">
        <f t="shared" si="103"/>
        <v>0</v>
      </c>
      <c r="U703" s="236">
        <f t="shared" si="104"/>
        <v>0</v>
      </c>
      <c r="V703" s="236">
        <f t="shared" si="105"/>
        <v>0</v>
      </c>
      <c r="W703" s="236">
        <f t="shared" si="106"/>
        <v>14982.56</v>
      </c>
      <c r="X703" s="238">
        <f t="shared" si="107"/>
        <v>14982.56</v>
      </c>
      <c r="Y703" s="238">
        <f t="shared" si="108"/>
        <v>0</v>
      </c>
    </row>
    <row r="704" spans="1:25" ht="30" x14ac:dyDescent="0.25">
      <c r="A704" s="191" t="s">
        <v>1423</v>
      </c>
      <c r="B704" s="228" t="s">
        <v>2025</v>
      </c>
      <c r="C704" s="193" t="s">
        <v>2026</v>
      </c>
      <c r="D704" s="194">
        <v>1573.95</v>
      </c>
      <c r="E704" s="229">
        <v>1573.95</v>
      </c>
      <c r="F704" s="230" t="s">
        <v>1915</v>
      </c>
      <c r="G704" s="231">
        <v>1</v>
      </c>
      <c r="H704" s="232">
        <v>0</v>
      </c>
      <c r="I704" s="232">
        <v>0</v>
      </c>
      <c r="J704" s="232">
        <v>0</v>
      </c>
      <c r="K704" s="233">
        <v>0</v>
      </c>
      <c r="L704" s="232">
        <f t="shared" si="100"/>
        <v>1</v>
      </c>
      <c r="M704" s="234">
        <v>1</v>
      </c>
      <c r="N704" s="232">
        <f t="shared" si="109"/>
        <v>0</v>
      </c>
      <c r="O704" s="242"/>
      <c r="P704" s="216"/>
      <c r="Q704" s="236">
        <f t="shared" si="101"/>
        <v>1573.95</v>
      </c>
      <c r="R704" s="237">
        <v>0</v>
      </c>
      <c r="S704" s="236">
        <f t="shared" si="102"/>
        <v>0</v>
      </c>
      <c r="T704" s="236">
        <f t="shared" si="103"/>
        <v>0</v>
      </c>
      <c r="U704" s="236">
        <f t="shared" si="104"/>
        <v>0</v>
      </c>
      <c r="V704" s="236">
        <f t="shared" si="105"/>
        <v>0</v>
      </c>
      <c r="W704" s="236">
        <f t="shared" si="106"/>
        <v>1573.95</v>
      </c>
      <c r="X704" s="238">
        <f t="shared" si="107"/>
        <v>1573.95</v>
      </c>
      <c r="Y704" s="238">
        <f t="shared" si="108"/>
        <v>0</v>
      </c>
    </row>
    <row r="705" spans="1:25" ht="60" x14ac:dyDescent="0.25">
      <c r="A705" s="191" t="s">
        <v>1423</v>
      </c>
      <c r="B705" s="228" t="s">
        <v>2027</v>
      </c>
      <c r="C705" s="193" t="s">
        <v>2028</v>
      </c>
      <c r="D705" s="194">
        <v>378</v>
      </c>
      <c r="E705" s="229">
        <v>378</v>
      </c>
      <c r="F705" s="230" t="s">
        <v>33</v>
      </c>
      <c r="G705" s="231">
        <v>0</v>
      </c>
      <c r="H705" s="232">
        <v>0</v>
      </c>
      <c r="I705" s="232">
        <v>0</v>
      </c>
      <c r="J705" s="232">
        <v>0</v>
      </c>
      <c r="K705" s="233">
        <v>0</v>
      </c>
      <c r="L705" s="232">
        <f t="shared" si="100"/>
        <v>0</v>
      </c>
      <c r="M705" s="234">
        <v>0</v>
      </c>
      <c r="N705" s="232">
        <f t="shared" si="109"/>
        <v>0</v>
      </c>
      <c r="O705" s="242"/>
      <c r="P705" s="216"/>
      <c r="Q705" s="236">
        <f t="shared" si="101"/>
        <v>0</v>
      </c>
      <c r="R705" s="237">
        <v>0</v>
      </c>
      <c r="S705" s="236">
        <f t="shared" si="102"/>
        <v>0</v>
      </c>
      <c r="T705" s="236">
        <f t="shared" si="103"/>
        <v>0</v>
      </c>
      <c r="U705" s="236">
        <f t="shared" si="104"/>
        <v>0</v>
      </c>
      <c r="V705" s="236">
        <f t="shared" si="105"/>
        <v>0</v>
      </c>
      <c r="W705" s="236">
        <f t="shared" si="106"/>
        <v>0</v>
      </c>
      <c r="X705" s="238">
        <f t="shared" si="107"/>
        <v>0</v>
      </c>
      <c r="Y705" s="238">
        <f t="shared" si="108"/>
        <v>0</v>
      </c>
    </row>
    <row r="706" spans="1:25" ht="30" x14ac:dyDescent="0.25">
      <c r="A706" s="191" t="s">
        <v>1423</v>
      </c>
      <c r="B706" s="228" t="s">
        <v>2029</v>
      </c>
      <c r="C706" s="193" t="s">
        <v>2030</v>
      </c>
      <c r="D706" s="194">
        <v>728.48</v>
      </c>
      <c r="E706" s="229">
        <v>728.48</v>
      </c>
      <c r="F706" s="230" t="s">
        <v>159</v>
      </c>
      <c r="G706" s="231">
        <v>0</v>
      </c>
      <c r="H706" s="232">
        <v>0</v>
      </c>
      <c r="I706" s="232">
        <v>0</v>
      </c>
      <c r="J706" s="232">
        <v>0</v>
      </c>
      <c r="K706" s="233">
        <v>0</v>
      </c>
      <c r="L706" s="232">
        <f t="shared" si="100"/>
        <v>0</v>
      </c>
      <c r="M706" s="234">
        <v>0</v>
      </c>
      <c r="N706" s="232">
        <f t="shared" si="109"/>
        <v>0</v>
      </c>
      <c r="O706" s="242"/>
      <c r="P706" s="216"/>
      <c r="Q706" s="236">
        <f t="shared" si="101"/>
        <v>0</v>
      </c>
      <c r="R706" s="237">
        <v>0</v>
      </c>
      <c r="S706" s="236">
        <f t="shared" si="102"/>
        <v>0</v>
      </c>
      <c r="T706" s="236">
        <f t="shared" si="103"/>
        <v>0</v>
      </c>
      <c r="U706" s="236">
        <f t="shared" si="104"/>
        <v>0</v>
      </c>
      <c r="V706" s="236">
        <f t="shared" si="105"/>
        <v>0</v>
      </c>
      <c r="W706" s="236">
        <f t="shared" si="106"/>
        <v>0</v>
      </c>
      <c r="X706" s="238">
        <f t="shared" si="107"/>
        <v>0</v>
      </c>
      <c r="Y706" s="238">
        <f t="shared" si="108"/>
        <v>0</v>
      </c>
    </row>
    <row r="707" spans="1:25" ht="45" x14ac:dyDescent="0.25">
      <c r="A707" s="191" t="s">
        <v>1423</v>
      </c>
      <c r="B707" s="228" t="s">
        <v>2031</v>
      </c>
      <c r="C707" s="193" t="s">
        <v>2032</v>
      </c>
      <c r="D707" s="194">
        <v>7663.46</v>
      </c>
      <c r="E707" s="229">
        <v>7663.46</v>
      </c>
      <c r="F707" s="230" t="s">
        <v>1915</v>
      </c>
      <c r="G707" s="231">
        <v>0</v>
      </c>
      <c r="H707" s="232">
        <v>0</v>
      </c>
      <c r="I707" s="232">
        <v>0</v>
      </c>
      <c r="J707" s="232">
        <v>0</v>
      </c>
      <c r="K707" s="233">
        <v>0</v>
      </c>
      <c r="L707" s="232">
        <f t="shared" si="100"/>
        <v>0</v>
      </c>
      <c r="M707" s="234">
        <v>0</v>
      </c>
      <c r="N707" s="232">
        <f t="shared" si="109"/>
        <v>0</v>
      </c>
      <c r="O707" s="242"/>
      <c r="P707" s="216"/>
      <c r="Q707" s="236">
        <f t="shared" si="101"/>
        <v>0</v>
      </c>
      <c r="R707" s="237">
        <v>0</v>
      </c>
      <c r="S707" s="236">
        <f t="shared" si="102"/>
        <v>0</v>
      </c>
      <c r="T707" s="236">
        <f t="shared" si="103"/>
        <v>0</v>
      </c>
      <c r="U707" s="236">
        <f t="shared" si="104"/>
        <v>0</v>
      </c>
      <c r="V707" s="236">
        <f t="shared" si="105"/>
        <v>0</v>
      </c>
      <c r="W707" s="236">
        <f t="shared" si="106"/>
        <v>0</v>
      </c>
      <c r="X707" s="238">
        <f t="shared" si="107"/>
        <v>0</v>
      </c>
      <c r="Y707" s="238">
        <f t="shared" si="108"/>
        <v>0</v>
      </c>
    </row>
    <row r="708" spans="1:25" ht="45" x14ac:dyDescent="0.25">
      <c r="A708" s="191" t="s">
        <v>1423</v>
      </c>
      <c r="B708" s="228" t="s">
        <v>2033</v>
      </c>
      <c r="C708" s="193" t="s">
        <v>2034</v>
      </c>
      <c r="D708" s="194">
        <v>1283.99</v>
      </c>
      <c r="E708" s="229">
        <v>1283.99</v>
      </c>
      <c r="F708" s="230" t="s">
        <v>1915</v>
      </c>
      <c r="G708" s="231">
        <v>0</v>
      </c>
      <c r="H708" s="232">
        <v>0</v>
      </c>
      <c r="I708" s="232">
        <v>0</v>
      </c>
      <c r="J708" s="232">
        <v>0</v>
      </c>
      <c r="K708" s="233">
        <v>0</v>
      </c>
      <c r="L708" s="232">
        <f t="shared" si="100"/>
        <v>0</v>
      </c>
      <c r="M708" s="234">
        <v>0</v>
      </c>
      <c r="N708" s="232">
        <f t="shared" si="109"/>
        <v>0</v>
      </c>
      <c r="O708" s="242"/>
      <c r="P708" s="216"/>
      <c r="Q708" s="236">
        <f t="shared" si="101"/>
        <v>0</v>
      </c>
      <c r="R708" s="237">
        <v>0</v>
      </c>
      <c r="S708" s="236">
        <f t="shared" si="102"/>
        <v>0</v>
      </c>
      <c r="T708" s="236">
        <f t="shared" si="103"/>
        <v>0</v>
      </c>
      <c r="U708" s="236">
        <f t="shared" si="104"/>
        <v>0</v>
      </c>
      <c r="V708" s="236">
        <f t="shared" si="105"/>
        <v>0</v>
      </c>
      <c r="W708" s="236">
        <f t="shared" si="106"/>
        <v>0</v>
      </c>
      <c r="X708" s="238">
        <f t="shared" si="107"/>
        <v>0</v>
      </c>
      <c r="Y708" s="238">
        <f t="shared" si="108"/>
        <v>0</v>
      </c>
    </row>
    <row r="709" spans="1:25" ht="30" x14ac:dyDescent="0.25">
      <c r="A709" s="191" t="s">
        <v>1423</v>
      </c>
      <c r="B709" s="228" t="s">
        <v>2035</v>
      </c>
      <c r="C709" s="193" t="s">
        <v>2036</v>
      </c>
      <c r="D709" s="194">
        <v>716.88</v>
      </c>
      <c r="E709" s="229">
        <v>716.88</v>
      </c>
      <c r="F709" s="230" t="s">
        <v>159</v>
      </c>
      <c r="G709" s="231">
        <v>0</v>
      </c>
      <c r="H709" s="232">
        <v>0</v>
      </c>
      <c r="I709" s="232">
        <v>0</v>
      </c>
      <c r="J709" s="232">
        <v>0</v>
      </c>
      <c r="K709" s="233">
        <v>0</v>
      </c>
      <c r="L709" s="232">
        <f t="shared" si="100"/>
        <v>0</v>
      </c>
      <c r="M709" s="234">
        <v>0</v>
      </c>
      <c r="N709" s="232">
        <f t="shared" si="109"/>
        <v>0</v>
      </c>
      <c r="O709" s="242"/>
      <c r="P709" s="216"/>
      <c r="Q709" s="236">
        <f t="shared" si="101"/>
        <v>0</v>
      </c>
      <c r="R709" s="237">
        <v>0</v>
      </c>
      <c r="S709" s="236">
        <f t="shared" si="102"/>
        <v>0</v>
      </c>
      <c r="T709" s="236">
        <f t="shared" si="103"/>
        <v>0</v>
      </c>
      <c r="U709" s="236">
        <f t="shared" si="104"/>
        <v>0</v>
      </c>
      <c r="V709" s="236">
        <f t="shared" si="105"/>
        <v>0</v>
      </c>
      <c r="W709" s="236">
        <f t="shared" si="106"/>
        <v>0</v>
      </c>
      <c r="X709" s="238">
        <f t="shared" si="107"/>
        <v>0</v>
      </c>
      <c r="Y709" s="238">
        <f t="shared" si="108"/>
        <v>0</v>
      </c>
    </row>
    <row r="710" spans="1:25" ht="30" x14ac:dyDescent="0.25">
      <c r="A710" s="191" t="s">
        <v>1423</v>
      </c>
      <c r="B710" s="228" t="s">
        <v>2037</v>
      </c>
      <c r="C710" s="193" t="s">
        <v>2038</v>
      </c>
      <c r="D710" s="194">
        <v>716.88</v>
      </c>
      <c r="E710" s="229">
        <v>716.88</v>
      </c>
      <c r="F710" s="230" t="s">
        <v>159</v>
      </c>
      <c r="G710" s="231">
        <v>0</v>
      </c>
      <c r="H710" s="232">
        <v>0</v>
      </c>
      <c r="I710" s="232">
        <v>0</v>
      </c>
      <c r="J710" s="232">
        <v>0</v>
      </c>
      <c r="K710" s="233">
        <v>0</v>
      </c>
      <c r="L710" s="232">
        <f t="shared" si="100"/>
        <v>0</v>
      </c>
      <c r="M710" s="234">
        <v>0</v>
      </c>
      <c r="N710" s="232">
        <f t="shared" si="109"/>
        <v>0</v>
      </c>
      <c r="O710" s="242"/>
      <c r="P710" s="216"/>
      <c r="Q710" s="236">
        <f t="shared" si="101"/>
        <v>0</v>
      </c>
      <c r="R710" s="237">
        <v>0</v>
      </c>
      <c r="S710" s="236">
        <f t="shared" si="102"/>
        <v>0</v>
      </c>
      <c r="T710" s="236">
        <f t="shared" si="103"/>
        <v>0</v>
      </c>
      <c r="U710" s="236">
        <f t="shared" si="104"/>
        <v>0</v>
      </c>
      <c r="V710" s="236">
        <f t="shared" si="105"/>
        <v>0</v>
      </c>
      <c r="W710" s="236">
        <f t="shared" si="106"/>
        <v>0</v>
      </c>
      <c r="X710" s="238">
        <f t="shared" si="107"/>
        <v>0</v>
      </c>
      <c r="Y710" s="238">
        <f t="shared" si="108"/>
        <v>0</v>
      </c>
    </row>
    <row r="711" spans="1:25" ht="30" x14ac:dyDescent="0.25">
      <c r="A711" s="191" t="s">
        <v>1423</v>
      </c>
      <c r="B711" s="228" t="s">
        <v>2039</v>
      </c>
      <c r="C711" s="193" t="s">
        <v>2040</v>
      </c>
      <c r="D711" s="194">
        <v>1779.08</v>
      </c>
      <c r="E711" s="229">
        <v>1779.08</v>
      </c>
      <c r="F711" s="230" t="s">
        <v>1915</v>
      </c>
      <c r="G711" s="231">
        <v>0</v>
      </c>
      <c r="H711" s="232">
        <v>0</v>
      </c>
      <c r="I711" s="232">
        <v>0</v>
      </c>
      <c r="J711" s="232">
        <v>0</v>
      </c>
      <c r="K711" s="233">
        <v>0</v>
      </c>
      <c r="L711" s="232">
        <f t="shared" si="100"/>
        <v>0</v>
      </c>
      <c r="M711" s="234">
        <v>0</v>
      </c>
      <c r="N711" s="232">
        <f t="shared" si="109"/>
        <v>0</v>
      </c>
      <c r="O711" s="242"/>
      <c r="P711" s="216"/>
      <c r="Q711" s="236">
        <f t="shared" si="101"/>
        <v>0</v>
      </c>
      <c r="R711" s="237">
        <v>0</v>
      </c>
      <c r="S711" s="236">
        <f t="shared" si="102"/>
        <v>0</v>
      </c>
      <c r="T711" s="236">
        <f t="shared" si="103"/>
        <v>0</v>
      </c>
      <c r="U711" s="236">
        <f t="shared" si="104"/>
        <v>0</v>
      </c>
      <c r="V711" s="236">
        <f t="shared" si="105"/>
        <v>0</v>
      </c>
      <c r="W711" s="236">
        <f t="shared" si="106"/>
        <v>0</v>
      </c>
      <c r="X711" s="238">
        <f t="shared" si="107"/>
        <v>0</v>
      </c>
      <c r="Y711" s="238">
        <f t="shared" si="108"/>
        <v>0</v>
      </c>
    </row>
    <row r="712" spans="1:25" ht="30" x14ac:dyDescent="0.25">
      <c r="A712" s="191" t="s">
        <v>1423</v>
      </c>
      <c r="B712" s="228" t="s">
        <v>2041</v>
      </c>
      <c r="C712" s="193" t="s">
        <v>2042</v>
      </c>
      <c r="D712" s="194">
        <v>2855.66</v>
      </c>
      <c r="E712" s="229">
        <v>2855.66</v>
      </c>
      <c r="F712" s="230" t="s">
        <v>1915</v>
      </c>
      <c r="G712" s="231">
        <v>0</v>
      </c>
      <c r="H712" s="232">
        <v>0</v>
      </c>
      <c r="I712" s="232">
        <v>0</v>
      </c>
      <c r="J712" s="232">
        <v>0</v>
      </c>
      <c r="K712" s="233">
        <v>0</v>
      </c>
      <c r="L712" s="232">
        <f t="shared" si="100"/>
        <v>0</v>
      </c>
      <c r="M712" s="234">
        <v>0</v>
      </c>
      <c r="N712" s="232">
        <f t="shared" si="109"/>
        <v>0</v>
      </c>
      <c r="O712" s="242"/>
      <c r="P712" s="216"/>
      <c r="Q712" s="236">
        <f t="shared" si="101"/>
        <v>0</v>
      </c>
      <c r="R712" s="237">
        <v>0</v>
      </c>
      <c r="S712" s="236">
        <f t="shared" si="102"/>
        <v>0</v>
      </c>
      <c r="T712" s="236">
        <f t="shared" si="103"/>
        <v>0</v>
      </c>
      <c r="U712" s="236">
        <f t="shared" si="104"/>
        <v>0</v>
      </c>
      <c r="V712" s="236">
        <f t="shared" si="105"/>
        <v>0</v>
      </c>
      <c r="W712" s="236">
        <f t="shared" si="106"/>
        <v>0</v>
      </c>
      <c r="X712" s="238">
        <f t="shared" si="107"/>
        <v>0</v>
      </c>
      <c r="Y712" s="238">
        <f t="shared" si="108"/>
        <v>0</v>
      </c>
    </row>
    <row r="713" spans="1:25" ht="30" x14ac:dyDescent="0.25">
      <c r="A713" s="191" t="s">
        <v>1423</v>
      </c>
      <c r="B713" s="228" t="s">
        <v>2043</v>
      </c>
      <c r="C713" s="193" t="s">
        <v>2044</v>
      </c>
      <c r="D713" s="194">
        <v>2056</v>
      </c>
      <c r="E713" s="229">
        <v>2056</v>
      </c>
      <c r="F713" s="230" t="s">
        <v>159</v>
      </c>
      <c r="G713" s="231">
        <v>0</v>
      </c>
      <c r="H713" s="232">
        <v>0</v>
      </c>
      <c r="I713" s="232">
        <v>0</v>
      </c>
      <c r="J713" s="232">
        <v>0</v>
      </c>
      <c r="K713" s="233">
        <v>0</v>
      </c>
      <c r="L713" s="232">
        <f t="shared" ref="L713:L776" si="110">G713+H713+I713-J713-K713</f>
        <v>0</v>
      </c>
      <c r="M713" s="234">
        <v>0</v>
      </c>
      <c r="N713" s="232">
        <f t="shared" si="109"/>
        <v>0</v>
      </c>
      <c r="O713" s="242"/>
      <c r="P713" s="216"/>
      <c r="Q713" s="236">
        <f t="shared" ref="Q713:Q776" si="111">G713*D713</f>
        <v>0</v>
      </c>
      <c r="R713" s="237">
        <v>0</v>
      </c>
      <c r="S713" s="236">
        <f t="shared" ref="S713:S776" si="112">H713*E713</f>
        <v>0</v>
      </c>
      <c r="T713" s="236">
        <f t="shared" ref="T713:T776" si="113">E713*I713</f>
        <v>0</v>
      </c>
      <c r="U713" s="236">
        <f t="shared" ref="U713:U776" si="114">E713*J713</f>
        <v>0</v>
      </c>
      <c r="V713" s="236">
        <f t="shared" ref="V713:V776" si="115">E713*K713</f>
        <v>0</v>
      </c>
      <c r="W713" s="236">
        <f t="shared" ref="W713:W776" si="116">Q713+R713+S713+T713-U713-V713</f>
        <v>0</v>
      </c>
      <c r="X713" s="238">
        <f t="shared" ref="X713:X776" si="117">L713*E713</f>
        <v>0</v>
      </c>
      <c r="Y713" s="238">
        <f t="shared" ref="Y713:Y776" si="118">X713-W713</f>
        <v>0</v>
      </c>
    </row>
    <row r="714" spans="1:25" ht="30" x14ac:dyDescent="0.25">
      <c r="A714" s="191" t="s">
        <v>1423</v>
      </c>
      <c r="B714" s="228" t="s">
        <v>2045</v>
      </c>
      <c r="C714" s="193" t="s">
        <v>2046</v>
      </c>
      <c r="D714" s="194">
        <v>212.5</v>
      </c>
      <c r="E714" s="229">
        <v>212.5</v>
      </c>
      <c r="F714" s="230" t="s">
        <v>76</v>
      </c>
      <c r="G714" s="231">
        <v>0</v>
      </c>
      <c r="H714" s="232">
        <v>0</v>
      </c>
      <c r="I714" s="232">
        <v>0</v>
      </c>
      <c r="J714" s="232">
        <v>0</v>
      </c>
      <c r="K714" s="233">
        <v>0</v>
      </c>
      <c r="L714" s="232">
        <f t="shared" si="110"/>
        <v>0</v>
      </c>
      <c r="M714" s="234">
        <v>0</v>
      </c>
      <c r="N714" s="232">
        <f t="shared" ref="N714:N777" si="119">M714-L714</f>
        <v>0</v>
      </c>
      <c r="O714" s="243"/>
      <c r="P714" s="216"/>
      <c r="Q714" s="236">
        <f t="shared" si="111"/>
        <v>0</v>
      </c>
      <c r="R714" s="237">
        <v>0</v>
      </c>
      <c r="S714" s="236">
        <f t="shared" si="112"/>
        <v>0</v>
      </c>
      <c r="T714" s="236">
        <f t="shared" si="113"/>
        <v>0</v>
      </c>
      <c r="U714" s="236">
        <f t="shared" si="114"/>
        <v>0</v>
      </c>
      <c r="V714" s="236">
        <f t="shared" si="115"/>
        <v>0</v>
      </c>
      <c r="W714" s="236">
        <f t="shared" si="116"/>
        <v>0</v>
      </c>
      <c r="X714" s="238">
        <f t="shared" si="117"/>
        <v>0</v>
      </c>
      <c r="Y714" s="238">
        <f t="shared" si="118"/>
        <v>0</v>
      </c>
    </row>
    <row r="715" spans="1:25" ht="30" x14ac:dyDescent="0.25">
      <c r="A715" s="191" t="s">
        <v>1423</v>
      </c>
      <c r="B715" s="228" t="s">
        <v>2047</v>
      </c>
      <c r="C715" s="193" t="s">
        <v>2048</v>
      </c>
      <c r="D715" s="194">
        <v>2101.92</v>
      </c>
      <c r="E715" s="229">
        <v>2101.92</v>
      </c>
      <c r="F715" s="230" t="s">
        <v>1915</v>
      </c>
      <c r="G715" s="231">
        <v>0</v>
      </c>
      <c r="H715" s="232">
        <v>0</v>
      </c>
      <c r="I715" s="232">
        <v>0</v>
      </c>
      <c r="J715" s="232">
        <v>0</v>
      </c>
      <c r="K715" s="233">
        <v>0</v>
      </c>
      <c r="L715" s="232">
        <f t="shared" si="110"/>
        <v>0</v>
      </c>
      <c r="M715" s="234">
        <v>0</v>
      </c>
      <c r="N715" s="232">
        <f t="shared" si="119"/>
        <v>0</v>
      </c>
      <c r="O715" s="243"/>
      <c r="P715" s="216"/>
      <c r="Q715" s="236">
        <f t="shared" si="111"/>
        <v>0</v>
      </c>
      <c r="R715" s="237">
        <v>0</v>
      </c>
      <c r="S715" s="236">
        <f t="shared" si="112"/>
        <v>0</v>
      </c>
      <c r="T715" s="236">
        <f t="shared" si="113"/>
        <v>0</v>
      </c>
      <c r="U715" s="236">
        <f t="shared" si="114"/>
        <v>0</v>
      </c>
      <c r="V715" s="236">
        <f t="shared" si="115"/>
        <v>0</v>
      </c>
      <c r="W715" s="236">
        <f t="shared" si="116"/>
        <v>0</v>
      </c>
      <c r="X715" s="238">
        <f t="shared" si="117"/>
        <v>0</v>
      </c>
      <c r="Y715" s="238">
        <f t="shared" si="118"/>
        <v>0</v>
      </c>
    </row>
    <row r="716" spans="1:25" ht="30" x14ac:dyDescent="0.25">
      <c r="A716" s="191" t="s">
        <v>1423</v>
      </c>
      <c r="B716" s="228" t="s">
        <v>2049</v>
      </c>
      <c r="C716" s="193" t="s">
        <v>2050</v>
      </c>
      <c r="D716" s="194">
        <v>825.44</v>
      </c>
      <c r="E716" s="229">
        <v>825.44</v>
      </c>
      <c r="F716" s="230" t="s">
        <v>1915</v>
      </c>
      <c r="G716" s="231">
        <v>0</v>
      </c>
      <c r="H716" s="232">
        <v>0</v>
      </c>
      <c r="I716" s="232">
        <v>0</v>
      </c>
      <c r="J716" s="232">
        <v>0</v>
      </c>
      <c r="K716" s="233">
        <v>0</v>
      </c>
      <c r="L716" s="232">
        <f t="shared" si="110"/>
        <v>0</v>
      </c>
      <c r="M716" s="234">
        <v>0</v>
      </c>
      <c r="N716" s="232">
        <f t="shared" si="119"/>
        <v>0</v>
      </c>
      <c r="O716" s="242"/>
      <c r="P716" s="216"/>
      <c r="Q716" s="236">
        <f t="shared" si="111"/>
        <v>0</v>
      </c>
      <c r="R716" s="237">
        <v>0</v>
      </c>
      <c r="S716" s="236">
        <f t="shared" si="112"/>
        <v>0</v>
      </c>
      <c r="T716" s="236">
        <f t="shared" si="113"/>
        <v>0</v>
      </c>
      <c r="U716" s="236">
        <f t="shared" si="114"/>
        <v>0</v>
      </c>
      <c r="V716" s="236">
        <f t="shared" si="115"/>
        <v>0</v>
      </c>
      <c r="W716" s="236">
        <f t="shared" si="116"/>
        <v>0</v>
      </c>
      <c r="X716" s="238">
        <f t="shared" si="117"/>
        <v>0</v>
      </c>
      <c r="Y716" s="238">
        <f t="shared" si="118"/>
        <v>0</v>
      </c>
    </row>
    <row r="717" spans="1:25" ht="30" x14ac:dyDescent="0.25">
      <c r="A717" s="191" t="s">
        <v>1423</v>
      </c>
      <c r="B717" s="228" t="s">
        <v>2051</v>
      </c>
      <c r="C717" s="193" t="s">
        <v>2052</v>
      </c>
      <c r="D717" s="194">
        <v>728.48</v>
      </c>
      <c r="E717" s="229">
        <v>728.48</v>
      </c>
      <c r="F717" s="230" t="s">
        <v>159</v>
      </c>
      <c r="G717" s="231">
        <v>0</v>
      </c>
      <c r="H717" s="232">
        <v>0</v>
      </c>
      <c r="I717" s="232">
        <v>0</v>
      </c>
      <c r="J717" s="232">
        <v>0</v>
      </c>
      <c r="K717" s="233">
        <v>0</v>
      </c>
      <c r="L717" s="232">
        <f t="shared" si="110"/>
        <v>0</v>
      </c>
      <c r="M717" s="234">
        <v>0</v>
      </c>
      <c r="N717" s="232">
        <f t="shared" si="119"/>
        <v>0</v>
      </c>
      <c r="O717" s="242"/>
      <c r="P717" s="216"/>
      <c r="Q717" s="236">
        <f t="shared" si="111"/>
        <v>0</v>
      </c>
      <c r="R717" s="237">
        <v>0</v>
      </c>
      <c r="S717" s="236">
        <f t="shared" si="112"/>
        <v>0</v>
      </c>
      <c r="T717" s="236">
        <f t="shared" si="113"/>
        <v>0</v>
      </c>
      <c r="U717" s="236">
        <f t="shared" si="114"/>
        <v>0</v>
      </c>
      <c r="V717" s="236">
        <f t="shared" si="115"/>
        <v>0</v>
      </c>
      <c r="W717" s="236">
        <f t="shared" si="116"/>
        <v>0</v>
      </c>
      <c r="X717" s="238">
        <f t="shared" si="117"/>
        <v>0</v>
      </c>
      <c r="Y717" s="238">
        <f t="shared" si="118"/>
        <v>0</v>
      </c>
    </row>
    <row r="718" spans="1:25" ht="30" x14ac:dyDescent="0.25">
      <c r="A718" s="191" t="s">
        <v>1423</v>
      </c>
      <c r="B718" s="228" t="s">
        <v>2053</v>
      </c>
      <c r="C718" s="193" t="s">
        <v>2054</v>
      </c>
      <c r="D718" s="194">
        <v>3596</v>
      </c>
      <c r="E718" s="229">
        <v>3596</v>
      </c>
      <c r="F718" s="230" t="s">
        <v>1915</v>
      </c>
      <c r="G718" s="231">
        <v>3</v>
      </c>
      <c r="H718" s="232">
        <v>0</v>
      </c>
      <c r="I718" s="232">
        <v>0</v>
      </c>
      <c r="J718" s="232">
        <v>3</v>
      </c>
      <c r="K718" s="233">
        <v>0</v>
      </c>
      <c r="L718" s="232">
        <f t="shared" si="110"/>
        <v>0</v>
      </c>
      <c r="M718" s="234">
        <v>0</v>
      </c>
      <c r="N718" s="232">
        <f t="shared" si="119"/>
        <v>0</v>
      </c>
      <c r="O718" s="244"/>
      <c r="P718" s="216"/>
      <c r="Q718" s="236">
        <f t="shared" si="111"/>
        <v>10788</v>
      </c>
      <c r="R718" s="237">
        <v>0</v>
      </c>
      <c r="S718" s="236">
        <f t="shared" si="112"/>
        <v>0</v>
      </c>
      <c r="T718" s="236">
        <f t="shared" si="113"/>
        <v>0</v>
      </c>
      <c r="U718" s="236">
        <f t="shared" si="114"/>
        <v>10788</v>
      </c>
      <c r="V718" s="236">
        <f t="shared" si="115"/>
        <v>0</v>
      </c>
      <c r="W718" s="236">
        <f t="shared" si="116"/>
        <v>0</v>
      </c>
      <c r="X718" s="238">
        <f t="shared" si="117"/>
        <v>0</v>
      </c>
      <c r="Y718" s="238">
        <f t="shared" si="118"/>
        <v>0</v>
      </c>
    </row>
    <row r="719" spans="1:25" ht="30" x14ac:dyDescent="0.25">
      <c r="A719" s="191" t="s">
        <v>1423</v>
      </c>
      <c r="B719" s="228" t="s">
        <v>2055</v>
      </c>
      <c r="C719" s="193" t="s">
        <v>2056</v>
      </c>
      <c r="D719" s="194">
        <v>728.48</v>
      </c>
      <c r="E719" s="229">
        <v>728.48</v>
      </c>
      <c r="F719" s="230" t="s">
        <v>159</v>
      </c>
      <c r="G719" s="231">
        <v>0</v>
      </c>
      <c r="H719" s="232">
        <v>0</v>
      </c>
      <c r="I719" s="232">
        <v>0</v>
      </c>
      <c r="J719" s="232">
        <v>0</v>
      </c>
      <c r="K719" s="233">
        <v>0</v>
      </c>
      <c r="L719" s="232">
        <f t="shared" si="110"/>
        <v>0</v>
      </c>
      <c r="M719" s="234">
        <v>0</v>
      </c>
      <c r="N719" s="232">
        <f t="shared" si="119"/>
        <v>0</v>
      </c>
      <c r="O719" s="243"/>
      <c r="P719" s="216"/>
      <c r="Q719" s="236">
        <f t="shared" si="111"/>
        <v>0</v>
      </c>
      <c r="R719" s="237">
        <v>0</v>
      </c>
      <c r="S719" s="236">
        <f t="shared" si="112"/>
        <v>0</v>
      </c>
      <c r="T719" s="236">
        <f t="shared" si="113"/>
        <v>0</v>
      </c>
      <c r="U719" s="236">
        <f t="shared" si="114"/>
        <v>0</v>
      </c>
      <c r="V719" s="236">
        <f t="shared" si="115"/>
        <v>0</v>
      </c>
      <c r="W719" s="236">
        <f t="shared" si="116"/>
        <v>0</v>
      </c>
      <c r="X719" s="238">
        <f t="shared" si="117"/>
        <v>0</v>
      </c>
      <c r="Y719" s="238">
        <f t="shared" si="118"/>
        <v>0</v>
      </c>
    </row>
    <row r="720" spans="1:25" ht="45" x14ac:dyDescent="0.25">
      <c r="A720" s="191" t="s">
        <v>1423</v>
      </c>
      <c r="B720" s="228" t="s">
        <v>2057</v>
      </c>
      <c r="C720" s="193" t="s">
        <v>2058</v>
      </c>
      <c r="D720" s="194">
        <v>1948.8</v>
      </c>
      <c r="E720" s="229">
        <v>1948.8</v>
      </c>
      <c r="F720" s="230" t="s">
        <v>1915</v>
      </c>
      <c r="G720" s="231">
        <v>0</v>
      </c>
      <c r="H720" s="232">
        <v>0</v>
      </c>
      <c r="I720" s="232">
        <v>0</v>
      </c>
      <c r="J720" s="232">
        <v>0</v>
      </c>
      <c r="K720" s="233">
        <v>0</v>
      </c>
      <c r="L720" s="232">
        <f t="shared" si="110"/>
        <v>0</v>
      </c>
      <c r="M720" s="234">
        <v>0</v>
      </c>
      <c r="N720" s="232">
        <f t="shared" si="119"/>
        <v>0</v>
      </c>
      <c r="O720" s="243"/>
      <c r="P720" s="216"/>
      <c r="Q720" s="236">
        <f t="shared" si="111"/>
        <v>0</v>
      </c>
      <c r="R720" s="237">
        <v>0</v>
      </c>
      <c r="S720" s="236">
        <f t="shared" si="112"/>
        <v>0</v>
      </c>
      <c r="T720" s="236">
        <f t="shared" si="113"/>
        <v>0</v>
      </c>
      <c r="U720" s="236">
        <f t="shared" si="114"/>
        <v>0</v>
      </c>
      <c r="V720" s="236">
        <f t="shared" si="115"/>
        <v>0</v>
      </c>
      <c r="W720" s="236">
        <f t="shared" si="116"/>
        <v>0</v>
      </c>
      <c r="X720" s="238">
        <f t="shared" si="117"/>
        <v>0</v>
      </c>
      <c r="Y720" s="238">
        <f t="shared" si="118"/>
        <v>0</v>
      </c>
    </row>
    <row r="721" spans="1:25" ht="30" x14ac:dyDescent="0.25">
      <c r="A721" s="191" t="s">
        <v>1423</v>
      </c>
      <c r="B721" s="228" t="s">
        <v>2059</v>
      </c>
      <c r="C721" s="193" t="s">
        <v>2060</v>
      </c>
      <c r="D721" s="194">
        <v>1427.96</v>
      </c>
      <c r="E721" s="229">
        <v>1427.96</v>
      </c>
      <c r="F721" s="230"/>
      <c r="G721" s="231">
        <v>0</v>
      </c>
      <c r="H721" s="232">
        <v>0</v>
      </c>
      <c r="I721" s="232">
        <v>0</v>
      </c>
      <c r="J721" s="232">
        <v>0</v>
      </c>
      <c r="K721" s="233">
        <v>0</v>
      </c>
      <c r="L721" s="232">
        <f t="shared" si="110"/>
        <v>0</v>
      </c>
      <c r="M721" s="234">
        <v>0</v>
      </c>
      <c r="N721" s="232">
        <f t="shared" si="119"/>
        <v>0</v>
      </c>
      <c r="O721" s="243"/>
      <c r="P721" s="216"/>
      <c r="Q721" s="236">
        <f t="shared" si="111"/>
        <v>0</v>
      </c>
      <c r="R721" s="237">
        <v>0</v>
      </c>
      <c r="S721" s="236">
        <f t="shared" si="112"/>
        <v>0</v>
      </c>
      <c r="T721" s="236">
        <f t="shared" si="113"/>
        <v>0</v>
      </c>
      <c r="U721" s="236">
        <f t="shared" si="114"/>
        <v>0</v>
      </c>
      <c r="V721" s="236">
        <f t="shared" si="115"/>
        <v>0</v>
      </c>
      <c r="W721" s="236">
        <f t="shared" si="116"/>
        <v>0</v>
      </c>
      <c r="X721" s="238">
        <f t="shared" si="117"/>
        <v>0</v>
      </c>
      <c r="Y721" s="238">
        <f t="shared" si="118"/>
        <v>0</v>
      </c>
    </row>
    <row r="722" spans="1:25" ht="120" x14ac:dyDescent="0.25">
      <c r="A722" s="191" t="s">
        <v>1423</v>
      </c>
      <c r="B722" s="228" t="s">
        <v>2061</v>
      </c>
      <c r="C722" s="195" t="s">
        <v>2062</v>
      </c>
      <c r="D722" s="194">
        <v>3596</v>
      </c>
      <c r="E722" s="229">
        <v>3596</v>
      </c>
      <c r="F722" s="230" t="s">
        <v>1915</v>
      </c>
      <c r="G722" s="231">
        <v>13</v>
      </c>
      <c r="H722" s="232">
        <v>0</v>
      </c>
      <c r="I722" s="232">
        <v>0</v>
      </c>
      <c r="J722" s="232">
        <v>0</v>
      </c>
      <c r="K722" s="233">
        <v>0</v>
      </c>
      <c r="L722" s="232">
        <f t="shared" si="110"/>
        <v>13</v>
      </c>
      <c r="M722" s="234">
        <v>13</v>
      </c>
      <c r="N722" s="232">
        <f t="shared" si="119"/>
        <v>0</v>
      </c>
      <c r="O722" s="243"/>
      <c r="P722" s="216"/>
      <c r="Q722" s="236">
        <f t="shared" si="111"/>
        <v>46748</v>
      </c>
      <c r="R722" s="237">
        <v>0</v>
      </c>
      <c r="S722" s="236">
        <f t="shared" si="112"/>
        <v>0</v>
      </c>
      <c r="T722" s="236">
        <f t="shared" si="113"/>
        <v>0</v>
      </c>
      <c r="U722" s="236">
        <f t="shared" si="114"/>
        <v>0</v>
      </c>
      <c r="V722" s="236">
        <f t="shared" si="115"/>
        <v>0</v>
      </c>
      <c r="W722" s="236">
        <f t="shared" si="116"/>
        <v>46748</v>
      </c>
      <c r="X722" s="238">
        <f t="shared" si="117"/>
        <v>46748</v>
      </c>
      <c r="Y722" s="238">
        <f t="shared" si="118"/>
        <v>0</v>
      </c>
    </row>
    <row r="723" spans="1:25" ht="30" x14ac:dyDescent="0.25">
      <c r="A723" s="191" t="s">
        <v>1423</v>
      </c>
      <c r="B723" s="228" t="s">
        <v>2063</v>
      </c>
      <c r="C723" s="193" t="s">
        <v>2064</v>
      </c>
      <c r="D723" s="194">
        <v>728.48</v>
      </c>
      <c r="E723" s="229">
        <v>728.48</v>
      </c>
      <c r="F723" s="230" t="s">
        <v>1915</v>
      </c>
      <c r="G723" s="231">
        <v>0</v>
      </c>
      <c r="H723" s="232">
        <v>0</v>
      </c>
      <c r="I723" s="232">
        <v>0</v>
      </c>
      <c r="J723" s="232">
        <v>0</v>
      </c>
      <c r="K723" s="233">
        <v>0</v>
      </c>
      <c r="L723" s="232">
        <f t="shared" si="110"/>
        <v>0</v>
      </c>
      <c r="M723" s="234">
        <v>0</v>
      </c>
      <c r="N723" s="232">
        <f t="shared" si="119"/>
        <v>0</v>
      </c>
      <c r="O723" s="243"/>
      <c r="P723" s="216"/>
      <c r="Q723" s="236">
        <f t="shared" si="111"/>
        <v>0</v>
      </c>
      <c r="R723" s="237">
        <v>0</v>
      </c>
      <c r="S723" s="236">
        <f t="shared" si="112"/>
        <v>0</v>
      </c>
      <c r="T723" s="236">
        <f t="shared" si="113"/>
        <v>0</v>
      </c>
      <c r="U723" s="236">
        <f t="shared" si="114"/>
        <v>0</v>
      </c>
      <c r="V723" s="236">
        <f t="shared" si="115"/>
        <v>0</v>
      </c>
      <c r="W723" s="236">
        <f t="shared" si="116"/>
        <v>0</v>
      </c>
      <c r="X723" s="238">
        <f t="shared" si="117"/>
        <v>0</v>
      </c>
      <c r="Y723" s="238">
        <f t="shared" si="118"/>
        <v>0</v>
      </c>
    </row>
    <row r="724" spans="1:25" ht="30" x14ac:dyDescent="0.25">
      <c r="A724" s="191" t="s">
        <v>1423</v>
      </c>
      <c r="B724" s="228" t="s">
        <v>2065</v>
      </c>
      <c r="C724" s="193" t="s">
        <v>2066</v>
      </c>
      <c r="D724" s="194">
        <v>825.33</v>
      </c>
      <c r="E724" s="229">
        <v>825.33</v>
      </c>
      <c r="F724" s="230" t="s">
        <v>1915</v>
      </c>
      <c r="G724" s="231">
        <v>0</v>
      </c>
      <c r="H724" s="232">
        <v>0</v>
      </c>
      <c r="I724" s="232">
        <v>0</v>
      </c>
      <c r="J724" s="232">
        <v>0</v>
      </c>
      <c r="K724" s="233">
        <v>0</v>
      </c>
      <c r="L724" s="232">
        <f t="shared" si="110"/>
        <v>0</v>
      </c>
      <c r="M724" s="234">
        <v>0</v>
      </c>
      <c r="N724" s="232">
        <f t="shared" si="119"/>
        <v>0</v>
      </c>
      <c r="O724" s="243"/>
      <c r="P724" s="216"/>
      <c r="Q724" s="236">
        <f t="shared" si="111"/>
        <v>0</v>
      </c>
      <c r="R724" s="237">
        <v>0</v>
      </c>
      <c r="S724" s="236">
        <f t="shared" si="112"/>
        <v>0</v>
      </c>
      <c r="T724" s="236">
        <f t="shared" si="113"/>
        <v>0</v>
      </c>
      <c r="U724" s="236">
        <f t="shared" si="114"/>
        <v>0</v>
      </c>
      <c r="V724" s="236">
        <f t="shared" si="115"/>
        <v>0</v>
      </c>
      <c r="W724" s="236">
        <f t="shared" si="116"/>
        <v>0</v>
      </c>
      <c r="X724" s="238">
        <f t="shared" si="117"/>
        <v>0</v>
      </c>
      <c r="Y724" s="238">
        <f t="shared" si="118"/>
        <v>0</v>
      </c>
    </row>
    <row r="725" spans="1:25" ht="30" x14ac:dyDescent="0.25">
      <c r="A725" s="191" t="s">
        <v>1423</v>
      </c>
      <c r="B725" s="228" t="s">
        <v>2067</v>
      </c>
      <c r="C725" s="193" t="s">
        <v>2068</v>
      </c>
      <c r="D725" s="194">
        <v>2933.64</v>
      </c>
      <c r="E725" s="229">
        <v>2933.64</v>
      </c>
      <c r="F725" s="230" t="s">
        <v>1915</v>
      </c>
      <c r="G725" s="231">
        <v>3</v>
      </c>
      <c r="H725" s="232">
        <v>0</v>
      </c>
      <c r="I725" s="232">
        <v>0</v>
      </c>
      <c r="J725" s="232">
        <v>0</v>
      </c>
      <c r="K725" s="233">
        <v>0</v>
      </c>
      <c r="L725" s="232">
        <f t="shared" si="110"/>
        <v>3</v>
      </c>
      <c r="M725" s="234">
        <v>3</v>
      </c>
      <c r="N725" s="232">
        <f t="shared" si="119"/>
        <v>0</v>
      </c>
      <c r="O725" s="243"/>
      <c r="P725" s="216"/>
      <c r="Q725" s="236">
        <f t="shared" si="111"/>
        <v>8800.92</v>
      </c>
      <c r="R725" s="237">
        <v>0</v>
      </c>
      <c r="S725" s="236">
        <f t="shared" si="112"/>
        <v>0</v>
      </c>
      <c r="T725" s="236">
        <f t="shared" si="113"/>
        <v>0</v>
      </c>
      <c r="U725" s="236">
        <f t="shared" si="114"/>
        <v>0</v>
      </c>
      <c r="V725" s="236">
        <f t="shared" si="115"/>
        <v>0</v>
      </c>
      <c r="W725" s="236">
        <f t="shared" si="116"/>
        <v>8800.92</v>
      </c>
      <c r="X725" s="238">
        <f t="shared" si="117"/>
        <v>8800.92</v>
      </c>
      <c r="Y725" s="238">
        <f t="shared" si="118"/>
        <v>0</v>
      </c>
    </row>
    <row r="726" spans="1:25" ht="30" x14ac:dyDescent="0.25">
      <c r="A726" s="191" t="s">
        <v>1423</v>
      </c>
      <c r="B726" s="228" t="s">
        <v>2069</v>
      </c>
      <c r="C726" s="193" t="s">
        <v>2070</v>
      </c>
      <c r="D726" s="194">
        <v>650.66</v>
      </c>
      <c r="E726" s="229">
        <v>650.66</v>
      </c>
      <c r="F726" s="230" t="s">
        <v>1915</v>
      </c>
      <c r="G726" s="231">
        <v>0</v>
      </c>
      <c r="H726" s="232">
        <v>0</v>
      </c>
      <c r="I726" s="232">
        <v>0</v>
      </c>
      <c r="J726" s="232">
        <v>0</v>
      </c>
      <c r="K726" s="233">
        <v>0</v>
      </c>
      <c r="L726" s="232">
        <f t="shared" si="110"/>
        <v>0</v>
      </c>
      <c r="M726" s="234">
        <v>0</v>
      </c>
      <c r="N726" s="232">
        <f t="shared" si="119"/>
        <v>0</v>
      </c>
      <c r="O726" s="242"/>
      <c r="P726" s="216"/>
      <c r="Q726" s="236">
        <f t="shared" si="111"/>
        <v>0</v>
      </c>
      <c r="R726" s="237">
        <v>0</v>
      </c>
      <c r="S726" s="236">
        <f t="shared" si="112"/>
        <v>0</v>
      </c>
      <c r="T726" s="236">
        <f t="shared" si="113"/>
        <v>0</v>
      </c>
      <c r="U726" s="236">
        <f t="shared" si="114"/>
        <v>0</v>
      </c>
      <c r="V726" s="236">
        <f t="shared" si="115"/>
        <v>0</v>
      </c>
      <c r="W726" s="236">
        <f t="shared" si="116"/>
        <v>0</v>
      </c>
      <c r="X726" s="238">
        <f t="shared" si="117"/>
        <v>0</v>
      </c>
      <c r="Y726" s="238">
        <f t="shared" si="118"/>
        <v>0</v>
      </c>
    </row>
    <row r="727" spans="1:25" ht="45" x14ac:dyDescent="0.25">
      <c r="A727" s="191" t="s">
        <v>1423</v>
      </c>
      <c r="B727" s="228" t="s">
        <v>2071</v>
      </c>
      <c r="C727" s="193" t="s">
        <v>2072</v>
      </c>
      <c r="D727" s="194">
        <v>3509.29</v>
      </c>
      <c r="E727" s="229">
        <v>3509.29</v>
      </c>
      <c r="F727" s="230" t="s">
        <v>159</v>
      </c>
      <c r="G727" s="231">
        <v>0</v>
      </c>
      <c r="H727" s="232">
        <v>0</v>
      </c>
      <c r="I727" s="232">
        <v>0</v>
      </c>
      <c r="J727" s="232">
        <v>0</v>
      </c>
      <c r="K727" s="233">
        <v>0</v>
      </c>
      <c r="L727" s="232">
        <f t="shared" si="110"/>
        <v>0</v>
      </c>
      <c r="M727" s="234">
        <v>0</v>
      </c>
      <c r="N727" s="232">
        <f t="shared" si="119"/>
        <v>0</v>
      </c>
      <c r="O727" s="243"/>
      <c r="P727" s="216"/>
      <c r="Q727" s="236">
        <f t="shared" si="111"/>
        <v>0</v>
      </c>
      <c r="R727" s="237">
        <v>0</v>
      </c>
      <c r="S727" s="236">
        <f t="shared" si="112"/>
        <v>0</v>
      </c>
      <c r="T727" s="236">
        <f t="shared" si="113"/>
        <v>0</v>
      </c>
      <c r="U727" s="236">
        <f t="shared" si="114"/>
        <v>0</v>
      </c>
      <c r="V727" s="236">
        <f t="shared" si="115"/>
        <v>0</v>
      </c>
      <c r="W727" s="236">
        <f t="shared" si="116"/>
        <v>0</v>
      </c>
      <c r="X727" s="238">
        <f t="shared" si="117"/>
        <v>0</v>
      </c>
      <c r="Y727" s="238">
        <f t="shared" si="118"/>
        <v>0</v>
      </c>
    </row>
    <row r="728" spans="1:25" ht="45" x14ac:dyDescent="0.25">
      <c r="A728" s="191" t="s">
        <v>1423</v>
      </c>
      <c r="B728" s="228" t="s">
        <v>2073</v>
      </c>
      <c r="C728" s="193" t="s">
        <v>2074</v>
      </c>
      <c r="D728" s="194">
        <v>728.48</v>
      </c>
      <c r="E728" s="229">
        <v>728.48</v>
      </c>
      <c r="F728" s="230" t="s">
        <v>159</v>
      </c>
      <c r="G728" s="231">
        <v>0</v>
      </c>
      <c r="H728" s="232">
        <v>0</v>
      </c>
      <c r="I728" s="232">
        <v>0</v>
      </c>
      <c r="J728" s="232">
        <v>0</v>
      </c>
      <c r="K728" s="233">
        <v>0</v>
      </c>
      <c r="L728" s="232">
        <f t="shared" si="110"/>
        <v>0</v>
      </c>
      <c r="M728" s="234">
        <v>0</v>
      </c>
      <c r="N728" s="232">
        <f t="shared" si="119"/>
        <v>0</v>
      </c>
      <c r="O728" s="243"/>
      <c r="P728" s="216"/>
      <c r="Q728" s="236">
        <f t="shared" si="111"/>
        <v>0</v>
      </c>
      <c r="R728" s="237">
        <v>0</v>
      </c>
      <c r="S728" s="236">
        <f t="shared" si="112"/>
        <v>0</v>
      </c>
      <c r="T728" s="236">
        <f t="shared" si="113"/>
        <v>0</v>
      </c>
      <c r="U728" s="236">
        <f t="shared" si="114"/>
        <v>0</v>
      </c>
      <c r="V728" s="236">
        <f t="shared" si="115"/>
        <v>0</v>
      </c>
      <c r="W728" s="236">
        <f t="shared" si="116"/>
        <v>0</v>
      </c>
      <c r="X728" s="238">
        <f t="shared" si="117"/>
        <v>0</v>
      </c>
      <c r="Y728" s="238">
        <f t="shared" si="118"/>
        <v>0</v>
      </c>
    </row>
    <row r="729" spans="1:25" ht="30" x14ac:dyDescent="0.25">
      <c r="A729" s="191" t="s">
        <v>1423</v>
      </c>
      <c r="B729" s="228" t="s">
        <v>2075</v>
      </c>
      <c r="C729" s="193" t="s">
        <v>2076</v>
      </c>
      <c r="D729" s="194">
        <v>728.48</v>
      </c>
      <c r="E729" s="229">
        <v>728.48</v>
      </c>
      <c r="F729" s="230" t="s">
        <v>159</v>
      </c>
      <c r="G729" s="231">
        <v>0</v>
      </c>
      <c r="H729" s="232">
        <v>0</v>
      </c>
      <c r="I729" s="232">
        <v>0</v>
      </c>
      <c r="J729" s="232">
        <v>0</v>
      </c>
      <c r="K729" s="233">
        <v>0</v>
      </c>
      <c r="L729" s="232">
        <f t="shared" si="110"/>
        <v>0</v>
      </c>
      <c r="M729" s="234">
        <v>0</v>
      </c>
      <c r="N729" s="232">
        <f t="shared" si="119"/>
        <v>0</v>
      </c>
      <c r="O729" s="243"/>
      <c r="P729" s="216"/>
      <c r="Q729" s="236">
        <f t="shared" si="111"/>
        <v>0</v>
      </c>
      <c r="R729" s="237">
        <v>0</v>
      </c>
      <c r="S729" s="236">
        <f t="shared" si="112"/>
        <v>0</v>
      </c>
      <c r="T729" s="236">
        <f t="shared" si="113"/>
        <v>0</v>
      </c>
      <c r="U729" s="236">
        <f t="shared" si="114"/>
        <v>0</v>
      </c>
      <c r="V729" s="236">
        <f t="shared" si="115"/>
        <v>0</v>
      </c>
      <c r="W729" s="236">
        <f t="shared" si="116"/>
        <v>0</v>
      </c>
      <c r="X729" s="238">
        <f t="shared" si="117"/>
        <v>0</v>
      </c>
      <c r="Y729" s="238">
        <f t="shared" si="118"/>
        <v>0</v>
      </c>
    </row>
    <row r="730" spans="1:25" ht="45" x14ac:dyDescent="0.25">
      <c r="A730" s="191" t="s">
        <v>1423</v>
      </c>
      <c r="B730" s="228" t="s">
        <v>2077</v>
      </c>
      <c r="C730" s="193" t="s">
        <v>2078</v>
      </c>
      <c r="D730" s="194">
        <v>835.99</v>
      </c>
      <c r="E730" s="229">
        <v>835.99</v>
      </c>
      <c r="F730" s="230" t="s">
        <v>33</v>
      </c>
      <c r="G730" s="231">
        <v>0</v>
      </c>
      <c r="H730" s="232">
        <v>0</v>
      </c>
      <c r="I730" s="232">
        <v>0</v>
      </c>
      <c r="J730" s="232">
        <v>0</v>
      </c>
      <c r="K730" s="233">
        <v>0</v>
      </c>
      <c r="L730" s="232">
        <f t="shared" si="110"/>
        <v>0</v>
      </c>
      <c r="M730" s="234">
        <v>0</v>
      </c>
      <c r="N730" s="232">
        <f t="shared" si="119"/>
        <v>0</v>
      </c>
      <c r="O730" s="242"/>
      <c r="P730" s="216"/>
      <c r="Q730" s="236">
        <f t="shared" si="111"/>
        <v>0</v>
      </c>
      <c r="R730" s="237">
        <v>0</v>
      </c>
      <c r="S730" s="236">
        <f t="shared" si="112"/>
        <v>0</v>
      </c>
      <c r="T730" s="236">
        <f t="shared" si="113"/>
        <v>0</v>
      </c>
      <c r="U730" s="236">
        <f t="shared" si="114"/>
        <v>0</v>
      </c>
      <c r="V730" s="236">
        <f t="shared" si="115"/>
        <v>0</v>
      </c>
      <c r="W730" s="236">
        <f t="shared" si="116"/>
        <v>0</v>
      </c>
      <c r="X730" s="238">
        <f t="shared" si="117"/>
        <v>0</v>
      </c>
      <c r="Y730" s="238">
        <f t="shared" si="118"/>
        <v>0</v>
      </c>
    </row>
    <row r="731" spans="1:25" ht="30" x14ac:dyDescent="0.25">
      <c r="A731" s="191" t="s">
        <v>1423</v>
      </c>
      <c r="B731" s="228" t="s">
        <v>2079</v>
      </c>
      <c r="C731" s="193" t="s">
        <v>2080</v>
      </c>
      <c r="D731" s="194">
        <v>3596</v>
      </c>
      <c r="E731" s="229">
        <v>3596</v>
      </c>
      <c r="F731" s="230"/>
      <c r="G731" s="231">
        <v>7</v>
      </c>
      <c r="H731" s="232">
        <v>0</v>
      </c>
      <c r="I731" s="232">
        <v>0</v>
      </c>
      <c r="J731" s="232">
        <v>0</v>
      </c>
      <c r="K731" s="233">
        <v>0</v>
      </c>
      <c r="L731" s="232">
        <f t="shared" si="110"/>
        <v>7</v>
      </c>
      <c r="M731" s="234">
        <v>7</v>
      </c>
      <c r="N731" s="232">
        <f t="shared" si="119"/>
        <v>0</v>
      </c>
      <c r="O731" s="243"/>
      <c r="P731" s="216"/>
      <c r="Q731" s="236">
        <f t="shared" si="111"/>
        <v>25172</v>
      </c>
      <c r="R731" s="237">
        <v>0</v>
      </c>
      <c r="S731" s="236">
        <f t="shared" si="112"/>
        <v>0</v>
      </c>
      <c r="T731" s="236">
        <f t="shared" si="113"/>
        <v>0</v>
      </c>
      <c r="U731" s="236">
        <f t="shared" si="114"/>
        <v>0</v>
      </c>
      <c r="V731" s="236">
        <f t="shared" si="115"/>
        <v>0</v>
      </c>
      <c r="W731" s="236">
        <f t="shared" si="116"/>
        <v>25172</v>
      </c>
      <c r="X731" s="238">
        <f t="shared" si="117"/>
        <v>25172</v>
      </c>
      <c r="Y731" s="238">
        <f t="shared" si="118"/>
        <v>0</v>
      </c>
    </row>
    <row r="732" spans="1:25" ht="45" x14ac:dyDescent="0.25">
      <c r="A732" s="191" t="s">
        <v>1053</v>
      </c>
      <c r="B732" s="228" t="s">
        <v>1218</v>
      </c>
      <c r="C732" s="193" t="s">
        <v>1219</v>
      </c>
      <c r="D732" s="194">
        <v>527.44000000000005</v>
      </c>
      <c r="E732" s="229">
        <v>527.44000000000005</v>
      </c>
      <c r="F732" s="230" t="s">
        <v>33</v>
      </c>
      <c r="G732" s="231">
        <v>0</v>
      </c>
      <c r="H732" s="232">
        <v>0</v>
      </c>
      <c r="I732" s="232">
        <v>0</v>
      </c>
      <c r="J732" s="232">
        <v>0</v>
      </c>
      <c r="K732" s="233">
        <v>0</v>
      </c>
      <c r="L732" s="232">
        <f t="shared" si="110"/>
        <v>0</v>
      </c>
      <c r="M732" s="234">
        <v>0</v>
      </c>
      <c r="N732" s="232">
        <f t="shared" si="119"/>
        <v>0</v>
      </c>
      <c r="O732" s="243"/>
      <c r="P732" s="216"/>
      <c r="Q732" s="236">
        <f t="shared" si="111"/>
        <v>0</v>
      </c>
      <c r="R732" s="237">
        <v>0</v>
      </c>
      <c r="S732" s="236">
        <f t="shared" si="112"/>
        <v>0</v>
      </c>
      <c r="T732" s="236">
        <f t="shared" si="113"/>
        <v>0</v>
      </c>
      <c r="U732" s="236">
        <f t="shared" si="114"/>
        <v>0</v>
      </c>
      <c r="V732" s="236">
        <f t="shared" si="115"/>
        <v>0</v>
      </c>
      <c r="W732" s="236">
        <f t="shared" si="116"/>
        <v>0</v>
      </c>
      <c r="X732" s="238">
        <f t="shared" si="117"/>
        <v>0</v>
      </c>
      <c r="Y732" s="238">
        <f t="shared" si="118"/>
        <v>0</v>
      </c>
    </row>
    <row r="733" spans="1:25" ht="45" x14ac:dyDescent="0.25">
      <c r="A733" s="191" t="s">
        <v>1436</v>
      </c>
      <c r="B733" s="228" t="s">
        <v>1480</v>
      </c>
      <c r="C733" s="193" t="s">
        <v>1481</v>
      </c>
      <c r="D733" s="194">
        <v>24</v>
      </c>
      <c r="E733" s="229">
        <v>24</v>
      </c>
      <c r="F733" s="230" t="s">
        <v>33</v>
      </c>
      <c r="G733" s="231">
        <v>0</v>
      </c>
      <c r="H733" s="232">
        <v>0</v>
      </c>
      <c r="I733" s="232">
        <v>0</v>
      </c>
      <c r="J733" s="232">
        <v>0</v>
      </c>
      <c r="K733" s="233">
        <v>0</v>
      </c>
      <c r="L733" s="232">
        <f t="shared" si="110"/>
        <v>0</v>
      </c>
      <c r="M733" s="234">
        <v>0</v>
      </c>
      <c r="N733" s="232">
        <f t="shared" si="119"/>
        <v>0</v>
      </c>
      <c r="O733" s="243"/>
      <c r="P733" s="216"/>
      <c r="Q733" s="236">
        <f t="shared" si="111"/>
        <v>0</v>
      </c>
      <c r="R733" s="237">
        <v>0</v>
      </c>
      <c r="S733" s="236">
        <f t="shared" si="112"/>
        <v>0</v>
      </c>
      <c r="T733" s="236">
        <f t="shared" si="113"/>
        <v>0</v>
      </c>
      <c r="U733" s="236">
        <f t="shared" si="114"/>
        <v>0</v>
      </c>
      <c r="V733" s="236">
        <f t="shared" si="115"/>
        <v>0</v>
      </c>
      <c r="W733" s="236">
        <f t="shared" si="116"/>
        <v>0</v>
      </c>
      <c r="X733" s="238">
        <f t="shared" si="117"/>
        <v>0</v>
      </c>
      <c r="Y733" s="238">
        <f t="shared" si="118"/>
        <v>0</v>
      </c>
    </row>
    <row r="734" spans="1:25" ht="30" x14ac:dyDescent="0.25">
      <c r="A734" s="191" t="s">
        <v>1271</v>
      </c>
      <c r="B734" s="228" t="s">
        <v>1723</v>
      </c>
      <c r="C734" s="193" t="s">
        <v>1724</v>
      </c>
      <c r="D734" s="194">
        <v>121.88</v>
      </c>
      <c r="E734" s="229">
        <v>121.88</v>
      </c>
      <c r="F734" s="230" t="s">
        <v>33</v>
      </c>
      <c r="G734" s="231">
        <v>7</v>
      </c>
      <c r="H734" s="232">
        <v>0</v>
      </c>
      <c r="I734" s="232">
        <v>0</v>
      </c>
      <c r="J734" s="232">
        <v>0</v>
      </c>
      <c r="K734" s="233">
        <v>0</v>
      </c>
      <c r="L734" s="232">
        <f t="shared" si="110"/>
        <v>7</v>
      </c>
      <c r="M734" s="234">
        <v>7</v>
      </c>
      <c r="N734" s="232">
        <f t="shared" si="119"/>
        <v>0</v>
      </c>
      <c r="O734" s="243"/>
      <c r="P734" s="216"/>
      <c r="Q734" s="236">
        <f t="shared" si="111"/>
        <v>853.16</v>
      </c>
      <c r="R734" s="237">
        <v>0</v>
      </c>
      <c r="S734" s="236">
        <f t="shared" si="112"/>
        <v>0</v>
      </c>
      <c r="T734" s="236">
        <f t="shared" si="113"/>
        <v>0</v>
      </c>
      <c r="U734" s="236">
        <f t="shared" si="114"/>
        <v>0</v>
      </c>
      <c r="V734" s="236">
        <f t="shared" si="115"/>
        <v>0</v>
      </c>
      <c r="W734" s="236">
        <f t="shared" si="116"/>
        <v>853.16</v>
      </c>
      <c r="X734" s="238">
        <f t="shared" si="117"/>
        <v>853.16</v>
      </c>
      <c r="Y734" s="238">
        <f t="shared" si="118"/>
        <v>0</v>
      </c>
    </row>
    <row r="735" spans="1:25" ht="30" x14ac:dyDescent="0.25">
      <c r="A735" s="191" t="s">
        <v>1423</v>
      </c>
      <c r="B735" s="228" t="s">
        <v>2081</v>
      </c>
      <c r="C735" s="193" t="s">
        <v>2082</v>
      </c>
      <c r="D735" s="194">
        <v>149</v>
      </c>
      <c r="E735" s="229">
        <v>149</v>
      </c>
      <c r="F735" s="230" t="s">
        <v>33</v>
      </c>
      <c r="G735" s="231">
        <v>8</v>
      </c>
      <c r="H735" s="232">
        <v>0</v>
      </c>
      <c r="I735" s="232">
        <v>0</v>
      </c>
      <c r="J735" s="232">
        <v>0</v>
      </c>
      <c r="K735" s="233">
        <v>0</v>
      </c>
      <c r="L735" s="232">
        <f t="shared" si="110"/>
        <v>8</v>
      </c>
      <c r="M735" s="234">
        <v>8</v>
      </c>
      <c r="N735" s="232">
        <f t="shared" si="119"/>
        <v>0</v>
      </c>
      <c r="O735" s="243"/>
      <c r="P735" s="216"/>
      <c r="Q735" s="236">
        <f t="shared" si="111"/>
        <v>1192</v>
      </c>
      <c r="R735" s="237">
        <v>0</v>
      </c>
      <c r="S735" s="236">
        <f t="shared" si="112"/>
        <v>0</v>
      </c>
      <c r="T735" s="236">
        <f t="shared" si="113"/>
        <v>0</v>
      </c>
      <c r="U735" s="236">
        <f t="shared" si="114"/>
        <v>0</v>
      </c>
      <c r="V735" s="236">
        <f t="shared" si="115"/>
        <v>0</v>
      </c>
      <c r="W735" s="236">
        <f t="shared" si="116"/>
        <v>1192</v>
      </c>
      <c r="X735" s="238">
        <f t="shared" si="117"/>
        <v>1192</v>
      </c>
      <c r="Y735" s="238">
        <f t="shared" si="118"/>
        <v>0</v>
      </c>
    </row>
    <row r="736" spans="1:25" ht="60" x14ac:dyDescent="0.25">
      <c r="A736" s="191" t="s">
        <v>674</v>
      </c>
      <c r="B736" s="228" t="s">
        <v>912</v>
      </c>
      <c r="C736" s="193" t="s">
        <v>913</v>
      </c>
      <c r="D736" s="194">
        <v>195.21</v>
      </c>
      <c r="E736" s="229">
        <v>195.21</v>
      </c>
      <c r="F736" s="230" t="s">
        <v>33</v>
      </c>
      <c r="G736" s="231">
        <v>0</v>
      </c>
      <c r="H736" s="232">
        <v>0</v>
      </c>
      <c r="I736" s="232">
        <v>0</v>
      </c>
      <c r="J736" s="232">
        <v>0</v>
      </c>
      <c r="K736" s="233">
        <v>0</v>
      </c>
      <c r="L736" s="232">
        <f t="shared" si="110"/>
        <v>0</v>
      </c>
      <c r="M736" s="234">
        <v>0</v>
      </c>
      <c r="N736" s="232">
        <f t="shared" si="119"/>
        <v>0</v>
      </c>
      <c r="O736" s="242"/>
      <c r="P736" s="216"/>
      <c r="Q736" s="236">
        <f t="shared" si="111"/>
        <v>0</v>
      </c>
      <c r="R736" s="237">
        <v>0</v>
      </c>
      <c r="S736" s="236">
        <f t="shared" si="112"/>
        <v>0</v>
      </c>
      <c r="T736" s="236">
        <f t="shared" si="113"/>
        <v>0</v>
      </c>
      <c r="U736" s="236">
        <f t="shared" si="114"/>
        <v>0</v>
      </c>
      <c r="V736" s="236">
        <f t="shared" si="115"/>
        <v>0</v>
      </c>
      <c r="W736" s="236">
        <f t="shared" si="116"/>
        <v>0</v>
      </c>
      <c r="X736" s="238">
        <f t="shared" si="117"/>
        <v>0</v>
      </c>
      <c r="Y736" s="238">
        <f t="shared" si="118"/>
        <v>0</v>
      </c>
    </row>
    <row r="737" spans="1:25" ht="30" x14ac:dyDescent="0.25">
      <c r="A737" s="191" t="s">
        <v>1053</v>
      </c>
      <c r="B737" s="228" t="s">
        <v>1220</v>
      </c>
      <c r="C737" s="193" t="s">
        <v>1221</v>
      </c>
      <c r="D737" s="194">
        <v>51.37</v>
      </c>
      <c r="E737" s="229">
        <v>51.37</v>
      </c>
      <c r="F737" s="230" t="s">
        <v>33</v>
      </c>
      <c r="G737" s="231">
        <v>3</v>
      </c>
      <c r="H737" s="232">
        <v>0</v>
      </c>
      <c r="I737" s="232">
        <v>0</v>
      </c>
      <c r="J737" s="232">
        <v>0</v>
      </c>
      <c r="K737" s="233">
        <v>0</v>
      </c>
      <c r="L737" s="232">
        <f t="shared" si="110"/>
        <v>3</v>
      </c>
      <c r="M737" s="234">
        <v>3</v>
      </c>
      <c r="N737" s="232">
        <f t="shared" si="119"/>
        <v>0</v>
      </c>
      <c r="O737" s="243"/>
      <c r="P737" s="216"/>
      <c r="Q737" s="236">
        <f t="shared" si="111"/>
        <v>154.10999999999999</v>
      </c>
      <c r="R737" s="237">
        <v>0</v>
      </c>
      <c r="S737" s="236">
        <f t="shared" si="112"/>
        <v>0</v>
      </c>
      <c r="T737" s="236">
        <f t="shared" si="113"/>
        <v>0</v>
      </c>
      <c r="U737" s="236">
        <f t="shared" si="114"/>
        <v>0</v>
      </c>
      <c r="V737" s="236">
        <f t="shared" si="115"/>
        <v>0</v>
      </c>
      <c r="W737" s="236">
        <f t="shared" si="116"/>
        <v>154.10999999999999</v>
      </c>
      <c r="X737" s="238">
        <f t="shared" si="117"/>
        <v>154.10999999999999</v>
      </c>
      <c r="Y737" s="238">
        <f t="shared" si="118"/>
        <v>0</v>
      </c>
    </row>
    <row r="738" spans="1:25" ht="30" x14ac:dyDescent="0.25">
      <c r="A738" s="191" t="s">
        <v>1053</v>
      </c>
      <c r="B738" s="228" t="s">
        <v>1222</v>
      </c>
      <c r="C738" s="193" t="s">
        <v>1223</v>
      </c>
      <c r="D738" s="194">
        <v>12.93</v>
      </c>
      <c r="E738" s="229">
        <v>12.93</v>
      </c>
      <c r="F738" s="230" t="s">
        <v>33</v>
      </c>
      <c r="G738" s="231">
        <v>7</v>
      </c>
      <c r="H738" s="232">
        <v>0</v>
      </c>
      <c r="I738" s="232">
        <v>0</v>
      </c>
      <c r="J738" s="232">
        <v>0</v>
      </c>
      <c r="K738" s="233">
        <v>0</v>
      </c>
      <c r="L738" s="232">
        <f t="shared" si="110"/>
        <v>7</v>
      </c>
      <c r="M738" s="234">
        <v>7</v>
      </c>
      <c r="N738" s="232">
        <f t="shared" si="119"/>
        <v>0</v>
      </c>
      <c r="O738" s="243"/>
      <c r="P738" s="216"/>
      <c r="Q738" s="236">
        <f t="shared" si="111"/>
        <v>90.509999999999991</v>
      </c>
      <c r="R738" s="237">
        <v>0</v>
      </c>
      <c r="S738" s="236">
        <f t="shared" si="112"/>
        <v>0</v>
      </c>
      <c r="T738" s="236">
        <f t="shared" si="113"/>
        <v>0</v>
      </c>
      <c r="U738" s="236">
        <f t="shared" si="114"/>
        <v>0</v>
      </c>
      <c r="V738" s="236">
        <f t="shared" si="115"/>
        <v>0</v>
      </c>
      <c r="W738" s="236">
        <f t="shared" si="116"/>
        <v>90.509999999999991</v>
      </c>
      <c r="X738" s="238">
        <f t="shared" si="117"/>
        <v>90.509999999999991</v>
      </c>
      <c r="Y738" s="238">
        <f t="shared" si="118"/>
        <v>0</v>
      </c>
    </row>
    <row r="739" spans="1:25" ht="30" x14ac:dyDescent="0.25">
      <c r="A739" s="191" t="s">
        <v>1053</v>
      </c>
      <c r="B739" s="228" t="s">
        <v>1224</v>
      </c>
      <c r="C739" s="193" t="s">
        <v>1225</v>
      </c>
      <c r="D739" s="194">
        <v>21.12</v>
      </c>
      <c r="E739" s="229">
        <v>21.12</v>
      </c>
      <c r="F739" s="230" t="s">
        <v>33</v>
      </c>
      <c r="G739" s="231">
        <v>10</v>
      </c>
      <c r="H739" s="232">
        <v>0</v>
      </c>
      <c r="I739" s="232">
        <v>0</v>
      </c>
      <c r="J739" s="232">
        <v>0</v>
      </c>
      <c r="K739" s="233">
        <v>0</v>
      </c>
      <c r="L739" s="232">
        <f t="shared" si="110"/>
        <v>10</v>
      </c>
      <c r="M739" s="234">
        <v>10</v>
      </c>
      <c r="N739" s="232">
        <f t="shared" si="119"/>
        <v>0</v>
      </c>
      <c r="O739" s="242"/>
      <c r="P739" s="216"/>
      <c r="Q739" s="236">
        <f t="shared" si="111"/>
        <v>211.20000000000002</v>
      </c>
      <c r="R739" s="237">
        <v>0</v>
      </c>
      <c r="S739" s="236">
        <f t="shared" si="112"/>
        <v>0</v>
      </c>
      <c r="T739" s="236">
        <f t="shared" si="113"/>
        <v>0</v>
      </c>
      <c r="U739" s="236">
        <f t="shared" si="114"/>
        <v>0</v>
      </c>
      <c r="V739" s="236">
        <f t="shared" si="115"/>
        <v>0</v>
      </c>
      <c r="W739" s="236">
        <f t="shared" si="116"/>
        <v>211.20000000000002</v>
      </c>
      <c r="X739" s="238">
        <f t="shared" si="117"/>
        <v>211.20000000000002</v>
      </c>
      <c r="Y739" s="238">
        <f t="shared" si="118"/>
        <v>0</v>
      </c>
    </row>
    <row r="740" spans="1:25" ht="45" x14ac:dyDescent="0.25">
      <c r="A740" s="191" t="s">
        <v>1053</v>
      </c>
      <c r="B740" s="228" t="s">
        <v>1226</v>
      </c>
      <c r="C740" s="193" t="s">
        <v>1227</v>
      </c>
      <c r="D740" s="194">
        <v>36.53</v>
      </c>
      <c r="E740" s="229">
        <v>36.53</v>
      </c>
      <c r="F740" s="230" t="s">
        <v>33</v>
      </c>
      <c r="G740" s="231">
        <v>0</v>
      </c>
      <c r="H740" s="232">
        <v>0</v>
      </c>
      <c r="I740" s="232">
        <v>0</v>
      </c>
      <c r="J740" s="232">
        <v>0</v>
      </c>
      <c r="K740" s="233">
        <v>0</v>
      </c>
      <c r="L740" s="232">
        <f t="shared" si="110"/>
        <v>0</v>
      </c>
      <c r="M740" s="234">
        <v>0</v>
      </c>
      <c r="N740" s="232">
        <f t="shared" si="119"/>
        <v>0</v>
      </c>
      <c r="O740" s="242"/>
      <c r="P740" s="216"/>
      <c r="Q740" s="236">
        <f t="shared" si="111"/>
        <v>0</v>
      </c>
      <c r="R740" s="237">
        <v>0</v>
      </c>
      <c r="S740" s="236">
        <f t="shared" si="112"/>
        <v>0</v>
      </c>
      <c r="T740" s="236">
        <f t="shared" si="113"/>
        <v>0</v>
      </c>
      <c r="U740" s="236">
        <f t="shared" si="114"/>
        <v>0</v>
      </c>
      <c r="V740" s="236">
        <f t="shared" si="115"/>
        <v>0</v>
      </c>
      <c r="W740" s="236">
        <f t="shared" si="116"/>
        <v>0</v>
      </c>
      <c r="X740" s="238">
        <f t="shared" si="117"/>
        <v>0</v>
      </c>
      <c r="Y740" s="238">
        <f t="shared" si="118"/>
        <v>0</v>
      </c>
    </row>
    <row r="741" spans="1:25" ht="60" x14ac:dyDescent="0.25">
      <c r="A741" s="191" t="s">
        <v>674</v>
      </c>
      <c r="B741" s="228" t="s">
        <v>914</v>
      </c>
      <c r="C741" s="193" t="s">
        <v>915</v>
      </c>
      <c r="D741" s="194">
        <v>701.8</v>
      </c>
      <c r="E741" s="229">
        <v>701.8</v>
      </c>
      <c r="F741" s="230" t="s">
        <v>33</v>
      </c>
      <c r="G741" s="231">
        <v>0</v>
      </c>
      <c r="H741" s="232">
        <v>0</v>
      </c>
      <c r="I741" s="232">
        <v>0</v>
      </c>
      <c r="J741" s="232">
        <v>0</v>
      </c>
      <c r="K741" s="233">
        <v>0</v>
      </c>
      <c r="L741" s="232">
        <f t="shared" si="110"/>
        <v>0</v>
      </c>
      <c r="M741" s="234">
        <v>0</v>
      </c>
      <c r="N741" s="232">
        <f t="shared" si="119"/>
        <v>0</v>
      </c>
      <c r="O741" s="242"/>
      <c r="P741" s="216"/>
      <c r="Q741" s="236">
        <f t="shared" si="111"/>
        <v>0</v>
      </c>
      <c r="R741" s="237">
        <v>0</v>
      </c>
      <c r="S741" s="236">
        <f t="shared" si="112"/>
        <v>0</v>
      </c>
      <c r="T741" s="236">
        <f t="shared" si="113"/>
        <v>0</v>
      </c>
      <c r="U741" s="236">
        <f t="shared" si="114"/>
        <v>0</v>
      </c>
      <c r="V741" s="236">
        <f t="shared" si="115"/>
        <v>0</v>
      </c>
      <c r="W741" s="236">
        <f t="shared" si="116"/>
        <v>0</v>
      </c>
      <c r="X741" s="238">
        <f t="shared" si="117"/>
        <v>0</v>
      </c>
      <c r="Y741" s="238">
        <f t="shared" si="118"/>
        <v>0</v>
      </c>
    </row>
    <row r="742" spans="1:25" ht="60" x14ac:dyDescent="0.25">
      <c r="A742" s="191" t="s">
        <v>674</v>
      </c>
      <c r="B742" s="228" t="s">
        <v>916</v>
      </c>
      <c r="C742" s="193" t="s">
        <v>917</v>
      </c>
      <c r="D742" s="194">
        <v>350.32</v>
      </c>
      <c r="E742" s="229">
        <v>350.32</v>
      </c>
      <c r="F742" s="230" t="s">
        <v>33</v>
      </c>
      <c r="G742" s="231">
        <v>0</v>
      </c>
      <c r="H742" s="232">
        <v>0</v>
      </c>
      <c r="I742" s="232">
        <v>0</v>
      </c>
      <c r="J742" s="232">
        <v>0</v>
      </c>
      <c r="K742" s="233">
        <v>0</v>
      </c>
      <c r="L742" s="232">
        <f t="shared" si="110"/>
        <v>0</v>
      </c>
      <c r="M742" s="234">
        <v>0</v>
      </c>
      <c r="N742" s="232">
        <f t="shared" si="119"/>
        <v>0</v>
      </c>
      <c r="O742" s="242"/>
      <c r="P742" s="216"/>
      <c r="Q742" s="236">
        <f t="shared" si="111"/>
        <v>0</v>
      </c>
      <c r="R742" s="237">
        <v>0</v>
      </c>
      <c r="S742" s="236">
        <f t="shared" si="112"/>
        <v>0</v>
      </c>
      <c r="T742" s="236">
        <f t="shared" si="113"/>
        <v>0</v>
      </c>
      <c r="U742" s="236">
        <f t="shared" si="114"/>
        <v>0</v>
      </c>
      <c r="V742" s="236">
        <f t="shared" si="115"/>
        <v>0</v>
      </c>
      <c r="W742" s="236">
        <f t="shared" si="116"/>
        <v>0</v>
      </c>
      <c r="X742" s="238">
        <f t="shared" si="117"/>
        <v>0</v>
      </c>
      <c r="Y742" s="238">
        <f t="shared" si="118"/>
        <v>0</v>
      </c>
    </row>
    <row r="743" spans="1:25" ht="45" x14ac:dyDescent="0.25">
      <c r="A743" s="191" t="s">
        <v>674</v>
      </c>
      <c r="B743" s="228" t="s">
        <v>918</v>
      </c>
      <c r="C743" s="193" t="s">
        <v>919</v>
      </c>
      <c r="D743" s="194">
        <v>671.64</v>
      </c>
      <c r="E743" s="229">
        <v>671.64</v>
      </c>
      <c r="F743" s="230" t="s">
        <v>33</v>
      </c>
      <c r="G743" s="231">
        <v>0</v>
      </c>
      <c r="H743" s="232">
        <v>0</v>
      </c>
      <c r="I743" s="232">
        <v>0</v>
      </c>
      <c r="J743" s="232">
        <v>0</v>
      </c>
      <c r="K743" s="233">
        <v>0</v>
      </c>
      <c r="L743" s="232">
        <f t="shared" si="110"/>
        <v>0</v>
      </c>
      <c r="M743" s="234">
        <v>0</v>
      </c>
      <c r="N743" s="232">
        <f t="shared" si="119"/>
        <v>0</v>
      </c>
      <c r="O743" s="242"/>
      <c r="P743" s="216"/>
      <c r="Q743" s="236">
        <f t="shared" si="111"/>
        <v>0</v>
      </c>
      <c r="R743" s="237">
        <v>0</v>
      </c>
      <c r="S743" s="236">
        <f t="shared" si="112"/>
        <v>0</v>
      </c>
      <c r="T743" s="236">
        <f t="shared" si="113"/>
        <v>0</v>
      </c>
      <c r="U743" s="236">
        <f t="shared" si="114"/>
        <v>0</v>
      </c>
      <c r="V743" s="236">
        <f t="shared" si="115"/>
        <v>0</v>
      </c>
      <c r="W743" s="236">
        <f t="shared" si="116"/>
        <v>0</v>
      </c>
      <c r="X743" s="238">
        <f t="shared" si="117"/>
        <v>0</v>
      </c>
      <c r="Y743" s="238">
        <f t="shared" si="118"/>
        <v>0</v>
      </c>
    </row>
    <row r="744" spans="1:25" ht="18" x14ac:dyDescent="0.25">
      <c r="A744" s="191" t="s">
        <v>1271</v>
      </c>
      <c r="B744" s="228" t="s">
        <v>1725</v>
      </c>
      <c r="C744" s="193" t="s">
        <v>1726</v>
      </c>
      <c r="D744" s="194">
        <v>40.89</v>
      </c>
      <c r="E744" s="229">
        <v>40.89</v>
      </c>
      <c r="F744" s="230" t="s">
        <v>33</v>
      </c>
      <c r="G744" s="231">
        <v>0</v>
      </c>
      <c r="H744" s="232">
        <v>0</v>
      </c>
      <c r="I744" s="232">
        <v>0</v>
      </c>
      <c r="J744" s="232">
        <v>0</v>
      </c>
      <c r="K744" s="233">
        <v>0</v>
      </c>
      <c r="L744" s="232">
        <f t="shared" si="110"/>
        <v>0</v>
      </c>
      <c r="M744" s="234">
        <v>0</v>
      </c>
      <c r="N744" s="232">
        <f t="shared" si="119"/>
        <v>0</v>
      </c>
      <c r="O744" s="242"/>
      <c r="P744" s="216"/>
      <c r="Q744" s="236">
        <f t="shared" si="111"/>
        <v>0</v>
      </c>
      <c r="R744" s="237">
        <v>0</v>
      </c>
      <c r="S744" s="236">
        <f t="shared" si="112"/>
        <v>0</v>
      </c>
      <c r="T744" s="236">
        <f t="shared" si="113"/>
        <v>0</v>
      </c>
      <c r="U744" s="236">
        <f t="shared" si="114"/>
        <v>0</v>
      </c>
      <c r="V744" s="236">
        <f t="shared" si="115"/>
        <v>0</v>
      </c>
      <c r="W744" s="236">
        <f t="shared" si="116"/>
        <v>0</v>
      </c>
      <c r="X744" s="238">
        <f t="shared" si="117"/>
        <v>0</v>
      </c>
      <c r="Y744" s="238">
        <f t="shared" si="118"/>
        <v>0</v>
      </c>
    </row>
    <row r="745" spans="1:25" ht="45" x14ac:dyDescent="0.25">
      <c r="A745" s="191" t="s">
        <v>1053</v>
      </c>
      <c r="B745" s="228" t="s">
        <v>1228</v>
      </c>
      <c r="C745" s="193" t="s">
        <v>1229</v>
      </c>
      <c r="D745" s="194">
        <v>95</v>
      </c>
      <c r="E745" s="229">
        <v>95</v>
      </c>
      <c r="F745" s="230" t="s">
        <v>33</v>
      </c>
      <c r="G745" s="231">
        <v>0</v>
      </c>
      <c r="H745" s="232">
        <v>0</v>
      </c>
      <c r="I745" s="232">
        <v>0</v>
      </c>
      <c r="J745" s="232">
        <v>0</v>
      </c>
      <c r="K745" s="233">
        <v>0</v>
      </c>
      <c r="L745" s="232">
        <f t="shared" si="110"/>
        <v>0</v>
      </c>
      <c r="M745" s="234">
        <v>0</v>
      </c>
      <c r="N745" s="232">
        <f t="shared" si="119"/>
        <v>0</v>
      </c>
      <c r="O745" s="242"/>
      <c r="P745" s="216"/>
      <c r="Q745" s="236">
        <f t="shared" si="111"/>
        <v>0</v>
      </c>
      <c r="R745" s="237">
        <v>0</v>
      </c>
      <c r="S745" s="236">
        <f t="shared" si="112"/>
        <v>0</v>
      </c>
      <c r="T745" s="236">
        <f t="shared" si="113"/>
        <v>0</v>
      </c>
      <c r="U745" s="236">
        <f t="shared" si="114"/>
        <v>0</v>
      </c>
      <c r="V745" s="236">
        <f t="shared" si="115"/>
        <v>0</v>
      </c>
      <c r="W745" s="236">
        <f t="shared" si="116"/>
        <v>0</v>
      </c>
      <c r="X745" s="238">
        <f t="shared" si="117"/>
        <v>0</v>
      </c>
      <c r="Y745" s="238">
        <f t="shared" si="118"/>
        <v>0</v>
      </c>
    </row>
    <row r="746" spans="1:25" ht="30" x14ac:dyDescent="0.25">
      <c r="A746" s="191" t="s">
        <v>1053</v>
      </c>
      <c r="B746" s="228" t="s">
        <v>1230</v>
      </c>
      <c r="C746" s="193" t="s">
        <v>1231</v>
      </c>
      <c r="D746" s="194">
        <v>60</v>
      </c>
      <c r="E746" s="229">
        <v>60</v>
      </c>
      <c r="F746" s="230" t="s">
        <v>33</v>
      </c>
      <c r="G746" s="231">
        <v>0</v>
      </c>
      <c r="H746" s="232">
        <v>0</v>
      </c>
      <c r="I746" s="232">
        <v>0</v>
      </c>
      <c r="J746" s="232">
        <v>0</v>
      </c>
      <c r="K746" s="233">
        <v>0</v>
      </c>
      <c r="L746" s="232">
        <f t="shared" si="110"/>
        <v>0</v>
      </c>
      <c r="M746" s="234">
        <v>0</v>
      </c>
      <c r="N746" s="232">
        <f t="shared" si="119"/>
        <v>0</v>
      </c>
      <c r="O746" s="244"/>
      <c r="P746" s="216"/>
      <c r="Q746" s="236">
        <f t="shared" si="111"/>
        <v>0</v>
      </c>
      <c r="R746" s="237">
        <v>0</v>
      </c>
      <c r="S746" s="236">
        <f t="shared" si="112"/>
        <v>0</v>
      </c>
      <c r="T746" s="236">
        <f t="shared" si="113"/>
        <v>0</v>
      </c>
      <c r="U746" s="236">
        <f t="shared" si="114"/>
        <v>0</v>
      </c>
      <c r="V746" s="236">
        <f t="shared" si="115"/>
        <v>0</v>
      </c>
      <c r="W746" s="236">
        <f t="shared" si="116"/>
        <v>0</v>
      </c>
      <c r="X746" s="238">
        <f t="shared" si="117"/>
        <v>0</v>
      </c>
      <c r="Y746" s="238">
        <f t="shared" si="118"/>
        <v>0</v>
      </c>
    </row>
    <row r="747" spans="1:25" ht="18" x14ac:dyDescent="0.25">
      <c r="A747" s="191" t="s">
        <v>27</v>
      </c>
      <c r="B747" s="228" t="s">
        <v>147</v>
      </c>
      <c r="C747" s="193" t="s">
        <v>148</v>
      </c>
      <c r="D747" s="194">
        <v>0</v>
      </c>
      <c r="E747" s="229">
        <v>0</v>
      </c>
      <c r="F747" s="230" t="s">
        <v>33</v>
      </c>
      <c r="G747" s="231">
        <v>0</v>
      </c>
      <c r="H747" s="232">
        <v>0</v>
      </c>
      <c r="I747" s="232">
        <v>0</v>
      </c>
      <c r="J747" s="232">
        <v>0</v>
      </c>
      <c r="K747" s="233">
        <v>0</v>
      </c>
      <c r="L747" s="232">
        <f t="shared" si="110"/>
        <v>0</v>
      </c>
      <c r="M747" s="234">
        <v>0</v>
      </c>
      <c r="N747" s="232">
        <f t="shared" si="119"/>
        <v>0</v>
      </c>
      <c r="O747" s="243"/>
      <c r="P747" s="216"/>
      <c r="Q747" s="236">
        <f t="shared" si="111"/>
        <v>0</v>
      </c>
      <c r="R747" s="237">
        <v>0</v>
      </c>
      <c r="S747" s="236">
        <f t="shared" si="112"/>
        <v>0</v>
      </c>
      <c r="T747" s="236">
        <f t="shared" si="113"/>
        <v>0</v>
      </c>
      <c r="U747" s="236">
        <f t="shared" si="114"/>
        <v>0</v>
      </c>
      <c r="V747" s="236">
        <f t="shared" si="115"/>
        <v>0</v>
      </c>
      <c r="W747" s="236">
        <f t="shared" si="116"/>
        <v>0</v>
      </c>
      <c r="X747" s="238">
        <f t="shared" si="117"/>
        <v>0</v>
      </c>
      <c r="Y747" s="238">
        <f t="shared" si="118"/>
        <v>0</v>
      </c>
    </row>
    <row r="748" spans="1:25" ht="18" x14ac:dyDescent="0.25">
      <c r="A748" s="191" t="s">
        <v>27</v>
      </c>
      <c r="B748" s="228" t="s">
        <v>149</v>
      </c>
      <c r="C748" s="193" t="s">
        <v>150</v>
      </c>
      <c r="D748" s="194">
        <v>0</v>
      </c>
      <c r="E748" s="229">
        <v>0</v>
      </c>
      <c r="F748" s="230" t="s">
        <v>33</v>
      </c>
      <c r="G748" s="231">
        <v>0</v>
      </c>
      <c r="H748" s="232">
        <v>0</v>
      </c>
      <c r="I748" s="232">
        <v>0</v>
      </c>
      <c r="J748" s="232">
        <v>0</v>
      </c>
      <c r="K748" s="233">
        <v>0</v>
      </c>
      <c r="L748" s="232">
        <f t="shared" si="110"/>
        <v>0</v>
      </c>
      <c r="M748" s="234">
        <v>0</v>
      </c>
      <c r="N748" s="232">
        <f t="shared" si="119"/>
        <v>0</v>
      </c>
      <c r="O748" s="243"/>
      <c r="P748" s="216"/>
      <c r="Q748" s="236">
        <f t="shared" si="111"/>
        <v>0</v>
      </c>
      <c r="R748" s="237">
        <v>0</v>
      </c>
      <c r="S748" s="236">
        <f t="shared" si="112"/>
        <v>0</v>
      </c>
      <c r="T748" s="236">
        <f t="shared" si="113"/>
        <v>0</v>
      </c>
      <c r="U748" s="236">
        <f t="shared" si="114"/>
        <v>0</v>
      </c>
      <c r="V748" s="236">
        <f t="shared" si="115"/>
        <v>0</v>
      </c>
      <c r="W748" s="236">
        <f t="shared" si="116"/>
        <v>0</v>
      </c>
      <c r="X748" s="238">
        <f t="shared" si="117"/>
        <v>0</v>
      </c>
      <c r="Y748" s="238">
        <f t="shared" si="118"/>
        <v>0</v>
      </c>
    </row>
    <row r="749" spans="1:25" x14ac:dyDescent="0.25">
      <c r="A749" s="191" t="s">
        <v>1739</v>
      </c>
      <c r="B749" s="228" t="s">
        <v>1825</v>
      </c>
      <c r="C749" s="193" t="s">
        <v>1826</v>
      </c>
      <c r="D749" s="194">
        <v>560.35</v>
      </c>
      <c r="E749" s="229">
        <v>560.35</v>
      </c>
      <c r="F749" s="230" t="s">
        <v>33</v>
      </c>
      <c r="G749" s="231">
        <v>0</v>
      </c>
      <c r="H749" s="232">
        <v>0</v>
      </c>
      <c r="I749" s="232">
        <v>0</v>
      </c>
      <c r="J749" s="232">
        <v>0</v>
      </c>
      <c r="K749" s="233">
        <v>0</v>
      </c>
      <c r="L749" s="232">
        <f t="shared" si="110"/>
        <v>0</v>
      </c>
      <c r="M749" s="234">
        <v>0</v>
      </c>
      <c r="N749" s="232">
        <f t="shared" si="119"/>
        <v>0</v>
      </c>
      <c r="O749" s="243"/>
      <c r="P749" s="216"/>
      <c r="Q749" s="236">
        <f t="shared" si="111"/>
        <v>0</v>
      </c>
      <c r="R749" s="237">
        <v>0</v>
      </c>
      <c r="S749" s="236">
        <f t="shared" si="112"/>
        <v>0</v>
      </c>
      <c r="T749" s="236">
        <f t="shared" si="113"/>
        <v>0</v>
      </c>
      <c r="U749" s="236">
        <f t="shared" si="114"/>
        <v>0</v>
      </c>
      <c r="V749" s="236">
        <f t="shared" si="115"/>
        <v>0</v>
      </c>
      <c r="W749" s="236">
        <f t="shared" si="116"/>
        <v>0</v>
      </c>
      <c r="X749" s="238">
        <f t="shared" si="117"/>
        <v>0</v>
      </c>
      <c r="Y749" s="238">
        <f t="shared" si="118"/>
        <v>0</v>
      </c>
    </row>
    <row r="750" spans="1:25" x14ac:dyDescent="0.25">
      <c r="A750" s="191" t="s">
        <v>1739</v>
      </c>
      <c r="B750" s="228" t="s">
        <v>1827</v>
      </c>
      <c r="C750" s="193" t="s">
        <v>1828</v>
      </c>
      <c r="D750" s="194">
        <v>702.37</v>
      </c>
      <c r="E750" s="229">
        <v>702.37</v>
      </c>
      <c r="F750" s="230" t="s">
        <v>33</v>
      </c>
      <c r="G750" s="231">
        <v>0</v>
      </c>
      <c r="H750" s="232">
        <v>0</v>
      </c>
      <c r="I750" s="232">
        <v>0</v>
      </c>
      <c r="J750" s="232">
        <v>0</v>
      </c>
      <c r="K750" s="233">
        <v>0</v>
      </c>
      <c r="L750" s="232">
        <f t="shared" si="110"/>
        <v>0</v>
      </c>
      <c r="M750" s="234">
        <v>0</v>
      </c>
      <c r="N750" s="232">
        <f t="shared" si="119"/>
        <v>0</v>
      </c>
      <c r="O750" s="244"/>
      <c r="P750" s="216"/>
      <c r="Q750" s="236">
        <f t="shared" si="111"/>
        <v>0</v>
      </c>
      <c r="R750" s="237">
        <v>0</v>
      </c>
      <c r="S750" s="236">
        <f t="shared" si="112"/>
        <v>0</v>
      </c>
      <c r="T750" s="236">
        <f t="shared" si="113"/>
        <v>0</v>
      </c>
      <c r="U750" s="236">
        <f t="shared" si="114"/>
        <v>0</v>
      </c>
      <c r="V750" s="236">
        <f t="shared" si="115"/>
        <v>0</v>
      </c>
      <c r="W750" s="236">
        <f t="shared" si="116"/>
        <v>0</v>
      </c>
      <c r="X750" s="238">
        <f t="shared" si="117"/>
        <v>0</v>
      </c>
      <c r="Y750" s="238">
        <f t="shared" si="118"/>
        <v>0</v>
      </c>
    </row>
    <row r="751" spans="1:25" ht="30" x14ac:dyDescent="0.25">
      <c r="A751" s="191" t="s">
        <v>674</v>
      </c>
      <c r="B751" s="228" t="s">
        <v>920</v>
      </c>
      <c r="C751" s="193" t="s">
        <v>921</v>
      </c>
      <c r="D751" s="194">
        <v>242</v>
      </c>
      <c r="E751" s="229">
        <v>242</v>
      </c>
      <c r="F751" s="230" t="s">
        <v>33</v>
      </c>
      <c r="G751" s="231">
        <v>0</v>
      </c>
      <c r="H751" s="232">
        <v>0</v>
      </c>
      <c r="I751" s="232">
        <v>0</v>
      </c>
      <c r="J751" s="232">
        <v>0</v>
      </c>
      <c r="K751" s="233">
        <v>0</v>
      </c>
      <c r="L751" s="232">
        <f t="shared" si="110"/>
        <v>0</v>
      </c>
      <c r="M751" s="234">
        <v>0</v>
      </c>
      <c r="N751" s="232">
        <f t="shared" si="119"/>
        <v>0</v>
      </c>
      <c r="O751" s="243"/>
      <c r="P751" s="216"/>
      <c r="Q751" s="236">
        <f t="shared" si="111"/>
        <v>0</v>
      </c>
      <c r="R751" s="237">
        <v>0</v>
      </c>
      <c r="S751" s="236">
        <f t="shared" si="112"/>
        <v>0</v>
      </c>
      <c r="T751" s="236">
        <f t="shared" si="113"/>
        <v>0</v>
      </c>
      <c r="U751" s="236">
        <f t="shared" si="114"/>
        <v>0</v>
      </c>
      <c r="V751" s="236">
        <f t="shared" si="115"/>
        <v>0</v>
      </c>
      <c r="W751" s="236">
        <f t="shared" si="116"/>
        <v>0</v>
      </c>
      <c r="X751" s="238">
        <f t="shared" si="117"/>
        <v>0</v>
      </c>
      <c r="Y751" s="238">
        <f t="shared" si="118"/>
        <v>0</v>
      </c>
    </row>
    <row r="752" spans="1:25" ht="30" x14ac:dyDescent="0.25">
      <c r="A752" s="191" t="s">
        <v>674</v>
      </c>
      <c r="B752" s="228" t="s">
        <v>922</v>
      </c>
      <c r="C752" s="193" t="s">
        <v>923</v>
      </c>
      <c r="D752" s="194">
        <v>258</v>
      </c>
      <c r="E752" s="229">
        <v>258</v>
      </c>
      <c r="F752" s="230" t="s">
        <v>33</v>
      </c>
      <c r="G752" s="231">
        <v>0</v>
      </c>
      <c r="H752" s="232">
        <v>0</v>
      </c>
      <c r="I752" s="232">
        <v>0</v>
      </c>
      <c r="J752" s="232">
        <v>0</v>
      </c>
      <c r="K752" s="233">
        <v>0</v>
      </c>
      <c r="L752" s="232">
        <f t="shared" si="110"/>
        <v>0</v>
      </c>
      <c r="M752" s="234">
        <v>0</v>
      </c>
      <c r="N752" s="232">
        <f t="shared" si="119"/>
        <v>0</v>
      </c>
      <c r="O752" s="242"/>
      <c r="P752" s="216"/>
      <c r="Q752" s="236">
        <f t="shared" si="111"/>
        <v>0</v>
      </c>
      <c r="R752" s="237">
        <v>0</v>
      </c>
      <c r="S752" s="236">
        <f t="shared" si="112"/>
        <v>0</v>
      </c>
      <c r="T752" s="236">
        <f t="shared" si="113"/>
        <v>0</v>
      </c>
      <c r="U752" s="236">
        <f t="shared" si="114"/>
        <v>0</v>
      </c>
      <c r="V752" s="236">
        <f t="shared" si="115"/>
        <v>0</v>
      </c>
      <c r="W752" s="236">
        <f t="shared" si="116"/>
        <v>0</v>
      </c>
      <c r="X752" s="238">
        <f t="shared" si="117"/>
        <v>0</v>
      </c>
      <c r="Y752" s="238">
        <f t="shared" si="118"/>
        <v>0</v>
      </c>
    </row>
    <row r="753" spans="1:25" ht="45" x14ac:dyDescent="0.25">
      <c r="A753" s="191" t="s">
        <v>674</v>
      </c>
      <c r="B753" s="228" t="s">
        <v>924</v>
      </c>
      <c r="C753" s="193" t="s">
        <v>925</v>
      </c>
      <c r="D753" s="194">
        <v>198</v>
      </c>
      <c r="E753" s="229">
        <v>198</v>
      </c>
      <c r="F753" s="230" t="s">
        <v>33</v>
      </c>
      <c r="G753" s="231">
        <v>0</v>
      </c>
      <c r="H753" s="232">
        <v>0</v>
      </c>
      <c r="I753" s="232">
        <v>0</v>
      </c>
      <c r="J753" s="232">
        <v>0</v>
      </c>
      <c r="K753" s="233">
        <v>0</v>
      </c>
      <c r="L753" s="232">
        <f t="shared" si="110"/>
        <v>0</v>
      </c>
      <c r="M753" s="234">
        <v>0</v>
      </c>
      <c r="N753" s="232">
        <f t="shared" si="119"/>
        <v>0</v>
      </c>
      <c r="O753" s="242"/>
      <c r="P753" s="216"/>
      <c r="Q753" s="236">
        <f t="shared" si="111"/>
        <v>0</v>
      </c>
      <c r="R753" s="237">
        <v>0</v>
      </c>
      <c r="S753" s="236">
        <f t="shared" si="112"/>
        <v>0</v>
      </c>
      <c r="T753" s="236">
        <f t="shared" si="113"/>
        <v>0</v>
      </c>
      <c r="U753" s="236">
        <f t="shared" si="114"/>
        <v>0</v>
      </c>
      <c r="V753" s="236">
        <f t="shared" si="115"/>
        <v>0</v>
      </c>
      <c r="W753" s="236">
        <f t="shared" si="116"/>
        <v>0</v>
      </c>
      <c r="X753" s="238">
        <f t="shared" si="117"/>
        <v>0</v>
      </c>
      <c r="Y753" s="238">
        <f t="shared" si="118"/>
        <v>0</v>
      </c>
    </row>
    <row r="754" spans="1:25" ht="30" x14ac:dyDescent="0.25">
      <c r="A754" s="191" t="s">
        <v>674</v>
      </c>
      <c r="B754" s="228" t="s">
        <v>926</v>
      </c>
      <c r="C754" s="193" t="s">
        <v>927</v>
      </c>
      <c r="D754" s="194">
        <v>113.68</v>
      </c>
      <c r="E754" s="229">
        <v>113.68</v>
      </c>
      <c r="F754" s="230" t="s">
        <v>33</v>
      </c>
      <c r="G754" s="231">
        <v>0</v>
      </c>
      <c r="H754" s="232">
        <v>0</v>
      </c>
      <c r="I754" s="232">
        <v>0</v>
      </c>
      <c r="J754" s="232">
        <v>0</v>
      </c>
      <c r="K754" s="233">
        <v>0</v>
      </c>
      <c r="L754" s="232">
        <f t="shared" si="110"/>
        <v>0</v>
      </c>
      <c r="M754" s="234">
        <v>0</v>
      </c>
      <c r="N754" s="232">
        <f t="shared" si="119"/>
        <v>0</v>
      </c>
      <c r="O754" s="243"/>
      <c r="P754" s="216"/>
      <c r="Q754" s="236">
        <f t="shared" si="111"/>
        <v>0</v>
      </c>
      <c r="R754" s="237">
        <v>0</v>
      </c>
      <c r="S754" s="236">
        <f t="shared" si="112"/>
        <v>0</v>
      </c>
      <c r="T754" s="236">
        <f t="shared" si="113"/>
        <v>0</v>
      </c>
      <c r="U754" s="236">
        <f t="shared" si="114"/>
        <v>0</v>
      </c>
      <c r="V754" s="236">
        <f t="shared" si="115"/>
        <v>0</v>
      </c>
      <c r="W754" s="236">
        <f t="shared" si="116"/>
        <v>0</v>
      </c>
      <c r="X754" s="238">
        <f t="shared" si="117"/>
        <v>0</v>
      </c>
      <c r="Y754" s="238">
        <f t="shared" si="118"/>
        <v>0</v>
      </c>
    </row>
    <row r="755" spans="1:25" ht="30" x14ac:dyDescent="0.25">
      <c r="A755" s="191" t="s">
        <v>1053</v>
      </c>
      <c r="B755" s="228" t="s">
        <v>1232</v>
      </c>
      <c r="C755" s="193" t="s">
        <v>1233</v>
      </c>
      <c r="D755" s="194">
        <v>24.13</v>
      </c>
      <c r="E755" s="229">
        <v>24.13</v>
      </c>
      <c r="F755" s="230" t="s">
        <v>33</v>
      </c>
      <c r="G755" s="231">
        <v>6</v>
      </c>
      <c r="H755" s="232">
        <v>0</v>
      </c>
      <c r="I755" s="232">
        <v>0</v>
      </c>
      <c r="J755" s="232">
        <v>4</v>
      </c>
      <c r="K755" s="233">
        <v>0</v>
      </c>
      <c r="L755" s="232">
        <f t="shared" si="110"/>
        <v>2</v>
      </c>
      <c r="M755" s="234">
        <v>2</v>
      </c>
      <c r="N755" s="232">
        <f t="shared" si="119"/>
        <v>0</v>
      </c>
      <c r="O755" s="243"/>
      <c r="P755" s="216"/>
      <c r="Q755" s="236">
        <f t="shared" si="111"/>
        <v>144.78</v>
      </c>
      <c r="R755" s="237">
        <v>0</v>
      </c>
      <c r="S755" s="236">
        <f t="shared" si="112"/>
        <v>0</v>
      </c>
      <c r="T755" s="236">
        <f t="shared" si="113"/>
        <v>0</v>
      </c>
      <c r="U755" s="236">
        <f t="shared" si="114"/>
        <v>96.52</v>
      </c>
      <c r="V755" s="236">
        <f t="shared" si="115"/>
        <v>0</v>
      </c>
      <c r="W755" s="236">
        <f t="shared" si="116"/>
        <v>48.260000000000005</v>
      </c>
      <c r="X755" s="238">
        <f t="shared" si="117"/>
        <v>48.26</v>
      </c>
      <c r="Y755" s="238">
        <f t="shared" si="118"/>
        <v>0</v>
      </c>
    </row>
    <row r="756" spans="1:25" ht="45" x14ac:dyDescent="0.25">
      <c r="A756" s="191" t="s">
        <v>1053</v>
      </c>
      <c r="B756" s="228" t="s">
        <v>1292</v>
      </c>
      <c r="C756" s="193" t="s">
        <v>1293</v>
      </c>
      <c r="D756" s="194">
        <v>12.18</v>
      </c>
      <c r="E756" s="229">
        <v>12.18</v>
      </c>
      <c r="F756" s="230"/>
      <c r="G756" s="231">
        <v>0</v>
      </c>
      <c r="H756" s="232">
        <v>0</v>
      </c>
      <c r="I756" s="232">
        <v>0</v>
      </c>
      <c r="J756" s="232">
        <v>0</v>
      </c>
      <c r="K756" s="233">
        <v>0</v>
      </c>
      <c r="L756" s="232">
        <f t="shared" si="110"/>
        <v>0</v>
      </c>
      <c r="M756" s="234">
        <v>0</v>
      </c>
      <c r="N756" s="232">
        <f t="shared" si="119"/>
        <v>0</v>
      </c>
      <c r="O756" s="243"/>
      <c r="P756" s="216"/>
      <c r="Q756" s="236">
        <f t="shared" si="111"/>
        <v>0</v>
      </c>
      <c r="R756" s="237">
        <v>0</v>
      </c>
      <c r="S756" s="236">
        <f t="shared" si="112"/>
        <v>0</v>
      </c>
      <c r="T756" s="236">
        <f t="shared" si="113"/>
        <v>0</v>
      </c>
      <c r="U756" s="236">
        <f t="shared" si="114"/>
        <v>0</v>
      </c>
      <c r="V756" s="236">
        <f t="shared" si="115"/>
        <v>0</v>
      </c>
      <c r="W756" s="236">
        <f t="shared" si="116"/>
        <v>0</v>
      </c>
      <c r="X756" s="238">
        <f t="shared" si="117"/>
        <v>0</v>
      </c>
      <c r="Y756" s="238">
        <f t="shared" si="118"/>
        <v>0</v>
      </c>
    </row>
    <row r="757" spans="1:25" ht="45" x14ac:dyDescent="0.25">
      <c r="A757" s="191" t="s">
        <v>674</v>
      </c>
      <c r="B757" s="228" t="s">
        <v>928</v>
      </c>
      <c r="C757" s="193" t="s">
        <v>929</v>
      </c>
      <c r="D757" s="194">
        <v>194.88</v>
      </c>
      <c r="E757" s="229">
        <v>194.88</v>
      </c>
      <c r="F757" s="230" t="s">
        <v>76</v>
      </c>
      <c r="G757" s="231">
        <v>8</v>
      </c>
      <c r="H757" s="232">
        <v>0</v>
      </c>
      <c r="I757" s="232">
        <v>0</v>
      </c>
      <c r="J757" s="232">
        <v>0</v>
      </c>
      <c r="K757" s="233">
        <v>0</v>
      </c>
      <c r="L757" s="232">
        <f t="shared" si="110"/>
        <v>8</v>
      </c>
      <c r="M757" s="234">
        <v>8</v>
      </c>
      <c r="N757" s="232">
        <f t="shared" si="119"/>
        <v>0</v>
      </c>
      <c r="O757" s="242"/>
      <c r="P757" s="216"/>
      <c r="Q757" s="236">
        <f t="shared" si="111"/>
        <v>1559.04</v>
      </c>
      <c r="R757" s="237">
        <v>0</v>
      </c>
      <c r="S757" s="236">
        <f t="shared" si="112"/>
        <v>0</v>
      </c>
      <c r="T757" s="236">
        <f t="shared" si="113"/>
        <v>0</v>
      </c>
      <c r="U757" s="236">
        <f t="shared" si="114"/>
        <v>0</v>
      </c>
      <c r="V757" s="236">
        <f t="shared" si="115"/>
        <v>0</v>
      </c>
      <c r="W757" s="236">
        <f t="shared" si="116"/>
        <v>1559.04</v>
      </c>
      <c r="X757" s="238">
        <f t="shared" si="117"/>
        <v>1559.04</v>
      </c>
      <c r="Y757" s="238">
        <f t="shared" si="118"/>
        <v>0</v>
      </c>
    </row>
    <row r="758" spans="1:25" ht="30" x14ac:dyDescent="0.25">
      <c r="A758" s="191" t="s">
        <v>1053</v>
      </c>
      <c r="B758" s="228" t="s">
        <v>1234</v>
      </c>
      <c r="C758" s="193" t="s">
        <v>1235</v>
      </c>
      <c r="D758" s="194">
        <v>51.73</v>
      </c>
      <c r="E758" s="229">
        <v>51.73</v>
      </c>
      <c r="F758" s="230" t="s">
        <v>33</v>
      </c>
      <c r="G758" s="231">
        <v>2</v>
      </c>
      <c r="H758" s="232">
        <v>0</v>
      </c>
      <c r="I758" s="232">
        <v>0</v>
      </c>
      <c r="J758" s="232">
        <v>0</v>
      </c>
      <c r="K758" s="233">
        <v>0</v>
      </c>
      <c r="L758" s="232">
        <f t="shared" si="110"/>
        <v>2</v>
      </c>
      <c r="M758" s="234">
        <v>2</v>
      </c>
      <c r="N758" s="232">
        <f t="shared" si="119"/>
        <v>0</v>
      </c>
      <c r="O758" s="243"/>
      <c r="P758" s="216"/>
      <c r="Q758" s="236">
        <f t="shared" si="111"/>
        <v>103.46</v>
      </c>
      <c r="R758" s="237">
        <v>0</v>
      </c>
      <c r="S758" s="236">
        <f t="shared" si="112"/>
        <v>0</v>
      </c>
      <c r="T758" s="236">
        <f t="shared" si="113"/>
        <v>0</v>
      </c>
      <c r="U758" s="236">
        <f t="shared" si="114"/>
        <v>0</v>
      </c>
      <c r="V758" s="236">
        <f t="shared" si="115"/>
        <v>0</v>
      </c>
      <c r="W758" s="236">
        <f t="shared" si="116"/>
        <v>103.46</v>
      </c>
      <c r="X758" s="238">
        <f t="shared" si="117"/>
        <v>103.46</v>
      </c>
      <c r="Y758" s="238">
        <f t="shared" si="118"/>
        <v>0</v>
      </c>
    </row>
    <row r="759" spans="1:25" ht="30" x14ac:dyDescent="0.25">
      <c r="A759" s="191" t="s">
        <v>1739</v>
      </c>
      <c r="B759" s="228" t="s">
        <v>1829</v>
      </c>
      <c r="C759" s="193" t="s">
        <v>1830</v>
      </c>
      <c r="D759" s="194">
        <v>279.26</v>
      </c>
      <c r="E759" s="229">
        <v>279.26</v>
      </c>
      <c r="F759" s="230" t="s">
        <v>33</v>
      </c>
      <c r="G759" s="231">
        <v>0</v>
      </c>
      <c r="H759" s="232">
        <v>0</v>
      </c>
      <c r="I759" s="232">
        <v>0</v>
      </c>
      <c r="J759" s="232">
        <v>0</v>
      </c>
      <c r="K759" s="233">
        <v>0</v>
      </c>
      <c r="L759" s="232">
        <f t="shared" si="110"/>
        <v>0</v>
      </c>
      <c r="M759" s="234">
        <v>0</v>
      </c>
      <c r="N759" s="232">
        <f t="shared" si="119"/>
        <v>0</v>
      </c>
      <c r="O759" s="243"/>
      <c r="P759" s="216"/>
      <c r="Q759" s="236">
        <f t="shared" si="111"/>
        <v>0</v>
      </c>
      <c r="R759" s="237">
        <v>0</v>
      </c>
      <c r="S759" s="236">
        <f t="shared" si="112"/>
        <v>0</v>
      </c>
      <c r="T759" s="236">
        <f t="shared" si="113"/>
        <v>0</v>
      </c>
      <c r="U759" s="236">
        <f t="shared" si="114"/>
        <v>0</v>
      </c>
      <c r="V759" s="236">
        <f t="shared" si="115"/>
        <v>0</v>
      </c>
      <c r="W759" s="236">
        <f t="shared" si="116"/>
        <v>0</v>
      </c>
      <c r="X759" s="238">
        <f t="shared" si="117"/>
        <v>0</v>
      </c>
      <c r="Y759" s="238">
        <f t="shared" si="118"/>
        <v>0</v>
      </c>
    </row>
    <row r="760" spans="1:25" x14ac:dyDescent="0.25">
      <c r="A760" s="191" t="s">
        <v>1739</v>
      </c>
      <c r="B760" s="228" t="s">
        <v>1831</v>
      </c>
      <c r="C760" s="193" t="s">
        <v>1832</v>
      </c>
      <c r="D760" s="194">
        <v>765.6</v>
      </c>
      <c r="E760" s="229">
        <v>765.6</v>
      </c>
      <c r="F760" s="230" t="s">
        <v>33</v>
      </c>
      <c r="G760" s="231">
        <v>0</v>
      </c>
      <c r="H760" s="232">
        <v>0</v>
      </c>
      <c r="I760" s="232">
        <v>0</v>
      </c>
      <c r="J760" s="232">
        <v>0</v>
      </c>
      <c r="K760" s="233">
        <v>0</v>
      </c>
      <c r="L760" s="232">
        <f t="shared" si="110"/>
        <v>0</v>
      </c>
      <c r="M760" s="234">
        <v>0</v>
      </c>
      <c r="N760" s="232">
        <f t="shared" si="119"/>
        <v>0</v>
      </c>
      <c r="O760" s="243"/>
      <c r="P760" s="216"/>
      <c r="Q760" s="236">
        <f t="shared" si="111"/>
        <v>0</v>
      </c>
      <c r="R760" s="237">
        <v>0</v>
      </c>
      <c r="S760" s="236">
        <f t="shared" si="112"/>
        <v>0</v>
      </c>
      <c r="T760" s="236">
        <f t="shared" si="113"/>
        <v>0</v>
      </c>
      <c r="U760" s="236">
        <f t="shared" si="114"/>
        <v>0</v>
      </c>
      <c r="V760" s="236">
        <f t="shared" si="115"/>
        <v>0</v>
      </c>
      <c r="W760" s="236">
        <f t="shared" si="116"/>
        <v>0</v>
      </c>
      <c r="X760" s="238">
        <f t="shared" si="117"/>
        <v>0</v>
      </c>
      <c r="Y760" s="238">
        <f t="shared" si="118"/>
        <v>0</v>
      </c>
    </row>
    <row r="761" spans="1:25" ht="45" x14ac:dyDescent="0.25">
      <c r="A761" s="191" t="s">
        <v>1739</v>
      </c>
      <c r="B761" s="228" t="s">
        <v>1833</v>
      </c>
      <c r="C761" s="193" t="s">
        <v>1834</v>
      </c>
      <c r="D761" s="194">
        <v>1174.5</v>
      </c>
      <c r="E761" s="229">
        <v>1174.5</v>
      </c>
      <c r="F761" s="230" t="s">
        <v>33</v>
      </c>
      <c r="G761" s="231">
        <v>0</v>
      </c>
      <c r="H761" s="232">
        <v>0</v>
      </c>
      <c r="I761" s="232">
        <v>0</v>
      </c>
      <c r="J761" s="232">
        <v>0</v>
      </c>
      <c r="K761" s="233">
        <v>0</v>
      </c>
      <c r="L761" s="232">
        <f t="shared" si="110"/>
        <v>0</v>
      </c>
      <c r="M761" s="234">
        <v>0</v>
      </c>
      <c r="N761" s="232">
        <f t="shared" si="119"/>
        <v>0</v>
      </c>
      <c r="O761" s="243"/>
      <c r="P761" s="216"/>
      <c r="Q761" s="236">
        <f t="shared" si="111"/>
        <v>0</v>
      </c>
      <c r="R761" s="237">
        <v>0</v>
      </c>
      <c r="S761" s="236">
        <f t="shared" si="112"/>
        <v>0</v>
      </c>
      <c r="T761" s="236">
        <f t="shared" si="113"/>
        <v>0</v>
      </c>
      <c r="U761" s="236">
        <f t="shared" si="114"/>
        <v>0</v>
      </c>
      <c r="V761" s="236">
        <f t="shared" si="115"/>
        <v>0</v>
      </c>
      <c r="W761" s="236">
        <f t="shared" si="116"/>
        <v>0</v>
      </c>
      <c r="X761" s="238">
        <f t="shared" si="117"/>
        <v>0</v>
      </c>
      <c r="Y761" s="238">
        <f t="shared" si="118"/>
        <v>0</v>
      </c>
    </row>
    <row r="762" spans="1:25" ht="30" x14ac:dyDescent="0.25">
      <c r="A762" s="191" t="s">
        <v>1739</v>
      </c>
      <c r="B762" s="228" t="s">
        <v>1835</v>
      </c>
      <c r="C762" s="193" t="s">
        <v>1836</v>
      </c>
      <c r="D762" s="194">
        <v>324.73</v>
      </c>
      <c r="E762" s="229">
        <v>324.73</v>
      </c>
      <c r="F762" s="230" t="s">
        <v>33</v>
      </c>
      <c r="G762" s="231">
        <v>0</v>
      </c>
      <c r="H762" s="232">
        <v>0</v>
      </c>
      <c r="I762" s="232">
        <v>0</v>
      </c>
      <c r="J762" s="232">
        <v>0</v>
      </c>
      <c r="K762" s="233">
        <v>0</v>
      </c>
      <c r="L762" s="232">
        <f t="shared" si="110"/>
        <v>0</v>
      </c>
      <c r="M762" s="234">
        <v>0</v>
      </c>
      <c r="N762" s="232">
        <f t="shared" si="119"/>
        <v>0</v>
      </c>
      <c r="O762" s="243"/>
      <c r="P762" s="216"/>
      <c r="Q762" s="236">
        <f t="shared" si="111"/>
        <v>0</v>
      </c>
      <c r="R762" s="237">
        <v>0</v>
      </c>
      <c r="S762" s="236">
        <f t="shared" si="112"/>
        <v>0</v>
      </c>
      <c r="T762" s="236">
        <f t="shared" si="113"/>
        <v>0</v>
      </c>
      <c r="U762" s="236">
        <f t="shared" si="114"/>
        <v>0</v>
      </c>
      <c r="V762" s="236">
        <f t="shared" si="115"/>
        <v>0</v>
      </c>
      <c r="W762" s="236">
        <f t="shared" si="116"/>
        <v>0</v>
      </c>
      <c r="X762" s="238">
        <f t="shared" si="117"/>
        <v>0</v>
      </c>
      <c r="Y762" s="238">
        <f t="shared" si="118"/>
        <v>0</v>
      </c>
    </row>
    <row r="763" spans="1:25" x14ac:dyDescent="0.25">
      <c r="A763" s="191" t="s">
        <v>1739</v>
      </c>
      <c r="B763" s="228" t="s">
        <v>1837</v>
      </c>
      <c r="C763" s="193" t="s">
        <v>1838</v>
      </c>
      <c r="D763" s="194">
        <v>580</v>
      </c>
      <c r="E763" s="229">
        <v>580</v>
      </c>
      <c r="F763" s="230" t="s">
        <v>33</v>
      </c>
      <c r="G763" s="231">
        <v>0</v>
      </c>
      <c r="H763" s="232">
        <v>0</v>
      </c>
      <c r="I763" s="232">
        <v>0</v>
      </c>
      <c r="J763" s="232">
        <v>0</v>
      </c>
      <c r="K763" s="233">
        <v>0</v>
      </c>
      <c r="L763" s="232">
        <f t="shared" si="110"/>
        <v>0</v>
      </c>
      <c r="M763" s="234">
        <v>0</v>
      </c>
      <c r="N763" s="232">
        <f t="shared" si="119"/>
        <v>0</v>
      </c>
      <c r="O763" s="243"/>
      <c r="P763" s="216"/>
      <c r="Q763" s="236">
        <f t="shared" si="111"/>
        <v>0</v>
      </c>
      <c r="R763" s="237">
        <v>0</v>
      </c>
      <c r="S763" s="236">
        <f t="shared" si="112"/>
        <v>0</v>
      </c>
      <c r="T763" s="236">
        <f t="shared" si="113"/>
        <v>0</v>
      </c>
      <c r="U763" s="236">
        <f t="shared" si="114"/>
        <v>0</v>
      </c>
      <c r="V763" s="236">
        <f t="shared" si="115"/>
        <v>0</v>
      </c>
      <c r="W763" s="236">
        <f t="shared" si="116"/>
        <v>0</v>
      </c>
      <c r="X763" s="238">
        <f t="shared" si="117"/>
        <v>0</v>
      </c>
      <c r="Y763" s="238">
        <f t="shared" si="118"/>
        <v>0</v>
      </c>
    </row>
    <row r="764" spans="1:25" ht="30" x14ac:dyDescent="0.25">
      <c r="A764" s="191" t="s">
        <v>1739</v>
      </c>
      <c r="B764" s="228" t="s">
        <v>1839</v>
      </c>
      <c r="C764" s="193" t="s">
        <v>1840</v>
      </c>
      <c r="D764" s="194">
        <v>0</v>
      </c>
      <c r="E764" s="229">
        <v>0</v>
      </c>
      <c r="F764" s="230" t="s">
        <v>33</v>
      </c>
      <c r="G764" s="231">
        <v>0</v>
      </c>
      <c r="H764" s="232">
        <v>0</v>
      </c>
      <c r="I764" s="232">
        <v>0</v>
      </c>
      <c r="J764" s="232">
        <v>0</v>
      </c>
      <c r="K764" s="233">
        <v>0</v>
      </c>
      <c r="L764" s="232">
        <f t="shared" si="110"/>
        <v>0</v>
      </c>
      <c r="M764" s="234">
        <v>0</v>
      </c>
      <c r="N764" s="232">
        <f t="shared" si="119"/>
        <v>0</v>
      </c>
      <c r="O764" s="243"/>
      <c r="P764" s="216"/>
      <c r="Q764" s="236">
        <f t="shared" si="111"/>
        <v>0</v>
      </c>
      <c r="R764" s="237">
        <v>0</v>
      </c>
      <c r="S764" s="236">
        <f t="shared" si="112"/>
        <v>0</v>
      </c>
      <c r="T764" s="236">
        <f t="shared" si="113"/>
        <v>0</v>
      </c>
      <c r="U764" s="236">
        <f t="shared" si="114"/>
        <v>0</v>
      </c>
      <c r="V764" s="236">
        <f t="shared" si="115"/>
        <v>0</v>
      </c>
      <c r="W764" s="236">
        <f t="shared" si="116"/>
        <v>0</v>
      </c>
      <c r="X764" s="238">
        <f t="shared" si="117"/>
        <v>0</v>
      </c>
      <c r="Y764" s="238">
        <f t="shared" si="118"/>
        <v>0</v>
      </c>
    </row>
    <row r="765" spans="1:25" ht="30" x14ac:dyDescent="0.25">
      <c r="A765" s="191" t="s">
        <v>1739</v>
      </c>
      <c r="B765" s="228" t="s">
        <v>1841</v>
      </c>
      <c r="C765" s="193" t="s">
        <v>1842</v>
      </c>
      <c r="D765" s="194">
        <v>1173.92</v>
      </c>
      <c r="E765" s="229">
        <v>1173.92</v>
      </c>
      <c r="F765" s="230" t="s">
        <v>33</v>
      </c>
      <c r="G765" s="231">
        <v>27</v>
      </c>
      <c r="H765" s="232">
        <v>0</v>
      </c>
      <c r="I765" s="232">
        <v>0</v>
      </c>
      <c r="J765" s="232">
        <v>0</v>
      </c>
      <c r="K765" s="233">
        <v>0</v>
      </c>
      <c r="L765" s="232">
        <f t="shared" si="110"/>
        <v>27</v>
      </c>
      <c r="M765" s="234">
        <v>27</v>
      </c>
      <c r="N765" s="232">
        <f t="shared" si="119"/>
        <v>0</v>
      </c>
      <c r="O765" s="243"/>
      <c r="P765" s="216"/>
      <c r="Q765" s="236">
        <f t="shared" si="111"/>
        <v>31695.840000000004</v>
      </c>
      <c r="R765" s="237">
        <v>0</v>
      </c>
      <c r="S765" s="236">
        <f t="shared" si="112"/>
        <v>0</v>
      </c>
      <c r="T765" s="236">
        <f t="shared" si="113"/>
        <v>0</v>
      </c>
      <c r="U765" s="236">
        <f t="shared" si="114"/>
        <v>0</v>
      </c>
      <c r="V765" s="236">
        <f t="shared" si="115"/>
        <v>0</v>
      </c>
      <c r="W765" s="236">
        <f t="shared" si="116"/>
        <v>31695.840000000004</v>
      </c>
      <c r="X765" s="238">
        <f t="shared" si="117"/>
        <v>31695.840000000004</v>
      </c>
      <c r="Y765" s="238">
        <f t="shared" si="118"/>
        <v>0</v>
      </c>
    </row>
    <row r="766" spans="1:25" ht="30" x14ac:dyDescent="0.25">
      <c r="A766" s="191" t="s">
        <v>1271</v>
      </c>
      <c r="B766" s="228" t="s">
        <v>1727</v>
      </c>
      <c r="C766" s="193" t="s">
        <v>1728</v>
      </c>
      <c r="D766" s="194">
        <v>1540</v>
      </c>
      <c r="E766" s="229">
        <v>1540</v>
      </c>
      <c r="F766" s="230" t="s">
        <v>33</v>
      </c>
      <c r="G766" s="231">
        <v>1</v>
      </c>
      <c r="H766" s="232">
        <v>0</v>
      </c>
      <c r="I766" s="232">
        <v>0</v>
      </c>
      <c r="J766" s="232">
        <v>0</v>
      </c>
      <c r="K766" s="233">
        <v>0</v>
      </c>
      <c r="L766" s="232">
        <f t="shared" si="110"/>
        <v>1</v>
      </c>
      <c r="M766" s="234">
        <v>1</v>
      </c>
      <c r="N766" s="232">
        <f t="shared" si="119"/>
        <v>0</v>
      </c>
      <c r="O766" s="243"/>
      <c r="P766" s="216"/>
      <c r="Q766" s="236">
        <f t="shared" si="111"/>
        <v>1540</v>
      </c>
      <c r="R766" s="237">
        <v>0</v>
      </c>
      <c r="S766" s="236">
        <f t="shared" si="112"/>
        <v>0</v>
      </c>
      <c r="T766" s="236">
        <f t="shared" si="113"/>
        <v>0</v>
      </c>
      <c r="U766" s="236">
        <f t="shared" si="114"/>
        <v>0</v>
      </c>
      <c r="V766" s="236">
        <f t="shared" si="115"/>
        <v>0</v>
      </c>
      <c r="W766" s="236">
        <f t="shared" si="116"/>
        <v>1540</v>
      </c>
      <c r="X766" s="238">
        <f t="shared" si="117"/>
        <v>1540</v>
      </c>
      <c r="Y766" s="238">
        <f t="shared" si="118"/>
        <v>0</v>
      </c>
    </row>
    <row r="767" spans="1:25" ht="30" x14ac:dyDescent="0.25">
      <c r="A767" s="191" t="s">
        <v>674</v>
      </c>
      <c r="B767" s="228" t="s">
        <v>930</v>
      </c>
      <c r="C767" s="193" t="s">
        <v>931</v>
      </c>
      <c r="D767" s="194">
        <v>16.03</v>
      </c>
      <c r="E767" s="229">
        <v>16.03</v>
      </c>
      <c r="F767" s="230" t="s">
        <v>33</v>
      </c>
      <c r="G767" s="231">
        <v>0</v>
      </c>
      <c r="H767" s="232">
        <v>0</v>
      </c>
      <c r="I767" s="232">
        <v>0</v>
      </c>
      <c r="J767" s="232">
        <v>0</v>
      </c>
      <c r="K767" s="233">
        <v>0</v>
      </c>
      <c r="L767" s="232">
        <f t="shared" si="110"/>
        <v>0</v>
      </c>
      <c r="M767" s="234">
        <v>0</v>
      </c>
      <c r="N767" s="232">
        <f t="shared" si="119"/>
        <v>0</v>
      </c>
      <c r="O767" s="243"/>
      <c r="P767" s="216"/>
      <c r="Q767" s="236">
        <f t="shared" si="111"/>
        <v>0</v>
      </c>
      <c r="R767" s="237">
        <v>0</v>
      </c>
      <c r="S767" s="236">
        <f t="shared" si="112"/>
        <v>0</v>
      </c>
      <c r="T767" s="236">
        <f t="shared" si="113"/>
        <v>0</v>
      </c>
      <c r="U767" s="236">
        <f t="shared" si="114"/>
        <v>0</v>
      </c>
      <c r="V767" s="236">
        <f t="shared" si="115"/>
        <v>0</v>
      </c>
      <c r="W767" s="236">
        <f t="shared" si="116"/>
        <v>0</v>
      </c>
      <c r="X767" s="238">
        <f t="shared" si="117"/>
        <v>0</v>
      </c>
      <c r="Y767" s="238">
        <f t="shared" si="118"/>
        <v>0</v>
      </c>
    </row>
    <row r="768" spans="1:25" ht="30" x14ac:dyDescent="0.25">
      <c r="A768" s="191" t="s">
        <v>674</v>
      </c>
      <c r="B768" s="228" t="s">
        <v>932</v>
      </c>
      <c r="C768" s="193" t="s">
        <v>933</v>
      </c>
      <c r="D768" s="194">
        <v>45</v>
      </c>
      <c r="E768" s="229">
        <v>45</v>
      </c>
      <c r="F768" s="230" t="s">
        <v>33</v>
      </c>
      <c r="G768" s="231">
        <v>0</v>
      </c>
      <c r="H768" s="232">
        <v>0</v>
      </c>
      <c r="I768" s="232">
        <v>0</v>
      </c>
      <c r="J768" s="232">
        <v>0</v>
      </c>
      <c r="K768" s="233">
        <v>0</v>
      </c>
      <c r="L768" s="232">
        <f t="shared" si="110"/>
        <v>0</v>
      </c>
      <c r="M768" s="234">
        <v>0</v>
      </c>
      <c r="N768" s="232">
        <f t="shared" si="119"/>
        <v>0</v>
      </c>
      <c r="O768" s="243"/>
      <c r="P768" s="216"/>
      <c r="Q768" s="236">
        <f t="shared" si="111"/>
        <v>0</v>
      </c>
      <c r="R768" s="237">
        <v>0</v>
      </c>
      <c r="S768" s="236">
        <f t="shared" si="112"/>
        <v>0</v>
      </c>
      <c r="T768" s="236">
        <f t="shared" si="113"/>
        <v>0</v>
      </c>
      <c r="U768" s="236">
        <f t="shared" si="114"/>
        <v>0</v>
      </c>
      <c r="V768" s="236">
        <f t="shared" si="115"/>
        <v>0</v>
      </c>
      <c r="W768" s="236">
        <f t="shared" si="116"/>
        <v>0</v>
      </c>
      <c r="X768" s="238">
        <f t="shared" si="117"/>
        <v>0</v>
      </c>
      <c r="Y768" s="238">
        <f t="shared" si="118"/>
        <v>0</v>
      </c>
    </row>
    <row r="769" spans="1:25" ht="18" x14ac:dyDescent="0.25">
      <c r="A769" s="191" t="s">
        <v>189</v>
      </c>
      <c r="B769" s="228" t="s">
        <v>212</v>
      </c>
      <c r="C769" s="193" t="s">
        <v>213</v>
      </c>
      <c r="D769" s="194">
        <v>80.040000000000006</v>
      </c>
      <c r="E769" s="229">
        <v>80.040000000000006</v>
      </c>
      <c r="F769" s="230" t="s">
        <v>33</v>
      </c>
      <c r="G769" s="231">
        <v>92</v>
      </c>
      <c r="H769" s="232">
        <v>2</v>
      </c>
      <c r="I769" s="232">
        <v>0</v>
      </c>
      <c r="J769" s="232">
        <v>1</v>
      </c>
      <c r="K769" s="233">
        <v>0</v>
      </c>
      <c r="L769" s="232">
        <f t="shared" si="110"/>
        <v>93</v>
      </c>
      <c r="M769" s="234">
        <v>93</v>
      </c>
      <c r="N769" s="232">
        <f t="shared" si="119"/>
        <v>0</v>
      </c>
      <c r="O769" s="243"/>
      <c r="P769" s="216"/>
      <c r="Q769" s="236">
        <f t="shared" si="111"/>
        <v>7363.68</v>
      </c>
      <c r="R769" s="237">
        <v>0</v>
      </c>
      <c r="S769" s="236">
        <f t="shared" si="112"/>
        <v>160.08000000000001</v>
      </c>
      <c r="T769" s="236">
        <f t="shared" si="113"/>
        <v>0</v>
      </c>
      <c r="U769" s="236">
        <f t="shared" si="114"/>
        <v>80.040000000000006</v>
      </c>
      <c r="V769" s="236">
        <f t="shared" si="115"/>
        <v>0</v>
      </c>
      <c r="W769" s="236">
        <f t="shared" si="116"/>
        <v>7443.72</v>
      </c>
      <c r="X769" s="238">
        <f t="shared" si="117"/>
        <v>7443.72</v>
      </c>
      <c r="Y769" s="238">
        <f t="shared" si="118"/>
        <v>0</v>
      </c>
    </row>
    <row r="770" spans="1:25" ht="30" x14ac:dyDescent="0.25">
      <c r="A770" s="191" t="s">
        <v>674</v>
      </c>
      <c r="B770" s="228" t="s">
        <v>934</v>
      </c>
      <c r="C770" s="193" t="s">
        <v>935</v>
      </c>
      <c r="D770" s="194">
        <v>103.75</v>
      </c>
      <c r="E770" s="229">
        <v>103.75</v>
      </c>
      <c r="F770" s="230" t="s">
        <v>33</v>
      </c>
      <c r="G770" s="231">
        <v>0</v>
      </c>
      <c r="H770" s="232">
        <v>0</v>
      </c>
      <c r="I770" s="232">
        <v>0</v>
      </c>
      <c r="J770" s="232">
        <v>0</v>
      </c>
      <c r="K770" s="233">
        <v>0</v>
      </c>
      <c r="L770" s="232">
        <f t="shared" si="110"/>
        <v>0</v>
      </c>
      <c r="M770" s="234">
        <v>0</v>
      </c>
      <c r="N770" s="232">
        <f t="shared" si="119"/>
        <v>0</v>
      </c>
      <c r="O770" s="243"/>
      <c r="P770" s="216"/>
      <c r="Q770" s="236">
        <f t="shared" si="111"/>
        <v>0</v>
      </c>
      <c r="R770" s="237">
        <v>0</v>
      </c>
      <c r="S770" s="236">
        <f t="shared" si="112"/>
        <v>0</v>
      </c>
      <c r="T770" s="236">
        <f t="shared" si="113"/>
        <v>0</v>
      </c>
      <c r="U770" s="236">
        <f t="shared" si="114"/>
        <v>0</v>
      </c>
      <c r="V770" s="236">
        <f t="shared" si="115"/>
        <v>0</v>
      </c>
      <c r="W770" s="236">
        <f t="shared" si="116"/>
        <v>0</v>
      </c>
      <c r="X770" s="238">
        <f t="shared" si="117"/>
        <v>0</v>
      </c>
      <c r="Y770" s="238">
        <f t="shared" si="118"/>
        <v>0</v>
      </c>
    </row>
    <row r="771" spans="1:25" ht="45" x14ac:dyDescent="0.25">
      <c r="A771" s="191" t="s">
        <v>1436</v>
      </c>
      <c r="B771" s="228" t="s">
        <v>1482</v>
      </c>
      <c r="C771" s="193" t="s">
        <v>1483</v>
      </c>
      <c r="D771" s="194">
        <v>261.93</v>
      </c>
      <c r="E771" s="229">
        <v>261.93</v>
      </c>
      <c r="F771" s="230" t="s">
        <v>33</v>
      </c>
      <c r="G771" s="231">
        <v>10</v>
      </c>
      <c r="H771" s="232">
        <v>0</v>
      </c>
      <c r="I771" s="232">
        <v>0</v>
      </c>
      <c r="J771" s="232">
        <v>0</v>
      </c>
      <c r="K771" s="233">
        <v>0</v>
      </c>
      <c r="L771" s="232">
        <f t="shared" si="110"/>
        <v>10</v>
      </c>
      <c r="M771" s="234">
        <v>10</v>
      </c>
      <c r="N771" s="232">
        <f t="shared" si="119"/>
        <v>0</v>
      </c>
      <c r="O771" s="242"/>
      <c r="P771" s="216"/>
      <c r="Q771" s="236">
        <f t="shared" si="111"/>
        <v>2619.3000000000002</v>
      </c>
      <c r="R771" s="237">
        <v>0</v>
      </c>
      <c r="S771" s="236">
        <f t="shared" si="112"/>
        <v>0</v>
      </c>
      <c r="T771" s="236">
        <f t="shared" si="113"/>
        <v>0</v>
      </c>
      <c r="U771" s="236">
        <f t="shared" si="114"/>
        <v>0</v>
      </c>
      <c r="V771" s="236">
        <f t="shared" si="115"/>
        <v>0</v>
      </c>
      <c r="W771" s="236">
        <f t="shared" si="116"/>
        <v>2619.3000000000002</v>
      </c>
      <c r="X771" s="238">
        <f t="shared" si="117"/>
        <v>2619.3000000000002</v>
      </c>
      <c r="Y771" s="238">
        <f t="shared" si="118"/>
        <v>0</v>
      </c>
    </row>
    <row r="772" spans="1:25" ht="60" x14ac:dyDescent="0.25">
      <c r="A772" s="191" t="s">
        <v>1436</v>
      </c>
      <c r="B772" s="228" t="s">
        <v>1484</v>
      </c>
      <c r="C772" s="193" t="s">
        <v>1485</v>
      </c>
      <c r="D772" s="194">
        <v>245.92</v>
      </c>
      <c r="E772" s="229">
        <v>245.92</v>
      </c>
      <c r="F772" s="230" t="s">
        <v>33</v>
      </c>
      <c r="G772" s="231">
        <v>35</v>
      </c>
      <c r="H772" s="232">
        <v>0</v>
      </c>
      <c r="I772" s="232">
        <v>0</v>
      </c>
      <c r="J772" s="232">
        <v>0</v>
      </c>
      <c r="K772" s="233">
        <v>0</v>
      </c>
      <c r="L772" s="232">
        <f t="shared" si="110"/>
        <v>35</v>
      </c>
      <c r="M772" s="234">
        <v>10</v>
      </c>
      <c r="N772" s="232">
        <f t="shared" si="119"/>
        <v>-25</v>
      </c>
      <c r="O772" s="244" t="s">
        <v>1486</v>
      </c>
      <c r="P772" s="216"/>
      <c r="Q772" s="236">
        <f t="shared" si="111"/>
        <v>8607.1999999999989</v>
      </c>
      <c r="R772" s="237">
        <v>0</v>
      </c>
      <c r="S772" s="236">
        <f t="shared" si="112"/>
        <v>0</v>
      </c>
      <c r="T772" s="236">
        <f t="shared" si="113"/>
        <v>0</v>
      </c>
      <c r="U772" s="236">
        <f t="shared" si="114"/>
        <v>0</v>
      </c>
      <c r="V772" s="236">
        <f t="shared" si="115"/>
        <v>0</v>
      </c>
      <c r="W772" s="236">
        <f t="shared" si="116"/>
        <v>8607.1999999999989</v>
      </c>
      <c r="X772" s="238">
        <f t="shared" si="117"/>
        <v>8607.1999999999989</v>
      </c>
      <c r="Y772" s="238">
        <f t="shared" si="118"/>
        <v>0</v>
      </c>
    </row>
    <row r="773" spans="1:25" ht="30" x14ac:dyDescent="0.25">
      <c r="A773" s="191" t="s">
        <v>189</v>
      </c>
      <c r="B773" s="228" t="s">
        <v>214</v>
      </c>
      <c r="C773" s="193" t="s">
        <v>215</v>
      </c>
      <c r="D773" s="194">
        <v>85.42</v>
      </c>
      <c r="E773" s="229">
        <v>85.42</v>
      </c>
      <c r="F773" s="230" t="s">
        <v>33</v>
      </c>
      <c r="G773" s="231">
        <v>0</v>
      </c>
      <c r="H773" s="232">
        <v>0</v>
      </c>
      <c r="I773" s="232">
        <v>0</v>
      </c>
      <c r="J773" s="232">
        <v>0</v>
      </c>
      <c r="K773" s="233">
        <v>0</v>
      </c>
      <c r="L773" s="232">
        <f t="shared" si="110"/>
        <v>0</v>
      </c>
      <c r="M773" s="234">
        <v>0</v>
      </c>
      <c r="N773" s="232">
        <f t="shared" si="119"/>
        <v>0</v>
      </c>
      <c r="O773" s="243"/>
      <c r="P773" s="216"/>
      <c r="Q773" s="236">
        <f t="shared" si="111"/>
        <v>0</v>
      </c>
      <c r="R773" s="237">
        <v>0</v>
      </c>
      <c r="S773" s="236">
        <f t="shared" si="112"/>
        <v>0</v>
      </c>
      <c r="T773" s="236">
        <f t="shared" si="113"/>
        <v>0</v>
      </c>
      <c r="U773" s="236">
        <f t="shared" si="114"/>
        <v>0</v>
      </c>
      <c r="V773" s="236">
        <f t="shared" si="115"/>
        <v>0</v>
      </c>
      <c r="W773" s="236">
        <f t="shared" si="116"/>
        <v>0</v>
      </c>
      <c r="X773" s="238">
        <f t="shared" si="117"/>
        <v>0</v>
      </c>
      <c r="Y773" s="238">
        <f t="shared" si="118"/>
        <v>0</v>
      </c>
    </row>
    <row r="774" spans="1:25" ht="45" x14ac:dyDescent="0.25">
      <c r="A774" s="191" t="s">
        <v>27</v>
      </c>
      <c r="B774" s="228" t="s">
        <v>151</v>
      </c>
      <c r="C774" s="193" t="s">
        <v>152</v>
      </c>
      <c r="D774" s="194">
        <v>75.400000000000006</v>
      </c>
      <c r="E774" s="229">
        <v>75.400000000000006</v>
      </c>
      <c r="F774" s="230" t="s">
        <v>33</v>
      </c>
      <c r="G774" s="231">
        <v>7</v>
      </c>
      <c r="H774" s="232">
        <v>3</v>
      </c>
      <c r="I774" s="232">
        <v>0</v>
      </c>
      <c r="J774" s="232">
        <v>3</v>
      </c>
      <c r="K774" s="233">
        <v>0</v>
      </c>
      <c r="L774" s="232">
        <f t="shared" si="110"/>
        <v>7</v>
      </c>
      <c r="M774" s="234">
        <v>7</v>
      </c>
      <c r="N774" s="232">
        <f t="shared" si="119"/>
        <v>0</v>
      </c>
      <c r="O774" s="244"/>
      <c r="P774" s="216"/>
      <c r="Q774" s="236">
        <f t="shared" si="111"/>
        <v>527.80000000000007</v>
      </c>
      <c r="R774" s="237">
        <v>0</v>
      </c>
      <c r="S774" s="236">
        <f t="shared" si="112"/>
        <v>226.20000000000002</v>
      </c>
      <c r="T774" s="236">
        <f t="shared" si="113"/>
        <v>0</v>
      </c>
      <c r="U774" s="236">
        <f t="shared" si="114"/>
        <v>226.20000000000002</v>
      </c>
      <c r="V774" s="236">
        <f t="shared" si="115"/>
        <v>0</v>
      </c>
      <c r="W774" s="236">
        <f t="shared" si="116"/>
        <v>527.80000000000007</v>
      </c>
      <c r="X774" s="238">
        <f t="shared" si="117"/>
        <v>527.80000000000007</v>
      </c>
      <c r="Y774" s="238">
        <f t="shared" si="118"/>
        <v>0</v>
      </c>
    </row>
    <row r="775" spans="1:25" ht="30" x14ac:dyDescent="0.25">
      <c r="A775" s="191" t="s">
        <v>27</v>
      </c>
      <c r="B775" s="228" t="s">
        <v>153</v>
      </c>
      <c r="C775" s="193" t="s">
        <v>154</v>
      </c>
      <c r="D775" s="194">
        <v>127.6</v>
      </c>
      <c r="E775" s="229">
        <v>127.6</v>
      </c>
      <c r="F775" s="230" t="s">
        <v>33</v>
      </c>
      <c r="G775" s="231">
        <v>22</v>
      </c>
      <c r="H775" s="232">
        <v>0</v>
      </c>
      <c r="I775" s="232">
        <v>0</v>
      </c>
      <c r="J775" s="232">
        <v>0</v>
      </c>
      <c r="K775" s="233">
        <v>0</v>
      </c>
      <c r="L775" s="232">
        <f t="shared" si="110"/>
        <v>22</v>
      </c>
      <c r="M775" s="234">
        <v>22</v>
      </c>
      <c r="N775" s="232">
        <f t="shared" si="119"/>
        <v>0</v>
      </c>
      <c r="O775" s="242"/>
      <c r="P775" s="216"/>
      <c r="Q775" s="236">
        <f t="shared" si="111"/>
        <v>2807.2</v>
      </c>
      <c r="R775" s="237">
        <v>0</v>
      </c>
      <c r="S775" s="236">
        <f t="shared" si="112"/>
        <v>0</v>
      </c>
      <c r="T775" s="236">
        <f t="shared" si="113"/>
        <v>0</v>
      </c>
      <c r="U775" s="236">
        <f t="shared" si="114"/>
        <v>0</v>
      </c>
      <c r="V775" s="236">
        <f t="shared" si="115"/>
        <v>0</v>
      </c>
      <c r="W775" s="236">
        <f t="shared" si="116"/>
        <v>2807.2</v>
      </c>
      <c r="X775" s="238">
        <f t="shared" si="117"/>
        <v>2807.2</v>
      </c>
      <c r="Y775" s="238">
        <f t="shared" si="118"/>
        <v>0</v>
      </c>
    </row>
    <row r="776" spans="1:25" ht="18" x14ac:dyDescent="0.25">
      <c r="A776" s="191" t="s">
        <v>674</v>
      </c>
      <c r="B776" s="228" t="s">
        <v>936</v>
      </c>
      <c r="C776" s="193" t="s">
        <v>937</v>
      </c>
      <c r="D776" s="194">
        <v>23.97</v>
      </c>
      <c r="E776" s="229">
        <v>23.97</v>
      </c>
      <c r="F776" s="230" t="s">
        <v>33</v>
      </c>
      <c r="G776" s="231">
        <v>0</v>
      </c>
      <c r="H776" s="232">
        <v>0</v>
      </c>
      <c r="I776" s="232">
        <v>0</v>
      </c>
      <c r="J776" s="232">
        <v>0</v>
      </c>
      <c r="K776" s="233">
        <v>0</v>
      </c>
      <c r="L776" s="232">
        <f t="shared" si="110"/>
        <v>0</v>
      </c>
      <c r="M776" s="234">
        <v>0</v>
      </c>
      <c r="N776" s="232">
        <f t="shared" si="119"/>
        <v>0</v>
      </c>
      <c r="O776" s="242"/>
      <c r="P776" s="216"/>
      <c r="Q776" s="236">
        <f t="shared" si="111"/>
        <v>0</v>
      </c>
      <c r="R776" s="237">
        <v>0</v>
      </c>
      <c r="S776" s="236">
        <f t="shared" si="112"/>
        <v>0</v>
      </c>
      <c r="T776" s="236">
        <f t="shared" si="113"/>
        <v>0</v>
      </c>
      <c r="U776" s="236">
        <f t="shared" si="114"/>
        <v>0</v>
      </c>
      <c r="V776" s="236">
        <f t="shared" si="115"/>
        <v>0</v>
      </c>
      <c r="W776" s="236">
        <f t="shared" si="116"/>
        <v>0</v>
      </c>
      <c r="X776" s="238">
        <f t="shared" si="117"/>
        <v>0</v>
      </c>
      <c r="Y776" s="238">
        <f t="shared" si="118"/>
        <v>0</v>
      </c>
    </row>
    <row r="777" spans="1:25" ht="30" x14ac:dyDescent="0.25">
      <c r="A777" s="191" t="s">
        <v>1298</v>
      </c>
      <c r="B777" s="228" t="s">
        <v>1395</v>
      </c>
      <c r="C777" s="193" t="s">
        <v>1396</v>
      </c>
      <c r="D777" s="194">
        <v>124.47</v>
      </c>
      <c r="E777" s="229">
        <v>124.47</v>
      </c>
      <c r="F777" s="230" t="s">
        <v>33</v>
      </c>
      <c r="G777" s="231">
        <v>0</v>
      </c>
      <c r="H777" s="232">
        <v>0</v>
      </c>
      <c r="I777" s="232">
        <v>0</v>
      </c>
      <c r="J777" s="232">
        <v>0</v>
      </c>
      <c r="K777" s="233">
        <v>0</v>
      </c>
      <c r="L777" s="232">
        <f t="shared" ref="L777:L840" si="120">G777+H777+I777-J777-K777</f>
        <v>0</v>
      </c>
      <c r="M777" s="234">
        <v>0</v>
      </c>
      <c r="N777" s="232">
        <f t="shared" si="119"/>
        <v>0</v>
      </c>
      <c r="O777" s="243"/>
      <c r="P777" s="216"/>
      <c r="Q777" s="236">
        <f t="shared" ref="Q777:Q840" si="121">G777*D777</f>
        <v>0</v>
      </c>
      <c r="R777" s="237">
        <v>0</v>
      </c>
      <c r="S777" s="236">
        <f t="shared" ref="S777:S840" si="122">H777*E777</f>
        <v>0</v>
      </c>
      <c r="T777" s="236">
        <f t="shared" ref="T777:T840" si="123">E777*I777</f>
        <v>0</v>
      </c>
      <c r="U777" s="236">
        <f t="shared" ref="U777:U840" si="124">E777*J777</f>
        <v>0</v>
      </c>
      <c r="V777" s="236">
        <f t="shared" ref="V777:V840" si="125">E777*K777</f>
        <v>0</v>
      </c>
      <c r="W777" s="236">
        <f t="shared" ref="W777:W840" si="126">Q777+R777+S777+T777-U777-V777</f>
        <v>0</v>
      </c>
      <c r="X777" s="238">
        <f t="shared" ref="X777:X840" si="127">L777*E777</f>
        <v>0</v>
      </c>
      <c r="Y777" s="238">
        <f t="shared" ref="Y777:Y840" si="128">X777-W777</f>
        <v>0</v>
      </c>
    </row>
    <row r="778" spans="1:25" ht="30" x14ac:dyDescent="0.25">
      <c r="A778" s="191" t="s">
        <v>228</v>
      </c>
      <c r="B778" s="228" t="s">
        <v>502</v>
      </c>
      <c r="C778" s="193" t="s">
        <v>503</v>
      </c>
      <c r="D778" s="194">
        <v>16</v>
      </c>
      <c r="E778" s="229">
        <v>16</v>
      </c>
      <c r="F778" s="230" t="s">
        <v>33</v>
      </c>
      <c r="G778" s="231">
        <v>0</v>
      </c>
      <c r="H778" s="232">
        <v>0</v>
      </c>
      <c r="I778" s="232">
        <v>0</v>
      </c>
      <c r="J778" s="232">
        <v>0</v>
      </c>
      <c r="K778" s="233">
        <v>0</v>
      </c>
      <c r="L778" s="232">
        <f t="shared" si="120"/>
        <v>0</v>
      </c>
      <c r="M778" s="234">
        <v>0</v>
      </c>
      <c r="N778" s="232">
        <f t="shared" ref="N778:N841" si="129">M778-L778</f>
        <v>0</v>
      </c>
      <c r="O778" s="243"/>
      <c r="P778" s="216"/>
      <c r="Q778" s="236">
        <f t="shared" si="121"/>
        <v>0</v>
      </c>
      <c r="R778" s="237">
        <v>0</v>
      </c>
      <c r="S778" s="236">
        <f t="shared" si="122"/>
        <v>0</v>
      </c>
      <c r="T778" s="236">
        <f t="shared" si="123"/>
        <v>0</v>
      </c>
      <c r="U778" s="236">
        <f t="shared" si="124"/>
        <v>0</v>
      </c>
      <c r="V778" s="236">
        <f t="shared" si="125"/>
        <v>0</v>
      </c>
      <c r="W778" s="236">
        <f t="shared" si="126"/>
        <v>0</v>
      </c>
      <c r="X778" s="238">
        <f t="shared" si="127"/>
        <v>0</v>
      </c>
      <c r="Y778" s="238">
        <f t="shared" si="128"/>
        <v>0</v>
      </c>
    </row>
    <row r="779" spans="1:25" ht="42.75" x14ac:dyDescent="0.25">
      <c r="A779" s="191" t="s">
        <v>1540</v>
      </c>
      <c r="B779" s="228" t="s">
        <v>1583</v>
      </c>
      <c r="C779" s="193" t="s">
        <v>1584</v>
      </c>
      <c r="D779" s="194">
        <v>132.06</v>
      </c>
      <c r="E779" s="229">
        <v>132.06</v>
      </c>
      <c r="F779" s="230" t="s">
        <v>33</v>
      </c>
      <c r="G779" s="231">
        <v>0</v>
      </c>
      <c r="H779" s="232">
        <v>0</v>
      </c>
      <c r="I779" s="232">
        <v>0</v>
      </c>
      <c r="J779" s="232">
        <v>0</v>
      </c>
      <c r="K779" s="233">
        <v>0</v>
      </c>
      <c r="L779" s="232">
        <f t="shared" si="120"/>
        <v>0</v>
      </c>
      <c r="M779" s="234">
        <v>0</v>
      </c>
      <c r="N779" s="232">
        <f t="shared" si="129"/>
        <v>0</v>
      </c>
      <c r="O779" s="242"/>
      <c r="P779" s="216"/>
      <c r="Q779" s="236">
        <f t="shared" si="121"/>
        <v>0</v>
      </c>
      <c r="R779" s="237">
        <v>0</v>
      </c>
      <c r="S779" s="236">
        <f t="shared" si="122"/>
        <v>0</v>
      </c>
      <c r="T779" s="236">
        <f t="shared" si="123"/>
        <v>0</v>
      </c>
      <c r="U779" s="236">
        <f t="shared" si="124"/>
        <v>0</v>
      </c>
      <c r="V779" s="236">
        <f t="shared" si="125"/>
        <v>0</v>
      </c>
      <c r="W779" s="236">
        <f t="shared" si="126"/>
        <v>0</v>
      </c>
      <c r="X779" s="238">
        <f t="shared" si="127"/>
        <v>0</v>
      </c>
      <c r="Y779" s="238">
        <f t="shared" si="128"/>
        <v>0</v>
      </c>
    </row>
    <row r="780" spans="1:25" ht="30" x14ac:dyDescent="0.25">
      <c r="A780" s="191"/>
      <c r="B780" s="228" t="s">
        <v>504</v>
      </c>
      <c r="C780" s="193" t="s">
        <v>505</v>
      </c>
      <c r="D780" s="194">
        <v>12.79</v>
      </c>
      <c r="E780" s="229">
        <v>12.79</v>
      </c>
      <c r="F780" s="230" t="s">
        <v>33</v>
      </c>
      <c r="G780" s="231">
        <v>0</v>
      </c>
      <c r="H780" s="232">
        <v>0</v>
      </c>
      <c r="I780" s="232">
        <v>0</v>
      </c>
      <c r="J780" s="232">
        <v>0</v>
      </c>
      <c r="K780" s="233">
        <v>0</v>
      </c>
      <c r="L780" s="232">
        <f t="shared" si="120"/>
        <v>0</v>
      </c>
      <c r="M780" s="234">
        <v>0</v>
      </c>
      <c r="N780" s="232">
        <f t="shared" si="129"/>
        <v>0</v>
      </c>
      <c r="O780" s="243"/>
      <c r="P780" s="241"/>
      <c r="Q780" s="236">
        <f t="shared" si="121"/>
        <v>0</v>
      </c>
      <c r="R780" s="237">
        <v>0</v>
      </c>
      <c r="S780" s="236">
        <f t="shared" si="122"/>
        <v>0</v>
      </c>
      <c r="T780" s="236">
        <f t="shared" si="123"/>
        <v>0</v>
      </c>
      <c r="U780" s="236">
        <f t="shared" si="124"/>
        <v>0</v>
      </c>
      <c r="V780" s="236">
        <f t="shared" si="125"/>
        <v>0</v>
      </c>
      <c r="W780" s="236">
        <f t="shared" si="126"/>
        <v>0</v>
      </c>
      <c r="X780" s="238">
        <f t="shared" si="127"/>
        <v>0</v>
      </c>
      <c r="Y780" s="238">
        <f t="shared" si="128"/>
        <v>0</v>
      </c>
    </row>
    <row r="781" spans="1:25" ht="30" x14ac:dyDescent="0.25">
      <c r="A781" s="191" t="s">
        <v>659</v>
      </c>
      <c r="B781" s="228" t="s">
        <v>675</v>
      </c>
      <c r="C781" s="193" t="s">
        <v>676</v>
      </c>
      <c r="D781" s="194">
        <v>8</v>
      </c>
      <c r="E781" s="229">
        <v>8</v>
      </c>
      <c r="F781" s="230" t="s">
        <v>33</v>
      </c>
      <c r="G781" s="231">
        <v>0</v>
      </c>
      <c r="H781" s="232">
        <v>0</v>
      </c>
      <c r="I781" s="232">
        <v>0</v>
      </c>
      <c r="J781" s="232">
        <v>0</v>
      </c>
      <c r="K781" s="233">
        <v>0</v>
      </c>
      <c r="L781" s="232">
        <f t="shared" si="120"/>
        <v>0</v>
      </c>
      <c r="M781" s="234">
        <v>0</v>
      </c>
      <c r="N781" s="232">
        <f t="shared" si="129"/>
        <v>0</v>
      </c>
      <c r="O781" s="243"/>
      <c r="P781" s="216"/>
      <c r="Q781" s="236">
        <f t="shared" si="121"/>
        <v>0</v>
      </c>
      <c r="R781" s="237">
        <v>0</v>
      </c>
      <c r="S781" s="236">
        <f t="shared" si="122"/>
        <v>0</v>
      </c>
      <c r="T781" s="236">
        <f t="shared" si="123"/>
        <v>0</v>
      </c>
      <c r="U781" s="236">
        <f t="shared" si="124"/>
        <v>0</v>
      </c>
      <c r="V781" s="236">
        <f t="shared" si="125"/>
        <v>0</v>
      </c>
      <c r="W781" s="236">
        <f t="shared" si="126"/>
        <v>0</v>
      </c>
      <c r="X781" s="238">
        <f t="shared" si="127"/>
        <v>0</v>
      </c>
      <c r="Y781" s="238">
        <f t="shared" si="128"/>
        <v>0</v>
      </c>
    </row>
    <row r="782" spans="1:25" ht="30" x14ac:dyDescent="0.25">
      <c r="A782" s="191"/>
      <c r="B782" s="228" t="s">
        <v>506</v>
      </c>
      <c r="C782" s="193" t="s">
        <v>507</v>
      </c>
      <c r="D782" s="194">
        <v>120.81</v>
      </c>
      <c r="E782" s="229">
        <v>120.81</v>
      </c>
      <c r="F782" s="230" t="s">
        <v>33</v>
      </c>
      <c r="G782" s="231">
        <v>0</v>
      </c>
      <c r="H782" s="232">
        <v>0</v>
      </c>
      <c r="I782" s="232">
        <v>0</v>
      </c>
      <c r="J782" s="232">
        <v>0</v>
      </c>
      <c r="K782" s="233">
        <v>0</v>
      </c>
      <c r="L782" s="232">
        <f t="shared" si="120"/>
        <v>0</v>
      </c>
      <c r="M782" s="234">
        <v>0</v>
      </c>
      <c r="N782" s="232">
        <f t="shared" si="129"/>
        <v>0</v>
      </c>
      <c r="O782" s="243"/>
      <c r="P782" s="241"/>
      <c r="Q782" s="236">
        <f t="shared" si="121"/>
        <v>0</v>
      </c>
      <c r="R782" s="237">
        <v>0</v>
      </c>
      <c r="S782" s="236">
        <f t="shared" si="122"/>
        <v>0</v>
      </c>
      <c r="T782" s="236">
        <f t="shared" si="123"/>
        <v>0</v>
      </c>
      <c r="U782" s="236">
        <f t="shared" si="124"/>
        <v>0</v>
      </c>
      <c r="V782" s="236">
        <f t="shared" si="125"/>
        <v>0</v>
      </c>
      <c r="W782" s="236">
        <f t="shared" si="126"/>
        <v>0</v>
      </c>
      <c r="X782" s="238">
        <f t="shared" si="127"/>
        <v>0</v>
      </c>
      <c r="Y782" s="238">
        <f t="shared" si="128"/>
        <v>0</v>
      </c>
    </row>
    <row r="783" spans="1:25" ht="45" x14ac:dyDescent="0.25">
      <c r="A783" s="191" t="s">
        <v>228</v>
      </c>
      <c r="B783" s="228" t="s">
        <v>508</v>
      </c>
      <c r="C783" s="193" t="s">
        <v>509</v>
      </c>
      <c r="D783" s="194">
        <v>61.02</v>
      </c>
      <c r="E783" s="229">
        <v>61.02</v>
      </c>
      <c r="F783" s="230" t="s">
        <v>33</v>
      </c>
      <c r="G783" s="231">
        <v>2</v>
      </c>
      <c r="H783" s="232">
        <v>0</v>
      </c>
      <c r="I783" s="232">
        <v>0</v>
      </c>
      <c r="J783" s="232">
        <v>0</v>
      </c>
      <c r="K783" s="233">
        <v>0</v>
      </c>
      <c r="L783" s="232">
        <f t="shared" si="120"/>
        <v>2</v>
      </c>
      <c r="M783" s="234">
        <v>2</v>
      </c>
      <c r="N783" s="232">
        <f t="shared" si="129"/>
        <v>0</v>
      </c>
      <c r="O783" s="243"/>
      <c r="P783" s="216"/>
      <c r="Q783" s="236">
        <f t="shared" si="121"/>
        <v>122.04</v>
      </c>
      <c r="R783" s="237">
        <v>0</v>
      </c>
      <c r="S783" s="236">
        <f t="shared" si="122"/>
        <v>0</v>
      </c>
      <c r="T783" s="236">
        <f t="shared" si="123"/>
        <v>0</v>
      </c>
      <c r="U783" s="236">
        <f t="shared" si="124"/>
        <v>0</v>
      </c>
      <c r="V783" s="236">
        <f t="shared" si="125"/>
        <v>0</v>
      </c>
      <c r="W783" s="236">
        <f t="shared" si="126"/>
        <v>122.04</v>
      </c>
      <c r="X783" s="238">
        <f t="shared" si="127"/>
        <v>122.04</v>
      </c>
      <c r="Y783" s="238">
        <f t="shared" si="128"/>
        <v>0</v>
      </c>
    </row>
    <row r="784" spans="1:25" ht="45" x14ac:dyDescent="0.25">
      <c r="A784" s="191" t="s">
        <v>2634</v>
      </c>
      <c r="B784" s="228" t="s">
        <v>510</v>
      </c>
      <c r="C784" s="193" t="s">
        <v>511</v>
      </c>
      <c r="D784" s="194">
        <v>25.52</v>
      </c>
      <c r="E784" s="229">
        <v>25.52</v>
      </c>
      <c r="F784" s="230" t="s">
        <v>33</v>
      </c>
      <c r="G784" s="231">
        <v>2</v>
      </c>
      <c r="H784" s="232">
        <v>0</v>
      </c>
      <c r="I784" s="232">
        <v>0</v>
      </c>
      <c r="J784" s="232">
        <v>0</v>
      </c>
      <c r="K784" s="233">
        <v>0</v>
      </c>
      <c r="L784" s="232">
        <f t="shared" si="120"/>
        <v>2</v>
      </c>
      <c r="M784" s="234">
        <v>2</v>
      </c>
      <c r="N784" s="232">
        <f t="shared" si="129"/>
        <v>0</v>
      </c>
      <c r="O784" s="242"/>
      <c r="P784" s="216"/>
      <c r="Q784" s="236">
        <f t="shared" si="121"/>
        <v>51.04</v>
      </c>
      <c r="R784" s="237">
        <v>0</v>
      </c>
      <c r="S784" s="236">
        <f t="shared" si="122"/>
        <v>0</v>
      </c>
      <c r="T784" s="236">
        <f t="shared" si="123"/>
        <v>0</v>
      </c>
      <c r="U784" s="236">
        <f t="shared" si="124"/>
        <v>0</v>
      </c>
      <c r="V784" s="236">
        <f t="shared" si="125"/>
        <v>0</v>
      </c>
      <c r="W784" s="236">
        <f t="shared" si="126"/>
        <v>51.04</v>
      </c>
      <c r="X784" s="238">
        <f t="shared" si="127"/>
        <v>51.04</v>
      </c>
      <c r="Y784" s="238">
        <f t="shared" si="128"/>
        <v>0</v>
      </c>
    </row>
    <row r="785" spans="1:25" ht="30" x14ac:dyDescent="0.25">
      <c r="A785" s="191" t="s">
        <v>2634</v>
      </c>
      <c r="B785" s="228" t="s">
        <v>512</v>
      </c>
      <c r="C785" s="193" t="s">
        <v>513</v>
      </c>
      <c r="D785" s="194">
        <v>17.11</v>
      </c>
      <c r="E785" s="229">
        <v>17.11</v>
      </c>
      <c r="F785" s="230" t="s">
        <v>33</v>
      </c>
      <c r="G785" s="231">
        <v>0</v>
      </c>
      <c r="H785" s="232">
        <v>0</v>
      </c>
      <c r="I785" s="232">
        <v>0</v>
      </c>
      <c r="J785" s="232">
        <v>0</v>
      </c>
      <c r="K785" s="233">
        <v>0</v>
      </c>
      <c r="L785" s="232">
        <f t="shared" si="120"/>
        <v>0</v>
      </c>
      <c r="M785" s="234">
        <v>0</v>
      </c>
      <c r="N785" s="232">
        <f t="shared" si="129"/>
        <v>0</v>
      </c>
      <c r="O785" s="242"/>
      <c r="P785" s="216"/>
      <c r="Q785" s="236">
        <f t="shared" si="121"/>
        <v>0</v>
      </c>
      <c r="R785" s="237">
        <v>0</v>
      </c>
      <c r="S785" s="236">
        <f t="shared" si="122"/>
        <v>0</v>
      </c>
      <c r="T785" s="236">
        <f t="shared" si="123"/>
        <v>0</v>
      </c>
      <c r="U785" s="236">
        <f t="shared" si="124"/>
        <v>0</v>
      </c>
      <c r="V785" s="236">
        <f t="shared" si="125"/>
        <v>0</v>
      </c>
      <c r="W785" s="236">
        <f t="shared" si="126"/>
        <v>0</v>
      </c>
      <c r="X785" s="238">
        <f t="shared" si="127"/>
        <v>0</v>
      </c>
      <c r="Y785" s="238">
        <f t="shared" si="128"/>
        <v>0</v>
      </c>
    </row>
    <row r="786" spans="1:25" ht="30" x14ac:dyDescent="0.25">
      <c r="A786" s="191" t="s">
        <v>2634</v>
      </c>
      <c r="B786" s="228" t="s">
        <v>514</v>
      </c>
      <c r="C786" s="193" t="s">
        <v>515</v>
      </c>
      <c r="D786" s="194">
        <v>63.99</v>
      </c>
      <c r="E786" s="229">
        <v>63.99</v>
      </c>
      <c r="F786" s="230" t="s">
        <v>33</v>
      </c>
      <c r="G786" s="231">
        <v>0</v>
      </c>
      <c r="H786" s="232">
        <v>0</v>
      </c>
      <c r="I786" s="232">
        <v>0</v>
      </c>
      <c r="J786" s="232">
        <v>0</v>
      </c>
      <c r="K786" s="233">
        <v>0</v>
      </c>
      <c r="L786" s="232">
        <f t="shared" si="120"/>
        <v>0</v>
      </c>
      <c r="M786" s="234">
        <v>0</v>
      </c>
      <c r="N786" s="232">
        <f t="shared" si="129"/>
        <v>0</v>
      </c>
      <c r="O786" s="243"/>
      <c r="P786" s="216"/>
      <c r="Q786" s="236">
        <f t="shared" si="121"/>
        <v>0</v>
      </c>
      <c r="R786" s="237">
        <v>0</v>
      </c>
      <c r="S786" s="236">
        <f t="shared" si="122"/>
        <v>0</v>
      </c>
      <c r="T786" s="236">
        <f t="shared" si="123"/>
        <v>0</v>
      </c>
      <c r="U786" s="236">
        <f t="shared" si="124"/>
        <v>0</v>
      </c>
      <c r="V786" s="236">
        <f t="shared" si="125"/>
        <v>0</v>
      </c>
      <c r="W786" s="236">
        <f t="shared" si="126"/>
        <v>0</v>
      </c>
      <c r="X786" s="238">
        <f t="shared" si="127"/>
        <v>0</v>
      </c>
      <c r="Y786" s="238">
        <f t="shared" si="128"/>
        <v>0</v>
      </c>
    </row>
    <row r="787" spans="1:25" ht="30" x14ac:dyDescent="0.25">
      <c r="A787" s="191" t="s">
        <v>228</v>
      </c>
      <c r="B787" s="228" t="s">
        <v>516</v>
      </c>
      <c r="C787" s="193" t="s">
        <v>517</v>
      </c>
      <c r="D787" s="205">
        <v>2.5099999999999998</v>
      </c>
      <c r="E787" s="255">
        <v>2.5099999999999998</v>
      </c>
      <c r="F787" s="230" t="s">
        <v>33</v>
      </c>
      <c r="G787" s="231">
        <v>0</v>
      </c>
      <c r="H787" s="232">
        <v>0</v>
      </c>
      <c r="I787" s="232">
        <v>0</v>
      </c>
      <c r="J787" s="232">
        <v>0</v>
      </c>
      <c r="K787" s="233">
        <v>0</v>
      </c>
      <c r="L787" s="232">
        <f t="shared" si="120"/>
        <v>0</v>
      </c>
      <c r="M787" s="234">
        <v>0</v>
      </c>
      <c r="N787" s="232">
        <f t="shared" si="129"/>
        <v>0</v>
      </c>
      <c r="O787" s="243"/>
      <c r="P787" s="216"/>
      <c r="Q787" s="236">
        <f t="shared" si="121"/>
        <v>0</v>
      </c>
      <c r="R787" s="237">
        <v>0</v>
      </c>
      <c r="S787" s="236">
        <f t="shared" si="122"/>
        <v>0</v>
      </c>
      <c r="T787" s="236">
        <f t="shared" si="123"/>
        <v>0</v>
      </c>
      <c r="U787" s="236">
        <f t="shared" si="124"/>
        <v>0</v>
      </c>
      <c r="V787" s="236">
        <f t="shared" si="125"/>
        <v>0</v>
      </c>
      <c r="W787" s="236">
        <f t="shared" si="126"/>
        <v>0</v>
      </c>
      <c r="X787" s="238">
        <f t="shared" si="127"/>
        <v>0</v>
      </c>
      <c r="Y787" s="238">
        <f t="shared" si="128"/>
        <v>0</v>
      </c>
    </row>
    <row r="788" spans="1:25" ht="45" x14ac:dyDescent="0.25">
      <c r="A788" s="191" t="s">
        <v>228</v>
      </c>
      <c r="B788" s="228" t="s">
        <v>518</v>
      </c>
      <c r="C788" s="193" t="s">
        <v>519</v>
      </c>
      <c r="D788" s="194">
        <v>21.11</v>
      </c>
      <c r="E788" s="229">
        <v>21.11</v>
      </c>
      <c r="F788" s="230" t="s">
        <v>33</v>
      </c>
      <c r="G788" s="231">
        <v>0</v>
      </c>
      <c r="H788" s="232">
        <v>0</v>
      </c>
      <c r="I788" s="232">
        <v>0</v>
      </c>
      <c r="J788" s="232">
        <v>0</v>
      </c>
      <c r="K788" s="233">
        <v>0</v>
      </c>
      <c r="L788" s="232">
        <f t="shared" si="120"/>
        <v>0</v>
      </c>
      <c r="M788" s="234">
        <v>0</v>
      </c>
      <c r="N788" s="232">
        <f t="shared" si="129"/>
        <v>0</v>
      </c>
      <c r="O788" s="243"/>
      <c r="P788" s="216"/>
      <c r="Q788" s="236">
        <f t="shared" si="121"/>
        <v>0</v>
      </c>
      <c r="R788" s="237">
        <v>0</v>
      </c>
      <c r="S788" s="236">
        <f t="shared" si="122"/>
        <v>0</v>
      </c>
      <c r="T788" s="236">
        <f t="shared" si="123"/>
        <v>0</v>
      </c>
      <c r="U788" s="236">
        <f t="shared" si="124"/>
        <v>0</v>
      </c>
      <c r="V788" s="236">
        <f t="shared" si="125"/>
        <v>0</v>
      </c>
      <c r="W788" s="236">
        <f t="shared" si="126"/>
        <v>0</v>
      </c>
      <c r="X788" s="238">
        <f t="shared" si="127"/>
        <v>0</v>
      </c>
      <c r="Y788" s="238">
        <f t="shared" si="128"/>
        <v>0</v>
      </c>
    </row>
    <row r="789" spans="1:25" ht="45" x14ac:dyDescent="0.25">
      <c r="A789" s="191" t="s">
        <v>228</v>
      </c>
      <c r="B789" s="228" t="s">
        <v>520</v>
      </c>
      <c r="C789" s="193" t="s">
        <v>521</v>
      </c>
      <c r="D789" s="205">
        <v>10</v>
      </c>
      <c r="E789" s="255">
        <v>10</v>
      </c>
      <c r="F789" s="230" t="s">
        <v>33</v>
      </c>
      <c r="G789" s="231">
        <v>2</v>
      </c>
      <c r="H789" s="232">
        <v>0</v>
      </c>
      <c r="I789" s="232">
        <v>0</v>
      </c>
      <c r="J789" s="232">
        <v>0</v>
      </c>
      <c r="K789" s="233">
        <v>0</v>
      </c>
      <c r="L789" s="232">
        <f t="shared" si="120"/>
        <v>2</v>
      </c>
      <c r="M789" s="234">
        <v>2</v>
      </c>
      <c r="N789" s="232">
        <f t="shared" si="129"/>
        <v>0</v>
      </c>
      <c r="O789" s="243"/>
      <c r="P789" s="216"/>
      <c r="Q789" s="236">
        <f t="shared" si="121"/>
        <v>20</v>
      </c>
      <c r="R789" s="237">
        <v>0</v>
      </c>
      <c r="S789" s="236">
        <f t="shared" si="122"/>
        <v>0</v>
      </c>
      <c r="T789" s="236">
        <f t="shared" si="123"/>
        <v>0</v>
      </c>
      <c r="U789" s="236">
        <f t="shared" si="124"/>
        <v>0</v>
      </c>
      <c r="V789" s="236">
        <f t="shared" si="125"/>
        <v>0</v>
      </c>
      <c r="W789" s="236">
        <f t="shared" si="126"/>
        <v>20</v>
      </c>
      <c r="X789" s="238">
        <f t="shared" si="127"/>
        <v>20</v>
      </c>
      <c r="Y789" s="238">
        <f t="shared" si="128"/>
        <v>0</v>
      </c>
    </row>
    <row r="790" spans="1:25" ht="45" x14ac:dyDescent="0.25">
      <c r="A790" s="191" t="s">
        <v>228</v>
      </c>
      <c r="B790" s="228" t="s">
        <v>522</v>
      </c>
      <c r="C790" s="193" t="s">
        <v>523</v>
      </c>
      <c r="D790" s="194">
        <v>916.4</v>
      </c>
      <c r="E790" s="229">
        <v>916.4</v>
      </c>
      <c r="F790" s="230" t="s">
        <v>33</v>
      </c>
      <c r="G790" s="231">
        <v>1</v>
      </c>
      <c r="H790" s="232">
        <v>0</v>
      </c>
      <c r="I790" s="232">
        <v>0</v>
      </c>
      <c r="J790" s="232">
        <v>0</v>
      </c>
      <c r="K790" s="233">
        <v>0</v>
      </c>
      <c r="L790" s="232">
        <f t="shared" si="120"/>
        <v>1</v>
      </c>
      <c r="M790" s="234">
        <v>1</v>
      </c>
      <c r="N790" s="232">
        <f t="shared" si="129"/>
        <v>0</v>
      </c>
      <c r="O790" s="243"/>
      <c r="P790" s="216"/>
      <c r="Q790" s="236">
        <f t="shared" si="121"/>
        <v>916.4</v>
      </c>
      <c r="R790" s="237">
        <v>0</v>
      </c>
      <c r="S790" s="236">
        <f t="shared" si="122"/>
        <v>0</v>
      </c>
      <c r="T790" s="236">
        <f t="shared" si="123"/>
        <v>0</v>
      </c>
      <c r="U790" s="236">
        <f t="shared" si="124"/>
        <v>0</v>
      </c>
      <c r="V790" s="236">
        <f t="shared" si="125"/>
        <v>0</v>
      </c>
      <c r="W790" s="236">
        <f t="shared" si="126"/>
        <v>916.4</v>
      </c>
      <c r="X790" s="238">
        <f t="shared" si="127"/>
        <v>916.4</v>
      </c>
      <c r="Y790" s="238">
        <f t="shared" si="128"/>
        <v>0</v>
      </c>
    </row>
    <row r="791" spans="1:25" ht="30" x14ac:dyDescent="0.25">
      <c r="A791" s="191" t="s">
        <v>228</v>
      </c>
      <c r="B791" s="228" t="s">
        <v>524</v>
      </c>
      <c r="C791" s="193" t="s">
        <v>525</v>
      </c>
      <c r="D791" s="194">
        <v>6.08</v>
      </c>
      <c r="E791" s="229">
        <v>6.08</v>
      </c>
      <c r="F791" s="230" t="s">
        <v>33</v>
      </c>
      <c r="G791" s="231">
        <v>1</v>
      </c>
      <c r="H791" s="232">
        <v>0</v>
      </c>
      <c r="I791" s="232">
        <v>0</v>
      </c>
      <c r="J791" s="232">
        <v>0</v>
      </c>
      <c r="K791" s="233">
        <v>0</v>
      </c>
      <c r="L791" s="232">
        <f t="shared" si="120"/>
        <v>1</v>
      </c>
      <c r="M791" s="234">
        <v>1</v>
      </c>
      <c r="N791" s="232">
        <f t="shared" si="129"/>
        <v>0</v>
      </c>
      <c r="O791" s="243"/>
      <c r="P791" s="216"/>
      <c r="Q791" s="236">
        <f t="shared" si="121"/>
        <v>6.08</v>
      </c>
      <c r="R791" s="237">
        <v>0</v>
      </c>
      <c r="S791" s="236">
        <f t="shared" si="122"/>
        <v>0</v>
      </c>
      <c r="T791" s="236">
        <f t="shared" si="123"/>
        <v>0</v>
      </c>
      <c r="U791" s="236">
        <f t="shared" si="124"/>
        <v>0</v>
      </c>
      <c r="V791" s="236">
        <f t="shared" si="125"/>
        <v>0</v>
      </c>
      <c r="W791" s="236">
        <f t="shared" si="126"/>
        <v>6.08</v>
      </c>
      <c r="X791" s="238">
        <f t="shared" si="127"/>
        <v>6.08</v>
      </c>
      <c r="Y791" s="238">
        <f t="shared" si="128"/>
        <v>0</v>
      </c>
    </row>
    <row r="792" spans="1:25" ht="45" x14ac:dyDescent="0.25">
      <c r="A792" s="191" t="s">
        <v>228</v>
      </c>
      <c r="B792" s="228" t="s">
        <v>526</v>
      </c>
      <c r="C792" s="193" t="s">
        <v>527</v>
      </c>
      <c r="D792" s="194">
        <v>0</v>
      </c>
      <c r="E792" s="229">
        <v>0</v>
      </c>
      <c r="F792" s="230" t="s">
        <v>33</v>
      </c>
      <c r="G792" s="231">
        <v>1</v>
      </c>
      <c r="H792" s="232">
        <v>0</v>
      </c>
      <c r="I792" s="232">
        <v>0</v>
      </c>
      <c r="J792" s="232">
        <v>0</v>
      </c>
      <c r="K792" s="233">
        <v>0</v>
      </c>
      <c r="L792" s="232">
        <f t="shared" si="120"/>
        <v>1</v>
      </c>
      <c r="M792" s="234">
        <v>1</v>
      </c>
      <c r="N792" s="232">
        <f t="shared" si="129"/>
        <v>0</v>
      </c>
      <c r="O792" s="242"/>
      <c r="P792" s="216"/>
      <c r="Q792" s="236">
        <f t="shared" si="121"/>
        <v>0</v>
      </c>
      <c r="R792" s="237">
        <v>0</v>
      </c>
      <c r="S792" s="236">
        <f t="shared" si="122"/>
        <v>0</v>
      </c>
      <c r="T792" s="236">
        <f t="shared" si="123"/>
        <v>0</v>
      </c>
      <c r="U792" s="236">
        <f t="shared" si="124"/>
        <v>0</v>
      </c>
      <c r="V792" s="236">
        <f t="shared" si="125"/>
        <v>0</v>
      </c>
      <c r="W792" s="236">
        <f t="shared" si="126"/>
        <v>0</v>
      </c>
      <c r="X792" s="238">
        <f t="shared" si="127"/>
        <v>0</v>
      </c>
      <c r="Y792" s="238">
        <f t="shared" si="128"/>
        <v>0</v>
      </c>
    </row>
    <row r="793" spans="1:25" ht="30" x14ac:dyDescent="0.25">
      <c r="A793" s="191" t="s">
        <v>228</v>
      </c>
      <c r="B793" s="228" t="s">
        <v>528</v>
      </c>
      <c r="C793" s="193" t="s">
        <v>529</v>
      </c>
      <c r="D793" s="194">
        <v>8.6199999999999992</v>
      </c>
      <c r="E793" s="229">
        <v>8.6199999999999992</v>
      </c>
      <c r="F793" s="230" t="s">
        <v>33</v>
      </c>
      <c r="G793" s="231">
        <v>1</v>
      </c>
      <c r="H793" s="232">
        <v>0</v>
      </c>
      <c r="I793" s="232">
        <v>0</v>
      </c>
      <c r="J793" s="232">
        <v>0</v>
      </c>
      <c r="K793" s="233">
        <v>0</v>
      </c>
      <c r="L793" s="232">
        <f t="shared" si="120"/>
        <v>1</v>
      </c>
      <c r="M793" s="234">
        <v>1</v>
      </c>
      <c r="N793" s="232">
        <f t="shared" si="129"/>
        <v>0</v>
      </c>
      <c r="O793" s="243"/>
      <c r="P793" s="216"/>
      <c r="Q793" s="236">
        <f t="shared" si="121"/>
        <v>8.6199999999999992</v>
      </c>
      <c r="R793" s="237">
        <v>0</v>
      </c>
      <c r="S793" s="236">
        <f t="shared" si="122"/>
        <v>0</v>
      </c>
      <c r="T793" s="236">
        <f t="shared" si="123"/>
        <v>0</v>
      </c>
      <c r="U793" s="236">
        <f t="shared" si="124"/>
        <v>0</v>
      </c>
      <c r="V793" s="236">
        <f t="shared" si="125"/>
        <v>0</v>
      </c>
      <c r="W793" s="236">
        <f t="shared" si="126"/>
        <v>8.6199999999999992</v>
      </c>
      <c r="X793" s="238">
        <f t="shared" si="127"/>
        <v>8.6199999999999992</v>
      </c>
      <c r="Y793" s="238">
        <f t="shared" si="128"/>
        <v>0</v>
      </c>
    </row>
    <row r="794" spans="1:25" ht="30" x14ac:dyDescent="0.25">
      <c r="A794" s="191" t="s">
        <v>228</v>
      </c>
      <c r="B794" s="228" t="s">
        <v>530</v>
      </c>
      <c r="C794" s="193" t="s">
        <v>531</v>
      </c>
      <c r="D794" s="194">
        <v>22.58</v>
      </c>
      <c r="E794" s="229">
        <v>22.58</v>
      </c>
      <c r="F794" s="230" t="s">
        <v>33</v>
      </c>
      <c r="G794" s="231">
        <v>1</v>
      </c>
      <c r="H794" s="232">
        <v>0</v>
      </c>
      <c r="I794" s="232">
        <v>0</v>
      </c>
      <c r="J794" s="232">
        <v>0</v>
      </c>
      <c r="K794" s="232">
        <v>0</v>
      </c>
      <c r="L794" s="232">
        <f t="shared" si="120"/>
        <v>1</v>
      </c>
      <c r="M794" s="232">
        <v>1</v>
      </c>
      <c r="N794" s="232">
        <f t="shared" si="129"/>
        <v>0</v>
      </c>
      <c r="O794" s="243"/>
      <c r="P794" s="216"/>
      <c r="Q794" s="236">
        <f t="shared" si="121"/>
        <v>22.58</v>
      </c>
      <c r="R794" s="237">
        <v>0</v>
      </c>
      <c r="S794" s="236">
        <f t="shared" si="122"/>
        <v>0</v>
      </c>
      <c r="T794" s="236">
        <f t="shared" si="123"/>
        <v>0</v>
      </c>
      <c r="U794" s="236">
        <f t="shared" si="124"/>
        <v>0</v>
      </c>
      <c r="V794" s="236">
        <f t="shared" si="125"/>
        <v>0</v>
      </c>
      <c r="W794" s="236">
        <f t="shared" si="126"/>
        <v>22.58</v>
      </c>
      <c r="X794" s="238">
        <f t="shared" si="127"/>
        <v>22.58</v>
      </c>
      <c r="Y794" s="238">
        <f t="shared" si="128"/>
        <v>0</v>
      </c>
    </row>
    <row r="795" spans="1:25" ht="30" x14ac:dyDescent="0.25">
      <c r="A795" s="211" t="s">
        <v>228</v>
      </c>
      <c r="B795" s="260" t="s">
        <v>532</v>
      </c>
      <c r="C795" s="213" t="s">
        <v>533</v>
      </c>
      <c r="D795" s="214">
        <v>3.92</v>
      </c>
      <c r="E795" s="261">
        <v>3.92</v>
      </c>
      <c r="F795" s="262" t="s">
        <v>33</v>
      </c>
      <c r="G795" s="231">
        <v>4</v>
      </c>
      <c r="H795" s="232">
        <v>0</v>
      </c>
      <c r="I795" s="263">
        <v>0</v>
      </c>
      <c r="J795" s="232">
        <v>0</v>
      </c>
      <c r="K795" s="264">
        <v>0</v>
      </c>
      <c r="L795" s="232">
        <f t="shared" si="120"/>
        <v>4</v>
      </c>
      <c r="M795" s="265">
        <v>4</v>
      </c>
      <c r="N795" s="232">
        <f t="shared" si="129"/>
        <v>0</v>
      </c>
      <c r="O795" s="242"/>
      <c r="P795" s="216"/>
      <c r="Q795" s="236">
        <f t="shared" si="121"/>
        <v>15.68</v>
      </c>
      <c r="R795" s="237">
        <v>0</v>
      </c>
      <c r="S795" s="236">
        <f t="shared" si="122"/>
        <v>0</v>
      </c>
      <c r="T795" s="236">
        <f t="shared" si="123"/>
        <v>0</v>
      </c>
      <c r="U795" s="236">
        <f t="shared" si="124"/>
        <v>0</v>
      </c>
      <c r="V795" s="236">
        <f t="shared" si="125"/>
        <v>0</v>
      </c>
      <c r="W795" s="236">
        <f t="shared" si="126"/>
        <v>15.68</v>
      </c>
      <c r="X795" s="238">
        <f t="shared" si="127"/>
        <v>15.68</v>
      </c>
      <c r="Y795" s="238">
        <f t="shared" si="128"/>
        <v>0</v>
      </c>
    </row>
    <row r="796" spans="1:25" x14ac:dyDescent="0.25">
      <c r="A796" s="191" t="s">
        <v>1423</v>
      </c>
      <c r="B796" s="228" t="s">
        <v>2083</v>
      </c>
      <c r="C796" s="193" t="s">
        <v>2084</v>
      </c>
      <c r="D796" s="194">
        <v>840</v>
      </c>
      <c r="E796" s="229">
        <v>840</v>
      </c>
      <c r="F796" s="230" t="s">
        <v>33</v>
      </c>
      <c r="G796" s="231">
        <v>0</v>
      </c>
      <c r="H796" s="232">
        <v>0</v>
      </c>
      <c r="I796" s="232">
        <v>0</v>
      </c>
      <c r="J796" s="232">
        <v>0</v>
      </c>
      <c r="K796" s="233">
        <v>0</v>
      </c>
      <c r="L796" s="232">
        <f t="shared" si="120"/>
        <v>0</v>
      </c>
      <c r="M796" s="234">
        <v>0</v>
      </c>
      <c r="N796" s="232">
        <f t="shared" si="129"/>
        <v>0</v>
      </c>
      <c r="O796" s="242"/>
      <c r="P796" s="216"/>
      <c r="Q796" s="236">
        <f t="shared" si="121"/>
        <v>0</v>
      </c>
      <c r="R796" s="237">
        <v>0</v>
      </c>
      <c r="S796" s="236">
        <f t="shared" si="122"/>
        <v>0</v>
      </c>
      <c r="T796" s="236">
        <f t="shared" si="123"/>
        <v>0</v>
      </c>
      <c r="U796" s="236">
        <f t="shared" si="124"/>
        <v>0</v>
      </c>
      <c r="V796" s="236">
        <f t="shared" si="125"/>
        <v>0</v>
      </c>
      <c r="W796" s="236">
        <f t="shared" si="126"/>
        <v>0</v>
      </c>
      <c r="X796" s="238">
        <f t="shared" si="127"/>
        <v>0</v>
      </c>
      <c r="Y796" s="238">
        <f t="shared" si="128"/>
        <v>0</v>
      </c>
    </row>
    <row r="797" spans="1:25" ht="30" x14ac:dyDescent="0.25">
      <c r="A797" s="191" t="s">
        <v>1423</v>
      </c>
      <c r="B797" s="228" t="s">
        <v>2085</v>
      </c>
      <c r="C797" s="193" t="s">
        <v>2086</v>
      </c>
      <c r="D797" s="194">
        <v>330.75</v>
      </c>
      <c r="E797" s="229">
        <v>330.75</v>
      </c>
      <c r="F797" s="230" t="s">
        <v>76</v>
      </c>
      <c r="G797" s="231">
        <v>5</v>
      </c>
      <c r="H797" s="232">
        <v>0</v>
      </c>
      <c r="I797" s="232">
        <v>0</v>
      </c>
      <c r="J797" s="232">
        <v>2</v>
      </c>
      <c r="K797" s="233">
        <v>0</v>
      </c>
      <c r="L797" s="232">
        <f t="shared" si="120"/>
        <v>3</v>
      </c>
      <c r="M797" s="234">
        <v>3</v>
      </c>
      <c r="N797" s="232">
        <f t="shared" si="129"/>
        <v>0</v>
      </c>
      <c r="O797" s="242"/>
      <c r="P797" s="216"/>
      <c r="Q797" s="236">
        <f t="shared" si="121"/>
        <v>1653.75</v>
      </c>
      <c r="R797" s="237">
        <v>0</v>
      </c>
      <c r="S797" s="236">
        <f t="shared" si="122"/>
        <v>0</v>
      </c>
      <c r="T797" s="236">
        <f t="shared" si="123"/>
        <v>0</v>
      </c>
      <c r="U797" s="236">
        <f t="shared" si="124"/>
        <v>661.5</v>
      </c>
      <c r="V797" s="236">
        <f t="shared" si="125"/>
        <v>0</v>
      </c>
      <c r="W797" s="236">
        <f t="shared" si="126"/>
        <v>992.25</v>
      </c>
      <c r="X797" s="238">
        <f t="shared" si="127"/>
        <v>992.25</v>
      </c>
      <c r="Y797" s="238">
        <f t="shared" si="128"/>
        <v>0</v>
      </c>
    </row>
    <row r="798" spans="1:25" ht="30" x14ac:dyDescent="0.25">
      <c r="A798" s="191" t="s">
        <v>1053</v>
      </c>
      <c r="B798" s="228" t="s">
        <v>1236</v>
      </c>
      <c r="C798" s="193" t="s">
        <v>1237</v>
      </c>
      <c r="D798" s="194">
        <v>0</v>
      </c>
      <c r="E798" s="229">
        <v>0</v>
      </c>
      <c r="F798" s="230" t="s">
        <v>33</v>
      </c>
      <c r="G798" s="231">
        <v>0</v>
      </c>
      <c r="H798" s="232">
        <v>0</v>
      </c>
      <c r="I798" s="232">
        <v>0</v>
      </c>
      <c r="J798" s="232">
        <v>0</v>
      </c>
      <c r="K798" s="233">
        <v>0</v>
      </c>
      <c r="L798" s="232">
        <f t="shared" si="120"/>
        <v>0</v>
      </c>
      <c r="M798" s="234">
        <v>0</v>
      </c>
      <c r="N798" s="232">
        <f t="shared" si="129"/>
        <v>0</v>
      </c>
      <c r="O798" s="243"/>
      <c r="P798" s="216"/>
      <c r="Q798" s="236">
        <f t="shared" si="121"/>
        <v>0</v>
      </c>
      <c r="R798" s="237">
        <v>0</v>
      </c>
      <c r="S798" s="236">
        <f t="shared" si="122"/>
        <v>0</v>
      </c>
      <c r="T798" s="236">
        <f t="shared" si="123"/>
        <v>0</v>
      </c>
      <c r="U798" s="236">
        <f t="shared" si="124"/>
        <v>0</v>
      </c>
      <c r="V798" s="236">
        <f t="shared" si="125"/>
        <v>0</v>
      </c>
      <c r="W798" s="236">
        <f t="shared" si="126"/>
        <v>0</v>
      </c>
      <c r="X798" s="238">
        <f t="shared" si="127"/>
        <v>0</v>
      </c>
      <c r="Y798" s="238">
        <f t="shared" si="128"/>
        <v>0</v>
      </c>
    </row>
    <row r="799" spans="1:25" ht="45" x14ac:dyDescent="0.25">
      <c r="A799" s="191" t="s">
        <v>1053</v>
      </c>
      <c r="B799" s="228" t="s">
        <v>1238</v>
      </c>
      <c r="C799" s="193" t="s">
        <v>1239</v>
      </c>
      <c r="D799" s="194">
        <v>140.27000000000001</v>
      </c>
      <c r="E799" s="229">
        <v>140.27000000000001</v>
      </c>
      <c r="F799" s="230" t="s">
        <v>33</v>
      </c>
      <c r="G799" s="231">
        <v>0</v>
      </c>
      <c r="H799" s="232">
        <v>0</v>
      </c>
      <c r="I799" s="232">
        <v>0</v>
      </c>
      <c r="J799" s="232">
        <v>0</v>
      </c>
      <c r="K799" s="233">
        <v>0</v>
      </c>
      <c r="L799" s="232">
        <f t="shared" si="120"/>
        <v>0</v>
      </c>
      <c r="M799" s="234">
        <v>0</v>
      </c>
      <c r="N799" s="232">
        <f t="shared" si="129"/>
        <v>0</v>
      </c>
      <c r="O799" s="242"/>
      <c r="P799" s="216"/>
      <c r="Q799" s="236">
        <f t="shared" si="121"/>
        <v>0</v>
      </c>
      <c r="R799" s="237">
        <v>0</v>
      </c>
      <c r="S799" s="236">
        <f t="shared" si="122"/>
        <v>0</v>
      </c>
      <c r="T799" s="236">
        <f t="shared" si="123"/>
        <v>0</v>
      </c>
      <c r="U799" s="236">
        <f t="shared" si="124"/>
        <v>0</v>
      </c>
      <c r="V799" s="236">
        <f t="shared" si="125"/>
        <v>0</v>
      </c>
      <c r="W799" s="236">
        <f t="shared" si="126"/>
        <v>0</v>
      </c>
      <c r="X799" s="238">
        <f t="shared" si="127"/>
        <v>0</v>
      </c>
      <c r="Y799" s="238">
        <f t="shared" si="128"/>
        <v>0</v>
      </c>
    </row>
    <row r="800" spans="1:25" ht="30" x14ac:dyDescent="0.25">
      <c r="A800" s="191" t="s">
        <v>1601</v>
      </c>
      <c r="B800" s="228" t="s">
        <v>1628</v>
      </c>
      <c r="C800" s="193" t="s">
        <v>1629</v>
      </c>
      <c r="D800" s="194">
        <v>215.52</v>
      </c>
      <c r="E800" s="229">
        <v>215.52</v>
      </c>
      <c r="F800" s="230" t="s">
        <v>33</v>
      </c>
      <c r="G800" s="231">
        <v>1</v>
      </c>
      <c r="H800" s="232">
        <v>0</v>
      </c>
      <c r="I800" s="232">
        <v>0</v>
      </c>
      <c r="J800" s="232">
        <v>0</v>
      </c>
      <c r="K800" s="233">
        <v>0</v>
      </c>
      <c r="L800" s="232">
        <f t="shared" si="120"/>
        <v>1</v>
      </c>
      <c r="M800" s="234">
        <v>1</v>
      </c>
      <c r="N800" s="232">
        <f t="shared" si="129"/>
        <v>0</v>
      </c>
      <c r="O800" s="242"/>
      <c r="P800" s="216"/>
      <c r="Q800" s="236">
        <f t="shared" si="121"/>
        <v>215.52</v>
      </c>
      <c r="R800" s="237">
        <v>0</v>
      </c>
      <c r="S800" s="236">
        <f t="shared" si="122"/>
        <v>0</v>
      </c>
      <c r="T800" s="236">
        <f t="shared" si="123"/>
        <v>0</v>
      </c>
      <c r="U800" s="236">
        <f t="shared" si="124"/>
        <v>0</v>
      </c>
      <c r="V800" s="236">
        <f t="shared" si="125"/>
        <v>0</v>
      </c>
      <c r="W800" s="236">
        <f t="shared" si="126"/>
        <v>215.52</v>
      </c>
      <c r="X800" s="238">
        <f t="shared" si="127"/>
        <v>215.52</v>
      </c>
      <c r="Y800" s="238">
        <f t="shared" si="128"/>
        <v>0</v>
      </c>
    </row>
    <row r="801" spans="1:25" ht="18" x14ac:dyDescent="0.25">
      <c r="A801" s="191" t="s">
        <v>1601</v>
      </c>
      <c r="B801" s="228" t="s">
        <v>1630</v>
      </c>
      <c r="C801" s="193" t="s">
        <v>1631</v>
      </c>
      <c r="D801" s="194">
        <v>435</v>
      </c>
      <c r="E801" s="229">
        <v>435</v>
      </c>
      <c r="F801" s="230" t="s">
        <v>33</v>
      </c>
      <c r="G801" s="231">
        <v>2</v>
      </c>
      <c r="H801" s="232">
        <v>0</v>
      </c>
      <c r="I801" s="232">
        <v>0</v>
      </c>
      <c r="J801" s="232">
        <v>0</v>
      </c>
      <c r="K801" s="233">
        <v>0</v>
      </c>
      <c r="L801" s="232">
        <f t="shared" si="120"/>
        <v>2</v>
      </c>
      <c r="M801" s="234">
        <v>2</v>
      </c>
      <c r="N801" s="232">
        <f t="shared" si="129"/>
        <v>0</v>
      </c>
      <c r="O801" s="243"/>
      <c r="P801" s="216"/>
      <c r="Q801" s="236">
        <f t="shared" si="121"/>
        <v>870</v>
      </c>
      <c r="R801" s="237">
        <v>0</v>
      </c>
      <c r="S801" s="236">
        <f t="shared" si="122"/>
        <v>0</v>
      </c>
      <c r="T801" s="236">
        <f t="shared" si="123"/>
        <v>0</v>
      </c>
      <c r="U801" s="236">
        <f t="shared" si="124"/>
        <v>0</v>
      </c>
      <c r="V801" s="236">
        <f t="shared" si="125"/>
        <v>0</v>
      </c>
      <c r="W801" s="236">
        <f t="shared" si="126"/>
        <v>870</v>
      </c>
      <c r="X801" s="238">
        <f t="shared" si="127"/>
        <v>870</v>
      </c>
      <c r="Y801" s="238">
        <f t="shared" si="128"/>
        <v>0</v>
      </c>
    </row>
    <row r="802" spans="1:25" ht="45" x14ac:dyDescent="0.25">
      <c r="A802" s="191" t="s">
        <v>674</v>
      </c>
      <c r="B802" s="228" t="s">
        <v>938</v>
      </c>
      <c r="C802" s="193" t="s">
        <v>939</v>
      </c>
      <c r="D802" s="194">
        <v>195</v>
      </c>
      <c r="E802" s="229">
        <v>195</v>
      </c>
      <c r="F802" s="230" t="s">
        <v>33</v>
      </c>
      <c r="G802" s="231">
        <v>0</v>
      </c>
      <c r="H802" s="232">
        <v>0</v>
      </c>
      <c r="I802" s="232">
        <v>0</v>
      </c>
      <c r="J802" s="232">
        <v>0</v>
      </c>
      <c r="K802" s="233">
        <v>0</v>
      </c>
      <c r="L802" s="232">
        <f t="shared" si="120"/>
        <v>0</v>
      </c>
      <c r="M802" s="234">
        <v>0</v>
      </c>
      <c r="N802" s="232">
        <f t="shared" si="129"/>
        <v>0</v>
      </c>
      <c r="O802" s="242"/>
      <c r="P802" s="216"/>
      <c r="Q802" s="236">
        <f t="shared" si="121"/>
        <v>0</v>
      </c>
      <c r="R802" s="237">
        <v>0</v>
      </c>
      <c r="S802" s="236">
        <f t="shared" si="122"/>
        <v>0</v>
      </c>
      <c r="T802" s="236">
        <f t="shared" si="123"/>
        <v>0</v>
      </c>
      <c r="U802" s="236">
        <f t="shared" si="124"/>
        <v>0</v>
      </c>
      <c r="V802" s="236">
        <f t="shared" si="125"/>
        <v>0</v>
      </c>
      <c r="W802" s="236">
        <f t="shared" si="126"/>
        <v>0</v>
      </c>
      <c r="X802" s="238">
        <f t="shared" si="127"/>
        <v>0</v>
      </c>
      <c r="Y802" s="238">
        <f t="shared" si="128"/>
        <v>0</v>
      </c>
    </row>
    <row r="803" spans="1:25" ht="60" x14ac:dyDescent="0.25">
      <c r="A803" s="191" t="s">
        <v>1739</v>
      </c>
      <c r="B803" s="228" t="s">
        <v>1843</v>
      </c>
      <c r="C803" s="193" t="s">
        <v>1844</v>
      </c>
      <c r="D803" s="205">
        <v>1594.57</v>
      </c>
      <c r="E803" s="255">
        <v>1594.57</v>
      </c>
      <c r="F803" s="230" t="s">
        <v>33</v>
      </c>
      <c r="G803" s="231">
        <v>1</v>
      </c>
      <c r="H803" s="232">
        <v>0</v>
      </c>
      <c r="I803" s="232">
        <v>0</v>
      </c>
      <c r="J803" s="232">
        <v>0</v>
      </c>
      <c r="K803" s="233">
        <v>0</v>
      </c>
      <c r="L803" s="232">
        <f t="shared" si="120"/>
        <v>1</v>
      </c>
      <c r="M803" s="234">
        <v>1</v>
      </c>
      <c r="N803" s="232">
        <f t="shared" si="129"/>
        <v>0</v>
      </c>
      <c r="O803" s="243"/>
      <c r="P803" s="216"/>
      <c r="Q803" s="236">
        <f t="shared" si="121"/>
        <v>1594.57</v>
      </c>
      <c r="R803" s="237">
        <v>0</v>
      </c>
      <c r="S803" s="236">
        <f t="shared" si="122"/>
        <v>0</v>
      </c>
      <c r="T803" s="236">
        <f t="shared" si="123"/>
        <v>0</v>
      </c>
      <c r="U803" s="236">
        <f t="shared" si="124"/>
        <v>0</v>
      </c>
      <c r="V803" s="236">
        <f t="shared" si="125"/>
        <v>0</v>
      </c>
      <c r="W803" s="236">
        <f t="shared" si="126"/>
        <v>1594.57</v>
      </c>
      <c r="X803" s="238">
        <f t="shared" si="127"/>
        <v>1594.57</v>
      </c>
      <c r="Y803" s="238">
        <f t="shared" si="128"/>
        <v>0</v>
      </c>
    </row>
    <row r="804" spans="1:25" ht="30" x14ac:dyDescent="0.25">
      <c r="A804" s="191" t="s">
        <v>674</v>
      </c>
      <c r="B804" s="228" t="s">
        <v>940</v>
      </c>
      <c r="C804" s="193" t="s">
        <v>941</v>
      </c>
      <c r="D804" s="194">
        <v>0.64</v>
      </c>
      <c r="E804" s="229">
        <v>0.64</v>
      </c>
      <c r="F804" s="230" t="s">
        <v>33</v>
      </c>
      <c r="G804" s="231">
        <v>0</v>
      </c>
      <c r="H804" s="232">
        <v>0</v>
      </c>
      <c r="I804" s="232">
        <v>0</v>
      </c>
      <c r="J804" s="232">
        <v>0</v>
      </c>
      <c r="K804" s="233">
        <v>0</v>
      </c>
      <c r="L804" s="232">
        <f t="shared" si="120"/>
        <v>0</v>
      </c>
      <c r="M804" s="234">
        <v>0</v>
      </c>
      <c r="N804" s="232">
        <f t="shared" si="129"/>
        <v>0</v>
      </c>
      <c r="O804" s="243"/>
      <c r="P804" s="216"/>
      <c r="Q804" s="236">
        <f t="shared" si="121"/>
        <v>0</v>
      </c>
      <c r="R804" s="237">
        <v>0</v>
      </c>
      <c r="S804" s="236">
        <f t="shared" si="122"/>
        <v>0</v>
      </c>
      <c r="T804" s="236">
        <f t="shared" si="123"/>
        <v>0</v>
      </c>
      <c r="U804" s="236">
        <f t="shared" si="124"/>
        <v>0</v>
      </c>
      <c r="V804" s="236">
        <f t="shared" si="125"/>
        <v>0</v>
      </c>
      <c r="W804" s="236">
        <f t="shared" si="126"/>
        <v>0</v>
      </c>
      <c r="X804" s="238">
        <f t="shared" si="127"/>
        <v>0</v>
      </c>
      <c r="Y804" s="238">
        <f t="shared" si="128"/>
        <v>0</v>
      </c>
    </row>
    <row r="805" spans="1:25" ht="45" x14ac:dyDescent="0.25">
      <c r="A805" s="191" t="s">
        <v>674</v>
      </c>
      <c r="B805" s="228" t="s">
        <v>942</v>
      </c>
      <c r="C805" s="193" t="s">
        <v>943</v>
      </c>
      <c r="D805" s="194">
        <v>0.3</v>
      </c>
      <c r="E805" s="229">
        <v>0.3</v>
      </c>
      <c r="F805" s="230" t="s">
        <v>33</v>
      </c>
      <c r="G805" s="231">
        <v>0</v>
      </c>
      <c r="H805" s="232">
        <v>0</v>
      </c>
      <c r="I805" s="232">
        <v>0</v>
      </c>
      <c r="J805" s="232">
        <v>0</v>
      </c>
      <c r="K805" s="233">
        <v>0</v>
      </c>
      <c r="L805" s="232">
        <f t="shared" si="120"/>
        <v>0</v>
      </c>
      <c r="M805" s="234">
        <v>0</v>
      </c>
      <c r="N805" s="232">
        <f t="shared" si="129"/>
        <v>0</v>
      </c>
      <c r="O805" s="243"/>
      <c r="P805" s="216"/>
      <c r="Q805" s="236">
        <f t="shared" si="121"/>
        <v>0</v>
      </c>
      <c r="R805" s="237">
        <v>0</v>
      </c>
      <c r="S805" s="236">
        <f t="shared" si="122"/>
        <v>0</v>
      </c>
      <c r="T805" s="236">
        <f t="shared" si="123"/>
        <v>0</v>
      </c>
      <c r="U805" s="236">
        <f t="shared" si="124"/>
        <v>0</v>
      </c>
      <c r="V805" s="236">
        <f t="shared" si="125"/>
        <v>0</v>
      </c>
      <c r="W805" s="236">
        <f t="shared" si="126"/>
        <v>0</v>
      </c>
      <c r="X805" s="238">
        <f t="shared" si="127"/>
        <v>0</v>
      </c>
      <c r="Y805" s="238">
        <f t="shared" si="128"/>
        <v>0</v>
      </c>
    </row>
    <row r="806" spans="1:25" ht="18" x14ac:dyDescent="0.25">
      <c r="A806" s="191" t="s">
        <v>27</v>
      </c>
      <c r="B806" s="228" t="s">
        <v>155</v>
      </c>
      <c r="C806" s="193" t="s">
        <v>156</v>
      </c>
      <c r="D806" s="194">
        <v>95.2</v>
      </c>
      <c r="E806" s="229">
        <v>95.2</v>
      </c>
      <c r="F806" s="230" t="s">
        <v>33</v>
      </c>
      <c r="G806" s="231">
        <v>0</v>
      </c>
      <c r="H806" s="232">
        <v>0</v>
      </c>
      <c r="I806" s="232">
        <v>0</v>
      </c>
      <c r="J806" s="232">
        <v>0</v>
      </c>
      <c r="K806" s="233">
        <v>0</v>
      </c>
      <c r="L806" s="232">
        <f t="shared" si="120"/>
        <v>0</v>
      </c>
      <c r="M806" s="234">
        <v>0</v>
      </c>
      <c r="N806" s="232">
        <f t="shared" si="129"/>
        <v>0</v>
      </c>
      <c r="O806" s="243"/>
      <c r="P806" s="216"/>
      <c r="Q806" s="236">
        <f t="shared" si="121"/>
        <v>0</v>
      </c>
      <c r="R806" s="237">
        <v>0</v>
      </c>
      <c r="S806" s="236">
        <f t="shared" si="122"/>
        <v>0</v>
      </c>
      <c r="T806" s="236">
        <f t="shared" si="123"/>
        <v>0</v>
      </c>
      <c r="U806" s="236">
        <f t="shared" si="124"/>
        <v>0</v>
      </c>
      <c r="V806" s="236">
        <f t="shared" si="125"/>
        <v>0</v>
      </c>
      <c r="W806" s="236">
        <f t="shared" si="126"/>
        <v>0</v>
      </c>
      <c r="X806" s="238">
        <f t="shared" si="127"/>
        <v>0</v>
      </c>
      <c r="Y806" s="238">
        <f t="shared" si="128"/>
        <v>0</v>
      </c>
    </row>
    <row r="807" spans="1:25" ht="45" x14ac:dyDescent="0.25">
      <c r="A807" s="191"/>
      <c r="B807" s="228" t="s">
        <v>2482</v>
      </c>
      <c r="C807" s="228" t="s">
        <v>2638</v>
      </c>
      <c r="D807" s="194">
        <v>54.64</v>
      </c>
      <c r="E807" s="229">
        <v>54.64</v>
      </c>
      <c r="F807" s="230" t="s">
        <v>33</v>
      </c>
      <c r="G807" s="231">
        <v>25</v>
      </c>
      <c r="H807" s="232">
        <v>0</v>
      </c>
      <c r="I807" s="232">
        <v>0</v>
      </c>
      <c r="J807" s="232">
        <v>10</v>
      </c>
      <c r="K807" s="233">
        <v>0</v>
      </c>
      <c r="L807" s="232">
        <f t="shared" si="120"/>
        <v>15</v>
      </c>
      <c r="M807" s="234">
        <v>15</v>
      </c>
      <c r="N807" s="232">
        <f t="shared" si="129"/>
        <v>0</v>
      </c>
      <c r="O807" s="244"/>
      <c r="P807" s="216"/>
      <c r="Q807" s="236">
        <f t="shared" si="121"/>
        <v>1366</v>
      </c>
      <c r="R807" s="237">
        <v>0</v>
      </c>
      <c r="S807" s="236">
        <f t="shared" si="122"/>
        <v>0</v>
      </c>
      <c r="T807" s="236">
        <f t="shared" si="123"/>
        <v>0</v>
      </c>
      <c r="U807" s="236">
        <f t="shared" si="124"/>
        <v>546.4</v>
      </c>
      <c r="V807" s="236">
        <f t="shared" si="125"/>
        <v>0</v>
      </c>
      <c r="W807" s="236">
        <f t="shared" si="126"/>
        <v>819.6</v>
      </c>
      <c r="X807" s="238">
        <f t="shared" si="127"/>
        <v>819.6</v>
      </c>
      <c r="Y807" s="238">
        <f t="shared" si="128"/>
        <v>0</v>
      </c>
    </row>
    <row r="808" spans="1:25" ht="45" x14ac:dyDescent="0.25">
      <c r="A808" s="191" t="s">
        <v>228</v>
      </c>
      <c r="B808" s="228" t="s">
        <v>534</v>
      </c>
      <c r="C808" s="193" t="s">
        <v>535</v>
      </c>
      <c r="D808" s="194">
        <v>346.03</v>
      </c>
      <c r="E808" s="229">
        <v>346.03</v>
      </c>
      <c r="F808" s="230" t="s">
        <v>33</v>
      </c>
      <c r="G808" s="231">
        <v>3</v>
      </c>
      <c r="H808" s="232">
        <v>0</v>
      </c>
      <c r="I808" s="232">
        <v>0</v>
      </c>
      <c r="J808" s="232">
        <v>0</v>
      </c>
      <c r="K808" s="233">
        <v>0</v>
      </c>
      <c r="L808" s="232">
        <f t="shared" si="120"/>
        <v>3</v>
      </c>
      <c r="M808" s="234">
        <v>3</v>
      </c>
      <c r="N808" s="232">
        <f t="shared" si="129"/>
        <v>0</v>
      </c>
      <c r="O808" s="243"/>
      <c r="P808" s="216"/>
      <c r="Q808" s="236">
        <f t="shared" si="121"/>
        <v>1038.0899999999999</v>
      </c>
      <c r="R808" s="237">
        <v>0</v>
      </c>
      <c r="S808" s="236">
        <f t="shared" si="122"/>
        <v>0</v>
      </c>
      <c r="T808" s="236">
        <f t="shared" si="123"/>
        <v>0</v>
      </c>
      <c r="U808" s="236">
        <f t="shared" si="124"/>
        <v>0</v>
      </c>
      <c r="V808" s="236">
        <f t="shared" si="125"/>
        <v>0</v>
      </c>
      <c r="W808" s="236">
        <f t="shared" si="126"/>
        <v>1038.0899999999999</v>
      </c>
      <c r="X808" s="238">
        <f t="shared" si="127"/>
        <v>1038.0899999999999</v>
      </c>
      <c r="Y808" s="238">
        <f t="shared" si="128"/>
        <v>0</v>
      </c>
    </row>
    <row r="809" spans="1:25" ht="30" x14ac:dyDescent="0.25">
      <c r="A809" s="191" t="s">
        <v>228</v>
      </c>
      <c r="B809" s="228" t="s">
        <v>536</v>
      </c>
      <c r="C809" s="193" t="s">
        <v>537</v>
      </c>
      <c r="D809" s="194">
        <v>0</v>
      </c>
      <c r="E809" s="229">
        <v>0</v>
      </c>
      <c r="F809" s="230" t="s">
        <v>33</v>
      </c>
      <c r="G809" s="231">
        <v>0</v>
      </c>
      <c r="H809" s="232">
        <v>0</v>
      </c>
      <c r="I809" s="232">
        <v>0</v>
      </c>
      <c r="J809" s="232">
        <v>0</v>
      </c>
      <c r="K809" s="233">
        <v>0</v>
      </c>
      <c r="L809" s="232">
        <f t="shared" si="120"/>
        <v>0</v>
      </c>
      <c r="M809" s="234">
        <v>0</v>
      </c>
      <c r="N809" s="232">
        <f t="shared" si="129"/>
        <v>0</v>
      </c>
      <c r="O809" s="243"/>
      <c r="P809" s="216"/>
      <c r="Q809" s="236">
        <f t="shared" si="121"/>
        <v>0</v>
      </c>
      <c r="R809" s="237">
        <v>0</v>
      </c>
      <c r="S809" s="236">
        <f t="shared" si="122"/>
        <v>0</v>
      </c>
      <c r="T809" s="236">
        <f t="shared" si="123"/>
        <v>0</v>
      </c>
      <c r="U809" s="236">
        <f t="shared" si="124"/>
        <v>0</v>
      </c>
      <c r="V809" s="236">
        <f t="shared" si="125"/>
        <v>0</v>
      </c>
      <c r="W809" s="236">
        <f t="shared" si="126"/>
        <v>0</v>
      </c>
      <c r="X809" s="238">
        <f t="shared" si="127"/>
        <v>0</v>
      </c>
      <c r="Y809" s="238">
        <f t="shared" si="128"/>
        <v>0</v>
      </c>
    </row>
    <row r="810" spans="1:25" ht="30" x14ac:dyDescent="0.25">
      <c r="A810" s="191" t="s">
        <v>27</v>
      </c>
      <c r="B810" s="228" t="s">
        <v>157</v>
      </c>
      <c r="C810" s="193" t="s">
        <v>158</v>
      </c>
      <c r="D810" s="194">
        <v>60.32</v>
      </c>
      <c r="E810" s="229">
        <v>60.32</v>
      </c>
      <c r="F810" s="230" t="s">
        <v>159</v>
      </c>
      <c r="G810" s="231">
        <v>5</v>
      </c>
      <c r="H810" s="232">
        <v>0</v>
      </c>
      <c r="I810" s="232">
        <v>0</v>
      </c>
      <c r="J810" s="232">
        <v>0</v>
      </c>
      <c r="K810" s="233">
        <v>0</v>
      </c>
      <c r="L810" s="232">
        <f t="shared" si="120"/>
        <v>5</v>
      </c>
      <c r="M810" s="234">
        <v>5</v>
      </c>
      <c r="N810" s="232">
        <f t="shared" si="129"/>
        <v>0</v>
      </c>
      <c r="O810" s="242"/>
      <c r="P810" s="216"/>
      <c r="Q810" s="236">
        <f t="shared" si="121"/>
        <v>301.60000000000002</v>
      </c>
      <c r="R810" s="237">
        <v>0</v>
      </c>
      <c r="S810" s="236">
        <f t="shared" si="122"/>
        <v>0</v>
      </c>
      <c r="T810" s="236">
        <f t="shared" si="123"/>
        <v>0</v>
      </c>
      <c r="U810" s="236">
        <f t="shared" si="124"/>
        <v>0</v>
      </c>
      <c r="V810" s="236">
        <f t="shared" si="125"/>
        <v>0</v>
      </c>
      <c r="W810" s="236">
        <f t="shared" si="126"/>
        <v>301.60000000000002</v>
      </c>
      <c r="X810" s="238">
        <f t="shared" si="127"/>
        <v>301.60000000000002</v>
      </c>
      <c r="Y810" s="238">
        <f t="shared" si="128"/>
        <v>0</v>
      </c>
    </row>
    <row r="811" spans="1:25" x14ac:dyDescent="0.25">
      <c r="A811" s="191" t="s">
        <v>1423</v>
      </c>
      <c r="B811" s="228" t="s">
        <v>2088</v>
      </c>
      <c r="C811" s="193" t="s">
        <v>2089</v>
      </c>
      <c r="D811" s="194">
        <v>585.01</v>
      </c>
      <c r="E811" s="229">
        <v>585.01</v>
      </c>
      <c r="F811" s="230" t="s">
        <v>76</v>
      </c>
      <c r="G811" s="231">
        <v>0</v>
      </c>
      <c r="H811" s="232">
        <v>1</v>
      </c>
      <c r="I811" s="232">
        <v>0</v>
      </c>
      <c r="J811" s="232">
        <v>1</v>
      </c>
      <c r="K811" s="233">
        <v>0</v>
      </c>
      <c r="L811" s="232">
        <f t="shared" si="120"/>
        <v>0</v>
      </c>
      <c r="M811" s="234">
        <v>0</v>
      </c>
      <c r="N811" s="232">
        <f t="shared" si="129"/>
        <v>0</v>
      </c>
      <c r="O811" s="243"/>
      <c r="P811" s="216"/>
      <c r="Q811" s="236">
        <f t="shared" si="121"/>
        <v>0</v>
      </c>
      <c r="R811" s="237">
        <v>0</v>
      </c>
      <c r="S811" s="236">
        <f t="shared" si="122"/>
        <v>585.01</v>
      </c>
      <c r="T811" s="236">
        <f t="shared" si="123"/>
        <v>0</v>
      </c>
      <c r="U811" s="236">
        <f t="shared" si="124"/>
        <v>585.01</v>
      </c>
      <c r="V811" s="236">
        <f t="shared" si="125"/>
        <v>0</v>
      </c>
      <c r="W811" s="236">
        <f t="shared" si="126"/>
        <v>0</v>
      </c>
      <c r="X811" s="238">
        <f t="shared" si="127"/>
        <v>0</v>
      </c>
      <c r="Y811" s="238">
        <f t="shared" si="128"/>
        <v>0</v>
      </c>
    </row>
    <row r="812" spans="1:25" ht="18" x14ac:dyDescent="0.25">
      <c r="A812" s="191" t="s">
        <v>674</v>
      </c>
      <c r="B812" s="228" t="s">
        <v>944</v>
      </c>
      <c r="C812" s="193" t="s">
        <v>945</v>
      </c>
      <c r="D812" s="194">
        <v>179.01</v>
      </c>
      <c r="E812" s="229">
        <v>179.01</v>
      </c>
      <c r="F812" s="230" t="s">
        <v>76</v>
      </c>
      <c r="G812" s="231">
        <v>0</v>
      </c>
      <c r="H812" s="232">
        <v>0</v>
      </c>
      <c r="I812" s="232">
        <v>0</v>
      </c>
      <c r="J812" s="232">
        <v>0</v>
      </c>
      <c r="K812" s="233">
        <v>0</v>
      </c>
      <c r="L812" s="232">
        <f t="shared" si="120"/>
        <v>0</v>
      </c>
      <c r="M812" s="234">
        <v>0</v>
      </c>
      <c r="N812" s="232">
        <f t="shared" si="129"/>
        <v>0</v>
      </c>
      <c r="O812" s="243"/>
      <c r="P812" s="216"/>
      <c r="Q812" s="236">
        <f t="shared" si="121"/>
        <v>0</v>
      </c>
      <c r="R812" s="237">
        <v>0</v>
      </c>
      <c r="S812" s="236">
        <f t="shared" si="122"/>
        <v>0</v>
      </c>
      <c r="T812" s="236">
        <f t="shared" si="123"/>
        <v>0</v>
      </c>
      <c r="U812" s="236">
        <f t="shared" si="124"/>
        <v>0</v>
      </c>
      <c r="V812" s="236">
        <f t="shared" si="125"/>
        <v>0</v>
      </c>
      <c r="W812" s="236">
        <f t="shared" si="126"/>
        <v>0</v>
      </c>
      <c r="X812" s="238">
        <f t="shared" si="127"/>
        <v>0</v>
      </c>
      <c r="Y812" s="238">
        <f t="shared" si="128"/>
        <v>0</v>
      </c>
    </row>
    <row r="813" spans="1:25" ht="18" x14ac:dyDescent="0.25">
      <c r="A813" s="191" t="s">
        <v>674</v>
      </c>
      <c r="B813" s="228" t="s">
        <v>946</v>
      </c>
      <c r="C813" s="193" t="s">
        <v>947</v>
      </c>
      <c r="D813" s="194">
        <v>34.479999999999997</v>
      </c>
      <c r="E813" s="229">
        <v>34.479999999999997</v>
      </c>
      <c r="F813" s="230" t="s">
        <v>33</v>
      </c>
      <c r="G813" s="231">
        <v>0</v>
      </c>
      <c r="H813" s="232">
        <v>0</v>
      </c>
      <c r="I813" s="232">
        <v>0</v>
      </c>
      <c r="J813" s="232">
        <v>0</v>
      </c>
      <c r="K813" s="233">
        <v>0</v>
      </c>
      <c r="L813" s="232">
        <f t="shared" si="120"/>
        <v>0</v>
      </c>
      <c r="M813" s="234">
        <v>0</v>
      </c>
      <c r="N813" s="232">
        <f t="shared" si="129"/>
        <v>0</v>
      </c>
      <c r="O813" s="243"/>
      <c r="P813" s="216"/>
      <c r="Q813" s="236">
        <f t="shared" si="121"/>
        <v>0</v>
      </c>
      <c r="R813" s="237">
        <v>0</v>
      </c>
      <c r="S813" s="236">
        <f t="shared" si="122"/>
        <v>0</v>
      </c>
      <c r="T813" s="236">
        <f t="shared" si="123"/>
        <v>0</v>
      </c>
      <c r="U813" s="236">
        <f t="shared" si="124"/>
        <v>0</v>
      </c>
      <c r="V813" s="236">
        <f t="shared" si="125"/>
        <v>0</v>
      </c>
      <c r="W813" s="236">
        <f t="shared" si="126"/>
        <v>0</v>
      </c>
      <c r="X813" s="238">
        <f t="shared" si="127"/>
        <v>0</v>
      </c>
      <c r="Y813" s="238">
        <f t="shared" si="128"/>
        <v>0</v>
      </c>
    </row>
    <row r="814" spans="1:25" ht="30" x14ac:dyDescent="0.25">
      <c r="A814" s="191" t="s">
        <v>674</v>
      </c>
      <c r="B814" s="228" t="s">
        <v>948</v>
      </c>
      <c r="C814" s="193" t="s">
        <v>949</v>
      </c>
      <c r="D814" s="194">
        <v>37.979999999999997</v>
      </c>
      <c r="E814" s="229">
        <v>37.979999999999997</v>
      </c>
      <c r="F814" s="230" t="s">
        <v>33</v>
      </c>
      <c r="G814" s="231">
        <v>0</v>
      </c>
      <c r="H814" s="232">
        <v>0</v>
      </c>
      <c r="I814" s="232">
        <v>0</v>
      </c>
      <c r="J814" s="232">
        <v>0</v>
      </c>
      <c r="K814" s="233">
        <v>0</v>
      </c>
      <c r="L814" s="232">
        <f t="shared" si="120"/>
        <v>0</v>
      </c>
      <c r="M814" s="234">
        <v>0</v>
      </c>
      <c r="N814" s="232">
        <f t="shared" si="129"/>
        <v>0</v>
      </c>
      <c r="O814" s="243"/>
      <c r="P814" s="216"/>
      <c r="Q814" s="236">
        <f t="shared" si="121"/>
        <v>0</v>
      </c>
      <c r="R814" s="237">
        <v>0</v>
      </c>
      <c r="S814" s="236">
        <f t="shared" si="122"/>
        <v>0</v>
      </c>
      <c r="T814" s="236">
        <f t="shared" si="123"/>
        <v>0</v>
      </c>
      <c r="U814" s="236">
        <f t="shared" si="124"/>
        <v>0</v>
      </c>
      <c r="V814" s="236">
        <f t="shared" si="125"/>
        <v>0</v>
      </c>
      <c r="W814" s="236">
        <f t="shared" si="126"/>
        <v>0</v>
      </c>
      <c r="X814" s="238">
        <f t="shared" si="127"/>
        <v>0</v>
      </c>
      <c r="Y814" s="238">
        <f t="shared" si="128"/>
        <v>0</v>
      </c>
    </row>
    <row r="815" spans="1:25" ht="45" x14ac:dyDescent="0.25">
      <c r="A815" s="191" t="s">
        <v>674</v>
      </c>
      <c r="B815" s="228" t="s">
        <v>950</v>
      </c>
      <c r="C815" s="193" t="s">
        <v>951</v>
      </c>
      <c r="D815" s="194">
        <v>69.599999999999994</v>
      </c>
      <c r="E815" s="229">
        <v>69.599999999999994</v>
      </c>
      <c r="F815" s="230" t="s">
        <v>33</v>
      </c>
      <c r="G815" s="231">
        <v>0</v>
      </c>
      <c r="H815" s="232">
        <v>0</v>
      </c>
      <c r="I815" s="232">
        <v>0</v>
      </c>
      <c r="J815" s="232">
        <v>0</v>
      </c>
      <c r="K815" s="233">
        <v>0</v>
      </c>
      <c r="L815" s="232">
        <f t="shared" si="120"/>
        <v>0</v>
      </c>
      <c r="M815" s="234">
        <v>0</v>
      </c>
      <c r="N815" s="232">
        <f t="shared" si="129"/>
        <v>0</v>
      </c>
      <c r="O815" s="243"/>
      <c r="P815" s="216"/>
      <c r="Q815" s="236">
        <f t="shared" si="121"/>
        <v>0</v>
      </c>
      <c r="R815" s="237">
        <v>0</v>
      </c>
      <c r="S815" s="236">
        <f t="shared" si="122"/>
        <v>0</v>
      </c>
      <c r="T815" s="236">
        <f t="shared" si="123"/>
        <v>0</v>
      </c>
      <c r="U815" s="236">
        <f t="shared" si="124"/>
        <v>0</v>
      </c>
      <c r="V815" s="236">
        <f t="shared" si="125"/>
        <v>0</v>
      </c>
      <c r="W815" s="236">
        <f t="shared" si="126"/>
        <v>0</v>
      </c>
      <c r="X815" s="238">
        <f t="shared" si="127"/>
        <v>0</v>
      </c>
      <c r="Y815" s="238">
        <f t="shared" si="128"/>
        <v>0</v>
      </c>
    </row>
    <row r="816" spans="1:25" ht="18" x14ac:dyDescent="0.25">
      <c r="A816" s="191" t="s">
        <v>674</v>
      </c>
      <c r="B816" s="228" t="s">
        <v>952</v>
      </c>
      <c r="C816" s="193" t="s">
        <v>953</v>
      </c>
      <c r="D816" s="194">
        <v>15</v>
      </c>
      <c r="E816" s="229">
        <v>15</v>
      </c>
      <c r="F816" s="230" t="s">
        <v>33</v>
      </c>
      <c r="G816" s="231">
        <v>2</v>
      </c>
      <c r="H816" s="232">
        <v>0</v>
      </c>
      <c r="I816" s="232">
        <v>0</v>
      </c>
      <c r="J816" s="232">
        <v>0</v>
      </c>
      <c r="K816" s="233">
        <v>0</v>
      </c>
      <c r="L816" s="232">
        <f t="shared" si="120"/>
        <v>2</v>
      </c>
      <c r="M816" s="234">
        <v>2</v>
      </c>
      <c r="N816" s="232">
        <f t="shared" si="129"/>
        <v>0</v>
      </c>
      <c r="O816" s="243"/>
      <c r="P816" s="216"/>
      <c r="Q816" s="236">
        <f t="shared" si="121"/>
        <v>30</v>
      </c>
      <c r="R816" s="237">
        <v>0</v>
      </c>
      <c r="S816" s="236">
        <f t="shared" si="122"/>
        <v>0</v>
      </c>
      <c r="T816" s="236">
        <f t="shared" si="123"/>
        <v>0</v>
      </c>
      <c r="U816" s="236">
        <f t="shared" si="124"/>
        <v>0</v>
      </c>
      <c r="V816" s="236">
        <f t="shared" si="125"/>
        <v>0</v>
      </c>
      <c r="W816" s="236">
        <f t="shared" si="126"/>
        <v>30</v>
      </c>
      <c r="X816" s="238">
        <f t="shared" si="127"/>
        <v>30</v>
      </c>
      <c r="Y816" s="238">
        <f t="shared" si="128"/>
        <v>0</v>
      </c>
    </row>
    <row r="817" spans="1:25" ht="45" x14ac:dyDescent="0.25">
      <c r="A817" s="191" t="s">
        <v>1880</v>
      </c>
      <c r="B817" s="228" t="s">
        <v>1911</v>
      </c>
      <c r="C817" s="193" t="s">
        <v>1912</v>
      </c>
      <c r="D817" s="194">
        <v>333.66</v>
      </c>
      <c r="E817" s="229">
        <v>333.66</v>
      </c>
      <c r="F817" s="230" t="s">
        <v>33</v>
      </c>
      <c r="G817" s="231">
        <v>1</v>
      </c>
      <c r="H817" s="232">
        <v>0</v>
      </c>
      <c r="I817" s="232">
        <v>0</v>
      </c>
      <c r="J817" s="232">
        <v>0</v>
      </c>
      <c r="K817" s="233">
        <v>0</v>
      </c>
      <c r="L817" s="232">
        <f t="shared" si="120"/>
        <v>1</v>
      </c>
      <c r="M817" s="234">
        <v>1</v>
      </c>
      <c r="N817" s="232">
        <f t="shared" si="129"/>
        <v>0</v>
      </c>
      <c r="O817" s="242"/>
      <c r="P817" s="216"/>
      <c r="Q817" s="236">
        <f t="shared" si="121"/>
        <v>333.66</v>
      </c>
      <c r="R817" s="237">
        <v>0</v>
      </c>
      <c r="S817" s="236">
        <f t="shared" si="122"/>
        <v>0</v>
      </c>
      <c r="T817" s="236">
        <f t="shared" si="123"/>
        <v>0</v>
      </c>
      <c r="U817" s="236">
        <f t="shared" si="124"/>
        <v>0</v>
      </c>
      <c r="V817" s="236">
        <f t="shared" si="125"/>
        <v>0</v>
      </c>
      <c r="W817" s="236">
        <f t="shared" si="126"/>
        <v>333.66</v>
      </c>
      <c r="X817" s="238">
        <f t="shared" si="127"/>
        <v>333.66</v>
      </c>
      <c r="Y817" s="238">
        <f t="shared" si="128"/>
        <v>0</v>
      </c>
    </row>
    <row r="818" spans="1:25" ht="30" x14ac:dyDescent="0.25">
      <c r="A818" s="191" t="s">
        <v>1270</v>
      </c>
      <c r="B818" s="228" t="s">
        <v>1532</v>
      </c>
      <c r="C818" s="193" t="s">
        <v>1533</v>
      </c>
      <c r="D818" s="194">
        <v>441</v>
      </c>
      <c r="E818" s="229">
        <v>441</v>
      </c>
      <c r="F818" s="230" t="s">
        <v>33</v>
      </c>
      <c r="G818" s="231">
        <v>0</v>
      </c>
      <c r="H818" s="232">
        <v>0</v>
      </c>
      <c r="I818" s="232">
        <v>0</v>
      </c>
      <c r="J818" s="232">
        <v>0</v>
      </c>
      <c r="K818" s="233">
        <v>0</v>
      </c>
      <c r="L818" s="232">
        <f t="shared" si="120"/>
        <v>0</v>
      </c>
      <c r="M818" s="234">
        <v>0</v>
      </c>
      <c r="N818" s="232">
        <f t="shared" si="129"/>
        <v>0</v>
      </c>
      <c r="O818" s="242"/>
      <c r="P818" s="216"/>
      <c r="Q818" s="236">
        <f t="shared" si="121"/>
        <v>0</v>
      </c>
      <c r="R818" s="237">
        <v>0</v>
      </c>
      <c r="S818" s="236">
        <f t="shared" si="122"/>
        <v>0</v>
      </c>
      <c r="T818" s="236">
        <f t="shared" si="123"/>
        <v>0</v>
      </c>
      <c r="U818" s="236">
        <f t="shared" si="124"/>
        <v>0</v>
      </c>
      <c r="V818" s="236">
        <f t="shared" si="125"/>
        <v>0</v>
      </c>
      <c r="W818" s="236">
        <f t="shared" si="126"/>
        <v>0</v>
      </c>
      <c r="X818" s="238">
        <f t="shared" si="127"/>
        <v>0</v>
      </c>
      <c r="Y818" s="238">
        <f t="shared" si="128"/>
        <v>0</v>
      </c>
    </row>
    <row r="819" spans="1:25" ht="30" x14ac:dyDescent="0.25">
      <c r="A819" s="191" t="s">
        <v>1298</v>
      </c>
      <c r="B819" s="228" t="s">
        <v>1397</v>
      </c>
      <c r="C819" s="193" t="s">
        <v>1398</v>
      </c>
      <c r="D819" s="194">
        <v>134.5</v>
      </c>
      <c r="E819" s="229">
        <v>134.5</v>
      </c>
      <c r="F819" s="230" t="s">
        <v>33</v>
      </c>
      <c r="G819" s="231">
        <v>3</v>
      </c>
      <c r="H819" s="232">
        <v>0</v>
      </c>
      <c r="I819" s="232">
        <v>0</v>
      </c>
      <c r="J819" s="232">
        <v>0</v>
      </c>
      <c r="K819" s="233">
        <v>0</v>
      </c>
      <c r="L819" s="232">
        <f t="shared" si="120"/>
        <v>3</v>
      </c>
      <c r="M819" s="234">
        <v>3</v>
      </c>
      <c r="N819" s="232">
        <f t="shared" si="129"/>
        <v>0</v>
      </c>
      <c r="O819" s="242"/>
      <c r="P819" s="216"/>
      <c r="Q819" s="236">
        <f t="shared" si="121"/>
        <v>403.5</v>
      </c>
      <c r="R819" s="237">
        <v>0</v>
      </c>
      <c r="S819" s="236">
        <f t="shared" si="122"/>
        <v>0</v>
      </c>
      <c r="T819" s="236">
        <f t="shared" si="123"/>
        <v>0</v>
      </c>
      <c r="U819" s="236">
        <f t="shared" si="124"/>
        <v>0</v>
      </c>
      <c r="V819" s="236">
        <f t="shared" si="125"/>
        <v>0</v>
      </c>
      <c r="W819" s="236">
        <f t="shared" si="126"/>
        <v>403.5</v>
      </c>
      <c r="X819" s="238">
        <f t="shared" si="127"/>
        <v>403.5</v>
      </c>
      <c r="Y819" s="238">
        <f t="shared" si="128"/>
        <v>0</v>
      </c>
    </row>
    <row r="820" spans="1:25" ht="30" x14ac:dyDescent="0.25">
      <c r="A820" s="191" t="s">
        <v>1298</v>
      </c>
      <c r="B820" s="228" t="s">
        <v>1399</v>
      </c>
      <c r="C820" s="193" t="s">
        <v>1400</v>
      </c>
      <c r="D820" s="194">
        <v>26.78</v>
      </c>
      <c r="E820" s="229">
        <v>26.78</v>
      </c>
      <c r="F820" s="230" t="s">
        <v>33</v>
      </c>
      <c r="G820" s="231">
        <v>0</v>
      </c>
      <c r="H820" s="232">
        <v>0</v>
      </c>
      <c r="I820" s="232">
        <v>0</v>
      </c>
      <c r="J820" s="232">
        <v>0</v>
      </c>
      <c r="K820" s="233">
        <v>0</v>
      </c>
      <c r="L820" s="232">
        <f t="shared" si="120"/>
        <v>0</v>
      </c>
      <c r="M820" s="234">
        <v>0</v>
      </c>
      <c r="N820" s="232">
        <f t="shared" si="129"/>
        <v>0</v>
      </c>
      <c r="O820" s="242"/>
      <c r="P820" s="216"/>
      <c r="Q820" s="236">
        <f t="shared" si="121"/>
        <v>0</v>
      </c>
      <c r="R820" s="237">
        <v>0</v>
      </c>
      <c r="S820" s="236">
        <f t="shared" si="122"/>
        <v>0</v>
      </c>
      <c r="T820" s="236">
        <f t="shared" si="123"/>
        <v>0</v>
      </c>
      <c r="U820" s="236">
        <f t="shared" si="124"/>
        <v>0</v>
      </c>
      <c r="V820" s="236">
        <f t="shared" si="125"/>
        <v>0</v>
      </c>
      <c r="W820" s="236">
        <f t="shared" si="126"/>
        <v>0</v>
      </c>
      <c r="X820" s="238">
        <f t="shared" si="127"/>
        <v>0</v>
      </c>
      <c r="Y820" s="238">
        <f t="shared" si="128"/>
        <v>0</v>
      </c>
    </row>
    <row r="821" spans="1:25" ht="30" x14ac:dyDescent="0.25">
      <c r="A821" s="191" t="s">
        <v>1739</v>
      </c>
      <c r="B821" s="228" t="s">
        <v>1845</v>
      </c>
      <c r="C821" s="193" t="s">
        <v>1846</v>
      </c>
      <c r="D821" s="194">
        <v>312.89999999999998</v>
      </c>
      <c r="E821" s="229">
        <v>312.89999999999998</v>
      </c>
      <c r="F821" s="230" t="s">
        <v>33</v>
      </c>
      <c r="G821" s="231">
        <v>0</v>
      </c>
      <c r="H821" s="232">
        <v>0</v>
      </c>
      <c r="I821" s="232">
        <v>0</v>
      </c>
      <c r="J821" s="232">
        <v>0</v>
      </c>
      <c r="K821" s="233">
        <v>0</v>
      </c>
      <c r="L821" s="232">
        <f t="shared" si="120"/>
        <v>0</v>
      </c>
      <c r="M821" s="234">
        <v>0</v>
      </c>
      <c r="N821" s="232">
        <f t="shared" si="129"/>
        <v>0</v>
      </c>
      <c r="O821" s="243"/>
      <c r="P821" s="216"/>
      <c r="Q821" s="236">
        <f t="shared" si="121"/>
        <v>0</v>
      </c>
      <c r="R821" s="237">
        <v>0</v>
      </c>
      <c r="S821" s="236">
        <f t="shared" si="122"/>
        <v>0</v>
      </c>
      <c r="T821" s="236">
        <f t="shared" si="123"/>
        <v>0</v>
      </c>
      <c r="U821" s="236">
        <f t="shared" si="124"/>
        <v>0</v>
      </c>
      <c r="V821" s="236">
        <f t="shared" si="125"/>
        <v>0</v>
      </c>
      <c r="W821" s="236">
        <f t="shared" si="126"/>
        <v>0</v>
      </c>
      <c r="X821" s="238">
        <f t="shared" si="127"/>
        <v>0</v>
      </c>
      <c r="Y821" s="238">
        <f t="shared" si="128"/>
        <v>0</v>
      </c>
    </row>
    <row r="822" spans="1:25" ht="30" x14ac:dyDescent="0.25">
      <c r="A822" s="191" t="s">
        <v>1423</v>
      </c>
      <c r="B822" s="228" t="s">
        <v>2090</v>
      </c>
      <c r="C822" s="193" t="s">
        <v>2091</v>
      </c>
      <c r="D822" s="194">
        <v>56.5</v>
      </c>
      <c r="E822" s="229">
        <v>56.5</v>
      </c>
      <c r="F822" s="230" t="s">
        <v>33</v>
      </c>
      <c r="G822" s="231">
        <v>0</v>
      </c>
      <c r="H822" s="232">
        <v>0</v>
      </c>
      <c r="I822" s="232">
        <v>0</v>
      </c>
      <c r="J822" s="232">
        <v>0</v>
      </c>
      <c r="K822" s="233">
        <v>0</v>
      </c>
      <c r="L822" s="232">
        <f t="shared" si="120"/>
        <v>0</v>
      </c>
      <c r="M822" s="234">
        <v>0</v>
      </c>
      <c r="N822" s="232">
        <f t="shared" si="129"/>
        <v>0</v>
      </c>
      <c r="O822" s="243"/>
      <c r="P822" s="216"/>
      <c r="Q822" s="236">
        <f t="shared" si="121"/>
        <v>0</v>
      </c>
      <c r="R822" s="237">
        <v>0</v>
      </c>
      <c r="S822" s="236">
        <f t="shared" si="122"/>
        <v>0</v>
      </c>
      <c r="T822" s="236">
        <f t="shared" si="123"/>
        <v>0</v>
      </c>
      <c r="U822" s="236">
        <f t="shared" si="124"/>
        <v>0</v>
      </c>
      <c r="V822" s="236">
        <f t="shared" si="125"/>
        <v>0</v>
      </c>
      <c r="W822" s="236">
        <f t="shared" si="126"/>
        <v>0</v>
      </c>
      <c r="X822" s="238">
        <f t="shared" si="127"/>
        <v>0</v>
      </c>
      <c r="Y822" s="238">
        <f t="shared" si="128"/>
        <v>0</v>
      </c>
    </row>
    <row r="823" spans="1:25" x14ac:dyDescent="0.25">
      <c r="A823" s="191" t="s">
        <v>1423</v>
      </c>
      <c r="B823" s="228" t="s">
        <v>2092</v>
      </c>
      <c r="C823" s="193" t="s">
        <v>2093</v>
      </c>
      <c r="D823" s="194">
        <v>99.19</v>
      </c>
      <c r="E823" s="229">
        <v>99.19</v>
      </c>
      <c r="F823" s="230" t="s">
        <v>33</v>
      </c>
      <c r="G823" s="231">
        <v>0</v>
      </c>
      <c r="H823" s="232">
        <v>0</v>
      </c>
      <c r="I823" s="232">
        <v>0</v>
      </c>
      <c r="J823" s="232">
        <v>0</v>
      </c>
      <c r="K823" s="233">
        <v>0</v>
      </c>
      <c r="L823" s="232">
        <f t="shared" si="120"/>
        <v>0</v>
      </c>
      <c r="M823" s="234">
        <v>0</v>
      </c>
      <c r="N823" s="232">
        <f t="shared" si="129"/>
        <v>0</v>
      </c>
      <c r="O823" s="242"/>
      <c r="P823" s="216"/>
      <c r="Q823" s="236">
        <f t="shared" si="121"/>
        <v>0</v>
      </c>
      <c r="R823" s="237">
        <v>0</v>
      </c>
      <c r="S823" s="236">
        <f t="shared" si="122"/>
        <v>0</v>
      </c>
      <c r="T823" s="236">
        <f t="shared" si="123"/>
        <v>0</v>
      </c>
      <c r="U823" s="236">
        <f t="shared" si="124"/>
        <v>0</v>
      </c>
      <c r="V823" s="236">
        <f t="shared" si="125"/>
        <v>0</v>
      </c>
      <c r="W823" s="236">
        <f t="shared" si="126"/>
        <v>0</v>
      </c>
      <c r="X823" s="238">
        <f t="shared" si="127"/>
        <v>0</v>
      </c>
      <c r="Y823" s="238">
        <f t="shared" si="128"/>
        <v>0</v>
      </c>
    </row>
    <row r="824" spans="1:25" ht="30" x14ac:dyDescent="0.25">
      <c r="A824" s="191" t="s">
        <v>1423</v>
      </c>
      <c r="B824" s="228" t="s">
        <v>2094</v>
      </c>
      <c r="C824" s="193" t="s">
        <v>2095</v>
      </c>
      <c r="D824" s="194">
        <v>66.12</v>
      </c>
      <c r="E824" s="229">
        <v>66.12</v>
      </c>
      <c r="F824" s="230" t="s">
        <v>33</v>
      </c>
      <c r="G824" s="231">
        <v>0</v>
      </c>
      <c r="H824" s="232">
        <v>0</v>
      </c>
      <c r="I824" s="232">
        <v>0</v>
      </c>
      <c r="J824" s="232">
        <v>0</v>
      </c>
      <c r="K824" s="233">
        <v>0</v>
      </c>
      <c r="L824" s="232">
        <f t="shared" si="120"/>
        <v>0</v>
      </c>
      <c r="M824" s="234">
        <v>0</v>
      </c>
      <c r="N824" s="232">
        <f t="shared" si="129"/>
        <v>0</v>
      </c>
      <c r="O824" s="249"/>
      <c r="P824" s="216"/>
      <c r="Q824" s="236">
        <f t="shared" si="121"/>
        <v>0</v>
      </c>
      <c r="R824" s="237">
        <v>0</v>
      </c>
      <c r="S824" s="236">
        <f t="shared" si="122"/>
        <v>0</v>
      </c>
      <c r="T824" s="236">
        <f t="shared" si="123"/>
        <v>0</v>
      </c>
      <c r="U824" s="236">
        <f t="shared" si="124"/>
        <v>0</v>
      </c>
      <c r="V824" s="236">
        <f t="shared" si="125"/>
        <v>0</v>
      </c>
      <c r="W824" s="236">
        <f t="shared" si="126"/>
        <v>0</v>
      </c>
      <c r="X824" s="238">
        <f t="shared" si="127"/>
        <v>0</v>
      </c>
      <c r="Y824" s="238">
        <f t="shared" si="128"/>
        <v>0</v>
      </c>
    </row>
    <row r="825" spans="1:25" ht="30" x14ac:dyDescent="0.25">
      <c r="A825" s="191" t="s">
        <v>27</v>
      </c>
      <c r="B825" s="228" t="s">
        <v>160</v>
      </c>
      <c r="C825" s="193" t="s">
        <v>161</v>
      </c>
      <c r="D825" s="194">
        <v>30</v>
      </c>
      <c r="E825" s="229">
        <v>30</v>
      </c>
      <c r="F825" s="230" t="s">
        <v>33</v>
      </c>
      <c r="G825" s="231">
        <v>0</v>
      </c>
      <c r="H825" s="232">
        <v>0</v>
      </c>
      <c r="I825" s="232">
        <v>0</v>
      </c>
      <c r="J825" s="232">
        <v>0</v>
      </c>
      <c r="K825" s="233">
        <v>0</v>
      </c>
      <c r="L825" s="232">
        <f t="shared" si="120"/>
        <v>0</v>
      </c>
      <c r="M825" s="234">
        <v>0</v>
      </c>
      <c r="N825" s="232">
        <f t="shared" si="129"/>
        <v>0</v>
      </c>
      <c r="O825" s="244"/>
      <c r="P825" s="216"/>
      <c r="Q825" s="236">
        <f t="shared" si="121"/>
        <v>0</v>
      </c>
      <c r="R825" s="237">
        <v>0</v>
      </c>
      <c r="S825" s="236">
        <f t="shared" si="122"/>
        <v>0</v>
      </c>
      <c r="T825" s="236">
        <f t="shared" si="123"/>
        <v>0</v>
      </c>
      <c r="U825" s="236">
        <f t="shared" si="124"/>
        <v>0</v>
      </c>
      <c r="V825" s="236">
        <f t="shared" si="125"/>
        <v>0</v>
      </c>
      <c r="W825" s="236">
        <f t="shared" si="126"/>
        <v>0</v>
      </c>
      <c r="X825" s="238">
        <f t="shared" si="127"/>
        <v>0</v>
      </c>
      <c r="Y825" s="238">
        <f t="shared" si="128"/>
        <v>0</v>
      </c>
    </row>
    <row r="826" spans="1:25" ht="45" x14ac:dyDescent="0.25">
      <c r="A826" s="191" t="s">
        <v>1271</v>
      </c>
      <c r="B826" s="228" t="s">
        <v>1729</v>
      </c>
      <c r="C826" s="193" t="s">
        <v>1730</v>
      </c>
      <c r="D826" s="194">
        <v>138.35</v>
      </c>
      <c r="E826" s="229">
        <v>138.35</v>
      </c>
      <c r="F826" s="230" t="s">
        <v>33</v>
      </c>
      <c r="G826" s="231">
        <v>0</v>
      </c>
      <c r="H826" s="232">
        <v>0</v>
      </c>
      <c r="I826" s="232">
        <v>0</v>
      </c>
      <c r="J826" s="232">
        <v>0</v>
      </c>
      <c r="K826" s="233">
        <v>0</v>
      </c>
      <c r="L826" s="232">
        <f t="shared" si="120"/>
        <v>0</v>
      </c>
      <c r="M826" s="234">
        <v>0</v>
      </c>
      <c r="N826" s="232">
        <f t="shared" si="129"/>
        <v>0</v>
      </c>
      <c r="O826" s="243"/>
      <c r="P826" s="216"/>
      <c r="Q826" s="236">
        <f t="shared" si="121"/>
        <v>0</v>
      </c>
      <c r="R826" s="237">
        <v>0</v>
      </c>
      <c r="S826" s="236">
        <f t="shared" si="122"/>
        <v>0</v>
      </c>
      <c r="T826" s="236">
        <f t="shared" si="123"/>
        <v>0</v>
      </c>
      <c r="U826" s="236">
        <f t="shared" si="124"/>
        <v>0</v>
      </c>
      <c r="V826" s="236">
        <f t="shared" si="125"/>
        <v>0</v>
      </c>
      <c r="W826" s="236">
        <f t="shared" si="126"/>
        <v>0</v>
      </c>
      <c r="X826" s="238">
        <f t="shared" si="127"/>
        <v>0</v>
      </c>
      <c r="Y826" s="238">
        <f t="shared" si="128"/>
        <v>0</v>
      </c>
    </row>
    <row r="827" spans="1:25" ht="60" x14ac:dyDescent="0.25">
      <c r="A827" s="191" t="s">
        <v>1271</v>
      </c>
      <c r="B827" s="228" t="s">
        <v>1731</v>
      </c>
      <c r="C827" s="193" t="s">
        <v>1732</v>
      </c>
      <c r="D827" s="194">
        <v>1653</v>
      </c>
      <c r="E827" s="229">
        <v>1653</v>
      </c>
      <c r="F827" s="230" t="s">
        <v>33</v>
      </c>
      <c r="G827" s="231">
        <v>2</v>
      </c>
      <c r="H827" s="232">
        <v>0</v>
      </c>
      <c r="I827" s="232">
        <v>0</v>
      </c>
      <c r="J827" s="232">
        <v>0</v>
      </c>
      <c r="K827" s="233">
        <v>0</v>
      </c>
      <c r="L827" s="232">
        <f t="shared" si="120"/>
        <v>2</v>
      </c>
      <c r="M827" s="234">
        <v>2</v>
      </c>
      <c r="N827" s="232">
        <f t="shared" si="129"/>
        <v>0</v>
      </c>
      <c r="O827" s="242"/>
      <c r="P827" s="216"/>
      <c r="Q827" s="236">
        <f t="shared" si="121"/>
        <v>3306</v>
      </c>
      <c r="R827" s="237">
        <v>0</v>
      </c>
      <c r="S827" s="236">
        <f t="shared" si="122"/>
        <v>0</v>
      </c>
      <c r="T827" s="236">
        <f t="shared" si="123"/>
        <v>0</v>
      </c>
      <c r="U827" s="236">
        <f t="shared" si="124"/>
        <v>0</v>
      </c>
      <c r="V827" s="236">
        <f t="shared" si="125"/>
        <v>0</v>
      </c>
      <c r="W827" s="236">
        <f t="shared" si="126"/>
        <v>3306</v>
      </c>
      <c r="X827" s="238">
        <f t="shared" si="127"/>
        <v>3306</v>
      </c>
      <c r="Y827" s="238">
        <f t="shared" si="128"/>
        <v>0</v>
      </c>
    </row>
    <row r="828" spans="1:25" ht="45" x14ac:dyDescent="0.25">
      <c r="A828" s="191" t="s">
        <v>674</v>
      </c>
      <c r="B828" s="228" t="s">
        <v>954</v>
      </c>
      <c r="C828" s="193" t="s">
        <v>955</v>
      </c>
      <c r="D828" s="194">
        <v>3298</v>
      </c>
      <c r="E828" s="229">
        <v>3298</v>
      </c>
      <c r="F828" s="230" t="s">
        <v>33</v>
      </c>
      <c r="G828" s="231">
        <v>0</v>
      </c>
      <c r="H828" s="232">
        <v>0</v>
      </c>
      <c r="I828" s="232">
        <v>0</v>
      </c>
      <c r="J828" s="232">
        <v>0</v>
      </c>
      <c r="K828" s="233">
        <v>0</v>
      </c>
      <c r="L828" s="232">
        <f t="shared" si="120"/>
        <v>0</v>
      </c>
      <c r="M828" s="234">
        <v>0</v>
      </c>
      <c r="N828" s="232">
        <f t="shared" si="129"/>
        <v>0</v>
      </c>
      <c r="O828" s="243"/>
      <c r="P828" s="216"/>
      <c r="Q828" s="236">
        <f t="shared" si="121"/>
        <v>0</v>
      </c>
      <c r="R828" s="237">
        <v>0</v>
      </c>
      <c r="S828" s="236">
        <f t="shared" si="122"/>
        <v>0</v>
      </c>
      <c r="T828" s="236">
        <f t="shared" si="123"/>
        <v>0</v>
      </c>
      <c r="U828" s="236">
        <f t="shared" si="124"/>
        <v>0</v>
      </c>
      <c r="V828" s="236">
        <f t="shared" si="125"/>
        <v>0</v>
      </c>
      <c r="W828" s="236">
        <f t="shared" si="126"/>
        <v>0</v>
      </c>
      <c r="X828" s="238">
        <f t="shared" si="127"/>
        <v>0</v>
      </c>
      <c r="Y828" s="238">
        <f t="shared" si="128"/>
        <v>0</v>
      </c>
    </row>
    <row r="829" spans="1:25" ht="45" x14ac:dyDescent="0.25">
      <c r="A829" s="191" t="s">
        <v>1423</v>
      </c>
      <c r="B829" s="228" t="s">
        <v>2096</v>
      </c>
      <c r="C829" s="193" t="s">
        <v>2097</v>
      </c>
      <c r="D829" s="194">
        <v>21.85</v>
      </c>
      <c r="E829" s="229">
        <v>21.85</v>
      </c>
      <c r="F829" s="230" t="s">
        <v>33</v>
      </c>
      <c r="G829" s="231">
        <v>0</v>
      </c>
      <c r="H829" s="232">
        <v>0</v>
      </c>
      <c r="I829" s="232">
        <v>0</v>
      </c>
      <c r="J829" s="232">
        <v>0</v>
      </c>
      <c r="K829" s="233">
        <v>0</v>
      </c>
      <c r="L829" s="232">
        <f t="shared" si="120"/>
        <v>0</v>
      </c>
      <c r="M829" s="234">
        <v>0</v>
      </c>
      <c r="N829" s="232">
        <f t="shared" si="129"/>
        <v>0</v>
      </c>
      <c r="O829" s="243"/>
      <c r="P829" s="216"/>
      <c r="Q829" s="236">
        <f t="shared" si="121"/>
        <v>0</v>
      </c>
      <c r="R829" s="237">
        <v>0</v>
      </c>
      <c r="S829" s="236">
        <f t="shared" si="122"/>
        <v>0</v>
      </c>
      <c r="T829" s="236">
        <f t="shared" si="123"/>
        <v>0</v>
      </c>
      <c r="U829" s="236">
        <f t="shared" si="124"/>
        <v>0</v>
      </c>
      <c r="V829" s="236">
        <f t="shared" si="125"/>
        <v>0</v>
      </c>
      <c r="W829" s="236">
        <f t="shared" si="126"/>
        <v>0</v>
      </c>
      <c r="X829" s="238">
        <f t="shared" si="127"/>
        <v>0</v>
      </c>
      <c r="Y829" s="238">
        <f t="shared" si="128"/>
        <v>0</v>
      </c>
    </row>
    <row r="830" spans="1:25" ht="18" x14ac:dyDescent="0.25">
      <c r="A830" s="191" t="s">
        <v>674</v>
      </c>
      <c r="B830" s="228" t="s">
        <v>956</v>
      </c>
      <c r="C830" s="193" t="s">
        <v>957</v>
      </c>
      <c r="D830" s="194">
        <v>0</v>
      </c>
      <c r="E830" s="229">
        <v>0</v>
      </c>
      <c r="F830" s="230" t="s">
        <v>33</v>
      </c>
      <c r="G830" s="231">
        <v>0</v>
      </c>
      <c r="H830" s="232">
        <v>0</v>
      </c>
      <c r="I830" s="232">
        <v>0</v>
      </c>
      <c r="J830" s="232">
        <v>0</v>
      </c>
      <c r="K830" s="233">
        <v>0</v>
      </c>
      <c r="L830" s="232">
        <f t="shared" si="120"/>
        <v>0</v>
      </c>
      <c r="M830" s="234">
        <v>0</v>
      </c>
      <c r="N830" s="232">
        <f t="shared" si="129"/>
        <v>0</v>
      </c>
      <c r="O830" s="242"/>
      <c r="P830" s="216"/>
      <c r="Q830" s="236">
        <f t="shared" si="121"/>
        <v>0</v>
      </c>
      <c r="R830" s="237">
        <v>0</v>
      </c>
      <c r="S830" s="236">
        <f t="shared" si="122"/>
        <v>0</v>
      </c>
      <c r="T830" s="236">
        <f t="shared" si="123"/>
        <v>0</v>
      </c>
      <c r="U830" s="236">
        <f t="shared" si="124"/>
        <v>0</v>
      </c>
      <c r="V830" s="236">
        <f t="shared" si="125"/>
        <v>0</v>
      </c>
      <c r="W830" s="236">
        <f t="shared" si="126"/>
        <v>0</v>
      </c>
      <c r="X830" s="238">
        <f t="shared" si="127"/>
        <v>0</v>
      </c>
      <c r="Y830" s="238">
        <f t="shared" si="128"/>
        <v>0</v>
      </c>
    </row>
    <row r="831" spans="1:25" ht="30" x14ac:dyDescent="0.25">
      <c r="A831" s="191" t="s">
        <v>674</v>
      </c>
      <c r="B831" s="228" t="s">
        <v>958</v>
      </c>
      <c r="C831" s="193" t="s">
        <v>959</v>
      </c>
      <c r="D831" s="194">
        <v>22.04</v>
      </c>
      <c r="E831" s="229">
        <v>22.04</v>
      </c>
      <c r="F831" s="230" t="s">
        <v>33</v>
      </c>
      <c r="G831" s="231">
        <v>50</v>
      </c>
      <c r="H831" s="232">
        <v>0</v>
      </c>
      <c r="I831" s="232">
        <v>0</v>
      </c>
      <c r="J831" s="232">
        <v>0</v>
      </c>
      <c r="K831" s="233">
        <v>0</v>
      </c>
      <c r="L831" s="232">
        <f t="shared" si="120"/>
        <v>50</v>
      </c>
      <c r="M831" s="234">
        <v>50</v>
      </c>
      <c r="N831" s="232">
        <f t="shared" si="129"/>
        <v>0</v>
      </c>
      <c r="O831" s="243"/>
      <c r="P831" s="216"/>
      <c r="Q831" s="236">
        <f t="shared" si="121"/>
        <v>1102</v>
      </c>
      <c r="R831" s="237">
        <v>0</v>
      </c>
      <c r="S831" s="236">
        <f t="shared" si="122"/>
        <v>0</v>
      </c>
      <c r="T831" s="236">
        <f t="shared" si="123"/>
        <v>0</v>
      </c>
      <c r="U831" s="236">
        <f t="shared" si="124"/>
        <v>0</v>
      </c>
      <c r="V831" s="236">
        <f t="shared" si="125"/>
        <v>0</v>
      </c>
      <c r="W831" s="236">
        <f t="shared" si="126"/>
        <v>1102</v>
      </c>
      <c r="X831" s="238">
        <f t="shared" si="127"/>
        <v>1102</v>
      </c>
      <c r="Y831" s="238">
        <f t="shared" si="128"/>
        <v>0</v>
      </c>
    </row>
    <row r="832" spans="1:25" ht="30" x14ac:dyDescent="0.25">
      <c r="A832" s="191" t="s">
        <v>674</v>
      </c>
      <c r="B832" s="228" t="s">
        <v>960</v>
      </c>
      <c r="C832" s="193" t="s">
        <v>961</v>
      </c>
      <c r="D832" s="194">
        <v>2.82</v>
      </c>
      <c r="E832" s="229">
        <v>2.82</v>
      </c>
      <c r="F832" s="230" t="s">
        <v>33</v>
      </c>
      <c r="G832" s="231">
        <v>1</v>
      </c>
      <c r="H832" s="232">
        <v>0</v>
      </c>
      <c r="I832" s="232">
        <v>0</v>
      </c>
      <c r="J832" s="232">
        <v>0</v>
      </c>
      <c r="K832" s="233">
        <v>0</v>
      </c>
      <c r="L832" s="232">
        <f t="shared" si="120"/>
        <v>1</v>
      </c>
      <c r="M832" s="234">
        <v>1</v>
      </c>
      <c r="N832" s="232">
        <f t="shared" si="129"/>
        <v>0</v>
      </c>
      <c r="O832" s="242"/>
      <c r="P832" s="216"/>
      <c r="Q832" s="236">
        <f t="shared" si="121"/>
        <v>2.82</v>
      </c>
      <c r="R832" s="237">
        <v>0</v>
      </c>
      <c r="S832" s="236">
        <f t="shared" si="122"/>
        <v>0</v>
      </c>
      <c r="T832" s="236">
        <f t="shared" si="123"/>
        <v>0</v>
      </c>
      <c r="U832" s="236">
        <f t="shared" si="124"/>
        <v>0</v>
      </c>
      <c r="V832" s="236">
        <f t="shared" si="125"/>
        <v>0</v>
      </c>
      <c r="W832" s="236">
        <f t="shared" si="126"/>
        <v>2.82</v>
      </c>
      <c r="X832" s="238">
        <f t="shared" si="127"/>
        <v>2.82</v>
      </c>
      <c r="Y832" s="238">
        <f t="shared" si="128"/>
        <v>0</v>
      </c>
    </row>
    <row r="833" spans="1:25" ht="30" x14ac:dyDescent="0.25">
      <c r="A833" s="191" t="s">
        <v>1270</v>
      </c>
      <c r="B833" s="228" t="s">
        <v>1534</v>
      </c>
      <c r="C833" s="193" t="s">
        <v>1535</v>
      </c>
      <c r="D833" s="194">
        <v>1.86</v>
      </c>
      <c r="E833" s="229">
        <v>1.86</v>
      </c>
      <c r="F833" s="230" t="s">
        <v>33</v>
      </c>
      <c r="G833" s="231">
        <v>0</v>
      </c>
      <c r="H833" s="232">
        <v>0</v>
      </c>
      <c r="I833" s="232">
        <v>0</v>
      </c>
      <c r="J833" s="232">
        <v>0</v>
      </c>
      <c r="K833" s="233">
        <v>0</v>
      </c>
      <c r="L833" s="232">
        <f t="shared" si="120"/>
        <v>0</v>
      </c>
      <c r="M833" s="234">
        <v>0</v>
      </c>
      <c r="N833" s="232">
        <f t="shared" si="129"/>
        <v>0</v>
      </c>
      <c r="O833" s="242"/>
      <c r="P833" s="216"/>
      <c r="Q833" s="236">
        <f t="shared" si="121"/>
        <v>0</v>
      </c>
      <c r="R833" s="237">
        <v>0</v>
      </c>
      <c r="S833" s="236">
        <f t="shared" si="122"/>
        <v>0</v>
      </c>
      <c r="T833" s="236">
        <f t="shared" si="123"/>
        <v>0</v>
      </c>
      <c r="U833" s="236">
        <f t="shared" si="124"/>
        <v>0</v>
      </c>
      <c r="V833" s="236">
        <f t="shared" si="125"/>
        <v>0</v>
      </c>
      <c r="W833" s="236">
        <f t="shared" si="126"/>
        <v>0</v>
      </c>
      <c r="X833" s="238">
        <f t="shared" si="127"/>
        <v>0</v>
      </c>
      <c r="Y833" s="238">
        <f t="shared" si="128"/>
        <v>0</v>
      </c>
    </row>
    <row r="834" spans="1:25" ht="30" x14ac:dyDescent="0.25">
      <c r="A834" s="191" t="s">
        <v>674</v>
      </c>
      <c r="B834" s="228" t="s">
        <v>962</v>
      </c>
      <c r="C834" s="193" t="s">
        <v>963</v>
      </c>
      <c r="D834" s="194">
        <v>2.87</v>
      </c>
      <c r="E834" s="229">
        <v>2.87</v>
      </c>
      <c r="F834" s="230" t="s">
        <v>33</v>
      </c>
      <c r="G834" s="231">
        <v>15</v>
      </c>
      <c r="H834" s="232">
        <v>0</v>
      </c>
      <c r="I834" s="232">
        <v>0</v>
      </c>
      <c r="J834" s="232">
        <v>0</v>
      </c>
      <c r="K834" s="233">
        <v>0</v>
      </c>
      <c r="L834" s="232">
        <f t="shared" si="120"/>
        <v>15</v>
      </c>
      <c r="M834" s="234">
        <v>15</v>
      </c>
      <c r="N834" s="232">
        <f t="shared" si="129"/>
        <v>0</v>
      </c>
      <c r="O834" s="242"/>
      <c r="P834" s="216"/>
      <c r="Q834" s="236">
        <f t="shared" si="121"/>
        <v>43.050000000000004</v>
      </c>
      <c r="R834" s="237">
        <v>0</v>
      </c>
      <c r="S834" s="236">
        <f t="shared" si="122"/>
        <v>0</v>
      </c>
      <c r="T834" s="236">
        <f t="shared" si="123"/>
        <v>0</v>
      </c>
      <c r="U834" s="236">
        <f t="shared" si="124"/>
        <v>0</v>
      </c>
      <c r="V834" s="236">
        <f t="shared" si="125"/>
        <v>0</v>
      </c>
      <c r="W834" s="236">
        <f t="shared" si="126"/>
        <v>43.050000000000004</v>
      </c>
      <c r="X834" s="238">
        <f t="shared" si="127"/>
        <v>43.050000000000004</v>
      </c>
      <c r="Y834" s="238">
        <f t="shared" si="128"/>
        <v>0</v>
      </c>
    </row>
    <row r="835" spans="1:25" ht="30" x14ac:dyDescent="0.25">
      <c r="A835" s="191"/>
      <c r="B835" s="228" t="s">
        <v>538</v>
      </c>
      <c r="C835" s="193" t="s">
        <v>539</v>
      </c>
      <c r="D835" s="194">
        <v>67.09</v>
      </c>
      <c r="E835" s="229">
        <v>67.09</v>
      </c>
      <c r="F835" s="230" t="s">
        <v>33</v>
      </c>
      <c r="G835" s="231">
        <v>0</v>
      </c>
      <c r="H835" s="232">
        <v>0</v>
      </c>
      <c r="I835" s="232">
        <v>0</v>
      </c>
      <c r="J835" s="232">
        <v>0</v>
      </c>
      <c r="K835" s="233">
        <v>0</v>
      </c>
      <c r="L835" s="232">
        <f t="shared" si="120"/>
        <v>0</v>
      </c>
      <c r="M835" s="234">
        <v>0</v>
      </c>
      <c r="N835" s="232">
        <f t="shared" si="129"/>
        <v>0</v>
      </c>
      <c r="O835" s="243"/>
      <c r="P835" s="216"/>
      <c r="Q835" s="236">
        <f t="shared" si="121"/>
        <v>0</v>
      </c>
      <c r="R835" s="237">
        <v>0</v>
      </c>
      <c r="S835" s="236">
        <f t="shared" si="122"/>
        <v>0</v>
      </c>
      <c r="T835" s="236">
        <f t="shared" si="123"/>
        <v>0</v>
      </c>
      <c r="U835" s="236">
        <f t="shared" si="124"/>
        <v>0</v>
      </c>
      <c r="V835" s="236">
        <f t="shared" si="125"/>
        <v>0</v>
      </c>
      <c r="W835" s="236">
        <f t="shared" si="126"/>
        <v>0</v>
      </c>
      <c r="X835" s="238">
        <f t="shared" si="127"/>
        <v>0</v>
      </c>
      <c r="Y835" s="238">
        <f t="shared" si="128"/>
        <v>0</v>
      </c>
    </row>
    <row r="836" spans="1:25" ht="30" x14ac:dyDescent="0.25">
      <c r="A836" s="191" t="s">
        <v>674</v>
      </c>
      <c r="B836" s="228" t="s">
        <v>964</v>
      </c>
      <c r="C836" s="193" t="s">
        <v>965</v>
      </c>
      <c r="D836" s="194">
        <v>535.42999999999995</v>
      </c>
      <c r="E836" s="229">
        <v>535.42999999999995</v>
      </c>
      <c r="F836" s="230" t="s">
        <v>76</v>
      </c>
      <c r="G836" s="231">
        <v>0</v>
      </c>
      <c r="H836" s="232">
        <v>0</v>
      </c>
      <c r="I836" s="232">
        <v>0</v>
      </c>
      <c r="J836" s="232">
        <v>0</v>
      </c>
      <c r="K836" s="233">
        <v>0</v>
      </c>
      <c r="L836" s="232">
        <f t="shared" si="120"/>
        <v>0</v>
      </c>
      <c r="M836" s="234">
        <v>0</v>
      </c>
      <c r="N836" s="232">
        <f t="shared" si="129"/>
        <v>0</v>
      </c>
      <c r="O836" s="243"/>
      <c r="P836" s="216"/>
      <c r="Q836" s="236">
        <f t="shared" si="121"/>
        <v>0</v>
      </c>
      <c r="R836" s="237">
        <v>0</v>
      </c>
      <c r="S836" s="236">
        <f t="shared" si="122"/>
        <v>0</v>
      </c>
      <c r="T836" s="236">
        <f t="shared" si="123"/>
        <v>0</v>
      </c>
      <c r="U836" s="236">
        <f t="shared" si="124"/>
        <v>0</v>
      </c>
      <c r="V836" s="236">
        <f t="shared" si="125"/>
        <v>0</v>
      </c>
      <c r="W836" s="236">
        <f t="shared" si="126"/>
        <v>0</v>
      </c>
      <c r="X836" s="238">
        <f t="shared" si="127"/>
        <v>0</v>
      </c>
      <c r="Y836" s="238">
        <f t="shared" si="128"/>
        <v>0</v>
      </c>
    </row>
    <row r="837" spans="1:25" ht="30" x14ac:dyDescent="0.25">
      <c r="A837" s="191" t="s">
        <v>27</v>
      </c>
      <c r="B837" s="228" t="s">
        <v>163</v>
      </c>
      <c r="C837" s="193" t="s">
        <v>164</v>
      </c>
      <c r="D837" s="194">
        <v>93.96</v>
      </c>
      <c r="E837" s="229">
        <v>93.96</v>
      </c>
      <c r="F837" s="230" t="s">
        <v>33</v>
      </c>
      <c r="G837" s="231">
        <v>0</v>
      </c>
      <c r="H837" s="232">
        <v>0</v>
      </c>
      <c r="I837" s="232">
        <v>0</v>
      </c>
      <c r="J837" s="232">
        <v>0</v>
      </c>
      <c r="K837" s="233">
        <v>0</v>
      </c>
      <c r="L837" s="232">
        <f t="shared" si="120"/>
        <v>0</v>
      </c>
      <c r="M837" s="234">
        <v>0</v>
      </c>
      <c r="N837" s="232">
        <f t="shared" si="129"/>
        <v>0</v>
      </c>
      <c r="O837" s="243"/>
      <c r="P837" s="216"/>
      <c r="Q837" s="236">
        <f t="shared" si="121"/>
        <v>0</v>
      </c>
      <c r="R837" s="237">
        <v>0</v>
      </c>
      <c r="S837" s="236">
        <f t="shared" si="122"/>
        <v>0</v>
      </c>
      <c r="T837" s="236">
        <f t="shared" si="123"/>
        <v>0</v>
      </c>
      <c r="U837" s="236">
        <f t="shared" si="124"/>
        <v>0</v>
      </c>
      <c r="V837" s="236">
        <f t="shared" si="125"/>
        <v>0</v>
      </c>
      <c r="W837" s="236">
        <f t="shared" si="126"/>
        <v>0</v>
      </c>
      <c r="X837" s="238">
        <f t="shared" si="127"/>
        <v>0</v>
      </c>
      <c r="Y837" s="238">
        <f t="shared" si="128"/>
        <v>0</v>
      </c>
    </row>
    <row r="838" spans="1:25" ht="30" x14ac:dyDescent="0.25">
      <c r="A838" s="191" t="s">
        <v>189</v>
      </c>
      <c r="B838" s="228" t="s">
        <v>216</v>
      </c>
      <c r="C838" s="193" t="s">
        <v>217</v>
      </c>
      <c r="D838" s="194">
        <v>113.68</v>
      </c>
      <c r="E838" s="229">
        <v>113.68</v>
      </c>
      <c r="F838" s="230" t="s">
        <v>76</v>
      </c>
      <c r="G838" s="231">
        <v>82</v>
      </c>
      <c r="H838" s="232">
        <v>4</v>
      </c>
      <c r="I838" s="232">
        <v>0</v>
      </c>
      <c r="J838" s="232">
        <v>1</v>
      </c>
      <c r="K838" s="233">
        <v>0</v>
      </c>
      <c r="L838" s="232">
        <f t="shared" si="120"/>
        <v>85</v>
      </c>
      <c r="M838" s="234">
        <v>85</v>
      </c>
      <c r="N838" s="232">
        <f t="shared" si="129"/>
        <v>0</v>
      </c>
      <c r="O838" s="244"/>
      <c r="P838" s="216"/>
      <c r="Q838" s="236">
        <f t="shared" si="121"/>
        <v>9321.76</v>
      </c>
      <c r="R838" s="237">
        <v>0</v>
      </c>
      <c r="S838" s="236">
        <f t="shared" si="122"/>
        <v>454.72</v>
      </c>
      <c r="T838" s="236">
        <f t="shared" si="123"/>
        <v>0</v>
      </c>
      <c r="U838" s="236">
        <f t="shared" si="124"/>
        <v>113.68</v>
      </c>
      <c r="V838" s="236">
        <f t="shared" si="125"/>
        <v>0</v>
      </c>
      <c r="W838" s="236">
        <f t="shared" si="126"/>
        <v>9662.7999999999993</v>
      </c>
      <c r="X838" s="238">
        <f t="shared" si="127"/>
        <v>9662.8000000000011</v>
      </c>
      <c r="Y838" s="238">
        <f t="shared" si="128"/>
        <v>0</v>
      </c>
    </row>
    <row r="839" spans="1:25" ht="30" x14ac:dyDescent="0.25">
      <c r="A839" s="191" t="s">
        <v>189</v>
      </c>
      <c r="B839" s="228" t="s">
        <v>218</v>
      </c>
      <c r="C839" s="193" t="s">
        <v>219</v>
      </c>
      <c r="D839" s="194">
        <v>89.9</v>
      </c>
      <c r="E839" s="229">
        <v>89.9</v>
      </c>
      <c r="F839" s="230" t="s">
        <v>33</v>
      </c>
      <c r="G839" s="231">
        <v>0</v>
      </c>
      <c r="H839" s="232">
        <v>0</v>
      </c>
      <c r="I839" s="232">
        <v>0</v>
      </c>
      <c r="J839" s="232">
        <v>0</v>
      </c>
      <c r="K839" s="232">
        <v>0</v>
      </c>
      <c r="L839" s="232">
        <f t="shared" si="120"/>
        <v>0</v>
      </c>
      <c r="M839" s="232">
        <v>0</v>
      </c>
      <c r="N839" s="232">
        <f t="shared" si="129"/>
        <v>0</v>
      </c>
      <c r="O839" s="243"/>
      <c r="P839" s="216"/>
      <c r="Q839" s="236">
        <f t="shared" si="121"/>
        <v>0</v>
      </c>
      <c r="R839" s="237">
        <v>0</v>
      </c>
      <c r="S839" s="236">
        <f t="shared" si="122"/>
        <v>0</v>
      </c>
      <c r="T839" s="236">
        <f t="shared" si="123"/>
        <v>0</v>
      </c>
      <c r="U839" s="236">
        <f t="shared" si="124"/>
        <v>0</v>
      </c>
      <c r="V839" s="236">
        <f t="shared" si="125"/>
        <v>0</v>
      </c>
      <c r="W839" s="236">
        <f t="shared" si="126"/>
        <v>0</v>
      </c>
      <c r="X839" s="238">
        <f t="shared" si="127"/>
        <v>0</v>
      </c>
      <c r="Y839" s="238">
        <f t="shared" si="128"/>
        <v>0</v>
      </c>
    </row>
    <row r="840" spans="1:25" ht="30" x14ac:dyDescent="0.25">
      <c r="A840" s="211" t="s">
        <v>674</v>
      </c>
      <c r="B840" s="260" t="s">
        <v>966</v>
      </c>
      <c r="C840" s="213" t="s">
        <v>967</v>
      </c>
      <c r="D840" s="214">
        <v>14</v>
      </c>
      <c r="E840" s="261">
        <v>14</v>
      </c>
      <c r="F840" s="262" t="s">
        <v>33</v>
      </c>
      <c r="G840" s="268">
        <v>0</v>
      </c>
      <c r="H840" s="232">
        <v>0</v>
      </c>
      <c r="I840" s="263">
        <v>0</v>
      </c>
      <c r="J840" s="232">
        <v>0</v>
      </c>
      <c r="K840" s="264">
        <v>0</v>
      </c>
      <c r="L840" s="232">
        <f t="shared" si="120"/>
        <v>0</v>
      </c>
      <c r="M840" s="265">
        <v>0</v>
      </c>
      <c r="N840" s="232">
        <f t="shared" si="129"/>
        <v>0</v>
      </c>
      <c r="O840" s="269"/>
      <c r="P840" s="216"/>
      <c r="Q840" s="236">
        <f t="shared" si="121"/>
        <v>0</v>
      </c>
      <c r="R840" s="237">
        <v>0</v>
      </c>
      <c r="S840" s="236">
        <f t="shared" si="122"/>
        <v>0</v>
      </c>
      <c r="T840" s="236">
        <f t="shared" si="123"/>
        <v>0</v>
      </c>
      <c r="U840" s="236">
        <f t="shared" si="124"/>
        <v>0</v>
      </c>
      <c r="V840" s="236">
        <f t="shared" si="125"/>
        <v>0</v>
      </c>
      <c r="W840" s="236">
        <f t="shared" si="126"/>
        <v>0</v>
      </c>
      <c r="X840" s="238">
        <f t="shared" si="127"/>
        <v>0</v>
      </c>
      <c r="Y840" s="238">
        <f t="shared" si="128"/>
        <v>0</v>
      </c>
    </row>
    <row r="841" spans="1:25" ht="30" x14ac:dyDescent="0.25">
      <c r="A841" s="191" t="s">
        <v>674</v>
      </c>
      <c r="B841" s="228" t="s">
        <v>968</v>
      </c>
      <c r="C841" s="193" t="s">
        <v>969</v>
      </c>
      <c r="D841" s="194">
        <v>14</v>
      </c>
      <c r="E841" s="229">
        <v>14</v>
      </c>
      <c r="F841" s="230" t="s">
        <v>33</v>
      </c>
      <c r="G841" s="231">
        <v>0</v>
      </c>
      <c r="H841" s="232">
        <v>0</v>
      </c>
      <c r="I841" s="232">
        <v>0</v>
      </c>
      <c r="J841" s="232">
        <v>0</v>
      </c>
      <c r="K841" s="232">
        <v>0</v>
      </c>
      <c r="L841" s="232">
        <f t="shared" ref="L841:L904" si="130">G841+H841+I841-J841-K841</f>
        <v>0</v>
      </c>
      <c r="M841" s="232">
        <v>0</v>
      </c>
      <c r="N841" s="232">
        <f t="shared" si="129"/>
        <v>0</v>
      </c>
      <c r="O841" s="243"/>
      <c r="P841" s="216"/>
      <c r="Q841" s="236">
        <f t="shared" ref="Q841:Q904" si="131">G841*D841</f>
        <v>0</v>
      </c>
      <c r="R841" s="237">
        <v>0</v>
      </c>
      <c r="S841" s="236">
        <f t="shared" ref="S841:S904" si="132">H841*E841</f>
        <v>0</v>
      </c>
      <c r="T841" s="236">
        <f t="shared" ref="T841:T904" si="133">E841*I841</f>
        <v>0</v>
      </c>
      <c r="U841" s="236">
        <f t="shared" ref="U841:U904" si="134">E841*J841</f>
        <v>0</v>
      </c>
      <c r="V841" s="236">
        <f t="shared" ref="V841:V904" si="135">E841*K841</f>
        <v>0</v>
      </c>
      <c r="W841" s="236">
        <f t="shared" ref="W841:W904" si="136">Q841+R841+S841+T841-U841-V841</f>
        <v>0</v>
      </c>
      <c r="X841" s="238">
        <f t="shared" ref="X841:X904" si="137">L841*E841</f>
        <v>0</v>
      </c>
      <c r="Y841" s="238">
        <f t="shared" ref="Y841:Y904" si="138">X841-W841</f>
        <v>0</v>
      </c>
    </row>
    <row r="842" spans="1:25" ht="30" x14ac:dyDescent="0.25">
      <c r="A842" s="211" t="s">
        <v>674</v>
      </c>
      <c r="B842" s="260" t="s">
        <v>972</v>
      </c>
      <c r="C842" s="213" t="s">
        <v>973</v>
      </c>
      <c r="D842" s="215">
        <v>25</v>
      </c>
      <c r="E842" s="215">
        <v>25</v>
      </c>
      <c r="F842" s="262" t="s">
        <v>33</v>
      </c>
      <c r="G842" s="231">
        <v>0</v>
      </c>
      <c r="H842" s="232">
        <v>0</v>
      </c>
      <c r="I842" s="263">
        <v>0</v>
      </c>
      <c r="J842" s="232">
        <v>0</v>
      </c>
      <c r="K842" s="264">
        <v>0</v>
      </c>
      <c r="L842" s="232">
        <f t="shared" si="130"/>
        <v>0</v>
      </c>
      <c r="M842" s="265">
        <v>0</v>
      </c>
      <c r="N842" s="232">
        <f t="shared" ref="N842:N905" si="139">M842-L842</f>
        <v>0</v>
      </c>
      <c r="O842" s="243"/>
      <c r="P842" s="216"/>
      <c r="Q842" s="236">
        <f t="shared" si="131"/>
        <v>0</v>
      </c>
      <c r="R842" s="237">
        <v>0</v>
      </c>
      <c r="S842" s="236">
        <f t="shared" si="132"/>
        <v>0</v>
      </c>
      <c r="T842" s="236">
        <f t="shared" si="133"/>
        <v>0</v>
      </c>
      <c r="U842" s="236">
        <f t="shared" si="134"/>
        <v>0</v>
      </c>
      <c r="V842" s="236">
        <f t="shared" si="135"/>
        <v>0</v>
      </c>
      <c r="W842" s="236">
        <f t="shared" si="136"/>
        <v>0</v>
      </c>
      <c r="X842" s="238">
        <f t="shared" si="137"/>
        <v>0</v>
      </c>
      <c r="Y842" s="238">
        <f t="shared" si="138"/>
        <v>0</v>
      </c>
    </row>
    <row r="843" spans="1:25" ht="30" x14ac:dyDescent="0.25">
      <c r="A843" s="191" t="s">
        <v>674</v>
      </c>
      <c r="B843" s="228" t="s">
        <v>974</v>
      </c>
      <c r="C843" s="193" t="s">
        <v>975</v>
      </c>
      <c r="D843" s="209">
        <v>25</v>
      </c>
      <c r="E843" s="209">
        <v>25</v>
      </c>
      <c r="F843" s="230" t="s">
        <v>33</v>
      </c>
      <c r="G843" s="231">
        <v>0</v>
      </c>
      <c r="H843" s="232">
        <v>0</v>
      </c>
      <c r="I843" s="232">
        <v>0</v>
      </c>
      <c r="J843" s="232">
        <v>0</v>
      </c>
      <c r="K843" s="233">
        <v>0</v>
      </c>
      <c r="L843" s="232">
        <f t="shared" si="130"/>
        <v>0</v>
      </c>
      <c r="M843" s="234">
        <v>0</v>
      </c>
      <c r="N843" s="232">
        <f t="shared" si="139"/>
        <v>0</v>
      </c>
      <c r="O843" s="243"/>
      <c r="P843" s="216"/>
      <c r="Q843" s="236">
        <f t="shared" si="131"/>
        <v>0</v>
      </c>
      <c r="R843" s="237">
        <v>0</v>
      </c>
      <c r="S843" s="236">
        <f t="shared" si="132"/>
        <v>0</v>
      </c>
      <c r="T843" s="236">
        <f t="shared" si="133"/>
        <v>0</v>
      </c>
      <c r="U843" s="236">
        <f t="shared" si="134"/>
        <v>0</v>
      </c>
      <c r="V843" s="236">
        <f t="shared" si="135"/>
        <v>0</v>
      </c>
      <c r="W843" s="236">
        <f t="shared" si="136"/>
        <v>0</v>
      </c>
      <c r="X843" s="238">
        <f t="shared" si="137"/>
        <v>0</v>
      </c>
      <c r="Y843" s="238">
        <f t="shared" si="138"/>
        <v>0</v>
      </c>
    </row>
    <row r="844" spans="1:25" ht="30" x14ac:dyDescent="0.25">
      <c r="A844" s="191" t="s">
        <v>674</v>
      </c>
      <c r="B844" s="228" t="s">
        <v>976</v>
      </c>
      <c r="C844" s="193" t="s">
        <v>977</v>
      </c>
      <c r="D844" s="194">
        <v>84.66</v>
      </c>
      <c r="E844" s="229">
        <v>84.66</v>
      </c>
      <c r="F844" s="230" t="s">
        <v>33</v>
      </c>
      <c r="G844" s="231">
        <v>1</v>
      </c>
      <c r="H844" s="232">
        <v>0</v>
      </c>
      <c r="I844" s="232">
        <v>0</v>
      </c>
      <c r="J844" s="232">
        <v>0</v>
      </c>
      <c r="K844" s="233">
        <v>0</v>
      </c>
      <c r="L844" s="232">
        <f t="shared" si="130"/>
        <v>1</v>
      </c>
      <c r="M844" s="234">
        <v>1</v>
      </c>
      <c r="N844" s="232">
        <f t="shared" si="139"/>
        <v>0</v>
      </c>
      <c r="O844" s="243"/>
      <c r="P844" s="216"/>
      <c r="Q844" s="236">
        <f t="shared" si="131"/>
        <v>84.66</v>
      </c>
      <c r="R844" s="237">
        <v>0</v>
      </c>
      <c r="S844" s="236">
        <f t="shared" si="132"/>
        <v>0</v>
      </c>
      <c r="T844" s="236">
        <f t="shared" si="133"/>
        <v>0</v>
      </c>
      <c r="U844" s="236">
        <f t="shared" si="134"/>
        <v>0</v>
      </c>
      <c r="V844" s="236">
        <f t="shared" si="135"/>
        <v>0</v>
      </c>
      <c r="W844" s="236">
        <f t="shared" si="136"/>
        <v>84.66</v>
      </c>
      <c r="X844" s="238">
        <f t="shared" si="137"/>
        <v>84.66</v>
      </c>
      <c r="Y844" s="238">
        <f t="shared" si="138"/>
        <v>0</v>
      </c>
    </row>
    <row r="845" spans="1:25" ht="30" x14ac:dyDescent="0.25">
      <c r="A845" s="191" t="s">
        <v>1298</v>
      </c>
      <c r="B845" s="228" t="s">
        <v>1401</v>
      </c>
      <c r="C845" s="193" t="s">
        <v>1402</v>
      </c>
      <c r="D845" s="194">
        <v>65</v>
      </c>
      <c r="E845" s="229">
        <v>65</v>
      </c>
      <c r="F845" s="230" t="s">
        <v>159</v>
      </c>
      <c r="G845" s="231">
        <v>0</v>
      </c>
      <c r="H845" s="232">
        <v>0</v>
      </c>
      <c r="I845" s="232">
        <v>0</v>
      </c>
      <c r="J845" s="232">
        <v>0</v>
      </c>
      <c r="K845" s="233">
        <v>0</v>
      </c>
      <c r="L845" s="232">
        <f t="shared" si="130"/>
        <v>0</v>
      </c>
      <c r="M845" s="234">
        <v>0</v>
      </c>
      <c r="N845" s="232">
        <f t="shared" si="139"/>
        <v>0</v>
      </c>
      <c r="O845" s="242"/>
      <c r="P845" s="216"/>
      <c r="Q845" s="236">
        <f t="shared" si="131"/>
        <v>0</v>
      </c>
      <c r="R845" s="237">
        <v>0</v>
      </c>
      <c r="S845" s="236">
        <f t="shared" si="132"/>
        <v>0</v>
      </c>
      <c r="T845" s="236">
        <f t="shared" si="133"/>
        <v>0</v>
      </c>
      <c r="U845" s="236">
        <f t="shared" si="134"/>
        <v>0</v>
      </c>
      <c r="V845" s="236">
        <f t="shared" si="135"/>
        <v>0</v>
      </c>
      <c r="W845" s="236">
        <f t="shared" si="136"/>
        <v>0</v>
      </c>
      <c r="X845" s="238">
        <f t="shared" si="137"/>
        <v>0</v>
      </c>
      <c r="Y845" s="238">
        <f t="shared" si="138"/>
        <v>0</v>
      </c>
    </row>
    <row r="846" spans="1:25" x14ac:dyDescent="0.25">
      <c r="A846" s="191" t="s">
        <v>1423</v>
      </c>
      <c r="B846" s="228" t="s">
        <v>2098</v>
      </c>
      <c r="C846" s="193" t="s">
        <v>2099</v>
      </c>
      <c r="D846" s="194">
        <v>916.4</v>
      </c>
      <c r="E846" s="229">
        <v>916.4</v>
      </c>
      <c r="F846" s="230" t="s">
        <v>159</v>
      </c>
      <c r="G846" s="231">
        <v>0</v>
      </c>
      <c r="H846" s="232">
        <v>0</v>
      </c>
      <c r="I846" s="232">
        <v>0</v>
      </c>
      <c r="J846" s="232">
        <v>0</v>
      </c>
      <c r="K846" s="233">
        <v>0</v>
      </c>
      <c r="L846" s="232">
        <f t="shared" si="130"/>
        <v>0</v>
      </c>
      <c r="M846" s="234">
        <v>0</v>
      </c>
      <c r="N846" s="232">
        <f t="shared" si="139"/>
        <v>0</v>
      </c>
      <c r="O846" s="242"/>
      <c r="P846" s="216"/>
      <c r="Q846" s="236">
        <f t="shared" si="131"/>
        <v>0</v>
      </c>
      <c r="R846" s="237">
        <v>0</v>
      </c>
      <c r="S846" s="236">
        <f t="shared" si="132"/>
        <v>0</v>
      </c>
      <c r="T846" s="236">
        <f t="shared" si="133"/>
        <v>0</v>
      </c>
      <c r="U846" s="236">
        <f t="shared" si="134"/>
        <v>0</v>
      </c>
      <c r="V846" s="236">
        <f t="shared" si="135"/>
        <v>0</v>
      </c>
      <c r="W846" s="236">
        <f t="shared" si="136"/>
        <v>0</v>
      </c>
      <c r="X846" s="238">
        <f t="shared" si="137"/>
        <v>0</v>
      </c>
      <c r="Y846" s="238">
        <f t="shared" si="138"/>
        <v>0</v>
      </c>
    </row>
    <row r="847" spans="1:25" ht="60" x14ac:dyDescent="0.25">
      <c r="A847" s="191" t="s">
        <v>1880</v>
      </c>
      <c r="B847" s="228" t="s">
        <v>1913</v>
      </c>
      <c r="C847" s="193" t="s">
        <v>1914</v>
      </c>
      <c r="D847" s="194">
        <v>2887.24</v>
      </c>
      <c r="E847" s="229">
        <v>2887.24</v>
      </c>
      <c r="F847" s="230" t="s">
        <v>1915</v>
      </c>
      <c r="G847" s="231">
        <v>0</v>
      </c>
      <c r="H847" s="232">
        <v>0</v>
      </c>
      <c r="I847" s="232">
        <v>0</v>
      </c>
      <c r="J847" s="232">
        <v>0</v>
      </c>
      <c r="K847" s="233">
        <v>0</v>
      </c>
      <c r="L847" s="232">
        <f t="shared" si="130"/>
        <v>0</v>
      </c>
      <c r="M847" s="234">
        <v>0</v>
      </c>
      <c r="N847" s="232">
        <f t="shared" si="139"/>
        <v>0</v>
      </c>
      <c r="O847" s="242"/>
      <c r="P847" s="216"/>
      <c r="Q847" s="236">
        <f t="shared" si="131"/>
        <v>0</v>
      </c>
      <c r="R847" s="237">
        <v>0</v>
      </c>
      <c r="S847" s="236">
        <f t="shared" si="132"/>
        <v>0</v>
      </c>
      <c r="T847" s="236">
        <f t="shared" si="133"/>
        <v>0</v>
      </c>
      <c r="U847" s="236">
        <f t="shared" si="134"/>
        <v>0</v>
      </c>
      <c r="V847" s="236">
        <f t="shared" si="135"/>
        <v>0</v>
      </c>
      <c r="W847" s="236">
        <f t="shared" si="136"/>
        <v>0</v>
      </c>
      <c r="X847" s="238">
        <f t="shared" si="137"/>
        <v>0</v>
      </c>
      <c r="Y847" s="238">
        <f t="shared" si="138"/>
        <v>0</v>
      </c>
    </row>
    <row r="848" spans="1:25" ht="30" x14ac:dyDescent="0.25">
      <c r="A848" s="191" t="s">
        <v>674</v>
      </c>
      <c r="B848" s="228" t="s">
        <v>978</v>
      </c>
      <c r="C848" s="193" t="s">
        <v>979</v>
      </c>
      <c r="D848" s="194">
        <v>103.5</v>
      </c>
      <c r="E848" s="229">
        <v>103.5</v>
      </c>
      <c r="F848" s="230" t="s">
        <v>33</v>
      </c>
      <c r="G848" s="231">
        <v>0</v>
      </c>
      <c r="H848" s="232">
        <v>0</v>
      </c>
      <c r="I848" s="232">
        <v>0</v>
      </c>
      <c r="J848" s="232">
        <v>0</v>
      </c>
      <c r="K848" s="233">
        <v>0</v>
      </c>
      <c r="L848" s="232">
        <f t="shared" si="130"/>
        <v>0</v>
      </c>
      <c r="M848" s="234">
        <v>0</v>
      </c>
      <c r="N848" s="232">
        <f t="shared" si="139"/>
        <v>0</v>
      </c>
      <c r="O848" s="242"/>
      <c r="P848" s="216"/>
      <c r="Q848" s="236">
        <f t="shared" si="131"/>
        <v>0</v>
      </c>
      <c r="R848" s="237">
        <v>0</v>
      </c>
      <c r="S848" s="236">
        <f t="shared" si="132"/>
        <v>0</v>
      </c>
      <c r="T848" s="236">
        <f t="shared" si="133"/>
        <v>0</v>
      </c>
      <c r="U848" s="236">
        <f t="shared" si="134"/>
        <v>0</v>
      </c>
      <c r="V848" s="236">
        <f t="shared" si="135"/>
        <v>0</v>
      </c>
      <c r="W848" s="236">
        <f t="shared" si="136"/>
        <v>0</v>
      </c>
      <c r="X848" s="238">
        <f t="shared" si="137"/>
        <v>0</v>
      </c>
      <c r="Y848" s="238">
        <f t="shared" si="138"/>
        <v>0</v>
      </c>
    </row>
    <row r="849" spans="1:25" x14ac:dyDescent="0.25">
      <c r="A849" s="191" t="s">
        <v>1423</v>
      </c>
      <c r="B849" s="228" t="s">
        <v>2100</v>
      </c>
      <c r="C849" s="193" t="s">
        <v>2101</v>
      </c>
      <c r="D849" s="194">
        <v>520.84</v>
      </c>
      <c r="E849" s="229">
        <v>520.84</v>
      </c>
      <c r="F849" s="230" t="s">
        <v>159</v>
      </c>
      <c r="G849" s="231">
        <v>0</v>
      </c>
      <c r="H849" s="232">
        <v>0</v>
      </c>
      <c r="I849" s="232">
        <v>0</v>
      </c>
      <c r="J849" s="232">
        <v>0</v>
      </c>
      <c r="K849" s="233">
        <v>0</v>
      </c>
      <c r="L849" s="232">
        <f t="shared" si="130"/>
        <v>0</v>
      </c>
      <c r="M849" s="234">
        <v>0</v>
      </c>
      <c r="N849" s="232">
        <f t="shared" si="139"/>
        <v>0</v>
      </c>
      <c r="O849" s="242"/>
      <c r="P849" s="216"/>
      <c r="Q849" s="236">
        <f t="shared" si="131"/>
        <v>0</v>
      </c>
      <c r="R849" s="237">
        <v>0</v>
      </c>
      <c r="S849" s="236">
        <f t="shared" si="132"/>
        <v>0</v>
      </c>
      <c r="T849" s="236">
        <f t="shared" si="133"/>
        <v>0</v>
      </c>
      <c r="U849" s="236">
        <f t="shared" si="134"/>
        <v>0</v>
      </c>
      <c r="V849" s="236">
        <f t="shared" si="135"/>
        <v>0</v>
      </c>
      <c r="W849" s="236">
        <f t="shared" si="136"/>
        <v>0</v>
      </c>
      <c r="X849" s="238">
        <f t="shared" si="137"/>
        <v>0</v>
      </c>
      <c r="Y849" s="238">
        <f t="shared" si="138"/>
        <v>0</v>
      </c>
    </row>
    <row r="850" spans="1:25" ht="30" x14ac:dyDescent="0.25">
      <c r="A850" s="191" t="s">
        <v>1423</v>
      </c>
      <c r="B850" s="228" t="s">
        <v>2102</v>
      </c>
      <c r="C850" s="193" t="s">
        <v>2103</v>
      </c>
      <c r="D850" s="194">
        <v>1913.33</v>
      </c>
      <c r="E850" s="229">
        <v>1913.33</v>
      </c>
      <c r="F850" s="230" t="s">
        <v>33</v>
      </c>
      <c r="G850" s="231">
        <v>0</v>
      </c>
      <c r="H850" s="232">
        <v>0</v>
      </c>
      <c r="I850" s="232">
        <v>0</v>
      </c>
      <c r="J850" s="232">
        <v>0</v>
      </c>
      <c r="K850" s="233">
        <v>0</v>
      </c>
      <c r="L850" s="232">
        <f t="shared" si="130"/>
        <v>0</v>
      </c>
      <c r="M850" s="234">
        <v>0</v>
      </c>
      <c r="N850" s="232">
        <f t="shared" si="139"/>
        <v>0</v>
      </c>
      <c r="O850" s="243"/>
      <c r="P850" s="216"/>
      <c r="Q850" s="236">
        <f t="shared" si="131"/>
        <v>0</v>
      </c>
      <c r="R850" s="237">
        <v>0</v>
      </c>
      <c r="S850" s="236">
        <f t="shared" si="132"/>
        <v>0</v>
      </c>
      <c r="T850" s="236">
        <f t="shared" si="133"/>
        <v>0</v>
      </c>
      <c r="U850" s="236">
        <f t="shared" si="134"/>
        <v>0</v>
      </c>
      <c r="V850" s="236">
        <f t="shared" si="135"/>
        <v>0</v>
      </c>
      <c r="W850" s="236">
        <f t="shared" si="136"/>
        <v>0</v>
      </c>
      <c r="X850" s="238">
        <f t="shared" si="137"/>
        <v>0</v>
      </c>
      <c r="Y850" s="238">
        <f t="shared" si="138"/>
        <v>0</v>
      </c>
    </row>
    <row r="851" spans="1:25" ht="30" x14ac:dyDescent="0.25">
      <c r="A851" s="191" t="s">
        <v>674</v>
      </c>
      <c r="B851" s="228" t="s">
        <v>1595</v>
      </c>
      <c r="C851" s="193" t="s">
        <v>1596</v>
      </c>
      <c r="D851" s="194">
        <v>150</v>
      </c>
      <c r="E851" s="229">
        <v>150</v>
      </c>
      <c r="F851" s="230" t="s">
        <v>33</v>
      </c>
      <c r="G851" s="231">
        <v>0</v>
      </c>
      <c r="H851" s="232">
        <v>0</v>
      </c>
      <c r="I851" s="232">
        <v>0</v>
      </c>
      <c r="J851" s="232">
        <v>0</v>
      </c>
      <c r="K851" s="233">
        <v>0</v>
      </c>
      <c r="L851" s="232">
        <f t="shared" si="130"/>
        <v>0</v>
      </c>
      <c r="M851" s="234">
        <v>0</v>
      </c>
      <c r="N851" s="232">
        <f t="shared" si="139"/>
        <v>0</v>
      </c>
      <c r="O851" s="243"/>
      <c r="P851" s="216"/>
      <c r="Q851" s="236">
        <f t="shared" si="131"/>
        <v>0</v>
      </c>
      <c r="R851" s="237">
        <v>0</v>
      </c>
      <c r="S851" s="236">
        <f t="shared" si="132"/>
        <v>0</v>
      </c>
      <c r="T851" s="236">
        <f t="shared" si="133"/>
        <v>0</v>
      </c>
      <c r="U851" s="236">
        <f t="shared" si="134"/>
        <v>0</v>
      </c>
      <c r="V851" s="236">
        <f t="shared" si="135"/>
        <v>0</v>
      </c>
      <c r="W851" s="236">
        <f t="shared" si="136"/>
        <v>0</v>
      </c>
      <c r="X851" s="238">
        <f t="shared" si="137"/>
        <v>0</v>
      </c>
      <c r="Y851" s="238">
        <f t="shared" si="138"/>
        <v>0</v>
      </c>
    </row>
    <row r="852" spans="1:25" ht="30" x14ac:dyDescent="0.25">
      <c r="A852" s="191" t="s">
        <v>1298</v>
      </c>
      <c r="B852" s="228" t="s">
        <v>1597</v>
      </c>
      <c r="C852" s="193" t="s">
        <v>1598</v>
      </c>
      <c r="D852" s="194">
        <v>102.31</v>
      </c>
      <c r="E852" s="229">
        <v>102.31</v>
      </c>
      <c r="F852" s="230" t="s">
        <v>33</v>
      </c>
      <c r="G852" s="231">
        <v>2</v>
      </c>
      <c r="H852" s="232">
        <v>0</v>
      </c>
      <c r="I852" s="232">
        <v>0</v>
      </c>
      <c r="J852" s="232">
        <v>0</v>
      </c>
      <c r="K852" s="233">
        <v>0</v>
      </c>
      <c r="L852" s="232">
        <f t="shared" si="130"/>
        <v>2</v>
      </c>
      <c r="M852" s="234">
        <v>2</v>
      </c>
      <c r="N852" s="232">
        <f t="shared" si="139"/>
        <v>0</v>
      </c>
      <c r="O852" s="243"/>
      <c r="P852" s="216"/>
      <c r="Q852" s="236">
        <f t="shared" si="131"/>
        <v>204.62</v>
      </c>
      <c r="R852" s="237">
        <v>0</v>
      </c>
      <c r="S852" s="236">
        <f t="shared" si="132"/>
        <v>0</v>
      </c>
      <c r="T852" s="236">
        <f t="shared" si="133"/>
        <v>0</v>
      </c>
      <c r="U852" s="236">
        <f t="shared" si="134"/>
        <v>0</v>
      </c>
      <c r="V852" s="236">
        <f t="shared" si="135"/>
        <v>0</v>
      </c>
      <c r="W852" s="236">
        <f t="shared" si="136"/>
        <v>204.62</v>
      </c>
      <c r="X852" s="238">
        <f t="shared" si="137"/>
        <v>204.62</v>
      </c>
      <c r="Y852" s="238">
        <f t="shared" si="138"/>
        <v>0</v>
      </c>
    </row>
    <row r="853" spans="1:25" ht="30" x14ac:dyDescent="0.25">
      <c r="A853" s="191" t="s">
        <v>1739</v>
      </c>
      <c r="B853" s="228" t="s">
        <v>1847</v>
      </c>
      <c r="C853" s="193" t="s">
        <v>1848</v>
      </c>
      <c r="D853" s="194">
        <v>147.53</v>
      </c>
      <c r="E853" s="229">
        <v>147.53</v>
      </c>
      <c r="F853" s="230" t="s">
        <v>33</v>
      </c>
      <c r="G853" s="231">
        <v>0</v>
      </c>
      <c r="H853" s="232">
        <v>0</v>
      </c>
      <c r="I853" s="232">
        <v>0</v>
      </c>
      <c r="J853" s="232">
        <v>0</v>
      </c>
      <c r="K853" s="233">
        <v>0</v>
      </c>
      <c r="L853" s="232">
        <f t="shared" si="130"/>
        <v>0</v>
      </c>
      <c r="M853" s="234">
        <v>0</v>
      </c>
      <c r="N853" s="232">
        <f t="shared" si="139"/>
        <v>0</v>
      </c>
      <c r="O853" s="242"/>
      <c r="P853" s="216"/>
      <c r="Q853" s="236">
        <f t="shared" si="131"/>
        <v>0</v>
      </c>
      <c r="R853" s="237">
        <v>0</v>
      </c>
      <c r="S853" s="236">
        <f t="shared" si="132"/>
        <v>0</v>
      </c>
      <c r="T853" s="236">
        <f t="shared" si="133"/>
        <v>0</v>
      </c>
      <c r="U853" s="236">
        <f t="shared" si="134"/>
        <v>0</v>
      </c>
      <c r="V853" s="236">
        <f t="shared" si="135"/>
        <v>0</v>
      </c>
      <c r="W853" s="236">
        <f t="shared" si="136"/>
        <v>0</v>
      </c>
      <c r="X853" s="238">
        <f t="shared" si="137"/>
        <v>0</v>
      </c>
      <c r="Y853" s="238">
        <f t="shared" si="138"/>
        <v>0</v>
      </c>
    </row>
    <row r="854" spans="1:25" ht="30" x14ac:dyDescent="0.25">
      <c r="A854" s="191" t="s">
        <v>1298</v>
      </c>
      <c r="B854" s="228" t="s">
        <v>1403</v>
      </c>
      <c r="C854" s="193" t="s">
        <v>1404</v>
      </c>
      <c r="D854" s="194">
        <v>66.12</v>
      </c>
      <c r="E854" s="229">
        <v>66.12</v>
      </c>
      <c r="F854" s="230" t="s">
        <v>76</v>
      </c>
      <c r="G854" s="231">
        <v>19</v>
      </c>
      <c r="H854" s="232">
        <v>0</v>
      </c>
      <c r="I854" s="232">
        <v>0</v>
      </c>
      <c r="J854" s="232">
        <v>0</v>
      </c>
      <c r="K854" s="233">
        <v>0</v>
      </c>
      <c r="L854" s="232">
        <f t="shared" si="130"/>
        <v>19</v>
      </c>
      <c r="M854" s="234">
        <v>19</v>
      </c>
      <c r="N854" s="232">
        <f t="shared" si="139"/>
        <v>0</v>
      </c>
      <c r="O854" s="243"/>
      <c r="P854" s="216"/>
      <c r="Q854" s="236">
        <f t="shared" si="131"/>
        <v>1256.2800000000002</v>
      </c>
      <c r="R854" s="237">
        <v>0</v>
      </c>
      <c r="S854" s="236">
        <f t="shared" si="132"/>
        <v>0</v>
      </c>
      <c r="T854" s="236">
        <f t="shared" si="133"/>
        <v>0</v>
      </c>
      <c r="U854" s="236">
        <f t="shared" si="134"/>
        <v>0</v>
      </c>
      <c r="V854" s="236">
        <f t="shared" si="135"/>
        <v>0</v>
      </c>
      <c r="W854" s="236">
        <f t="shared" si="136"/>
        <v>1256.2800000000002</v>
      </c>
      <c r="X854" s="238">
        <f t="shared" si="137"/>
        <v>1256.2800000000002</v>
      </c>
      <c r="Y854" s="238">
        <f t="shared" si="138"/>
        <v>0</v>
      </c>
    </row>
    <row r="855" spans="1:25" ht="30" x14ac:dyDescent="0.25">
      <c r="A855" s="191" t="s">
        <v>189</v>
      </c>
      <c r="B855" s="228" t="s">
        <v>220</v>
      </c>
      <c r="C855" s="193" t="s">
        <v>221</v>
      </c>
      <c r="D855" s="194">
        <v>57.42</v>
      </c>
      <c r="E855" s="229">
        <v>57.42</v>
      </c>
      <c r="F855" s="230" t="s">
        <v>33</v>
      </c>
      <c r="G855" s="231">
        <v>0</v>
      </c>
      <c r="H855" s="232">
        <v>0</v>
      </c>
      <c r="I855" s="232">
        <v>0</v>
      </c>
      <c r="J855" s="232">
        <v>0</v>
      </c>
      <c r="K855" s="233">
        <v>0</v>
      </c>
      <c r="L855" s="232">
        <f t="shared" si="130"/>
        <v>0</v>
      </c>
      <c r="M855" s="234">
        <v>0</v>
      </c>
      <c r="N855" s="232">
        <f t="shared" si="139"/>
        <v>0</v>
      </c>
      <c r="O855" s="244"/>
      <c r="P855" s="216"/>
      <c r="Q855" s="236">
        <f t="shared" si="131"/>
        <v>0</v>
      </c>
      <c r="R855" s="237">
        <v>0</v>
      </c>
      <c r="S855" s="236">
        <f t="shared" si="132"/>
        <v>0</v>
      </c>
      <c r="T855" s="236">
        <f t="shared" si="133"/>
        <v>0</v>
      </c>
      <c r="U855" s="236">
        <f t="shared" si="134"/>
        <v>0</v>
      </c>
      <c r="V855" s="236">
        <f t="shared" si="135"/>
        <v>0</v>
      </c>
      <c r="W855" s="236">
        <f t="shared" si="136"/>
        <v>0</v>
      </c>
      <c r="X855" s="238">
        <f t="shared" si="137"/>
        <v>0</v>
      </c>
      <c r="Y855" s="238">
        <f t="shared" si="138"/>
        <v>0</v>
      </c>
    </row>
    <row r="856" spans="1:25" ht="30" x14ac:dyDescent="0.25">
      <c r="A856" s="191" t="s">
        <v>1739</v>
      </c>
      <c r="B856" s="228" t="s">
        <v>1849</v>
      </c>
      <c r="C856" s="193" t="s">
        <v>1850</v>
      </c>
      <c r="D856" s="194">
        <v>230</v>
      </c>
      <c r="E856" s="229">
        <v>230</v>
      </c>
      <c r="F856" s="230" t="s">
        <v>33</v>
      </c>
      <c r="G856" s="231">
        <v>1</v>
      </c>
      <c r="H856" s="232">
        <v>0</v>
      </c>
      <c r="I856" s="232">
        <v>0</v>
      </c>
      <c r="J856" s="232">
        <v>0</v>
      </c>
      <c r="K856" s="233">
        <v>0</v>
      </c>
      <c r="L856" s="232">
        <f t="shared" si="130"/>
        <v>1</v>
      </c>
      <c r="M856" s="234">
        <v>1</v>
      </c>
      <c r="N856" s="232">
        <f t="shared" si="139"/>
        <v>0</v>
      </c>
      <c r="O856" s="243"/>
      <c r="P856" s="216"/>
      <c r="Q856" s="236">
        <f t="shared" si="131"/>
        <v>230</v>
      </c>
      <c r="R856" s="237">
        <v>0</v>
      </c>
      <c r="S856" s="236">
        <f t="shared" si="132"/>
        <v>0</v>
      </c>
      <c r="T856" s="236">
        <f t="shared" si="133"/>
        <v>0</v>
      </c>
      <c r="U856" s="236">
        <f t="shared" si="134"/>
        <v>0</v>
      </c>
      <c r="V856" s="236">
        <f t="shared" si="135"/>
        <v>0</v>
      </c>
      <c r="W856" s="236">
        <f t="shared" si="136"/>
        <v>230</v>
      </c>
      <c r="X856" s="238">
        <f t="shared" si="137"/>
        <v>230</v>
      </c>
      <c r="Y856" s="238">
        <f t="shared" si="138"/>
        <v>0</v>
      </c>
    </row>
    <row r="857" spans="1:25" ht="30" x14ac:dyDescent="0.25">
      <c r="A857" s="191" t="s">
        <v>1298</v>
      </c>
      <c r="B857" s="228" t="s">
        <v>1405</v>
      </c>
      <c r="C857" s="193" t="s">
        <v>1406</v>
      </c>
      <c r="D857" s="194">
        <v>84.15</v>
      </c>
      <c r="E857" s="229">
        <v>84.15</v>
      </c>
      <c r="F857" s="230" t="s">
        <v>33</v>
      </c>
      <c r="G857" s="231">
        <v>3</v>
      </c>
      <c r="H857" s="232">
        <v>0</v>
      </c>
      <c r="I857" s="232">
        <v>0</v>
      </c>
      <c r="J857" s="232">
        <v>0</v>
      </c>
      <c r="K857" s="233">
        <v>0</v>
      </c>
      <c r="L857" s="232">
        <f t="shared" si="130"/>
        <v>3</v>
      </c>
      <c r="M857" s="234">
        <v>3</v>
      </c>
      <c r="N857" s="232">
        <f t="shared" si="139"/>
        <v>0</v>
      </c>
      <c r="O857" s="243"/>
      <c r="P857" s="216"/>
      <c r="Q857" s="236">
        <f t="shared" si="131"/>
        <v>252.45000000000002</v>
      </c>
      <c r="R857" s="237">
        <v>0</v>
      </c>
      <c r="S857" s="236">
        <f t="shared" si="132"/>
        <v>0</v>
      </c>
      <c r="T857" s="236">
        <f t="shared" si="133"/>
        <v>0</v>
      </c>
      <c r="U857" s="236">
        <f t="shared" si="134"/>
        <v>0</v>
      </c>
      <c r="V857" s="236">
        <f t="shared" si="135"/>
        <v>0</v>
      </c>
      <c r="W857" s="236">
        <f t="shared" si="136"/>
        <v>252.45000000000002</v>
      </c>
      <c r="X857" s="238">
        <f t="shared" si="137"/>
        <v>252.45000000000002</v>
      </c>
      <c r="Y857" s="238">
        <f t="shared" si="138"/>
        <v>0</v>
      </c>
    </row>
    <row r="858" spans="1:25" ht="30" x14ac:dyDescent="0.25">
      <c r="A858" s="191" t="s">
        <v>674</v>
      </c>
      <c r="B858" s="228" t="s">
        <v>980</v>
      </c>
      <c r="C858" s="193" t="s">
        <v>981</v>
      </c>
      <c r="D858" s="194">
        <v>156.34</v>
      </c>
      <c r="E858" s="229">
        <v>156.34</v>
      </c>
      <c r="F858" s="230" t="s">
        <v>53</v>
      </c>
      <c r="G858" s="231">
        <v>0</v>
      </c>
      <c r="H858" s="232">
        <v>0</v>
      </c>
      <c r="I858" s="232">
        <v>0</v>
      </c>
      <c r="J858" s="232">
        <v>0</v>
      </c>
      <c r="K858" s="233">
        <v>0</v>
      </c>
      <c r="L858" s="232">
        <f t="shared" si="130"/>
        <v>0</v>
      </c>
      <c r="M858" s="234">
        <v>0</v>
      </c>
      <c r="N858" s="232">
        <f t="shared" si="139"/>
        <v>0</v>
      </c>
      <c r="O858" s="243"/>
      <c r="P858" s="216"/>
      <c r="Q858" s="236">
        <f t="shared" si="131"/>
        <v>0</v>
      </c>
      <c r="R858" s="237">
        <v>0</v>
      </c>
      <c r="S858" s="236">
        <f t="shared" si="132"/>
        <v>0</v>
      </c>
      <c r="T858" s="236">
        <f t="shared" si="133"/>
        <v>0</v>
      </c>
      <c r="U858" s="236">
        <f t="shared" si="134"/>
        <v>0</v>
      </c>
      <c r="V858" s="236">
        <f t="shared" si="135"/>
        <v>0</v>
      </c>
      <c r="W858" s="236">
        <f t="shared" si="136"/>
        <v>0</v>
      </c>
      <c r="X858" s="238">
        <f t="shared" si="137"/>
        <v>0</v>
      </c>
      <c r="Y858" s="238">
        <f t="shared" si="138"/>
        <v>0</v>
      </c>
    </row>
    <row r="859" spans="1:25" ht="45" x14ac:dyDescent="0.25">
      <c r="A859" s="191" t="s">
        <v>1739</v>
      </c>
      <c r="B859" s="228" t="s">
        <v>1851</v>
      </c>
      <c r="C859" s="193" t="s">
        <v>1852</v>
      </c>
      <c r="D859" s="194">
        <v>128.25</v>
      </c>
      <c r="E859" s="229">
        <v>128.25</v>
      </c>
      <c r="F859" s="230" t="s">
        <v>33</v>
      </c>
      <c r="G859" s="231">
        <v>0</v>
      </c>
      <c r="H859" s="232">
        <v>34</v>
      </c>
      <c r="I859" s="232">
        <v>0</v>
      </c>
      <c r="J859" s="232">
        <v>4</v>
      </c>
      <c r="K859" s="233">
        <v>0</v>
      </c>
      <c r="L859" s="232">
        <f t="shared" si="130"/>
        <v>30</v>
      </c>
      <c r="M859" s="234">
        <v>30</v>
      </c>
      <c r="N859" s="232">
        <f t="shared" si="139"/>
        <v>0</v>
      </c>
      <c r="O859" s="243"/>
      <c r="P859" s="216"/>
      <c r="Q859" s="236">
        <f t="shared" si="131"/>
        <v>0</v>
      </c>
      <c r="R859" s="237">
        <v>0</v>
      </c>
      <c r="S859" s="236">
        <f t="shared" si="132"/>
        <v>4360.5</v>
      </c>
      <c r="T859" s="236">
        <f t="shared" si="133"/>
        <v>0</v>
      </c>
      <c r="U859" s="236">
        <f t="shared" si="134"/>
        <v>513</v>
      </c>
      <c r="V859" s="236">
        <f t="shared" si="135"/>
        <v>0</v>
      </c>
      <c r="W859" s="236">
        <f t="shared" si="136"/>
        <v>3847.5</v>
      </c>
      <c r="X859" s="238">
        <f t="shared" si="137"/>
        <v>3847.5</v>
      </c>
      <c r="Y859" s="238">
        <f t="shared" si="138"/>
        <v>0</v>
      </c>
    </row>
    <row r="860" spans="1:25" ht="30" x14ac:dyDescent="0.25">
      <c r="A860" s="191" t="s">
        <v>228</v>
      </c>
      <c r="B860" s="228" t="s">
        <v>540</v>
      </c>
      <c r="C860" s="193" t="s">
        <v>541</v>
      </c>
      <c r="D860" s="194">
        <v>77.99839999999999</v>
      </c>
      <c r="E860" s="229">
        <v>77.99839999999999</v>
      </c>
      <c r="F860" s="230" t="s">
        <v>53</v>
      </c>
      <c r="G860" s="231">
        <v>0</v>
      </c>
      <c r="H860" s="232">
        <v>0</v>
      </c>
      <c r="I860" s="232">
        <v>0</v>
      </c>
      <c r="J860" s="232">
        <v>0</v>
      </c>
      <c r="K860" s="233">
        <v>0</v>
      </c>
      <c r="L860" s="232">
        <f t="shared" si="130"/>
        <v>0</v>
      </c>
      <c r="M860" s="234">
        <v>0</v>
      </c>
      <c r="N860" s="232">
        <f t="shared" si="139"/>
        <v>0</v>
      </c>
      <c r="O860" s="242"/>
      <c r="P860" s="216"/>
      <c r="Q860" s="236">
        <f t="shared" si="131"/>
        <v>0</v>
      </c>
      <c r="R860" s="237">
        <v>0</v>
      </c>
      <c r="S860" s="236">
        <f t="shared" si="132"/>
        <v>0</v>
      </c>
      <c r="T860" s="236">
        <f t="shared" si="133"/>
        <v>0</v>
      </c>
      <c r="U860" s="236">
        <f t="shared" si="134"/>
        <v>0</v>
      </c>
      <c r="V860" s="236">
        <f t="shared" si="135"/>
        <v>0</v>
      </c>
      <c r="W860" s="236">
        <f t="shared" si="136"/>
        <v>0</v>
      </c>
      <c r="X860" s="238">
        <f t="shared" si="137"/>
        <v>0</v>
      </c>
      <c r="Y860" s="238">
        <f t="shared" si="138"/>
        <v>0</v>
      </c>
    </row>
    <row r="861" spans="1:25" ht="45" x14ac:dyDescent="0.25">
      <c r="A861" s="191" t="s">
        <v>1739</v>
      </c>
      <c r="B861" s="228" t="s">
        <v>1853</v>
      </c>
      <c r="C861" s="193" t="s">
        <v>1854</v>
      </c>
      <c r="D861" s="194">
        <v>12.01</v>
      </c>
      <c r="E861" s="229">
        <v>12.01</v>
      </c>
      <c r="F861" s="230" t="s">
        <v>33</v>
      </c>
      <c r="G861" s="231">
        <v>1</v>
      </c>
      <c r="H861" s="232">
        <v>0</v>
      </c>
      <c r="I861" s="232">
        <v>0</v>
      </c>
      <c r="J861" s="232">
        <v>0</v>
      </c>
      <c r="K861" s="233">
        <v>0</v>
      </c>
      <c r="L861" s="232">
        <f t="shared" si="130"/>
        <v>1</v>
      </c>
      <c r="M861" s="234">
        <v>1</v>
      </c>
      <c r="N861" s="232">
        <f t="shared" si="139"/>
        <v>0</v>
      </c>
      <c r="O861" s="243"/>
      <c r="P861" s="216"/>
      <c r="Q861" s="236">
        <f t="shared" si="131"/>
        <v>12.01</v>
      </c>
      <c r="R861" s="237">
        <v>0</v>
      </c>
      <c r="S861" s="236">
        <f t="shared" si="132"/>
        <v>0</v>
      </c>
      <c r="T861" s="236">
        <f t="shared" si="133"/>
        <v>0</v>
      </c>
      <c r="U861" s="236">
        <f t="shared" si="134"/>
        <v>0</v>
      </c>
      <c r="V861" s="236">
        <f t="shared" si="135"/>
        <v>0</v>
      </c>
      <c r="W861" s="236">
        <f t="shared" si="136"/>
        <v>12.01</v>
      </c>
      <c r="X861" s="238">
        <f t="shared" si="137"/>
        <v>12.01</v>
      </c>
      <c r="Y861" s="238">
        <f t="shared" si="138"/>
        <v>0</v>
      </c>
    </row>
    <row r="862" spans="1:25" ht="30" x14ac:dyDescent="0.25">
      <c r="A862" s="191" t="s">
        <v>1739</v>
      </c>
      <c r="B862" s="228" t="s">
        <v>1855</v>
      </c>
      <c r="C862" s="193" t="s">
        <v>1856</v>
      </c>
      <c r="D862" s="194">
        <v>52</v>
      </c>
      <c r="E862" s="229">
        <v>52</v>
      </c>
      <c r="F862" s="230" t="s">
        <v>1368</v>
      </c>
      <c r="G862" s="231">
        <v>0</v>
      </c>
      <c r="H862" s="232">
        <v>0</v>
      </c>
      <c r="I862" s="232">
        <v>0</v>
      </c>
      <c r="J862" s="232">
        <v>0</v>
      </c>
      <c r="K862" s="233">
        <v>0</v>
      </c>
      <c r="L862" s="232">
        <f t="shared" si="130"/>
        <v>0</v>
      </c>
      <c r="M862" s="234">
        <v>0</v>
      </c>
      <c r="N862" s="232">
        <f t="shared" si="139"/>
        <v>0</v>
      </c>
      <c r="O862" s="243"/>
      <c r="P862" s="216"/>
      <c r="Q862" s="236">
        <f t="shared" si="131"/>
        <v>0</v>
      </c>
      <c r="R862" s="237">
        <v>0</v>
      </c>
      <c r="S862" s="236">
        <f t="shared" si="132"/>
        <v>0</v>
      </c>
      <c r="T862" s="236">
        <f t="shared" si="133"/>
        <v>0</v>
      </c>
      <c r="U862" s="236">
        <f t="shared" si="134"/>
        <v>0</v>
      </c>
      <c r="V862" s="236">
        <f t="shared" si="135"/>
        <v>0</v>
      </c>
      <c r="W862" s="236">
        <f t="shared" si="136"/>
        <v>0</v>
      </c>
      <c r="X862" s="238">
        <f t="shared" si="137"/>
        <v>0</v>
      </c>
      <c r="Y862" s="238">
        <f t="shared" si="138"/>
        <v>0</v>
      </c>
    </row>
    <row r="863" spans="1:25" ht="30" x14ac:dyDescent="0.25">
      <c r="A863" s="191" t="s">
        <v>1739</v>
      </c>
      <c r="B863" s="228" t="s">
        <v>1857</v>
      </c>
      <c r="C863" s="193" t="s">
        <v>1858</v>
      </c>
      <c r="D863" s="194">
        <v>94.84</v>
      </c>
      <c r="E863" s="229">
        <v>94.84</v>
      </c>
      <c r="F863" s="230" t="s">
        <v>33</v>
      </c>
      <c r="G863" s="231">
        <v>0</v>
      </c>
      <c r="H863" s="232">
        <v>0</v>
      </c>
      <c r="I863" s="232">
        <v>0</v>
      </c>
      <c r="J863" s="232">
        <v>0</v>
      </c>
      <c r="K863" s="233">
        <v>0</v>
      </c>
      <c r="L863" s="232">
        <f t="shared" si="130"/>
        <v>0</v>
      </c>
      <c r="M863" s="234">
        <v>0</v>
      </c>
      <c r="N863" s="232">
        <f t="shared" si="139"/>
        <v>0</v>
      </c>
      <c r="O863" s="243"/>
      <c r="P863" s="216"/>
      <c r="Q863" s="236">
        <f t="shared" si="131"/>
        <v>0</v>
      </c>
      <c r="R863" s="237">
        <v>0</v>
      </c>
      <c r="S863" s="236">
        <f t="shared" si="132"/>
        <v>0</v>
      </c>
      <c r="T863" s="236">
        <f t="shared" si="133"/>
        <v>0</v>
      </c>
      <c r="U863" s="236">
        <f t="shared" si="134"/>
        <v>0</v>
      </c>
      <c r="V863" s="236">
        <f t="shared" si="135"/>
        <v>0</v>
      </c>
      <c r="W863" s="236">
        <f t="shared" si="136"/>
        <v>0</v>
      </c>
      <c r="X863" s="238">
        <f t="shared" si="137"/>
        <v>0</v>
      </c>
      <c r="Y863" s="238">
        <f t="shared" si="138"/>
        <v>0</v>
      </c>
    </row>
    <row r="864" spans="1:25" ht="30" x14ac:dyDescent="0.25">
      <c r="A864" s="191" t="s">
        <v>1739</v>
      </c>
      <c r="B864" s="228" t="s">
        <v>1859</v>
      </c>
      <c r="C864" s="193" t="s">
        <v>1860</v>
      </c>
      <c r="D864" s="194">
        <v>95.18</v>
      </c>
      <c r="E864" s="229">
        <v>95.18</v>
      </c>
      <c r="F864" s="230" t="s">
        <v>53</v>
      </c>
      <c r="G864" s="231">
        <v>0</v>
      </c>
      <c r="H864" s="232">
        <v>0</v>
      </c>
      <c r="I864" s="232">
        <v>0</v>
      </c>
      <c r="J864" s="232">
        <v>0</v>
      </c>
      <c r="K864" s="233">
        <v>0</v>
      </c>
      <c r="L864" s="232">
        <f t="shared" si="130"/>
        <v>0</v>
      </c>
      <c r="M864" s="234">
        <v>0</v>
      </c>
      <c r="N864" s="232">
        <f t="shared" si="139"/>
        <v>0</v>
      </c>
      <c r="O864" s="243"/>
      <c r="P864" s="216"/>
      <c r="Q864" s="236">
        <f t="shared" si="131"/>
        <v>0</v>
      </c>
      <c r="R864" s="237">
        <v>0</v>
      </c>
      <c r="S864" s="236">
        <f t="shared" si="132"/>
        <v>0</v>
      </c>
      <c r="T864" s="236">
        <f t="shared" si="133"/>
        <v>0</v>
      </c>
      <c r="U864" s="236">
        <f t="shared" si="134"/>
        <v>0</v>
      </c>
      <c r="V864" s="236">
        <f t="shared" si="135"/>
        <v>0</v>
      </c>
      <c r="W864" s="236">
        <f t="shared" si="136"/>
        <v>0</v>
      </c>
      <c r="X864" s="238">
        <f t="shared" si="137"/>
        <v>0</v>
      </c>
      <c r="Y864" s="238">
        <f t="shared" si="138"/>
        <v>0</v>
      </c>
    </row>
    <row r="865" spans="1:25" ht="30" x14ac:dyDescent="0.25">
      <c r="A865" s="191" t="s">
        <v>1739</v>
      </c>
      <c r="B865" s="228" t="s">
        <v>1861</v>
      </c>
      <c r="C865" s="193" t="s">
        <v>1862</v>
      </c>
      <c r="D865" s="194">
        <v>126.45</v>
      </c>
      <c r="E865" s="229">
        <v>126.45</v>
      </c>
      <c r="F865" s="230" t="s">
        <v>33</v>
      </c>
      <c r="G865" s="231">
        <v>0</v>
      </c>
      <c r="H865" s="232">
        <v>0</v>
      </c>
      <c r="I865" s="232">
        <v>0</v>
      </c>
      <c r="J865" s="232">
        <v>0</v>
      </c>
      <c r="K865" s="233">
        <v>0</v>
      </c>
      <c r="L865" s="232">
        <f t="shared" si="130"/>
        <v>0</v>
      </c>
      <c r="M865" s="234">
        <v>0</v>
      </c>
      <c r="N865" s="232">
        <f t="shared" si="139"/>
        <v>0</v>
      </c>
      <c r="O865" s="243"/>
      <c r="P865" s="241"/>
      <c r="Q865" s="236">
        <f t="shared" si="131"/>
        <v>0</v>
      </c>
      <c r="R865" s="237">
        <v>0</v>
      </c>
      <c r="S865" s="236">
        <f t="shared" si="132"/>
        <v>0</v>
      </c>
      <c r="T865" s="236">
        <f t="shared" si="133"/>
        <v>0</v>
      </c>
      <c r="U865" s="236">
        <f t="shared" si="134"/>
        <v>0</v>
      </c>
      <c r="V865" s="236">
        <f t="shared" si="135"/>
        <v>0</v>
      </c>
      <c r="W865" s="236">
        <f t="shared" si="136"/>
        <v>0</v>
      </c>
      <c r="X865" s="238">
        <f t="shared" si="137"/>
        <v>0</v>
      </c>
      <c r="Y865" s="238">
        <f t="shared" si="138"/>
        <v>0</v>
      </c>
    </row>
    <row r="866" spans="1:25" ht="18" x14ac:dyDescent="0.25">
      <c r="A866" s="191" t="s">
        <v>27</v>
      </c>
      <c r="B866" s="228" t="s">
        <v>165</v>
      </c>
      <c r="C866" s="193" t="s">
        <v>166</v>
      </c>
      <c r="D866" s="194">
        <v>185.02</v>
      </c>
      <c r="E866" s="229">
        <v>185.02</v>
      </c>
      <c r="F866" s="230" t="s">
        <v>76</v>
      </c>
      <c r="G866" s="231">
        <v>24</v>
      </c>
      <c r="H866" s="232">
        <v>0</v>
      </c>
      <c r="I866" s="232">
        <v>0</v>
      </c>
      <c r="J866" s="232">
        <v>0</v>
      </c>
      <c r="K866" s="233">
        <v>0</v>
      </c>
      <c r="L866" s="232">
        <f t="shared" si="130"/>
        <v>24</v>
      </c>
      <c r="M866" s="234">
        <v>24</v>
      </c>
      <c r="N866" s="232">
        <f t="shared" si="139"/>
        <v>0</v>
      </c>
      <c r="O866" s="243"/>
      <c r="P866" s="216"/>
      <c r="Q866" s="236">
        <f t="shared" si="131"/>
        <v>4440.4800000000005</v>
      </c>
      <c r="R866" s="237">
        <v>0</v>
      </c>
      <c r="S866" s="236">
        <f t="shared" si="132"/>
        <v>0</v>
      </c>
      <c r="T866" s="236">
        <f t="shared" si="133"/>
        <v>0</v>
      </c>
      <c r="U866" s="236">
        <f t="shared" si="134"/>
        <v>0</v>
      </c>
      <c r="V866" s="236">
        <f t="shared" si="135"/>
        <v>0</v>
      </c>
      <c r="W866" s="236">
        <f t="shared" si="136"/>
        <v>4440.4800000000005</v>
      </c>
      <c r="X866" s="238">
        <f t="shared" si="137"/>
        <v>4440.4800000000005</v>
      </c>
      <c r="Y866" s="238">
        <f t="shared" si="138"/>
        <v>0</v>
      </c>
    </row>
    <row r="867" spans="1:25" ht="18" x14ac:dyDescent="0.25">
      <c r="A867" s="191" t="s">
        <v>189</v>
      </c>
      <c r="B867" s="228" t="s">
        <v>222</v>
      </c>
      <c r="C867" s="193" t="s">
        <v>223</v>
      </c>
      <c r="D867" s="194">
        <v>10.72</v>
      </c>
      <c r="E867" s="229">
        <v>10.72</v>
      </c>
      <c r="F867" s="230" t="s">
        <v>33</v>
      </c>
      <c r="G867" s="231">
        <v>40</v>
      </c>
      <c r="H867" s="232">
        <v>0</v>
      </c>
      <c r="I867" s="232">
        <v>0</v>
      </c>
      <c r="J867" s="232">
        <v>20</v>
      </c>
      <c r="K867" s="233">
        <v>0</v>
      </c>
      <c r="L867" s="232">
        <f t="shared" si="130"/>
        <v>20</v>
      </c>
      <c r="M867" s="234">
        <v>20</v>
      </c>
      <c r="N867" s="232">
        <f t="shared" si="139"/>
        <v>0</v>
      </c>
      <c r="O867" s="243"/>
      <c r="P867" s="216"/>
      <c r="Q867" s="236">
        <f t="shared" si="131"/>
        <v>428.8</v>
      </c>
      <c r="R867" s="237">
        <v>0</v>
      </c>
      <c r="S867" s="236">
        <f t="shared" si="132"/>
        <v>0</v>
      </c>
      <c r="T867" s="236">
        <f t="shared" si="133"/>
        <v>0</v>
      </c>
      <c r="U867" s="236">
        <f t="shared" si="134"/>
        <v>214.4</v>
      </c>
      <c r="V867" s="236">
        <f t="shared" si="135"/>
        <v>0</v>
      </c>
      <c r="W867" s="236">
        <f t="shared" si="136"/>
        <v>214.4</v>
      </c>
      <c r="X867" s="238">
        <f t="shared" si="137"/>
        <v>214.4</v>
      </c>
      <c r="Y867" s="238">
        <f t="shared" si="138"/>
        <v>0</v>
      </c>
    </row>
    <row r="868" spans="1:25" ht="45" x14ac:dyDescent="0.25">
      <c r="A868" s="191" t="s">
        <v>1053</v>
      </c>
      <c r="B868" s="228" t="s">
        <v>1240</v>
      </c>
      <c r="C868" s="193" t="s">
        <v>1241</v>
      </c>
      <c r="D868" s="194">
        <v>90</v>
      </c>
      <c r="E868" s="229">
        <v>90</v>
      </c>
      <c r="F868" s="230" t="s">
        <v>33</v>
      </c>
      <c r="G868" s="231">
        <v>0</v>
      </c>
      <c r="H868" s="232">
        <v>0</v>
      </c>
      <c r="I868" s="232">
        <v>0</v>
      </c>
      <c r="J868" s="232">
        <v>0</v>
      </c>
      <c r="K868" s="233">
        <v>0</v>
      </c>
      <c r="L868" s="232">
        <f t="shared" si="130"/>
        <v>0</v>
      </c>
      <c r="M868" s="234">
        <v>0</v>
      </c>
      <c r="N868" s="232">
        <f t="shared" si="139"/>
        <v>0</v>
      </c>
      <c r="O868" s="244"/>
      <c r="P868" s="216"/>
      <c r="Q868" s="236">
        <f t="shared" si="131"/>
        <v>0</v>
      </c>
      <c r="R868" s="237">
        <v>0</v>
      </c>
      <c r="S868" s="236">
        <f t="shared" si="132"/>
        <v>0</v>
      </c>
      <c r="T868" s="236">
        <f t="shared" si="133"/>
        <v>0</v>
      </c>
      <c r="U868" s="236">
        <f t="shared" si="134"/>
        <v>0</v>
      </c>
      <c r="V868" s="236">
        <f t="shared" si="135"/>
        <v>0</v>
      </c>
      <c r="W868" s="236">
        <f t="shared" si="136"/>
        <v>0</v>
      </c>
      <c r="X868" s="238">
        <f t="shared" si="137"/>
        <v>0</v>
      </c>
      <c r="Y868" s="238">
        <f t="shared" si="138"/>
        <v>0</v>
      </c>
    </row>
    <row r="869" spans="1:25" ht="18" x14ac:dyDescent="0.25">
      <c r="A869" s="191" t="s">
        <v>674</v>
      </c>
      <c r="B869" s="228" t="s">
        <v>982</v>
      </c>
      <c r="C869" s="193" t="s">
        <v>983</v>
      </c>
      <c r="D869" s="194">
        <v>350</v>
      </c>
      <c r="E869" s="229">
        <v>350</v>
      </c>
      <c r="F869" s="230" t="s">
        <v>33</v>
      </c>
      <c r="G869" s="231">
        <v>0</v>
      </c>
      <c r="H869" s="232">
        <v>0</v>
      </c>
      <c r="I869" s="232">
        <v>0</v>
      </c>
      <c r="J869" s="232">
        <v>0</v>
      </c>
      <c r="K869" s="233">
        <v>0</v>
      </c>
      <c r="L869" s="232">
        <f t="shared" si="130"/>
        <v>0</v>
      </c>
      <c r="M869" s="234">
        <v>0</v>
      </c>
      <c r="N869" s="232">
        <f t="shared" si="139"/>
        <v>0</v>
      </c>
      <c r="O869" s="243"/>
      <c r="P869" s="216"/>
      <c r="Q869" s="236">
        <f t="shared" si="131"/>
        <v>0</v>
      </c>
      <c r="R869" s="237">
        <v>0</v>
      </c>
      <c r="S869" s="236">
        <f t="shared" si="132"/>
        <v>0</v>
      </c>
      <c r="T869" s="236">
        <f t="shared" si="133"/>
        <v>0</v>
      </c>
      <c r="U869" s="236">
        <f t="shared" si="134"/>
        <v>0</v>
      </c>
      <c r="V869" s="236">
        <f t="shared" si="135"/>
        <v>0</v>
      </c>
      <c r="W869" s="236">
        <f t="shared" si="136"/>
        <v>0</v>
      </c>
      <c r="X869" s="238">
        <f t="shared" si="137"/>
        <v>0</v>
      </c>
      <c r="Y869" s="238">
        <f t="shared" si="138"/>
        <v>0</v>
      </c>
    </row>
    <row r="870" spans="1:25" ht="30" x14ac:dyDescent="0.25">
      <c r="A870" s="191" t="s">
        <v>1053</v>
      </c>
      <c r="B870" s="228" t="s">
        <v>1242</v>
      </c>
      <c r="C870" s="193" t="s">
        <v>1243</v>
      </c>
      <c r="D870" s="194">
        <v>95</v>
      </c>
      <c r="E870" s="229">
        <v>95</v>
      </c>
      <c r="F870" s="230" t="s">
        <v>33</v>
      </c>
      <c r="G870" s="231">
        <v>4</v>
      </c>
      <c r="H870" s="232">
        <v>0</v>
      </c>
      <c r="I870" s="232">
        <v>0</v>
      </c>
      <c r="J870" s="232">
        <v>0</v>
      </c>
      <c r="K870" s="233">
        <v>0</v>
      </c>
      <c r="L870" s="232">
        <f t="shared" si="130"/>
        <v>4</v>
      </c>
      <c r="M870" s="234">
        <v>4</v>
      </c>
      <c r="N870" s="232">
        <f t="shared" si="139"/>
        <v>0</v>
      </c>
      <c r="O870" s="243"/>
      <c r="P870" s="216"/>
      <c r="Q870" s="236">
        <f t="shared" si="131"/>
        <v>380</v>
      </c>
      <c r="R870" s="237">
        <v>0</v>
      </c>
      <c r="S870" s="236">
        <f t="shared" si="132"/>
        <v>0</v>
      </c>
      <c r="T870" s="236">
        <f t="shared" si="133"/>
        <v>0</v>
      </c>
      <c r="U870" s="236">
        <f t="shared" si="134"/>
        <v>0</v>
      </c>
      <c r="V870" s="236">
        <f t="shared" si="135"/>
        <v>0</v>
      </c>
      <c r="W870" s="236">
        <f t="shared" si="136"/>
        <v>380</v>
      </c>
      <c r="X870" s="238">
        <f t="shared" si="137"/>
        <v>380</v>
      </c>
      <c r="Y870" s="238">
        <f t="shared" si="138"/>
        <v>0</v>
      </c>
    </row>
    <row r="871" spans="1:25" ht="45" x14ac:dyDescent="0.25">
      <c r="A871" s="191" t="s">
        <v>1053</v>
      </c>
      <c r="B871" s="228" t="s">
        <v>1244</v>
      </c>
      <c r="C871" s="193" t="s">
        <v>1245</v>
      </c>
      <c r="D871" s="194">
        <v>275.04000000000002</v>
      </c>
      <c r="E871" s="229">
        <v>275.04000000000002</v>
      </c>
      <c r="F871" s="230" t="s">
        <v>33</v>
      </c>
      <c r="G871" s="231">
        <v>2</v>
      </c>
      <c r="H871" s="232">
        <v>0</v>
      </c>
      <c r="I871" s="232">
        <v>0</v>
      </c>
      <c r="J871" s="232">
        <v>0</v>
      </c>
      <c r="K871" s="233">
        <v>0</v>
      </c>
      <c r="L871" s="232">
        <f t="shared" si="130"/>
        <v>2</v>
      </c>
      <c r="M871" s="234">
        <v>2</v>
      </c>
      <c r="N871" s="232">
        <f t="shared" si="139"/>
        <v>0</v>
      </c>
      <c r="O871" s="243"/>
      <c r="P871" s="216"/>
      <c r="Q871" s="236">
        <f t="shared" si="131"/>
        <v>550.08000000000004</v>
      </c>
      <c r="R871" s="237">
        <v>0</v>
      </c>
      <c r="S871" s="236">
        <f t="shared" si="132"/>
        <v>0</v>
      </c>
      <c r="T871" s="236">
        <f t="shared" si="133"/>
        <v>0</v>
      </c>
      <c r="U871" s="236">
        <f t="shared" si="134"/>
        <v>0</v>
      </c>
      <c r="V871" s="236">
        <f t="shared" si="135"/>
        <v>0</v>
      </c>
      <c r="W871" s="236">
        <f t="shared" si="136"/>
        <v>550.08000000000004</v>
      </c>
      <c r="X871" s="238">
        <f t="shared" si="137"/>
        <v>550.08000000000004</v>
      </c>
      <c r="Y871" s="238">
        <f t="shared" si="138"/>
        <v>0</v>
      </c>
    </row>
    <row r="872" spans="1:25" ht="18" x14ac:dyDescent="0.25">
      <c r="A872" s="191" t="s">
        <v>228</v>
      </c>
      <c r="B872" s="228" t="s">
        <v>542</v>
      </c>
      <c r="C872" s="193" t="s">
        <v>543</v>
      </c>
      <c r="D872" s="194">
        <v>26.1</v>
      </c>
      <c r="E872" s="229">
        <v>26.1</v>
      </c>
      <c r="F872" s="230" t="s">
        <v>33</v>
      </c>
      <c r="G872" s="231">
        <v>9</v>
      </c>
      <c r="H872" s="232">
        <v>0</v>
      </c>
      <c r="I872" s="232">
        <v>0</v>
      </c>
      <c r="J872" s="232">
        <v>0</v>
      </c>
      <c r="K872" s="233">
        <v>0</v>
      </c>
      <c r="L872" s="232">
        <f t="shared" si="130"/>
        <v>9</v>
      </c>
      <c r="M872" s="234">
        <v>9</v>
      </c>
      <c r="N872" s="232">
        <f t="shared" si="139"/>
        <v>0</v>
      </c>
      <c r="O872" s="243"/>
      <c r="P872" s="216"/>
      <c r="Q872" s="236">
        <f t="shared" si="131"/>
        <v>234.9</v>
      </c>
      <c r="R872" s="237">
        <v>0</v>
      </c>
      <c r="S872" s="236">
        <f t="shared" si="132"/>
        <v>0</v>
      </c>
      <c r="T872" s="236">
        <f t="shared" si="133"/>
        <v>0</v>
      </c>
      <c r="U872" s="236">
        <f t="shared" si="134"/>
        <v>0</v>
      </c>
      <c r="V872" s="236">
        <f t="shared" si="135"/>
        <v>0</v>
      </c>
      <c r="W872" s="236">
        <f t="shared" si="136"/>
        <v>234.9</v>
      </c>
      <c r="X872" s="238">
        <f t="shared" si="137"/>
        <v>234.9</v>
      </c>
      <c r="Y872" s="238">
        <f t="shared" si="138"/>
        <v>0</v>
      </c>
    </row>
    <row r="873" spans="1:25" ht="18" x14ac:dyDescent="0.25">
      <c r="A873" s="191" t="s">
        <v>228</v>
      </c>
      <c r="B873" s="228" t="s">
        <v>544</v>
      </c>
      <c r="C873" s="193" t="s">
        <v>545</v>
      </c>
      <c r="D873" s="194">
        <v>93.21</v>
      </c>
      <c r="E873" s="229">
        <v>93.21</v>
      </c>
      <c r="F873" s="230" t="s">
        <v>33</v>
      </c>
      <c r="G873" s="231">
        <v>13</v>
      </c>
      <c r="H873" s="232">
        <v>0</v>
      </c>
      <c r="I873" s="232">
        <v>0</v>
      </c>
      <c r="J873" s="232">
        <v>0</v>
      </c>
      <c r="K873" s="233">
        <v>0</v>
      </c>
      <c r="L873" s="232">
        <f t="shared" si="130"/>
        <v>13</v>
      </c>
      <c r="M873" s="234">
        <v>13</v>
      </c>
      <c r="N873" s="232">
        <f t="shared" si="139"/>
        <v>0</v>
      </c>
      <c r="O873" s="243"/>
      <c r="P873" s="216"/>
      <c r="Q873" s="236">
        <f t="shared" si="131"/>
        <v>1211.73</v>
      </c>
      <c r="R873" s="237">
        <v>0</v>
      </c>
      <c r="S873" s="236">
        <f t="shared" si="132"/>
        <v>0</v>
      </c>
      <c r="T873" s="236">
        <f t="shared" si="133"/>
        <v>0</v>
      </c>
      <c r="U873" s="236">
        <f t="shared" si="134"/>
        <v>0</v>
      </c>
      <c r="V873" s="236">
        <f t="shared" si="135"/>
        <v>0</v>
      </c>
      <c r="W873" s="236">
        <f t="shared" si="136"/>
        <v>1211.73</v>
      </c>
      <c r="X873" s="238">
        <f t="shared" si="137"/>
        <v>1211.73</v>
      </c>
      <c r="Y873" s="238">
        <f t="shared" si="138"/>
        <v>0</v>
      </c>
    </row>
    <row r="874" spans="1:25" ht="18" x14ac:dyDescent="0.25">
      <c r="A874" s="191" t="s">
        <v>228</v>
      </c>
      <c r="B874" s="228" t="s">
        <v>546</v>
      </c>
      <c r="C874" s="193" t="s">
        <v>547</v>
      </c>
      <c r="D874" s="194">
        <v>18</v>
      </c>
      <c r="E874" s="229">
        <v>18</v>
      </c>
      <c r="F874" s="230" t="s">
        <v>33</v>
      </c>
      <c r="G874" s="231">
        <v>1</v>
      </c>
      <c r="H874" s="232">
        <v>0</v>
      </c>
      <c r="I874" s="232">
        <v>0</v>
      </c>
      <c r="J874" s="232">
        <v>0</v>
      </c>
      <c r="K874" s="233">
        <v>0</v>
      </c>
      <c r="L874" s="232">
        <f t="shared" si="130"/>
        <v>1</v>
      </c>
      <c r="M874" s="234">
        <v>1</v>
      </c>
      <c r="N874" s="232">
        <f t="shared" si="139"/>
        <v>0</v>
      </c>
      <c r="O874" s="243"/>
      <c r="P874" s="216"/>
      <c r="Q874" s="236">
        <f t="shared" si="131"/>
        <v>18</v>
      </c>
      <c r="R874" s="237">
        <v>0</v>
      </c>
      <c r="S874" s="236">
        <f t="shared" si="132"/>
        <v>0</v>
      </c>
      <c r="T874" s="236">
        <f t="shared" si="133"/>
        <v>0</v>
      </c>
      <c r="U874" s="236">
        <f t="shared" si="134"/>
        <v>0</v>
      </c>
      <c r="V874" s="236">
        <f t="shared" si="135"/>
        <v>0</v>
      </c>
      <c r="W874" s="236">
        <f t="shared" si="136"/>
        <v>18</v>
      </c>
      <c r="X874" s="238">
        <f t="shared" si="137"/>
        <v>18</v>
      </c>
      <c r="Y874" s="238">
        <f t="shared" si="138"/>
        <v>0</v>
      </c>
    </row>
    <row r="875" spans="1:25" ht="18" x14ac:dyDescent="0.25">
      <c r="A875" s="191" t="s">
        <v>228</v>
      </c>
      <c r="B875" s="228" t="s">
        <v>548</v>
      </c>
      <c r="C875" s="193" t="s">
        <v>549</v>
      </c>
      <c r="D875" s="194">
        <v>102.31</v>
      </c>
      <c r="E875" s="229">
        <v>102.31</v>
      </c>
      <c r="F875" s="230" t="s">
        <v>33</v>
      </c>
      <c r="G875" s="231">
        <v>1</v>
      </c>
      <c r="H875" s="232">
        <v>0</v>
      </c>
      <c r="I875" s="232">
        <v>0</v>
      </c>
      <c r="J875" s="232">
        <v>0</v>
      </c>
      <c r="K875" s="233">
        <v>0</v>
      </c>
      <c r="L875" s="232">
        <f t="shared" si="130"/>
        <v>1</v>
      </c>
      <c r="M875" s="234">
        <v>1</v>
      </c>
      <c r="N875" s="232">
        <f t="shared" si="139"/>
        <v>0</v>
      </c>
      <c r="O875" s="243"/>
      <c r="P875" s="216"/>
      <c r="Q875" s="236">
        <f t="shared" si="131"/>
        <v>102.31</v>
      </c>
      <c r="R875" s="237">
        <v>0</v>
      </c>
      <c r="S875" s="236">
        <f t="shared" si="132"/>
        <v>0</v>
      </c>
      <c r="T875" s="236">
        <f t="shared" si="133"/>
        <v>0</v>
      </c>
      <c r="U875" s="236">
        <f t="shared" si="134"/>
        <v>0</v>
      </c>
      <c r="V875" s="236">
        <f t="shared" si="135"/>
        <v>0</v>
      </c>
      <c r="W875" s="236">
        <f t="shared" si="136"/>
        <v>102.31</v>
      </c>
      <c r="X875" s="238">
        <f t="shared" si="137"/>
        <v>102.31</v>
      </c>
      <c r="Y875" s="238">
        <f t="shared" si="138"/>
        <v>0</v>
      </c>
    </row>
    <row r="876" spans="1:25" ht="18" x14ac:dyDescent="0.25">
      <c r="A876" s="191" t="s">
        <v>228</v>
      </c>
      <c r="B876" s="228" t="s">
        <v>550</v>
      </c>
      <c r="C876" s="193" t="s">
        <v>551</v>
      </c>
      <c r="D876" s="194">
        <v>22.79</v>
      </c>
      <c r="E876" s="229">
        <v>22.79</v>
      </c>
      <c r="F876" s="230" t="s">
        <v>33</v>
      </c>
      <c r="G876" s="231">
        <v>0</v>
      </c>
      <c r="H876" s="232">
        <v>0</v>
      </c>
      <c r="I876" s="232">
        <v>0</v>
      </c>
      <c r="J876" s="232">
        <v>0</v>
      </c>
      <c r="K876" s="233">
        <v>0</v>
      </c>
      <c r="L876" s="232">
        <f t="shared" si="130"/>
        <v>0</v>
      </c>
      <c r="M876" s="234">
        <v>0</v>
      </c>
      <c r="N876" s="232">
        <f t="shared" si="139"/>
        <v>0</v>
      </c>
      <c r="O876" s="243"/>
      <c r="P876" s="216"/>
      <c r="Q876" s="236">
        <f t="shared" si="131"/>
        <v>0</v>
      </c>
      <c r="R876" s="237">
        <v>0</v>
      </c>
      <c r="S876" s="236">
        <f t="shared" si="132"/>
        <v>0</v>
      </c>
      <c r="T876" s="236">
        <f t="shared" si="133"/>
        <v>0</v>
      </c>
      <c r="U876" s="236">
        <f t="shared" si="134"/>
        <v>0</v>
      </c>
      <c r="V876" s="236">
        <f t="shared" si="135"/>
        <v>0</v>
      </c>
      <c r="W876" s="236">
        <f t="shared" si="136"/>
        <v>0</v>
      </c>
      <c r="X876" s="238">
        <f t="shared" si="137"/>
        <v>0</v>
      </c>
      <c r="Y876" s="238">
        <f t="shared" si="138"/>
        <v>0</v>
      </c>
    </row>
    <row r="877" spans="1:25" ht="18" x14ac:dyDescent="0.25">
      <c r="A877" s="191" t="s">
        <v>228</v>
      </c>
      <c r="B877" s="228" t="s">
        <v>552</v>
      </c>
      <c r="C877" s="193" t="s">
        <v>553</v>
      </c>
      <c r="D877" s="194">
        <v>8.89</v>
      </c>
      <c r="E877" s="229">
        <v>8.89</v>
      </c>
      <c r="F877" s="230" t="s">
        <v>33</v>
      </c>
      <c r="G877" s="231">
        <v>21</v>
      </c>
      <c r="H877" s="232">
        <v>0</v>
      </c>
      <c r="I877" s="232">
        <v>0</v>
      </c>
      <c r="J877" s="232">
        <v>0</v>
      </c>
      <c r="K877" s="233">
        <v>0</v>
      </c>
      <c r="L877" s="232">
        <f t="shared" si="130"/>
        <v>21</v>
      </c>
      <c r="M877" s="234">
        <v>21</v>
      </c>
      <c r="N877" s="232">
        <f t="shared" si="139"/>
        <v>0</v>
      </c>
      <c r="O877" s="242"/>
      <c r="P877" s="216"/>
      <c r="Q877" s="236">
        <f t="shared" si="131"/>
        <v>186.69</v>
      </c>
      <c r="R877" s="237">
        <v>0</v>
      </c>
      <c r="S877" s="236">
        <f t="shared" si="132"/>
        <v>0</v>
      </c>
      <c r="T877" s="236">
        <f t="shared" si="133"/>
        <v>0</v>
      </c>
      <c r="U877" s="236">
        <f t="shared" si="134"/>
        <v>0</v>
      </c>
      <c r="V877" s="236">
        <f t="shared" si="135"/>
        <v>0</v>
      </c>
      <c r="W877" s="236">
        <f t="shared" si="136"/>
        <v>186.69</v>
      </c>
      <c r="X877" s="238">
        <f t="shared" si="137"/>
        <v>186.69</v>
      </c>
      <c r="Y877" s="238">
        <f t="shared" si="138"/>
        <v>0</v>
      </c>
    </row>
    <row r="878" spans="1:25" ht="30" x14ac:dyDescent="0.25">
      <c r="A878" s="191" t="s">
        <v>1880</v>
      </c>
      <c r="B878" s="228" t="s">
        <v>1916</v>
      </c>
      <c r="C878" s="193" t="s">
        <v>1917</v>
      </c>
      <c r="D878" s="194">
        <v>685.71</v>
      </c>
      <c r="E878" s="229">
        <v>685.71</v>
      </c>
      <c r="F878" s="230" t="s">
        <v>33</v>
      </c>
      <c r="G878" s="231">
        <v>0</v>
      </c>
      <c r="H878" s="232">
        <v>0</v>
      </c>
      <c r="I878" s="232">
        <v>0</v>
      </c>
      <c r="J878" s="232">
        <v>0</v>
      </c>
      <c r="K878" s="233">
        <v>0</v>
      </c>
      <c r="L878" s="232">
        <f t="shared" si="130"/>
        <v>0</v>
      </c>
      <c r="M878" s="234">
        <v>0</v>
      </c>
      <c r="N878" s="232">
        <f t="shared" si="139"/>
        <v>0</v>
      </c>
      <c r="O878" s="242"/>
      <c r="P878" s="216"/>
      <c r="Q878" s="236">
        <f t="shared" si="131"/>
        <v>0</v>
      </c>
      <c r="R878" s="237">
        <v>0</v>
      </c>
      <c r="S878" s="236">
        <f t="shared" si="132"/>
        <v>0</v>
      </c>
      <c r="T878" s="236">
        <f t="shared" si="133"/>
        <v>0</v>
      </c>
      <c r="U878" s="236">
        <f t="shared" si="134"/>
        <v>0</v>
      </c>
      <c r="V878" s="236">
        <f t="shared" si="135"/>
        <v>0</v>
      </c>
      <c r="W878" s="236">
        <f t="shared" si="136"/>
        <v>0</v>
      </c>
      <c r="X878" s="238">
        <f t="shared" si="137"/>
        <v>0</v>
      </c>
      <c r="Y878" s="238">
        <f t="shared" si="138"/>
        <v>0</v>
      </c>
    </row>
    <row r="879" spans="1:25" ht="30" x14ac:dyDescent="0.25">
      <c r="A879" s="191" t="s">
        <v>1880</v>
      </c>
      <c r="B879" s="228" t="s">
        <v>1918</v>
      </c>
      <c r="C879" s="193" t="s">
        <v>1919</v>
      </c>
      <c r="D879" s="194">
        <v>452.4</v>
      </c>
      <c r="E879" s="229">
        <v>452.4</v>
      </c>
      <c r="F879" s="230" t="s">
        <v>33</v>
      </c>
      <c r="G879" s="231">
        <v>0</v>
      </c>
      <c r="H879" s="232">
        <v>0</v>
      </c>
      <c r="I879" s="232">
        <v>0</v>
      </c>
      <c r="J879" s="232">
        <v>0</v>
      </c>
      <c r="K879" s="233">
        <v>0</v>
      </c>
      <c r="L879" s="232">
        <f t="shared" si="130"/>
        <v>0</v>
      </c>
      <c r="M879" s="234">
        <v>0</v>
      </c>
      <c r="N879" s="232">
        <f t="shared" si="139"/>
        <v>0</v>
      </c>
      <c r="O879" s="242"/>
      <c r="P879" s="216"/>
      <c r="Q879" s="236">
        <f t="shared" si="131"/>
        <v>0</v>
      </c>
      <c r="R879" s="237">
        <v>0</v>
      </c>
      <c r="S879" s="236">
        <f t="shared" si="132"/>
        <v>0</v>
      </c>
      <c r="T879" s="236">
        <f t="shared" si="133"/>
        <v>0</v>
      </c>
      <c r="U879" s="236">
        <f t="shared" si="134"/>
        <v>0</v>
      </c>
      <c r="V879" s="236">
        <f t="shared" si="135"/>
        <v>0</v>
      </c>
      <c r="W879" s="236">
        <f t="shared" si="136"/>
        <v>0</v>
      </c>
      <c r="X879" s="238">
        <f t="shared" si="137"/>
        <v>0</v>
      </c>
      <c r="Y879" s="238">
        <f t="shared" si="138"/>
        <v>0</v>
      </c>
    </row>
    <row r="880" spans="1:25" ht="30" x14ac:dyDescent="0.25">
      <c r="A880" s="191" t="s">
        <v>1880</v>
      </c>
      <c r="B880" s="228" t="s">
        <v>1920</v>
      </c>
      <c r="C880" s="193" t="s">
        <v>1921</v>
      </c>
      <c r="D880" s="194">
        <v>121.8</v>
      </c>
      <c r="E880" s="229">
        <v>121.8</v>
      </c>
      <c r="F880" s="230" t="s">
        <v>33</v>
      </c>
      <c r="G880" s="231">
        <v>0</v>
      </c>
      <c r="H880" s="232">
        <v>0</v>
      </c>
      <c r="I880" s="232">
        <v>0</v>
      </c>
      <c r="J880" s="232">
        <v>0</v>
      </c>
      <c r="K880" s="233">
        <v>0</v>
      </c>
      <c r="L880" s="232">
        <f t="shared" si="130"/>
        <v>0</v>
      </c>
      <c r="M880" s="234">
        <v>0</v>
      </c>
      <c r="N880" s="232">
        <f t="shared" si="139"/>
        <v>0</v>
      </c>
      <c r="O880" s="243"/>
      <c r="P880" s="216"/>
      <c r="Q880" s="236">
        <f t="shared" si="131"/>
        <v>0</v>
      </c>
      <c r="R880" s="237">
        <v>0</v>
      </c>
      <c r="S880" s="236">
        <f t="shared" si="132"/>
        <v>0</v>
      </c>
      <c r="T880" s="236">
        <f t="shared" si="133"/>
        <v>0</v>
      </c>
      <c r="U880" s="236">
        <f t="shared" si="134"/>
        <v>0</v>
      </c>
      <c r="V880" s="236">
        <f t="shared" si="135"/>
        <v>0</v>
      </c>
      <c r="W880" s="236">
        <f t="shared" si="136"/>
        <v>0</v>
      </c>
      <c r="X880" s="238">
        <f t="shared" si="137"/>
        <v>0</v>
      </c>
      <c r="Y880" s="238">
        <f t="shared" si="138"/>
        <v>0</v>
      </c>
    </row>
    <row r="881" spans="1:25" ht="45" x14ac:dyDescent="0.25">
      <c r="A881" s="191" t="s">
        <v>1880</v>
      </c>
      <c r="B881" s="228" t="s">
        <v>1922</v>
      </c>
      <c r="C881" s="193" t="s">
        <v>1923</v>
      </c>
      <c r="D881" s="194">
        <v>251.59</v>
      </c>
      <c r="E881" s="229">
        <v>251.59</v>
      </c>
      <c r="F881" s="230" t="s">
        <v>33</v>
      </c>
      <c r="G881" s="231">
        <v>0</v>
      </c>
      <c r="H881" s="232">
        <v>0</v>
      </c>
      <c r="I881" s="232">
        <v>0</v>
      </c>
      <c r="J881" s="232">
        <v>0</v>
      </c>
      <c r="K881" s="233">
        <v>0</v>
      </c>
      <c r="L881" s="232">
        <f t="shared" si="130"/>
        <v>0</v>
      </c>
      <c r="M881" s="234">
        <v>0</v>
      </c>
      <c r="N881" s="232">
        <f t="shared" si="139"/>
        <v>0</v>
      </c>
      <c r="O881" s="243"/>
      <c r="P881" s="216"/>
      <c r="Q881" s="236">
        <f t="shared" si="131"/>
        <v>0</v>
      </c>
      <c r="R881" s="237">
        <v>0</v>
      </c>
      <c r="S881" s="236">
        <f t="shared" si="132"/>
        <v>0</v>
      </c>
      <c r="T881" s="236">
        <f t="shared" si="133"/>
        <v>0</v>
      </c>
      <c r="U881" s="236">
        <f t="shared" si="134"/>
        <v>0</v>
      </c>
      <c r="V881" s="236">
        <f t="shared" si="135"/>
        <v>0</v>
      </c>
      <c r="W881" s="236">
        <f t="shared" si="136"/>
        <v>0</v>
      </c>
      <c r="X881" s="238">
        <f t="shared" si="137"/>
        <v>0</v>
      </c>
      <c r="Y881" s="238">
        <f t="shared" si="138"/>
        <v>0</v>
      </c>
    </row>
    <row r="882" spans="1:25" ht="30" x14ac:dyDescent="0.25">
      <c r="A882" s="191" t="s">
        <v>1880</v>
      </c>
      <c r="B882" s="228" t="s">
        <v>1924</v>
      </c>
      <c r="C882" s="193" t="s">
        <v>1925</v>
      </c>
      <c r="D882" s="194">
        <v>1042.8399999999999</v>
      </c>
      <c r="E882" s="229">
        <v>1042.8399999999999</v>
      </c>
      <c r="F882" s="230" t="s">
        <v>33</v>
      </c>
      <c r="G882" s="231">
        <v>0</v>
      </c>
      <c r="H882" s="232">
        <v>0</v>
      </c>
      <c r="I882" s="232">
        <v>0</v>
      </c>
      <c r="J882" s="232">
        <v>0</v>
      </c>
      <c r="K882" s="233">
        <v>0</v>
      </c>
      <c r="L882" s="232">
        <f t="shared" si="130"/>
        <v>0</v>
      </c>
      <c r="M882" s="234">
        <v>0</v>
      </c>
      <c r="N882" s="232">
        <f t="shared" si="139"/>
        <v>0</v>
      </c>
      <c r="O882" s="243"/>
      <c r="P882" s="216"/>
      <c r="Q882" s="236">
        <f t="shared" si="131"/>
        <v>0</v>
      </c>
      <c r="R882" s="237">
        <v>0</v>
      </c>
      <c r="S882" s="236">
        <f t="shared" si="132"/>
        <v>0</v>
      </c>
      <c r="T882" s="236">
        <f t="shared" si="133"/>
        <v>0</v>
      </c>
      <c r="U882" s="236">
        <f t="shared" si="134"/>
        <v>0</v>
      </c>
      <c r="V882" s="236">
        <f t="shared" si="135"/>
        <v>0</v>
      </c>
      <c r="W882" s="236">
        <f t="shared" si="136"/>
        <v>0</v>
      </c>
      <c r="X882" s="238">
        <f t="shared" si="137"/>
        <v>0</v>
      </c>
      <c r="Y882" s="238">
        <f t="shared" si="138"/>
        <v>0</v>
      </c>
    </row>
    <row r="883" spans="1:25" ht="45" x14ac:dyDescent="0.25">
      <c r="A883" s="191" t="s">
        <v>1053</v>
      </c>
      <c r="B883" s="228" t="s">
        <v>1246</v>
      </c>
      <c r="C883" s="193" t="s">
        <v>1247</v>
      </c>
      <c r="D883" s="194">
        <v>390.14</v>
      </c>
      <c r="E883" s="229">
        <v>390.14</v>
      </c>
      <c r="F883" s="230" t="s">
        <v>33</v>
      </c>
      <c r="G883" s="231">
        <v>1</v>
      </c>
      <c r="H883" s="232">
        <v>0</v>
      </c>
      <c r="I883" s="232">
        <v>0</v>
      </c>
      <c r="J883" s="232">
        <v>0</v>
      </c>
      <c r="K883" s="233">
        <v>0</v>
      </c>
      <c r="L883" s="232">
        <f t="shared" si="130"/>
        <v>1</v>
      </c>
      <c r="M883" s="234">
        <v>1</v>
      </c>
      <c r="N883" s="232">
        <f t="shared" si="139"/>
        <v>0</v>
      </c>
      <c r="O883" s="242"/>
      <c r="P883" s="216"/>
      <c r="Q883" s="236">
        <f t="shared" si="131"/>
        <v>390.14</v>
      </c>
      <c r="R883" s="237">
        <v>0</v>
      </c>
      <c r="S883" s="236">
        <f t="shared" si="132"/>
        <v>0</v>
      </c>
      <c r="T883" s="236">
        <f t="shared" si="133"/>
        <v>0</v>
      </c>
      <c r="U883" s="236">
        <f t="shared" si="134"/>
        <v>0</v>
      </c>
      <c r="V883" s="236">
        <f t="shared" si="135"/>
        <v>0</v>
      </c>
      <c r="W883" s="236">
        <f t="shared" si="136"/>
        <v>390.14</v>
      </c>
      <c r="X883" s="238">
        <f t="shared" si="137"/>
        <v>390.14</v>
      </c>
      <c r="Y883" s="238">
        <f t="shared" si="138"/>
        <v>0</v>
      </c>
    </row>
    <row r="884" spans="1:25" ht="45" x14ac:dyDescent="0.25">
      <c r="A884" s="191" t="s">
        <v>1053</v>
      </c>
      <c r="B884" s="228" t="s">
        <v>1248</v>
      </c>
      <c r="C884" s="193" t="s">
        <v>1249</v>
      </c>
      <c r="D884" s="194">
        <v>390.14</v>
      </c>
      <c r="E884" s="229">
        <v>390.14</v>
      </c>
      <c r="F884" s="230" t="s">
        <v>33</v>
      </c>
      <c r="G884" s="231">
        <v>1</v>
      </c>
      <c r="H884" s="232">
        <v>0</v>
      </c>
      <c r="I884" s="232">
        <v>0</v>
      </c>
      <c r="J884" s="232">
        <v>0</v>
      </c>
      <c r="K884" s="233">
        <v>0</v>
      </c>
      <c r="L884" s="232">
        <f t="shared" si="130"/>
        <v>1</v>
      </c>
      <c r="M884" s="234">
        <v>1</v>
      </c>
      <c r="N884" s="232">
        <f t="shared" si="139"/>
        <v>0</v>
      </c>
      <c r="O884" s="243"/>
      <c r="P884" s="216"/>
      <c r="Q884" s="236">
        <f t="shared" si="131"/>
        <v>390.14</v>
      </c>
      <c r="R884" s="237">
        <v>0</v>
      </c>
      <c r="S884" s="236">
        <f t="shared" si="132"/>
        <v>0</v>
      </c>
      <c r="T884" s="236">
        <f t="shared" si="133"/>
        <v>0</v>
      </c>
      <c r="U884" s="236">
        <f t="shared" si="134"/>
        <v>0</v>
      </c>
      <c r="V884" s="236">
        <f t="shared" si="135"/>
        <v>0</v>
      </c>
      <c r="W884" s="236">
        <f t="shared" si="136"/>
        <v>390.14</v>
      </c>
      <c r="X884" s="238">
        <f t="shared" si="137"/>
        <v>390.14</v>
      </c>
      <c r="Y884" s="238">
        <f t="shared" si="138"/>
        <v>0</v>
      </c>
    </row>
    <row r="885" spans="1:25" ht="45" x14ac:dyDescent="0.25">
      <c r="A885" s="191" t="s">
        <v>1053</v>
      </c>
      <c r="B885" s="228" t="s">
        <v>1250</v>
      </c>
      <c r="C885" s="193" t="s">
        <v>1251</v>
      </c>
      <c r="D885" s="194">
        <v>122.96</v>
      </c>
      <c r="E885" s="229">
        <v>122.96</v>
      </c>
      <c r="F885" s="230" t="s">
        <v>33</v>
      </c>
      <c r="G885" s="231">
        <v>0</v>
      </c>
      <c r="H885" s="232">
        <v>0</v>
      </c>
      <c r="I885" s="232">
        <v>0</v>
      </c>
      <c r="J885" s="232">
        <v>0</v>
      </c>
      <c r="K885" s="233">
        <v>0</v>
      </c>
      <c r="L885" s="232">
        <f t="shared" si="130"/>
        <v>0</v>
      </c>
      <c r="M885" s="234">
        <v>0</v>
      </c>
      <c r="N885" s="232">
        <f t="shared" si="139"/>
        <v>0</v>
      </c>
      <c r="O885" s="243"/>
      <c r="P885" s="216"/>
      <c r="Q885" s="236">
        <f t="shared" si="131"/>
        <v>0</v>
      </c>
      <c r="R885" s="237">
        <v>0</v>
      </c>
      <c r="S885" s="236">
        <f t="shared" si="132"/>
        <v>0</v>
      </c>
      <c r="T885" s="236">
        <f t="shared" si="133"/>
        <v>0</v>
      </c>
      <c r="U885" s="236">
        <f t="shared" si="134"/>
        <v>0</v>
      </c>
      <c r="V885" s="236">
        <f t="shared" si="135"/>
        <v>0</v>
      </c>
      <c r="W885" s="236">
        <f t="shared" si="136"/>
        <v>0</v>
      </c>
      <c r="X885" s="238">
        <f t="shared" si="137"/>
        <v>0</v>
      </c>
      <c r="Y885" s="238">
        <f t="shared" si="138"/>
        <v>0</v>
      </c>
    </row>
    <row r="886" spans="1:25" ht="45" x14ac:dyDescent="0.25">
      <c r="A886" s="191"/>
      <c r="B886" s="228" t="s">
        <v>2483</v>
      </c>
      <c r="C886" s="228" t="s">
        <v>554</v>
      </c>
      <c r="D886" s="194">
        <v>2.5099999999999998</v>
      </c>
      <c r="E886" s="229">
        <v>2.5099999999999998</v>
      </c>
      <c r="F886" s="230" t="s">
        <v>33</v>
      </c>
      <c r="G886" s="231">
        <v>0</v>
      </c>
      <c r="H886" s="232">
        <v>0</v>
      </c>
      <c r="I886" s="232">
        <v>0</v>
      </c>
      <c r="J886" s="232">
        <v>0</v>
      </c>
      <c r="K886" s="233">
        <v>0</v>
      </c>
      <c r="L886" s="232">
        <f t="shared" si="130"/>
        <v>0</v>
      </c>
      <c r="M886" s="234">
        <v>0</v>
      </c>
      <c r="N886" s="232">
        <f t="shared" si="139"/>
        <v>0</v>
      </c>
      <c r="O886" s="242"/>
      <c r="P886" s="216"/>
      <c r="Q886" s="236">
        <f t="shared" si="131"/>
        <v>0</v>
      </c>
      <c r="R886" s="237">
        <v>0</v>
      </c>
      <c r="S886" s="236">
        <f t="shared" si="132"/>
        <v>0</v>
      </c>
      <c r="T886" s="236">
        <f t="shared" si="133"/>
        <v>0</v>
      </c>
      <c r="U886" s="236">
        <f t="shared" si="134"/>
        <v>0</v>
      </c>
      <c r="V886" s="236">
        <f t="shared" si="135"/>
        <v>0</v>
      </c>
      <c r="W886" s="236">
        <f t="shared" si="136"/>
        <v>0</v>
      </c>
      <c r="X886" s="238">
        <f t="shared" si="137"/>
        <v>0</v>
      </c>
      <c r="Y886" s="238">
        <f t="shared" si="138"/>
        <v>0</v>
      </c>
    </row>
    <row r="887" spans="1:25" ht="30" x14ac:dyDescent="0.25">
      <c r="A887" s="191"/>
      <c r="B887" s="228" t="s">
        <v>2484</v>
      </c>
      <c r="C887" s="228" t="s">
        <v>555</v>
      </c>
      <c r="D887" s="194">
        <v>11</v>
      </c>
      <c r="E887" s="229">
        <v>11</v>
      </c>
      <c r="F887" s="230" t="s">
        <v>33</v>
      </c>
      <c r="G887" s="231">
        <v>0</v>
      </c>
      <c r="H887" s="232">
        <v>0</v>
      </c>
      <c r="I887" s="232">
        <v>0</v>
      </c>
      <c r="J887" s="232">
        <v>0</v>
      </c>
      <c r="K887" s="233">
        <v>0</v>
      </c>
      <c r="L887" s="232">
        <f t="shared" si="130"/>
        <v>0</v>
      </c>
      <c r="M887" s="234">
        <v>0</v>
      </c>
      <c r="N887" s="232">
        <f t="shared" si="139"/>
        <v>0</v>
      </c>
      <c r="O887" s="242"/>
      <c r="P887" s="216"/>
      <c r="Q887" s="236">
        <f t="shared" si="131"/>
        <v>0</v>
      </c>
      <c r="R887" s="237">
        <v>0</v>
      </c>
      <c r="S887" s="236">
        <f t="shared" si="132"/>
        <v>0</v>
      </c>
      <c r="T887" s="236">
        <f t="shared" si="133"/>
        <v>0</v>
      </c>
      <c r="U887" s="236">
        <f t="shared" si="134"/>
        <v>0</v>
      </c>
      <c r="V887" s="236">
        <f t="shared" si="135"/>
        <v>0</v>
      </c>
      <c r="W887" s="236">
        <f t="shared" si="136"/>
        <v>0</v>
      </c>
      <c r="X887" s="238">
        <f t="shared" si="137"/>
        <v>0</v>
      </c>
      <c r="Y887" s="238">
        <f t="shared" si="138"/>
        <v>0</v>
      </c>
    </row>
    <row r="888" spans="1:25" ht="45" x14ac:dyDescent="0.25">
      <c r="A888" s="191" t="s">
        <v>27</v>
      </c>
      <c r="B888" s="228" t="s">
        <v>167</v>
      </c>
      <c r="C888" s="193" t="s">
        <v>168</v>
      </c>
      <c r="D888" s="194">
        <v>487.2</v>
      </c>
      <c r="E888" s="229">
        <v>487.2</v>
      </c>
      <c r="F888" s="230" t="s">
        <v>33</v>
      </c>
      <c r="G888" s="231">
        <v>19</v>
      </c>
      <c r="H888" s="232">
        <v>0</v>
      </c>
      <c r="I888" s="232">
        <v>0</v>
      </c>
      <c r="J888" s="232">
        <v>0</v>
      </c>
      <c r="K888" s="233">
        <v>0</v>
      </c>
      <c r="L888" s="232">
        <f t="shared" si="130"/>
        <v>19</v>
      </c>
      <c r="M888" s="234">
        <v>19</v>
      </c>
      <c r="N888" s="232">
        <f t="shared" si="139"/>
        <v>0</v>
      </c>
      <c r="O888" s="243"/>
      <c r="P888" s="216"/>
      <c r="Q888" s="236">
        <f t="shared" si="131"/>
        <v>9256.7999999999993</v>
      </c>
      <c r="R888" s="237">
        <v>0</v>
      </c>
      <c r="S888" s="236">
        <f t="shared" si="132"/>
        <v>0</v>
      </c>
      <c r="T888" s="236">
        <f t="shared" si="133"/>
        <v>0</v>
      </c>
      <c r="U888" s="236">
        <f t="shared" si="134"/>
        <v>0</v>
      </c>
      <c r="V888" s="236">
        <f t="shared" si="135"/>
        <v>0</v>
      </c>
      <c r="W888" s="236">
        <f t="shared" si="136"/>
        <v>9256.7999999999993</v>
      </c>
      <c r="X888" s="238">
        <f t="shared" si="137"/>
        <v>9256.7999999999993</v>
      </c>
      <c r="Y888" s="238">
        <f t="shared" si="138"/>
        <v>0</v>
      </c>
    </row>
    <row r="889" spans="1:25" ht="30" x14ac:dyDescent="0.25">
      <c r="A889" s="191" t="s">
        <v>27</v>
      </c>
      <c r="B889" s="228" t="s">
        <v>169</v>
      </c>
      <c r="C889" s="193" t="s">
        <v>170</v>
      </c>
      <c r="D889" s="194">
        <v>68.44</v>
      </c>
      <c r="E889" s="229">
        <v>68.44</v>
      </c>
      <c r="F889" s="230" t="s">
        <v>33</v>
      </c>
      <c r="G889" s="231">
        <v>142</v>
      </c>
      <c r="H889" s="232">
        <v>0</v>
      </c>
      <c r="I889" s="232">
        <v>0</v>
      </c>
      <c r="J889" s="232">
        <v>0</v>
      </c>
      <c r="K889" s="233">
        <v>0</v>
      </c>
      <c r="L889" s="232">
        <f t="shared" si="130"/>
        <v>142</v>
      </c>
      <c r="M889" s="234">
        <v>142</v>
      </c>
      <c r="N889" s="232">
        <f t="shared" si="139"/>
        <v>0</v>
      </c>
      <c r="O889" s="242"/>
      <c r="P889" s="216"/>
      <c r="Q889" s="236">
        <f t="shared" si="131"/>
        <v>9718.48</v>
      </c>
      <c r="R889" s="237">
        <v>0</v>
      </c>
      <c r="S889" s="236">
        <f t="shared" si="132"/>
        <v>0</v>
      </c>
      <c r="T889" s="236">
        <f t="shared" si="133"/>
        <v>0</v>
      </c>
      <c r="U889" s="236">
        <f t="shared" si="134"/>
        <v>0</v>
      </c>
      <c r="V889" s="236">
        <f t="shared" si="135"/>
        <v>0</v>
      </c>
      <c r="W889" s="236">
        <f t="shared" si="136"/>
        <v>9718.48</v>
      </c>
      <c r="X889" s="238">
        <f t="shared" si="137"/>
        <v>9718.48</v>
      </c>
      <c r="Y889" s="238">
        <f t="shared" si="138"/>
        <v>0</v>
      </c>
    </row>
    <row r="890" spans="1:25" ht="45" x14ac:dyDescent="0.25">
      <c r="A890" s="191" t="s">
        <v>27</v>
      </c>
      <c r="B890" s="228" t="s">
        <v>171</v>
      </c>
      <c r="C890" s="193" t="s">
        <v>172</v>
      </c>
      <c r="D890" s="194">
        <v>67.28</v>
      </c>
      <c r="E890" s="229">
        <v>67.28</v>
      </c>
      <c r="F890" s="230" t="s">
        <v>33</v>
      </c>
      <c r="G890" s="231">
        <v>11</v>
      </c>
      <c r="H890" s="232">
        <v>5</v>
      </c>
      <c r="I890" s="232">
        <v>0</v>
      </c>
      <c r="J890" s="232">
        <v>1</v>
      </c>
      <c r="K890" s="233">
        <v>0</v>
      </c>
      <c r="L890" s="232">
        <f t="shared" si="130"/>
        <v>15</v>
      </c>
      <c r="M890" s="234">
        <v>15</v>
      </c>
      <c r="N890" s="232">
        <f t="shared" si="139"/>
        <v>0</v>
      </c>
      <c r="O890" s="242"/>
      <c r="P890" s="216"/>
      <c r="Q890" s="236">
        <f t="shared" si="131"/>
        <v>740.08</v>
      </c>
      <c r="R890" s="237">
        <v>0</v>
      </c>
      <c r="S890" s="236">
        <f t="shared" si="132"/>
        <v>336.4</v>
      </c>
      <c r="T890" s="236">
        <f t="shared" si="133"/>
        <v>0</v>
      </c>
      <c r="U890" s="236">
        <f t="shared" si="134"/>
        <v>67.28</v>
      </c>
      <c r="V890" s="236">
        <f t="shared" si="135"/>
        <v>0</v>
      </c>
      <c r="W890" s="236">
        <f t="shared" si="136"/>
        <v>1009.2</v>
      </c>
      <c r="X890" s="238">
        <f t="shared" si="137"/>
        <v>1009.2</v>
      </c>
      <c r="Y890" s="238">
        <f t="shared" si="138"/>
        <v>0</v>
      </c>
    </row>
    <row r="891" spans="1:25" ht="45" x14ac:dyDescent="0.25">
      <c r="A891" s="191" t="s">
        <v>228</v>
      </c>
      <c r="B891" s="228" t="s">
        <v>556</v>
      </c>
      <c r="C891" s="193" t="s">
        <v>557</v>
      </c>
      <c r="D891" s="194">
        <v>11.48</v>
      </c>
      <c r="E891" s="229">
        <v>11.48</v>
      </c>
      <c r="F891" s="230" t="s">
        <v>33</v>
      </c>
      <c r="G891" s="231">
        <v>0</v>
      </c>
      <c r="H891" s="232">
        <v>0</v>
      </c>
      <c r="I891" s="232">
        <v>0</v>
      </c>
      <c r="J891" s="232">
        <v>0</v>
      </c>
      <c r="K891" s="233">
        <v>0</v>
      </c>
      <c r="L891" s="232">
        <f t="shared" si="130"/>
        <v>0</v>
      </c>
      <c r="M891" s="234">
        <v>0</v>
      </c>
      <c r="N891" s="232">
        <f t="shared" si="139"/>
        <v>0</v>
      </c>
      <c r="O891" s="242"/>
      <c r="P891" s="216"/>
      <c r="Q891" s="236">
        <f t="shared" si="131"/>
        <v>0</v>
      </c>
      <c r="R891" s="237">
        <v>0</v>
      </c>
      <c r="S891" s="236">
        <f t="shared" si="132"/>
        <v>0</v>
      </c>
      <c r="T891" s="236">
        <f t="shared" si="133"/>
        <v>0</v>
      </c>
      <c r="U891" s="236">
        <f t="shared" si="134"/>
        <v>0</v>
      </c>
      <c r="V891" s="236">
        <f t="shared" si="135"/>
        <v>0</v>
      </c>
      <c r="W891" s="236">
        <f t="shared" si="136"/>
        <v>0</v>
      </c>
      <c r="X891" s="238">
        <f t="shared" si="137"/>
        <v>0</v>
      </c>
      <c r="Y891" s="238">
        <f t="shared" si="138"/>
        <v>0</v>
      </c>
    </row>
    <row r="892" spans="1:25" ht="30" x14ac:dyDescent="0.25">
      <c r="A892" s="191" t="s">
        <v>2634</v>
      </c>
      <c r="B892" s="228" t="s">
        <v>558</v>
      </c>
      <c r="C892" s="193" t="s">
        <v>559</v>
      </c>
      <c r="D892" s="194">
        <v>10.44</v>
      </c>
      <c r="E892" s="229">
        <v>10.44</v>
      </c>
      <c r="F892" s="230" t="s">
        <v>33</v>
      </c>
      <c r="G892" s="231">
        <v>0</v>
      </c>
      <c r="H892" s="232">
        <v>0</v>
      </c>
      <c r="I892" s="232">
        <v>0</v>
      </c>
      <c r="J892" s="232">
        <v>0</v>
      </c>
      <c r="K892" s="233">
        <v>0</v>
      </c>
      <c r="L892" s="232">
        <f t="shared" si="130"/>
        <v>0</v>
      </c>
      <c r="M892" s="234">
        <v>0</v>
      </c>
      <c r="N892" s="232">
        <f t="shared" si="139"/>
        <v>0</v>
      </c>
      <c r="O892" s="242"/>
      <c r="P892" s="216"/>
      <c r="Q892" s="236">
        <f t="shared" si="131"/>
        <v>0</v>
      </c>
      <c r="R892" s="237">
        <v>0</v>
      </c>
      <c r="S892" s="236">
        <f t="shared" si="132"/>
        <v>0</v>
      </c>
      <c r="T892" s="236">
        <f t="shared" si="133"/>
        <v>0</v>
      </c>
      <c r="U892" s="236">
        <f t="shared" si="134"/>
        <v>0</v>
      </c>
      <c r="V892" s="236">
        <f t="shared" si="135"/>
        <v>0</v>
      </c>
      <c r="W892" s="236">
        <f t="shared" si="136"/>
        <v>0</v>
      </c>
      <c r="X892" s="238">
        <f t="shared" si="137"/>
        <v>0</v>
      </c>
      <c r="Y892" s="238">
        <f t="shared" si="138"/>
        <v>0</v>
      </c>
    </row>
    <row r="893" spans="1:25" ht="30" x14ac:dyDescent="0.25">
      <c r="A893" s="191" t="s">
        <v>228</v>
      </c>
      <c r="B893" s="228" t="s">
        <v>560</v>
      </c>
      <c r="C893" s="193" t="s">
        <v>561</v>
      </c>
      <c r="D893" s="194">
        <v>45.24</v>
      </c>
      <c r="E893" s="229">
        <v>45.24</v>
      </c>
      <c r="F893" s="230" t="s">
        <v>33</v>
      </c>
      <c r="G893" s="231">
        <v>0</v>
      </c>
      <c r="H893" s="232">
        <v>0</v>
      </c>
      <c r="I893" s="232">
        <v>0</v>
      </c>
      <c r="J893" s="232">
        <v>0</v>
      </c>
      <c r="K893" s="232">
        <v>0</v>
      </c>
      <c r="L893" s="232">
        <f t="shared" si="130"/>
        <v>0</v>
      </c>
      <c r="M893" s="232">
        <v>0</v>
      </c>
      <c r="N893" s="232">
        <f t="shared" si="139"/>
        <v>0</v>
      </c>
      <c r="O893" s="243"/>
      <c r="P893" s="216"/>
      <c r="Q893" s="236">
        <f t="shared" si="131"/>
        <v>0</v>
      </c>
      <c r="R893" s="237">
        <v>0</v>
      </c>
      <c r="S893" s="236">
        <f t="shared" si="132"/>
        <v>0</v>
      </c>
      <c r="T893" s="236">
        <f t="shared" si="133"/>
        <v>0</v>
      </c>
      <c r="U893" s="236">
        <f t="shared" si="134"/>
        <v>0</v>
      </c>
      <c r="V893" s="236">
        <f t="shared" si="135"/>
        <v>0</v>
      </c>
      <c r="W893" s="236">
        <f t="shared" si="136"/>
        <v>0</v>
      </c>
      <c r="X893" s="238">
        <f t="shared" si="137"/>
        <v>0</v>
      </c>
      <c r="Y893" s="238">
        <f t="shared" si="138"/>
        <v>0</v>
      </c>
    </row>
    <row r="894" spans="1:25" ht="30" x14ac:dyDescent="0.25">
      <c r="A894" s="211" t="s">
        <v>228</v>
      </c>
      <c r="B894" s="260" t="s">
        <v>562</v>
      </c>
      <c r="C894" s="213" t="s">
        <v>563</v>
      </c>
      <c r="D894" s="214">
        <v>9.74</v>
      </c>
      <c r="E894" s="261">
        <v>9.74</v>
      </c>
      <c r="F894" s="262" t="s">
        <v>33</v>
      </c>
      <c r="G894" s="231">
        <v>1</v>
      </c>
      <c r="H894" s="232">
        <v>0</v>
      </c>
      <c r="I894" s="263">
        <v>0</v>
      </c>
      <c r="J894" s="232">
        <v>0</v>
      </c>
      <c r="K894" s="264">
        <v>0</v>
      </c>
      <c r="L894" s="232">
        <f t="shared" si="130"/>
        <v>1</v>
      </c>
      <c r="M894" s="265">
        <v>1</v>
      </c>
      <c r="N894" s="232">
        <f t="shared" si="139"/>
        <v>0</v>
      </c>
      <c r="O894" s="242"/>
      <c r="P894" s="216"/>
      <c r="Q894" s="236">
        <f t="shared" si="131"/>
        <v>9.74</v>
      </c>
      <c r="R894" s="237">
        <v>0</v>
      </c>
      <c r="S894" s="236">
        <f t="shared" si="132"/>
        <v>0</v>
      </c>
      <c r="T894" s="236">
        <f t="shared" si="133"/>
        <v>0</v>
      </c>
      <c r="U894" s="236">
        <f t="shared" si="134"/>
        <v>0</v>
      </c>
      <c r="V894" s="236">
        <f t="shared" si="135"/>
        <v>0</v>
      </c>
      <c r="W894" s="236">
        <f t="shared" si="136"/>
        <v>9.74</v>
      </c>
      <c r="X894" s="238">
        <f t="shared" si="137"/>
        <v>9.74</v>
      </c>
      <c r="Y894" s="238">
        <f t="shared" si="138"/>
        <v>0</v>
      </c>
    </row>
    <row r="895" spans="1:25" ht="30" x14ac:dyDescent="0.25">
      <c r="A895" s="191" t="s">
        <v>2634</v>
      </c>
      <c r="B895" s="228" t="s">
        <v>564</v>
      </c>
      <c r="C895" s="193" t="s">
        <v>565</v>
      </c>
      <c r="D895" s="194">
        <v>17</v>
      </c>
      <c r="E895" s="229">
        <v>17</v>
      </c>
      <c r="F895" s="230" t="s">
        <v>33</v>
      </c>
      <c r="G895" s="231">
        <v>0</v>
      </c>
      <c r="H895" s="232">
        <v>0</v>
      </c>
      <c r="I895" s="232">
        <v>0</v>
      </c>
      <c r="J895" s="232">
        <v>0</v>
      </c>
      <c r="K895" s="233">
        <v>0</v>
      </c>
      <c r="L895" s="232">
        <f t="shared" si="130"/>
        <v>0</v>
      </c>
      <c r="M895" s="234">
        <v>0</v>
      </c>
      <c r="N895" s="232">
        <f t="shared" si="139"/>
        <v>0</v>
      </c>
      <c r="O895" s="242"/>
      <c r="P895" s="216"/>
      <c r="Q895" s="236">
        <f t="shared" si="131"/>
        <v>0</v>
      </c>
      <c r="R895" s="237">
        <v>0</v>
      </c>
      <c r="S895" s="236">
        <f t="shared" si="132"/>
        <v>0</v>
      </c>
      <c r="T895" s="236">
        <f t="shared" si="133"/>
        <v>0</v>
      </c>
      <c r="U895" s="236">
        <f t="shared" si="134"/>
        <v>0</v>
      </c>
      <c r="V895" s="236">
        <f t="shared" si="135"/>
        <v>0</v>
      </c>
      <c r="W895" s="236">
        <f t="shared" si="136"/>
        <v>0</v>
      </c>
      <c r="X895" s="238">
        <f t="shared" si="137"/>
        <v>0</v>
      </c>
      <c r="Y895" s="238">
        <f t="shared" si="138"/>
        <v>0</v>
      </c>
    </row>
    <row r="896" spans="1:25" ht="30" x14ac:dyDescent="0.25">
      <c r="A896" s="191" t="s">
        <v>1741</v>
      </c>
      <c r="B896" s="228" t="s">
        <v>1744</v>
      </c>
      <c r="C896" s="193" t="s">
        <v>1745</v>
      </c>
      <c r="D896" s="194">
        <v>13.53</v>
      </c>
      <c r="E896" s="229">
        <v>13.53</v>
      </c>
      <c r="F896" s="230" t="s">
        <v>33</v>
      </c>
      <c r="G896" s="231">
        <v>30</v>
      </c>
      <c r="H896" s="232">
        <v>0</v>
      </c>
      <c r="I896" s="232">
        <v>0</v>
      </c>
      <c r="J896" s="232">
        <v>0</v>
      </c>
      <c r="K896" s="233">
        <v>0</v>
      </c>
      <c r="L896" s="232">
        <f t="shared" si="130"/>
        <v>30</v>
      </c>
      <c r="M896" s="234">
        <v>30</v>
      </c>
      <c r="N896" s="232">
        <f t="shared" si="139"/>
        <v>0</v>
      </c>
      <c r="O896" s="242"/>
      <c r="P896" s="216"/>
      <c r="Q896" s="236">
        <f t="shared" si="131"/>
        <v>405.9</v>
      </c>
      <c r="R896" s="237">
        <v>0</v>
      </c>
      <c r="S896" s="236">
        <f t="shared" si="132"/>
        <v>0</v>
      </c>
      <c r="T896" s="236">
        <f t="shared" si="133"/>
        <v>0</v>
      </c>
      <c r="U896" s="236">
        <f t="shared" si="134"/>
        <v>0</v>
      </c>
      <c r="V896" s="236">
        <f t="shared" si="135"/>
        <v>0</v>
      </c>
      <c r="W896" s="236">
        <f t="shared" si="136"/>
        <v>405.9</v>
      </c>
      <c r="X896" s="238">
        <f t="shared" si="137"/>
        <v>405.9</v>
      </c>
      <c r="Y896" s="238">
        <f t="shared" si="138"/>
        <v>0</v>
      </c>
    </row>
    <row r="897" spans="1:25" ht="30" x14ac:dyDescent="0.25">
      <c r="A897" s="191" t="s">
        <v>674</v>
      </c>
      <c r="B897" s="228" t="s">
        <v>986</v>
      </c>
      <c r="C897" s="193" t="s">
        <v>985</v>
      </c>
      <c r="D897" s="194">
        <v>0.48</v>
      </c>
      <c r="E897" s="229">
        <v>0.48</v>
      </c>
      <c r="F897" s="230" t="s">
        <v>33</v>
      </c>
      <c r="G897" s="231">
        <v>0</v>
      </c>
      <c r="H897" s="232">
        <v>0</v>
      </c>
      <c r="I897" s="232">
        <v>0</v>
      </c>
      <c r="J897" s="232">
        <v>0</v>
      </c>
      <c r="K897" s="233">
        <v>0</v>
      </c>
      <c r="L897" s="232">
        <f t="shared" si="130"/>
        <v>0</v>
      </c>
      <c r="M897" s="234">
        <v>0</v>
      </c>
      <c r="N897" s="232">
        <f t="shared" si="139"/>
        <v>0</v>
      </c>
      <c r="O897" s="242"/>
      <c r="P897" s="216"/>
      <c r="Q897" s="236">
        <f t="shared" si="131"/>
        <v>0</v>
      </c>
      <c r="R897" s="237">
        <v>0</v>
      </c>
      <c r="S897" s="236">
        <f t="shared" si="132"/>
        <v>0</v>
      </c>
      <c r="T897" s="236">
        <f t="shared" si="133"/>
        <v>0</v>
      </c>
      <c r="U897" s="236">
        <f t="shared" si="134"/>
        <v>0</v>
      </c>
      <c r="V897" s="236">
        <f t="shared" si="135"/>
        <v>0</v>
      </c>
      <c r="W897" s="236">
        <f t="shared" si="136"/>
        <v>0</v>
      </c>
      <c r="X897" s="238">
        <f t="shared" si="137"/>
        <v>0</v>
      </c>
      <c r="Y897" s="238">
        <f t="shared" si="138"/>
        <v>0</v>
      </c>
    </row>
    <row r="898" spans="1:25" ht="30" x14ac:dyDescent="0.25">
      <c r="A898" s="191" t="s">
        <v>674</v>
      </c>
      <c r="B898" s="228" t="s">
        <v>984</v>
      </c>
      <c r="C898" s="193" t="s">
        <v>985</v>
      </c>
      <c r="D898" s="194">
        <v>0.38</v>
      </c>
      <c r="E898" s="229">
        <v>0.38</v>
      </c>
      <c r="F898" s="230" t="s">
        <v>33</v>
      </c>
      <c r="G898" s="231">
        <v>0</v>
      </c>
      <c r="H898" s="232">
        <v>0</v>
      </c>
      <c r="I898" s="232">
        <v>0</v>
      </c>
      <c r="J898" s="232">
        <v>0</v>
      </c>
      <c r="K898" s="233">
        <v>0</v>
      </c>
      <c r="L898" s="232">
        <f t="shared" si="130"/>
        <v>0</v>
      </c>
      <c r="M898" s="234">
        <v>0</v>
      </c>
      <c r="N898" s="232">
        <f t="shared" si="139"/>
        <v>0</v>
      </c>
      <c r="O898" s="242"/>
      <c r="P898" s="216"/>
      <c r="Q898" s="236">
        <f t="shared" si="131"/>
        <v>0</v>
      </c>
      <c r="R898" s="237">
        <v>0</v>
      </c>
      <c r="S898" s="236">
        <f t="shared" si="132"/>
        <v>0</v>
      </c>
      <c r="T898" s="236">
        <f t="shared" si="133"/>
        <v>0</v>
      </c>
      <c r="U898" s="236">
        <f t="shared" si="134"/>
        <v>0</v>
      </c>
      <c r="V898" s="236">
        <f t="shared" si="135"/>
        <v>0</v>
      </c>
      <c r="W898" s="236">
        <f t="shared" si="136"/>
        <v>0</v>
      </c>
      <c r="X898" s="238">
        <f t="shared" si="137"/>
        <v>0</v>
      </c>
      <c r="Y898" s="238">
        <f t="shared" si="138"/>
        <v>0</v>
      </c>
    </row>
    <row r="899" spans="1:25" ht="45" x14ac:dyDescent="0.25">
      <c r="A899" s="191" t="s">
        <v>228</v>
      </c>
      <c r="B899" s="228" t="s">
        <v>566</v>
      </c>
      <c r="C899" s="193" t="s">
        <v>567</v>
      </c>
      <c r="D899" s="194">
        <v>0.36</v>
      </c>
      <c r="E899" s="229">
        <v>0.36</v>
      </c>
      <c r="F899" s="230" t="s">
        <v>33</v>
      </c>
      <c r="G899" s="231">
        <v>0</v>
      </c>
      <c r="H899" s="232">
        <v>0</v>
      </c>
      <c r="I899" s="232">
        <v>0</v>
      </c>
      <c r="J899" s="232">
        <v>0</v>
      </c>
      <c r="K899" s="233">
        <v>0</v>
      </c>
      <c r="L899" s="232">
        <f t="shared" si="130"/>
        <v>0</v>
      </c>
      <c r="M899" s="234">
        <v>0</v>
      </c>
      <c r="N899" s="232">
        <f t="shared" si="139"/>
        <v>0</v>
      </c>
      <c r="O899" s="242"/>
      <c r="P899" s="216"/>
      <c r="Q899" s="236">
        <f t="shared" si="131"/>
        <v>0</v>
      </c>
      <c r="R899" s="237">
        <v>0</v>
      </c>
      <c r="S899" s="236">
        <f t="shared" si="132"/>
        <v>0</v>
      </c>
      <c r="T899" s="236">
        <f t="shared" si="133"/>
        <v>0</v>
      </c>
      <c r="U899" s="236">
        <f t="shared" si="134"/>
        <v>0</v>
      </c>
      <c r="V899" s="236">
        <f t="shared" si="135"/>
        <v>0</v>
      </c>
      <c r="W899" s="236">
        <f t="shared" si="136"/>
        <v>0</v>
      </c>
      <c r="X899" s="238">
        <f t="shared" si="137"/>
        <v>0</v>
      </c>
      <c r="Y899" s="238">
        <f t="shared" si="138"/>
        <v>0</v>
      </c>
    </row>
    <row r="900" spans="1:25" ht="30" x14ac:dyDescent="0.25">
      <c r="A900" s="191" t="s">
        <v>674</v>
      </c>
      <c r="B900" s="228" t="s">
        <v>987</v>
      </c>
      <c r="C900" s="193" t="s">
        <v>988</v>
      </c>
      <c r="D900" s="194">
        <v>0</v>
      </c>
      <c r="E900" s="229">
        <v>0</v>
      </c>
      <c r="F900" s="230" t="s">
        <v>33</v>
      </c>
      <c r="G900" s="231">
        <v>0</v>
      </c>
      <c r="H900" s="232">
        <v>200</v>
      </c>
      <c r="I900" s="232">
        <v>0</v>
      </c>
      <c r="J900" s="232">
        <v>0</v>
      </c>
      <c r="K900" s="233">
        <v>0</v>
      </c>
      <c r="L900" s="232">
        <f t="shared" si="130"/>
        <v>200</v>
      </c>
      <c r="M900" s="234">
        <v>200</v>
      </c>
      <c r="N900" s="232">
        <f t="shared" si="139"/>
        <v>0</v>
      </c>
      <c r="O900" s="243"/>
      <c r="P900" s="216"/>
      <c r="Q900" s="236">
        <f t="shared" si="131"/>
        <v>0</v>
      </c>
      <c r="R900" s="237">
        <v>0</v>
      </c>
      <c r="S900" s="236">
        <f t="shared" si="132"/>
        <v>0</v>
      </c>
      <c r="T900" s="236">
        <f t="shared" si="133"/>
        <v>0</v>
      </c>
      <c r="U900" s="236">
        <f t="shared" si="134"/>
        <v>0</v>
      </c>
      <c r="V900" s="236">
        <f t="shared" si="135"/>
        <v>0</v>
      </c>
      <c r="W900" s="236">
        <f t="shared" si="136"/>
        <v>0</v>
      </c>
      <c r="X900" s="238">
        <f t="shared" si="137"/>
        <v>0</v>
      </c>
      <c r="Y900" s="238">
        <f t="shared" si="138"/>
        <v>0</v>
      </c>
    </row>
    <row r="901" spans="1:25" ht="30" x14ac:dyDescent="0.25">
      <c r="A901" s="191" t="s">
        <v>674</v>
      </c>
      <c r="B901" s="228" t="s">
        <v>989</v>
      </c>
      <c r="C901" s="193" t="s">
        <v>990</v>
      </c>
      <c r="D901" s="194">
        <v>10.220000000000001</v>
      </c>
      <c r="E901" s="229">
        <v>10.220000000000001</v>
      </c>
      <c r="F901" s="230" t="s">
        <v>33</v>
      </c>
      <c r="G901" s="231">
        <v>0</v>
      </c>
      <c r="H901" s="232">
        <v>0</v>
      </c>
      <c r="I901" s="232">
        <v>0</v>
      </c>
      <c r="J901" s="232">
        <v>0</v>
      </c>
      <c r="K901" s="233">
        <v>0</v>
      </c>
      <c r="L901" s="232">
        <f t="shared" si="130"/>
        <v>0</v>
      </c>
      <c r="M901" s="234">
        <v>0</v>
      </c>
      <c r="N901" s="232">
        <f t="shared" si="139"/>
        <v>0</v>
      </c>
      <c r="O901" s="243"/>
      <c r="P901" s="216"/>
      <c r="Q901" s="236">
        <f t="shared" si="131"/>
        <v>0</v>
      </c>
      <c r="R901" s="237">
        <v>0</v>
      </c>
      <c r="S901" s="236">
        <f t="shared" si="132"/>
        <v>0</v>
      </c>
      <c r="T901" s="236">
        <f t="shared" si="133"/>
        <v>0</v>
      </c>
      <c r="U901" s="236">
        <f t="shared" si="134"/>
        <v>0</v>
      </c>
      <c r="V901" s="236">
        <f t="shared" si="135"/>
        <v>0</v>
      </c>
      <c r="W901" s="236">
        <f t="shared" si="136"/>
        <v>0</v>
      </c>
      <c r="X901" s="238">
        <f t="shared" si="137"/>
        <v>0</v>
      </c>
      <c r="Y901" s="238">
        <f t="shared" si="138"/>
        <v>0</v>
      </c>
    </row>
    <row r="902" spans="1:25" ht="75" x14ac:dyDescent="0.25">
      <c r="A902" s="191" t="s">
        <v>1053</v>
      </c>
      <c r="B902" s="228" t="s">
        <v>1252</v>
      </c>
      <c r="C902" s="193" t="s">
        <v>1253</v>
      </c>
      <c r="D902" s="194">
        <v>14.94</v>
      </c>
      <c r="E902" s="229">
        <v>14.94</v>
      </c>
      <c r="F902" s="230" t="s">
        <v>33</v>
      </c>
      <c r="G902" s="231">
        <v>0</v>
      </c>
      <c r="H902" s="232">
        <v>0</v>
      </c>
      <c r="I902" s="232">
        <v>0</v>
      </c>
      <c r="J902" s="232">
        <v>0</v>
      </c>
      <c r="K902" s="233">
        <v>0</v>
      </c>
      <c r="L902" s="232">
        <f t="shared" si="130"/>
        <v>0</v>
      </c>
      <c r="M902" s="234">
        <v>0</v>
      </c>
      <c r="N902" s="232">
        <f t="shared" si="139"/>
        <v>0</v>
      </c>
      <c r="O902" s="243"/>
      <c r="P902" s="216"/>
      <c r="Q902" s="236">
        <f t="shared" si="131"/>
        <v>0</v>
      </c>
      <c r="R902" s="237">
        <v>0</v>
      </c>
      <c r="S902" s="236">
        <f t="shared" si="132"/>
        <v>0</v>
      </c>
      <c r="T902" s="236">
        <f t="shared" si="133"/>
        <v>0</v>
      </c>
      <c r="U902" s="236">
        <f t="shared" si="134"/>
        <v>0</v>
      </c>
      <c r="V902" s="236">
        <f t="shared" si="135"/>
        <v>0</v>
      </c>
      <c r="W902" s="236">
        <f t="shared" si="136"/>
        <v>0</v>
      </c>
      <c r="X902" s="238">
        <f t="shared" si="137"/>
        <v>0</v>
      </c>
      <c r="Y902" s="238">
        <f t="shared" si="138"/>
        <v>0</v>
      </c>
    </row>
    <row r="903" spans="1:25" ht="45" x14ac:dyDescent="0.25">
      <c r="A903" s="191" t="s">
        <v>674</v>
      </c>
      <c r="B903" s="228" t="s">
        <v>991</v>
      </c>
      <c r="C903" s="193" t="s">
        <v>992</v>
      </c>
      <c r="D903" s="194">
        <v>26.97</v>
      </c>
      <c r="E903" s="229">
        <v>26.97</v>
      </c>
      <c r="F903" s="230" t="s">
        <v>33</v>
      </c>
      <c r="G903" s="231">
        <v>0</v>
      </c>
      <c r="H903" s="232">
        <v>0</v>
      </c>
      <c r="I903" s="232">
        <v>0</v>
      </c>
      <c r="J903" s="232">
        <v>0</v>
      </c>
      <c r="K903" s="233">
        <v>0</v>
      </c>
      <c r="L903" s="232">
        <f t="shared" si="130"/>
        <v>0</v>
      </c>
      <c r="M903" s="234">
        <v>0</v>
      </c>
      <c r="N903" s="232">
        <f t="shared" si="139"/>
        <v>0</v>
      </c>
      <c r="O903" s="243"/>
      <c r="P903" s="216"/>
      <c r="Q903" s="236">
        <f t="shared" si="131"/>
        <v>0</v>
      </c>
      <c r="R903" s="237">
        <v>0</v>
      </c>
      <c r="S903" s="236">
        <f t="shared" si="132"/>
        <v>0</v>
      </c>
      <c r="T903" s="236">
        <f t="shared" si="133"/>
        <v>0</v>
      </c>
      <c r="U903" s="236">
        <f t="shared" si="134"/>
        <v>0</v>
      </c>
      <c r="V903" s="236">
        <f t="shared" si="135"/>
        <v>0</v>
      </c>
      <c r="W903" s="236">
        <f t="shared" si="136"/>
        <v>0</v>
      </c>
      <c r="X903" s="238">
        <f t="shared" si="137"/>
        <v>0</v>
      </c>
      <c r="Y903" s="238">
        <f t="shared" si="138"/>
        <v>0</v>
      </c>
    </row>
    <row r="904" spans="1:25" ht="18" x14ac:dyDescent="0.25">
      <c r="A904" s="191" t="s">
        <v>674</v>
      </c>
      <c r="B904" s="228" t="s">
        <v>993</v>
      </c>
      <c r="C904" s="193" t="s">
        <v>994</v>
      </c>
      <c r="D904" s="194">
        <v>27.15</v>
      </c>
      <c r="E904" s="229">
        <v>27.15</v>
      </c>
      <c r="F904" s="230" t="s">
        <v>33</v>
      </c>
      <c r="G904" s="231">
        <v>0</v>
      </c>
      <c r="H904" s="232">
        <v>0</v>
      </c>
      <c r="I904" s="232">
        <v>0</v>
      </c>
      <c r="J904" s="232">
        <v>0</v>
      </c>
      <c r="K904" s="233">
        <v>0</v>
      </c>
      <c r="L904" s="232">
        <f t="shared" si="130"/>
        <v>0</v>
      </c>
      <c r="M904" s="234">
        <v>0</v>
      </c>
      <c r="N904" s="232">
        <f t="shared" si="139"/>
        <v>0</v>
      </c>
      <c r="O904" s="243"/>
      <c r="P904" s="216"/>
      <c r="Q904" s="236">
        <f t="shared" si="131"/>
        <v>0</v>
      </c>
      <c r="R904" s="237">
        <v>0</v>
      </c>
      <c r="S904" s="236">
        <f t="shared" si="132"/>
        <v>0</v>
      </c>
      <c r="T904" s="236">
        <f t="shared" si="133"/>
        <v>0</v>
      </c>
      <c r="U904" s="236">
        <f t="shared" si="134"/>
        <v>0</v>
      </c>
      <c r="V904" s="236">
        <f t="shared" si="135"/>
        <v>0</v>
      </c>
      <c r="W904" s="236">
        <f t="shared" si="136"/>
        <v>0</v>
      </c>
      <c r="X904" s="238">
        <f t="shared" si="137"/>
        <v>0</v>
      </c>
      <c r="Y904" s="238">
        <f t="shared" si="138"/>
        <v>0</v>
      </c>
    </row>
    <row r="905" spans="1:25" ht="18" x14ac:dyDescent="0.25">
      <c r="A905" s="191" t="s">
        <v>674</v>
      </c>
      <c r="B905" s="228" t="s">
        <v>995</v>
      </c>
      <c r="C905" s="193" t="s">
        <v>996</v>
      </c>
      <c r="D905" s="194">
        <v>20.399999999999999</v>
      </c>
      <c r="E905" s="229">
        <v>20.399999999999999</v>
      </c>
      <c r="F905" s="230" t="s">
        <v>33</v>
      </c>
      <c r="G905" s="231">
        <v>0</v>
      </c>
      <c r="H905" s="232">
        <v>0</v>
      </c>
      <c r="I905" s="232">
        <v>0</v>
      </c>
      <c r="J905" s="232">
        <v>0</v>
      </c>
      <c r="K905" s="233">
        <v>0</v>
      </c>
      <c r="L905" s="232">
        <f t="shared" ref="L905:L968" si="140">G905+H905+I905-J905-K905</f>
        <v>0</v>
      </c>
      <c r="M905" s="234">
        <v>0</v>
      </c>
      <c r="N905" s="232">
        <f t="shared" si="139"/>
        <v>0</v>
      </c>
      <c r="O905" s="243"/>
      <c r="P905" s="216"/>
      <c r="Q905" s="236">
        <f t="shared" ref="Q905:Q968" si="141">G905*D905</f>
        <v>0</v>
      </c>
      <c r="R905" s="237">
        <v>0</v>
      </c>
      <c r="S905" s="236">
        <f t="shared" ref="S905:S968" si="142">H905*E905</f>
        <v>0</v>
      </c>
      <c r="T905" s="236">
        <f t="shared" ref="T905:T968" si="143">E905*I905</f>
        <v>0</v>
      </c>
      <c r="U905" s="236">
        <f t="shared" ref="U905:U968" si="144">E905*J905</f>
        <v>0</v>
      </c>
      <c r="V905" s="236">
        <f t="shared" ref="V905:V968" si="145">E905*K905</f>
        <v>0</v>
      </c>
      <c r="W905" s="236">
        <f t="shared" ref="W905:W968" si="146">Q905+R905+S905+T905-U905-V905</f>
        <v>0</v>
      </c>
      <c r="X905" s="238">
        <f t="shared" ref="X905:X968" si="147">L905*E905</f>
        <v>0</v>
      </c>
      <c r="Y905" s="238">
        <f t="shared" ref="Y905:Y968" si="148">X905-W905</f>
        <v>0</v>
      </c>
    </row>
    <row r="906" spans="1:25" ht="60" x14ac:dyDescent="0.25">
      <c r="A906" s="191" t="s">
        <v>674</v>
      </c>
      <c r="B906" s="228" t="s">
        <v>997</v>
      </c>
      <c r="C906" s="193" t="s">
        <v>998</v>
      </c>
      <c r="D906" s="194">
        <v>712.84</v>
      </c>
      <c r="E906" s="229">
        <v>712.84</v>
      </c>
      <c r="F906" s="230" t="s">
        <v>33</v>
      </c>
      <c r="G906" s="231">
        <v>0</v>
      </c>
      <c r="H906" s="232">
        <v>0</v>
      </c>
      <c r="I906" s="232">
        <v>0</v>
      </c>
      <c r="J906" s="232">
        <v>0</v>
      </c>
      <c r="K906" s="233">
        <v>0</v>
      </c>
      <c r="L906" s="232">
        <f t="shared" si="140"/>
        <v>0</v>
      </c>
      <c r="M906" s="234">
        <v>0</v>
      </c>
      <c r="N906" s="232">
        <f t="shared" ref="N906:N969" si="149">M906-L906</f>
        <v>0</v>
      </c>
      <c r="O906" s="242"/>
      <c r="P906" s="216"/>
      <c r="Q906" s="236">
        <f t="shared" si="141"/>
        <v>0</v>
      </c>
      <c r="R906" s="237">
        <v>0</v>
      </c>
      <c r="S906" s="236">
        <f t="shared" si="142"/>
        <v>0</v>
      </c>
      <c r="T906" s="236">
        <f t="shared" si="143"/>
        <v>0</v>
      </c>
      <c r="U906" s="236">
        <f t="shared" si="144"/>
        <v>0</v>
      </c>
      <c r="V906" s="236">
        <f t="shared" si="145"/>
        <v>0</v>
      </c>
      <c r="W906" s="236">
        <f t="shared" si="146"/>
        <v>0</v>
      </c>
      <c r="X906" s="238">
        <f t="shared" si="147"/>
        <v>0</v>
      </c>
      <c r="Y906" s="238">
        <f t="shared" si="148"/>
        <v>0</v>
      </c>
    </row>
    <row r="907" spans="1:25" ht="30" x14ac:dyDescent="0.25">
      <c r="A907" s="191" t="s">
        <v>228</v>
      </c>
      <c r="B907" s="228" t="s">
        <v>568</v>
      </c>
      <c r="C907" s="193" t="s">
        <v>569</v>
      </c>
      <c r="D907" s="194">
        <v>0</v>
      </c>
      <c r="E907" s="229">
        <v>0</v>
      </c>
      <c r="F907" s="230" t="s">
        <v>33</v>
      </c>
      <c r="G907" s="231">
        <v>0</v>
      </c>
      <c r="H907" s="232">
        <v>0</v>
      </c>
      <c r="I907" s="232">
        <v>0</v>
      </c>
      <c r="J907" s="232">
        <v>0</v>
      </c>
      <c r="K907" s="233">
        <v>0</v>
      </c>
      <c r="L907" s="232">
        <f t="shared" si="140"/>
        <v>0</v>
      </c>
      <c r="M907" s="234">
        <v>0</v>
      </c>
      <c r="N907" s="232">
        <f t="shared" si="149"/>
        <v>0</v>
      </c>
      <c r="O907" s="243"/>
      <c r="P907" s="216"/>
      <c r="Q907" s="236">
        <f t="shared" si="141"/>
        <v>0</v>
      </c>
      <c r="R907" s="237">
        <v>0</v>
      </c>
      <c r="S907" s="236">
        <f t="shared" si="142"/>
        <v>0</v>
      </c>
      <c r="T907" s="236">
        <f t="shared" si="143"/>
        <v>0</v>
      </c>
      <c r="U907" s="236">
        <f t="shared" si="144"/>
        <v>0</v>
      </c>
      <c r="V907" s="236">
        <f t="shared" si="145"/>
        <v>0</v>
      </c>
      <c r="W907" s="236">
        <f t="shared" si="146"/>
        <v>0</v>
      </c>
      <c r="X907" s="238">
        <f t="shared" si="147"/>
        <v>0</v>
      </c>
      <c r="Y907" s="238">
        <f t="shared" si="148"/>
        <v>0</v>
      </c>
    </row>
    <row r="908" spans="1:25" ht="30" x14ac:dyDescent="0.25">
      <c r="A908" s="191" t="s">
        <v>228</v>
      </c>
      <c r="B908" s="228" t="s">
        <v>570</v>
      </c>
      <c r="C908" s="193" t="s">
        <v>571</v>
      </c>
      <c r="D908" s="194">
        <v>1461.6</v>
      </c>
      <c r="E908" s="229">
        <v>1461.6</v>
      </c>
      <c r="F908" s="230" t="s">
        <v>33</v>
      </c>
      <c r="G908" s="231">
        <v>1</v>
      </c>
      <c r="H908" s="232">
        <v>0</v>
      </c>
      <c r="I908" s="232">
        <v>0</v>
      </c>
      <c r="J908" s="232">
        <v>0</v>
      </c>
      <c r="K908" s="233">
        <v>0</v>
      </c>
      <c r="L908" s="232">
        <f t="shared" si="140"/>
        <v>1</v>
      </c>
      <c r="M908" s="234">
        <v>1</v>
      </c>
      <c r="N908" s="232">
        <f t="shared" si="149"/>
        <v>0</v>
      </c>
      <c r="O908" s="243"/>
      <c r="P908" s="216"/>
      <c r="Q908" s="236">
        <f t="shared" si="141"/>
        <v>1461.6</v>
      </c>
      <c r="R908" s="237">
        <v>0</v>
      </c>
      <c r="S908" s="236">
        <f t="shared" si="142"/>
        <v>0</v>
      </c>
      <c r="T908" s="236">
        <f t="shared" si="143"/>
        <v>0</v>
      </c>
      <c r="U908" s="236">
        <f t="shared" si="144"/>
        <v>0</v>
      </c>
      <c r="V908" s="236">
        <f t="shared" si="145"/>
        <v>0</v>
      </c>
      <c r="W908" s="236">
        <f t="shared" si="146"/>
        <v>1461.6</v>
      </c>
      <c r="X908" s="238">
        <f t="shared" si="147"/>
        <v>1461.6</v>
      </c>
      <c r="Y908" s="238">
        <f t="shared" si="148"/>
        <v>0</v>
      </c>
    </row>
    <row r="909" spans="1:25" ht="18" x14ac:dyDescent="0.25">
      <c r="A909" s="191" t="s">
        <v>228</v>
      </c>
      <c r="B909" s="228" t="s">
        <v>572</v>
      </c>
      <c r="C909" s="193" t="s">
        <v>573</v>
      </c>
      <c r="D909" s="194">
        <v>0</v>
      </c>
      <c r="E909" s="229">
        <v>0</v>
      </c>
      <c r="F909" s="230" t="s">
        <v>33</v>
      </c>
      <c r="G909" s="231">
        <v>0</v>
      </c>
      <c r="H909" s="232">
        <v>0</v>
      </c>
      <c r="I909" s="232">
        <v>0</v>
      </c>
      <c r="J909" s="232">
        <v>0</v>
      </c>
      <c r="K909" s="233">
        <v>0</v>
      </c>
      <c r="L909" s="232">
        <f t="shared" si="140"/>
        <v>0</v>
      </c>
      <c r="M909" s="234">
        <v>0</v>
      </c>
      <c r="N909" s="232">
        <f t="shared" si="149"/>
        <v>0</v>
      </c>
      <c r="O909" s="243"/>
      <c r="P909" s="216"/>
      <c r="Q909" s="236">
        <f t="shared" si="141"/>
        <v>0</v>
      </c>
      <c r="R909" s="237">
        <v>0</v>
      </c>
      <c r="S909" s="236">
        <f t="shared" si="142"/>
        <v>0</v>
      </c>
      <c r="T909" s="236">
        <f t="shared" si="143"/>
        <v>0</v>
      </c>
      <c r="U909" s="236">
        <f t="shared" si="144"/>
        <v>0</v>
      </c>
      <c r="V909" s="236">
        <f t="shared" si="145"/>
        <v>0</v>
      </c>
      <c r="W909" s="236">
        <f t="shared" si="146"/>
        <v>0</v>
      </c>
      <c r="X909" s="238">
        <f t="shared" si="147"/>
        <v>0</v>
      </c>
      <c r="Y909" s="238">
        <f t="shared" si="148"/>
        <v>0</v>
      </c>
    </row>
    <row r="910" spans="1:25" ht="30" x14ac:dyDescent="0.25">
      <c r="A910" s="191" t="s">
        <v>228</v>
      </c>
      <c r="B910" s="228" t="s">
        <v>574</v>
      </c>
      <c r="C910" s="193" t="s">
        <v>575</v>
      </c>
      <c r="D910" s="194">
        <v>32</v>
      </c>
      <c r="E910" s="229">
        <v>32</v>
      </c>
      <c r="F910" s="230" t="s">
        <v>33</v>
      </c>
      <c r="G910" s="231">
        <v>4</v>
      </c>
      <c r="H910" s="232">
        <v>0</v>
      </c>
      <c r="I910" s="232">
        <v>0</v>
      </c>
      <c r="J910" s="232">
        <v>0</v>
      </c>
      <c r="K910" s="233">
        <v>0</v>
      </c>
      <c r="L910" s="232">
        <f t="shared" si="140"/>
        <v>4</v>
      </c>
      <c r="M910" s="234">
        <v>4</v>
      </c>
      <c r="N910" s="232">
        <f t="shared" si="149"/>
        <v>0</v>
      </c>
      <c r="O910" s="244"/>
      <c r="P910" s="216"/>
      <c r="Q910" s="236">
        <f t="shared" si="141"/>
        <v>128</v>
      </c>
      <c r="R910" s="237">
        <v>0</v>
      </c>
      <c r="S910" s="236">
        <f t="shared" si="142"/>
        <v>0</v>
      </c>
      <c r="T910" s="236">
        <f t="shared" si="143"/>
        <v>0</v>
      </c>
      <c r="U910" s="236">
        <f t="shared" si="144"/>
        <v>0</v>
      </c>
      <c r="V910" s="236">
        <f t="shared" si="145"/>
        <v>0</v>
      </c>
      <c r="W910" s="236">
        <f t="shared" si="146"/>
        <v>128</v>
      </c>
      <c r="X910" s="238">
        <f t="shared" si="147"/>
        <v>128</v>
      </c>
      <c r="Y910" s="238">
        <f t="shared" si="148"/>
        <v>0</v>
      </c>
    </row>
    <row r="911" spans="1:25" ht="30" x14ac:dyDescent="0.25">
      <c r="A911" s="191" t="s">
        <v>228</v>
      </c>
      <c r="B911" s="228" t="s">
        <v>576</v>
      </c>
      <c r="C911" s="193" t="s">
        <v>577</v>
      </c>
      <c r="D911" s="194">
        <v>38</v>
      </c>
      <c r="E911" s="229">
        <v>38</v>
      </c>
      <c r="F911" s="230" t="s">
        <v>33</v>
      </c>
      <c r="G911" s="231">
        <v>0</v>
      </c>
      <c r="H911" s="232">
        <v>0</v>
      </c>
      <c r="I911" s="232">
        <v>0</v>
      </c>
      <c r="J911" s="232">
        <v>0</v>
      </c>
      <c r="K911" s="233">
        <v>0</v>
      </c>
      <c r="L911" s="232">
        <f t="shared" si="140"/>
        <v>0</v>
      </c>
      <c r="M911" s="234">
        <v>0</v>
      </c>
      <c r="N911" s="232">
        <f t="shared" si="149"/>
        <v>0</v>
      </c>
      <c r="O911" s="243"/>
      <c r="P911" s="216"/>
      <c r="Q911" s="236">
        <f t="shared" si="141"/>
        <v>0</v>
      </c>
      <c r="R911" s="237">
        <v>0</v>
      </c>
      <c r="S911" s="236">
        <f t="shared" si="142"/>
        <v>0</v>
      </c>
      <c r="T911" s="236">
        <f t="shared" si="143"/>
        <v>0</v>
      </c>
      <c r="U911" s="236">
        <f t="shared" si="144"/>
        <v>0</v>
      </c>
      <c r="V911" s="236">
        <f t="shared" si="145"/>
        <v>0</v>
      </c>
      <c r="W911" s="236">
        <f t="shared" si="146"/>
        <v>0</v>
      </c>
      <c r="X911" s="238">
        <f t="shared" si="147"/>
        <v>0</v>
      </c>
      <c r="Y911" s="238">
        <f t="shared" si="148"/>
        <v>0</v>
      </c>
    </row>
    <row r="912" spans="1:25" ht="30" x14ac:dyDescent="0.25">
      <c r="A912" s="191" t="s">
        <v>659</v>
      </c>
      <c r="B912" s="228" t="s">
        <v>677</v>
      </c>
      <c r="C912" s="193" t="s">
        <v>678</v>
      </c>
      <c r="D912" s="194">
        <v>5</v>
      </c>
      <c r="E912" s="229">
        <v>5</v>
      </c>
      <c r="F912" s="230" t="s">
        <v>33</v>
      </c>
      <c r="G912" s="231">
        <v>0</v>
      </c>
      <c r="H912" s="232">
        <v>0</v>
      </c>
      <c r="I912" s="232">
        <v>0</v>
      </c>
      <c r="J912" s="232">
        <v>0</v>
      </c>
      <c r="K912" s="233">
        <v>0</v>
      </c>
      <c r="L912" s="232">
        <f t="shared" si="140"/>
        <v>0</v>
      </c>
      <c r="M912" s="234">
        <v>0</v>
      </c>
      <c r="N912" s="232">
        <f t="shared" si="149"/>
        <v>0</v>
      </c>
      <c r="O912" s="243"/>
      <c r="P912" s="216"/>
      <c r="Q912" s="236">
        <f t="shared" si="141"/>
        <v>0</v>
      </c>
      <c r="R912" s="237">
        <v>0</v>
      </c>
      <c r="S912" s="236">
        <f t="shared" si="142"/>
        <v>0</v>
      </c>
      <c r="T912" s="236">
        <f t="shared" si="143"/>
        <v>0</v>
      </c>
      <c r="U912" s="236">
        <f t="shared" si="144"/>
        <v>0</v>
      </c>
      <c r="V912" s="236">
        <f t="shared" si="145"/>
        <v>0</v>
      </c>
      <c r="W912" s="236">
        <f t="shared" si="146"/>
        <v>0</v>
      </c>
      <c r="X912" s="238">
        <f t="shared" si="147"/>
        <v>0</v>
      </c>
      <c r="Y912" s="238">
        <f t="shared" si="148"/>
        <v>0</v>
      </c>
    </row>
    <row r="913" spans="1:25" ht="30" x14ac:dyDescent="0.25">
      <c r="A913" s="191" t="s">
        <v>2634</v>
      </c>
      <c r="B913" s="228" t="s">
        <v>578</v>
      </c>
      <c r="C913" s="193" t="s">
        <v>579</v>
      </c>
      <c r="D913" s="194">
        <v>50.67</v>
      </c>
      <c r="E913" s="229">
        <v>50.67</v>
      </c>
      <c r="F913" s="230" t="s">
        <v>33</v>
      </c>
      <c r="G913" s="231">
        <v>0</v>
      </c>
      <c r="H913" s="232">
        <v>0</v>
      </c>
      <c r="I913" s="232">
        <v>0</v>
      </c>
      <c r="J913" s="232">
        <v>0</v>
      </c>
      <c r="K913" s="233">
        <v>0</v>
      </c>
      <c r="L913" s="232">
        <f t="shared" si="140"/>
        <v>0</v>
      </c>
      <c r="M913" s="234">
        <v>0</v>
      </c>
      <c r="N913" s="232">
        <f t="shared" si="149"/>
        <v>0</v>
      </c>
      <c r="O913" s="243"/>
      <c r="P913" s="216"/>
      <c r="Q913" s="236">
        <f t="shared" si="141"/>
        <v>0</v>
      </c>
      <c r="R913" s="237">
        <v>0</v>
      </c>
      <c r="S913" s="236">
        <f t="shared" si="142"/>
        <v>0</v>
      </c>
      <c r="T913" s="236">
        <f t="shared" si="143"/>
        <v>0</v>
      </c>
      <c r="U913" s="236">
        <f t="shared" si="144"/>
        <v>0</v>
      </c>
      <c r="V913" s="236">
        <f t="shared" si="145"/>
        <v>0</v>
      </c>
      <c r="W913" s="236">
        <f t="shared" si="146"/>
        <v>0</v>
      </c>
      <c r="X913" s="238">
        <f t="shared" si="147"/>
        <v>0</v>
      </c>
      <c r="Y913" s="238">
        <f t="shared" si="148"/>
        <v>0</v>
      </c>
    </row>
    <row r="914" spans="1:25" ht="30" x14ac:dyDescent="0.25">
      <c r="A914" s="191"/>
      <c r="B914" s="228" t="s">
        <v>580</v>
      </c>
      <c r="C914" s="193" t="s">
        <v>581</v>
      </c>
      <c r="D914" s="194">
        <v>295.60000000000002</v>
      </c>
      <c r="E914" s="229">
        <v>295.60000000000002</v>
      </c>
      <c r="F914" s="230" t="s">
        <v>33</v>
      </c>
      <c r="G914" s="231">
        <v>0</v>
      </c>
      <c r="H914" s="232">
        <v>0</v>
      </c>
      <c r="I914" s="232">
        <v>0</v>
      </c>
      <c r="J914" s="232">
        <v>0</v>
      </c>
      <c r="K914" s="233">
        <v>0</v>
      </c>
      <c r="L914" s="232">
        <f t="shared" si="140"/>
        <v>0</v>
      </c>
      <c r="M914" s="234">
        <v>0</v>
      </c>
      <c r="N914" s="232">
        <f t="shared" si="149"/>
        <v>0</v>
      </c>
      <c r="O914" s="243"/>
      <c r="P914" s="241"/>
      <c r="Q914" s="236">
        <f t="shared" si="141"/>
        <v>0</v>
      </c>
      <c r="R914" s="237">
        <v>0</v>
      </c>
      <c r="S914" s="236">
        <f t="shared" si="142"/>
        <v>0</v>
      </c>
      <c r="T914" s="236">
        <f t="shared" si="143"/>
        <v>0</v>
      </c>
      <c r="U914" s="236">
        <f t="shared" si="144"/>
        <v>0</v>
      </c>
      <c r="V914" s="236">
        <f t="shared" si="145"/>
        <v>0</v>
      </c>
      <c r="W914" s="236">
        <f t="shared" si="146"/>
        <v>0</v>
      </c>
      <c r="X914" s="238">
        <f t="shared" si="147"/>
        <v>0</v>
      </c>
      <c r="Y914" s="238">
        <f t="shared" si="148"/>
        <v>0</v>
      </c>
    </row>
    <row r="915" spans="1:25" ht="45" x14ac:dyDescent="0.25">
      <c r="A915" s="191" t="s">
        <v>1271</v>
      </c>
      <c r="B915" s="228" t="s">
        <v>1733</v>
      </c>
      <c r="C915" s="193" t="s">
        <v>1734</v>
      </c>
      <c r="D915" s="194">
        <v>20.38</v>
      </c>
      <c r="E915" s="229">
        <v>20.38</v>
      </c>
      <c r="F915" s="230" t="s">
        <v>33</v>
      </c>
      <c r="G915" s="231">
        <v>0</v>
      </c>
      <c r="H915" s="232">
        <v>0</v>
      </c>
      <c r="I915" s="232">
        <v>0</v>
      </c>
      <c r="J915" s="232">
        <v>0</v>
      </c>
      <c r="K915" s="233">
        <v>0</v>
      </c>
      <c r="L915" s="232">
        <f t="shared" si="140"/>
        <v>0</v>
      </c>
      <c r="M915" s="234">
        <v>0</v>
      </c>
      <c r="N915" s="232">
        <f t="shared" si="149"/>
        <v>0</v>
      </c>
      <c r="O915" s="243"/>
      <c r="P915" s="216"/>
      <c r="Q915" s="236">
        <f t="shared" si="141"/>
        <v>0</v>
      </c>
      <c r="R915" s="237">
        <v>0</v>
      </c>
      <c r="S915" s="236">
        <f t="shared" si="142"/>
        <v>0</v>
      </c>
      <c r="T915" s="236">
        <f t="shared" si="143"/>
        <v>0</v>
      </c>
      <c r="U915" s="236">
        <f t="shared" si="144"/>
        <v>0</v>
      </c>
      <c r="V915" s="236">
        <f t="shared" si="145"/>
        <v>0</v>
      </c>
      <c r="W915" s="236">
        <f t="shared" si="146"/>
        <v>0</v>
      </c>
      <c r="X915" s="238">
        <f t="shared" si="147"/>
        <v>0</v>
      </c>
      <c r="Y915" s="238">
        <f t="shared" si="148"/>
        <v>0</v>
      </c>
    </row>
    <row r="916" spans="1:25" ht="30" x14ac:dyDescent="0.25">
      <c r="A916" s="191" t="s">
        <v>674</v>
      </c>
      <c r="B916" s="228" t="s">
        <v>999</v>
      </c>
      <c r="C916" s="193" t="s">
        <v>1000</v>
      </c>
      <c r="D916" s="194">
        <v>248.24</v>
      </c>
      <c r="E916" s="229">
        <v>248.24</v>
      </c>
      <c r="F916" s="230" t="s">
        <v>33</v>
      </c>
      <c r="G916" s="231">
        <v>0</v>
      </c>
      <c r="H916" s="232">
        <v>0</v>
      </c>
      <c r="I916" s="232">
        <v>0</v>
      </c>
      <c r="J916" s="232">
        <v>0</v>
      </c>
      <c r="K916" s="233">
        <v>0</v>
      </c>
      <c r="L916" s="232">
        <f t="shared" si="140"/>
        <v>0</v>
      </c>
      <c r="M916" s="234">
        <v>0</v>
      </c>
      <c r="N916" s="232">
        <f t="shared" si="149"/>
        <v>0</v>
      </c>
      <c r="O916" s="243"/>
      <c r="P916" s="216"/>
      <c r="Q916" s="236">
        <f t="shared" si="141"/>
        <v>0</v>
      </c>
      <c r="R916" s="237">
        <v>0</v>
      </c>
      <c r="S916" s="236">
        <f t="shared" si="142"/>
        <v>0</v>
      </c>
      <c r="T916" s="236">
        <f t="shared" si="143"/>
        <v>0</v>
      </c>
      <c r="U916" s="236">
        <f t="shared" si="144"/>
        <v>0</v>
      </c>
      <c r="V916" s="236">
        <f t="shared" si="145"/>
        <v>0</v>
      </c>
      <c r="W916" s="236">
        <f t="shared" si="146"/>
        <v>0</v>
      </c>
      <c r="X916" s="238">
        <f t="shared" si="147"/>
        <v>0</v>
      </c>
      <c r="Y916" s="238">
        <f t="shared" si="148"/>
        <v>0</v>
      </c>
    </row>
    <row r="917" spans="1:25" ht="45" x14ac:dyDescent="0.25">
      <c r="A917" s="191" t="s">
        <v>1298</v>
      </c>
      <c r="B917" s="228" t="s">
        <v>1407</v>
      </c>
      <c r="C917" s="193" t="s">
        <v>1408</v>
      </c>
      <c r="D917" s="194">
        <v>3</v>
      </c>
      <c r="E917" s="229">
        <v>3</v>
      </c>
      <c r="F917" s="230" t="s">
        <v>33</v>
      </c>
      <c r="G917" s="231">
        <v>0</v>
      </c>
      <c r="H917" s="232">
        <v>0</v>
      </c>
      <c r="I917" s="232">
        <v>0</v>
      </c>
      <c r="J917" s="232">
        <v>0</v>
      </c>
      <c r="K917" s="233">
        <v>0</v>
      </c>
      <c r="L917" s="232">
        <f t="shared" si="140"/>
        <v>0</v>
      </c>
      <c r="M917" s="234">
        <v>0</v>
      </c>
      <c r="N917" s="232">
        <f t="shared" si="149"/>
        <v>0</v>
      </c>
      <c r="O917" s="243"/>
      <c r="P917" s="216"/>
      <c r="Q917" s="236">
        <f t="shared" si="141"/>
        <v>0</v>
      </c>
      <c r="R917" s="237">
        <v>0</v>
      </c>
      <c r="S917" s="236">
        <f t="shared" si="142"/>
        <v>0</v>
      </c>
      <c r="T917" s="236">
        <f t="shared" si="143"/>
        <v>0</v>
      </c>
      <c r="U917" s="236">
        <f t="shared" si="144"/>
        <v>0</v>
      </c>
      <c r="V917" s="236">
        <f t="shared" si="145"/>
        <v>0</v>
      </c>
      <c r="W917" s="236">
        <f t="shared" si="146"/>
        <v>0</v>
      </c>
      <c r="X917" s="238">
        <f t="shared" si="147"/>
        <v>0</v>
      </c>
      <c r="Y917" s="238">
        <f t="shared" si="148"/>
        <v>0</v>
      </c>
    </row>
    <row r="918" spans="1:25" ht="18" x14ac:dyDescent="0.25">
      <c r="A918" s="191" t="s">
        <v>1298</v>
      </c>
      <c r="B918" s="228" t="s">
        <v>1409</v>
      </c>
      <c r="C918" s="193" t="s">
        <v>1410</v>
      </c>
      <c r="D918" s="194">
        <v>6</v>
      </c>
      <c r="E918" s="229">
        <v>6</v>
      </c>
      <c r="F918" s="230" t="s">
        <v>33</v>
      </c>
      <c r="G918" s="231">
        <v>0</v>
      </c>
      <c r="H918" s="232">
        <v>0</v>
      </c>
      <c r="I918" s="232">
        <v>0</v>
      </c>
      <c r="J918" s="232">
        <v>0</v>
      </c>
      <c r="K918" s="233">
        <v>0</v>
      </c>
      <c r="L918" s="232">
        <f t="shared" si="140"/>
        <v>0</v>
      </c>
      <c r="M918" s="234">
        <v>0</v>
      </c>
      <c r="N918" s="232">
        <f t="shared" si="149"/>
        <v>0</v>
      </c>
      <c r="O918" s="243"/>
      <c r="P918" s="216"/>
      <c r="Q918" s="236">
        <f t="shared" si="141"/>
        <v>0</v>
      </c>
      <c r="R918" s="237">
        <v>0</v>
      </c>
      <c r="S918" s="236">
        <f t="shared" si="142"/>
        <v>0</v>
      </c>
      <c r="T918" s="236">
        <f t="shared" si="143"/>
        <v>0</v>
      </c>
      <c r="U918" s="236">
        <f t="shared" si="144"/>
        <v>0</v>
      </c>
      <c r="V918" s="236">
        <f t="shared" si="145"/>
        <v>0</v>
      </c>
      <c r="W918" s="236">
        <f t="shared" si="146"/>
        <v>0</v>
      </c>
      <c r="X918" s="238">
        <f t="shared" si="147"/>
        <v>0</v>
      </c>
      <c r="Y918" s="238">
        <f t="shared" si="148"/>
        <v>0</v>
      </c>
    </row>
    <row r="919" spans="1:25" ht="30" x14ac:dyDescent="0.25">
      <c r="A919" s="191" t="s">
        <v>1053</v>
      </c>
      <c r="B919" s="228" t="s">
        <v>1294</v>
      </c>
      <c r="C919" s="193" t="s">
        <v>1295</v>
      </c>
      <c r="D919" s="194">
        <v>75</v>
      </c>
      <c r="E919" s="229">
        <v>75</v>
      </c>
      <c r="F919" s="230" t="s">
        <v>33</v>
      </c>
      <c r="G919" s="231">
        <v>0</v>
      </c>
      <c r="H919" s="232">
        <v>0</v>
      </c>
      <c r="I919" s="232">
        <v>0</v>
      </c>
      <c r="J919" s="232">
        <v>0</v>
      </c>
      <c r="K919" s="233">
        <v>0</v>
      </c>
      <c r="L919" s="232">
        <f t="shared" si="140"/>
        <v>0</v>
      </c>
      <c r="M919" s="234">
        <v>0</v>
      </c>
      <c r="N919" s="232">
        <f t="shared" si="149"/>
        <v>0</v>
      </c>
      <c r="O919" s="243"/>
      <c r="P919" s="216"/>
      <c r="Q919" s="236">
        <f t="shared" si="141"/>
        <v>0</v>
      </c>
      <c r="R919" s="237">
        <v>0</v>
      </c>
      <c r="S919" s="236">
        <f t="shared" si="142"/>
        <v>0</v>
      </c>
      <c r="T919" s="236">
        <f t="shared" si="143"/>
        <v>0</v>
      </c>
      <c r="U919" s="236">
        <f t="shared" si="144"/>
        <v>0</v>
      </c>
      <c r="V919" s="236">
        <f t="shared" si="145"/>
        <v>0</v>
      </c>
      <c r="W919" s="236">
        <f t="shared" si="146"/>
        <v>0</v>
      </c>
      <c r="X919" s="238">
        <f t="shared" si="147"/>
        <v>0</v>
      </c>
      <c r="Y919" s="238">
        <f t="shared" si="148"/>
        <v>0</v>
      </c>
    </row>
    <row r="920" spans="1:25" ht="30" x14ac:dyDescent="0.25">
      <c r="A920" s="191" t="s">
        <v>1298</v>
      </c>
      <c r="B920" s="228" t="s">
        <v>1411</v>
      </c>
      <c r="C920" s="193" t="s">
        <v>1412</v>
      </c>
      <c r="D920" s="194">
        <v>20</v>
      </c>
      <c r="E920" s="229">
        <v>20</v>
      </c>
      <c r="F920" s="230" t="s">
        <v>33</v>
      </c>
      <c r="G920" s="231">
        <v>0</v>
      </c>
      <c r="H920" s="232">
        <v>0</v>
      </c>
      <c r="I920" s="232">
        <v>0</v>
      </c>
      <c r="J920" s="232">
        <v>0</v>
      </c>
      <c r="K920" s="233">
        <v>0</v>
      </c>
      <c r="L920" s="232">
        <f t="shared" si="140"/>
        <v>0</v>
      </c>
      <c r="M920" s="234">
        <v>0</v>
      </c>
      <c r="N920" s="232">
        <f t="shared" si="149"/>
        <v>0</v>
      </c>
      <c r="O920" s="243"/>
      <c r="P920" s="216"/>
      <c r="Q920" s="236">
        <f t="shared" si="141"/>
        <v>0</v>
      </c>
      <c r="R920" s="237">
        <v>0</v>
      </c>
      <c r="S920" s="236">
        <f t="shared" si="142"/>
        <v>0</v>
      </c>
      <c r="T920" s="236">
        <f t="shared" si="143"/>
        <v>0</v>
      </c>
      <c r="U920" s="236">
        <f t="shared" si="144"/>
        <v>0</v>
      </c>
      <c r="V920" s="236">
        <f t="shared" si="145"/>
        <v>0</v>
      </c>
      <c r="W920" s="236">
        <f t="shared" si="146"/>
        <v>0</v>
      </c>
      <c r="X920" s="238">
        <f t="shared" si="147"/>
        <v>0</v>
      </c>
      <c r="Y920" s="238">
        <f t="shared" si="148"/>
        <v>0</v>
      </c>
    </row>
    <row r="921" spans="1:25" ht="30" x14ac:dyDescent="0.25">
      <c r="A921" s="191" t="s">
        <v>674</v>
      </c>
      <c r="B921" s="228" t="s">
        <v>1001</v>
      </c>
      <c r="C921" s="193" t="s">
        <v>1002</v>
      </c>
      <c r="D921" s="194">
        <v>485.01</v>
      </c>
      <c r="E921" s="229">
        <v>485.01</v>
      </c>
      <c r="F921" s="230" t="s">
        <v>33</v>
      </c>
      <c r="G921" s="231">
        <v>0</v>
      </c>
      <c r="H921" s="232">
        <v>0</v>
      </c>
      <c r="I921" s="232">
        <v>0</v>
      </c>
      <c r="J921" s="232">
        <v>0</v>
      </c>
      <c r="K921" s="233">
        <v>0</v>
      </c>
      <c r="L921" s="232">
        <f t="shared" si="140"/>
        <v>0</v>
      </c>
      <c r="M921" s="234">
        <v>0</v>
      </c>
      <c r="N921" s="232">
        <f t="shared" si="149"/>
        <v>0</v>
      </c>
      <c r="O921" s="243"/>
      <c r="P921" s="216"/>
      <c r="Q921" s="236">
        <f t="shared" si="141"/>
        <v>0</v>
      </c>
      <c r="R921" s="237">
        <v>0</v>
      </c>
      <c r="S921" s="236">
        <f t="shared" si="142"/>
        <v>0</v>
      </c>
      <c r="T921" s="236">
        <f t="shared" si="143"/>
        <v>0</v>
      </c>
      <c r="U921" s="236">
        <f t="shared" si="144"/>
        <v>0</v>
      </c>
      <c r="V921" s="236">
        <f t="shared" si="145"/>
        <v>0</v>
      </c>
      <c r="W921" s="236">
        <f t="shared" si="146"/>
        <v>0</v>
      </c>
      <c r="X921" s="238">
        <f t="shared" si="147"/>
        <v>0</v>
      </c>
      <c r="Y921" s="238">
        <f t="shared" si="148"/>
        <v>0</v>
      </c>
    </row>
    <row r="922" spans="1:25" ht="30" x14ac:dyDescent="0.25">
      <c r="A922" s="191" t="s">
        <v>228</v>
      </c>
      <c r="B922" s="228" t="s">
        <v>582</v>
      </c>
      <c r="C922" s="193" t="s">
        <v>583</v>
      </c>
      <c r="D922" s="194">
        <v>214.1</v>
      </c>
      <c r="E922" s="229">
        <v>214.1</v>
      </c>
      <c r="F922" s="230" t="s">
        <v>33</v>
      </c>
      <c r="G922" s="231">
        <v>0</v>
      </c>
      <c r="H922" s="232">
        <v>0</v>
      </c>
      <c r="I922" s="232">
        <v>0</v>
      </c>
      <c r="J922" s="232">
        <v>0</v>
      </c>
      <c r="K922" s="233">
        <v>0</v>
      </c>
      <c r="L922" s="232">
        <f t="shared" si="140"/>
        <v>0</v>
      </c>
      <c r="M922" s="234">
        <v>0</v>
      </c>
      <c r="N922" s="232">
        <f t="shared" si="149"/>
        <v>0</v>
      </c>
      <c r="O922" s="242"/>
      <c r="P922" s="216"/>
      <c r="Q922" s="236">
        <f t="shared" si="141"/>
        <v>0</v>
      </c>
      <c r="R922" s="237">
        <v>0</v>
      </c>
      <c r="S922" s="236">
        <f t="shared" si="142"/>
        <v>0</v>
      </c>
      <c r="T922" s="236">
        <f t="shared" si="143"/>
        <v>0</v>
      </c>
      <c r="U922" s="236">
        <f t="shared" si="144"/>
        <v>0</v>
      </c>
      <c r="V922" s="236">
        <f t="shared" si="145"/>
        <v>0</v>
      </c>
      <c r="W922" s="236">
        <f t="shared" si="146"/>
        <v>0</v>
      </c>
      <c r="X922" s="238">
        <f t="shared" si="147"/>
        <v>0</v>
      </c>
      <c r="Y922" s="238">
        <f t="shared" si="148"/>
        <v>0</v>
      </c>
    </row>
    <row r="923" spans="1:25" ht="30" x14ac:dyDescent="0.25">
      <c r="A923" s="191" t="s">
        <v>1587</v>
      </c>
      <c r="B923" s="228" t="s">
        <v>1599</v>
      </c>
      <c r="C923" s="193" t="s">
        <v>1600</v>
      </c>
      <c r="D923" s="194">
        <v>75.02</v>
      </c>
      <c r="E923" s="229">
        <v>75.02</v>
      </c>
      <c r="F923" s="230"/>
      <c r="G923" s="231">
        <v>0</v>
      </c>
      <c r="H923" s="232">
        <v>0</v>
      </c>
      <c r="I923" s="232">
        <v>0</v>
      </c>
      <c r="J923" s="232">
        <v>0</v>
      </c>
      <c r="K923" s="233">
        <v>0</v>
      </c>
      <c r="L923" s="232">
        <f t="shared" si="140"/>
        <v>0</v>
      </c>
      <c r="M923" s="234">
        <v>0</v>
      </c>
      <c r="N923" s="232">
        <f t="shared" si="149"/>
        <v>0</v>
      </c>
      <c r="O923" s="243"/>
      <c r="P923" s="216"/>
      <c r="Q923" s="236">
        <f t="shared" si="141"/>
        <v>0</v>
      </c>
      <c r="R923" s="237">
        <v>0</v>
      </c>
      <c r="S923" s="236">
        <f t="shared" si="142"/>
        <v>0</v>
      </c>
      <c r="T923" s="236">
        <f t="shared" si="143"/>
        <v>0</v>
      </c>
      <c r="U923" s="236">
        <f t="shared" si="144"/>
        <v>0</v>
      </c>
      <c r="V923" s="236">
        <f t="shared" si="145"/>
        <v>0</v>
      </c>
      <c r="W923" s="236">
        <f t="shared" si="146"/>
        <v>0</v>
      </c>
      <c r="X923" s="238">
        <f t="shared" si="147"/>
        <v>0</v>
      </c>
      <c r="Y923" s="238">
        <f t="shared" si="148"/>
        <v>0</v>
      </c>
    </row>
    <row r="924" spans="1:25" ht="18" x14ac:dyDescent="0.25">
      <c r="A924" s="191" t="s">
        <v>1601</v>
      </c>
      <c r="B924" s="228" t="s">
        <v>1632</v>
      </c>
      <c r="C924" s="193" t="s">
        <v>1633</v>
      </c>
      <c r="D924" s="194">
        <v>60</v>
      </c>
      <c r="E924" s="229">
        <v>60</v>
      </c>
      <c r="F924" s="230" t="s">
        <v>33</v>
      </c>
      <c r="G924" s="231">
        <v>1</v>
      </c>
      <c r="H924" s="232">
        <v>0</v>
      </c>
      <c r="I924" s="232">
        <v>0</v>
      </c>
      <c r="J924" s="232">
        <v>0</v>
      </c>
      <c r="K924" s="233">
        <v>0</v>
      </c>
      <c r="L924" s="232">
        <f t="shared" si="140"/>
        <v>1</v>
      </c>
      <c r="M924" s="234">
        <v>1</v>
      </c>
      <c r="N924" s="232">
        <f t="shared" si="149"/>
        <v>0</v>
      </c>
      <c r="O924" s="243"/>
      <c r="P924" s="216"/>
      <c r="Q924" s="236">
        <f t="shared" si="141"/>
        <v>60</v>
      </c>
      <c r="R924" s="237">
        <v>0</v>
      </c>
      <c r="S924" s="236">
        <f t="shared" si="142"/>
        <v>0</v>
      </c>
      <c r="T924" s="236">
        <f t="shared" si="143"/>
        <v>0</v>
      </c>
      <c r="U924" s="236">
        <f t="shared" si="144"/>
        <v>0</v>
      </c>
      <c r="V924" s="236">
        <f t="shared" si="145"/>
        <v>0</v>
      </c>
      <c r="W924" s="236">
        <f t="shared" si="146"/>
        <v>60</v>
      </c>
      <c r="X924" s="238">
        <f t="shared" si="147"/>
        <v>60</v>
      </c>
      <c r="Y924" s="238">
        <f t="shared" si="148"/>
        <v>0</v>
      </c>
    </row>
    <row r="925" spans="1:25" ht="30" x14ac:dyDescent="0.25">
      <c r="A925" s="191" t="s">
        <v>1601</v>
      </c>
      <c r="B925" s="228" t="s">
        <v>1634</v>
      </c>
      <c r="C925" s="193" t="s">
        <v>1635</v>
      </c>
      <c r="D925" s="194">
        <v>589.01</v>
      </c>
      <c r="E925" s="229">
        <v>589.01</v>
      </c>
      <c r="F925" s="230" t="s">
        <v>33</v>
      </c>
      <c r="G925" s="231">
        <v>0</v>
      </c>
      <c r="H925" s="232">
        <v>0</v>
      </c>
      <c r="I925" s="232">
        <v>0</v>
      </c>
      <c r="J925" s="232">
        <v>0</v>
      </c>
      <c r="K925" s="233">
        <v>0</v>
      </c>
      <c r="L925" s="232">
        <f t="shared" si="140"/>
        <v>0</v>
      </c>
      <c r="M925" s="234">
        <v>0</v>
      </c>
      <c r="N925" s="232">
        <f t="shared" si="149"/>
        <v>0</v>
      </c>
      <c r="O925" s="243"/>
      <c r="P925" s="216"/>
      <c r="Q925" s="236">
        <f t="shared" si="141"/>
        <v>0</v>
      </c>
      <c r="R925" s="237">
        <v>0</v>
      </c>
      <c r="S925" s="236">
        <f t="shared" si="142"/>
        <v>0</v>
      </c>
      <c r="T925" s="236">
        <f t="shared" si="143"/>
        <v>0</v>
      </c>
      <c r="U925" s="236">
        <f t="shared" si="144"/>
        <v>0</v>
      </c>
      <c r="V925" s="236">
        <f t="shared" si="145"/>
        <v>0</v>
      </c>
      <c r="W925" s="236">
        <f t="shared" si="146"/>
        <v>0</v>
      </c>
      <c r="X925" s="238">
        <f t="shared" si="147"/>
        <v>0</v>
      </c>
      <c r="Y925" s="238">
        <f t="shared" si="148"/>
        <v>0</v>
      </c>
    </row>
    <row r="926" spans="1:25" ht="45" x14ac:dyDescent="0.25">
      <c r="A926" s="191" t="s">
        <v>1601</v>
      </c>
      <c r="B926" s="228" t="s">
        <v>1636</v>
      </c>
      <c r="C926" s="193" t="s">
        <v>1637</v>
      </c>
      <c r="D926" s="194">
        <v>536</v>
      </c>
      <c r="E926" s="229">
        <v>536</v>
      </c>
      <c r="F926" s="230" t="s">
        <v>33</v>
      </c>
      <c r="G926" s="231">
        <v>0</v>
      </c>
      <c r="H926" s="232">
        <v>0</v>
      </c>
      <c r="I926" s="232">
        <v>0</v>
      </c>
      <c r="J926" s="232">
        <v>0</v>
      </c>
      <c r="K926" s="233">
        <v>0</v>
      </c>
      <c r="L926" s="232">
        <f t="shared" si="140"/>
        <v>0</v>
      </c>
      <c r="M926" s="234">
        <v>0</v>
      </c>
      <c r="N926" s="232">
        <f t="shared" si="149"/>
        <v>0</v>
      </c>
      <c r="O926" s="243"/>
      <c r="P926" s="216"/>
      <c r="Q926" s="236">
        <f t="shared" si="141"/>
        <v>0</v>
      </c>
      <c r="R926" s="237">
        <v>0</v>
      </c>
      <c r="S926" s="236">
        <f t="shared" si="142"/>
        <v>0</v>
      </c>
      <c r="T926" s="236">
        <f t="shared" si="143"/>
        <v>0</v>
      </c>
      <c r="U926" s="236">
        <f t="shared" si="144"/>
        <v>0</v>
      </c>
      <c r="V926" s="236">
        <f t="shared" si="145"/>
        <v>0</v>
      </c>
      <c r="W926" s="236">
        <f t="shared" si="146"/>
        <v>0</v>
      </c>
      <c r="X926" s="238">
        <f t="shared" si="147"/>
        <v>0</v>
      </c>
      <c r="Y926" s="238">
        <f t="shared" si="148"/>
        <v>0</v>
      </c>
    </row>
    <row r="927" spans="1:25" ht="30" x14ac:dyDescent="0.25">
      <c r="A927" s="191" t="s">
        <v>1298</v>
      </c>
      <c r="B927" s="228" t="s">
        <v>1413</v>
      </c>
      <c r="C927" s="193" t="s">
        <v>1414</v>
      </c>
      <c r="D927" s="194">
        <v>22.67</v>
      </c>
      <c r="E927" s="229">
        <v>22.67</v>
      </c>
      <c r="F927" s="230" t="s">
        <v>76</v>
      </c>
      <c r="G927" s="231">
        <v>20</v>
      </c>
      <c r="H927" s="232">
        <v>0</v>
      </c>
      <c r="I927" s="232">
        <v>0</v>
      </c>
      <c r="J927" s="232">
        <v>0</v>
      </c>
      <c r="K927" s="233">
        <v>0</v>
      </c>
      <c r="L927" s="232">
        <f t="shared" si="140"/>
        <v>20</v>
      </c>
      <c r="M927" s="234">
        <v>20</v>
      </c>
      <c r="N927" s="232">
        <f t="shared" si="149"/>
        <v>0</v>
      </c>
      <c r="O927" s="243"/>
      <c r="P927" s="216"/>
      <c r="Q927" s="236">
        <f t="shared" si="141"/>
        <v>453.40000000000003</v>
      </c>
      <c r="R927" s="237">
        <v>0</v>
      </c>
      <c r="S927" s="236">
        <f t="shared" si="142"/>
        <v>0</v>
      </c>
      <c r="T927" s="236">
        <f t="shared" si="143"/>
        <v>0</v>
      </c>
      <c r="U927" s="236">
        <f t="shared" si="144"/>
        <v>0</v>
      </c>
      <c r="V927" s="236">
        <f t="shared" si="145"/>
        <v>0</v>
      </c>
      <c r="W927" s="236">
        <f t="shared" si="146"/>
        <v>453.40000000000003</v>
      </c>
      <c r="X927" s="238">
        <f t="shared" si="147"/>
        <v>453.40000000000003</v>
      </c>
      <c r="Y927" s="238">
        <f t="shared" si="148"/>
        <v>0</v>
      </c>
    </row>
    <row r="928" spans="1:25" x14ac:dyDescent="0.25">
      <c r="A928" s="191" t="s">
        <v>1423</v>
      </c>
      <c r="B928" s="228" t="s">
        <v>2104</v>
      </c>
      <c r="C928" s="193" t="s">
        <v>2105</v>
      </c>
      <c r="D928" s="194">
        <v>99.76</v>
      </c>
      <c r="E928" s="229">
        <v>99.76</v>
      </c>
      <c r="F928" s="230" t="s">
        <v>1915</v>
      </c>
      <c r="G928" s="231">
        <v>100</v>
      </c>
      <c r="H928" s="232">
        <v>0</v>
      </c>
      <c r="I928" s="232">
        <v>0</v>
      </c>
      <c r="J928" s="232">
        <v>0</v>
      </c>
      <c r="K928" s="233">
        <v>0</v>
      </c>
      <c r="L928" s="232">
        <f t="shared" si="140"/>
        <v>100</v>
      </c>
      <c r="M928" s="234">
        <v>100</v>
      </c>
      <c r="N928" s="232">
        <f t="shared" si="149"/>
        <v>0</v>
      </c>
      <c r="O928" s="243"/>
      <c r="P928" s="216"/>
      <c r="Q928" s="236">
        <f t="shared" si="141"/>
        <v>9976</v>
      </c>
      <c r="R928" s="237">
        <v>0</v>
      </c>
      <c r="S928" s="236">
        <f t="shared" si="142"/>
        <v>0</v>
      </c>
      <c r="T928" s="236">
        <f t="shared" si="143"/>
        <v>0</v>
      </c>
      <c r="U928" s="236">
        <f t="shared" si="144"/>
        <v>0</v>
      </c>
      <c r="V928" s="236">
        <f t="shared" si="145"/>
        <v>0</v>
      </c>
      <c r="W928" s="236">
        <f t="shared" si="146"/>
        <v>9976</v>
      </c>
      <c r="X928" s="238">
        <f t="shared" si="147"/>
        <v>9976</v>
      </c>
      <c r="Y928" s="238">
        <f t="shared" si="148"/>
        <v>0</v>
      </c>
    </row>
    <row r="929" spans="1:25" x14ac:dyDescent="0.25">
      <c r="A929" s="191" t="s">
        <v>1423</v>
      </c>
      <c r="B929" s="228" t="s">
        <v>2106</v>
      </c>
      <c r="C929" s="193" t="s">
        <v>2107</v>
      </c>
      <c r="D929" s="194">
        <v>244.76</v>
      </c>
      <c r="E929" s="229">
        <v>244.76</v>
      </c>
      <c r="F929" s="230" t="s">
        <v>76</v>
      </c>
      <c r="G929" s="231">
        <v>0</v>
      </c>
      <c r="H929" s="232">
        <v>0</v>
      </c>
      <c r="I929" s="232">
        <v>0</v>
      </c>
      <c r="J929" s="232">
        <v>0</v>
      </c>
      <c r="K929" s="233">
        <v>0</v>
      </c>
      <c r="L929" s="232">
        <f t="shared" si="140"/>
        <v>0</v>
      </c>
      <c r="M929" s="234">
        <v>0</v>
      </c>
      <c r="N929" s="232">
        <f t="shared" si="149"/>
        <v>0</v>
      </c>
      <c r="O929" s="243"/>
      <c r="P929" s="216"/>
      <c r="Q929" s="236">
        <f t="shared" si="141"/>
        <v>0</v>
      </c>
      <c r="R929" s="237">
        <v>0</v>
      </c>
      <c r="S929" s="236">
        <f t="shared" si="142"/>
        <v>0</v>
      </c>
      <c r="T929" s="236">
        <f t="shared" si="143"/>
        <v>0</v>
      </c>
      <c r="U929" s="236">
        <f t="shared" si="144"/>
        <v>0</v>
      </c>
      <c r="V929" s="236">
        <f t="shared" si="145"/>
        <v>0</v>
      </c>
      <c r="W929" s="236">
        <f t="shared" si="146"/>
        <v>0</v>
      </c>
      <c r="X929" s="238">
        <f t="shared" si="147"/>
        <v>0</v>
      </c>
      <c r="Y929" s="238">
        <f t="shared" si="148"/>
        <v>0</v>
      </c>
    </row>
    <row r="930" spans="1:25" ht="30" x14ac:dyDescent="0.25">
      <c r="A930" s="191" t="s">
        <v>1423</v>
      </c>
      <c r="B930" s="228" t="s">
        <v>2108</v>
      </c>
      <c r="C930" s="193" t="s">
        <v>2109</v>
      </c>
      <c r="D930" s="194">
        <v>2000</v>
      </c>
      <c r="E930" s="229">
        <v>2000</v>
      </c>
      <c r="F930" s="230" t="s">
        <v>159</v>
      </c>
      <c r="G930" s="231">
        <v>0</v>
      </c>
      <c r="H930" s="232">
        <v>0</v>
      </c>
      <c r="I930" s="232">
        <v>0</v>
      </c>
      <c r="J930" s="232">
        <v>0</v>
      </c>
      <c r="K930" s="232">
        <v>0</v>
      </c>
      <c r="L930" s="232">
        <f t="shared" si="140"/>
        <v>0</v>
      </c>
      <c r="M930" s="232">
        <v>0</v>
      </c>
      <c r="N930" s="232">
        <f t="shared" si="149"/>
        <v>0</v>
      </c>
      <c r="O930" s="243"/>
      <c r="P930" s="216"/>
      <c r="Q930" s="236">
        <f t="shared" si="141"/>
        <v>0</v>
      </c>
      <c r="R930" s="237">
        <v>0</v>
      </c>
      <c r="S930" s="236">
        <f t="shared" si="142"/>
        <v>0</v>
      </c>
      <c r="T930" s="236">
        <f t="shared" si="143"/>
        <v>0</v>
      </c>
      <c r="U930" s="236">
        <f t="shared" si="144"/>
        <v>0</v>
      </c>
      <c r="V930" s="236">
        <f t="shared" si="145"/>
        <v>0</v>
      </c>
      <c r="W930" s="236">
        <f t="shared" si="146"/>
        <v>0</v>
      </c>
      <c r="X930" s="238">
        <f t="shared" si="147"/>
        <v>0</v>
      </c>
      <c r="Y930" s="238">
        <f t="shared" si="148"/>
        <v>0</v>
      </c>
    </row>
    <row r="931" spans="1:25" ht="30" x14ac:dyDescent="0.25">
      <c r="A931" s="191" t="s">
        <v>1423</v>
      </c>
      <c r="B931" s="260" t="s">
        <v>2110</v>
      </c>
      <c r="C931" s="213" t="s">
        <v>2111</v>
      </c>
      <c r="D931" s="214">
        <v>100.22</v>
      </c>
      <c r="E931" s="261">
        <v>100.22</v>
      </c>
      <c r="F931" s="262" t="s">
        <v>159</v>
      </c>
      <c r="G931" s="231">
        <v>0</v>
      </c>
      <c r="H931" s="232">
        <v>0</v>
      </c>
      <c r="I931" s="263">
        <v>0</v>
      </c>
      <c r="J931" s="232">
        <v>0</v>
      </c>
      <c r="K931" s="264">
        <v>0</v>
      </c>
      <c r="L931" s="232">
        <f t="shared" si="140"/>
        <v>0</v>
      </c>
      <c r="M931" s="265">
        <v>0</v>
      </c>
      <c r="N931" s="232">
        <f t="shared" si="149"/>
        <v>0</v>
      </c>
      <c r="O931" s="243"/>
      <c r="P931" s="216"/>
      <c r="Q931" s="236">
        <f t="shared" si="141"/>
        <v>0</v>
      </c>
      <c r="R931" s="237">
        <v>0</v>
      </c>
      <c r="S931" s="236">
        <f t="shared" si="142"/>
        <v>0</v>
      </c>
      <c r="T931" s="236">
        <f t="shared" si="143"/>
        <v>0</v>
      </c>
      <c r="U931" s="236">
        <f t="shared" si="144"/>
        <v>0</v>
      </c>
      <c r="V931" s="236">
        <f t="shared" si="145"/>
        <v>0</v>
      </c>
      <c r="W931" s="236">
        <f t="shared" si="146"/>
        <v>0</v>
      </c>
      <c r="X931" s="238">
        <f t="shared" si="147"/>
        <v>0</v>
      </c>
      <c r="Y931" s="238">
        <f t="shared" si="148"/>
        <v>0</v>
      </c>
    </row>
    <row r="932" spans="1:25" ht="30" x14ac:dyDescent="0.25">
      <c r="A932" s="191" t="s">
        <v>1423</v>
      </c>
      <c r="B932" s="228" t="s">
        <v>2112</v>
      </c>
      <c r="C932" s="193" t="s">
        <v>2113</v>
      </c>
      <c r="D932" s="194">
        <v>106.72</v>
      </c>
      <c r="E932" s="229">
        <v>106.72</v>
      </c>
      <c r="F932" s="230" t="s">
        <v>76</v>
      </c>
      <c r="G932" s="231">
        <v>0</v>
      </c>
      <c r="H932" s="232">
        <v>0</v>
      </c>
      <c r="I932" s="232">
        <v>0</v>
      </c>
      <c r="J932" s="232">
        <v>0</v>
      </c>
      <c r="K932" s="233">
        <v>0</v>
      </c>
      <c r="L932" s="232">
        <f t="shared" si="140"/>
        <v>0</v>
      </c>
      <c r="M932" s="234">
        <v>0</v>
      </c>
      <c r="N932" s="232">
        <f t="shared" si="149"/>
        <v>0</v>
      </c>
      <c r="O932" s="243"/>
      <c r="P932" s="216"/>
      <c r="Q932" s="236">
        <f t="shared" si="141"/>
        <v>0</v>
      </c>
      <c r="R932" s="237">
        <v>0</v>
      </c>
      <c r="S932" s="236">
        <f t="shared" si="142"/>
        <v>0</v>
      </c>
      <c r="T932" s="236">
        <f t="shared" si="143"/>
        <v>0</v>
      </c>
      <c r="U932" s="236">
        <f t="shared" si="144"/>
        <v>0</v>
      </c>
      <c r="V932" s="236">
        <f t="shared" si="145"/>
        <v>0</v>
      </c>
      <c r="W932" s="236">
        <f t="shared" si="146"/>
        <v>0</v>
      </c>
      <c r="X932" s="238">
        <f t="shared" si="147"/>
        <v>0</v>
      </c>
      <c r="Y932" s="238">
        <f t="shared" si="148"/>
        <v>0</v>
      </c>
    </row>
    <row r="933" spans="1:25" x14ac:dyDescent="0.25">
      <c r="A933" s="191" t="s">
        <v>1423</v>
      </c>
      <c r="B933" s="228" t="s">
        <v>2114</v>
      </c>
      <c r="C933" s="193" t="s">
        <v>2115</v>
      </c>
      <c r="D933" s="194">
        <v>1051.31</v>
      </c>
      <c r="E933" s="229">
        <v>1051.31</v>
      </c>
      <c r="F933" s="230" t="s">
        <v>33</v>
      </c>
      <c r="G933" s="231">
        <v>0</v>
      </c>
      <c r="H933" s="232">
        <v>3</v>
      </c>
      <c r="I933" s="232">
        <v>0</v>
      </c>
      <c r="J933" s="232">
        <v>1</v>
      </c>
      <c r="K933" s="233">
        <v>0</v>
      </c>
      <c r="L933" s="232">
        <f t="shared" si="140"/>
        <v>2</v>
      </c>
      <c r="M933" s="234">
        <v>2</v>
      </c>
      <c r="N933" s="232">
        <f t="shared" si="149"/>
        <v>0</v>
      </c>
      <c r="O933" s="243"/>
      <c r="P933" s="216"/>
      <c r="Q933" s="236">
        <f t="shared" si="141"/>
        <v>0</v>
      </c>
      <c r="R933" s="237">
        <v>0</v>
      </c>
      <c r="S933" s="236">
        <f t="shared" si="142"/>
        <v>3153.93</v>
      </c>
      <c r="T933" s="236">
        <f t="shared" si="143"/>
        <v>0</v>
      </c>
      <c r="U933" s="236">
        <f t="shared" si="144"/>
        <v>1051.31</v>
      </c>
      <c r="V933" s="236">
        <f t="shared" si="145"/>
        <v>0</v>
      </c>
      <c r="W933" s="236">
        <f t="shared" si="146"/>
        <v>2102.62</v>
      </c>
      <c r="X933" s="238">
        <f t="shared" si="147"/>
        <v>2102.62</v>
      </c>
      <c r="Y933" s="238">
        <f t="shared" si="148"/>
        <v>0</v>
      </c>
    </row>
    <row r="934" spans="1:25" ht="30" x14ac:dyDescent="0.25">
      <c r="A934" s="191" t="s">
        <v>1436</v>
      </c>
      <c r="B934" s="228" t="s">
        <v>1504</v>
      </c>
      <c r="C934" s="193" t="s">
        <v>1505</v>
      </c>
      <c r="D934" s="194">
        <v>11.03</v>
      </c>
      <c r="E934" s="229">
        <v>11.03</v>
      </c>
      <c r="F934" s="230" t="s">
        <v>53</v>
      </c>
      <c r="G934" s="231">
        <v>0</v>
      </c>
      <c r="H934" s="232">
        <v>0</v>
      </c>
      <c r="I934" s="232">
        <v>0</v>
      </c>
      <c r="J934" s="232">
        <v>0</v>
      </c>
      <c r="K934" s="233">
        <v>0</v>
      </c>
      <c r="L934" s="232">
        <f t="shared" si="140"/>
        <v>0</v>
      </c>
      <c r="M934" s="234">
        <v>0</v>
      </c>
      <c r="N934" s="232">
        <f t="shared" si="149"/>
        <v>0</v>
      </c>
      <c r="O934" s="243"/>
      <c r="P934" s="216"/>
      <c r="Q934" s="236">
        <f t="shared" si="141"/>
        <v>0</v>
      </c>
      <c r="R934" s="237">
        <v>0</v>
      </c>
      <c r="S934" s="236">
        <f t="shared" si="142"/>
        <v>0</v>
      </c>
      <c r="T934" s="236">
        <f t="shared" si="143"/>
        <v>0</v>
      </c>
      <c r="U934" s="236">
        <f t="shared" si="144"/>
        <v>0</v>
      </c>
      <c r="V934" s="236">
        <f t="shared" si="145"/>
        <v>0</v>
      </c>
      <c r="W934" s="236">
        <f t="shared" si="146"/>
        <v>0</v>
      </c>
      <c r="X934" s="238">
        <f t="shared" si="147"/>
        <v>0</v>
      </c>
      <c r="Y934" s="238">
        <f t="shared" si="148"/>
        <v>0</v>
      </c>
    </row>
    <row r="935" spans="1:25" ht="30" x14ac:dyDescent="0.25">
      <c r="A935" s="191" t="s">
        <v>27</v>
      </c>
      <c r="B935" s="228" t="s">
        <v>173</v>
      </c>
      <c r="C935" s="193" t="s">
        <v>174</v>
      </c>
      <c r="D935" s="194">
        <v>113.1</v>
      </c>
      <c r="E935" s="229">
        <v>113.1</v>
      </c>
      <c r="F935" s="230" t="s">
        <v>33</v>
      </c>
      <c r="G935" s="231">
        <v>0</v>
      </c>
      <c r="H935" s="232">
        <v>0</v>
      </c>
      <c r="I935" s="232">
        <v>0</v>
      </c>
      <c r="J935" s="232">
        <v>0</v>
      </c>
      <c r="K935" s="233">
        <v>0</v>
      </c>
      <c r="L935" s="232">
        <f t="shared" si="140"/>
        <v>0</v>
      </c>
      <c r="M935" s="234">
        <v>0</v>
      </c>
      <c r="N935" s="232">
        <f t="shared" si="149"/>
        <v>0</v>
      </c>
      <c r="O935" s="243"/>
      <c r="P935" s="216"/>
      <c r="Q935" s="236">
        <f t="shared" si="141"/>
        <v>0</v>
      </c>
      <c r="R935" s="237">
        <v>0</v>
      </c>
      <c r="S935" s="236">
        <f t="shared" si="142"/>
        <v>0</v>
      </c>
      <c r="T935" s="236">
        <f t="shared" si="143"/>
        <v>0</v>
      </c>
      <c r="U935" s="236">
        <f t="shared" si="144"/>
        <v>0</v>
      </c>
      <c r="V935" s="236">
        <f t="shared" si="145"/>
        <v>0</v>
      </c>
      <c r="W935" s="236">
        <f t="shared" si="146"/>
        <v>0</v>
      </c>
      <c r="X935" s="238">
        <f t="shared" si="147"/>
        <v>0</v>
      </c>
      <c r="Y935" s="238">
        <f t="shared" si="148"/>
        <v>0</v>
      </c>
    </row>
    <row r="936" spans="1:25" ht="45" x14ac:dyDescent="0.25">
      <c r="A936" s="191" t="s">
        <v>27</v>
      </c>
      <c r="B936" s="228" t="s">
        <v>175</v>
      </c>
      <c r="C936" s="193" t="s">
        <v>176</v>
      </c>
      <c r="D936" s="194">
        <v>89.9</v>
      </c>
      <c r="E936" s="229">
        <v>89.9</v>
      </c>
      <c r="F936" s="230" t="s">
        <v>33</v>
      </c>
      <c r="G936" s="231">
        <v>0</v>
      </c>
      <c r="H936" s="232">
        <v>0</v>
      </c>
      <c r="I936" s="232">
        <v>0</v>
      </c>
      <c r="J936" s="232">
        <v>0</v>
      </c>
      <c r="K936" s="233">
        <v>0</v>
      </c>
      <c r="L936" s="232">
        <f t="shared" si="140"/>
        <v>0</v>
      </c>
      <c r="M936" s="234">
        <v>0</v>
      </c>
      <c r="N936" s="232">
        <f t="shared" si="149"/>
        <v>0</v>
      </c>
      <c r="O936" s="244"/>
      <c r="P936" s="216"/>
      <c r="Q936" s="236">
        <f t="shared" si="141"/>
        <v>0</v>
      </c>
      <c r="R936" s="237">
        <v>0</v>
      </c>
      <c r="S936" s="236">
        <f t="shared" si="142"/>
        <v>0</v>
      </c>
      <c r="T936" s="236">
        <f t="shared" si="143"/>
        <v>0</v>
      </c>
      <c r="U936" s="236">
        <f t="shared" si="144"/>
        <v>0</v>
      </c>
      <c r="V936" s="236">
        <f t="shared" si="145"/>
        <v>0</v>
      </c>
      <c r="W936" s="236">
        <f t="shared" si="146"/>
        <v>0</v>
      </c>
      <c r="X936" s="238">
        <f t="shared" si="147"/>
        <v>0</v>
      </c>
      <c r="Y936" s="238">
        <f t="shared" si="148"/>
        <v>0</v>
      </c>
    </row>
    <row r="937" spans="1:25" ht="45" x14ac:dyDescent="0.25">
      <c r="A937" s="191" t="s">
        <v>27</v>
      </c>
      <c r="B937" s="228" t="s">
        <v>177</v>
      </c>
      <c r="C937" s="193" t="s">
        <v>178</v>
      </c>
      <c r="D937" s="194">
        <v>133.4</v>
      </c>
      <c r="E937" s="229">
        <v>133.4</v>
      </c>
      <c r="F937" s="230" t="s">
        <v>33</v>
      </c>
      <c r="G937" s="231">
        <v>0</v>
      </c>
      <c r="H937" s="232">
        <v>0</v>
      </c>
      <c r="I937" s="232">
        <v>0</v>
      </c>
      <c r="J937" s="232">
        <v>0</v>
      </c>
      <c r="K937" s="233">
        <v>0</v>
      </c>
      <c r="L937" s="232">
        <f t="shared" si="140"/>
        <v>0</v>
      </c>
      <c r="M937" s="234">
        <v>0</v>
      </c>
      <c r="N937" s="232">
        <f t="shared" si="149"/>
        <v>0</v>
      </c>
      <c r="O937" s="242"/>
      <c r="P937" s="216"/>
      <c r="Q937" s="236">
        <f t="shared" si="141"/>
        <v>0</v>
      </c>
      <c r="R937" s="237">
        <v>0</v>
      </c>
      <c r="S937" s="236">
        <f t="shared" si="142"/>
        <v>0</v>
      </c>
      <c r="T937" s="236">
        <f t="shared" si="143"/>
        <v>0</v>
      </c>
      <c r="U937" s="236">
        <f t="shared" si="144"/>
        <v>0</v>
      </c>
      <c r="V937" s="236">
        <f t="shared" si="145"/>
        <v>0</v>
      </c>
      <c r="W937" s="236">
        <f t="shared" si="146"/>
        <v>0</v>
      </c>
      <c r="X937" s="238">
        <f t="shared" si="147"/>
        <v>0</v>
      </c>
      <c r="Y937" s="238">
        <f t="shared" si="148"/>
        <v>0</v>
      </c>
    </row>
    <row r="938" spans="1:25" ht="30" x14ac:dyDescent="0.25">
      <c r="A938" s="191" t="s">
        <v>27</v>
      </c>
      <c r="B938" s="228" t="s">
        <v>179</v>
      </c>
      <c r="C938" s="193" t="s">
        <v>180</v>
      </c>
      <c r="D938" s="194">
        <v>526.64</v>
      </c>
      <c r="E938" s="229">
        <v>526.64</v>
      </c>
      <c r="F938" s="230" t="s">
        <v>33</v>
      </c>
      <c r="G938" s="231">
        <v>0</v>
      </c>
      <c r="H938" s="232">
        <v>60</v>
      </c>
      <c r="I938" s="232">
        <v>0</v>
      </c>
      <c r="J938" s="232">
        <v>0</v>
      </c>
      <c r="K938" s="233">
        <v>0</v>
      </c>
      <c r="L938" s="232">
        <f t="shared" si="140"/>
        <v>60</v>
      </c>
      <c r="M938" s="234">
        <v>60</v>
      </c>
      <c r="N938" s="232">
        <f t="shared" si="149"/>
        <v>0</v>
      </c>
      <c r="O938" s="249"/>
      <c r="P938" s="216"/>
      <c r="Q938" s="236">
        <f t="shared" si="141"/>
        <v>0</v>
      </c>
      <c r="R938" s="237">
        <v>0</v>
      </c>
      <c r="S938" s="236">
        <f t="shared" si="142"/>
        <v>31598.399999999998</v>
      </c>
      <c r="T938" s="236">
        <f t="shared" si="143"/>
        <v>0</v>
      </c>
      <c r="U938" s="236">
        <f t="shared" si="144"/>
        <v>0</v>
      </c>
      <c r="V938" s="236">
        <f t="shared" si="145"/>
        <v>0</v>
      </c>
      <c r="W938" s="236">
        <f t="shared" si="146"/>
        <v>31598.399999999998</v>
      </c>
      <c r="X938" s="238">
        <f t="shared" si="147"/>
        <v>31598.399999999998</v>
      </c>
      <c r="Y938" s="238">
        <f t="shared" si="148"/>
        <v>0</v>
      </c>
    </row>
    <row r="939" spans="1:25" ht="45" x14ac:dyDescent="0.25">
      <c r="A939" s="191" t="s">
        <v>27</v>
      </c>
      <c r="B939" s="228" t="s">
        <v>181</v>
      </c>
      <c r="C939" s="193" t="s">
        <v>182</v>
      </c>
      <c r="D939" s="194">
        <v>143.07</v>
      </c>
      <c r="E939" s="229">
        <v>143.07</v>
      </c>
      <c r="F939" s="230" t="s">
        <v>33</v>
      </c>
      <c r="G939" s="231">
        <v>0</v>
      </c>
      <c r="H939" s="232">
        <v>12</v>
      </c>
      <c r="I939" s="232">
        <v>0</v>
      </c>
      <c r="J939" s="232">
        <v>11</v>
      </c>
      <c r="K939" s="233">
        <v>0</v>
      </c>
      <c r="L939" s="232">
        <f t="shared" si="140"/>
        <v>1</v>
      </c>
      <c r="M939" s="234">
        <v>1</v>
      </c>
      <c r="N939" s="232">
        <f t="shared" si="149"/>
        <v>0</v>
      </c>
      <c r="O939" s="249"/>
      <c r="P939" s="216"/>
      <c r="Q939" s="236">
        <f t="shared" si="141"/>
        <v>0</v>
      </c>
      <c r="R939" s="237">
        <v>0</v>
      </c>
      <c r="S939" s="236">
        <f t="shared" si="142"/>
        <v>1716.84</v>
      </c>
      <c r="T939" s="236">
        <f t="shared" si="143"/>
        <v>0</v>
      </c>
      <c r="U939" s="236">
        <f t="shared" si="144"/>
        <v>1573.77</v>
      </c>
      <c r="V939" s="236">
        <f t="shared" si="145"/>
        <v>0</v>
      </c>
      <c r="W939" s="236">
        <f t="shared" si="146"/>
        <v>143.06999999999994</v>
      </c>
      <c r="X939" s="238">
        <f t="shared" si="147"/>
        <v>143.07</v>
      </c>
      <c r="Y939" s="238">
        <f t="shared" si="148"/>
        <v>0</v>
      </c>
    </row>
    <row r="940" spans="1:25" ht="45" x14ac:dyDescent="0.25">
      <c r="A940" s="191" t="s">
        <v>1272</v>
      </c>
      <c r="B940" s="228" t="s">
        <v>1296</v>
      </c>
      <c r="C940" s="193" t="s">
        <v>1297</v>
      </c>
      <c r="D940" s="194">
        <v>28.08</v>
      </c>
      <c r="E940" s="229">
        <v>28.08</v>
      </c>
      <c r="F940" s="230" t="s">
        <v>33</v>
      </c>
      <c r="G940" s="231">
        <v>0</v>
      </c>
      <c r="H940" s="232">
        <v>0</v>
      </c>
      <c r="I940" s="232">
        <v>0</v>
      </c>
      <c r="J940" s="232">
        <v>0</v>
      </c>
      <c r="K940" s="233">
        <v>0</v>
      </c>
      <c r="L940" s="232">
        <f t="shared" si="140"/>
        <v>0</v>
      </c>
      <c r="M940" s="234">
        <v>0</v>
      </c>
      <c r="N940" s="232">
        <f t="shared" si="149"/>
        <v>0</v>
      </c>
      <c r="O940" s="242"/>
      <c r="P940" s="216"/>
      <c r="Q940" s="236">
        <f t="shared" si="141"/>
        <v>0</v>
      </c>
      <c r="R940" s="237">
        <v>0</v>
      </c>
      <c r="S940" s="236">
        <f t="shared" si="142"/>
        <v>0</v>
      </c>
      <c r="T940" s="236">
        <f t="shared" si="143"/>
        <v>0</v>
      </c>
      <c r="U940" s="236">
        <f t="shared" si="144"/>
        <v>0</v>
      </c>
      <c r="V940" s="236">
        <f t="shared" si="145"/>
        <v>0</v>
      </c>
      <c r="W940" s="236">
        <f t="shared" si="146"/>
        <v>0</v>
      </c>
      <c r="X940" s="238">
        <f t="shared" si="147"/>
        <v>0</v>
      </c>
      <c r="Y940" s="238">
        <f t="shared" si="148"/>
        <v>0</v>
      </c>
    </row>
    <row r="941" spans="1:25" ht="30" x14ac:dyDescent="0.25">
      <c r="A941" s="191" t="s">
        <v>674</v>
      </c>
      <c r="B941" s="228" t="s">
        <v>1003</v>
      </c>
      <c r="C941" s="193" t="s">
        <v>1004</v>
      </c>
      <c r="D941" s="194">
        <v>0</v>
      </c>
      <c r="E941" s="229">
        <v>0</v>
      </c>
      <c r="F941" s="230" t="s">
        <v>33</v>
      </c>
      <c r="G941" s="231">
        <v>0</v>
      </c>
      <c r="H941" s="232">
        <v>0</v>
      </c>
      <c r="I941" s="232">
        <v>0</v>
      </c>
      <c r="J941" s="232">
        <v>0</v>
      </c>
      <c r="K941" s="233">
        <v>0</v>
      </c>
      <c r="L941" s="232">
        <f t="shared" si="140"/>
        <v>0</v>
      </c>
      <c r="M941" s="234">
        <v>0</v>
      </c>
      <c r="N941" s="232">
        <f t="shared" si="149"/>
        <v>0</v>
      </c>
      <c r="O941" s="243"/>
      <c r="P941" s="216"/>
      <c r="Q941" s="236">
        <f t="shared" si="141"/>
        <v>0</v>
      </c>
      <c r="R941" s="237">
        <v>0</v>
      </c>
      <c r="S941" s="236">
        <f t="shared" si="142"/>
        <v>0</v>
      </c>
      <c r="T941" s="236">
        <f t="shared" si="143"/>
        <v>0</v>
      </c>
      <c r="U941" s="236">
        <f t="shared" si="144"/>
        <v>0</v>
      </c>
      <c r="V941" s="236">
        <f t="shared" si="145"/>
        <v>0</v>
      </c>
      <c r="W941" s="236">
        <f t="shared" si="146"/>
        <v>0</v>
      </c>
      <c r="X941" s="238">
        <f t="shared" si="147"/>
        <v>0</v>
      </c>
      <c r="Y941" s="238">
        <f t="shared" si="148"/>
        <v>0</v>
      </c>
    </row>
    <row r="942" spans="1:25" ht="45" x14ac:dyDescent="0.25">
      <c r="A942" s="191" t="s">
        <v>674</v>
      </c>
      <c r="B942" s="228" t="s">
        <v>1005</v>
      </c>
      <c r="C942" s="193" t="s">
        <v>1006</v>
      </c>
      <c r="D942" s="194">
        <v>75.400000000000006</v>
      </c>
      <c r="E942" s="229">
        <v>75.400000000000006</v>
      </c>
      <c r="F942" s="230" t="s">
        <v>76</v>
      </c>
      <c r="G942" s="231">
        <v>14</v>
      </c>
      <c r="H942" s="232">
        <v>0</v>
      </c>
      <c r="I942" s="232">
        <v>0</v>
      </c>
      <c r="J942" s="232">
        <v>0</v>
      </c>
      <c r="K942" s="233">
        <v>0</v>
      </c>
      <c r="L942" s="232">
        <f t="shared" si="140"/>
        <v>14</v>
      </c>
      <c r="M942" s="234">
        <v>14</v>
      </c>
      <c r="N942" s="232">
        <f t="shared" si="149"/>
        <v>0</v>
      </c>
      <c r="O942" s="243"/>
      <c r="P942" s="216"/>
      <c r="Q942" s="236">
        <f t="shared" si="141"/>
        <v>1055.6000000000001</v>
      </c>
      <c r="R942" s="237">
        <v>0</v>
      </c>
      <c r="S942" s="236">
        <f t="shared" si="142"/>
        <v>0</v>
      </c>
      <c r="T942" s="236">
        <f t="shared" si="143"/>
        <v>0</v>
      </c>
      <c r="U942" s="236">
        <f t="shared" si="144"/>
        <v>0</v>
      </c>
      <c r="V942" s="236">
        <f t="shared" si="145"/>
        <v>0</v>
      </c>
      <c r="W942" s="236">
        <f t="shared" si="146"/>
        <v>1055.6000000000001</v>
      </c>
      <c r="X942" s="238">
        <f t="shared" si="147"/>
        <v>1055.6000000000001</v>
      </c>
      <c r="Y942" s="238">
        <f t="shared" si="148"/>
        <v>0</v>
      </c>
    </row>
    <row r="943" spans="1:25" ht="45" x14ac:dyDescent="0.25">
      <c r="A943" s="191" t="s">
        <v>674</v>
      </c>
      <c r="B943" s="228" t="s">
        <v>1007</v>
      </c>
      <c r="C943" s="193" t="s">
        <v>1008</v>
      </c>
      <c r="D943" s="194">
        <v>1.35</v>
      </c>
      <c r="E943" s="229">
        <v>1.35</v>
      </c>
      <c r="F943" s="230" t="s">
        <v>33</v>
      </c>
      <c r="G943" s="231">
        <v>0</v>
      </c>
      <c r="H943" s="232">
        <v>0</v>
      </c>
      <c r="I943" s="232">
        <v>0</v>
      </c>
      <c r="J943" s="232">
        <v>0</v>
      </c>
      <c r="K943" s="233">
        <v>0</v>
      </c>
      <c r="L943" s="232">
        <f t="shared" si="140"/>
        <v>0</v>
      </c>
      <c r="M943" s="234">
        <v>0</v>
      </c>
      <c r="N943" s="232">
        <f t="shared" si="149"/>
        <v>0</v>
      </c>
      <c r="O943" s="243"/>
      <c r="P943" s="216"/>
      <c r="Q943" s="236">
        <f t="shared" si="141"/>
        <v>0</v>
      </c>
      <c r="R943" s="237">
        <v>0</v>
      </c>
      <c r="S943" s="236">
        <f t="shared" si="142"/>
        <v>0</v>
      </c>
      <c r="T943" s="236">
        <f t="shared" si="143"/>
        <v>0</v>
      </c>
      <c r="U943" s="236">
        <f t="shared" si="144"/>
        <v>0</v>
      </c>
      <c r="V943" s="236">
        <f t="shared" si="145"/>
        <v>0</v>
      </c>
      <c r="W943" s="236">
        <f t="shared" si="146"/>
        <v>0</v>
      </c>
      <c r="X943" s="238">
        <f t="shared" si="147"/>
        <v>0</v>
      </c>
      <c r="Y943" s="238">
        <f t="shared" si="148"/>
        <v>0</v>
      </c>
    </row>
    <row r="944" spans="1:25" ht="30" x14ac:dyDescent="0.25">
      <c r="A944" s="191" t="s">
        <v>674</v>
      </c>
      <c r="B944" s="228" t="s">
        <v>1009</v>
      </c>
      <c r="C944" s="193" t="s">
        <v>1010</v>
      </c>
      <c r="D944" s="194">
        <v>5.96</v>
      </c>
      <c r="E944" s="229">
        <v>5.96</v>
      </c>
      <c r="F944" s="230" t="s">
        <v>33</v>
      </c>
      <c r="G944" s="231">
        <v>0</v>
      </c>
      <c r="H944" s="232">
        <v>0</v>
      </c>
      <c r="I944" s="232">
        <v>0</v>
      </c>
      <c r="J944" s="232">
        <v>0</v>
      </c>
      <c r="K944" s="233">
        <v>0</v>
      </c>
      <c r="L944" s="232">
        <f t="shared" si="140"/>
        <v>0</v>
      </c>
      <c r="M944" s="234">
        <v>0</v>
      </c>
      <c r="N944" s="232">
        <f t="shared" si="149"/>
        <v>0</v>
      </c>
      <c r="O944" s="243"/>
      <c r="P944" s="216"/>
      <c r="Q944" s="236">
        <f t="shared" si="141"/>
        <v>0</v>
      </c>
      <c r="R944" s="237">
        <v>0</v>
      </c>
      <c r="S944" s="236">
        <f t="shared" si="142"/>
        <v>0</v>
      </c>
      <c r="T944" s="236">
        <f t="shared" si="143"/>
        <v>0</v>
      </c>
      <c r="U944" s="236">
        <f t="shared" si="144"/>
        <v>0</v>
      </c>
      <c r="V944" s="236">
        <f t="shared" si="145"/>
        <v>0</v>
      </c>
      <c r="W944" s="236">
        <f t="shared" si="146"/>
        <v>0</v>
      </c>
      <c r="X944" s="238">
        <f t="shared" si="147"/>
        <v>0</v>
      </c>
      <c r="Y944" s="238">
        <f t="shared" si="148"/>
        <v>0</v>
      </c>
    </row>
    <row r="945" spans="1:25" ht="45" x14ac:dyDescent="0.25">
      <c r="A945" s="191" t="s">
        <v>674</v>
      </c>
      <c r="B945" s="228" t="s">
        <v>1011</v>
      </c>
      <c r="C945" s="193" t="s">
        <v>1012</v>
      </c>
      <c r="D945" s="194">
        <v>7</v>
      </c>
      <c r="E945" s="229">
        <v>7</v>
      </c>
      <c r="F945" s="230" t="s">
        <v>33</v>
      </c>
      <c r="G945" s="231">
        <v>0</v>
      </c>
      <c r="H945" s="232">
        <v>0</v>
      </c>
      <c r="I945" s="232">
        <v>0</v>
      </c>
      <c r="J945" s="232">
        <v>0</v>
      </c>
      <c r="K945" s="233">
        <v>0</v>
      </c>
      <c r="L945" s="232">
        <f t="shared" si="140"/>
        <v>0</v>
      </c>
      <c r="M945" s="234">
        <v>0</v>
      </c>
      <c r="N945" s="232">
        <f t="shared" si="149"/>
        <v>0</v>
      </c>
      <c r="O945" s="243"/>
      <c r="P945" s="216"/>
      <c r="Q945" s="236">
        <f t="shared" si="141"/>
        <v>0</v>
      </c>
      <c r="R945" s="237">
        <v>0</v>
      </c>
      <c r="S945" s="236">
        <f t="shared" si="142"/>
        <v>0</v>
      </c>
      <c r="T945" s="236">
        <f t="shared" si="143"/>
        <v>0</v>
      </c>
      <c r="U945" s="236">
        <f t="shared" si="144"/>
        <v>0</v>
      </c>
      <c r="V945" s="236">
        <f t="shared" si="145"/>
        <v>0</v>
      </c>
      <c r="W945" s="236">
        <f t="shared" si="146"/>
        <v>0</v>
      </c>
      <c r="X945" s="238">
        <f t="shared" si="147"/>
        <v>0</v>
      </c>
      <c r="Y945" s="238">
        <f t="shared" si="148"/>
        <v>0</v>
      </c>
    </row>
    <row r="946" spans="1:25" ht="30" x14ac:dyDescent="0.25">
      <c r="A946" s="191" t="s">
        <v>674</v>
      </c>
      <c r="B946" s="228" t="s">
        <v>1013</v>
      </c>
      <c r="C946" s="193" t="s">
        <v>1014</v>
      </c>
      <c r="D946" s="194">
        <v>3.06</v>
      </c>
      <c r="E946" s="229">
        <v>3.06</v>
      </c>
      <c r="F946" s="230" t="s">
        <v>33</v>
      </c>
      <c r="G946" s="231">
        <v>0</v>
      </c>
      <c r="H946" s="232">
        <v>0</v>
      </c>
      <c r="I946" s="232">
        <v>0</v>
      </c>
      <c r="J946" s="232">
        <v>0</v>
      </c>
      <c r="K946" s="233">
        <v>0</v>
      </c>
      <c r="L946" s="232">
        <f t="shared" si="140"/>
        <v>0</v>
      </c>
      <c r="M946" s="234">
        <v>0</v>
      </c>
      <c r="N946" s="232">
        <f t="shared" si="149"/>
        <v>0</v>
      </c>
      <c r="O946" s="243"/>
      <c r="P946" s="216"/>
      <c r="Q946" s="236">
        <f t="shared" si="141"/>
        <v>0</v>
      </c>
      <c r="R946" s="237">
        <v>0</v>
      </c>
      <c r="S946" s="236">
        <f t="shared" si="142"/>
        <v>0</v>
      </c>
      <c r="T946" s="236">
        <f t="shared" si="143"/>
        <v>0</v>
      </c>
      <c r="U946" s="236">
        <f t="shared" si="144"/>
        <v>0</v>
      </c>
      <c r="V946" s="236">
        <f t="shared" si="145"/>
        <v>0</v>
      </c>
      <c r="W946" s="236">
        <f t="shared" si="146"/>
        <v>0</v>
      </c>
      <c r="X946" s="238">
        <f t="shared" si="147"/>
        <v>0</v>
      </c>
      <c r="Y946" s="238">
        <f t="shared" si="148"/>
        <v>0</v>
      </c>
    </row>
    <row r="947" spans="1:25" ht="30" x14ac:dyDescent="0.25">
      <c r="A947" s="191" t="s">
        <v>674</v>
      </c>
      <c r="B947" s="228" t="s">
        <v>1015</v>
      </c>
      <c r="C947" s="193" t="s">
        <v>1016</v>
      </c>
      <c r="D947" s="194">
        <v>17.84</v>
      </c>
      <c r="E947" s="229">
        <v>17.84</v>
      </c>
      <c r="F947" s="230" t="s">
        <v>33</v>
      </c>
      <c r="G947" s="231">
        <v>8</v>
      </c>
      <c r="H947" s="232">
        <v>0</v>
      </c>
      <c r="I947" s="232">
        <v>0</v>
      </c>
      <c r="J947" s="232">
        <v>0</v>
      </c>
      <c r="K947" s="233">
        <v>0</v>
      </c>
      <c r="L947" s="232">
        <f t="shared" si="140"/>
        <v>8</v>
      </c>
      <c r="M947" s="234">
        <v>8</v>
      </c>
      <c r="N947" s="232">
        <f t="shared" si="149"/>
        <v>0</v>
      </c>
      <c r="O947" s="243"/>
      <c r="P947" s="216"/>
      <c r="Q947" s="236">
        <f t="shared" si="141"/>
        <v>142.72</v>
      </c>
      <c r="R947" s="237">
        <v>0</v>
      </c>
      <c r="S947" s="236">
        <f t="shared" si="142"/>
        <v>0</v>
      </c>
      <c r="T947" s="236">
        <f t="shared" si="143"/>
        <v>0</v>
      </c>
      <c r="U947" s="236">
        <f t="shared" si="144"/>
        <v>0</v>
      </c>
      <c r="V947" s="236">
        <f t="shared" si="145"/>
        <v>0</v>
      </c>
      <c r="W947" s="236">
        <f t="shared" si="146"/>
        <v>142.72</v>
      </c>
      <c r="X947" s="238">
        <f t="shared" si="147"/>
        <v>142.72</v>
      </c>
      <c r="Y947" s="238">
        <f t="shared" si="148"/>
        <v>0</v>
      </c>
    </row>
    <row r="948" spans="1:25" ht="30" x14ac:dyDescent="0.25">
      <c r="A948" s="191" t="s">
        <v>674</v>
      </c>
      <c r="B948" s="228" t="s">
        <v>1017</v>
      </c>
      <c r="C948" s="193" t="s">
        <v>1018</v>
      </c>
      <c r="D948" s="194">
        <v>5</v>
      </c>
      <c r="E948" s="229">
        <v>5</v>
      </c>
      <c r="F948" s="230" t="s">
        <v>33</v>
      </c>
      <c r="G948" s="231">
        <v>0</v>
      </c>
      <c r="H948" s="232">
        <v>0</v>
      </c>
      <c r="I948" s="232">
        <v>0</v>
      </c>
      <c r="J948" s="232">
        <v>0</v>
      </c>
      <c r="K948" s="233">
        <v>0</v>
      </c>
      <c r="L948" s="232">
        <f t="shared" si="140"/>
        <v>0</v>
      </c>
      <c r="M948" s="234">
        <v>0</v>
      </c>
      <c r="N948" s="232">
        <f t="shared" si="149"/>
        <v>0</v>
      </c>
      <c r="O948" s="243"/>
      <c r="P948" s="216"/>
      <c r="Q948" s="236">
        <f t="shared" si="141"/>
        <v>0</v>
      </c>
      <c r="R948" s="237">
        <v>0</v>
      </c>
      <c r="S948" s="236">
        <f t="shared" si="142"/>
        <v>0</v>
      </c>
      <c r="T948" s="236">
        <f t="shared" si="143"/>
        <v>0</v>
      </c>
      <c r="U948" s="236">
        <f t="shared" si="144"/>
        <v>0</v>
      </c>
      <c r="V948" s="236">
        <f t="shared" si="145"/>
        <v>0</v>
      </c>
      <c r="W948" s="236">
        <f t="shared" si="146"/>
        <v>0</v>
      </c>
      <c r="X948" s="238">
        <f t="shared" si="147"/>
        <v>0</v>
      </c>
      <c r="Y948" s="238">
        <f t="shared" si="148"/>
        <v>0</v>
      </c>
    </row>
    <row r="949" spans="1:25" ht="30" x14ac:dyDescent="0.25">
      <c r="A949" s="191" t="s">
        <v>674</v>
      </c>
      <c r="B949" s="228" t="s">
        <v>1019</v>
      </c>
      <c r="C949" s="193" t="s">
        <v>1020</v>
      </c>
      <c r="D949" s="194">
        <v>58</v>
      </c>
      <c r="E949" s="229">
        <v>58</v>
      </c>
      <c r="F949" s="230" t="s">
        <v>33</v>
      </c>
      <c r="G949" s="231">
        <v>50</v>
      </c>
      <c r="H949" s="232">
        <v>0</v>
      </c>
      <c r="I949" s="232">
        <v>0</v>
      </c>
      <c r="J949" s="232">
        <v>0</v>
      </c>
      <c r="K949" s="233">
        <v>0</v>
      </c>
      <c r="L949" s="232">
        <f t="shared" si="140"/>
        <v>50</v>
      </c>
      <c r="M949" s="234">
        <v>50</v>
      </c>
      <c r="N949" s="232">
        <f t="shared" si="149"/>
        <v>0</v>
      </c>
      <c r="O949" s="243"/>
      <c r="P949" s="216"/>
      <c r="Q949" s="236">
        <f t="shared" si="141"/>
        <v>2900</v>
      </c>
      <c r="R949" s="237">
        <v>0</v>
      </c>
      <c r="S949" s="236">
        <f t="shared" si="142"/>
        <v>0</v>
      </c>
      <c r="T949" s="236">
        <f t="shared" si="143"/>
        <v>0</v>
      </c>
      <c r="U949" s="236">
        <f t="shared" si="144"/>
        <v>0</v>
      </c>
      <c r="V949" s="236">
        <f t="shared" si="145"/>
        <v>0</v>
      </c>
      <c r="W949" s="236">
        <f t="shared" si="146"/>
        <v>2900</v>
      </c>
      <c r="X949" s="238">
        <f t="shared" si="147"/>
        <v>2900</v>
      </c>
      <c r="Y949" s="238">
        <f t="shared" si="148"/>
        <v>0</v>
      </c>
    </row>
    <row r="950" spans="1:25" ht="45" x14ac:dyDescent="0.25">
      <c r="A950" s="191" t="s">
        <v>674</v>
      </c>
      <c r="B950" s="228" t="s">
        <v>1021</v>
      </c>
      <c r="C950" s="193" t="s">
        <v>1022</v>
      </c>
      <c r="D950" s="194">
        <v>22.56</v>
      </c>
      <c r="E950" s="229">
        <v>22.56</v>
      </c>
      <c r="F950" s="230" t="s">
        <v>33</v>
      </c>
      <c r="G950" s="231">
        <v>15</v>
      </c>
      <c r="H950" s="232">
        <v>0</v>
      </c>
      <c r="I950" s="232">
        <v>0</v>
      </c>
      <c r="J950" s="232">
        <v>3</v>
      </c>
      <c r="K950" s="233">
        <v>0</v>
      </c>
      <c r="L950" s="232">
        <f t="shared" si="140"/>
        <v>12</v>
      </c>
      <c r="M950" s="234">
        <v>12</v>
      </c>
      <c r="N950" s="232">
        <f t="shared" si="149"/>
        <v>0</v>
      </c>
      <c r="O950" s="243"/>
      <c r="P950" s="216"/>
      <c r="Q950" s="236">
        <f t="shared" si="141"/>
        <v>338.4</v>
      </c>
      <c r="R950" s="237">
        <v>0</v>
      </c>
      <c r="S950" s="236">
        <f t="shared" si="142"/>
        <v>0</v>
      </c>
      <c r="T950" s="236">
        <f t="shared" si="143"/>
        <v>0</v>
      </c>
      <c r="U950" s="236">
        <f t="shared" si="144"/>
        <v>67.679999999999993</v>
      </c>
      <c r="V950" s="236">
        <f t="shared" si="145"/>
        <v>0</v>
      </c>
      <c r="W950" s="236">
        <f t="shared" si="146"/>
        <v>270.71999999999997</v>
      </c>
      <c r="X950" s="238">
        <f t="shared" si="147"/>
        <v>270.71999999999997</v>
      </c>
      <c r="Y950" s="238">
        <f t="shared" si="148"/>
        <v>0</v>
      </c>
    </row>
    <row r="951" spans="1:25" ht="45" x14ac:dyDescent="0.25">
      <c r="A951" s="191" t="s">
        <v>674</v>
      </c>
      <c r="B951" s="228" t="s">
        <v>1023</v>
      </c>
      <c r="C951" s="193" t="s">
        <v>1024</v>
      </c>
      <c r="D951" s="194">
        <v>2.76</v>
      </c>
      <c r="E951" s="229">
        <v>2.76</v>
      </c>
      <c r="F951" s="230" t="s">
        <v>33</v>
      </c>
      <c r="G951" s="231">
        <v>100</v>
      </c>
      <c r="H951" s="232">
        <v>0</v>
      </c>
      <c r="I951" s="232">
        <v>0</v>
      </c>
      <c r="J951" s="232">
        <v>0</v>
      </c>
      <c r="K951" s="233">
        <v>0</v>
      </c>
      <c r="L951" s="232">
        <f t="shared" si="140"/>
        <v>100</v>
      </c>
      <c r="M951" s="234">
        <v>100</v>
      </c>
      <c r="N951" s="232">
        <f t="shared" si="149"/>
        <v>0</v>
      </c>
      <c r="O951" s="243"/>
      <c r="P951" s="216"/>
      <c r="Q951" s="236">
        <f t="shared" si="141"/>
        <v>276</v>
      </c>
      <c r="R951" s="237">
        <v>0</v>
      </c>
      <c r="S951" s="236">
        <f t="shared" si="142"/>
        <v>0</v>
      </c>
      <c r="T951" s="236">
        <f t="shared" si="143"/>
        <v>0</v>
      </c>
      <c r="U951" s="236">
        <f t="shared" si="144"/>
        <v>0</v>
      </c>
      <c r="V951" s="236">
        <f t="shared" si="145"/>
        <v>0</v>
      </c>
      <c r="W951" s="236">
        <f t="shared" si="146"/>
        <v>276</v>
      </c>
      <c r="X951" s="238">
        <f t="shared" si="147"/>
        <v>276</v>
      </c>
      <c r="Y951" s="238">
        <f t="shared" si="148"/>
        <v>0</v>
      </c>
    </row>
    <row r="952" spans="1:25" ht="30" x14ac:dyDescent="0.25">
      <c r="A952" s="191" t="s">
        <v>674</v>
      </c>
      <c r="B952" s="228" t="s">
        <v>1025</v>
      </c>
      <c r="C952" s="193" t="s">
        <v>1026</v>
      </c>
      <c r="D952" s="194">
        <v>11.67</v>
      </c>
      <c r="E952" s="229">
        <v>11.67</v>
      </c>
      <c r="F952" s="230" t="s">
        <v>33</v>
      </c>
      <c r="G952" s="231">
        <v>0</v>
      </c>
      <c r="H952" s="232">
        <v>0</v>
      </c>
      <c r="I952" s="232">
        <v>0</v>
      </c>
      <c r="J952" s="232">
        <v>0</v>
      </c>
      <c r="K952" s="233">
        <v>0</v>
      </c>
      <c r="L952" s="232">
        <f t="shared" si="140"/>
        <v>0</v>
      </c>
      <c r="M952" s="234">
        <v>0</v>
      </c>
      <c r="N952" s="232">
        <f t="shared" si="149"/>
        <v>0</v>
      </c>
      <c r="O952" s="243"/>
      <c r="P952" s="216"/>
      <c r="Q952" s="236">
        <f t="shared" si="141"/>
        <v>0</v>
      </c>
      <c r="R952" s="237">
        <v>0</v>
      </c>
      <c r="S952" s="236">
        <f t="shared" si="142"/>
        <v>0</v>
      </c>
      <c r="T952" s="236">
        <f t="shared" si="143"/>
        <v>0</v>
      </c>
      <c r="U952" s="236">
        <f t="shared" si="144"/>
        <v>0</v>
      </c>
      <c r="V952" s="236">
        <f t="shared" si="145"/>
        <v>0</v>
      </c>
      <c r="W952" s="236">
        <f t="shared" si="146"/>
        <v>0</v>
      </c>
      <c r="X952" s="238">
        <f t="shared" si="147"/>
        <v>0</v>
      </c>
      <c r="Y952" s="238">
        <f t="shared" si="148"/>
        <v>0</v>
      </c>
    </row>
    <row r="953" spans="1:25" ht="60" x14ac:dyDescent="0.25">
      <c r="A953" s="191" t="s">
        <v>674</v>
      </c>
      <c r="B953" s="228" t="s">
        <v>1027</v>
      </c>
      <c r="C953" s="193" t="s">
        <v>1028</v>
      </c>
      <c r="D953" s="194">
        <v>2.4700000000000002</v>
      </c>
      <c r="E953" s="229">
        <v>2.4700000000000002</v>
      </c>
      <c r="F953" s="230" t="s">
        <v>33</v>
      </c>
      <c r="G953" s="231">
        <v>0</v>
      </c>
      <c r="H953" s="232">
        <v>0</v>
      </c>
      <c r="I953" s="232">
        <v>0</v>
      </c>
      <c r="J953" s="232">
        <v>0</v>
      </c>
      <c r="K953" s="233">
        <v>0</v>
      </c>
      <c r="L953" s="232">
        <f t="shared" si="140"/>
        <v>0</v>
      </c>
      <c r="M953" s="234">
        <v>0</v>
      </c>
      <c r="N953" s="232">
        <f t="shared" si="149"/>
        <v>0</v>
      </c>
      <c r="O953" s="243"/>
      <c r="P953" s="216"/>
      <c r="Q953" s="236">
        <f t="shared" si="141"/>
        <v>0</v>
      </c>
      <c r="R953" s="237">
        <v>0</v>
      </c>
      <c r="S953" s="236">
        <f t="shared" si="142"/>
        <v>0</v>
      </c>
      <c r="T953" s="236">
        <f t="shared" si="143"/>
        <v>0</v>
      </c>
      <c r="U953" s="236">
        <f t="shared" si="144"/>
        <v>0</v>
      </c>
      <c r="V953" s="236">
        <f t="shared" si="145"/>
        <v>0</v>
      </c>
      <c r="W953" s="236">
        <f t="shared" si="146"/>
        <v>0</v>
      </c>
      <c r="X953" s="238">
        <f t="shared" si="147"/>
        <v>0</v>
      </c>
      <c r="Y953" s="238">
        <f t="shared" si="148"/>
        <v>0</v>
      </c>
    </row>
    <row r="954" spans="1:25" ht="30" x14ac:dyDescent="0.25">
      <c r="A954" s="191" t="s">
        <v>1298</v>
      </c>
      <c r="B954" s="228" t="s">
        <v>1415</v>
      </c>
      <c r="C954" s="193" t="s">
        <v>1416</v>
      </c>
      <c r="D954" s="194">
        <v>50</v>
      </c>
      <c r="E954" s="229">
        <v>50</v>
      </c>
      <c r="F954" s="230" t="s">
        <v>33</v>
      </c>
      <c r="G954" s="231">
        <v>0</v>
      </c>
      <c r="H954" s="232">
        <v>0</v>
      </c>
      <c r="I954" s="232">
        <v>0</v>
      </c>
      <c r="J954" s="232">
        <v>0</v>
      </c>
      <c r="K954" s="233">
        <v>0</v>
      </c>
      <c r="L954" s="232">
        <f t="shared" si="140"/>
        <v>0</v>
      </c>
      <c r="M954" s="234">
        <v>0</v>
      </c>
      <c r="N954" s="232">
        <f t="shared" si="149"/>
        <v>0</v>
      </c>
      <c r="O954" s="243"/>
      <c r="P954" s="216"/>
      <c r="Q954" s="236">
        <f t="shared" si="141"/>
        <v>0</v>
      </c>
      <c r="R954" s="237">
        <v>0</v>
      </c>
      <c r="S954" s="236">
        <f t="shared" si="142"/>
        <v>0</v>
      </c>
      <c r="T954" s="236">
        <f t="shared" si="143"/>
        <v>0</v>
      </c>
      <c r="U954" s="236">
        <f t="shared" si="144"/>
        <v>0</v>
      </c>
      <c r="V954" s="236">
        <f t="shared" si="145"/>
        <v>0</v>
      </c>
      <c r="W954" s="236">
        <f t="shared" si="146"/>
        <v>0</v>
      </c>
      <c r="X954" s="238">
        <f t="shared" si="147"/>
        <v>0</v>
      </c>
      <c r="Y954" s="238">
        <f t="shared" si="148"/>
        <v>0</v>
      </c>
    </row>
    <row r="955" spans="1:25" ht="30" x14ac:dyDescent="0.25">
      <c r="A955" s="191" t="s">
        <v>1739</v>
      </c>
      <c r="B955" s="228" t="s">
        <v>1863</v>
      </c>
      <c r="C955" s="193" t="s">
        <v>1864</v>
      </c>
      <c r="D955" s="194">
        <v>941.92</v>
      </c>
      <c r="E955" s="229">
        <v>941.92</v>
      </c>
      <c r="F955" s="230" t="s">
        <v>33</v>
      </c>
      <c r="G955" s="231">
        <v>0</v>
      </c>
      <c r="H955" s="232">
        <v>0</v>
      </c>
      <c r="I955" s="232">
        <v>0</v>
      </c>
      <c r="J955" s="232">
        <v>0</v>
      </c>
      <c r="K955" s="233">
        <v>0</v>
      </c>
      <c r="L955" s="232">
        <f t="shared" si="140"/>
        <v>0</v>
      </c>
      <c r="M955" s="234">
        <v>0</v>
      </c>
      <c r="N955" s="232">
        <f t="shared" si="149"/>
        <v>0</v>
      </c>
      <c r="O955" s="242"/>
      <c r="P955" s="216"/>
      <c r="Q955" s="236">
        <f t="shared" si="141"/>
        <v>0</v>
      </c>
      <c r="R955" s="237">
        <v>0</v>
      </c>
      <c r="S955" s="236">
        <f t="shared" si="142"/>
        <v>0</v>
      </c>
      <c r="T955" s="236">
        <f t="shared" si="143"/>
        <v>0</v>
      </c>
      <c r="U955" s="236">
        <f t="shared" si="144"/>
        <v>0</v>
      </c>
      <c r="V955" s="236">
        <f t="shared" si="145"/>
        <v>0</v>
      </c>
      <c r="W955" s="236">
        <f t="shared" si="146"/>
        <v>0</v>
      </c>
      <c r="X955" s="238">
        <f t="shared" si="147"/>
        <v>0</v>
      </c>
      <c r="Y955" s="238">
        <f t="shared" si="148"/>
        <v>0</v>
      </c>
    </row>
    <row r="956" spans="1:25" ht="30" x14ac:dyDescent="0.25">
      <c r="A956" s="191" t="s">
        <v>228</v>
      </c>
      <c r="B956" s="228" t="s">
        <v>584</v>
      </c>
      <c r="C956" s="193" t="s">
        <v>585</v>
      </c>
      <c r="D956" s="194">
        <v>829.05</v>
      </c>
      <c r="E956" s="229">
        <v>829.05</v>
      </c>
      <c r="F956" s="230" t="s">
        <v>33</v>
      </c>
      <c r="G956" s="231">
        <v>0</v>
      </c>
      <c r="H956" s="232">
        <v>0</v>
      </c>
      <c r="I956" s="232">
        <v>0</v>
      </c>
      <c r="J956" s="232">
        <v>0</v>
      </c>
      <c r="K956" s="233">
        <v>0</v>
      </c>
      <c r="L956" s="232">
        <f t="shared" si="140"/>
        <v>0</v>
      </c>
      <c r="M956" s="234">
        <v>0</v>
      </c>
      <c r="N956" s="232">
        <f t="shared" si="149"/>
        <v>0</v>
      </c>
      <c r="O956" s="242"/>
      <c r="P956" s="216"/>
      <c r="Q956" s="236">
        <f t="shared" si="141"/>
        <v>0</v>
      </c>
      <c r="R956" s="237">
        <v>0</v>
      </c>
      <c r="S956" s="236">
        <f t="shared" si="142"/>
        <v>0</v>
      </c>
      <c r="T956" s="236">
        <f t="shared" si="143"/>
        <v>0</v>
      </c>
      <c r="U956" s="236">
        <f t="shared" si="144"/>
        <v>0</v>
      </c>
      <c r="V956" s="236">
        <f t="shared" si="145"/>
        <v>0</v>
      </c>
      <c r="W956" s="236">
        <f t="shared" si="146"/>
        <v>0</v>
      </c>
      <c r="X956" s="238">
        <f t="shared" si="147"/>
        <v>0</v>
      </c>
      <c r="Y956" s="238">
        <f t="shared" si="148"/>
        <v>0</v>
      </c>
    </row>
    <row r="957" spans="1:25" ht="45" x14ac:dyDescent="0.25">
      <c r="A957" s="191" t="s">
        <v>228</v>
      </c>
      <c r="B957" s="228" t="s">
        <v>586</v>
      </c>
      <c r="C957" s="193" t="s">
        <v>587</v>
      </c>
      <c r="D957" s="194">
        <v>114.91000000000001</v>
      </c>
      <c r="E957" s="229">
        <v>114.91000000000001</v>
      </c>
      <c r="F957" s="230" t="s">
        <v>33</v>
      </c>
      <c r="G957" s="231">
        <v>0</v>
      </c>
      <c r="H957" s="232">
        <v>0</v>
      </c>
      <c r="I957" s="232">
        <v>0</v>
      </c>
      <c r="J957" s="232">
        <v>0</v>
      </c>
      <c r="K957" s="233">
        <v>0</v>
      </c>
      <c r="L957" s="232">
        <f t="shared" si="140"/>
        <v>0</v>
      </c>
      <c r="M957" s="234">
        <v>0</v>
      </c>
      <c r="N957" s="232">
        <f t="shared" si="149"/>
        <v>0</v>
      </c>
      <c r="O957" s="242"/>
      <c r="P957" s="216"/>
      <c r="Q957" s="236">
        <f t="shared" si="141"/>
        <v>0</v>
      </c>
      <c r="R957" s="237">
        <v>0</v>
      </c>
      <c r="S957" s="236">
        <f t="shared" si="142"/>
        <v>0</v>
      </c>
      <c r="T957" s="236">
        <f t="shared" si="143"/>
        <v>0</v>
      </c>
      <c r="U957" s="236">
        <f t="shared" si="144"/>
        <v>0</v>
      </c>
      <c r="V957" s="236">
        <f t="shared" si="145"/>
        <v>0</v>
      </c>
      <c r="W957" s="236">
        <f t="shared" si="146"/>
        <v>0</v>
      </c>
      <c r="X957" s="238">
        <f t="shared" si="147"/>
        <v>0</v>
      </c>
      <c r="Y957" s="238">
        <f t="shared" si="148"/>
        <v>0</v>
      </c>
    </row>
    <row r="958" spans="1:25" ht="45" x14ac:dyDescent="0.25">
      <c r="A958" s="191" t="s">
        <v>228</v>
      </c>
      <c r="B958" s="228" t="s">
        <v>588</v>
      </c>
      <c r="C958" s="193" t="s">
        <v>589</v>
      </c>
      <c r="D958" s="194">
        <v>1431.44</v>
      </c>
      <c r="E958" s="229">
        <v>1431.44</v>
      </c>
      <c r="F958" s="230" t="s">
        <v>33</v>
      </c>
      <c r="G958" s="231">
        <v>0</v>
      </c>
      <c r="H958" s="232">
        <v>0</v>
      </c>
      <c r="I958" s="232">
        <v>0</v>
      </c>
      <c r="J958" s="232">
        <v>0</v>
      </c>
      <c r="K958" s="233">
        <v>0</v>
      </c>
      <c r="L958" s="232">
        <f t="shared" si="140"/>
        <v>0</v>
      </c>
      <c r="M958" s="234">
        <v>0</v>
      </c>
      <c r="N958" s="232">
        <f t="shared" si="149"/>
        <v>0</v>
      </c>
      <c r="O958" s="243"/>
      <c r="P958" s="216"/>
      <c r="Q958" s="236">
        <f t="shared" si="141"/>
        <v>0</v>
      </c>
      <c r="R958" s="237">
        <v>0</v>
      </c>
      <c r="S958" s="236">
        <f t="shared" si="142"/>
        <v>0</v>
      </c>
      <c r="T958" s="236">
        <f t="shared" si="143"/>
        <v>0</v>
      </c>
      <c r="U958" s="236">
        <f t="shared" si="144"/>
        <v>0</v>
      </c>
      <c r="V958" s="236">
        <f t="shared" si="145"/>
        <v>0</v>
      </c>
      <c r="W958" s="236">
        <f t="shared" si="146"/>
        <v>0</v>
      </c>
      <c r="X958" s="238">
        <f t="shared" si="147"/>
        <v>0</v>
      </c>
      <c r="Y958" s="238">
        <f t="shared" si="148"/>
        <v>0</v>
      </c>
    </row>
    <row r="959" spans="1:25" ht="30" x14ac:dyDescent="0.25">
      <c r="A959" s="191" t="s">
        <v>1298</v>
      </c>
      <c r="B959" s="228" t="s">
        <v>1417</v>
      </c>
      <c r="C959" s="193" t="s">
        <v>1418</v>
      </c>
      <c r="D959" s="194">
        <v>25</v>
      </c>
      <c r="E959" s="229">
        <v>25</v>
      </c>
      <c r="F959" s="230" t="s">
        <v>33</v>
      </c>
      <c r="G959" s="231">
        <v>0</v>
      </c>
      <c r="H959" s="232">
        <v>0</v>
      </c>
      <c r="I959" s="232">
        <v>0</v>
      </c>
      <c r="J959" s="232">
        <v>0</v>
      </c>
      <c r="K959" s="233">
        <v>0</v>
      </c>
      <c r="L959" s="232">
        <f t="shared" si="140"/>
        <v>0</v>
      </c>
      <c r="M959" s="234">
        <v>0</v>
      </c>
      <c r="N959" s="232">
        <f t="shared" si="149"/>
        <v>0</v>
      </c>
      <c r="O959" s="243"/>
      <c r="P959" s="216"/>
      <c r="Q959" s="236">
        <f t="shared" si="141"/>
        <v>0</v>
      </c>
      <c r="R959" s="237">
        <v>0</v>
      </c>
      <c r="S959" s="236">
        <f t="shared" si="142"/>
        <v>0</v>
      </c>
      <c r="T959" s="236">
        <f t="shared" si="143"/>
        <v>0</v>
      </c>
      <c r="U959" s="236">
        <f t="shared" si="144"/>
        <v>0</v>
      </c>
      <c r="V959" s="236">
        <f t="shared" si="145"/>
        <v>0</v>
      </c>
      <c r="W959" s="236">
        <f t="shared" si="146"/>
        <v>0</v>
      </c>
      <c r="X959" s="238">
        <f t="shared" si="147"/>
        <v>0</v>
      </c>
      <c r="Y959" s="238">
        <f t="shared" si="148"/>
        <v>0</v>
      </c>
    </row>
    <row r="960" spans="1:25" ht="45" x14ac:dyDescent="0.25">
      <c r="A960" s="191" t="s">
        <v>228</v>
      </c>
      <c r="B960" s="228" t="s">
        <v>590</v>
      </c>
      <c r="C960" s="193" t="s">
        <v>591</v>
      </c>
      <c r="D960" s="194">
        <v>591.6</v>
      </c>
      <c r="E960" s="229">
        <v>591.6</v>
      </c>
      <c r="F960" s="230" t="s">
        <v>33</v>
      </c>
      <c r="G960" s="231">
        <v>2</v>
      </c>
      <c r="H960" s="232">
        <v>0</v>
      </c>
      <c r="I960" s="232">
        <v>0</v>
      </c>
      <c r="J960" s="232">
        <v>0</v>
      </c>
      <c r="K960" s="233">
        <v>0</v>
      </c>
      <c r="L960" s="232">
        <f t="shared" si="140"/>
        <v>2</v>
      </c>
      <c r="M960" s="234">
        <v>2</v>
      </c>
      <c r="N960" s="232">
        <f t="shared" si="149"/>
        <v>0</v>
      </c>
      <c r="O960" s="243"/>
      <c r="P960" s="216"/>
      <c r="Q960" s="236">
        <f t="shared" si="141"/>
        <v>1183.2</v>
      </c>
      <c r="R960" s="237">
        <v>0</v>
      </c>
      <c r="S960" s="236">
        <f t="shared" si="142"/>
        <v>0</v>
      </c>
      <c r="T960" s="236">
        <f t="shared" si="143"/>
        <v>0</v>
      </c>
      <c r="U960" s="236">
        <f t="shared" si="144"/>
        <v>0</v>
      </c>
      <c r="V960" s="236">
        <f t="shared" si="145"/>
        <v>0</v>
      </c>
      <c r="W960" s="236">
        <f t="shared" si="146"/>
        <v>1183.2</v>
      </c>
      <c r="X960" s="238">
        <f t="shared" si="147"/>
        <v>1183.2</v>
      </c>
      <c r="Y960" s="238">
        <f t="shared" si="148"/>
        <v>0</v>
      </c>
    </row>
    <row r="961" spans="1:25" ht="45" x14ac:dyDescent="0.25">
      <c r="A961" s="191" t="s">
        <v>228</v>
      </c>
      <c r="B961" s="228" t="s">
        <v>592</v>
      </c>
      <c r="C961" s="193" t="s">
        <v>593</v>
      </c>
      <c r="D961" s="194">
        <v>1624</v>
      </c>
      <c r="E961" s="229">
        <v>1624</v>
      </c>
      <c r="F961" s="230" t="s">
        <v>33</v>
      </c>
      <c r="G961" s="231">
        <v>0</v>
      </c>
      <c r="H961" s="232">
        <v>0</v>
      </c>
      <c r="I961" s="232">
        <v>0</v>
      </c>
      <c r="J961" s="232">
        <v>0</v>
      </c>
      <c r="K961" s="233">
        <v>0</v>
      </c>
      <c r="L961" s="232">
        <f t="shared" si="140"/>
        <v>0</v>
      </c>
      <c r="M961" s="234">
        <v>0</v>
      </c>
      <c r="N961" s="232">
        <f t="shared" si="149"/>
        <v>0</v>
      </c>
      <c r="O961" s="243"/>
      <c r="P961" s="216"/>
      <c r="Q961" s="236">
        <f t="shared" si="141"/>
        <v>0</v>
      </c>
      <c r="R961" s="237">
        <v>0</v>
      </c>
      <c r="S961" s="236">
        <f t="shared" si="142"/>
        <v>0</v>
      </c>
      <c r="T961" s="236">
        <f t="shared" si="143"/>
        <v>0</v>
      </c>
      <c r="U961" s="236">
        <f t="shared" si="144"/>
        <v>0</v>
      </c>
      <c r="V961" s="236">
        <f t="shared" si="145"/>
        <v>0</v>
      </c>
      <c r="W961" s="236">
        <f t="shared" si="146"/>
        <v>0</v>
      </c>
      <c r="X961" s="238">
        <f t="shared" si="147"/>
        <v>0</v>
      </c>
      <c r="Y961" s="238">
        <f t="shared" si="148"/>
        <v>0</v>
      </c>
    </row>
    <row r="962" spans="1:25" ht="45" x14ac:dyDescent="0.25">
      <c r="A962" s="191" t="s">
        <v>2634</v>
      </c>
      <c r="B962" s="228" t="s">
        <v>594</v>
      </c>
      <c r="C962" s="193" t="s">
        <v>595</v>
      </c>
      <c r="D962" s="194">
        <v>97.61</v>
      </c>
      <c r="E962" s="229">
        <v>97.61</v>
      </c>
      <c r="F962" s="230" t="s">
        <v>33</v>
      </c>
      <c r="G962" s="231">
        <v>0</v>
      </c>
      <c r="H962" s="232">
        <v>1</v>
      </c>
      <c r="I962" s="232">
        <v>0</v>
      </c>
      <c r="J962" s="232">
        <v>1</v>
      </c>
      <c r="K962" s="233">
        <v>0</v>
      </c>
      <c r="L962" s="232">
        <f t="shared" si="140"/>
        <v>0</v>
      </c>
      <c r="M962" s="234">
        <v>0</v>
      </c>
      <c r="N962" s="232">
        <f t="shared" si="149"/>
        <v>0</v>
      </c>
      <c r="O962" s="243"/>
      <c r="P962" s="216"/>
      <c r="Q962" s="236">
        <f t="shared" si="141"/>
        <v>0</v>
      </c>
      <c r="R962" s="237">
        <v>0</v>
      </c>
      <c r="S962" s="236">
        <f t="shared" si="142"/>
        <v>97.61</v>
      </c>
      <c r="T962" s="236">
        <f t="shared" si="143"/>
        <v>0</v>
      </c>
      <c r="U962" s="236">
        <f t="shared" si="144"/>
        <v>97.61</v>
      </c>
      <c r="V962" s="236">
        <f t="shared" si="145"/>
        <v>0</v>
      </c>
      <c r="W962" s="236">
        <f t="shared" si="146"/>
        <v>0</v>
      </c>
      <c r="X962" s="238">
        <f t="shared" si="147"/>
        <v>0</v>
      </c>
      <c r="Y962" s="238">
        <f t="shared" si="148"/>
        <v>0</v>
      </c>
    </row>
    <row r="963" spans="1:25" ht="45" x14ac:dyDescent="0.25">
      <c r="A963" s="191" t="s">
        <v>228</v>
      </c>
      <c r="B963" s="228" t="s">
        <v>596</v>
      </c>
      <c r="C963" s="193" t="s">
        <v>597</v>
      </c>
      <c r="D963" s="194">
        <v>147.9</v>
      </c>
      <c r="E963" s="229">
        <v>147.9</v>
      </c>
      <c r="F963" s="230" t="s">
        <v>33</v>
      </c>
      <c r="G963" s="231">
        <v>0</v>
      </c>
      <c r="H963" s="232">
        <v>0</v>
      </c>
      <c r="I963" s="232">
        <v>0</v>
      </c>
      <c r="J963" s="232">
        <v>0</v>
      </c>
      <c r="K963" s="233">
        <v>0</v>
      </c>
      <c r="L963" s="232">
        <f t="shared" si="140"/>
        <v>0</v>
      </c>
      <c r="M963" s="234">
        <v>0</v>
      </c>
      <c r="N963" s="232">
        <f t="shared" si="149"/>
        <v>0</v>
      </c>
      <c r="O963" s="243"/>
      <c r="P963" s="216"/>
      <c r="Q963" s="236">
        <f t="shared" si="141"/>
        <v>0</v>
      </c>
      <c r="R963" s="237">
        <v>0</v>
      </c>
      <c r="S963" s="236">
        <f t="shared" si="142"/>
        <v>0</v>
      </c>
      <c r="T963" s="236">
        <f t="shared" si="143"/>
        <v>0</v>
      </c>
      <c r="U963" s="236">
        <f t="shared" si="144"/>
        <v>0</v>
      </c>
      <c r="V963" s="236">
        <f t="shared" si="145"/>
        <v>0</v>
      </c>
      <c r="W963" s="236">
        <f t="shared" si="146"/>
        <v>0</v>
      </c>
      <c r="X963" s="238">
        <f t="shared" si="147"/>
        <v>0</v>
      </c>
      <c r="Y963" s="238">
        <f t="shared" si="148"/>
        <v>0</v>
      </c>
    </row>
    <row r="964" spans="1:25" ht="45" x14ac:dyDescent="0.25">
      <c r="A964" s="191" t="s">
        <v>1053</v>
      </c>
      <c r="B964" s="228" t="s">
        <v>1254</v>
      </c>
      <c r="C964" s="193" t="s">
        <v>1255</v>
      </c>
      <c r="D964" s="194">
        <v>299</v>
      </c>
      <c r="E964" s="229">
        <v>299</v>
      </c>
      <c r="F964" s="230" t="s">
        <v>33</v>
      </c>
      <c r="G964" s="231">
        <v>0</v>
      </c>
      <c r="H964" s="232">
        <v>0</v>
      </c>
      <c r="I964" s="232">
        <v>0</v>
      </c>
      <c r="J964" s="232">
        <v>0</v>
      </c>
      <c r="K964" s="233">
        <v>0</v>
      </c>
      <c r="L964" s="232">
        <f t="shared" si="140"/>
        <v>0</v>
      </c>
      <c r="M964" s="234">
        <v>0</v>
      </c>
      <c r="N964" s="232">
        <f t="shared" si="149"/>
        <v>0</v>
      </c>
      <c r="O964" s="243"/>
      <c r="P964" s="216"/>
      <c r="Q964" s="236">
        <f t="shared" si="141"/>
        <v>0</v>
      </c>
      <c r="R964" s="237">
        <v>0</v>
      </c>
      <c r="S964" s="236">
        <f t="shared" si="142"/>
        <v>0</v>
      </c>
      <c r="T964" s="236">
        <f t="shared" si="143"/>
        <v>0</v>
      </c>
      <c r="U964" s="236">
        <f t="shared" si="144"/>
        <v>0</v>
      </c>
      <c r="V964" s="236">
        <f t="shared" si="145"/>
        <v>0</v>
      </c>
      <c r="W964" s="236">
        <f t="shared" si="146"/>
        <v>0</v>
      </c>
      <c r="X964" s="238">
        <f t="shared" si="147"/>
        <v>0</v>
      </c>
      <c r="Y964" s="238">
        <f t="shared" si="148"/>
        <v>0</v>
      </c>
    </row>
    <row r="965" spans="1:25" ht="45" x14ac:dyDescent="0.25">
      <c r="A965" s="191" t="s">
        <v>1053</v>
      </c>
      <c r="B965" s="228" t="s">
        <v>1256</v>
      </c>
      <c r="C965" s="193" t="s">
        <v>1257</v>
      </c>
      <c r="D965" s="194">
        <v>449</v>
      </c>
      <c r="E965" s="229">
        <v>449</v>
      </c>
      <c r="F965" s="230" t="s">
        <v>33</v>
      </c>
      <c r="G965" s="231">
        <v>0</v>
      </c>
      <c r="H965" s="232">
        <v>0</v>
      </c>
      <c r="I965" s="232">
        <v>0</v>
      </c>
      <c r="J965" s="232">
        <v>0</v>
      </c>
      <c r="K965" s="232">
        <v>0</v>
      </c>
      <c r="L965" s="232">
        <f t="shared" si="140"/>
        <v>0</v>
      </c>
      <c r="M965" s="232">
        <v>0</v>
      </c>
      <c r="N965" s="232">
        <f t="shared" si="149"/>
        <v>0</v>
      </c>
      <c r="O965" s="243"/>
      <c r="P965" s="216"/>
      <c r="Q965" s="236">
        <f t="shared" si="141"/>
        <v>0</v>
      </c>
      <c r="R965" s="237">
        <v>0</v>
      </c>
      <c r="S965" s="236">
        <f t="shared" si="142"/>
        <v>0</v>
      </c>
      <c r="T965" s="236">
        <f t="shared" si="143"/>
        <v>0</v>
      </c>
      <c r="U965" s="236">
        <f t="shared" si="144"/>
        <v>0</v>
      </c>
      <c r="V965" s="236">
        <f t="shared" si="145"/>
        <v>0</v>
      </c>
      <c r="W965" s="236">
        <f t="shared" si="146"/>
        <v>0</v>
      </c>
      <c r="X965" s="238">
        <f t="shared" si="147"/>
        <v>0</v>
      </c>
      <c r="Y965" s="238">
        <f t="shared" si="148"/>
        <v>0</v>
      </c>
    </row>
    <row r="966" spans="1:25" ht="45" x14ac:dyDescent="0.25">
      <c r="A966" s="211" t="s">
        <v>27</v>
      </c>
      <c r="B966" s="260" t="s">
        <v>183</v>
      </c>
      <c r="C966" s="213" t="s">
        <v>184</v>
      </c>
      <c r="D966" s="214">
        <v>272.60000000000002</v>
      </c>
      <c r="E966" s="261">
        <v>272.60000000000002</v>
      </c>
      <c r="F966" s="262" t="s">
        <v>33</v>
      </c>
      <c r="G966" s="231">
        <v>0</v>
      </c>
      <c r="H966" s="232">
        <v>0</v>
      </c>
      <c r="I966" s="263">
        <v>0</v>
      </c>
      <c r="J966" s="232">
        <v>0</v>
      </c>
      <c r="K966" s="264">
        <v>0</v>
      </c>
      <c r="L966" s="232">
        <f t="shared" si="140"/>
        <v>0</v>
      </c>
      <c r="M966" s="265">
        <v>0</v>
      </c>
      <c r="N966" s="232">
        <f t="shared" si="149"/>
        <v>0</v>
      </c>
      <c r="O966" s="243"/>
      <c r="P966" s="216"/>
      <c r="Q966" s="236">
        <f t="shared" si="141"/>
        <v>0</v>
      </c>
      <c r="R966" s="237">
        <v>0</v>
      </c>
      <c r="S966" s="236">
        <f t="shared" si="142"/>
        <v>0</v>
      </c>
      <c r="T966" s="236">
        <f t="shared" si="143"/>
        <v>0</v>
      </c>
      <c r="U966" s="236">
        <f t="shared" si="144"/>
        <v>0</v>
      </c>
      <c r="V966" s="236">
        <f t="shared" si="145"/>
        <v>0</v>
      </c>
      <c r="W966" s="236">
        <f t="shared" si="146"/>
        <v>0</v>
      </c>
      <c r="X966" s="238">
        <f t="shared" si="147"/>
        <v>0</v>
      </c>
      <c r="Y966" s="238">
        <f t="shared" si="148"/>
        <v>0</v>
      </c>
    </row>
    <row r="967" spans="1:25" ht="45" x14ac:dyDescent="0.25">
      <c r="A967" s="211" t="s">
        <v>27</v>
      </c>
      <c r="B967" s="228" t="s">
        <v>185</v>
      </c>
      <c r="C967" s="193" t="s">
        <v>186</v>
      </c>
      <c r="D967" s="194">
        <v>98.02</v>
      </c>
      <c r="E967" s="229">
        <v>98.02</v>
      </c>
      <c r="F967" s="230" t="s">
        <v>53</v>
      </c>
      <c r="G967" s="231">
        <v>50</v>
      </c>
      <c r="H967" s="232">
        <v>10</v>
      </c>
      <c r="I967" s="232">
        <v>0</v>
      </c>
      <c r="J967" s="232">
        <v>5</v>
      </c>
      <c r="K967" s="233">
        <v>0</v>
      </c>
      <c r="L967" s="232">
        <f t="shared" si="140"/>
        <v>55</v>
      </c>
      <c r="M967" s="234">
        <v>55</v>
      </c>
      <c r="N967" s="232">
        <f t="shared" si="149"/>
        <v>0</v>
      </c>
      <c r="O967" s="244"/>
      <c r="P967" s="216"/>
      <c r="Q967" s="236">
        <f t="shared" si="141"/>
        <v>4901</v>
      </c>
      <c r="R967" s="237">
        <v>0</v>
      </c>
      <c r="S967" s="236">
        <f t="shared" si="142"/>
        <v>980.19999999999993</v>
      </c>
      <c r="T967" s="236">
        <f t="shared" si="143"/>
        <v>0</v>
      </c>
      <c r="U967" s="236">
        <f t="shared" si="144"/>
        <v>490.09999999999997</v>
      </c>
      <c r="V967" s="236">
        <f t="shared" si="145"/>
        <v>0</v>
      </c>
      <c r="W967" s="236">
        <f t="shared" si="146"/>
        <v>5391.0999999999995</v>
      </c>
      <c r="X967" s="238">
        <f t="shared" si="147"/>
        <v>5391.0999999999995</v>
      </c>
      <c r="Y967" s="238">
        <f t="shared" si="148"/>
        <v>0</v>
      </c>
    </row>
    <row r="968" spans="1:25" ht="45" x14ac:dyDescent="0.25">
      <c r="A968" s="211" t="s">
        <v>189</v>
      </c>
      <c r="B968" s="228" t="s">
        <v>224</v>
      </c>
      <c r="C968" s="193" t="s">
        <v>225</v>
      </c>
      <c r="D968" s="194">
        <v>172.26</v>
      </c>
      <c r="E968" s="229">
        <v>172.26</v>
      </c>
      <c r="F968" s="230" t="s">
        <v>53</v>
      </c>
      <c r="G968" s="231">
        <v>87</v>
      </c>
      <c r="H968" s="232">
        <v>205</v>
      </c>
      <c r="I968" s="232">
        <v>0</v>
      </c>
      <c r="J968" s="232">
        <v>201</v>
      </c>
      <c r="K968" s="233">
        <v>0</v>
      </c>
      <c r="L968" s="232">
        <f t="shared" si="140"/>
        <v>91</v>
      </c>
      <c r="M968" s="234">
        <v>91</v>
      </c>
      <c r="N968" s="232">
        <f t="shared" si="149"/>
        <v>0</v>
      </c>
      <c r="O968" s="244"/>
      <c r="P968" s="216"/>
      <c r="Q968" s="236">
        <f t="shared" si="141"/>
        <v>14986.619999999999</v>
      </c>
      <c r="R968" s="237">
        <v>0</v>
      </c>
      <c r="S968" s="236">
        <f t="shared" si="142"/>
        <v>35313.299999999996</v>
      </c>
      <c r="T968" s="236">
        <f t="shared" si="143"/>
        <v>0</v>
      </c>
      <c r="U968" s="236">
        <f t="shared" si="144"/>
        <v>34624.259999999995</v>
      </c>
      <c r="V968" s="236">
        <f t="shared" si="145"/>
        <v>0</v>
      </c>
      <c r="W968" s="236">
        <f t="shared" si="146"/>
        <v>15675.660000000003</v>
      </c>
      <c r="X968" s="238">
        <f t="shared" si="147"/>
        <v>15675.66</v>
      </c>
      <c r="Y968" s="238">
        <f t="shared" si="148"/>
        <v>0</v>
      </c>
    </row>
    <row r="969" spans="1:25" ht="30" x14ac:dyDescent="0.25">
      <c r="A969" s="211" t="s">
        <v>189</v>
      </c>
      <c r="B969" s="228" t="s">
        <v>226</v>
      </c>
      <c r="C969" s="193" t="s">
        <v>227</v>
      </c>
      <c r="D969" s="194">
        <v>164.72</v>
      </c>
      <c r="E969" s="229">
        <v>164.72</v>
      </c>
      <c r="F969" s="230" t="s">
        <v>33</v>
      </c>
      <c r="G969" s="231">
        <v>0</v>
      </c>
      <c r="H969" s="232">
        <v>2</v>
      </c>
      <c r="I969" s="232">
        <v>0</v>
      </c>
      <c r="J969" s="232">
        <v>2</v>
      </c>
      <c r="K969" s="233">
        <v>0</v>
      </c>
      <c r="L969" s="232">
        <f t="shared" ref="L969:L1032" si="150">G969+H969+I969-J969-K969</f>
        <v>0</v>
      </c>
      <c r="M969" s="234">
        <v>0</v>
      </c>
      <c r="N969" s="232">
        <f t="shared" si="149"/>
        <v>0</v>
      </c>
      <c r="O969" s="244"/>
      <c r="P969" s="216"/>
      <c r="Q969" s="236">
        <f t="shared" ref="Q969:Q1032" si="151">G969*D969</f>
        <v>0</v>
      </c>
      <c r="R969" s="237">
        <v>0</v>
      </c>
      <c r="S969" s="236">
        <f t="shared" ref="S969:S1032" si="152">H969*E969</f>
        <v>329.44</v>
      </c>
      <c r="T969" s="236">
        <f t="shared" ref="T969:T1032" si="153">E969*I969</f>
        <v>0</v>
      </c>
      <c r="U969" s="236">
        <f t="shared" ref="U969:U1032" si="154">E969*J969</f>
        <v>329.44</v>
      </c>
      <c r="V969" s="236">
        <f t="shared" ref="V969:V1032" si="155">E969*K969</f>
        <v>0</v>
      </c>
      <c r="W969" s="236">
        <f t="shared" ref="W969:W1032" si="156">Q969+R969+S969+T969-U969-V969</f>
        <v>0</v>
      </c>
      <c r="X969" s="238">
        <f t="shared" ref="X969:X1032" si="157">L969*E969</f>
        <v>0</v>
      </c>
      <c r="Y969" s="238">
        <f t="shared" ref="Y969:Y1032" si="158">X969-W969</f>
        <v>0</v>
      </c>
    </row>
    <row r="970" spans="1:25" ht="45" x14ac:dyDescent="0.25">
      <c r="A970" s="211" t="s">
        <v>1270</v>
      </c>
      <c r="B970" s="228" t="s">
        <v>1536</v>
      </c>
      <c r="C970" s="193" t="s">
        <v>1537</v>
      </c>
      <c r="D970" s="194">
        <v>162</v>
      </c>
      <c r="E970" s="229">
        <v>162</v>
      </c>
      <c r="F970" s="230" t="s">
        <v>33</v>
      </c>
      <c r="G970" s="231">
        <v>0</v>
      </c>
      <c r="H970" s="232">
        <v>0</v>
      </c>
      <c r="I970" s="232">
        <v>0</v>
      </c>
      <c r="J970" s="232">
        <v>0</v>
      </c>
      <c r="K970" s="233">
        <v>0</v>
      </c>
      <c r="L970" s="232">
        <f t="shared" si="150"/>
        <v>0</v>
      </c>
      <c r="M970" s="234">
        <v>0</v>
      </c>
      <c r="N970" s="232">
        <f t="shared" ref="N970:N1033" si="159">M970-L970</f>
        <v>0</v>
      </c>
      <c r="O970" s="243"/>
      <c r="P970" s="216"/>
      <c r="Q970" s="236">
        <f t="shared" si="151"/>
        <v>0</v>
      </c>
      <c r="R970" s="237">
        <v>0</v>
      </c>
      <c r="S970" s="236">
        <f t="shared" si="152"/>
        <v>0</v>
      </c>
      <c r="T970" s="236">
        <f t="shared" si="153"/>
        <v>0</v>
      </c>
      <c r="U970" s="236">
        <f t="shared" si="154"/>
        <v>0</v>
      </c>
      <c r="V970" s="236">
        <f t="shared" si="155"/>
        <v>0</v>
      </c>
      <c r="W970" s="236">
        <f t="shared" si="156"/>
        <v>0</v>
      </c>
      <c r="X970" s="238">
        <f t="shared" si="157"/>
        <v>0</v>
      </c>
      <c r="Y970" s="238">
        <f t="shared" si="158"/>
        <v>0</v>
      </c>
    </row>
    <row r="971" spans="1:25" ht="45" x14ac:dyDescent="0.25">
      <c r="A971" s="211" t="s">
        <v>1739</v>
      </c>
      <c r="B971" s="228" t="s">
        <v>1865</v>
      </c>
      <c r="C971" s="193" t="s">
        <v>1866</v>
      </c>
      <c r="D971" s="194">
        <v>1309.18</v>
      </c>
      <c r="E971" s="229">
        <v>1309.18</v>
      </c>
      <c r="F971" s="230" t="s">
        <v>33</v>
      </c>
      <c r="G971" s="231">
        <v>0</v>
      </c>
      <c r="H971" s="232">
        <v>0</v>
      </c>
      <c r="I971" s="232">
        <v>0</v>
      </c>
      <c r="J971" s="232">
        <v>0</v>
      </c>
      <c r="K971" s="233">
        <v>0</v>
      </c>
      <c r="L971" s="232">
        <f t="shared" si="150"/>
        <v>0</v>
      </c>
      <c r="M971" s="234">
        <v>0</v>
      </c>
      <c r="N971" s="232">
        <f t="shared" si="159"/>
        <v>0</v>
      </c>
      <c r="O971" s="243"/>
      <c r="P971" s="216"/>
      <c r="Q971" s="236">
        <f t="shared" si="151"/>
        <v>0</v>
      </c>
      <c r="R971" s="237">
        <v>0</v>
      </c>
      <c r="S971" s="236">
        <f t="shared" si="152"/>
        <v>0</v>
      </c>
      <c r="T971" s="236">
        <f t="shared" si="153"/>
        <v>0</v>
      </c>
      <c r="U971" s="236">
        <f t="shared" si="154"/>
        <v>0</v>
      </c>
      <c r="V971" s="236">
        <f t="shared" si="155"/>
        <v>0</v>
      </c>
      <c r="W971" s="236">
        <f t="shared" si="156"/>
        <v>0</v>
      </c>
      <c r="X971" s="238">
        <f t="shared" si="157"/>
        <v>0</v>
      </c>
      <c r="Y971" s="238">
        <f t="shared" si="158"/>
        <v>0</v>
      </c>
    </row>
    <row r="972" spans="1:25" ht="30" x14ac:dyDescent="0.25">
      <c r="A972" s="211"/>
      <c r="B972" s="228" t="s">
        <v>1867</v>
      </c>
      <c r="C972" s="193" t="s">
        <v>1868</v>
      </c>
      <c r="D972" s="194">
        <v>2308.4</v>
      </c>
      <c r="E972" s="229">
        <v>2308.4</v>
      </c>
      <c r="F972" s="230" t="s">
        <v>33</v>
      </c>
      <c r="G972" s="231">
        <v>0</v>
      </c>
      <c r="H972" s="232">
        <v>0</v>
      </c>
      <c r="I972" s="232">
        <v>0</v>
      </c>
      <c r="J972" s="232">
        <v>0</v>
      </c>
      <c r="K972" s="233">
        <v>0</v>
      </c>
      <c r="L972" s="232">
        <f t="shared" si="150"/>
        <v>0</v>
      </c>
      <c r="M972" s="234">
        <v>0</v>
      </c>
      <c r="N972" s="232">
        <f t="shared" si="159"/>
        <v>0</v>
      </c>
      <c r="O972" s="243"/>
      <c r="P972" s="216"/>
      <c r="Q972" s="236">
        <f t="shared" si="151"/>
        <v>0</v>
      </c>
      <c r="R972" s="237">
        <v>0</v>
      </c>
      <c r="S972" s="236">
        <f t="shared" si="152"/>
        <v>0</v>
      </c>
      <c r="T972" s="236">
        <f t="shared" si="153"/>
        <v>0</v>
      </c>
      <c r="U972" s="236">
        <f t="shared" si="154"/>
        <v>0</v>
      </c>
      <c r="V972" s="236">
        <f t="shared" si="155"/>
        <v>0</v>
      </c>
      <c r="W972" s="236">
        <f t="shared" si="156"/>
        <v>0</v>
      </c>
      <c r="X972" s="238">
        <f t="shared" si="157"/>
        <v>0</v>
      </c>
      <c r="Y972" s="238">
        <f t="shared" si="158"/>
        <v>0</v>
      </c>
    </row>
    <row r="973" spans="1:25" ht="45" x14ac:dyDescent="0.25">
      <c r="A973" s="211" t="s">
        <v>1270</v>
      </c>
      <c r="B973" s="228" t="s">
        <v>1538</v>
      </c>
      <c r="C973" s="193" t="s">
        <v>1539</v>
      </c>
      <c r="D973" s="194">
        <v>190.14</v>
      </c>
      <c r="E973" s="229">
        <v>190.14</v>
      </c>
      <c r="F973" s="230" t="s">
        <v>33</v>
      </c>
      <c r="G973" s="231">
        <v>0</v>
      </c>
      <c r="H973" s="232">
        <v>0</v>
      </c>
      <c r="I973" s="232">
        <v>0</v>
      </c>
      <c r="J973" s="232">
        <v>0</v>
      </c>
      <c r="K973" s="233">
        <v>0</v>
      </c>
      <c r="L973" s="232">
        <f t="shared" si="150"/>
        <v>0</v>
      </c>
      <c r="M973" s="234">
        <v>0</v>
      </c>
      <c r="N973" s="232">
        <f t="shared" si="159"/>
        <v>0</v>
      </c>
      <c r="O973" s="243"/>
      <c r="P973" s="216"/>
      <c r="Q973" s="236">
        <f t="shared" si="151"/>
        <v>0</v>
      </c>
      <c r="R973" s="237">
        <v>0</v>
      </c>
      <c r="S973" s="236">
        <f t="shared" si="152"/>
        <v>0</v>
      </c>
      <c r="T973" s="236">
        <f t="shared" si="153"/>
        <v>0</v>
      </c>
      <c r="U973" s="236">
        <f t="shared" si="154"/>
        <v>0</v>
      </c>
      <c r="V973" s="236">
        <f t="shared" si="155"/>
        <v>0</v>
      </c>
      <c r="W973" s="236">
        <f t="shared" si="156"/>
        <v>0</v>
      </c>
      <c r="X973" s="238">
        <f t="shared" si="157"/>
        <v>0</v>
      </c>
      <c r="Y973" s="238">
        <f t="shared" si="158"/>
        <v>0</v>
      </c>
    </row>
    <row r="974" spans="1:25" ht="30" x14ac:dyDescent="0.25">
      <c r="A974" s="211" t="s">
        <v>1741</v>
      </c>
      <c r="B974" s="228" t="s">
        <v>1746</v>
      </c>
      <c r="C974" s="193" t="s">
        <v>1747</v>
      </c>
      <c r="D974" s="194">
        <v>371.2</v>
      </c>
      <c r="E974" s="229">
        <v>371.2</v>
      </c>
      <c r="F974" s="230" t="s">
        <v>33</v>
      </c>
      <c r="G974" s="231">
        <v>1</v>
      </c>
      <c r="H974" s="232">
        <v>0</v>
      </c>
      <c r="I974" s="232">
        <v>0</v>
      </c>
      <c r="J974" s="232">
        <v>0</v>
      </c>
      <c r="K974" s="233">
        <v>0</v>
      </c>
      <c r="L974" s="232">
        <f t="shared" si="150"/>
        <v>1</v>
      </c>
      <c r="M974" s="234">
        <v>1</v>
      </c>
      <c r="N974" s="232">
        <f t="shared" si="159"/>
        <v>0</v>
      </c>
      <c r="O974" s="243"/>
      <c r="P974" s="216"/>
      <c r="Q974" s="236">
        <f t="shared" si="151"/>
        <v>371.2</v>
      </c>
      <c r="R974" s="237">
        <v>0</v>
      </c>
      <c r="S974" s="236">
        <f t="shared" si="152"/>
        <v>0</v>
      </c>
      <c r="T974" s="236">
        <f t="shared" si="153"/>
        <v>0</v>
      </c>
      <c r="U974" s="236">
        <f t="shared" si="154"/>
        <v>0</v>
      </c>
      <c r="V974" s="236">
        <f t="shared" si="155"/>
        <v>0</v>
      </c>
      <c r="W974" s="236">
        <f t="shared" si="156"/>
        <v>371.2</v>
      </c>
      <c r="X974" s="238">
        <f t="shared" si="157"/>
        <v>371.2</v>
      </c>
      <c r="Y974" s="238">
        <f t="shared" si="158"/>
        <v>0</v>
      </c>
    </row>
    <row r="975" spans="1:25" ht="30" x14ac:dyDescent="0.25">
      <c r="A975" s="211" t="s">
        <v>1053</v>
      </c>
      <c r="B975" s="228" t="s">
        <v>1258</v>
      </c>
      <c r="C975" s="193" t="s">
        <v>1259</v>
      </c>
      <c r="D975" s="194">
        <v>19</v>
      </c>
      <c r="E975" s="229">
        <v>19</v>
      </c>
      <c r="F975" s="230" t="s">
        <v>33</v>
      </c>
      <c r="G975" s="231">
        <v>0</v>
      </c>
      <c r="H975" s="232">
        <v>0</v>
      </c>
      <c r="I975" s="232">
        <v>0</v>
      </c>
      <c r="J975" s="232">
        <v>0</v>
      </c>
      <c r="K975" s="233">
        <v>0</v>
      </c>
      <c r="L975" s="232">
        <f t="shared" si="150"/>
        <v>0</v>
      </c>
      <c r="M975" s="234">
        <v>0</v>
      </c>
      <c r="N975" s="232">
        <f t="shared" si="159"/>
        <v>0</v>
      </c>
      <c r="O975" s="243"/>
      <c r="P975" s="216"/>
      <c r="Q975" s="236">
        <f t="shared" si="151"/>
        <v>0</v>
      </c>
      <c r="R975" s="237">
        <v>0</v>
      </c>
      <c r="S975" s="236">
        <f t="shared" si="152"/>
        <v>0</v>
      </c>
      <c r="T975" s="236">
        <f t="shared" si="153"/>
        <v>0</v>
      </c>
      <c r="U975" s="236">
        <f t="shared" si="154"/>
        <v>0</v>
      </c>
      <c r="V975" s="236">
        <f t="shared" si="155"/>
        <v>0</v>
      </c>
      <c r="W975" s="236">
        <f t="shared" si="156"/>
        <v>0</v>
      </c>
      <c r="X975" s="238">
        <f t="shared" si="157"/>
        <v>0</v>
      </c>
      <c r="Y975" s="238">
        <f t="shared" si="158"/>
        <v>0</v>
      </c>
    </row>
    <row r="976" spans="1:25" ht="30" x14ac:dyDescent="0.25">
      <c r="A976" s="211" t="s">
        <v>1053</v>
      </c>
      <c r="B976" s="228" t="s">
        <v>1260</v>
      </c>
      <c r="C976" s="193" t="s">
        <v>1261</v>
      </c>
      <c r="D976" s="194">
        <v>35</v>
      </c>
      <c r="E976" s="229">
        <v>35</v>
      </c>
      <c r="F976" s="230" t="s">
        <v>33</v>
      </c>
      <c r="G976" s="231">
        <v>0</v>
      </c>
      <c r="H976" s="232">
        <v>0</v>
      </c>
      <c r="I976" s="232">
        <v>0</v>
      </c>
      <c r="J976" s="232">
        <v>0</v>
      </c>
      <c r="K976" s="233">
        <v>0</v>
      </c>
      <c r="L976" s="232">
        <f t="shared" si="150"/>
        <v>0</v>
      </c>
      <c r="M976" s="234">
        <v>0</v>
      </c>
      <c r="N976" s="232">
        <f t="shared" si="159"/>
        <v>0</v>
      </c>
      <c r="O976" s="243"/>
      <c r="P976" s="216"/>
      <c r="Q976" s="236">
        <f t="shared" si="151"/>
        <v>0</v>
      </c>
      <c r="R976" s="237">
        <v>0</v>
      </c>
      <c r="S976" s="236">
        <f t="shared" si="152"/>
        <v>0</v>
      </c>
      <c r="T976" s="236">
        <f t="shared" si="153"/>
        <v>0</v>
      </c>
      <c r="U976" s="236">
        <f t="shared" si="154"/>
        <v>0</v>
      </c>
      <c r="V976" s="236">
        <f t="shared" si="155"/>
        <v>0</v>
      </c>
      <c r="W976" s="236">
        <f t="shared" si="156"/>
        <v>0</v>
      </c>
      <c r="X976" s="238">
        <f t="shared" si="157"/>
        <v>0</v>
      </c>
      <c r="Y976" s="238">
        <f t="shared" si="158"/>
        <v>0</v>
      </c>
    </row>
    <row r="977" spans="1:25" ht="30" x14ac:dyDescent="0.25">
      <c r="A977" s="191" t="s">
        <v>1298</v>
      </c>
      <c r="B977" s="228" t="s">
        <v>1419</v>
      </c>
      <c r="C977" s="193" t="s">
        <v>1420</v>
      </c>
      <c r="D977" s="194">
        <v>49</v>
      </c>
      <c r="E977" s="229">
        <v>49</v>
      </c>
      <c r="F977" s="230" t="s">
        <v>33</v>
      </c>
      <c r="G977" s="231">
        <v>0</v>
      </c>
      <c r="H977" s="232">
        <v>0</v>
      </c>
      <c r="I977" s="232">
        <v>0</v>
      </c>
      <c r="J977" s="232">
        <v>0</v>
      </c>
      <c r="K977" s="233">
        <v>0</v>
      </c>
      <c r="L977" s="232">
        <f t="shared" si="150"/>
        <v>0</v>
      </c>
      <c r="M977" s="234">
        <v>0</v>
      </c>
      <c r="N977" s="232">
        <f t="shared" si="159"/>
        <v>0</v>
      </c>
      <c r="O977" s="243"/>
      <c r="P977" s="216"/>
      <c r="Q977" s="236">
        <f t="shared" si="151"/>
        <v>0</v>
      </c>
      <c r="R977" s="237">
        <v>0</v>
      </c>
      <c r="S977" s="236">
        <f t="shared" si="152"/>
        <v>0</v>
      </c>
      <c r="T977" s="236">
        <f t="shared" si="153"/>
        <v>0</v>
      </c>
      <c r="U977" s="236">
        <f t="shared" si="154"/>
        <v>0</v>
      </c>
      <c r="V977" s="236">
        <f t="shared" si="155"/>
        <v>0</v>
      </c>
      <c r="W977" s="236">
        <f t="shared" si="156"/>
        <v>0</v>
      </c>
      <c r="X977" s="238">
        <f t="shared" si="157"/>
        <v>0</v>
      </c>
      <c r="Y977" s="238">
        <f t="shared" si="158"/>
        <v>0</v>
      </c>
    </row>
    <row r="978" spans="1:25" ht="30" x14ac:dyDescent="0.25">
      <c r="A978" s="191" t="s">
        <v>228</v>
      </c>
      <c r="B978" s="228" t="s">
        <v>598</v>
      </c>
      <c r="C978" s="193" t="s">
        <v>599</v>
      </c>
      <c r="D978" s="194">
        <v>0</v>
      </c>
      <c r="E978" s="229">
        <v>0</v>
      </c>
      <c r="F978" s="230" t="s">
        <v>33</v>
      </c>
      <c r="G978" s="231">
        <v>0</v>
      </c>
      <c r="H978" s="232">
        <v>0</v>
      </c>
      <c r="I978" s="232">
        <v>0</v>
      </c>
      <c r="J978" s="232">
        <v>0</v>
      </c>
      <c r="K978" s="233">
        <v>0</v>
      </c>
      <c r="L978" s="232">
        <f t="shared" si="150"/>
        <v>0</v>
      </c>
      <c r="M978" s="234">
        <v>0</v>
      </c>
      <c r="N978" s="232">
        <f t="shared" si="159"/>
        <v>0</v>
      </c>
      <c r="O978" s="243"/>
      <c r="P978" s="216"/>
      <c r="Q978" s="236">
        <f t="shared" si="151"/>
        <v>0</v>
      </c>
      <c r="R978" s="237">
        <v>0</v>
      </c>
      <c r="S978" s="236">
        <f t="shared" si="152"/>
        <v>0</v>
      </c>
      <c r="T978" s="236">
        <f t="shared" si="153"/>
        <v>0</v>
      </c>
      <c r="U978" s="236">
        <f t="shared" si="154"/>
        <v>0</v>
      </c>
      <c r="V978" s="236">
        <f t="shared" si="155"/>
        <v>0</v>
      </c>
      <c r="W978" s="236">
        <f t="shared" si="156"/>
        <v>0</v>
      </c>
      <c r="X978" s="238">
        <f t="shared" si="157"/>
        <v>0</v>
      </c>
      <c r="Y978" s="238">
        <f t="shared" si="158"/>
        <v>0</v>
      </c>
    </row>
    <row r="979" spans="1:25" ht="30" x14ac:dyDescent="0.25">
      <c r="A979" s="191" t="s">
        <v>228</v>
      </c>
      <c r="B979" s="228" t="s">
        <v>600</v>
      </c>
      <c r="C979" s="193" t="s">
        <v>601</v>
      </c>
      <c r="D979" s="194">
        <v>0</v>
      </c>
      <c r="E979" s="229">
        <v>0</v>
      </c>
      <c r="F979" s="230" t="s">
        <v>33</v>
      </c>
      <c r="G979" s="231">
        <v>0</v>
      </c>
      <c r="H979" s="232">
        <v>0</v>
      </c>
      <c r="I979" s="232">
        <v>0</v>
      </c>
      <c r="J979" s="232">
        <v>0</v>
      </c>
      <c r="K979" s="233">
        <v>0</v>
      </c>
      <c r="L979" s="232">
        <f t="shared" si="150"/>
        <v>0</v>
      </c>
      <c r="M979" s="234">
        <v>0</v>
      </c>
      <c r="N979" s="232">
        <f t="shared" si="159"/>
        <v>0</v>
      </c>
      <c r="O979" s="243"/>
      <c r="P979" s="216"/>
      <c r="Q979" s="236">
        <f t="shared" si="151"/>
        <v>0</v>
      </c>
      <c r="R979" s="237">
        <v>0</v>
      </c>
      <c r="S979" s="236">
        <f t="shared" si="152"/>
        <v>0</v>
      </c>
      <c r="T979" s="236">
        <f t="shared" si="153"/>
        <v>0</v>
      </c>
      <c r="U979" s="236">
        <f t="shared" si="154"/>
        <v>0</v>
      </c>
      <c r="V979" s="236">
        <f t="shared" si="155"/>
        <v>0</v>
      </c>
      <c r="W979" s="236">
        <f t="shared" si="156"/>
        <v>0</v>
      </c>
      <c r="X979" s="238">
        <f t="shared" si="157"/>
        <v>0</v>
      </c>
      <c r="Y979" s="238">
        <f t="shared" si="158"/>
        <v>0</v>
      </c>
    </row>
    <row r="980" spans="1:25" ht="45" x14ac:dyDescent="0.25">
      <c r="A980" s="191" t="s">
        <v>228</v>
      </c>
      <c r="B980" s="228" t="s">
        <v>602</v>
      </c>
      <c r="C980" s="193" t="s">
        <v>603</v>
      </c>
      <c r="D980" s="194">
        <v>89.7</v>
      </c>
      <c r="E980" s="229">
        <v>89.7</v>
      </c>
      <c r="F980" s="230" t="s">
        <v>33</v>
      </c>
      <c r="G980" s="231">
        <v>0</v>
      </c>
      <c r="H980" s="232">
        <v>0</v>
      </c>
      <c r="I980" s="232">
        <v>0</v>
      </c>
      <c r="J980" s="232">
        <v>0</v>
      </c>
      <c r="K980" s="233">
        <v>0</v>
      </c>
      <c r="L980" s="232">
        <f t="shared" si="150"/>
        <v>0</v>
      </c>
      <c r="M980" s="234">
        <v>0</v>
      </c>
      <c r="N980" s="232">
        <f t="shared" si="159"/>
        <v>0</v>
      </c>
      <c r="O980" s="243"/>
      <c r="P980" s="216"/>
      <c r="Q980" s="236">
        <f t="shared" si="151"/>
        <v>0</v>
      </c>
      <c r="R980" s="237">
        <v>0</v>
      </c>
      <c r="S980" s="236">
        <f t="shared" si="152"/>
        <v>0</v>
      </c>
      <c r="T980" s="236">
        <f t="shared" si="153"/>
        <v>0</v>
      </c>
      <c r="U980" s="236">
        <f t="shared" si="154"/>
        <v>0</v>
      </c>
      <c r="V980" s="236">
        <f t="shared" si="155"/>
        <v>0</v>
      </c>
      <c r="W980" s="236">
        <f t="shared" si="156"/>
        <v>0</v>
      </c>
      <c r="X980" s="238">
        <f t="shared" si="157"/>
        <v>0</v>
      </c>
      <c r="Y980" s="238">
        <f t="shared" si="158"/>
        <v>0</v>
      </c>
    </row>
    <row r="981" spans="1:25" ht="45" x14ac:dyDescent="0.25">
      <c r="A981" s="191" t="s">
        <v>1298</v>
      </c>
      <c r="B981" s="228" t="s">
        <v>1421</v>
      </c>
      <c r="C981" s="193" t="s">
        <v>1422</v>
      </c>
      <c r="D981" s="194">
        <v>458.2</v>
      </c>
      <c r="E981" s="229">
        <v>458.2</v>
      </c>
      <c r="F981" s="230" t="s">
        <v>33</v>
      </c>
      <c r="G981" s="231">
        <v>0</v>
      </c>
      <c r="H981" s="232">
        <v>0</v>
      </c>
      <c r="I981" s="232">
        <v>0</v>
      </c>
      <c r="J981" s="232">
        <v>0</v>
      </c>
      <c r="K981" s="233">
        <v>0</v>
      </c>
      <c r="L981" s="232">
        <f t="shared" si="150"/>
        <v>0</v>
      </c>
      <c r="M981" s="234">
        <v>0</v>
      </c>
      <c r="N981" s="232">
        <f t="shared" si="159"/>
        <v>0</v>
      </c>
      <c r="O981" s="243"/>
      <c r="P981" s="216"/>
      <c r="Q981" s="236">
        <f t="shared" si="151"/>
        <v>0</v>
      </c>
      <c r="R981" s="237">
        <v>0</v>
      </c>
      <c r="S981" s="236">
        <f t="shared" si="152"/>
        <v>0</v>
      </c>
      <c r="T981" s="236">
        <f t="shared" si="153"/>
        <v>0</v>
      </c>
      <c r="U981" s="236">
        <f t="shared" si="154"/>
        <v>0</v>
      </c>
      <c r="V981" s="236">
        <f t="shared" si="155"/>
        <v>0</v>
      </c>
      <c r="W981" s="236">
        <f t="shared" si="156"/>
        <v>0</v>
      </c>
      <c r="X981" s="238">
        <f t="shared" si="157"/>
        <v>0</v>
      </c>
      <c r="Y981" s="238">
        <f t="shared" si="158"/>
        <v>0</v>
      </c>
    </row>
    <row r="982" spans="1:25" ht="60" x14ac:dyDescent="0.25">
      <c r="A982" s="191" t="s">
        <v>228</v>
      </c>
      <c r="B982" s="228" t="s">
        <v>604</v>
      </c>
      <c r="C982" s="193" t="s">
        <v>605</v>
      </c>
      <c r="D982" s="194">
        <v>1595</v>
      </c>
      <c r="E982" s="229">
        <v>1595</v>
      </c>
      <c r="F982" s="230" t="s">
        <v>33</v>
      </c>
      <c r="G982" s="231">
        <v>2</v>
      </c>
      <c r="H982" s="232">
        <v>0</v>
      </c>
      <c r="I982" s="232">
        <v>0</v>
      </c>
      <c r="J982" s="232">
        <v>0</v>
      </c>
      <c r="K982" s="233">
        <v>0</v>
      </c>
      <c r="L982" s="232">
        <f t="shared" si="150"/>
        <v>2</v>
      </c>
      <c r="M982" s="234">
        <v>2</v>
      </c>
      <c r="N982" s="232">
        <f t="shared" si="159"/>
        <v>0</v>
      </c>
      <c r="O982" s="243"/>
      <c r="P982" s="216"/>
      <c r="Q982" s="236">
        <f t="shared" si="151"/>
        <v>3190</v>
      </c>
      <c r="R982" s="237">
        <v>0</v>
      </c>
      <c r="S982" s="236">
        <f t="shared" si="152"/>
        <v>0</v>
      </c>
      <c r="T982" s="236">
        <f t="shared" si="153"/>
        <v>0</v>
      </c>
      <c r="U982" s="236">
        <f t="shared" si="154"/>
        <v>0</v>
      </c>
      <c r="V982" s="236">
        <f t="shared" si="155"/>
        <v>0</v>
      </c>
      <c r="W982" s="236">
        <f t="shared" si="156"/>
        <v>3190</v>
      </c>
      <c r="X982" s="238">
        <f t="shared" si="157"/>
        <v>3190</v>
      </c>
      <c r="Y982" s="238">
        <f t="shared" si="158"/>
        <v>0</v>
      </c>
    </row>
    <row r="983" spans="1:25" ht="45" x14ac:dyDescent="0.25">
      <c r="A983" s="191" t="s">
        <v>1053</v>
      </c>
      <c r="B983" s="228" t="s">
        <v>1262</v>
      </c>
      <c r="C983" s="193" t="s">
        <v>1263</v>
      </c>
      <c r="D983" s="194">
        <v>54.47</v>
      </c>
      <c r="E983" s="229">
        <v>54.47</v>
      </c>
      <c r="F983" s="230" t="s">
        <v>33</v>
      </c>
      <c r="G983" s="231">
        <v>44</v>
      </c>
      <c r="H983" s="232">
        <v>0</v>
      </c>
      <c r="I983" s="232">
        <v>0</v>
      </c>
      <c r="J983" s="232">
        <v>10</v>
      </c>
      <c r="K983" s="233">
        <v>0</v>
      </c>
      <c r="L983" s="232">
        <f t="shared" si="150"/>
        <v>34</v>
      </c>
      <c r="M983" s="234">
        <v>34</v>
      </c>
      <c r="N983" s="232">
        <f t="shared" si="159"/>
        <v>0</v>
      </c>
      <c r="O983" s="243"/>
      <c r="P983" s="216"/>
      <c r="Q983" s="236">
        <f t="shared" si="151"/>
        <v>2396.6799999999998</v>
      </c>
      <c r="R983" s="237">
        <v>0</v>
      </c>
      <c r="S983" s="236">
        <f t="shared" si="152"/>
        <v>0</v>
      </c>
      <c r="T983" s="236">
        <f t="shared" si="153"/>
        <v>0</v>
      </c>
      <c r="U983" s="236">
        <f t="shared" si="154"/>
        <v>544.70000000000005</v>
      </c>
      <c r="V983" s="236">
        <f t="shared" si="155"/>
        <v>0</v>
      </c>
      <c r="W983" s="236">
        <f t="shared" si="156"/>
        <v>1851.9799999999998</v>
      </c>
      <c r="X983" s="238">
        <f t="shared" si="157"/>
        <v>1851.98</v>
      </c>
      <c r="Y983" s="238">
        <f t="shared" si="158"/>
        <v>0</v>
      </c>
    </row>
    <row r="984" spans="1:25" ht="30" x14ac:dyDescent="0.25">
      <c r="A984" s="191" t="s">
        <v>228</v>
      </c>
      <c r="B984" s="228" t="s">
        <v>606</v>
      </c>
      <c r="C984" s="193" t="s">
        <v>607</v>
      </c>
      <c r="D984" s="194">
        <v>90</v>
      </c>
      <c r="E984" s="229">
        <v>90</v>
      </c>
      <c r="F984" s="230" t="s">
        <v>33</v>
      </c>
      <c r="G984" s="231">
        <v>0</v>
      </c>
      <c r="H984" s="232">
        <v>0</v>
      </c>
      <c r="I984" s="232">
        <v>0</v>
      </c>
      <c r="J984" s="232">
        <v>0</v>
      </c>
      <c r="K984" s="233">
        <v>0</v>
      </c>
      <c r="L984" s="232">
        <f t="shared" si="150"/>
        <v>0</v>
      </c>
      <c r="M984" s="234">
        <v>0</v>
      </c>
      <c r="N984" s="232">
        <f t="shared" si="159"/>
        <v>0</v>
      </c>
      <c r="O984" s="243"/>
      <c r="P984" s="216"/>
      <c r="Q984" s="236">
        <f t="shared" si="151"/>
        <v>0</v>
      </c>
      <c r="R984" s="237">
        <v>0</v>
      </c>
      <c r="S984" s="236">
        <f t="shared" si="152"/>
        <v>0</v>
      </c>
      <c r="T984" s="236">
        <f t="shared" si="153"/>
        <v>0</v>
      </c>
      <c r="U984" s="236">
        <f t="shared" si="154"/>
        <v>0</v>
      </c>
      <c r="V984" s="236">
        <f t="shared" si="155"/>
        <v>0</v>
      </c>
      <c r="W984" s="236">
        <f t="shared" si="156"/>
        <v>0</v>
      </c>
      <c r="X984" s="238">
        <f t="shared" si="157"/>
        <v>0</v>
      </c>
      <c r="Y984" s="238">
        <f t="shared" si="158"/>
        <v>0</v>
      </c>
    </row>
    <row r="985" spans="1:25" ht="45" x14ac:dyDescent="0.25">
      <c r="A985" s="191" t="s">
        <v>1053</v>
      </c>
      <c r="B985" s="228" t="s">
        <v>1264</v>
      </c>
      <c r="C985" s="193" t="s">
        <v>1265</v>
      </c>
      <c r="D985" s="194">
        <v>20.88</v>
      </c>
      <c r="E985" s="229">
        <v>20.88</v>
      </c>
      <c r="F985" s="230" t="s">
        <v>33</v>
      </c>
      <c r="G985" s="231">
        <v>0</v>
      </c>
      <c r="H985" s="232">
        <v>0</v>
      </c>
      <c r="I985" s="232">
        <v>0</v>
      </c>
      <c r="J985" s="232">
        <v>0</v>
      </c>
      <c r="K985" s="233">
        <v>0</v>
      </c>
      <c r="L985" s="232">
        <f t="shared" si="150"/>
        <v>0</v>
      </c>
      <c r="M985" s="234">
        <v>0</v>
      </c>
      <c r="N985" s="232">
        <f t="shared" si="159"/>
        <v>0</v>
      </c>
      <c r="O985" s="243"/>
      <c r="P985" s="216"/>
      <c r="Q985" s="236">
        <f t="shared" si="151"/>
        <v>0</v>
      </c>
      <c r="R985" s="237">
        <v>0</v>
      </c>
      <c r="S985" s="236">
        <f t="shared" si="152"/>
        <v>0</v>
      </c>
      <c r="T985" s="236">
        <f t="shared" si="153"/>
        <v>0</v>
      </c>
      <c r="U985" s="236">
        <f t="shared" si="154"/>
        <v>0</v>
      </c>
      <c r="V985" s="236">
        <f t="shared" si="155"/>
        <v>0</v>
      </c>
      <c r="W985" s="236">
        <f t="shared" si="156"/>
        <v>0</v>
      </c>
      <c r="X985" s="238">
        <f t="shared" si="157"/>
        <v>0</v>
      </c>
      <c r="Y985" s="238">
        <f t="shared" si="158"/>
        <v>0</v>
      </c>
    </row>
    <row r="986" spans="1:25" ht="30" x14ac:dyDescent="0.25">
      <c r="A986" s="191" t="s">
        <v>228</v>
      </c>
      <c r="B986" s="228" t="s">
        <v>608</v>
      </c>
      <c r="C986" s="193" t="s">
        <v>609</v>
      </c>
      <c r="D986" s="194">
        <v>11.16</v>
      </c>
      <c r="E986" s="229">
        <v>11.16</v>
      </c>
      <c r="F986" s="230" t="s">
        <v>33</v>
      </c>
      <c r="G986" s="231">
        <v>0</v>
      </c>
      <c r="H986" s="232">
        <v>0</v>
      </c>
      <c r="I986" s="232">
        <v>0</v>
      </c>
      <c r="J986" s="232">
        <v>0</v>
      </c>
      <c r="K986" s="233">
        <v>0</v>
      </c>
      <c r="L986" s="232">
        <f t="shared" si="150"/>
        <v>0</v>
      </c>
      <c r="M986" s="234">
        <v>0</v>
      </c>
      <c r="N986" s="232">
        <f t="shared" si="159"/>
        <v>0</v>
      </c>
      <c r="O986" s="243"/>
      <c r="P986" s="216"/>
      <c r="Q986" s="236">
        <f t="shared" si="151"/>
        <v>0</v>
      </c>
      <c r="R986" s="237">
        <v>0</v>
      </c>
      <c r="S986" s="236">
        <f t="shared" si="152"/>
        <v>0</v>
      </c>
      <c r="T986" s="236">
        <f t="shared" si="153"/>
        <v>0</v>
      </c>
      <c r="U986" s="236">
        <f t="shared" si="154"/>
        <v>0</v>
      </c>
      <c r="V986" s="236">
        <f t="shared" si="155"/>
        <v>0</v>
      </c>
      <c r="W986" s="236">
        <f t="shared" si="156"/>
        <v>0</v>
      </c>
      <c r="X986" s="238">
        <f t="shared" si="157"/>
        <v>0</v>
      </c>
      <c r="Y986" s="238">
        <f t="shared" si="158"/>
        <v>0</v>
      </c>
    </row>
    <row r="987" spans="1:25" ht="30" x14ac:dyDescent="0.25">
      <c r="A987" s="191" t="s">
        <v>228</v>
      </c>
      <c r="B987" s="228" t="s">
        <v>610</v>
      </c>
      <c r="C987" s="193" t="s">
        <v>611</v>
      </c>
      <c r="D987" s="194">
        <v>15.2</v>
      </c>
      <c r="E987" s="229">
        <v>15.2</v>
      </c>
      <c r="F987" s="230" t="s">
        <v>33</v>
      </c>
      <c r="G987" s="231">
        <v>0</v>
      </c>
      <c r="H987" s="232">
        <v>0</v>
      </c>
      <c r="I987" s="232">
        <v>0</v>
      </c>
      <c r="J987" s="232">
        <v>0</v>
      </c>
      <c r="K987" s="233">
        <v>0</v>
      </c>
      <c r="L987" s="232">
        <f t="shared" si="150"/>
        <v>0</v>
      </c>
      <c r="M987" s="234">
        <v>0</v>
      </c>
      <c r="N987" s="232">
        <f t="shared" si="159"/>
        <v>0</v>
      </c>
      <c r="O987" s="243"/>
      <c r="P987" s="216"/>
      <c r="Q987" s="236">
        <f t="shared" si="151"/>
        <v>0</v>
      </c>
      <c r="R987" s="237">
        <v>0</v>
      </c>
      <c r="S987" s="236">
        <f t="shared" si="152"/>
        <v>0</v>
      </c>
      <c r="T987" s="236">
        <f t="shared" si="153"/>
        <v>0</v>
      </c>
      <c r="U987" s="236">
        <f t="shared" si="154"/>
        <v>0</v>
      </c>
      <c r="V987" s="236">
        <f t="shared" si="155"/>
        <v>0</v>
      </c>
      <c r="W987" s="236">
        <f t="shared" si="156"/>
        <v>0</v>
      </c>
      <c r="X987" s="238">
        <f t="shared" si="157"/>
        <v>0</v>
      </c>
      <c r="Y987" s="238">
        <f t="shared" si="158"/>
        <v>0</v>
      </c>
    </row>
    <row r="988" spans="1:25" ht="18" x14ac:dyDescent="0.25">
      <c r="A988" s="191" t="s">
        <v>228</v>
      </c>
      <c r="B988" s="228" t="s">
        <v>612</v>
      </c>
      <c r="C988" s="193" t="s">
        <v>613</v>
      </c>
      <c r="D988" s="194">
        <v>556.79999999999995</v>
      </c>
      <c r="E988" s="229">
        <v>556.79999999999995</v>
      </c>
      <c r="F988" s="230" t="s">
        <v>33</v>
      </c>
      <c r="G988" s="231">
        <v>0</v>
      </c>
      <c r="H988" s="232">
        <v>0</v>
      </c>
      <c r="I988" s="232">
        <v>0</v>
      </c>
      <c r="J988" s="232">
        <v>0</v>
      </c>
      <c r="K988" s="233">
        <v>0</v>
      </c>
      <c r="L988" s="232">
        <f t="shared" si="150"/>
        <v>0</v>
      </c>
      <c r="M988" s="234">
        <v>0</v>
      </c>
      <c r="N988" s="232">
        <f t="shared" si="159"/>
        <v>0</v>
      </c>
      <c r="O988" s="243"/>
      <c r="P988" s="216"/>
      <c r="Q988" s="236">
        <f t="shared" si="151"/>
        <v>0</v>
      </c>
      <c r="R988" s="237">
        <v>0</v>
      </c>
      <c r="S988" s="236">
        <f t="shared" si="152"/>
        <v>0</v>
      </c>
      <c r="T988" s="236">
        <f t="shared" si="153"/>
        <v>0</v>
      </c>
      <c r="U988" s="236">
        <f t="shared" si="154"/>
        <v>0</v>
      </c>
      <c r="V988" s="236">
        <f t="shared" si="155"/>
        <v>0</v>
      </c>
      <c r="W988" s="236">
        <f t="shared" si="156"/>
        <v>0</v>
      </c>
      <c r="X988" s="238">
        <f t="shared" si="157"/>
        <v>0</v>
      </c>
      <c r="Y988" s="238">
        <f t="shared" si="158"/>
        <v>0</v>
      </c>
    </row>
    <row r="989" spans="1:25" ht="45" x14ac:dyDescent="0.25">
      <c r="A989" s="191" t="s">
        <v>1739</v>
      </c>
      <c r="B989" s="228" t="s">
        <v>1869</v>
      </c>
      <c r="C989" s="193" t="s">
        <v>1870</v>
      </c>
      <c r="D989" s="194">
        <v>1443.62</v>
      </c>
      <c r="E989" s="229">
        <v>1443.62</v>
      </c>
      <c r="F989" s="230" t="s">
        <v>33</v>
      </c>
      <c r="G989" s="231">
        <v>0</v>
      </c>
      <c r="H989" s="232">
        <v>0</v>
      </c>
      <c r="I989" s="232">
        <v>0</v>
      </c>
      <c r="J989" s="232">
        <v>0</v>
      </c>
      <c r="K989" s="233">
        <v>0</v>
      </c>
      <c r="L989" s="232">
        <f t="shared" si="150"/>
        <v>0</v>
      </c>
      <c r="M989" s="234">
        <v>0</v>
      </c>
      <c r="N989" s="232">
        <f t="shared" si="159"/>
        <v>0</v>
      </c>
      <c r="O989" s="243"/>
      <c r="P989" s="216"/>
      <c r="Q989" s="236">
        <f t="shared" si="151"/>
        <v>0</v>
      </c>
      <c r="R989" s="237">
        <v>0</v>
      </c>
      <c r="S989" s="236">
        <f t="shared" si="152"/>
        <v>0</v>
      </c>
      <c r="T989" s="236">
        <f t="shared" si="153"/>
        <v>0</v>
      </c>
      <c r="U989" s="236">
        <f t="shared" si="154"/>
        <v>0</v>
      </c>
      <c r="V989" s="236">
        <f t="shared" si="155"/>
        <v>0</v>
      </c>
      <c r="W989" s="236">
        <f t="shared" si="156"/>
        <v>0</v>
      </c>
      <c r="X989" s="238">
        <f t="shared" si="157"/>
        <v>0</v>
      </c>
      <c r="Y989" s="238">
        <f t="shared" si="158"/>
        <v>0</v>
      </c>
    </row>
    <row r="990" spans="1:25" ht="45" x14ac:dyDescent="0.25">
      <c r="A990" s="191" t="s">
        <v>1739</v>
      </c>
      <c r="B990" s="228" t="s">
        <v>1871</v>
      </c>
      <c r="C990" s="193" t="s">
        <v>1872</v>
      </c>
      <c r="D990" s="194">
        <v>1075.55</v>
      </c>
      <c r="E990" s="229">
        <v>1075.55</v>
      </c>
      <c r="F990" s="230" t="s">
        <v>33</v>
      </c>
      <c r="G990" s="231">
        <v>0</v>
      </c>
      <c r="H990" s="232">
        <v>0</v>
      </c>
      <c r="I990" s="232">
        <v>0</v>
      </c>
      <c r="J990" s="232">
        <v>0</v>
      </c>
      <c r="K990" s="233">
        <v>0</v>
      </c>
      <c r="L990" s="232">
        <f t="shared" si="150"/>
        <v>0</v>
      </c>
      <c r="M990" s="234">
        <v>0</v>
      </c>
      <c r="N990" s="232">
        <f t="shared" si="159"/>
        <v>0</v>
      </c>
      <c r="O990" s="243"/>
      <c r="P990" s="216"/>
      <c r="Q990" s="236">
        <f t="shared" si="151"/>
        <v>0</v>
      </c>
      <c r="R990" s="237">
        <v>0</v>
      </c>
      <c r="S990" s="236">
        <f t="shared" si="152"/>
        <v>0</v>
      </c>
      <c r="T990" s="236">
        <f t="shared" si="153"/>
        <v>0</v>
      </c>
      <c r="U990" s="236">
        <f t="shared" si="154"/>
        <v>0</v>
      </c>
      <c r="V990" s="236">
        <f t="shared" si="155"/>
        <v>0</v>
      </c>
      <c r="W990" s="236">
        <f t="shared" si="156"/>
        <v>0</v>
      </c>
      <c r="X990" s="238">
        <f t="shared" si="157"/>
        <v>0</v>
      </c>
      <c r="Y990" s="238">
        <f t="shared" si="158"/>
        <v>0</v>
      </c>
    </row>
    <row r="991" spans="1:25" ht="45" x14ac:dyDescent="0.25">
      <c r="A991" s="191" t="s">
        <v>1739</v>
      </c>
      <c r="B991" s="228" t="s">
        <v>1873</v>
      </c>
      <c r="C991" s="193" t="s">
        <v>1874</v>
      </c>
      <c r="D991" s="194">
        <v>0</v>
      </c>
      <c r="E991" s="229">
        <v>0</v>
      </c>
      <c r="F991" s="230" t="s">
        <v>33</v>
      </c>
      <c r="G991" s="231">
        <v>0</v>
      </c>
      <c r="H991" s="232">
        <v>0</v>
      </c>
      <c r="I991" s="232">
        <v>0</v>
      </c>
      <c r="J991" s="232">
        <v>0</v>
      </c>
      <c r="K991" s="233">
        <v>0</v>
      </c>
      <c r="L991" s="232">
        <f t="shared" si="150"/>
        <v>0</v>
      </c>
      <c r="M991" s="234">
        <v>0</v>
      </c>
      <c r="N991" s="232">
        <f t="shared" si="159"/>
        <v>0</v>
      </c>
      <c r="O991" s="243"/>
      <c r="P991" s="216"/>
      <c r="Q991" s="236">
        <f t="shared" si="151"/>
        <v>0</v>
      </c>
      <c r="R991" s="237">
        <v>0</v>
      </c>
      <c r="S991" s="236">
        <f t="shared" si="152"/>
        <v>0</v>
      </c>
      <c r="T991" s="236">
        <f t="shared" si="153"/>
        <v>0</v>
      </c>
      <c r="U991" s="236">
        <f t="shared" si="154"/>
        <v>0</v>
      </c>
      <c r="V991" s="236">
        <f t="shared" si="155"/>
        <v>0</v>
      </c>
      <c r="W991" s="236">
        <f t="shared" si="156"/>
        <v>0</v>
      </c>
      <c r="X991" s="238">
        <f t="shared" si="157"/>
        <v>0</v>
      </c>
      <c r="Y991" s="238">
        <f t="shared" si="158"/>
        <v>0</v>
      </c>
    </row>
    <row r="992" spans="1:25" ht="18" x14ac:dyDescent="0.25">
      <c r="A992" s="191" t="s">
        <v>674</v>
      </c>
      <c r="B992" s="228" t="s">
        <v>1029</v>
      </c>
      <c r="C992" s="193" t="s">
        <v>1030</v>
      </c>
      <c r="D992" s="194">
        <v>0</v>
      </c>
      <c r="E992" s="229">
        <v>0</v>
      </c>
      <c r="F992" s="230" t="s">
        <v>33</v>
      </c>
      <c r="G992" s="231">
        <v>0</v>
      </c>
      <c r="H992" s="232">
        <v>0</v>
      </c>
      <c r="I992" s="232">
        <v>0</v>
      </c>
      <c r="J992" s="232">
        <v>0</v>
      </c>
      <c r="K992" s="233">
        <v>0</v>
      </c>
      <c r="L992" s="232">
        <f t="shared" si="150"/>
        <v>0</v>
      </c>
      <c r="M992" s="234">
        <v>0</v>
      </c>
      <c r="N992" s="232">
        <f t="shared" si="159"/>
        <v>0</v>
      </c>
      <c r="O992" s="243"/>
      <c r="P992" s="216"/>
      <c r="Q992" s="236">
        <f t="shared" si="151"/>
        <v>0</v>
      </c>
      <c r="R992" s="237">
        <v>0</v>
      </c>
      <c r="S992" s="236">
        <f t="shared" si="152"/>
        <v>0</v>
      </c>
      <c r="T992" s="236">
        <f t="shared" si="153"/>
        <v>0</v>
      </c>
      <c r="U992" s="236">
        <f t="shared" si="154"/>
        <v>0</v>
      </c>
      <c r="V992" s="236">
        <f t="shared" si="155"/>
        <v>0</v>
      </c>
      <c r="W992" s="236">
        <f t="shared" si="156"/>
        <v>0</v>
      </c>
      <c r="X992" s="238">
        <f t="shared" si="157"/>
        <v>0</v>
      </c>
      <c r="Y992" s="238">
        <f t="shared" si="158"/>
        <v>0</v>
      </c>
    </row>
    <row r="993" spans="1:25" ht="30" x14ac:dyDescent="0.25">
      <c r="A993" s="191" t="s">
        <v>674</v>
      </c>
      <c r="B993" s="228" t="s">
        <v>1031</v>
      </c>
      <c r="C993" s="193" t="s">
        <v>1032</v>
      </c>
      <c r="D993" s="194">
        <v>55</v>
      </c>
      <c r="E993" s="229">
        <v>55</v>
      </c>
      <c r="F993" s="230" t="s">
        <v>33</v>
      </c>
      <c r="G993" s="231">
        <v>0</v>
      </c>
      <c r="H993" s="232">
        <v>0</v>
      </c>
      <c r="I993" s="232">
        <v>0</v>
      </c>
      <c r="J993" s="232">
        <v>0</v>
      </c>
      <c r="K993" s="233">
        <v>0</v>
      </c>
      <c r="L993" s="232">
        <f t="shared" si="150"/>
        <v>0</v>
      </c>
      <c r="M993" s="234">
        <v>0</v>
      </c>
      <c r="N993" s="232">
        <f t="shared" si="159"/>
        <v>0</v>
      </c>
      <c r="O993" s="243"/>
      <c r="P993" s="216"/>
      <c r="Q993" s="236">
        <f t="shared" si="151"/>
        <v>0</v>
      </c>
      <c r="R993" s="237">
        <v>0</v>
      </c>
      <c r="S993" s="236">
        <f t="shared" si="152"/>
        <v>0</v>
      </c>
      <c r="T993" s="236">
        <f t="shared" si="153"/>
        <v>0</v>
      </c>
      <c r="U993" s="236">
        <f t="shared" si="154"/>
        <v>0</v>
      </c>
      <c r="V993" s="236">
        <f t="shared" si="155"/>
        <v>0</v>
      </c>
      <c r="W993" s="236">
        <f t="shared" si="156"/>
        <v>0</v>
      </c>
      <c r="X993" s="238">
        <f t="shared" si="157"/>
        <v>0</v>
      </c>
      <c r="Y993" s="238">
        <f t="shared" si="158"/>
        <v>0</v>
      </c>
    </row>
    <row r="994" spans="1:25" ht="45" x14ac:dyDescent="0.25">
      <c r="A994" s="191" t="s">
        <v>674</v>
      </c>
      <c r="B994" s="228" t="s">
        <v>1033</v>
      </c>
      <c r="C994" s="193" t="s">
        <v>1034</v>
      </c>
      <c r="D994" s="194">
        <v>2.39</v>
      </c>
      <c r="E994" s="229">
        <v>2.39</v>
      </c>
      <c r="F994" s="230" t="s">
        <v>33</v>
      </c>
      <c r="G994" s="231">
        <v>0</v>
      </c>
      <c r="H994" s="232">
        <v>0</v>
      </c>
      <c r="I994" s="232">
        <v>0</v>
      </c>
      <c r="J994" s="232">
        <v>0</v>
      </c>
      <c r="K994" s="233">
        <v>0</v>
      </c>
      <c r="L994" s="232">
        <f t="shared" si="150"/>
        <v>0</v>
      </c>
      <c r="M994" s="234">
        <v>0</v>
      </c>
      <c r="N994" s="232">
        <f t="shared" si="159"/>
        <v>0</v>
      </c>
      <c r="O994" s="243"/>
      <c r="P994" s="216"/>
      <c r="Q994" s="236">
        <f t="shared" si="151"/>
        <v>0</v>
      </c>
      <c r="R994" s="237">
        <v>0</v>
      </c>
      <c r="S994" s="236">
        <f t="shared" si="152"/>
        <v>0</v>
      </c>
      <c r="T994" s="236">
        <f t="shared" si="153"/>
        <v>0</v>
      </c>
      <c r="U994" s="236">
        <f t="shared" si="154"/>
        <v>0</v>
      </c>
      <c r="V994" s="236">
        <f t="shared" si="155"/>
        <v>0</v>
      </c>
      <c r="W994" s="236">
        <f t="shared" si="156"/>
        <v>0</v>
      </c>
      <c r="X994" s="238">
        <f t="shared" si="157"/>
        <v>0</v>
      </c>
      <c r="Y994" s="238">
        <f t="shared" si="158"/>
        <v>0</v>
      </c>
    </row>
    <row r="995" spans="1:25" ht="45" x14ac:dyDescent="0.25">
      <c r="A995" s="191" t="s">
        <v>674</v>
      </c>
      <c r="B995" s="228" t="s">
        <v>1035</v>
      </c>
      <c r="C995" s="193" t="s">
        <v>1036</v>
      </c>
      <c r="D995" s="206">
        <v>4.2</v>
      </c>
      <c r="E995" s="257">
        <v>4.2</v>
      </c>
      <c r="F995" s="230" t="s">
        <v>33</v>
      </c>
      <c r="G995" s="231">
        <v>15</v>
      </c>
      <c r="H995" s="232">
        <v>0</v>
      </c>
      <c r="I995" s="270">
        <v>0</v>
      </c>
      <c r="J995" s="232">
        <v>3</v>
      </c>
      <c r="K995" s="271">
        <v>0</v>
      </c>
      <c r="L995" s="232">
        <f t="shared" si="150"/>
        <v>12</v>
      </c>
      <c r="M995" s="272">
        <v>12</v>
      </c>
      <c r="N995" s="232">
        <f t="shared" si="159"/>
        <v>0</v>
      </c>
      <c r="O995" s="243"/>
      <c r="P995" s="216"/>
      <c r="Q995" s="236">
        <f t="shared" si="151"/>
        <v>63</v>
      </c>
      <c r="R995" s="237">
        <v>0</v>
      </c>
      <c r="S995" s="236">
        <f t="shared" si="152"/>
        <v>0</v>
      </c>
      <c r="T995" s="236">
        <f t="shared" si="153"/>
        <v>0</v>
      </c>
      <c r="U995" s="236">
        <f t="shared" si="154"/>
        <v>12.600000000000001</v>
      </c>
      <c r="V995" s="236">
        <f t="shared" si="155"/>
        <v>0</v>
      </c>
      <c r="W995" s="236">
        <f t="shared" si="156"/>
        <v>50.4</v>
      </c>
      <c r="X995" s="238">
        <f t="shared" si="157"/>
        <v>50.400000000000006</v>
      </c>
      <c r="Y995" s="238">
        <f t="shared" si="158"/>
        <v>0</v>
      </c>
    </row>
    <row r="996" spans="1:25" ht="45" x14ac:dyDescent="0.25">
      <c r="A996" s="191" t="s">
        <v>674</v>
      </c>
      <c r="B996" s="228" t="s">
        <v>1037</v>
      </c>
      <c r="C996" s="193" t="s">
        <v>1038</v>
      </c>
      <c r="D996" s="194">
        <v>0.81</v>
      </c>
      <c r="E996" s="229">
        <v>0.81</v>
      </c>
      <c r="F996" s="230" t="s">
        <v>33</v>
      </c>
      <c r="G996" s="231">
        <v>0</v>
      </c>
      <c r="H996" s="232">
        <v>340</v>
      </c>
      <c r="I996" s="232">
        <v>0</v>
      </c>
      <c r="J996" s="232">
        <v>0</v>
      </c>
      <c r="K996" s="233">
        <v>0</v>
      </c>
      <c r="L996" s="232">
        <f t="shared" si="150"/>
        <v>340</v>
      </c>
      <c r="M996" s="234">
        <v>340</v>
      </c>
      <c r="N996" s="232">
        <f t="shared" si="159"/>
        <v>0</v>
      </c>
      <c r="O996" s="243"/>
      <c r="P996" s="216"/>
      <c r="Q996" s="236">
        <f t="shared" si="151"/>
        <v>0</v>
      </c>
      <c r="R996" s="237">
        <v>0</v>
      </c>
      <c r="S996" s="236">
        <f t="shared" si="152"/>
        <v>275.40000000000003</v>
      </c>
      <c r="T996" s="236">
        <f t="shared" si="153"/>
        <v>0</v>
      </c>
      <c r="U996" s="236">
        <f t="shared" si="154"/>
        <v>0</v>
      </c>
      <c r="V996" s="236">
        <f t="shared" si="155"/>
        <v>0</v>
      </c>
      <c r="W996" s="236">
        <f t="shared" si="156"/>
        <v>275.40000000000003</v>
      </c>
      <c r="X996" s="238">
        <f t="shared" si="157"/>
        <v>275.40000000000003</v>
      </c>
      <c r="Y996" s="238">
        <f t="shared" si="158"/>
        <v>0</v>
      </c>
    </row>
    <row r="997" spans="1:25" ht="45" x14ac:dyDescent="0.25">
      <c r="A997" s="191" t="s">
        <v>674</v>
      </c>
      <c r="B997" s="228" t="s">
        <v>1039</v>
      </c>
      <c r="C997" s="193" t="s">
        <v>1040</v>
      </c>
      <c r="D997" s="194">
        <v>27</v>
      </c>
      <c r="E997" s="229">
        <v>27</v>
      </c>
      <c r="F997" s="230" t="s">
        <v>33</v>
      </c>
      <c r="G997" s="231">
        <v>0</v>
      </c>
      <c r="H997" s="232">
        <v>0</v>
      </c>
      <c r="I997" s="232">
        <v>0</v>
      </c>
      <c r="J997" s="232">
        <v>0</v>
      </c>
      <c r="K997" s="233">
        <v>0</v>
      </c>
      <c r="L997" s="232">
        <f t="shared" si="150"/>
        <v>0</v>
      </c>
      <c r="M997" s="234">
        <v>0</v>
      </c>
      <c r="N997" s="232">
        <f t="shared" si="159"/>
        <v>0</v>
      </c>
      <c r="O997" s="243"/>
      <c r="P997" s="216"/>
      <c r="Q997" s="236">
        <f t="shared" si="151"/>
        <v>0</v>
      </c>
      <c r="R997" s="237">
        <v>0</v>
      </c>
      <c r="S997" s="236">
        <f t="shared" si="152"/>
        <v>0</v>
      </c>
      <c r="T997" s="236">
        <f t="shared" si="153"/>
        <v>0</v>
      </c>
      <c r="U997" s="236">
        <f t="shared" si="154"/>
        <v>0</v>
      </c>
      <c r="V997" s="236">
        <f t="shared" si="155"/>
        <v>0</v>
      </c>
      <c r="W997" s="236">
        <f t="shared" si="156"/>
        <v>0</v>
      </c>
      <c r="X997" s="238">
        <f t="shared" si="157"/>
        <v>0</v>
      </c>
      <c r="Y997" s="238">
        <f t="shared" si="158"/>
        <v>0</v>
      </c>
    </row>
    <row r="998" spans="1:25" ht="30" x14ac:dyDescent="0.25">
      <c r="A998" s="191" t="s">
        <v>674</v>
      </c>
      <c r="B998" s="228" t="s">
        <v>1041</v>
      </c>
      <c r="C998" s="193" t="s">
        <v>1042</v>
      </c>
      <c r="D998" s="194">
        <v>11.6</v>
      </c>
      <c r="E998" s="229">
        <v>11.6</v>
      </c>
      <c r="F998" s="230" t="s">
        <v>33</v>
      </c>
      <c r="G998" s="231">
        <v>50</v>
      </c>
      <c r="H998" s="232">
        <v>0</v>
      </c>
      <c r="I998" s="232">
        <v>0</v>
      </c>
      <c r="J998" s="232">
        <v>0</v>
      </c>
      <c r="K998" s="233">
        <v>0</v>
      </c>
      <c r="L998" s="232">
        <f t="shared" si="150"/>
        <v>50</v>
      </c>
      <c r="M998" s="234">
        <v>50</v>
      </c>
      <c r="N998" s="232">
        <f t="shared" si="159"/>
        <v>0</v>
      </c>
      <c r="O998" s="243"/>
      <c r="P998" s="216"/>
      <c r="Q998" s="236">
        <f t="shared" si="151"/>
        <v>580</v>
      </c>
      <c r="R998" s="237">
        <v>0</v>
      </c>
      <c r="S998" s="236">
        <f t="shared" si="152"/>
        <v>0</v>
      </c>
      <c r="T998" s="236">
        <f t="shared" si="153"/>
        <v>0</v>
      </c>
      <c r="U998" s="236">
        <f t="shared" si="154"/>
        <v>0</v>
      </c>
      <c r="V998" s="236">
        <f t="shared" si="155"/>
        <v>0</v>
      </c>
      <c r="W998" s="236">
        <f t="shared" si="156"/>
        <v>580</v>
      </c>
      <c r="X998" s="238">
        <f t="shared" si="157"/>
        <v>580</v>
      </c>
      <c r="Y998" s="238">
        <f t="shared" si="158"/>
        <v>0</v>
      </c>
    </row>
    <row r="999" spans="1:25" ht="18" x14ac:dyDescent="0.25">
      <c r="A999" s="191" t="s">
        <v>674</v>
      </c>
      <c r="B999" s="228" t="s">
        <v>1043</v>
      </c>
      <c r="C999" s="193" t="s">
        <v>1044</v>
      </c>
      <c r="D999" s="194">
        <v>8.34</v>
      </c>
      <c r="E999" s="229">
        <v>8.34</v>
      </c>
      <c r="F999" s="230" t="s">
        <v>33</v>
      </c>
      <c r="G999" s="231">
        <v>4</v>
      </c>
      <c r="H999" s="232">
        <v>0</v>
      </c>
      <c r="I999" s="232">
        <v>0</v>
      </c>
      <c r="J999" s="232">
        <v>0</v>
      </c>
      <c r="K999" s="233">
        <v>0</v>
      </c>
      <c r="L999" s="232">
        <f t="shared" si="150"/>
        <v>4</v>
      </c>
      <c r="M999" s="234">
        <v>4</v>
      </c>
      <c r="N999" s="232">
        <f t="shared" si="159"/>
        <v>0</v>
      </c>
      <c r="O999" s="243"/>
      <c r="P999" s="216"/>
      <c r="Q999" s="236">
        <f t="shared" si="151"/>
        <v>33.36</v>
      </c>
      <c r="R999" s="237">
        <v>0</v>
      </c>
      <c r="S999" s="236">
        <f t="shared" si="152"/>
        <v>0</v>
      </c>
      <c r="T999" s="236">
        <f t="shared" si="153"/>
        <v>0</v>
      </c>
      <c r="U999" s="236">
        <f t="shared" si="154"/>
        <v>0</v>
      </c>
      <c r="V999" s="236">
        <f t="shared" si="155"/>
        <v>0</v>
      </c>
      <c r="W999" s="236">
        <f t="shared" si="156"/>
        <v>33.36</v>
      </c>
      <c r="X999" s="238">
        <f t="shared" si="157"/>
        <v>33.36</v>
      </c>
      <c r="Y999" s="238">
        <f t="shared" si="158"/>
        <v>0</v>
      </c>
    </row>
    <row r="1000" spans="1:25" ht="30" x14ac:dyDescent="0.25">
      <c r="A1000" s="191" t="s">
        <v>674</v>
      </c>
      <c r="B1000" s="228" t="s">
        <v>1045</v>
      </c>
      <c r="C1000" s="193" t="s">
        <v>1046</v>
      </c>
      <c r="D1000" s="194">
        <v>40</v>
      </c>
      <c r="E1000" s="229">
        <v>40</v>
      </c>
      <c r="F1000" s="230" t="s">
        <v>33</v>
      </c>
      <c r="G1000" s="231">
        <v>0</v>
      </c>
      <c r="H1000" s="232">
        <v>0</v>
      </c>
      <c r="I1000" s="232">
        <v>0</v>
      </c>
      <c r="J1000" s="232">
        <v>0</v>
      </c>
      <c r="K1000" s="233">
        <v>0</v>
      </c>
      <c r="L1000" s="232">
        <f t="shared" si="150"/>
        <v>0</v>
      </c>
      <c r="M1000" s="234">
        <v>0</v>
      </c>
      <c r="N1000" s="232">
        <f t="shared" si="159"/>
        <v>0</v>
      </c>
      <c r="O1000" s="243"/>
      <c r="P1000" s="216"/>
      <c r="Q1000" s="236">
        <f t="shared" si="151"/>
        <v>0</v>
      </c>
      <c r="R1000" s="237">
        <v>0</v>
      </c>
      <c r="S1000" s="236">
        <f t="shared" si="152"/>
        <v>0</v>
      </c>
      <c r="T1000" s="236">
        <f t="shared" si="153"/>
        <v>0</v>
      </c>
      <c r="U1000" s="236">
        <f t="shared" si="154"/>
        <v>0</v>
      </c>
      <c r="V1000" s="236">
        <f t="shared" si="155"/>
        <v>0</v>
      </c>
      <c r="W1000" s="236">
        <f t="shared" si="156"/>
        <v>0</v>
      </c>
      <c r="X1000" s="238">
        <f t="shared" si="157"/>
        <v>0</v>
      </c>
      <c r="Y1000" s="238">
        <f t="shared" si="158"/>
        <v>0</v>
      </c>
    </row>
    <row r="1001" spans="1:25" ht="30" x14ac:dyDescent="0.25">
      <c r="A1001" s="191" t="s">
        <v>674</v>
      </c>
      <c r="B1001" s="228" t="s">
        <v>1047</v>
      </c>
      <c r="C1001" s="193" t="s">
        <v>1048</v>
      </c>
      <c r="D1001" s="194">
        <v>266.8</v>
      </c>
      <c r="E1001" s="229">
        <v>266.8</v>
      </c>
      <c r="F1001" s="230" t="s">
        <v>33</v>
      </c>
      <c r="G1001" s="231">
        <v>2</v>
      </c>
      <c r="H1001" s="232">
        <v>0</v>
      </c>
      <c r="I1001" s="232">
        <v>0</v>
      </c>
      <c r="J1001" s="232">
        <v>0</v>
      </c>
      <c r="K1001" s="233">
        <v>0</v>
      </c>
      <c r="L1001" s="232">
        <f t="shared" si="150"/>
        <v>2</v>
      </c>
      <c r="M1001" s="234">
        <v>2</v>
      </c>
      <c r="N1001" s="232">
        <f t="shared" si="159"/>
        <v>0</v>
      </c>
      <c r="O1001" s="243"/>
      <c r="P1001" s="216"/>
      <c r="Q1001" s="236">
        <f t="shared" si="151"/>
        <v>533.6</v>
      </c>
      <c r="R1001" s="237">
        <v>0</v>
      </c>
      <c r="S1001" s="236">
        <f t="shared" si="152"/>
        <v>0</v>
      </c>
      <c r="T1001" s="236">
        <f t="shared" si="153"/>
        <v>0</v>
      </c>
      <c r="U1001" s="236">
        <f t="shared" si="154"/>
        <v>0</v>
      </c>
      <c r="V1001" s="236">
        <f t="shared" si="155"/>
        <v>0</v>
      </c>
      <c r="W1001" s="236">
        <f t="shared" si="156"/>
        <v>533.6</v>
      </c>
      <c r="X1001" s="238">
        <f t="shared" si="157"/>
        <v>533.6</v>
      </c>
      <c r="Y1001" s="238">
        <f t="shared" si="158"/>
        <v>0</v>
      </c>
    </row>
    <row r="1002" spans="1:25" ht="30" x14ac:dyDescent="0.25">
      <c r="A1002" s="191" t="s">
        <v>228</v>
      </c>
      <c r="B1002" s="228" t="s">
        <v>614</v>
      </c>
      <c r="C1002" s="193" t="s">
        <v>615</v>
      </c>
      <c r="D1002" s="194">
        <v>800</v>
      </c>
      <c r="E1002" s="229">
        <v>800</v>
      </c>
      <c r="F1002" s="230" t="s">
        <v>33</v>
      </c>
      <c r="G1002" s="231">
        <v>1</v>
      </c>
      <c r="H1002" s="232">
        <v>0</v>
      </c>
      <c r="I1002" s="232">
        <v>0</v>
      </c>
      <c r="J1002" s="232">
        <v>0</v>
      </c>
      <c r="K1002" s="233">
        <v>0</v>
      </c>
      <c r="L1002" s="232">
        <f t="shared" si="150"/>
        <v>1</v>
      </c>
      <c r="M1002" s="234">
        <v>1</v>
      </c>
      <c r="N1002" s="232">
        <f t="shared" si="159"/>
        <v>0</v>
      </c>
      <c r="O1002" s="243"/>
      <c r="P1002" s="216"/>
      <c r="Q1002" s="236">
        <f t="shared" si="151"/>
        <v>800</v>
      </c>
      <c r="R1002" s="237">
        <v>0</v>
      </c>
      <c r="S1002" s="236">
        <f t="shared" si="152"/>
        <v>0</v>
      </c>
      <c r="T1002" s="236">
        <f t="shared" si="153"/>
        <v>0</v>
      </c>
      <c r="U1002" s="236">
        <f t="shared" si="154"/>
        <v>0</v>
      </c>
      <c r="V1002" s="236">
        <f t="shared" si="155"/>
        <v>0</v>
      </c>
      <c r="W1002" s="236">
        <f t="shared" si="156"/>
        <v>800</v>
      </c>
      <c r="X1002" s="238">
        <f t="shared" si="157"/>
        <v>800</v>
      </c>
      <c r="Y1002" s="238">
        <f t="shared" si="158"/>
        <v>0</v>
      </c>
    </row>
    <row r="1003" spans="1:25" ht="30" x14ac:dyDescent="0.25">
      <c r="A1003" s="191" t="s">
        <v>674</v>
      </c>
      <c r="B1003" s="228" t="s">
        <v>1049</v>
      </c>
      <c r="C1003" s="193" t="s">
        <v>1050</v>
      </c>
      <c r="D1003" s="194">
        <v>649.99</v>
      </c>
      <c r="E1003" s="229">
        <v>649.99</v>
      </c>
      <c r="F1003" s="230" t="s">
        <v>33</v>
      </c>
      <c r="G1003" s="231">
        <v>1</v>
      </c>
      <c r="H1003" s="232">
        <v>0</v>
      </c>
      <c r="I1003" s="232">
        <v>0</v>
      </c>
      <c r="J1003" s="232">
        <v>0</v>
      </c>
      <c r="K1003" s="233">
        <v>0</v>
      </c>
      <c r="L1003" s="232">
        <f t="shared" si="150"/>
        <v>1</v>
      </c>
      <c r="M1003" s="234">
        <v>1</v>
      </c>
      <c r="N1003" s="232">
        <f t="shared" si="159"/>
        <v>0</v>
      </c>
      <c r="O1003" s="243"/>
      <c r="P1003" s="216"/>
      <c r="Q1003" s="236">
        <f t="shared" si="151"/>
        <v>649.99</v>
      </c>
      <c r="R1003" s="237">
        <v>0</v>
      </c>
      <c r="S1003" s="236">
        <f t="shared" si="152"/>
        <v>0</v>
      </c>
      <c r="T1003" s="236">
        <f t="shared" si="153"/>
        <v>0</v>
      </c>
      <c r="U1003" s="236">
        <f t="shared" si="154"/>
        <v>0</v>
      </c>
      <c r="V1003" s="236">
        <f t="shared" si="155"/>
        <v>0</v>
      </c>
      <c r="W1003" s="236">
        <f t="shared" si="156"/>
        <v>649.99</v>
      </c>
      <c r="X1003" s="238">
        <f t="shared" si="157"/>
        <v>649.99</v>
      </c>
      <c r="Y1003" s="238">
        <f t="shared" si="158"/>
        <v>0</v>
      </c>
    </row>
    <row r="1004" spans="1:25" ht="45" x14ac:dyDescent="0.25">
      <c r="A1004" s="191" t="s">
        <v>1053</v>
      </c>
      <c r="B1004" s="228" t="s">
        <v>1266</v>
      </c>
      <c r="C1004" s="193" t="s">
        <v>1267</v>
      </c>
      <c r="D1004" s="194">
        <v>50</v>
      </c>
      <c r="E1004" s="229">
        <v>50</v>
      </c>
      <c r="F1004" s="230" t="s">
        <v>33</v>
      </c>
      <c r="G1004" s="231">
        <v>0</v>
      </c>
      <c r="H1004" s="232">
        <v>0</v>
      </c>
      <c r="I1004" s="232">
        <v>0</v>
      </c>
      <c r="J1004" s="232">
        <v>0</v>
      </c>
      <c r="K1004" s="233">
        <v>0</v>
      </c>
      <c r="L1004" s="232">
        <f t="shared" si="150"/>
        <v>0</v>
      </c>
      <c r="M1004" s="234">
        <v>0</v>
      </c>
      <c r="N1004" s="232">
        <f t="shared" si="159"/>
        <v>0</v>
      </c>
      <c r="O1004" s="242"/>
      <c r="P1004" s="216"/>
      <c r="Q1004" s="236">
        <f t="shared" si="151"/>
        <v>0</v>
      </c>
      <c r="R1004" s="237">
        <v>0</v>
      </c>
      <c r="S1004" s="236">
        <f t="shared" si="152"/>
        <v>0</v>
      </c>
      <c r="T1004" s="236">
        <f t="shared" si="153"/>
        <v>0</v>
      </c>
      <c r="U1004" s="236">
        <f t="shared" si="154"/>
        <v>0</v>
      </c>
      <c r="V1004" s="236">
        <f t="shared" si="155"/>
        <v>0</v>
      </c>
      <c r="W1004" s="236">
        <f t="shared" si="156"/>
        <v>0</v>
      </c>
      <c r="X1004" s="238">
        <f t="shared" si="157"/>
        <v>0</v>
      </c>
      <c r="Y1004" s="238">
        <f t="shared" si="158"/>
        <v>0</v>
      </c>
    </row>
    <row r="1005" spans="1:25" ht="30" x14ac:dyDescent="0.25">
      <c r="A1005" s="191" t="s">
        <v>228</v>
      </c>
      <c r="B1005" s="228" t="s">
        <v>616</v>
      </c>
      <c r="C1005" s="193" t="s">
        <v>617</v>
      </c>
      <c r="D1005" s="194">
        <v>145</v>
      </c>
      <c r="E1005" s="229">
        <v>145</v>
      </c>
      <c r="F1005" s="230" t="s">
        <v>33</v>
      </c>
      <c r="G1005" s="231">
        <v>0</v>
      </c>
      <c r="H1005" s="232">
        <v>0</v>
      </c>
      <c r="I1005" s="232">
        <v>0</v>
      </c>
      <c r="J1005" s="232">
        <v>0</v>
      </c>
      <c r="K1005" s="233">
        <v>0</v>
      </c>
      <c r="L1005" s="232">
        <f t="shared" si="150"/>
        <v>0</v>
      </c>
      <c r="M1005" s="234">
        <v>0</v>
      </c>
      <c r="N1005" s="232">
        <f t="shared" si="159"/>
        <v>0</v>
      </c>
      <c r="O1005" s="243"/>
      <c r="P1005" s="216"/>
      <c r="Q1005" s="236">
        <f t="shared" si="151"/>
        <v>0</v>
      </c>
      <c r="R1005" s="237">
        <v>0</v>
      </c>
      <c r="S1005" s="236">
        <f t="shared" si="152"/>
        <v>0</v>
      </c>
      <c r="T1005" s="236">
        <f t="shared" si="153"/>
        <v>0</v>
      </c>
      <c r="U1005" s="236">
        <f t="shared" si="154"/>
        <v>0</v>
      </c>
      <c r="V1005" s="236">
        <f t="shared" si="155"/>
        <v>0</v>
      </c>
      <c r="W1005" s="236">
        <f t="shared" si="156"/>
        <v>0</v>
      </c>
      <c r="X1005" s="238">
        <f t="shared" si="157"/>
        <v>0</v>
      </c>
      <c r="Y1005" s="238">
        <f t="shared" si="158"/>
        <v>0</v>
      </c>
    </row>
    <row r="1006" spans="1:25" ht="30" x14ac:dyDescent="0.25">
      <c r="A1006" s="191" t="s">
        <v>228</v>
      </c>
      <c r="B1006" s="228" t="s">
        <v>618</v>
      </c>
      <c r="C1006" s="193" t="s">
        <v>619</v>
      </c>
      <c r="D1006" s="194">
        <v>122.88</v>
      </c>
      <c r="E1006" s="229">
        <v>122.88</v>
      </c>
      <c r="F1006" s="230" t="s">
        <v>33</v>
      </c>
      <c r="G1006" s="231">
        <v>0</v>
      </c>
      <c r="H1006" s="232">
        <v>0</v>
      </c>
      <c r="I1006" s="232">
        <v>0</v>
      </c>
      <c r="J1006" s="232">
        <v>0</v>
      </c>
      <c r="K1006" s="233">
        <v>0</v>
      </c>
      <c r="L1006" s="232">
        <f t="shared" si="150"/>
        <v>0</v>
      </c>
      <c r="M1006" s="234">
        <v>0</v>
      </c>
      <c r="N1006" s="232">
        <f t="shared" si="159"/>
        <v>0</v>
      </c>
      <c r="O1006" s="243"/>
      <c r="P1006" s="216"/>
      <c r="Q1006" s="236">
        <f t="shared" si="151"/>
        <v>0</v>
      </c>
      <c r="R1006" s="237">
        <v>0</v>
      </c>
      <c r="S1006" s="236">
        <f t="shared" si="152"/>
        <v>0</v>
      </c>
      <c r="T1006" s="236">
        <f t="shared" si="153"/>
        <v>0</v>
      </c>
      <c r="U1006" s="236">
        <f t="shared" si="154"/>
        <v>0</v>
      </c>
      <c r="V1006" s="236">
        <f t="shared" si="155"/>
        <v>0</v>
      </c>
      <c r="W1006" s="236">
        <f t="shared" si="156"/>
        <v>0</v>
      </c>
      <c r="X1006" s="238">
        <f t="shared" si="157"/>
        <v>0</v>
      </c>
      <c r="Y1006" s="238">
        <f t="shared" si="158"/>
        <v>0</v>
      </c>
    </row>
    <row r="1007" spans="1:25" ht="30" x14ac:dyDescent="0.25">
      <c r="A1007" s="191" t="s">
        <v>228</v>
      </c>
      <c r="B1007" s="228" t="s">
        <v>620</v>
      </c>
      <c r="C1007" s="193" t="s">
        <v>621</v>
      </c>
      <c r="D1007" s="194">
        <v>73.16</v>
      </c>
      <c r="E1007" s="229">
        <v>73.16</v>
      </c>
      <c r="F1007" s="230" t="s">
        <v>33</v>
      </c>
      <c r="G1007" s="231">
        <v>3</v>
      </c>
      <c r="H1007" s="232">
        <v>0</v>
      </c>
      <c r="I1007" s="232">
        <v>0</v>
      </c>
      <c r="J1007" s="232">
        <v>0</v>
      </c>
      <c r="K1007" s="232">
        <v>0</v>
      </c>
      <c r="L1007" s="232">
        <f t="shared" si="150"/>
        <v>3</v>
      </c>
      <c r="M1007" s="232">
        <v>3</v>
      </c>
      <c r="N1007" s="232">
        <f t="shared" si="159"/>
        <v>0</v>
      </c>
      <c r="O1007" s="243"/>
      <c r="P1007" s="216"/>
      <c r="Q1007" s="236">
        <f t="shared" si="151"/>
        <v>219.48</v>
      </c>
      <c r="R1007" s="237">
        <v>0</v>
      </c>
      <c r="S1007" s="236">
        <f t="shared" si="152"/>
        <v>0</v>
      </c>
      <c r="T1007" s="236">
        <f t="shared" si="153"/>
        <v>0</v>
      </c>
      <c r="U1007" s="236">
        <f t="shared" si="154"/>
        <v>0</v>
      </c>
      <c r="V1007" s="236">
        <f t="shared" si="155"/>
        <v>0</v>
      </c>
      <c r="W1007" s="236">
        <f t="shared" si="156"/>
        <v>219.48</v>
      </c>
      <c r="X1007" s="238">
        <f t="shared" si="157"/>
        <v>219.48</v>
      </c>
      <c r="Y1007" s="238">
        <f t="shared" si="158"/>
        <v>0</v>
      </c>
    </row>
    <row r="1008" spans="1:25" ht="30" x14ac:dyDescent="0.25">
      <c r="A1008" s="211" t="s">
        <v>228</v>
      </c>
      <c r="B1008" s="260" t="s">
        <v>622</v>
      </c>
      <c r="C1008" s="213" t="s">
        <v>623</v>
      </c>
      <c r="D1008" s="214">
        <v>123.06</v>
      </c>
      <c r="E1008" s="261">
        <v>123.06</v>
      </c>
      <c r="F1008" s="262" t="s">
        <v>33</v>
      </c>
      <c r="G1008" s="231">
        <v>1</v>
      </c>
      <c r="H1008" s="232">
        <v>0</v>
      </c>
      <c r="I1008" s="263">
        <v>0</v>
      </c>
      <c r="J1008" s="232">
        <v>0</v>
      </c>
      <c r="K1008" s="264">
        <v>0</v>
      </c>
      <c r="L1008" s="232">
        <f t="shared" si="150"/>
        <v>1</v>
      </c>
      <c r="M1008" s="265">
        <v>1</v>
      </c>
      <c r="N1008" s="232">
        <f t="shared" si="159"/>
        <v>0</v>
      </c>
      <c r="O1008" s="243"/>
      <c r="P1008" s="225"/>
      <c r="Q1008" s="236">
        <f t="shared" si="151"/>
        <v>123.06</v>
      </c>
      <c r="R1008" s="237">
        <v>0</v>
      </c>
      <c r="S1008" s="236">
        <f t="shared" si="152"/>
        <v>0</v>
      </c>
      <c r="T1008" s="236">
        <f t="shared" si="153"/>
        <v>0</v>
      </c>
      <c r="U1008" s="236">
        <f t="shared" si="154"/>
        <v>0</v>
      </c>
      <c r="V1008" s="236">
        <f t="shared" si="155"/>
        <v>0</v>
      </c>
      <c r="W1008" s="236">
        <f t="shared" si="156"/>
        <v>123.06</v>
      </c>
      <c r="X1008" s="238">
        <f t="shared" si="157"/>
        <v>123.06</v>
      </c>
      <c r="Y1008" s="238">
        <f t="shared" si="158"/>
        <v>0</v>
      </c>
    </row>
    <row r="1009" spans="1:25" ht="45" x14ac:dyDescent="0.25">
      <c r="A1009" s="191" t="s">
        <v>228</v>
      </c>
      <c r="B1009" s="228" t="s">
        <v>624</v>
      </c>
      <c r="C1009" s="193" t="s">
        <v>625</v>
      </c>
      <c r="D1009" s="194">
        <v>500</v>
      </c>
      <c r="E1009" s="229">
        <v>500</v>
      </c>
      <c r="F1009" s="230" t="s">
        <v>33</v>
      </c>
      <c r="G1009" s="231">
        <v>0</v>
      </c>
      <c r="H1009" s="232">
        <v>0</v>
      </c>
      <c r="I1009" s="232">
        <v>0</v>
      </c>
      <c r="J1009" s="232">
        <v>0</v>
      </c>
      <c r="K1009" s="233">
        <v>0</v>
      </c>
      <c r="L1009" s="232">
        <f t="shared" si="150"/>
        <v>0</v>
      </c>
      <c r="M1009" s="234">
        <v>0</v>
      </c>
      <c r="N1009" s="232">
        <f t="shared" si="159"/>
        <v>0</v>
      </c>
      <c r="O1009" s="242"/>
      <c r="P1009" s="216"/>
      <c r="Q1009" s="236">
        <f t="shared" si="151"/>
        <v>0</v>
      </c>
      <c r="R1009" s="237">
        <v>0</v>
      </c>
      <c r="S1009" s="236">
        <f t="shared" si="152"/>
        <v>0</v>
      </c>
      <c r="T1009" s="236">
        <f t="shared" si="153"/>
        <v>0</v>
      </c>
      <c r="U1009" s="236">
        <f t="shared" si="154"/>
        <v>0</v>
      </c>
      <c r="V1009" s="236">
        <f t="shared" si="155"/>
        <v>0</v>
      </c>
      <c r="W1009" s="236">
        <f t="shared" si="156"/>
        <v>0</v>
      </c>
      <c r="X1009" s="238">
        <f t="shared" si="157"/>
        <v>0</v>
      </c>
      <c r="Y1009" s="238">
        <f t="shared" si="158"/>
        <v>0</v>
      </c>
    </row>
    <row r="1010" spans="1:25" ht="45" x14ac:dyDescent="0.25">
      <c r="A1010" s="191" t="s">
        <v>228</v>
      </c>
      <c r="B1010" s="228" t="s">
        <v>626</v>
      </c>
      <c r="C1010" s="193" t="s">
        <v>627</v>
      </c>
      <c r="D1010" s="194">
        <v>150</v>
      </c>
      <c r="E1010" s="229">
        <v>150</v>
      </c>
      <c r="F1010" s="230" t="s">
        <v>33</v>
      </c>
      <c r="G1010" s="231">
        <v>0</v>
      </c>
      <c r="H1010" s="232">
        <v>0</v>
      </c>
      <c r="I1010" s="232">
        <v>0</v>
      </c>
      <c r="J1010" s="232">
        <v>0</v>
      </c>
      <c r="K1010" s="233">
        <v>0</v>
      </c>
      <c r="L1010" s="232">
        <f t="shared" si="150"/>
        <v>0</v>
      </c>
      <c r="M1010" s="234">
        <v>0</v>
      </c>
      <c r="N1010" s="232">
        <f t="shared" si="159"/>
        <v>0</v>
      </c>
      <c r="O1010" s="242"/>
      <c r="P1010" s="216"/>
      <c r="Q1010" s="236">
        <f t="shared" si="151"/>
        <v>0</v>
      </c>
      <c r="R1010" s="237">
        <v>0</v>
      </c>
      <c r="S1010" s="236">
        <f t="shared" si="152"/>
        <v>0</v>
      </c>
      <c r="T1010" s="236">
        <f t="shared" si="153"/>
        <v>0</v>
      </c>
      <c r="U1010" s="236">
        <f t="shared" si="154"/>
        <v>0</v>
      </c>
      <c r="V1010" s="236">
        <f t="shared" si="155"/>
        <v>0</v>
      </c>
      <c r="W1010" s="236">
        <f t="shared" si="156"/>
        <v>0</v>
      </c>
      <c r="X1010" s="238">
        <f t="shared" si="157"/>
        <v>0</v>
      </c>
      <c r="Y1010" s="238">
        <f t="shared" si="158"/>
        <v>0</v>
      </c>
    </row>
    <row r="1011" spans="1:25" ht="30" x14ac:dyDescent="0.25">
      <c r="A1011" s="191" t="s">
        <v>228</v>
      </c>
      <c r="B1011" s="228" t="s">
        <v>628</v>
      </c>
      <c r="C1011" s="193" t="s">
        <v>629</v>
      </c>
      <c r="D1011" s="194">
        <v>235</v>
      </c>
      <c r="E1011" s="229">
        <v>235</v>
      </c>
      <c r="F1011" s="230" t="s">
        <v>33</v>
      </c>
      <c r="G1011" s="231">
        <v>0</v>
      </c>
      <c r="H1011" s="232">
        <v>0</v>
      </c>
      <c r="I1011" s="232">
        <v>0</v>
      </c>
      <c r="J1011" s="232">
        <v>0</v>
      </c>
      <c r="K1011" s="233">
        <v>0</v>
      </c>
      <c r="L1011" s="232">
        <f t="shared" si="150"/>
        <v>0</v>
      </c>
      <c r="M1011" s="234">
        <v>0</v>
      </c>
      <c r="N1011" s="232">
        <f t="shared" si="159"/>
        <v>0</v>
      </c>
      <c r="O1011" s="242"/>
      <c r="P1011" s="216"/>
      <c r="Q1011" s="236">
        <f t="shared" si="151"/>
        <v>0</v>
      </c>
      <c r="R1011" s="237">
        <v>0</v>
      </c>
      <c r="S1011" s="236">
        <f t="shared" si="152"/>
        <v>0</v>
      </c>
      <c r="T1011" s="236">
        <f t="shared" si="153"/>
        <v>0</v>
      </c>
      <c r="U1011" s="236">
        <f t="shared" si="154"/>
        <v>0</v>
      </c>
      <c r="V1011" s="236">
        <f t="shared" si="155"/>
        <v>0</v>
      </c>
      <c r="W1011" s="236">
        <f t="shared" si="156"/>
        <v>0</v>
      </c>
      <c r="X1011" s="238">
        <f t="shared" si="157"/>
        <v>0</v>
      </c>
      <c r="Y1011" s="238">
        <f t="shared" si="158"/>
        <v>0</v>
      </c>
    </row>
    <row r="1012" spans="1:25" ht="30" x14ac:dyDescent="0.25">
      <c r="A1012" s="191" t="s">
        <v>228</v>
      </c>
      <c r="B1012" s="228" t="s">
        <v>630</v>
      </c>
      <c r="C1012" s="193" t="s">
        <v>631</v>
      </c>
      <c r="D1012" s="194">
        <v>568.4</v>
      </c>
      <c r="E1012" s="229">
        <v>568.4</v>
      </c>
      <c r="F1012" s="230" t="s">
        <v>33</v>
      </c>
      <c r="G1012" s="231">
        <v>1</v>
      </c>
      <c r="H1012" s="232">
        <v>0</v>
      </c>
      <c r="I1012" s="232">
        <v>0</v>
      </c>
      <c r="J1012" s="232">
        <v>0</v>
      </c>
      <c r="K1012" s="233">
        <v>0</v>
      </c>
      <c r="L1012" s="232">
        <f t="shared" si="150"/>
        <v>1</v>
      </c>
      <c r="M1012" s="234">
        <v>1</v>
      </c>
      <c r="N1012" s="232">
        <f t="shared" si="159"/>
        <v>0</v>
      </c>
      <c r="O1012" s="242"/>
      <c r="P1012" s="216"/>
      <c r="Q1012" s="236">
        <f t="shared" si="151"/>
        <v>568.4</v>
      </c>
      <c r="R1012" s="237">
        <v>0</v>
      </c>
      <c r="S1012" s="236">
        <f t="shared" si="152"/>
        <v>0</v>
      </c>
      <c r="T1012" s="236">
        <f t="shared" si="153"/>
        <v>0</v>
      </c>
      <c r="U1012" s="236">
        <f t="shared" si="154"/>
        <v>0</v>
      </c>
      <c r="V1012" s="236">
        <f t="shared" si="155"/>
        <v>0</v>
      </c>
      <c r="W1012" s="236">
        <f t="shared" si="156"/>
        <v>568.4</v>
      </c>
      <c r="X1012" s="238">
        <f t="shared" si="157"/>
        <v>568.4</v>
      </c>
      <c r="Y1012" s="238">
        <f t="shared" si="158"/>
        <v>0</v>
      </c>
    </row>
    <row r="1013" spans="1:25" ht="45" x14ac:dyDescent="0.25">
      <c r="A1013" s="191" t="s">
        <v>228</v>
      </c>
      <c r="B1013" s="228" t="s">
        <v>632</v>
      </c>
      <c r="C1013" s="193" t="s">
        <v>633</v>
      </c>
      <c r="D1013" s="194">
        <v>177.48</v>
      </c>
      <c r="E1013" s="229">
        <v>177.48</v>
      </c>
      <c r="F1013" s="230" t="s">
        <v>33</v>
      </c>
      <c r="G1013" s="231">
        <v>6</v>
      </c>
      <c r="H1013" s="232">
        <v>0</v>
      </c>
      <c r="I1013" s="232">
        <v>0</v>
      </c>
      <c r="J1013" s="232">
        <v>1</v>
      </c>
      <c r="K1013" s="233">
        <v>0</v>
      </c>
      <c r="L1013" s="232">
        <f t="shared" si="150"/>
        <v>5</v>
      </c>
      <c r="M1013" s="234">
        <v>5</v>
      </c>
      <c r="N1013" s="232">
        <f t="shared" si="159"/>
        <v>0</v>
      </c>
      <c r="O1013" s="242"/>
      <c r="P1013" s="216"/>
      <c r="Q1013" s="236">
        <f t="shared" si="151"/>
        <v>1064.8799999999999</v>
      </c>
      <c r="R1013" s="237">
        <v>0</v>
      </c>
      <c r="S1013" s="236">
        <f t="shared" si="152"/>
        <v>0</v>
      </c>
      <c r="T1013" s="236">
        <f t="shared" si="153"/>
        <v>0</v>
      </c>
      <c r="U1013" s="236">
        <f t="shared" si="154"/>
        <v>177.48</v>
      </c>
      <c r="V1013" s="236">
        <f t="shared" si="155"/>
        <v>0</v>
      </c>
      <c r="W1013" s="236">
        <f t="shared" si="156"/>
        <v>887.39999999999986</v>
      </c>
      <c r="X1013" s="238">
        <f t="shared" si="157"/>
        <v>887.4</v>
      </c>
      <c r="Y1013" s="238">
        <f t="shared" si="158"/>
        <v>0</v>
      </c>
    </row>
    <row r="1014" spans="1:25" ht="45" x14ac:dyDescent="0.25">
      <c r="A1014" s="191" t="s">
        <v>228</v>
      </c>
      <c r="B1014" s="228" t="s">
        <v>634</v>
      </c>
      <c r="C1014" s="193" t="s">
        <v>635</v>
      </c>
      <c r="D1014" s="194">
        <v>7946</v>
      </c>
      <c r="E1014" s="229">
        <v>7946</v>
      </c>
      <c r="F1014" s="230" t="s">
        <v>33</v>
      </c>
      <c r="G1014" s="231">
        <v>1</v>
      </c>
      <c r="H1014" s="232">
        <v>0</v>
      </c>
      <c r="I1014" s="232">
        <v>0</v>
      </c>
      <c r="J1014" s="232">
        <v>0</v>
      </c>
      <c r="K1014" s="233">
        <v>0</v>
      </c>
      <c r="L1014" s="232">
        <f t="shared" si="150"/>
        <v>1</v>
      </c>
      <c r="M1014" s="234">
        <v>1</v>
      </c>
      <c r="N1014" s="232">
        <f t="shared" si="159"/>
        <v>0</v>
      </c>
      <c r="O1014" s="242"/>
      <c r="P1014" s="216"/>
      <c r="Q1014" s="236">
        <f t="shared" si="151"/>
        <v>7946</v>
      </c>
      <c r="R1014" s="237">
        <v>0</v>
      </c>
      <c r="S1014" s="236">
        <f t="shared" si="152"/>
        <v>0</v>
      </c>
      <c r="T1014" s="236">
        <f t="shared" si="153"/>
        <v>0</v>
      </c>
      <c r="U1014" s="236">
        <f t="shared" si="154"/>
        <v>0</v>
      </c>
      <c r="V1014" s="236">
        <f t="shared" si="155"/>
        <v>0</v>
      </c>
      <c r="W1014" s="236">
        <f t="shared" si="156"/>
        <v>7946</v>
      </c>
      <c r="X1014" s="238">
        <f t="shared" si="157"/>
        <v>7946</v>
      </c>
      <c r="Y1014" s="238">
        <f t="shared" si="158"/>
        <v>0</v>
      </c>
    </row>
    <row r="1015" spans="1:25" ht="45" x14ac:dyDescent="0.25">
      <c r="A1015" s="191" t="s">
        <v>228</v>
      </c>
      <c r="B1015" s="228" t="s">
        <v>636</v>
      </c>
      <c r="C1015" s="193" t="s">
        <v>637</v>
      </c>
      <c r="D1015" s="194">
        <v>2291</v>
      </c>
      <c r="E1015" s="229">
        <v>2291</v>
      </c>
      <c r="F1015" s="230" t="s">
        <v>33</v>
      </c>
      <c r="G1015" s="231">
        <v>0</v>
      </c>
      <c r="H1015" s="232">
        <v>0</v>
      </c>
      <c r="I1015" s="232">
        <v>0</v>
      </c>
      <c r="J1015" s="232">
        <v>0</v>
      </c>
      <c r="K1015" s="233">
        <v>0</v>
      </c>
      <c r="L1015" s="232">
        <f t="shared" si="150"/>
        <v>0</v>
      </c>
      <c r="M1015" s="234">
        <v>0</v>
      </c>
      <c r="N1015" s="232">
        <f t="shared" si="159"/>
        <v>0</v>
      </c>
      <c r="O1015" s="242"/>
      <c r="P1015" s="216"/>
      <c r="Q1015" s="236">
        <f t="shared" si="151"/>
        <v>0</v>
      </c>
      <c r="R1015" s="237">
        <v>0</v>
      </c>
      <c r="S1015" s="236">
        <f t="shared" si="152"/>
        <v>0</v>
      </c>
      <c r="T1015" s="236">
        <f t="shared" si="153"/>
        <v>0</v>
      </c>
      <c r="U1015" s="236">
        <f t="shared" si="154"/>
        <v>0</v>
      </c>
      <c r="V1015" s="236">
        <f t="shared" si="155"/>
        <v>0</v>
      </c>
      <c r="W1015" s="236">
        <f t="shared" si="156"/>
        <v>0</v>
      </c>
      <c r="X1015" s="238">
        <f t="shared" si="157"/>
        <v>0</v>
      </c>
      <c r="Y1015" s="238">
        <f t="shared" si="158"/>
        <v>0</v>
      </c>
    </row>
    <row r="1016" spans="1:25" ht="45" x14ac:dyDescent="0.25">
      <c r="A1016" s="191" t="s">
        <v>228</v>
      </c>
      <c r="B1016" s="228" t="s">
        <v>638</v>
      </c>
      <c r="C1016" s="193" t="s">
        <v>639</v>
      </c>
      <c r="D1016" s="194">
        <v>0</v>
      </c>
      <c r="E1016" s="229">
        <v>0</v>
      </c>
      <c r="F1016" s="230" t="s">
        <v>33</v>
      </c>
      <c r="G1016" s="231">
        <v>0</v>
      </c>
      <c r="H1016" s="232">
        <v>0</v>
      </c>
      <c r="I1016" s="232">
        <v>0</v>
      </c>
      <c r="J1016" s="232">
        <v>0</v>
      </c>
      <c r="K1016" s="233">
        <v>0</v>
      </c>
      <c r="L1016" s="232">
        <f t="shared" si="150"/>
        <v>0</v>
      </c>
      <c r="M1016" s="234">
        <v>0</v>
      </c>
      <c r="N1016" s="232">
        <f t="shared" si="159"/>
        <v>0</v>
      </c>
      <c r="O1016" s="242"/>
      <c r="P1016" s="216"/>
      <c r="Q1016" s="236">
        <f t="shared" si="151"/>
        <v>0</v>
      </c>
      <c r="R1016" s="237">
        <v>0</v>
      </c>
      <c r="S1016" s="236">
        <f t="shared" si="152"/>
        <v>0</v>
      </c>
      <c r="T1016" s="236">
        <f t="shared" si="153"/>
        <v>0</v>
      </c>
      <c r="U1016" s="236">
        <f t="shared" si="154"/>
        <v>0</v>
      </c>
      <c r="V1016" s="236">
        <f t="shared" si="155"/>
        <v>0</v>
      </c>
      <c r="W1016" s="236">
        <f t="shared" si="156"/>
        <v>0</v>
      </c>
      <c r="X1016" s="238">
        <f t="shared" si="157"/>
        <v>0</v>
      </c>
      <c r="Y1016" s="238">
        <f t="shared" si="158"/>
        <v>0</v>
      </c>
    </row>
    <row r="1017" spans="1:25" ht="45" x14ac:dyDescent="0.25">
      <c r="A1017" s="191" t="s">
        <v>228</v>
      </c>
      <c r="B1017" s="228" t="s">
        <v>640</v>
      </c>
      <c r="C1017" s="193" t="s">
        <v>641</v>
      </c>
      <c r="D1017" s="194">
        <v>0</v>
      </c>
      <c r="E1017" s="229">
        <v>0</v>
      </c>
      <c r="F1017" s="230" t="s">
        <v>33</v>
      </c>
      <c r="G1017" s="231">
        <v>0</v>
      </c>
      <c r="H1017" s="232">
        <v>0</v>
      </c>
      <c r="I1017" s="232">
        <v>0</v>
      </c>
      <c r="J1017" s="232">
        <v>0</v>
      </c>
      <c r="K1017" s="233">
        <v>0</v>
      </c>
      <c r="L1017" s="232">
        <f t="shared" si="150"/>
        <v>0</v>
      </c>
      <c r="M1017" s="234">
        <v>0</v>
      </c>
      <c r="N1017" s="232">
        <f t="shared" si="159"/>
        <v>0</v>
      </c>
      <c r="O1017" s="242"/>
      <c r="P1017" s="216"/>
      <c r="Q1017" s="236">
        <f t="shared" si="151"/>
        <v>0</v>
      </c>
      <c r="R1017" s="237">
        <v>0</v>
      </c>
      <c r="S1017" s="236">
        <f t="shared" si="152"/>
        <v>0</v>
      </c>
      <c r="T1017" s="236">
        <f t="shared" si="153"/>
        <v>0</v>
      </c>
      <c r="U1017" s="236">
        <f t="shared" si="154"/>
        <v>0</v>
      </c>
      <c r="V1017" s="236">
        <f t="shared" si="155"/>
        <v>0</v>
      </c>
      <c r="W1017" s="236">
        <f t="shared" si="156"/>
        <v>0</v>
      </c>
      <c r="X1017" s="238">
        <f t="shared" si="157"/>
        <v>0</v>
      </c>
      <c r="Y1017" s="238">
        <f t="shared" si="158"/>
        <v>0</v>
      </c>
    </row>
    <row r="1018" spans="1:25" ht="30" x14ac:dyDescent="0.25">
      <c r="A1018" s="191" t="s">
        <v>228</v>
      </c>
      <c r="B1018" s="228" t="s">
        <v>642</v>
      </c>
      <c r="C1018" s="193" t="s">
        <v>643</v>
      </c>
      <c r="D1018" s="194">
        <v>460</v>
      </c>
      <c r="E1018" s="229">
        <v>460</v>
      </c>
      <c r="F1018" s="230" t="s">
        <v>33</v>
      </c>
      <c r="G1018" s="231">
        <v>0</v>
      </c>
      <c r="H1018" s="232">
        <v>0</v>
      </c>
      <c r="I1018" s="232">
        <v>0</v>
      </c>
      <c r="J1018" s="232">
        <v>0</v>
      </c>
      <c r="K1018" s="233">
        <v>0</v>
      </c>
      <c r="L1018" s="232">
        <f t="shared" si="150"/>
        <v>0</v>
      </c>
      <c r="M1018" s="234">
        <v>0</v>
      </c>
      <c r="N1018" s="232">
        <f t="shared" si="159"/>
        <v>0</v>
      </c>
      <c r="O1018" s="242"/>
      <c r="P1018" s="273"/>
      <c r="Q1018" s="236">
        <f t="shared" si="151"/>
        <v>0</v>
      </c>
      <c r="R1018" s="237">
        <v>0</v>
      </c>
      <c r="S1018" s="236">
        <f t="shared" si="152"/>
        <v>0</v>
      </c>
      <c r="T1018" s="236">
        <f t="shared" si="153"/>
        <v>0</v>
      </c>
      <c r="U1018" s="236">
        <f t="shared" si="154"/>
        <v>0</v>
      </c>
      <c r="V1018" s="236">
        <f t="shared" si="155"/>
        <v>0</v>
      </c>
      <c r="W1018" s="236">
        <f t="shared" si="156"/>
        <v>0</v>
      </c>
      <c r="X1018" s="238">
        <f t="shared" si="157"/>
        <v>0</v>
      </c>
      <c r="Y1018" s="238">
        <f t="shared" si="158"/>
        <v>0</v>
      </c>
    </row>
    <row r="1019" spans="1:25" ht="45" x14ac:dyDescent="0.25">
      <c r="A1019" s="191" t="s">
        <v>2634</v>
      </c>
      <c r="B1019" s="228" t="s">
        <v>644</v>
      </c>
      <c r="C1019" s="193" t="s">
        <v>645</v>
      </c>
      <c r="D1019" s="194">
        <v>110</v>
      </c>
      <c r="E1019" s="229">
        <v>110</v>
      </c>
      <c r="F1019" s="230" t="s">
        <v>33</v>
      </c>
      <c r="G1019" s="231">
        <v>0</v>
      </c>
      <c r="H1019" s="232">
        <v>0</v>
      </c>
      <c r="I1019" s="232">
        <v>0</v>
      </c>
      <c r="J1019" s="232">
        <v>0</v>
      </c>
      <c r="K1019" s="232">
        <v>0</v>
      </c>
      <c r="L1019" s="232">
        <f t="shared" si="150"/>
        <v>0</v>
      </c>
      <c r="M1019" s="232">
        <v>0</v>
      </c>
      <c r="N1019" s="232">
        <f t="shared" si="159"/>
        <v>0</v>
      </c>
      <c r="O1019" s="242"/>
      <c r="P1019" s="241"/>
      <c r="Q1019" s="236">
        <f t="shared" si="151"/>
        <v>0</v>
      </c>
      <c r="R1019" s="237">
        <v>0</v>
      </c>
      <c r="S1019" s="236">
        <f t="shared" si="152"/>
        <v>0</v>
      </c>
      <c r="T1019" s="236">
        <f t="shared" si="153"/>
        <v>0</v>
      </c>
      <c r="U1019" s="236">
        <f t="shared" si="154"/>
        <v>0</v>
      </c>
      <c r="V1019" s="236">
        <f t="shared" si="155"/>
        <v>0</v>
      </c>
      <c r="W1019" s="236">
        <f t="shared" si="156"/>
        <v>0</v>
      </c>
      <c r="X1019" s="238">
        <f t="shared" si="157"/>
        <v>0</v>
      </c>
      <c r="Y1019" s="238">
        <f t="shared" si="158"/>
        <v>0</v>
      </c>
    </row>
    <row r="1020" spans="1:25" ht="45" x14ac:dyDescent="0.25">
      <c r="A1020" s="191" t="s">
        <v>228</v>
      </c>
      <c r="B1020" s="260" t="s">
        <v>648</v>
      </c>
      <c r="C1020" s="213" t="s">
        <v>647</v>
      </c>
      <c r="D1020" s="214">
        <v>56</v>
      </c>
      <c r="E1020" s="261">
        <v>56</v>
      </c>
      <c r="F1020" s="262" t="s">
        <v>33</v>
      </c>
      <c r="G1020" s="231">
        <v>0</v>
      </c>
      <c r="H1020" s="232">
        <v>0</v>
      </c>
      <c r="I1020" s="263">
        <v>0</v>
      </c>
      <c r="J1020" s="232">
        <v>0</v>
      </c>
      <c r="K1020" s="264">
        <v>0</v>
      </c>
      <c r="L1020" s="232">
        <f t="shared" si="150"/>
        <v>0</v>
      </c>
      <c r="M1020" s="265">
        <v>0</v>
      </c>
      <c r="N1020" s="232">
        <f t="shared" si="159"/>
        <v>0</v>
      </c>
      <c r="O1020" s="242"/>
      <c r="P1020" s="216"/>
      <c r="Q1020" s="236">
        <f t="shared" si="151"/>
        <v>0</v>
      </c>
      <c r="R1020" s="237">
        <v>0</v>
      </c>
      <c r="S1020" s="236">
        <f t="shared" si="152"/>
        <v>0</v>
      </c>
      <c r="T1020" s="236">
        <f t="shared" si="153"/>
        <v>0</v>
      </c>
      <c r="U1020" s="236">
        <f t="shared" si="154"/>
        <v>0</v>
      </c>
      <c r="V1020" s="236">
        <f t="shared" si="155"/>
        <v>0</v>
      </c>
      <c r="W1020" s="236">
        <f t="shared" si="156"/>
        <v>0</v>
      </c>
      <c r="X1020" s="238">
        <f t="shared" si="157"/>
        <v>0</v>
      </c>
      <c r="Y1020" s="238">
        <f t="shared" si="158"/>
        <v>0</v>
      </c>
    </row>
    <row r="1021" spans="1:25" ht="45" x14ac:dyDescent="0.25">
      <c r="A1021" s="191" t="s">
        <v>228</v>
      </c>
      <c r="B1021" s="228" t="s">
        <v>646</v>
      </c>
      <c r="C1021" s="193" t="s">
        <v>647</v>
      </c>
      <c r="D1021" s="194">
        <v>56</v>
      </c>
      <c r="E1021" s="229">
        <v>56</v>
      </c>
      <c r="F1021" s="230" t="s">
        <v>33</v>
      </c>
      <c r="G1021" s="231">
        <v>0</v>
      </c>
      <c r="H1021" s="232">
        <v>0</v>
      </c>
      <c r="I1021" s="232">
        <v>0</v>
      </c>
      <c r="J1021" s="232">
        <v>0</v>
      </c>
      <c r="K1021" s="233">
        <v>0</v>
      </c>
      <c r="L1021" s="232">
        <f t="shared" si="150"/>
        <v>0</v>
      </c>
      <c r="M1021" s="234">
        <v>0</v>
      </c>
      <c r="N1021" s="232">
        <f t="shared" si="159"/>
        <v>0</v>
      </c>
      <c r="O1021" s="242"/>
      <c r="P1021" s="216"/>
      <c r="Q1021" s="236">
        <f t="shared" si="151"/>
        <v>0</v>
      </c>
      <c r="R1021" s="237">
        <v>0</v>
      </c>
      <c r="S1021" s="236">
        <f t="shared" si="152"/>
        <v>0</v>
      </c>
      <c r="T1021" s="236">
        <f t="shared" si="153"/>
        <v>0</v>
      </c>
      <c r="U1021" s="236">
        <f t="shared" si="154"/>
        <v>0</v>
      </c>
      <c r="V1021" s="236">
        <f t="shared" si="155"/>
        <v>0</v>
      </c>
      <c r="W1021" s="236">
        <f t="shared" si="156"/>
        <v>0</v>
      </c>
      <c r="X1021" s="238">
        <f t="shared" si="157"/>
        <v>0</v>
      </c>
      <c r="Y1021" s="238">
        <f t="shared" si="158"/>
        <v>0</v>
      </c>
    </row>
    <row r="1022" spans="1:25" ht="30" x14ac:dyDescent="0.25">
      <c r="A1022" s="191" t="s">
        <v>228</v>
      </c>
      <c r="B1022" s="228" t="s">
        <v>649</v>
      </c>
      <c r="C1022" s="193" t="s">
        <v>650</v>
      </c>
      <c r="D1022" s="194">
        <v>222.95</v>
      </c>
      <c r="E1022" s="229">
        <v>222.95</v>
      </c>
      <c r="F1022" s="230" t="s">
        <v>33</v>
      </c>
      <c r="G1022" s="231">
        <v>0</v>
      </c>
      <c r="H1022" s="232">
        <v>0</v>
      </c>
      <c r="I1022" s="232">
        <v>0</v>
      </c>
      <c r="J1022" s="232">
        <v>0</v>
      </c>
      <c r="K1022" s="233">
        <v>0</v>
      </c>
      <c r="L1022" s="232">
        <f t="shared" si="150"/>
        <v>0</v>
      </c>
      <c r="M1022" s="234">
        <v>0</v>
      </c>
      <c r="N1022" s="232">
        <f t="shared" si="159"/>
        <v>0</v>
      </c>
      <c r="O1022" s="242"/>
      <c r="P1022" s="216"/>
      <c r="Q1022" s="236">
        <f t="shared" si="151"/>
        <v>0</v>
      </c>
      <c r="R1022" s="237">
        <v>0</v>
      </c>
      <c r="S1022" s="236">
        <f t="shared" si="152"/>
        <v>0</v>
      </c>
      <c r="T1022" s="236">
        <f t="shared" si="153"/>
        <v>0</v>
      </c>
      <c r="U1022" s="236">
        <f t="shared" si="154"/>
        <v>0</v>
      </c>
      <c r="V1022" s="236">
        <f t="shared" si="155"/>
        <v>0</v>
      </c>
      <c r="W1022" s="236">
        <f t="shared" si="156"/>
        <v>0</v>
      </c>
      <c r="X1022" s="238">
        <f t="shared" si="157"/>
        <v>0</v>
      </c>
      <c r="Y1022" s="238">
        <f t="shared" si="158"/>
        <v>0</v>
      </c>
    </row>
    <row r="1023" spans="1:25" ht="30" x14ac:dyDescent="0.25">
      <c r="A1023" s="191" t="s">
        <v>228</v>
      </c>
      <c r="B1023" s="228" t="s">
        <v>651</v>
      </c>
      <c r="C1023" s="193" t="s">
        <v>652</v>
      </c>
      <c r="D1023" s="194">
        <v>164.95</v>
      </c>
      <c r="E1023" s="229">
        <v>164.95</v>
      </c>
      <c r="F1023" s="230" t="s">
        <v>33</v>
      </c>
      <c r="G1023" s="231">
        <v>0</v>
      </c>
      <c r="H1023" s="232">
        <v>0</v>
      </c>
      <c r="I1023" s="232">
        <v>0</v>
      </c>
      <c r="J1023" s="232">
        <v>0</v>
      </c>
      <c r="K1023" s="233">
        <v>0</v>
      </c>
      <c r="L1023" s="232">
        <f t="shared" si="150"/>
        <v>0</v>
      </c>
      <c r="M1023" s="234">
        <v>0</v>
      </c>
      <c r="N1023" s="232">
        <f t="shared" si="159"/>
        <v>0</v>
      </c>
      <c r="O1023" s="242"/>
      <c r="P1023" s="216"/>
      <c r="Q1023" s="236">
        <f t="shared" si="151"/>
        <v>0</v>
      </c>
      <c r="R1023" s="237">
        <v>0</v>
      </c>
      <c r="S1023" s="236">
        <f t="shared" si="152"/>
        <v>0</v>
      </c>
      <c r="T1023" s="236">
        <f t="shared" si="153"/>
        <v>0</v>
      </c>
      <c r="U1023" s="236">
        <f t="shared" si="154"/>
        <v>0</v>
      </c>
      <c r="V1023" s="236">
        <f t="shared" si="155"/>
        <v>0</v>
      </c>
      <c r="W1023" s="236">
        <f t="shared" si="156"/>
        <v>0</v>
      </c>
      <c r="X1023" s="238">
        <f t="shared" si="157"/>
        <v>0</v>
      </c>
      <c r="Y1023" s="238">
        <f t="shared" si="158"/>
        <v>0</v>
      </c>
    </row>
    <row r="1024" spans="1:25" ht="45" x14ac:dyDescent="0.25">
      <c r="A1024" s="191" t="s">
        <v>228</v>
      </c>
      <c r="B1024" s="228" t="s">
        <v>653</v>
      </c>
      <c r="C1024" s="193" t="s">
        <v>654</v>
      </c>
      <c r="D1024" s="194">
        <v>15</v>
      </c>
      <c r="E1024" s="229">
        <v>15</v>
      </c>
      <c r="F1024" s="230" t="s">
        <v>33</v>
      </c>
      <c r="G1024" s="231">
        <v>0</v>
      </c>
      <c r="H1024" s="232">
        <v>0</v>
      </c>
      <c r="I1024" s="232">
        <v>0</v>
      </c>
      <c r="J1024" s="232">
        <v>0</v>
      </c>
      <c r="K1024" s="233">
        <v>0</v>
      </c>
      <c r="L1024" s="232">
        <f t="shared" si="150"/>
        <v>0</v>
      </c>
      <c r="M1024" s="234">
        <v>0</v>
      </c>
      <c r="N1024" s="232">
        <f t="shared" si="159"/>
        <v>0</v>
      </c>
      <c r="O1024" s="242"/>
      <c r="P1024" s="225"/>
      <c r="Q1024" s="236">
        <f t="shared" si="151"/>
        <v>0</v>
      </c>
      <c r="R1024" s="237">
        <v>0</v>
      </c>
      <c r="S1024" s="236">
        <f t="shared" si="152"/>
        <v>0</v>
      </c>
      <c r="T1024" s="236">
        <f t="shared" si="153"/>
        <v>0</v>
      </c>
      <c r="U1024" s="236">
        <f t="shared" si="154"/>
        <v>0</v>
      </c>
      <c r="V1024" s="236">
        <f t="shared" si="155"/>
        <v>0</v>
      </c>
      <c r="W1024" s="236">
        <f t="shared" si="156"/>
        <v>0</v>
      </c>
      <c r="X1024" s="238">
        <f t="shared" si="157"/>
        <v>0</v>
      </c>
      <c r="Y1024" s="238">
        <f t="shared" si="158"/>
        <v>0</v>
      </c>
    </row>
    <row r="1025" spans="1:25" ht="30" x14ac:dyDescent="0.25">
      <c r="A1025" s="191" t="s">
        <v>228</v>
      </c>
      <c r="B1025" s="228" t="s">
        <v>655</v>
      </c>
      <c r="C1025" s="193" t="s">
        <v>656</v>
      </c>
      <c r="D1025" s="194">
        <v>56</v>
      </c>
      <c r="E1025" s="229">
        <v>56</v>
      </c>
      <c r="F1025" s="230" t="s">
        <v>33</v>
      </c>
      <c r="G1025" s="231">
        <v>0</v>
      </c>
      <c r="H1025" s="232">
        <v>0</v>
      </c>
      <c r="I1025" s="232">
        <v>0</v>
      </c>
      <c r="J1025" s="232">
        <v>0</v>
      </c>
      <c r="K1025" s="233">
        <v>0</v>
      </c>
      <c r="L1025" s="232">
        <f t="shared" si="150"/>
        <v>0</v>
      </c>
      <c r="M1025" s="234">
        <v>0</v>
      </c>
      <c r="N1025" s="232">
        <f t="shared" si="159"/>
        <v>0</v>
      </c>
      <c r="O1025" s="242"/>
      <c r="P1025" s="216"/>
      <c r="Q1025" s="236">
        <f t="shared" si="151"/>
        <v>0</v>
      </c>
      <c r="R1025" s="237">
        <v>0</v>
      </c>
      <c r="S1025" s="236">
        <f t="shared" si="152"/>
        <v>0</v>
      </c>
      <c r="T1025" s="236">
        <f t="shared" si="153"/>
        <v>0</v>
      </c>
      <c r="U1025" s="236">
        <f t="shared" si="154"/>
        <v>0</v>
      </c>
      <c r="V1025" s="236">
        <f t="shared" si="155"/>
        <v>0</v>
      </c>
      <c r="W1025" s="236">
        <f t="shared" si="156"/>
        <v>0</v>
      </c>
      <c r="X1025" s="238">
        <f t="shared" si="157"/>
        <v>0</v>
      </c>
      <c r="Y1025" s="238">
        <f t="shared" si="158"/>
        <v>0</v>
      </c>
    </row>
    <row r="1026" spans="1:25" ht="30" x14ac:dyDescent="0.25">
      <c r="A1026" s="191" t="s">
        <v>2634</v>
      </c>
      <c r="B1026" s="228" t="s">
        <v>657</v>
      </c>
      <c r="C1026" s="193" t="s">
        <v>658</v>
      </c>
      <c r="D1026" s="194">
        <v>76</v>
      </c>
      <c r="E1026" s="229">
        <v>76</v>
      </c>
      <c r="F1026" s="230" t="s">
        <v>33</v>
      </c>
      <c r="G1026" s="231">
        <v>0</v>
      </c>
      <c r="H1026" s="232">
        <v>5</v>
      </c>
      <c r="I1026" s="232">
        <v>0</v>
      </c>
      <c r="J1026" s="232">
        <v>0</v>
      </c>
      <c r="K1026" s="233">
        <v>0</v>
      </c>
      <c r="L1026" s="232">
        <f t="shared" si="150"/>
        <v>5</v>
      </c>
      <c r="M1026" s="234">
        <v>5</v>
      </c>
      <c r="N1026" s="232">
        <f t="shared" si="159"/>
        <v>0</v>
      </c>
      <c r="O1026" s="242"/>
      <c r="P1026" s="216"/>
      <c r="Q1026" s="236">
        <f t="shared" si="151"/>
        <v>0</v>
      </c>
      <c r="R1026" s="237">
        <v>0</v>
      </c>
      <c r="S1026" s="236">
        <f t="shared" si="152"/>
        <v>380</v>
      </c>
      <c r="T1026" s="236">
        <f t="shared" si="153"/>
        <v>0</v>
      </c>
      <c r="U1026" s="236">
        <f t="shared" si="154"/>
        <v>0</v>
      </c>
      <c r="V1026" s="236">
        <f t="shared" si="155"/>
        <v>0</v>
      </c>
      <c r="W1026" s="236">
        <f t="shared" si="156"/>
        <v>380</v>
      </c>
      <c r="X1026" s="238">
        <f t="shared" si="157"/>
        <v>380</v>
      </c>
      <c r="Y1026" s="238">
        <f t="shared" si="158"/>
        <v>0</v>
      </c>
    </row>
    <row r="1027" spans="1:25" ht="30" x14ac:dyDescent="0.25">
      <c r="A1027" s="211" t="s">
        <v>228</v>
      </c>
      <c r="B1027" s="260" t="s">
        <v>1424</v>
      </c>
      <c r="C1027" s="213" t="s">
        <v>1425</v>
      </c>
      <c r="D1027" s="214">
        <v>85</v>
      </c>
      <c r="E1027" s="261">
        <v>85</v>
      </c>
      <c r="F1027" s="262" t="s">
        <v>33</v>
      </c>
      <c r="G1027" s="231">
        <v>0</v>
      </c>
      <c r="H1027" s="232">
        <v>0</v>
      </c>
      <c r="I1027" s="263">
        <v>0</v>
      </c>
      <c r="J1027" s="232">
        <v>0</v>
      </c>
      <c r="K1027" s="264">
        <v>0</v>
      </c>
      <c r="L1027" s="232">
        <f t="shared" si="150"/>
        <v>0</v>
      </c>
      <c r="M1027" s="265">
        <v>0</v>
      </c>
      <c r="N1027" s="232">
        <f t="shared" si="159"/>
        <v>0</v>
      </c>
      <c r="O1027" s="274"/>
      <c r="P1027" s="216"/>
      <c r="Q1027" s="236">
        <f t="shared" si="151"/>
        <v>0</v>
      </c>
      <c r="R1027" s="237">
        <v>0</v>
      </c>
      <c r="S1027" s="236">
        <f t="shared" si="152"/>
        <v>0</v>
      </c>
      <c r="T1027" s="236">
        <f t="shared" si="153"/>
        <v>0</v>
      </c>
      <c r="U1027" s="236">
        <f t="shared" si="154"/>
        <v>0</v>
      </c>
      <c r="V1027" s="236">
        <f t="shared" si="155"/>
        <v>0</v>
      </c>
      <c r="W1027" s="236">
        <f t="shared" si="156"/>
        <v>0</v>
      </c>
      <c r="X1027" s="238">
        <f t="shared" si="157"/>
        <v>0</v>
      </c>
      <c r="Y1027" s="238">
        <f t="shared" si="158"/>
        <v>0</v>
      </c>
    </row>
    <row r="1028" spans="1:25" ht="30" x14ac:dyDescent="0.25">
      <c r="A1028" s="191" t="s">
        <v>674</v>
      </c>
      <c r="B1028" s="228" t="s">
        <v>1585</v>
      </c>
      <c r="C1028" s="193" t="s">
        <v>1586</v>
      </c>
      <c r="D1028" s="194">
        <v>43.11</v>
      </c>
      <c r="E1028" s="229">
        <v>43.11</v>
      </c>
      <c r="F1028" s="230" t="s">
        <v>33</v>
      </c>
      <c r="G1028" s="231">
        <v>0</v>
      </c>
      <c r="H1028" s="232">
        <v>0</v>
      </c>
      <c r="I1028" s="232">
        <v>0</v>
      </c>
      <c r="J1028" s="232">
        <v>0</v>
      </c>
      <c r="K1028" s="232">
        <v>0</v>
      </c>
      <c r="L1028" s="232">
        <f t="shared" si="150"/>
        <v>0</v>
      </c>
      <c r="M1028" s="232">
        <v>0</v>
      </c>
      <c r="N1028" s="232">
        <f t="shared" si="159"/>
        <v>0</v>
      </c>
      <c r="O1028" s="242"/>
      <c r="P1028" s="216"/>
      <c r="Q1028" s="236">
        <f t="shared" si="151"/>
        <v>0</v>
      </c>
      <c r="R1028" s="237">
        <v>0</v>
      </c>
      <c r="S1028" s="236">
        <f t="shared" si="152"/>
        <v>0</v>
      </c>
      <c r="T1028" s="236">
        <f t="shared" si="153"/>
        <v>0</v>
      </c>
      <c r="U1028" s="236">
        <f t="shared" si="154"/>
        <v>0</v>
      </c>
      <c r="V1028" s="236">
        <f t="shared" si="155"/>
        <v>0</v>
      </c>
      <c r="W1028" s="236">
        <f t="shared" si="156"/>
        <v>0</v>
      </c>
      <c r="X1028" s="238">
        <f t="shared" si="157"/>
        <v>0</v>
      </c>
      <c r="Y1028" s="238">
        <f t="shared" si="158"/>
        <v>0</v>
      </c>
    </row>
    <row r="1029" spans="1:25" ht="45" x14ac:dyDescent="0.25">
      <c r="A1029" s="191" t="s">
        <v>228</v>
      </c>
      <c r="B1029" s="228" t="s">
        <v>1426</v>
      </c>
      <c r="C1029" s="193" t="s">
        <v>1427</v>
      </c>
      <c r="D1029" s="194">
        <v>102.5</v>
      </c>
      <c r="E1029" s="229">
        <v>102.5</v>
      </c>
      <c r="F1029" s="230" t="s">
        <v>33</v>
      </c>
      <c r="G1029" s="231">
        <v>0</v>
      </c>
      <c r="H1029" s="232">
        <v>0</v>
      </c>
      <c r="I1029" s="232">
        <v>0</v>
      </c>
      <c r="J1029" s="232">
        <v>0</v>
      </c>
      <c r="K1029" s="232">
        <v>0</v>
      </c>
      <c r="L1029" s="232">
        <f t="shared" si="150"/>
        <v>0</v>
      </c>
      <c r="M1029" s="232">
        <v>0</v>
      </c>
      <c r="N1029" s="232">
        <f t="shared" si="159"/>
        <v>0</v>
      </c>
      <c r="O1029" s="242"/>
      <c r="P1029" s="216"/>
      <c r="Q1029" s="236">
        <f t="shared" si="151"/>
        <v>0</v>
      </c>
      <c r="R1029" s="237">
        <v>0</v>
      </c>
      <c r="S1029" s="236">
        <f t="shared" si="152"/>
        <v>0</v>
      </c>
      <c r="T1029" s="236">
        <f t="shared" si="153"/>
        <v>0</v>
      </c>
      <c r="U1029" s="236">
        <f t="shared" si="154"/>
        <v>0</v>
      </c>
      <c r="V1029" s="236">
        <f t="shared" si="155"/>
        <v>0</v>
      </c>
      <c r="W1029" s="236">
        <f t="shared" si="156"/>
        <v>0</v>
      </c>
      <c r="X1029" s="238">
        <f t="shared" si="157"/>
        <v>0</v>
      </c>
      <c r="Y1029" s="238">
        <f t="shared" si="158"/>
        <v>0</v>
      </c>
    </row>
    <row r="1030" spans="1:25" ht="18" x14ac:dyDescent="0.25">
      <c r="A1030" s="191" t="s">
        <v>228</v>
      </c>
      <c r="B1030" s="228" t="s">
        <v>1428</v>
      </c>
      <c r="C1030" s="193" t="s">
        <v>1429</v>
      </c>
      <c r="D1030" s="194">
        <v>0</v>
      </c>
      <c r="E1030" s="229">
        <v>0</v>
      </c>
      <c r="F1030" s="230" t="s">
        <v>33</v>
      </c>
      <c r="G1030" s="231">
        <v>0</v>
      </c>
      <c r="H1030" s="232">
        <v>3</v>
      </c>
      <c r="I1030" s="232">
        <v>0</v>
      </c>
      <c r="J1030" s="232">
        <v>0</v>
      </c>
      <c r="K1030" s="232">
        <v>0</v>
      </c>
      <c r="L1030" s="232">
        <f t="shared" si="150"/>
        <v>3</v>
      </c>
      <c r="M1030" s="232">
        <v>3</v>
      </c>
      <c r="N1030" s="232">
        <f t="shared" si="159"/>
        <v>0</v>
      </c>
      <c r="O1030" s="239"/>
      <c r="P1030" s="216"/>
      <c r="Q1030" s="236">
        <f t="shared" si="151"/>
        <v>0</v>
      </c>
      <c r="R1030" s="237">
        <v>0</v>
      </c>
      <c r="S1030" s="236">
        <f t="shared" si="152"/>
        <v>0</v>
      </c>
      <c r="T1030" s="236">
        <f t="shared" si="153"/>
        <v>0</v>
      </c>
      <c r="U1030" s="236">
        <f t="shared" si="154"/>
        <v>0</v>
      </c>
      <c r="V1030" s="236">
        <f t="shared" si="155"/>
        <v>0</v>
      </c>
      <c r="W1030" s="236">
        <f t="shared" si="156"/>
        <v>0</v>
      </c>
      <c r="X1030" s="238">
        <f t="shared" si="157"/>
        <v>0</v>
      </c>
      <c r="Y1030" s="238">
        <f t="shared" si="158"/>
        <v>0</v>
      </c>
    </row>
    <row r="1031" spans="1:25" ht="45" x14ac:dyDescent="0.25">
      <c r="A1031" s="191" t="s">
        <v>228</v>
      </c>
      <c r="B1031" s="228" t="s">
        <v>1430</v>
      </c>
      <c r="C1031" s="193" t="s">
        <v>1431</v>
      </c>
      <c r="D1031" s="194">
        <v>333.72</v>
      </c>
      <c r="E1031" s="229">
        <v>333.72</v>
      </c>
      <c r="F1031" s="230" t="s">
        <v>33</v>
      </c>
      <c r="G1031" s="231">
        <v>0</v>
      </c>
      <c r="H1031" s="232">
        <v>0</v>
      </c>
      <c r="I1031" s="232">
        <v>0</v>
      </c>
      <c r="J1031" s="232">
        <v>0</v>
      </c>
      <c r="K1031" s="232">
        <v>0</v>
      </c>
      <c r="L1031" s="232">
        <f t="shared" si="150"/>
        <v>0</v>
      </c>
      <c r="M1031" s="232">
        <v>0</v>
      </c>
      <c r="N1031" s="232">
        <f t="shared" si="159"/>
        <v>0</v>
      </c>
      <c r="O1031" s="239"/>
      <c r="P1031" s="216"/>
      <c r="Q1031" s="236">
        <f t="shared" si="151"/>
        <v>0</v>
      </c>
      <c r="R1031" s="237">
        <v>0</v>
      </c>
      <c r="S1031" s="236">
        <f t="shared" si="152"/>
        <v>0</v>
      </c>
      <c r="T1031" s="236">
        <f t="shared" si="153"/>
        <v>0</v>
      </c>
      <c r="U1031" s="236">
        <f t="shared" si="154"/>
        <v>0</v>
      </c>
      <c r="V1031" s="236">
        <f t="shared" si="155"/>
        <v>0</v>
      </c>
      <c r="W1031" s="236">
        <f t="shared" si="156"/>
        <v>0</v>
      </c>
      <c r="X1031" s="238">
        <f t="shared" si="157"/>
        <v>0</v>
      </c>
      <c r="Y1031" s="238">
        <f t="shared" si="158"/>
        <v>0</v>
      </c>
    </row>
    <row r="1032" spans="1:25" ht="45" x14ac:dyDescent="0.25">
      <c r="A1032" s="191" t="s">
        <v>228</v>
      </c>
      <c r="B1032" s="228" t="s">
        <v>1432</v>
      </c>
      <c r="C1032" s="193" t="s">
        <v>1433</v>
      </c>
      <c r="D1032" s="194">
        <v>6380</v>
      </c>
      <c r="E1032" s="229">
        <v>6380</v>
      </c>
      <c r="F1032" s="230" t="s">
        <v>33</v>
      </c>
      <c r="G1032" s="231">
        <v>0</v>
      </c>
      <c r="H1032" s="232">
        <v>0</v>
      </c>
      <c r="I1032" s="232">
        <v>0</v>
      </c>
      <c r="J1032" s="232">
        <v>0</v>
      </c>
      <c r="K1032" s="232">
        <v>0</v>
      </c>
      <c r="L1032" s="232">
        <f t="shared" si="150"/>
        <v>0</v>
      </c>
      <c r="M1032" s="232">
        <v>0</v>
      </c>
      <c r="N1032" s="232">
        <f t="shared" si="159"/>
        <v>0</v>
      </c>
      <c r="O1032" s="268"/>
      <c r="P1032" s="216"/>
      <c r="Q1032" s="236">
        <f t="shared" si="151"/>
        <v>0</v>
      </c>
      <c r="R1032" s="237">
        <v>0</v>
      </c>
      <c r="S1032" s="236">
        <f t="shared" si="152"/>
        <v>0</v>
      </c>
      <c r="T1032" s="236">
        <f t="shared" si="153"/>
        <v>0</v>
      </c>
      <c r="U1032" s="236">
        <f t="shared" si="154"/>
        <v>0</v>
      </c>
      <c r="V1032" s="236">
        <f t="shared" si="155"/>
        <v>0</v>
      </c>
      <c r="W1032" s="236">
        <f t="shared" si="156"/>
        <v>0</v>
      </c>
      <c r="X1032" s="238">
        <f t="shared" si="157"/>
        <v>0</v>
      </c>
      <c r="Y1032" s="238">
        <f t="shared" si="158"/>
        <v>0</v>
      </c>
    </row>
    <row r="1033" spans="1:25" ht="30" x14ac:dyDescent="0.25">
      <c r="A1033" s="191" t="s">
        <v>228</v>
      </c>
      <c r="B1033" s="228" t="s">
        <v>1487</v>
      </c>
      <c r="C1033" s="193" t="s">
        <v>1488</v>
      </c>
      <c r="D1033" s="194">
        <v>97.37</v>
      </c>
      <c r="E1033" s="229">
        <v>97.37</v>
      </c>
      <c r="F1033" s="230" t="s">
        <v>33</v>
      </c>
      <c r="G1033" s="231">
        <v>0</v>
      </c>
      <c r="H1033" s="232">
        <v>0</v>
      </c>
      <c r="I1033" s="232">
        <v>0</v>
      </c>
      <c r="J1033" s="232">
        <v>0</v>
      </c>
      <c r="K1033" s="232">
        <v>0</v>
      </c>
      <c r="L1033" s="232">
        <f t="shared" ref="L1033:L1039" si="160">G1033+H1033+I1033-J1033-K1033</f>
        <v>0</v>
      </c>
      <c r="M1033" s="232">
        <v>0</v>
      </c>
      <c r="N1033" s="232">
        <f t="shared" si="159"/>
        <v>0</v>
      </c>
      <c r="O1033" s="268"/>
      <c r="P1033" s="216"/>
      <c r="Q1033" s="236">
        <f t="shared" ref="Q1033:Q1095" si="161">G1033*D1033</f>
        <v>0</v>
      </c>
      <c r="R1033" s="237">
        <v>0</v>
      </c>
      <c r="S1033" s="236">
        <f t="shared" ref="S1033:S1047" si="162">H1033*E1033</f>
        <v>0</v>
      </c>
      <c r="T1033" s="236">
        <f t="shared" ref="T1033:T1095" si="163">E1033*I1033</f>
        <v>0</v>
      </c>
      <c r="U1033" s="236">
        <f t="shared" ref="U1033:U1095" si="164">E1033*J1033</f>
        <v>0</v>
      </c>
      <c r="V1033" s="236">
        <f t="shared" ref="V1033:V1047" si="165">E1033*K1033</f>
        <v>0</v>
      </c>
      <c r="W1033" s="236">
        <f t="shared" ref="W1033:W1044" si="166">Q1033+R1033+S1033+T1033-U1033-V1033</f>
        <v>0</v>
      </c>
      <c r="X1033" s="238">
        <f t="shared" ref="X1033:X1043" si="167">L1033*E1033</f>
        <v>0</v>
      </c>
      <c r="Y1033" s="238">
        <f t="shared" ref="Y1033:Y1095" si="168">X1033-W1033</f>
        <v>0</v>
      </c>
    </row>
    <row r="1034" spans="1:25" ht="45" x14ac:dyDescent="0.25">
      <c r="A1034" s="191" t="s">
        <v>2634</v>
      </c>
      <c r="B1034" s="228" t="s">
        <v>1489</v>
      </c>
      <c r="C1034" s="193" t="s">
        <v>1490</v>
      </c>
      <c r="D1034" s="194">
        <v>116.34</v>
      </c>
      <c r="E1034" s="229">
        <v>116.34</v>
      </c>
      <c r="F1034" s="230" t="s">
        <v>33</v>
      </c>
      <c r="G1034" s="231">
        <v>0</v>
      </c>
      <c r="H1034" s="232">
        <v>0</v>
      </c>
      <c r="I1034" s="232">
        <v>0</v>
      </c>
      <c r="J1034" s="232">
        <v>0</v>
      </c>
      <c r="K1034" s="232">
        <v>0</v>
      </c>
      <c r="L1034" s="232">
        <f t="shared" si="160"/>
        <v>0</v>
      </c>
      <c r="M1034" s="232">
        <v>0</v>
      </c>
      <c r="N1034" s="232">
        <f t="shared" ref="N1034:N1095" si="169">M1034-L1034</f>
        <v>0</v>
      </c>
      <c r="O1034" s="268"/>
      <c r="P1034" s="216"/>
      <c r="Q1034" s="236">
        <f t="shared" si="161"/>
        <v>0</v>
      </c>
      <c r="R1034" s="237">
        <v>0</v>
      </c>
      <c r="S1034" s="236">
        <f t="shared" si="162"/>
        <v>0</v>
      </c>
      <c r="T1034" s="236">
        <f t="shared" si="163"/>
        <v>0</v>
      </c>
      <c r="U1034" s="236">
        <f t="shared" si="164"/>
        <v>0</v>
      </c>
      <c r="V1034" s="236">
        <f t="shared" si="165"/>
        <v>0</v>
      </c>
      <c r="W1034" s="236">
        <f t="shared" si="166"/>
        <v>0</v>
      </c>
      <c r="X1034" s="238">
        <f t="shared" si="167"/>
        <v>0</v>
      </c>
      <c r="Y1034" s="238">
        <f t="shared" si="168"/>
        <v>0</v>
      </c>
    </row>
    <row r="1035" spans="1:25" ht="60" x14ac:dyDescent="0.25">
      <c r="A1035" s="191" t="s">
        <v>2634</v>
      </c>
      <c r="B1035" s="228" t="s">
        <v>1735</v>
      </c>
      <c r="C1035" s="193" t="s">
        <v>1736</v>
      </c>
      <c r="D1035" s="194">
        <v>512.4</v>
      </c>
      <c r="E1035" s="229">
        <v>512.4</v>
      </c>
      <c r="F1035" s="230" t="s">
        <v>33</v>
      </c>
      <c r="G1035" s="231">
        <v>1</v>
      </c>
      <c r="H1035" s="232">
        <v>0</v>
      </c>
      <c r="I1035" s="232">
        <v>0</v>
      </c>
      <c r="J1035" s="232">
        <v>0</v>
      </c>
      <c r="K1035" s="232">
        <v>0</v>
      </c>
      <c r="L1035" s="232">
        <f t="shared" si="160"/>
        <v>1</v>
      </c>
      <c r="M1035" s="232">
        <v>1</v>
      </c>
      <c r="N1035" s="232">
        <f t="shared" si="169"/>
        <v>0</v>
      </c>
      <c r="O1035" s="268"/>
      <c r="P1035" s="216"/>
      <c r="Q1035" s="236">
        <f t="shared" si="161"/>
        <v>512.4</v>
      </c>
      <c r="R1035" s="237">
        <v>0</v>
      </c>
      <c r="S1035" s="236">
        <f t="shared" si="162"/>
        <v>0</v>
      </c>
      <c r="T1035" s="236">
        <f t="shared" si="163"/>
        <v>0</v>
      </c>
      <c r="U1035" s="236">
        <f t="shared" si="164"/>
        <v>0</v>
      </c>
      <c r="V1035" s="236">
        <f t="shared" si="165"/>
        <v>0</v>
      </c>
      <c r="W1035" s="236">
        <f t="shared" si="166"/>
        <v>512.4</v>
      </c>
      <c r="X1035" s="238">
        <f t="shared" si="167"/>
        <v>512.4</v>
      </c>
      <c r="Y1035" s="238">
        <f t="shared" si="168"/>
        <v>0</v>
      </c>
    </row>
    <row r="1036" spans="1:25" ht="30" x14ac:dyDescent="0.25">
      <c r="A1036" s="191" t="s">
        <v>1053</v>
      </c>
      <c r="B1036" s="228" t="s">
        <v>1051</v>
      </c>
      <c r="C1036" s="193" t="s">
        <v>1052</v>
      </c>
      <c r="D1036" s="194">
        <v>70</v>
      </c>
      <c r="E1036" s="229">
        <v>70</v>
      </c>
      <c r="F1036" s="230" t="s">
        <v>33</v>
      </c>
      <c r="G1036" s="231">
        <v>0</v>
      </c>
      <c r="H1036" s="232">
        <v>0</v>
      </c>
      <c r="I1036" s="232">
        <v>0</v>
      </c>
      <c r="J1036" s="232">
        <v>0</v>
      </c>
      <c r="K1036" s="232">
        <v>0</v>
      </c>
      <c r="L1036" s="232">
        <f t="shared" si="160"/>
        <v>0</v>
      </c>
      <c r="M1036" s="232">
        <v>0</v>
      </c>
      <c r="N1036" s="232">
        <f t="shared" si="169"/>
        <v>0</v>
      </c>
      <c r="O1036" s="268"/>
      <c r="P1036" s="216"/>
      <c r="Q1036" s="236">
        <f t="shared" si="161"/>
        <v>0</v>
      </c>
      <c r="R1036" s="237">
        <v>0</v>
      </c>
      <c r="S1036" s="236">
        <f t="shared" si="162"/>
        <v>0</v>
      </c>
      <c r="T1036" s="236">
        <f t="shared" si="163"/>
        <v>0</v>
      </c>
      <c r="U1036" s="236">
        <f t="shared" si="164"/>
        <v>0</v>
      </c>
      <c r="V1036" s="236">
        <f t="shared" si="165"/>
        <v>0</v>
      </c>
      <c r="W1036" s="236">
        <f t="shared" si="166"/>
        <v>0</v>
      </c>
      <c r="X1036" s="238">
        <f t="shared" si="167"/>
        <v>0</v>
      </c>
      <c r="Y1036" s="238">
        <f t="shared" si="168"/>
        <v>0</v>
      </c>
    </row>
    <row r="1037" spans="1:25" ht="30" x14ac:dyDescent="0.25">
      <c r="A1037" s="191" t="s">
        <v>1271</v>
      </c>
      <c r="B1037" s="228" t="s">
        <v>1491</v>
      </c>
      <c r="C1037" s="193" t="s">
        <v>1492</v>
      </c>
      <c r="D1037" s="194">
        <v>231.768</v>
      </c>
      <c r="E1037" s="229">
        <v>231.768</v>
      </c>
      <c r="F1037" s="230" t="s">
        <v>33</v>
      </c>
      <c r="G1037" s="231">
        <v>0</v>
      </c>
      <c r="H1037" s="232">
        <v>0</v>
      </c>
      <c r="I1037" s="232">
        <v>0</v>
      </c>
      <c r="J1037" s="232">
        <v>0</v>
      </c>
      <c r="K1037" s="232">
        <v>0</v>
      </c>
      <c r="L1037" s="232">
        <f t="shared" si="160"/>
        <v>0</v>
      </c>
      <c r="M1037" s="232">
        <v>0</v>
      </c>
      <c r="N1037" s="232">
        <f t="shared" si="169"/>
        <v>0</v>
      </c>
      <c r="O1037" s="268"/>
      <c r="P1037" s="216"/>
      <c r="Q1037" s="236">
        <f t="shared" si="161"/>
        <v>0</v>
      </c>
      <c r="R1037" s="237">
        <v>0</v>
      </c>
      <c r="S1037" s="236">
        <f t="shared" si="162"/>
        <v>0</v>
      </c>
      <c r="T1037" s="236">
        <f t="shared" si="163"/>
        <v>0</v>
      </c>
      <c r="U1037" s="236">
        <f t="shared" si="164"/>
        <v>0</v>
      </c>
      <c r="V1037" s="236">
        <f t="shared" si="165"/>
        <v>0</v>
      </c>
      <c r="W1037" s="236">
        <f t="shared" si="166"/>
        <v>0</v>
      </c>
      <c r="X1037" s="238">
        <f t="shared" si="167"/>
        <v>0</v>
      </c>
      <c r="Y1037" s="238">
        <f t="shared" si="168"/>
        <v>0</v>
      </c>
    </row>
    <row r="1038" spans="1:25" ht="30" x14ac:dyDescent="0.25">
      <c r="A1038" s="191" t="s">
        <v>1739</v>
      </c>
      <c r="B1038" s="228" t="s">
        <v>1737</v>
      </c>
      <c r="C1038" s="193" t="s">
        <v>1738</v>
      </c>
      <c r="D1038" s="194">
        <v>289.7</v>
      </c>
      <c r="E1038" s="229">
        <v>289.7</v>
      </c>
      <c r="F1038" s="230" t="s">
        <v>33</v>
      </c>
      <c r="G1038" s="231">
        <v>0</v>
      </c>
      <c r="H1038" s="232">
        <v>0</v>
      </c>
      <c r="I1038" s="232">
        <v>0</v>
      </c>
      <c r="J1038" s="232">
        <v>0</v>
      </c>
      <c r="K1038" s="232">
        <v>0</v>
      </c>
      <c r="L1038" s="232">
        <f t="shared" si="160"/>
        <v>0</v>
      </c>
      <c r="M1038" s="232">
        <v>0</v>
      </c>
      <c r="N1038" s="232">
        <f t="shared" si="169"/>
        <v>0</v>
      </c>
      <c r="O1038" s="268"/>
      <c r="P1038" s="216"/>
      <c r="Q1038" s="236">
        <f t="shared" si="161"/>
        <v>0</v>
      </c>
      <c r="R1038" s="237">
        <v>0</v>
      </c>
      <c r="S1038" s="236">
        <f t="shared" si="162"/>
        <v>0</v>
      </c>
      <c r="T1038" s="236">
        <f t="shared" si="163"/>
        <v>0</v>
      </c>
      <c r="U1038" s="236">
        <f t="shared" si="164"/>
        <v>0</v>
      </c>
      <c r="V1038" s="236">
        <f t="shared" si="165"/>
        <v>0</v>
      </c>
      <c r="W1038" s="236">
        <f t="shared" si="166"/>
        <v>0</v>
      </c>
      <c r="X1038" s="238">
        <f t="shared" si="167"/>
        <v>0</v>
      </c>
      <c r="Y1038" s="238">
        <f t="shared" si="168"/>
        <v>0</v>
      </c>
    </row>
    <row r="1039" spans="1:25" ht="45" x14ac:dyDescent="0.25">
      <c r="A1039" s="191" t="s">
        <v>1270</v>
      </c>
      <c r="B1039" s="228" t="s">
        <v>1268</v>
      </c>
      <c r="C1039" s="193" t="s">
        <v>1269</v>
      </c>
      <c r="D1039" s="194">
        <v>56.33</v>
      </c>
      <c r="E1039" s="229">
        <v>56.33</v>
      </c>
      <c r="F1039" s="230" t="s">
        <v>33</v>
      </c>
      <c r="G1039" s="231">
        <v>0</v>
      </c>
      <c r="H1039" s="232">
        <v>0</v>
      </c>
      <c r="I1039" s="232">
        <v>0</v>
      </c>
      <c r="J1039" s="232">
        <v>0</v>
      </c>
      <c r="K1039" s="232">
        <v>0</v>
      </c>
      <c r="L1039" s="232">
        <f t="shared" si="160"/>
        <v>0</v>
      </c>
      <c r="M1039" s="232">
        <v>0</v>
      </c>
      <c r="N1039" s="232">
        <f t="shared" si="169"/>
        <v>0</v>
      </c>
      <c r="O1039" s="268"/>
      <c r="P1039" s="216"/>
      <c r="Q1039" s="236">
        <f t="shared" si="161"/>
        <v>0</v>
      </c>
      <c r="R1039" s="237">
        <v>0</v>
      </c>
      <c r="S1039" s="236">
        <f t="shared" si="162"/>
        <v>0</v>
      </c>
      <c r="T1039" s="236">
        <f t="shared" si="163"/>
        <v>0</v>
      </c>
      <c r="U1039" s="236">
        <f t="shared" si="164"/>
        <v>0</v>
      </c>
      <c r="V1039" s="236">
        <f t="shared" si="165"/>
        <v>0</v>
      </c>
      <c r="W1039" s="236">
        <f t="shared" si="166"/>
        <v>0</v>
      </c>
      <c r="X1039" s="238">
        <f t="shared" si="167"/>
        <v>0</v>
      </c>
      <c r="Y1039" s="238">
        <f t="shared" si="168"/>
        <v>0</v>
      </c>
    </row>
    <row r="1040" spans="1:25" ht="30" x14ac:dyDescent="0.25">
      <c r="A1040" s="191" t="s">
        <v>228</v>
      </c>
      <c r="B1040" s="228" t="s">
        <v>1493</v>
      </c>
      <c r="C1040" s="193" t="s">
        <v>1494</v>
      </c>
      <c r="D1040" s="194">
        <v>214.99</v>
      </c>
      <c r="E1040" s="229">
        <v>214.99</v>
      </c>
      <c r="F1040" s="230" t="s">
        <v>33</v>
      </c>
      <c r="G1040" s="231">
        <v>0</v>
      </c>
      <c r="H1040" s="232">
        <v>0</v>
      </c>
      <c r="I1040" s="232">
        <v>0</v>
      </c>
      <c r="J1040" s="232">
        <v>0</v>
      </c>
      <c r="K1040" s="232">
        <v>0</v>
      </c>
      <c r="L1040" s="232">
        <f>G1040+H1040+I1040-J1040-K1040</f>
        <v>0</v>
      </c>
      <c r="M1040" s="232">
        <v>0</v>
      </c>
      <c r="N1040" s="232">
        <f t="shared" si="169"/>
        <v>0</v>
      </c>
      <c r="O1040" s="268"/>
      <c r="P1040" s="216"/>
      <c r="Q1040" s="236">
        <f t="shared" si="161"/>
        <v>0</v>
      </c>
      <c r="R1040" s="237">
        <v>0</v>
      </c>
      <c r="S1040" s="236">
        <f t="shared" si="162"/>
        <v>0</v>
      </c>
      <c r="T1040" s="236">
        <f t="shared" si="163"/>
        <v>0</v>
      </c>
      <c r="U1040" s="236">
        <f t="shared" si="164"/>
        <v>0</v>
      </c>
      <c r="V1040" s="236">
        <f t="shared" si="165"/>
        <v>0</v>
      </c>
      <c r="W1040" s="236">
        <f t="shared" si="166"/>
        <v>0</v>
      </c>
      <c r="X1040" s="238">
        <f t="shared" si="167"/>
        <v>0</v>
      </c>
      <c r="Y1040" s="238">
        <f t="shared" si="168"/>
        <v>0</v>
      </c>
    </row>
    <row r="1041" spans="1:25" ht="30" x14ac:dyDescent="0.25">
      <c r="A1041" s="191" t="s">
        <v>1436</v>
      </c>
      <c r="B1041" s="228" t="s">
        <v>1434</v>
      </c>
      <c r="C1041" s="193" t="s">
        <v>1435</v>
      </c>
      <c r="D1041" s="198">
        <v>125</v>
      </c>
      <c r="E1041" s="248">
        <v>125</v>
      </c>
      <c r="F1041" s="230" t="s">
        <v>76</v>
      </c>
      <c r="G1041" s="231">
        <v>2</v>
      </c>
      <c r="H1041" s="232">
        <v>0</v>
      </c>
      <c r="I1041" s="232">
        <v>0</v>
      </c>
      <c r="J1041" s="232">
        <v>0</v>
      </c>
      <c r="K1041" s="232">
        <v>0</v>
      </c>
      <c r="L1041" s="232">
        <f t="shared" ref="L1041:L1095" si="170">G1041+H1041+I1041-J1041-K1041</f>
        <v>2</v>
      </c>
      <c r="M1041" s="232">
        <v>2</v>
      </c>
      <c r="N1041" s="232">
        <f t="shared" si="169"/>
        <v>0</v>
      </c>
      <c r="O1041" s="268"/>
      <c r="P1041" s="216"/>
      <c r="Q1041" s="236">
        <f t="shared" si="161"/>
        <v>250</v>
      </c>
      <c r="R1041" s="237">
        <v>0</v>
      </c>
      <c r="S1041" s="236">
        <f t="shared" si="162"/>
        <v>0</v>
      </c>
      <c r="T1041" s="236">
        <f t="shared" si="163"/>
        <v>0</v>
      </c>
      <c r="U1041" s="236">
        <f t="shared" si="164"/>
        <v>0</v>
      </c>
      <c r="V1041" s="236">
        <f t="shared" si="165"/>
        <v>0</v>
      </c>
      <c r="W1041" s="236">
        <f t="shared" si="166"/>
        <v>250</v>
      </c>
      <c r="X1041" s="238">
        <f t="shared" si="167"/>
        <v>250</v>
      </c>
      <c r="Y1041" s="238">
        <f t="shared" si="168"/>
        <v>0</v>
      </c>
    </row>
    <row r="1042" spans="1:25" x14ac:dyDescent="0.25">
      <c r="A1042" s="191"/>
      <c r="B1042" s="228" t="s">
        <v>1437</v>
      </c>
      <c r="C1042" s="193" t="s">
        <v>1438</v>
      </c>
      <c r="D1042" s="198">
        <v>81.2</v>
      </c>
      <c r="E1042" s="248">
        <v>81.2</v>
      </c>
      <c r="F1042" s="230" t="s">
        <v>33</v>
      </c>
      <c r="G1042" s="231">
        <v>0</v>
      </c>
      <c r="H1042" s="232">
        <v>0</v>
      </c>
      <c r="I1042" s="232">
        <v>0</v>
      </c>
      <c r="J1042" s="232">
        <v>0</v>
      </c>
      <c r="K1042" s="232">
        <v>0</v>
      </c>
      <c r="L1042" s="232">
        <f t="shared" si="170"/>
        <v>0</v>
      </c>
      <c r="M1042" s="232">
        <v>0</v>
      </c>
      <c r="N1042" s="232">
        <f t="shared" si="169"/>
        <v>0</v>
      </c>
      <c r="O1042" s="268"/>
      <c r="P1042" s="216"/>
      <c r="Q1042" s="236">
        <f t="shared" si="161"/>
        <v>0</v>
      </c>
      <c r="R1042" s="237">
        <v>0</v>
      </c>
      <c r="S1042" s="236">
        <f t="shared" si="162"/>
        <v>0</v>
      </c>
      <c r="T1042" s="236">
        <f t="shared" si="163"/>
        <v>0</v>
      </c>
      <c r="U1042" s="236">
        <f t="shared" si="164"/>
        <v>0</v>
      </c>
      <c r="V1042" s="236">
        <f t="shared" si="165"/>
        <v>0</v>
      </c>
      <c r="W1042" s="236">
        <f t="shared" si="166"/>
        <v>0</v>
      </c>
      <c r="X1042" s="238">
        <f t="shared" si="167"/>
        <v>0</v>
      </c>
      <c r="Y1042" s="238">
        <f t="shared" si="168"/>
        <v>0</v>
      </c>
    </row>
    <row r="1043" spans="1:25" ht="30" x14ac:dyDescent="0.25">
      <c r="A1043" s="191" t="s">
        <v>189</v>
      </c>
      <c r="B1043" s="228" t="s">
        <v>1439</v>
      </c>
      <c r="C1043" s="193" t="s">
        <v>1440</v>
      </c>
      <c r="D1043" s="198">
        <v>61.48</v>
      </c>
      <c r="E1043" s="248">
        <v>61.48</v>
      </c>
      <c r="F1043" s="230" t="s">
        <v>33</v>
      </c>
      <c r="G1043" s="231">
        <v>0</v>
      </c>
      <c r="H1043" s="232">
        <v>20</v>
      </c>
      <c r="I1043" s="232">
        <v>0</v>
      </c>
      <c r="J1043" s="232">
        <v>29</v>
      </c>
      <c r="K1043" s="232">
        <v>0</v>
      </c>
      <c r="L1043" s="232">
        <f t="shared" si="170"/>
        <v>-9</v>
      </c>
      <c r="M1043" s="232">
        <v>0</v>
      </c>
      <c r="N1043" s="232">
        <f t="shared" si="169"/>
        <v>9</v>
      </c>
      <c r="O1043" s="239"/>
      <c r="P1043" s="216"/>
      <c r="Q1043" s="236">
        <f>G1043*D1043</f>
        <v>0</v>
      </c>
      <c r="R1043" s="237">
        <v>0</v>
      </c>
      <c r="S1043" s="236">
        <f t="shared" si="162"/>
        <v>1229.5999999999999</v>
      </c>
      <c r="T1043" s="236">
        <f t="shared" si="163"/>
        <v>0</v>
      </c>
      <c r="U1043" s="236">
        <f t="shared" si="164"/>
        <v>1782.9199999999998</v>
      </c>
      <c r="V1043" s="236">
        <f t="shared" si="165"/>
        <v>0</v>
      </c>
      <c r="W1043" s="236">
        <f>Q1043+R1043+S1043+T1043-U1043-V1043</f>
        <v>-553.31999999999994</v>
      </c>
      <c r="X1043" s="238">
        <f t="shared" si="167"/>
        <v>-553.31999999999994</v>
      </c>
      <c r="Y1043" s="238">
        <f t="shared" si="168"/>
        <v>0</v>
      </c>
    </row>
    <row r="1044" spans="1:25" ht="45" x14ac:dyDescent="0.25">
      <c r="A1044" s="191" t="s">
        <v>27</v>
      </c>
      <c r="B1044" s="228" t="s">
        <v>187</v>
      </c>
      <c r="C1044" s="193" t="s">
        <v>188</v>
      </c>
      <c r="D1044" s="198">
        <v>60</v>
      </c>
      <c r="E1044" s="248">
        <v>60</v>
      </c>
      <c r="F1044" s="230" t="s">
        <v>53</v>
      </c>
      <c r="G1044" s="231">
        <v>2</v>
      </c>
      <c r="H1044" s="232">
        <v>0</v>
      </c>
      <c r="I1044" s="232">
        <v>0</v>
      </c>
      <c r="J1044" s="232">
        <v>0</v>
      </c>
      <c r="K1044" s="232">
        <v>0</v>
      </c>
      <c r="L1044" s="232">
        <f t="shared" si="170"/>
        <v>2</v>
      </c>
      <c r="M1044" s="232">
        <v>2</v>
      </c>
      <c r="N1044" s="232">
        <f t="shared" si="169"/>
        <v>0</v>
      </c>
      <c r="O1044" s="275"/>
      <c r="P1044" s="216"/>
      <c r="Q1044" s="236">
        <f t="shared" si="161"/>
        <v>120</v>
      </c>
      <c r="R1044" s="237">
        <v>0</v>
      </c>
      <c r="S1044" s="236">
        <f t="shared" si="162"/>
        <v>0</v>
      </c>
      <c r="T1044" s="236">
        <f t="shared" si="163"/>
        <v>0</v>
      </c>
      <c r="U1044" s="236">
        <f t="shared" si="164"/>
        <v>0</v>
      </c>
      <c r="V1044" s="236">
        <f t="shared" si="165"/>
        <v>0</v>
      </c>
      <c r="W1044" s="236">
        <f t="shared" si="166"/>
        <v>120</v>
      </c>
      <c r="X1044" s="238">
        <f>L1044*E1044</f>
        <v>120</v>
      </c>
      <c r="Y1044" s="238">
        <f t="shared" si="168"/>
        <v>0</v>
      </c>
    </row>
    <row r="1045" spans="1:25" ht="18" x14ac:dyDescent="0.25">
      <c r="A1045" s="191" t="s">
        <v>1436</v>
      </c>
      <c r="B1045" s="228" t="s">
        <v>1495</v>
      </c>
      <c r="C1045" s="193" t="s">
        <v>1496</v>
      </c>
      <c r="D1045" s="198">
        <v>6.26</v>
      </c>
      <c r="E1045" s="248">
        <v>6.26</v>
      </c>
      <c r="F1045" s="230" t="s">
        <v>33</v>
      </c>
      <c r="G1045" s="231">
        <v>0</v>
      </c>
      <c r="H1045" s="232">
        <v>0</v>
      </c>
      <c r="I1045" s="232">
        <v>0</v>
      </c>
      <c r="J1045" s="232">
        <v>0</v>
      </c>
      <c r="K1045" s="232">
        <v>0</v>
      </c>
      <c r="L1045" s="232">
        <f t="shared" si="170"/>
        <v>0</v>
      </c>
      <c r="M1045" s="232">
        <v>0</v>
      </c>
      <c r="N1045" s="232">
        <f t="shared" si="169"/>
        <v>0</v>
      </c>
      <c r="O1045" s="268"/>
      <c r="P1045" s="216"/>
      <c r="Q1045" s="236">
        <f t="shared" si="161"/>
        <v>0</v>
      </c>
      <c r="R1045" s="237">
        <v>0</v>
      </c>
      <c r="S1045" s="236">
        <f t="shared" si="162"/>
        <v>0</v>
      </c>
      <c r="T1045" s="236">
        <f t="shared" si="163"/>
        <v>0</v>
      </c>
      <c r="U1045" s="236">
        <f t="shared" si="164"/>
        <v>0</v>
      </c>
      <c r="V1045" s="236">
        <f t="shared" si="165"/>
        <v>0</v>
      </c>
      <c r="W1045" s="236">
        <f>Q1045+R1045+S1045+T1045-U1045-V1045</f>
        <v>0</v>
      </c>
      <c r="X1045" s="238">
        <f t="shared" ref="X1045:X1095" si="171">L1045*E1045</f>
        <v>0</v>
      </c>
      <c r="Y1045" s="238">
        <f t="shared" si="168"/>
        <v>0</v>
      </c>
    </row>
    <row r="1046" spans="1:25" ht="45" x14ac:dyDescent="0.25">
      <c r="A1046" s="300" t="s">
        <v>1272</v>
      </c>
      <c r="B1046" s="301"/>
      <c r="C1046" s="302" t="s">
        <v>1291</v>
      </c>
      <c r="D1046" s="198"/>
      <c r="E1046" s="248"/>
      <c r="F1046" s="230" t="s">
        <v>33</v>
      </c>
      <c r="G1046" s="232"/>
      <c r="H1046" s="232">
        <v>0</v>
      </c>
      <c r="I1046" s="232">
        <v>0</v>
      </c>
      <c r="J1046" s="232">
        <v>0</v>
      </c>
      <c r="K1046" s="232">
        <v>0</v>
      </c>
      <c r="L1046" s="232">
        <f t="shared" si="170"/>
        <v>0</v>
      </c>
      <c r="M1046" s="232">
        <v>0</v>
      </c>
      <c r="N1046" s="232">
        <f t="shared" si="169"/>
        <v>0</v>
      </c>
      <c r="O1046" s="285"/>
      <c r="P1046" s="216"/>
      <c r="Q1046" s="236">
        <f t="shared" si="161"/>
        <v>0</v>
      </c>
      <c r="R1046" s="237">
        <v>0</v>
      </c>
      <c r="S1046" s="236">
        <f t="shared" si="162"/>
        <v>0</v>
      </c>
      <c r="T1046" s="236">
        <f t="shared" si="163"/>
        <v>0</v>
      </c>
      <c r="U1046" s="236">
        <f t="shared" si="164"/>
        <v>0</v>
      </c>
      <c r="V1046" s="236">
        <f t="shared" si="165"/>
        <v>0</v>
      </c>
      <c r="W1046" s="236">
        <f t="shared" ref="W1046:W1095" si="172">Q1046+R1046+S1046+T1046-U1046-V1046</f>
        <v>0</v>
      </c>
      <c r="X1046" s="238">
        <f t="shared" si="171"/>
        <v>0</v>
      </c>
      <c r="Y1046" s="238">
        <f t="shared" si="168"/>
        <v>0</v>
      </c>
    </row>
    <row r="1047" spans="1:25" ht="30" x14ac:dyDescent="0.25">
      <c r="A1047" s="300" t="s">
        <v>674</v>
      </c>
      <c r="B1047" s="301"/>
      <c r="C1047" s="302" t="s">
        <v>2498</v>
      </c>
      <c r="D1047" s="198">
        <v>0</v>
      </c>
      <c r="E1047" s="248"/>
      <c r="F1047" s="230" t="s">
        <v>33</v>
      </c>
      <c r="G1047" s="232">
        <v>0</v>
      </c>
      <c r="H1047" s="232">
        <v>100</v>
      </c>
      <c r="I1047" s="232">
        <v>0</v>
      </c>
      <c r="J1047" s="232">
        <v>0</v>
      </c>
      <c r="K1047" s="232">
        <v>0</v>
      </c>
      <c r="L1047" s="232">
        <f t="shared" si="170"/>
        <v>100</v>
      </c>
      <c r="M1047" s="232">
        <v>100</v>
      </c>
      <c r="N1047" s="232">
        <f t="shared" si="169"/>
        <v>0</v>
      </c>
      <c r="O1047" s="285"/>
      <c r="Q1047" s="236">
        <f t="shared" si="161"/>
        <v>0</v>
      </c>
      <c r="R1047" s="237">
        <v>0</v>
      </c>
      <c r="S1047" s="236">
        <f t="shared" si="162"/>
        <v>0</v>
      </c>
      <c r="T1047" s="236">
        <f t="shared" si="163"/>
        <v>0</v>
      </c>
      <c r="U1047" s="236">
        <f t="shared" si="164"/>
        <v>0</v>
      </c>
      <c r="V1047" s="236">
        <f t="shared" si="165"/>
        <v>0</v>
      </c>
      <c r="W1047" s="236">
        <f t="shared" si="172"/>
        <v>0</v>
      </c>
      <c r="X1047" s="238">
        <f t="shared" si="171"/>
        <v>0</v>
      </c>
      <c r="Y1047" s="238">
        <f t="shared" si="168"/>
        <v>0</v>
      </c>
    </row>
    <row r="1048" spans="1:25" ht="45" x14ac:dyDescent="0.25">
      <c r="A1048" s="300" t="s">
        <v>1053</v>
      </c>
      <c r="B1048" s="301"/>
      <c r="C1048" s="302" t="s">
        <v>2504</v>
      </c>
      <c r="D1048" s="198">
        <v>0</v>
      </c>
      <c r="E1048" s="248">
        <v>34.799999999999997</v>
      </c>
      <c r="F1048" s="230" t="s">
        <v>33</v>
      </c>
      <c r="G1048" s="232">
        <v>0</v>
      </c>
      <c r="H1048" s="232">
        <v>3</v>
      </c>
      <c r="I1048" s="232">
        <v>0</v>
      </c>
      <c r="J1048" s="232">
        <v>0</v>
      </c>
      <c r="K1048" s="232">
        <v>0</v>
      </c>
      <c r="L1048" s="232">
        <f t="shared" si="170"/>
        <v>3</v>
      </c>
      <c r="M1048" s="232">
        <v>3</v>
      </c>
      <c r="N1048" s="232">
        <f t="shared" si="169"/>
        <v>0</v>
      </c>
      <c r="O1048" s="285"/>
      <c r="Q1048" s="236">
        <f t="shared" si="161"/>
        <v>0</v>
      </c>
      <c r="R1048" s="237">
        <v>0</v>
      </c>
      <c r="S1048" s="236">
        <f>H1048*E1048</f>
        <v>104.39999999999999</v>
      </c>
      <c r="T1048" s="236">
        <f t="shared" si="163"/>
        <v>0</v>
      </c>
      <c r="U1048" s="236">
        <f t="shared" si="164"/>
        <v>0</v>
      </c>
      <c r="V1048" s="236">
        <f>E1048*K1048</f>
        <v>0</v>
      </c>
      <c r="W1048" s="236">
        <f t="shared" si="172"/>
        <v>104.39999999999999</v>
      </c>
      <c r="X1048" s="238">
        <f t="shared" si="171"/>
        <v>104.39999999999999</v>
      </c>
      <c r="Y1048" s="238">
        <f t="shared" si="168"/>
        <v>0</v>
      </c>
    </row>
    <row r="1049" spans="1:25" ht="45" x14ac:dyDescent="0.25">
      <c r="A1049" s="300" t="s">
        <v>674</v>
      </c>
      <c r="B1049" s="301"/>
      <c r="C1049" s="302" t="s">
        <v>2496</v>
      </c>
      <c r="D1049" s="198">
        <v>0</v>
      </c>
      <c r="E1049" s="248"/>
      <c r="F1049" s="230" t="s">
        <v>33</v>
      </c>
      <c r="G1049" s="232">
        <v>0</v>
      </c>
      <c r="H1049" s="232">
        <v>6</v>
      </c>
      <c r="I1049" s="232">
        <v>0</v>
      </c>
      <c r="J1049" s="232">
        <v>0</v>
      </c>
      <c r="K1049" s="232">
        <v>0</v>
      </c>
      <c r="L1049" s="232">
        <f t="shared" si="170"/>
        <v>6</v>
      </c>
      <c r="M1049" s="232">
        <v>6</v>
      </c>
      <c r="N1049" s="232">
        <f t="shared" si="169"/>
        <v>0</v>
      </c>
      <c r="O1049" s="285"/>
      <c r="Q1049" s="236">
        <f t="shared" si="161"/>
        <v>0</v>
      </c>
      <c r="R1049" s="237">
        <v>0</v>
      </c>
      <c r="S1049" s="236">
        <f t="shared" ref="S1049:S1095" si="173">H1049*E1049</f>
        <v>0</v>
      </c>
      <c r="T1049" s="236">
        <f t="shared" si="163"/>
        <v>0</v>
      </c>
      <c r="U1049" s="236">
        <f t="shared" si="164"/>
        <v>0</v>
      </c>
      <c r="V1049" s="236">
        <f t="shared" ref="V1049:V1095" si="174">E1049*K1049</f>
        <v>0</v>
      </c>
      <c r="W1049" s="236">
        <f t="shared" si="172"/>
        <v>0</v>
      </c>
      <c r="X1049" s="238">
        <f t="shared" si="171"/>
        <v>0</v>
      </c>
      <c r="Y1049" s="238">
        <f t="shared" si="168"/>
        <v>0</v>
      </c>
    </row>
    <row r="1050" spans="1:25" ht="30" x14ac:dyDescent="0.25">
      <c r="A1050" s="300" t="s">
        <v>674</v>
      </c>
      <c r="B1050" s="301"/>
      <c r="C1050" s="302" t="s">
        <v>970</v>
      </c>
      <c r="D1050" s="198"/>
      <c r="E1050" s="248"/>
      <c r="F1050" s="230" t="s">
        <v>33</v>
      </c>
      <c r="G1050" s="232"/>
      <c r="H1050" s="232">
        <v>0</v>
      </c>
      <c r="I1050" s="232">
        <v>0</v>
      </c>
      <c r="J1050" s="232">
        <v>0</v>
      </c>
      <c r="K1050" s="232">
        <v>0</v>
      </c>
      <c r="L1050" s="232">
        <f t="shared" si="170"/>
        <v>0</v>
      </c>
      <c r="M1050" s="232">
        <v>0</v>
      </c>
      <c r="N1050" s="232">
        <f t="shared" si="169"/>
        <v>0</v>
      </c>
      <c r="O1050" s="285"/>
      <c r="Q1050" s="236">
        <f t="shared" si="161"/>
        <v>0</v>
      </c>
      <c r="R1050" s="237">
        <v>0</v>
      </c>
      <c r="S1050" s="236">
        <f t="shared" si="173"/>
        <v>0</v>
      </c>
      <c r="T1050" s="236">
        <f t="shared" si="163"/>
        <v>0</v>
      </c>
      <c r="U1050" s="236">
        <f t="shared" si="164"/>
        <v>0</v>
      </c>
      <c r="V1050" s="236">
        <f t="shared" si="174"/>
        <v>0</v>
      </c>
      <c r="W1050" s="236">
        <f t="shared" si="172"/>
        <v>0</v>
      </c>
      <c r="X1050" s="238">
        <f t="shared" si="171"/>
        <v>0</v>
      </c>
      <c r="Y1050" s="238">
        <f t="shared" si="168"/>
        <v>0</v>
      </c>
    </row>
    <row r="1051" spans="1:25" ht="30" x14ac:dyDescent="0.25">
      <c r="A1051" s="300" t="s">
        <v>674</v>
      </c>
      <c r="B1051" s="301"/>
      <c r="C1051" s="302" t="s">
        <v>971</v>
      </c>
      <c r="D1051" s="198"/>
      <c r="E1051" s="248"/>
      <c r="F1051" s="230" t="s">
        <v>33</v>
      </c>
      <c r="G1051" s="232"/>
      <c r="H1051" s="232">
        <v>0</v>
      </c>
      <c r="I1051" s="232">
        <v>0</v>
      </c>
      <c r="J1051" s="232">
        <v>0</v>
      </c>
      <c r="K1051" s="232">
        <v>0</v>
      </c>
      <c r="L1051" s="232">
        <f t="shared" si="170"/>
        <v>0</v>
      </c>
      <c r="M1051" s="232">
        <v>0</v>
      </c>
      <c r="N1051" s="232">
        <f t="shared" si="169"/>
        <v>0</v>
      </c>
      <c r="O1051" s="285"/>
      <c r="Q1051" s="236">
        <f t="shared" si="161"/>
        <v>0</v>
      </c>
      <c r="R1051" s="237">
        <v>0</v>
      </c>
      <c r="S1051" s="236">
        <f t="shared" si="173"/>
        <v>0</v>
      </c>
      <c r="T1051" s="236">
        <f t="shared" si="163"/>
        <v>0</v>
      </c>
      <c r="U1051" s="236">
        <f t="shared" si="164"/>
        <v>0</v>
      </c>
      <c r="V1051" s="236">
        <f t="shared" si="174"/>
        <v>0</v>
      </c>
      <c r="W1051" s="236">
        <f t="shared" si="172"/>
        <v>0</v>
      </c>
      <c r="X1051" s="238">
        <f t="shared" si="171"/>
        <v>0</v>
      </c>
      <c r="Y1051" s="238">
        <f t="shared" si="168"/>
        <v>0</v>
      </c>
    </row>
    <row r="1052" spans="1:25" ht="30" x14ac:dyDescent="0.25">
      <c r="A1052" s="300" t="s">
        <v>1053</v>
      </c>
      <c r="B1052" s="301"/>
      <c r="C1052" s="302" t="s">
        <v>2513</v>
      </c>
      <c r="D1052" s="198">
        <v>0</v>
      </c>
      <c r="E1052" s="248">
        <v>11.19</v>
      </c>
      <c r="F1052" s="230" t="s">
        <v>33</v>
      </c>
      <c r="G1052" s="232">
        <v>0</v>
      </c>
      <c r="H1052" s="232">
        <v>10</v>
      </c>
      <c r="I1052" s="232">
        <v>0</v>
      </c>
      <c r="J1052" s="232">
        <v>10</v>
      </c>
      <c r="K1052" s="232">
        <v>0</v>
      </c>
      <c r="L1052" s="232">
        <f t="shared" si="170"/>
        <v>0</v>
      </c>
      <c r="M1052" s="232">
        <v>0</v>
      </c>
      <c r="N1052" s="232">
        <f t="shared" si="169"/>
        <v>0</v>
      </c>
      <c r="O1052" s="285"/>
      <c r="Q1052" s="236">
        <f t="shared" si="161"/>
        <v>0</v>
      </c>
      <c r="R1052" s="237">
        <v>0</v>
      </c>
      <c r="S1052" s="236">
        <f t="shared" si="173"/>
        <v>111.89999999999999</v>
      </c>
      <c r="T1052" s="236">
        <f t="shared" si="163"/>
        <v>0</v>
      </c>
      <c r="U1052" s="236">
        <f t="shared" si="164"/>
        <v>111.89999999999999</v>
      </c>
      <c r="V1052" s="236">
        <f t="shared" si="174"/>
        <v>0</v>
      </c>
      <c r="W1052" s="236">
        <f t="shared" si="172"/>
        <v>0</v>
      </c>
      <c r="X1052" s="238">
        <f t="shared" si="171"/>
        <v>0</v>
      </c>
      <c r="Y1052" s="238">
        <f t="shared" si="168"/>
        <v>0</v>
      </c>
    </row>
    <row r="1053" spans="1:25" ht="45" x14ac:dyDescent="0.25">
      <c r="A1053" s="300" t="s">
        <v>1053</v>
      </c>
      <c r="B1053" s="301"/>
      <c r="C1053" s="302" t="s">
        <v>2328</v>
      </c>
      <c r="D1053" s="198">
        <v>0</v>
      </c>
      <c r="E1053" s="248">
        <v>50.26</v>
      </c>
      <c r="F1053" s="230" t="s">
        <v>33</v>
      </c>
      <c r="G1053" s="232">
        <v>0</v>
      </c>
      <c r="H1053" s="232">
        <v>2</v>
      </c>
      <c r="I1053" s="232">
        <v>0</v>
      </c>
      <c r="J1053" s="232">
        <v>0</v>
      </c>
      <c r="K1053" s="232">
        <v>0</v>
      </c>
      <c r="L1053" s="232">
        <f t="shared" si="170"/>
        <v>2</v>
      </c>
      <c r="M1053" s="232">
        <v>2</v>
      </c>
      <c r="N1053" s="232">
        <f t="shared" si="169"/>
        <v>0</v>
      </c>
      <c r="O1053" s="285"/>
      <c r="Q1053" s="236">
        <f t="shared" si="161"/>
        <v>0</v>
      </c>
      <c r="R1053" s="237">
        <v>0</v>
      </c>
      <c r="S1053" s="236">
        <f t="shared" si="173"/>
        <v>100.52</v>
      </c>
      <c r="T1053" s="236">
        <f t="shared" si="163"/>
        <v>0</v>
      </c>
      <c r="U1053" s="236">
        <f t="shared" si="164"/>
        <v>0</v>
      </c>
      <c r="V1053" s="236">
        <f t="shared" si="174"/>
        <v>0</v>
      </c>
      <c r="W1053" s="236">
        <f t="shared" si="172"/>
        <v>100.52</v>
      </c>
      <c r="X1053" s="238">
        <f t="shared" si="171"/>
        <v>100.52</v>
      </c>
      <c r="Y1053" s="238">
        <f t="shared" si="168"/>
        <v>0</v>
      </c>
    </row>
    <row r="1054" spans="1:25" ht="45" x14ac:dyDescent="0.25">
      <c r="A1054" s="300" t="s">
        <v>1053</v>
      </c>
      <c r="B1054" s="301"/>
      <c r="C1054" s="302" t="s">
        <v>2509</v>
      </c>
      <c r="D1054" s="198">
        <v>0</v>
      </c>
      <c r="E1054" s="248">
        <v>250.8</v>
      </c>
      <c r="F1054" s="230" t="s">
        <v>33</v>
      </c>
      <c r="G1054" s="232">
        <v>0</v>
      </c>
      <c r="H1054" s="232">
        <v>23</v>
      </c>
      <c r="I1054" s="232">
        <v>0</v>
      </c>
      <c r="J1054" s="232">
        <v>0</v>
      </c>
      <c r="K1054" s="232">
        <v>0</v>
      </c>
      <c r="L1054" s="232">
        <f t="shared" si="170"/>
        <v>23</v>
      </c>
      <c r="M1054" s="232">
        <v>23</v>
      </c>
      <c r="N1054" s="232">
        <f t="shared" si="169"/>
        <v>0</v>
      </c>
      <c r="O1054" s="285"/>
      <c r="Q1054" s="236">
        <f t="shared" si="161"/>
        <v>0</v>
      </c>
      <c r="R1054" s="237">
        <v>0</v>
      </c>
      <c r="S1054" s="236">
        <f t="shared" si="173"/>
        <v>5768.4000000000005</v>
      </c>
      <c r="T1054" s="236">
        <f t="shared" si="163"/>
        <v>0</v>
      </c>
      <c r="U1054" s="236">
        <f t="shared" si="164"/>
        <v>0</v>
      </c>
      <c r="V1054" s="236">
        <f t="shared" si="174"/>
        <v>0</v>
      </c>
      <c r="W1054" s="236">
        <f t="shared" si="172"/>
        <v>5768.4000000000005</v>
      </c>
      <c r="X1054" s="238">
        <f t="shared" si="171"/>
        <v>5768.4000000000005</v>
      </c>
      <c r="Y1054" s="238">
        <f t="shared" si="168"/>
        <v>0</v>
      </c>
    </row>
    <row r="1055" spans="1:25" ht="45" x14ac:dyDescent="0.25">
      <c r="A1055" s="303" t="s">
        <v>1271</v>
      </c>
      <c r="B1055" s="301"/>
      <c r="C1055" s="301" t="s">
        <v>2555</v>
      </c>
      <c r="D1055" s="198"/>
      <c r="E1055" s="248"/>
      <c r="F1055" s="230" t="s">
        <v>33</v>
      </c>
      <c r="G1055" s="232">
        <v>0</v>
      </c>
      <c r="H1055" s="232">
        <v>42</v>
      </c>
      <c r="I1055" s="232">
        <v>0</v>
      </c>
      <c r="J1055" s="232">
        <v>0</v>
      </c>
      <c r="K1055" s="232">
        <v>0</v>
      </c>
      <c r="L1055" s="232">
        <f t="shared" si="170"/>
        <v>42</v>
      </c>
      <c r="M1055" s="232">
        <v>42</v>
      </c>
      <c r="N1055" s="232">
        <f t="shared" si="169"/>
        <v>0</v>
      </c>
      <c r="O1055" s="285"/>
      <c r="Q1055" s="236">
        <f t="shared" si="161"/>
        <v>0</v>
      </c>
      <c r="R1055" s="237">
        <v>0</v>
      </c>
      <c r="S1055" s="236">
        <f t="shared" si="173"/>
        <v>0</v>
      </c>
      <c r="T1055" s="236">
        <f t="shared" si="163"/>
        <v>0</v>
      </c>
      <c r="U1055" s="236">
        <f t="shared" si="164"/>
        <v>0</v>
      </c>
      <c r="V1055" s="236">
        <f t="shared" si="174"/>
        <v>0</v>
      </c>
      <c r="W1055" s="236">
        <f t="shared" si="172"/>
        <v>0</v>
      </c>
      <c r="X1055" s="238">
        <f t="shared" si="171"/>
        <v>0</v>
      </c>
      <c r="Y1055" s="238">
        <f t="shared" si="168"/>
        <v>0</v>
      </c>
    </row>
    <row r="1056" spans="1:25" ht="30" x14ac:dyDescent="0.25">
      <c r="A1056" s="300" t="s">
        <v>1053</v>
      </c>
      <c r="B1056" s="301"/>
      <c r="C1056" s="302" t="s">
        <v>2549</v>
      </c>
      <c r="D1056" s="198">
        <v>0</v>
      </c>
      <c r="E1056" s="248">
        <v>4.2</v>
      </c>
      <c r="F1056" s="230" t="s">
        <v>33</v>
      </c>
      <c r="G1056" s="232">
        <v>0</v>
      </c>
      <c r="H1056" s="232">
        <v>20</v>
      </c>
      <c r="I1056" s="232">
        <v>0</v>
      </c>
      <c r="J1056" s="232">
        <v>0</v>
      </c>
      <c r="K1056" s="232">
        <v>0</v>
      </c>
      <c r="L1056" s="232">
        <f t="shared" si="170"/>
        <v>20</v>
      </c>
      <c r="M1056" s="232">
        <v>20</v>
      </c>
      <c r="N1056" s="232">
        <f t="shared" si="169"/>
        <v>0</v>
      </c>
      <c r="O1056" s="285"/>
      <c r="Q1056" s="236">
        <f t="shared" si="161"/>
        <v>0</v>
      </c>
      <c r="R1056" s="237">
        <v>0</v>
      </c>
      <c r="S1056" s="236">
        <f t="shared" si="173"/>
        <v>84</v>
      </c>
      <c r="T1056" s="236">
        <f t="shared" si="163"/>
        <v>0</v>
      </c>
      <c r="U1056" s="236">
        <f t="shared" si="164"/>
        <v>0</v>
      </c>
      <c r="V1056" s="236">
        <f t="shared" si="174"/>
        <v>0</v>
      </c>
      <c r="W1056" s="236">
        <f t="shared" si="172"/>
        <v>84</v>
      </c>
      <c r="X1056" s="238">
        <f t="shared" si="171"/>
        <v>84</v>
      </c>
      <c r="Y1056" s="238">
        <f t="shared" si="168"/>
        <v>0</v>
      </c>
    </row>
    <row r="1057" spans="1:25" ht="30" x14ac:dyDescent="0.25">
      <c r="A1057" s="300" t="s">
        <v>1298</v>
      </c>
      <c r="B1057" s="301"/>
      <c r="C1057" s="304" t="s">
        <v>2183</v>
      </c>
      <c r="D1057" s="198"/>
      <c r="E1057" s="248"/>
      <c r="F1057" s="230" t="s">
        <v>33</v>
      </c>
      <c r="G1057" s="232">
        <v>0</v>
      </c>
      <c r="H1057" s="232">
        <v>0</v>
      </c>
      <c r="I1057" s="232">
        <v>0</v>
      </c>
      <c r="J1057" s="232">
        <v>0</v>
      </c>
      <c r="K1057" s="232">
        <v>0</v>
      </c>
      <c r="L1057" s="232">
        <f t="shared" si="170"/>
        <v>0</v>
      </c>
      <c r="M1057" s="232">
        <v>0</v>
      </c>
      <c r="N1057" s="232">
        <f t="shared" si="169"/>
        <v>0</v>
      </c>
      <c r="O1057" s="285"/>
      <c r="Q1057" s="236">
        <f t="shared" si="161"/>
        <v>0</v>
      </c>
      <c r="R1057" s="237">
        <v>0</v>
      </c>
      <c r="S1057" s="236">
        <f t="shared" si="173"/>
        <v>0</v>
      </c>
      <c r="T1057" s="236">
        <f t="shared" si="163"/>
        <v>0</v>
      </c>
      <c r="U1057" s="236">
        <f t="shared" si="164"/>
        <v>0</v>
      </c>
      <c r="V1057" s="236">
        <f t="shared" si="174"/>
        <v>0</v>
      </c>
      <c r="W1057" s="236">
        <f t="shared" si="172"/>
        <v>0</v>
      </c>
      <c r="X1057" s="238">
        <f t="shared" si="171"/>
        <v>0</v>
      </c>
      <c r="Y1057" s="238">
        <f t="shared" si="168"/>
        <v>0</v>
      </c>
    </row>
    <row r="1058" spans="1:25" ht="45" x14ac:dyDescent="0.25">
      <c r="A1058" s="300" t="s">
        <v>1298</v>
      </c>
      <c r="B1058" s="301"/>
      <c r="C1058" s="302" t="s">
        <v>2523</v>
      </c>
      <c r="D1058" s="198"/>
      <c r="E1058" s="248"/>
      <c r="F1058" s="230" t="s">
        <v>33</v>
      </c>
      <c r="G1058" s="232">
        <v>0</v>
      </c>
      <c r="H1058" s="232">
        <v>1</v>
      </c>
      <c r="I1058" s="232">
        <v>0</v>
      </c>
      <c r="J1058" s="232">
        <v>1</v>
      </c>
      <c r="K1058" s="232">
        <v>0</v>
      </c>
      <c r="L1058" s="232">
        <f t="shared" si="170"/>
        <v>0</v>
      </c>
      <c r="M1058" s="232">
        <v>0</v>
      </c>
      <c r="N1058" s="232">
        <f t="shared" si="169"/>
        <v>0</v>
      </c>
      <c r="O1058" s="285"/>
      <c r="Q1058" s="236">
        <f t="shared" si="161"/>
        <v>0</v>
      </c>
      <c r="R1058" s="237">
        <v>0</v>
      </c>
      <c r="S1058" s="236">
        <f t="shared" si="173"/>
        <v>0</v>
      </c>
      <c r="T1058" s="236">
        <f t="shared" si="163"/>
        <v>0</v>
      </c>
      <c r="U1058" s="236">
        <f t="shared" si="164"/>
        <v>0</v>
      </c>
      <c r="V1058" s="236">
        <f t="shared" si="174"/>
        <v>0</v>
      </c>
      <c r="W1058" s="236">
        <f t="shared" si="172"/>
        <v>0</v>
      </c>
      <c r="X1058" s="238">
        <f t="shared" si="171"/>
        <v>0</v>
      </c>
      <c r="Y1058" s="238">
        <f t="shared" si="168"/>
        <v>0</v>
      </c>
    </row>
    <row r="1059" spans="1:25" ht="45" x14ac:dyDescent="0.25">
      <c r="A1059" s="300" t="s">
        <v>228</v>
      </c>
      <c r="B1059" s="301"/>
      <c r="C1059" s="305" t="s">
        <v>241</v>
      </c>
      <c r="D1059" s="198"/>
      <c r="E1059" s="248"/>
      <c r="F1059" s="230" t="s">
        <v>33</v>
      </c>
      <c r="G1059" s="232"/>
      <c r="H1059" s="232">
        <v>0</v>
      </c>
      <c r="I1059" s="232">
        <v>0</v>
      </c>
      <c r="J1059" s="232">
        <v>0</v>
      </c>
      <c r="K1059" s="232">
        <v>0</v>
      </c>
      <c r="L1059" s="232">
        <f t="shared" si="170"/>
        <v>0</v>
      </c>
      <c r="M1059" s="232">
        <v>0</v>
      </c>
      <c r="N1059" s="232">
        <f t="shared" si="169"/>
        <v>0</v>
      </c>
      <c r="O1059" s="285"/>
      <c r="Q1059" s="236">
        <f t="shared" si="161"/>
        <v>0</v>
      </c>
      <c r="R1059" s="237">
        <v>0</v>
      </c>
      <c r="S1059" s="236">
        <f t="shared" si="173"/>
        <v>0</v>
      </c>
      <c r="T1059" s="236">
        <f t="shared" si="163"/>
        <v>0</v>
      </c>
      <c r="U1059" s="236">
        <f t="shared" si="164"/>
        <v>0</v>
      </c>
      <c r="V1059" s="236">
        <f t="shared" si="174"/>
        <v>0</v>
      </c>
      <c r="W1059" s="236">
        <f t="shared" si="172"/>
        <v>0</v>
      </c>
      <c r="X1059" s="238">
        <f t="shared" si="171"/>
        <v>0</v>
      </c>
      <c r="Y1059" s="238">
        <f t="shared" si="168"/>
        <v>0</v>
      </c>
    </row>
    <row r="1060" spans="1:25" ht="45" x14ac:dyDescent="0.25">
      <c r="A1060" s="300" t="s">
        <v>228</v>
      </c>
      <c r="B1060" s="301"/>
      <c r="C1060" s="305" t="s">
        <v>242</v>
      </c>
      <c r="D1060" s="198"/>
      <c r="E1060" s="248"/>
      <c r="F1060" s="230" t="s">
        <v>33</v>
      </c>
      <c r="G1060" s="232"/>
      <c r="H1060" s="232">
        <v>0</v>
      </c>
      <c r="I1060" s="232">
        <v>0</v>
      </c>
      <c r="J1060" s="232">
        <v>0</v>
      </c>
      <c r="K1060" s="232">
        <v>0</v>
      </c>
      <c r="L1060" s="232">
        <f t="shared" si="170"/>
        <v>0</v>
      </c>
      <c r="M1060" s="232">
        <v>0</v>
      </c>
      <c r="N1060" s="232">
        <f t="shared" si="169"/>
        <v>0</v>
      </c>
      <c r="O1060" s="285"/>
      <c r="Q1060" s="236">
        <f t="shared" si="161"/>
        <v>0</v>
      </c>
      <c r="R1060" s="237">
        <v>0</v>
      </c>
      <c r="S1060" s="236">
        <f t="shared" si="173"/>
        <v>0</v>
      </c>
      <c r="T1060" s="236">
        <f t="shared" si="163"/>
        <v>0</v>
      </c>
      <c r="U1060" s="236">
        <f t="shared" si="164"/>
        <v>0</v>
      </c>
      <c r="V1060" s="236">
        <f t="shared" si="174"/>
        <v>0</v>
      </c>
      <c r="W1060" s="236">
        <f t="shared" si="172"/>
        <v>0</v>
      </c>
      <c r="X1060" s="238">
        <f t="shared" si="171"/>
        <v>0</v>
      </c>
      <c r="Y1060" s="238">
        <f t="shared" si="168"/>
        <v>0</v>
      </c>
    </row>
    <row r="1061" spans="1:25" ht="30" x14ac:dyDescent="0.25">
      <c r="A1061" s="300" t="s">
        <v>1739</v>
      </c>
      <c r="B1061" s="306"/>
      <c r="C1061" s="302" t="s">
        <v>2120</v>
      </c>
      <c r="D1061" s="198"/>
      <c r="E1061" s="248"/>
      <c r="F1061" s="230" t="s">
        <v>33</v>
      </c>
      <c r="G1061" s="232">
        <v>0</v>
      </c>
      <c r="H1061" s="232">
        <v>1</v>
      </c>
      <c r="I1061" s="232">
        <v>0</v>
      </c>
      <c r="J1061" s="232">
        <v>0</v>
      </c>
      <c r="K1061" s="232">
        <v>0</v>
      </c>
      <c r="L1061" s="232">
        <f t="shared" si="170"/>
        <v>1</v>
      </c>
      <c r="M1061" s="232">
        <v>1</v>
      </c>
      <c r="N1061" s="232">
        <f t="shared" si="169"/>
        <v>0</v>
      </c>
      <c r="O1061" s="285"/>
      <c r="Q1061" s="236">
        <f t="shared" si="161"/>
        <v>0</v>
      </c>
      <c r="R1061" s="237">
        <v>0</v>
      </c>
      <c r="S1061" s="236">
        <f t="shared" si="173"/>
        <v>0</v>
      </c>
      <c r="T1061" s="236">
        <f t="shared" si="163"/>
        <v>0</v>
      </c>
      <c r="U1061" s="236">
        <f t="shared" si="164"/>
        <v>0</v>
      </c>
      <c r="V1061" s="236">
        <f t="shared" si="174"/>
        <v>0</v>
      </c>
      <c r="W1061" s="236">
        <f t="shared" si="172"/>
        <v>0</v>
      </c>
      <c r="X1061" s="238">
        <f t="shared" si="171"/>
        <v>0</v>
      </c>
      <c r="Y1061" s="238">
        <f t="shared" si="168"/>
        <v>0</v>
      </c>
    </row>
    <row r="1062" spans="1:25" ht="30" x14ac:dyDescent="0.25">
      <c r="A1062" s="300" t="s">
        <v>1053</v>
      </c>
      <c r="B1062" s="301"/>
      <c r="C1062" s="302" t="s">
        <v>2510</v>
      </c>
      <c r="D1062" s="198">
        <v>0</v>
      </c>
      <c r="E1062" s="248"/>
      <c r="F1062" s="230" t="s">
        <v>1368</v>
      </c>
      <c r="G1062" s="232">
        <v>0</v>
      </c>
      <c r="H1062" s="232">
        <v>600</v>
      </c>
      <c r="I1062" s="232">
        <v>0</v>
      </c>
      <c r="J1062" s="232">
        <v>0</v>
      </c>
      <c r="K1062" s="232">
        <v>0</v>
      </c>
      <c r="L1062" s="232">
        <f t="shared" si="170"/>
        <v>600</v>
      </c>
      <c r="M1062" s="232">
        <v>600</v>
      </c>
      <c r="N1062" s="232">
        <f t="shared" si="169"/>
        <v>0</v>
      </c>
      <c r="O1062" s="285"/>
      <c r="Q1062" s="236">
        <f t="shared" si="161"/>
        <v>0</v>
      </c>
      <c r="R1062" s="237">
        <v>0</v>
      </c>
      <c r="S1062" s="236">
        <f t="shared" si="173"/>
        <v>0</v>
      </c>
      <c r="T1062" s="236">
        <f t="shared" si="163"/>
        <v>0</v>
      </c>
      <c r="U1062" s="236">
        <f t="shared" si="164"/>
        <v>0</v>
      </c>
      <c r="V1062" s="236">
        <f t="shared" si="174"/>
        <v>0</v>
      </c>
      <c r="W1062" s="236">
        <f t="shared" si="172"/>
        <v>0</v>
      </c>
      <c r="X1062" s="238">
        <f t="shared" si="171"/>
        <v>0</v>
      </c>
      <c r="Y1062" s="238">
        <f t="shared" si="168"/>
        <v>0</v>
      </c>
    </row>
    <row r="1063" spans="1:25" ht="30" x14ac:dyDescent="0.25">
      <c r="A1063" s="300" t="s">
        <v>1053</v>
      </c>
      <c r="B1063" s="301"/>
      <c r="C1063" s="302" t="s">
        <v>2329</v>
      </c>
      <c r="D1063" s="198">
        <v>0</v>
      </c>
      <c r="E1063" s="248">
        <v>251.4</v>
      </c>
      <c r="F1063" s="230" t="s">
        <v>33</v>
      </c>
      <c r="G1063" s="232">
        <v>0</v>
      </c>
      <c r="H1063" s="232">
        <v>2</v>
      </c>
      <c r="I1063" s="232">
        <v>0</v>
      </c>
      <c r="J1063" s="232">
        <v>0</v>
      </c>
      <c r="K1063" s="232">
        <v>0</v>
      </c>
      <c r="L1063" s="232">
        <f t="shared" si="170"/>
        <v>2</v>
      </c>
      <c r="M1063" s="232">
        <v>2</v>
      </c>
      <c r="N1063" s="232">
        <f t="shared" si="169"/>
        <v>0</v>
      </c>
      <c r="O1063" s="285"/>
      <c r="Q1063" s="236">
        <f t="shared" si="161"/>
        <v>0</v>
      </c>
      <c r="R1063" s="237">
        <v>0</v>
      </c>
      <c r="S1063" s="236">
        <f t="shared" si="173"/>
        <v>502.8</v>
      </c>
      <c r="T1063" s="236">
        <f t="shared" si="163"/>
        <v>0</v>
      </c>
      <c r="U1063" s="236">
        <f t="shared" si="164"/>
        <v>0</v>
      </c>
      <c r="V1063" s="236">
        <f t="shared" si="174"/>
        <v>0</v>
      </c>
      <c r="W1063" s="236">
        <f t="shared" si="172"/>
        <v>502.8</v>
      </c>
      <c r="X1063" s="238">
        <f t="shared" si="171"/>
        <v>502.8</v>
      </c>
      <c r="Y1063" s="238">
        <f t="shared" si="168"/>
        <v>0</v>
      </c>
    </row>
    <row r="1064" spans="1:25" ht="60" x14ac:dyDescent="0.25">
      <c r="A1064" s="300" t="s">
        <v>1053</v>
      </c>
      <c r="B1064" s="301"/>
      <c r="C1064" s="302" t="s">
        <v>2505</v>
      </c>
      <c r="D1064" s="198">
        <v>0</v>
      </c>
      <c r="E1064" s="248">
        <v>292.81</v>
      </c>
      <c r="F1064" s="230" t="s">
        <v>33</v>
      </c>
      <c r="G1064" s="232">
        <v>0</v>
      </c>
      <c r="H1064" s="232">
        <v>3</v>
      </c>
      <c r="I1064" s="232">
        <v>0</v>
      </c>
      <c r="J1064" s="232">
        <v>0</v>
      </c>
      <c r="K1064" s="232">
        <v>0</v>
      </c>
      <c r="L1064" s="232">
        <f t="shared" si="170"/>
        <v>3</v>
      </c>
      <c r="M1064" s="232">
        <v>3</v>
      </c>
      <c r="N1064" s="232">
        <f t="shared" si="169"/>
        <v>0</v>
      </c>
      <c r="O1064" s="285"/>
      <c r="Q1064" s="236">
        <f t="shared" si="161"/>
        <v>0</v>
      </c>
      <c r="R1064" s="237">
        <v>0</v>
      </c>
      <c r="S1064" s="236">
        <f t="shared" si="173"/>
        <v>878.43000000000006</v>
      </c>
      <c r="T1064" s="236">
        <f t="shared" si="163"/>
        <v>0</v>
      </c>
      <c r="U1064" s="236">
        <f t="shared" si="164"/>
        <v>0</v>
      </c>
      <c r="V1064" s="236">
        <f t="shared" si="174"/>
        <v>0</v>
      </c>
      <c r="W1064" s="236">
        <f t="shared" si="172"/>
        <v>878.43000000000006</v>
      </c>
      <c r="X1064" s="238">
        <f t="shared" si="171"/>
        <v>878.43000000000006</v>
      </c>
      <c r="Y1064" s="238">
        <f t="shared" si="168"/>
        <v>0</v>
      </c>
    </row>
    <row r="1065" spans="1:25" ht="45" x14ac:dyDescent="0.25">
      <c r="A1065" s="300" t="s">
        <v>27</v>
      </c>
      <c r="B1065" s="301"/>
      <c r="C1065" s="302" t="s">
        <v>2497</v>
      </c>
      <c r="D1065" s="198"/>
      <c r="E1065" s="248"/>
      <c r="F1065" s="230" t="s">
        <v>33</v>
      </c>
      <c r="G1065" s="232">
        <v>0</v>
      </c>
      <c r="H1065" s="232">
        <v>1</v>
      </c>
      <c r="I1065" s="232">
        <v>0</v>
      </c>
      <c r="J1065" s="232">
        <v>0</v>
      </c>
      <c r="K1065" s="232">
        <v>0</v>
      </c>
      <c r="L1065" s="232">
        <f t="shared" si="170"/>
        <v>1</v>
      </c>
      <c r="M1065" s="232">
        <v>1</v>
      </c>
      <c r="N1065" s="232">
        <f t="shared" si="169"/>
        <v>0</v>
      </c>
      <c r="O1065" s="285"/>
      <c r="Q1065" s="236">
        <f t="shared" si="161"/>
        <v>0</v>
      </c>
      <c r="R1065" s="237">
        <v>0</v>
      </c>
      <c r="S1065" s="236">
        <f t="shared" si="173"/>
        <v>0</v>
      </c>
      <c r="T1065" s="236">
        <f t="shared" si="163"/>
        <v>0</v>
      </c>
      <c r="U1065" s="236">
        <f t="shared" si="164"/>
        <v>0</v>
      </c>
      <c r="V1065" s="236">
        <f t="shared" si="174"/>
        <v>0</v>
      </c>
      <c r="W1065" s="236">
        <f t="shared" si="172"/>
        <v>0</v>
      </c>
      <c r="X1065" s="238">
        <f t="shared" si="171"/>
        <v>0</v>
      </c>
      <c r="Y1065" s="238">
        <f t="shared" si="168"/>
        <v>0</v>
      </c>
    </row>
    <row r="1066" spans="1:25" ht="30" x14ac:dyDescent="0.25">
      <c r="A1066" s="300" t="s">
        <v>1739</v>
      </c>
      <c r="B1066" s="301"/>
      <c r="C1066" s="305" t="s">
        <v>1768</v>
      </c>
      <c r="D1066" s="198"/>
      <c r="E1066" s="248"/>
      <c r="F1066" s="230"/>
      <c r="G1066" s="232">
        <v>0</v>
      </c>
      <c r="H1066" s="232">
        <v>3</v>
      </c>
      <c r="I1066" s="232">
        <v>0</v>
      </c>
      <c r="J1066" s="232">
        <v>3</v>
      </c>
      <c r="K1066" s="232">
        <v>0</v>
      </c>
      <c r="L1066" s="232">
        <f t="shared" si="170"/>
        <v>0</v>
      </c>
      <c r="M1066" s="232">
        <v>0</v>
      </c>
      <c r="N1066" s="232">
        <f t="shared" si="169"/>
        <v>0</v>
      </c>
      <c r="O1066" s="285"/>
      <c r="Q1066" s="236">
        <f t="shared" si="161"/>
        <v>0</v>
      </c>
      <c r="R1066" s="237">
        <v>0</v>
      </c>
      <c r="S1066" s="236">
        <f t="shared" si="173"/>
        <v>0</v>
      </c>
      <c r="T1066" s="236">
        <f t="shared" si="163"/>
        <v>0</v>
      </c>
      <c r="U1066" s="236">
        <f t="shared" si="164"/>
        <v>0</v>
      </c>
      <c r="V1066" s="236">
        <f t="shared" si="174"/>
        <v>0</v>
      </c>
      <c r="W1066" s="236">
        <f t="shared" si="172"/>
        <v>0</v>
      </c>
      <c r="X1066" s="238">
        <f t="shared" si="171"/>
        <v>0</v>
      </c>
      <c r="Y1066" s="238">
        <f t="shared" si="168"/>
        <v>0</v>
      </c>
    </row>
    <row r="1067" spans="1:25" ht="60" x14ac:dyDescent="0.25">
      <c r="A1067" s="300" t="s">
        <v>674</v>
      </c>
      <c r="B1067" s="301"/>
      <c r="C1067" s="302" t="s">
        <v>2493</v>
      </c>
      <c r="D1067" s="198">
        <v>0</v>
      </c>
      <c r="E1067" s="248"/>
      <c r="F1067" s="230" t="s">
        <v>33</v>
      </c>
      <c r="G1067" s="232">
        <v>0</v>
      </c>
      <c r="H1067" s="232">
        <v>10</v>
      </c>
      <c r="I1067" s="232">
        <v>0</v>
      </c>
      <c r="J1067" s="232">
        <v>0</v>
      </c>
      <c r="K1067" s="232">
        <v>0</v>
      </c>
      <c r="L1067" s="232">
        <f t="shared" si="170"/>
        <v>10</v>
      </c>
      <c r="M1067" s="232">
        <v>10</v>
      </c>
      <c r="N1067" s="232">
        <f t="shared" si="169"/>
        <v>0</v>
      </c>
      <c r="O1067" s="285"/>
      <c r="Q1067" s="236">
        <f t="shared" si="161"/>
        <v>0</v>
      </c>
      <c r="R1067" s="237">
        <v>0</v>
      </c>
      <c r="S1067" s="236">
        <f t="shared" si="173"/>
        <v>0</v>
      </c>
      <c r="T1067" s="236">
        <f t="shared" si="163"/>
        <v>0</v>
      </c>
      <c r="U1067" s="236">
        <f t="shared" si="164"/>
        <v>0</v>
      </c>
      <c r="V1067" s="236">
        <f t="shared" si="174"/>
        <v>0</v>
      </c>
      <c r="W1067" s="236">
        <f t="shared" si="172"/>
        <v>0</v>
      </c>
      <c r="X1067" s="238">
        <f t="shared" si="171"/>
        <v>0</v>
      </c>
      <c r="Y1067" s="238">
        <f t="shared" si="168"/>
        <v>0</v>
      </c>
    </row>
    <row r="1068" spans="1:25" ht="45" x14ac:dyDescent="0.25">
      <c r="A1068" s="300" t="s">
        <v>1053</v>
      </c>
      <c r="B1068" s="301"/>
      <c r="C1068" s="302" t="s">
        <v>2508</v>
      </c>
      <c r="D1068" s="198">
        <v>0</v>
      </c>
      <c r="E1068" s="248">
        <v>40.79</v>
      </c>
      <c r="F1068" s="230" t="s">
        <v>33</v>
      </c>
      <c r="G1068" s="232">
        <v>0</v>
      </c>
      <c r="H1068" s="232">
        <v>28</v>
      </c>
      <c r="I1068" s="232">
        <v>0</v>
      </c>
      <c r="J1068" s="232">
        <v>28</v>
      </c>
      <c r="K1068" s="232">
        <v>0</v>
      </c>
      <c r="L1068" s="232">
        <f t="shared" si="170"/>
        <v>0</v>
      </c>
      <c r="M1068" s="232">
        <v>0</v>
      </c>
      <c r="N1068" s="232">
        <f t="shared" si="169"/>
        <v>0</v>
      </c>
      <c r="O1068" s="285"/>
      <c r="Q1068" s="236">
        <f t="shared" si="161"/>
        <v>0</v>
      </c>
      <c r="R1068" s="237">
        <v>0</v>
      </c>
      <c r="S1068" s="236">
        <f t="shared" si="173"/>
        <v>1142.1199999999999</v>
      </c>
      <c r="T1068" s="236">
        <f t="shared" si="163"/>
        <v>0</v>
      </c>
      <c r="U1068" s="236">
        <f t="shared" si="164"/>
        <v>1142.1199999999999</v>
      </c>
      <c r="V1068" s="236">
        <f t="shared" si="174"/>
        <v>0</v>
      </c>
      <c r="W1068" s="236">
        <f t="shared" si="172"/>
        <v>0</v>
      </c>
      <c r="X1068" s="238">
        <f t="shared" si="171"/>
        <v>0</v>
      </c>
      <c r="Y1068" s="238">
        <f t="shared" si="168"/>
        <v>0</v>
      </c>
    </row>
    <row r="1069" spans="1:25" ht="60" x14ac:dyDescent="0.25">
      <c r="A1069" s="300" t="s">
        <v>1540</v>
      </c>
      <c r="B1069" s="301"/>
      <c r="C1069" s="302" t="s">
        <v>2234</v>
      </c>
      <c r="D1069" s="198"/>
      <c r="E1069" s="248"/>
      <c r="F1069" s="230" t="s">
        <v>159</v>
      </c>
      <c r="G1069" s="232">
        <v>0</v>
      </c>
      <c r="H1069" s="232">
        <v>2</v>
      </c>
      <c r="I1069" s="232">
        <v>0</v>
      </c>
      <c r="J1069" s="232">
        <v>1</v>
      </c>
      <c r="K1069" s="232">
        <v>0</v>
      </c>
      <c r="L1069" s="232">
        <f t="shared" si="170"/>
        <v>1</v>
      </c>
      <c r="M1069" s="232">
        <v>1</v>
      </c>
      <c r="N1069" s="232">
        <f t="shared" si="169"/>
        <v>0</v>
      </c>
      <c r="O1069" s="285"/>
      <c r="Q1069" s="236">
        <f t="shared" si="161"/>
        <v>0</v>
      </c>
      <c r="R1069" s="237">
        <v>0</v>
      </c>
      <c r="S1069" s="236">
        <f t="shared" si="173"/>
        <v>0</v>
      </c>
      <c r="T1069" s="236">
        <f t="shared" si="163"/>
        <v>0</v>
      </c>
      <c r="U1069" s="236">
        <f t="shared" si="164"/>
        <v>0</v>
      </c>
      <c r="V1069" s="236">
        <f t="shared" si="174"/>
        <v>0</v>
      </c>
      <c r="W1069" s="236">
        <f t="shared" si="172"/>
        <v>0</v>
      </c>
      <c r="X1069" s="238">
        <f t="shared" si="171"/>
        <v>0</v>
      </c>
      <c r="Y1069" s="238">
        <f t="shared" si="168"/>
        <v>0</v>
      </c>
    </row>
    <row r="1070" spans="1:25" ht="30" x14ac:dyDescent="0.25">
      <c r="A1070" s="300" t="s">
        <v>1053</v>
      </c>
      <c r="B1070" s="301"/>
      <c r="C1070" s="302" t="s">
        <v>2593</v>
      </c>
      <c r="D1070" s="198">
        <v>0</v>
      </c>
      <c r="E1070" s="248">
        <v>135.6</v>
      </c>
      <c r="F1070" s="230" t="s">
        <v>33</v>
      </c>
      <c r="G1070" s="232">
        <v>0</v>
      </c>
      <c r="H1070" s="232">
        <v>7</v>
      </c>
      <c r="I1070" s="232">
        <v>0</v>
      </c>
      <c r="J1070" s="232">
        <v>0</v>
      </c>
      <c r="K1070" s="232">
        <v>0</v>
      </c>
      <c r="L1070" s="232">
        <f t="shared" si="170"/>
        <v>7</v>
      </c>
      <c r="M1070" s="232">
        <v>7</v>
      </c>
      <c r="N1070" s="232">
        <f t="shared" si="169"/>
        <v>0</v>
      </c>
      <c r="O1070" s="285"/>
      <c r="Q1070" s="236">
        <f t="shared" si="161"/>
        <v>0</v>
      </c>
      <c r="R1070" s="237">
        <v>0</v>
      </c>
      <c r="S1070" s="236">
        <f t="shared" si="173"/>
        <v>949.19999999999993</v>
      </c>
      <c r="T1070" s="236">
        <f t="shared" si="163"/>
        <v>0</v>
      </c>
      <c r="U1070" s="236">
        <f t="shared" si="164"/>
        <v>0</v>
      </c>
      <c r="V1070" s="236">
        <f t="shared" si="174"/>
        <v>0</v>
      </c>
      <c r="W1070" s="236">
        <f t="shared" si="172"/>
        <v>949.19999999999993</v>
      </c>
      <c r="X1070" s="238">
        <f t="shared" si="171"/>
        <v>949.19999999999993</v>
      </c>
      <c r="Y1070" s="238">
        <f t="shared" si="168"/>
        <v>0</v>
      </c>
    </row>
    <row r="1071" spans="1:25" ht="45" x14ac:dyDescent="0.25">
      <c r="A1071" s="300" t="s">
        <v>228</v>
      </c>
      <c r="B1071" s="301"/>
      <c r="C1071" s="302" t="s">
        <v>2515</v>
      </c>
      <c r="D1071" s="198">
        <v>0</v>
      </c>
      <c r="E1071" s="248">
        <v>8.24</v>
      </c>
      <c r="F1071" s="230" t="s">
        <v>33</v>
      </c>
      <c r="G1071" s="232">
        <v>0</v>
      </c>
      <c r="H1071" s="232">
        <v>1</v>
      </c>
      <c r="I1071" s="232">
        <v>0</v>
      </c>
      <c r="J1071" s="232">
        <v>1</v>
      </c>
      <c r="K1071" s="232">
        <v>0</v>
      </c>
      <c r="L1071" s="232">
        <f t="shared" si="170"/>
        <v>0</v>
      </c>
      <c r="M1071" s="232">
        <v>0</v>
      </c>
      <c r="N1071" s="232">
        <f t="shared" si="169"/>
        <v>0</v>
      </c>
      <c r="O1071" s="285"/>
      <c r="Q1071" s="236">
        <f t="shared" si="161"/>
        <v>0</v>
      </c>
      <c r="R1071" s="237">
        <v>0</v>
      </c>
      <c r="S1071" s="236">
        <f t="shared" si="173"/>
        <v>8.24</v>
      </c>
      <c r="T1071" s="236">
        <f t="shared" si="163"/>
        <v>0</v>
      </c>
      <c r="U1071" s="236">
        <f t="shared" si="164"/>
        <v>8.24</v>
      </c>
      <c r="V1071" s="236">
        <f t="shared" si="174"/>
        <v>0</v>
      </c>
      <c r="W1071" s="236">
        <f t="shared" si="172"/>
        <v>0</v>
      </c>
      <c r="X1071" s="238">
        <f t="shared" si="171"/>
        <v>0</v>
      </c>
      <c r="Y1071" s="238">
        <f t="shared" si="168"/>
        <v>0</v>
      </c>
    </row>
    <row r="1072" spans="1:25" ht="30" x14ac:dyDescent="0.25">
      <c r="A1072" s="300" t="s">
        <v>1053</v>
      </c>
      <c r="B1072" s="301"/>
      <c r="C1072" s="302" t="s">
        <v>2592</v>
      </c>
      <c r="D1072" s="198">
        <v>0</v>
      </c>
      <c r="E1072" s="248">
        <v>19.27</v>
      </c>
      <c r="F1072" s="230" t="s">
        <v>33</v>
      </c>
      <c r="G1072" s="232">
        <v>0</v>
      </c>
      <c r="H1072" s="232">
        <v>20</v>
      </c>
      <c r="I1072" s="232">
        <v>0</v>
      </c>
      <c r="J1072" s="232">
        <v>0</v>
      </c>
      <c r="K1072" s="232">
        <v>0</v>
      </c>
      <c r="L1072" s="232">
        <f t="shared" si="170"/>
        <v>20</v>
      </c>
      <c r="M1072" s="232">
        <v>20</v>
      </c>
      <c r="N1072" s="232">
        <f t="shared" si="169"/>
        <v>0</v>
      </c>
      <c r="O1072" s="285"/>
      <c r="Q1072" s="236">
        <f t="shared" si="161"/>
        <v>0</v>
      </c>
      <c r="R1072" s="237">
        <v>0</v>
      </c>
      <c r="S1072" s="236">
        <f t="shared" si="173"/>
        <v>385.4</v>
      </c>
      <c r="T1072" s="236">
        <f t="shared" si="163"/>
        <v>0</v>
      </c>
      <c r="U1072" s="236">
        <f t="shared" si="164"/>
        <v>0</v>
      </c>
      <c r="V1072" s="236">
        <f t="shared" si="174"/>
        <v>0</v>
      </c>
      <c r="W1072" s="236">
        <f t="shared" si="172"/>
        <v>385.4</v>
      </c>
      <c r="X1072" s="238">
        <f t="shared" si="171"/>
        <v>385.4</v>
      </c>
      <c r="Y1072" s="238">
        <f t="shared" si="168"/>
        <v>0</v>
      </c>
    </row>
    <row r="1073" spans="1:25" ht="75" x14ac:dyDescent="0.25">
      <c r="A1073" s="300" t="s">
        <v>228</v>
      </c>
      <c r="B1073" s="301"/>
      <c r="C1073" s="302" t="s">
        <v>2514</v>
      </c>
      <c r="D1073" s="198">
        <v>0</v>
      </c>
      <c r="E1073" s="248">
        <v>37.86</v>
      </c>
      <c r="F1073" s="230" t="s">
        <v>33</v>
      </c>
      <c r="G1073" s="232">
        <v>0</v>
      </c>
      <c r="H1073" s="232">
        <v>1</v>
      </c>
      <c r="I1073" s="232">
        <v>0</v>
      </c>
      <c r="J1073" s="232">
        <v>1</v>
      </c>
      <c r="K1073" s="232">
        <v>0</v>
      </c>
      <c r="L1073" s="232">
        <f t="shared" si="170"/>
        <v>0</v>
      </c>
      <c r="M1073" s="232">
        <v>0</v>
      </c>
      <c r="N1073" s="232">
        <f t="shared" si="169"/>
        <v>0</v>
      </c>
      <c r="O1073" s="285"/>
      <c r="Q1073" s="236">
        <f t="shared" si="161"/>
        <v>0</v>
      </c>
      <c r="R1073" s="237">
        <v>0</v>
      </c>
      <c r="S1073" s="236">
        <f t="shared" si="173"/>
        <v>37.86</v>
      </c>
      <c r="T1073" s="236">
        <f t="shared" si="163"/>
        <v>0</v>
      </c>
      <c r="U1073" s="236">
        <f t="shared" si="164"/>
        <v>37.86</v>
      </c>
      <c r="V1073" s="236">
        <f t="shared" si="174"/>
        <v>0</v>
      </c>
      <c r="W1073" s="236">
        <f t="shared" si="172"/>
        <v>0</v>
      </c>
      <c r="X1073" s="238">
        <f t="shared" si="171"/>
        <v>0</v>
      </c>
      <c r="Y1073" s="238">
        <f t="shared" si="168"/>
        <v>0</v>
      </c>
    </row>
    <row r="1074" spans="1:25" ht="45" x14ac:dyDescent="0.25">
      <c r="A1074" s="300" t="s">
        <v>674</v>
      </c>
      <c r="B1074" s="301"/>
      <c r="C1074" s="302" t="s">
        <v>2306</v>
      </c>
      <c r="D1074" s="198">
        <v>0</v>
      </c>
      <c r="E1074" s="248">
        <v>18</v>
      </c>
      <c r="F1074" s="230" t="s">
        <v>33</v>
      </c>
      <c r="G1074" s="232">
        <v>0</v>
      </c>
      <c r="H1074" s="232">
        <v>15</v>
      </c>
      <c r="I1074" s="232">
        <v>0</v>
      </c>
      <c r="J1074" s="232">
        <v>0</v>
      </c>
      <c r="K1074" s="232">
        <v>0</v>
      </c>
      <c r="L1074" s="232">
        <f t="shared" si="170"/>
        <v>15</v>
      </c>
      <c r="M1074" s="232">
        <v>15</v>
      </c>
      <c r="N1074" s="232">
        <f t="shared" si="169"/>
        <v>0</v>
      </c>
      <c r="O1074" s="285"/>
      <c r="Q1074" s="236">
        <f t="shared" si="161"/>
        <v>0</v>
      </c>
      <c r="R1074" s="237">
        <v>0</v>
      </c>
      <c r="S1074" s="236">
        <f t="shared" si="173"/>
        <v>270</v>
      </c>
      <c r="T1074" s="236">
        <f t="shared" si="163"/>
        <v>0</v>
      </c>
      <c r="U1074" s="236">
        <f t="shared" si="164"/>
        <v>0</v>
      </c>
      <c r="V1074" s="236">
        <f t="shared" si="174"/>
        <v>0</v>
      </c>
      <c r="W1074" s="236">
        <f t="shared" si="172"/>
        <v>270</v>
      </c>
      <c r="X1074" s="238">
        <f t="shared" si="171"/>
        <v>270</v>
      </c>
      <c r="Y1074" s="238">
        <f t="shared" si="168"/>
        <v>0</v>
      </c>
    </row>
    <row r="1075" spans="1:25" ht="30" x14ac:dyDescent="0.25">
      <c r="A1075" s="300" t="s">
        <v>1298</v>
      </c>
      <c r="B1075" s="301"/>
      <c r="C1075" s="302" t="s">
        <v>2511</v>
      </c>
      <c r="D1075" s="198">
        <v>0</v>
      </c>
      <c r="E1075" s="248">
        <v>40</v>
      </c>
      <c r="F1075" s="230" t="s">
        <v>33</v>
      </c>
      <c r="G1075" s="232">
        <v>0</v>
      </c>
      <c r="H1075" s="232">
        <v>4</v>
      </c>
      <c r="I1075" s="232">
        <v>0</v>
      </c>
      <c r="J1075" s="232">
        <v>4</v>
      </c>
      <c r="K1075" s="232">
        <v>0</v>
      </c>
      <c r="L1075" s="232">
        <f t="shared" si="170"/>
        <v>0</v>
      </c>
      <c r="M1075" s="232">
        <v>0</v>
      </c>
      <c r="N1075" s="232">
        <f t="shared" si="169"/>
        <v>0</v>
      </c>
      <c r="O1075" s="285"/>
      <c r="Q1075" s="236">
        <f t="shared" si="161"/>
        <v>0</v>
      </c>
      <c r="R1075" s="237">
        <v>0</v>
      </c>
      <c r="S1075" s="236">
        <f t="shared" si="173"/>
        <v>160</v>
      </c>
      <c r="T1075" s="236">
        <f t="shared" si="163"/>
        <v>0</v>
      </c>
      <c r="U1075" s="236">
        <f t="shared" si="164"/>
        <v>160</v>
      </c>
      <c r="V1075" s="236">
        <f t="shared" si="174"/>
        <v>0</v>
      </c>
      <c r="W1075" s="236">
        <f t="shared" si="172"/>
        <v>0</v>
      </c>
      <c r="X1075" s="238">
        <f t="shared" si="171"/>
        <v>0</v>
      </c>
      <c r="Y1075" s="238">
        <f t="shared" si="168"/>
        <v>0</v>
      </c>
    </row>
    <row r="1076" spans="1:25" ht="45" x14ac:dyDescent="0.25">
      <c r="A1076" s="300" t="s">
        <v>1053</v>
      </c>
      <c r="B1076" s="301"/>
      <c r="C1076" s="302" t="s">
        <v>2314</v>
      </c>
      <c r="D1076" s="198">
        <v>0</v>
      </c>
      <c r="E1076" s="248">
        <v>310.79000000000002</v>
      </c>
      <c r="F1076" s="230" t="s">
        <v>33</v>
      </c>
      <c r="G1076" s="232">
        <v>0</v>
      </c>
      <c r="H1076" s="232">
        <v>1</v>
      </c>
      <c r="I1076" s="232">
        <v>0</v>
      </c>
      <c r="J1076" s="232">
        <v>0</v>
      </c>
      <c r="K1076" s="232">
        <v>0</v>
      </c>
      <c r="L1076" s="232">
        <f t="shared" si="170"/>
        <v>1</v>
      </c>
      <c r="M1076" s="232">
        <v>1</v>
      </c>
      <c r="N1076" s="232">
        <f t="shared" si="169"/>
        <v>0</v>
      </c>
      <c r="O1076" s="285"/>
      <c r="Q1076" s="236">
        <f t="shared" si="161"/>
        <v>0</v>
      </c>
      <c r="R1076" s="237">
        <v>0</v>
      </c>
      <c r="S1076" s="236">
        <f t="shared" si="173"/>
        <v>310.79000000000002</v>
      </c>
      <c r="T1076" s="236">
        <f t="shared" si="163"/>
        <v>0</v>
      </c>
      <c r="U1076" s="236">
        <f t="shared" si="164"/>
        <v>0</v>
      </c>
      <c r="V1076" s="236">
        <f t="shared" si="174"/>
        <v>0</v>
      </c>
      <c r="W1076" s="236">
        <f t="shared" si="172"/>
        <v>310.79000000000002</v>
      </c>
      <c r="X1076" s="238">
        <f t="shared" si="171"/>
        <v>310.79000000000002</v>
      </c>
      <c r="Y1076" s="238">
        <f t="shared" si="168"/>
        <v>0</v>
      </c>
    </row>
    <row r="1077" spans="1:25" ht="45" x14ac:dyDescent="0.25">
      <c r="A1077" s="300" t="s">
        <v>1053</v>
      </c>
      <c r="B1077" s="301"/>
      <c r="C1077" s="302" t="s">
        <v>2499</v>
      </c>
      <c r="D1077" s="198">
        <v>0</v>
      </c>
      <c r="E1077" s="248">
        <v>905</v>
      </c>
      <c r="F1077" s="230" t="s">
        <v>33</v>
      </c>
      <c r="G1077" s="232">
        <v>0</v>
      </c>
      <c r="H1077" s="232">
        <v>1</v>
      </c>
      <c r="I1077" s="232">
        <v>0</v>
      </c>
      <c r="J1077" s="232">
        <v>0</v>
      </c>
      <c r="K1077" s="232">
        <v>0</v>
      </c>
      <c r="L1077" s="232">
        <f t="shared" si="170"/>
        <v>1</v>
      </c>
      <c r="M1077" s="232">
        <v>1</v>
      </c>
      <c r="N1077" s="232">
        <f t="shared" si="169"/>
        <v>0</v>
      </c>
      <c r="O1077" s="285"/>
      <c r="Q1077" s="236">
        <f t="shared" si="161"/>
        <v>0</v>
      </c>
      <c r="R1077" s="237">
        <v>0</v>
      </c>
      <c r="S1077" s="236">
        <f t="shared" si="173"/>
        <v>905</v>
      </c>
      <c r="T1077" s="236">
        <f t="shared" si="163"/>
        <v>0</v>
      </c>
      <c r="U1077" s="236">
        <f t="shared" si="164"/>
        <v>0</v>
      </c>
      <c r="V1077" s="236">
        <f t="shared" si="174"/>
        <v>0</v>
      </c>
      <c r="W1077" s="236">
        <f t="shared" si="172"/>
        <v>905</v>
      </c>
      <c r="X1077" s="238">
        <f t="shared" si="171"/>
        <v>905</v>
      </c>
      <c r="Y1077" s="238">
        <f t="shared" si="168"/>
        <v>0</v>
      </c>
    </row>
    <row r="1078" spans="1:25" ht="75" x14ac:dyDescent="0.25">
      <c r="A1078" s="300" t="s">
        <v>1053</v>
      </c>
      <c r="B1078" s="301"/>
      <c r="C1078" s="302" t="s">
        <v>2506</v>
      </c>
      <c r="D1078" s="198">
        <v>0</v>
      </c>
      <c r="E1078" s="248">
        <v>2536.6</v>
      </c>
      <c r="F1078" s="230" t="s">
        <v>33</v>
      </c>
      <c r="G1078" s="232">
        <v>0</v>
      </c>
      <c r="H1078" s="232">
        <v>1</v>
      </c>
      <c r="I1078" s="232">
        <v>0</v>
      </c>
      <c r="J1078" s="232">
        <v>0</v>
      </c>
      <c r="K1078" s="232">
        <v>0</v>
      </c>
      <c r="L1078" s="232">
        <f t="shared" si="170"/>
        <v>1</v>
      </c>
      <c r="M1078" s="232">
        <v>1</v>
      </c>
      <c r="N1078" s="232">
        <f t="shared" si="169"/>
        <v>0</v>
      </c>
      <c r="O1078" s="285"/>
      <c r="Q1078" s="236">
        <f t="shared" si="161"/>
        <v>0</v>
      </c>
      <c r="R1078" s="237">
        <v>0</v>
      </c>
      <c r="S1078" s="236">
        <f t="shared" si="173"/>
        <v>2536.6</v>
      </c>
      <c r="T1078" s="236">
        <f t="shared" si="163"/>
        <v>0</v>
      </c>
      <c r="U1078" s="236">
        <f t="shared" si="164"/>
        <v>0</v>
      </c>
      <c r="V1078" s="236">
        <f t="shared" si="174"/>
        <v>0</v>
      </c>
      <c r="W1078" s="236">
        <f t="shared" si="172"/>
        <v>2536.6</v>
      </c>
      <c r="X1078" s="238">
        <f t="shared" si="171"/>
        <v>2536.6</v>
      </c>
      <c r="Y1078" s="238">
        <f t="shared" si="168"/>
        <v>0</v>
      </c>
    </row>
    <row r="1079" spans="1:25" ht="45" x14ac:dyDescent="0.25">
      <c r="A1079" s="300" t="s">
        <v>1053</v>
      </c>
      <c r="B1079" s="301"/>
      <c r="C1079" s="302" t="s">
        <v>2501</v>
      </c>
      <c r="D1079" s="198">
        <v>0</v>
      </c>
      <c r="E1079" s="248">
        <v>71.69</v>
      </c>
      <c r="F1079" s="230" t="s">
        <v>33</v>
      </c>
      <c r="G1079" s="232">
        <v>0</v>
      </c>
      <c r="H1079" s="232">
        <v>40</v>
      </c>
      <c r="I1079" s="232">
        <v>0</v>
      </c>
      <c r="J1079" s="232">
        <v>40</v>
      </c>
      <c r="K1079" s="232">
        <v>0</v>
      </c>
      <c r="L1079" s="232">
        <f t="shared" si="170"/>
        <v>0</v>
      </c>
      <c r="M1079" s="232">
        <v>0</v>
      </c>
      <c r="N1079" s="232">
        <f t="shared" si="169"/>
        <v>0</v>
      </c>
      <c r="O1079" s="285"/>
      <c r="Q1079" s="236">
        <f t="shared" si="161"/>
        <v>0</v>
      </c>
      <c r="R1079" s="237">
        <v>0</v>
      </c>
      <c r="S1079" s="236">
        <f t="shared" si="173"/>
        <v>2867.6</v>
      </c>
      <c r="T1079" s="236">
        <f t="shared" si="163"/>
        <v>0</v>
      </c>
      <c r="U1079" s="236">
        <f t="shared" si="164"/>
        <v>2867.6</v>
      </c>
      <c r="V1079" s="236">
        <f t="shared" si="174"/>
        <v>0</v>
      </c>
      <c r="W1079" s="236">
        <f t="shared" si="172"/>
        <v>0</v>
      </c>
      <c r="X1079" s="238">
        <f t="shared" si="171"/>
        <v>0</v>
      </c>
      <c r="Y1079" s="238">
        <f t="shared" si="168"/>
        <v>0</v>
      </c>
    </row>
    <row r="1080" spans="1:25" ht="45" x14ac:dyDescent="0.25">
      <c r="A1080" s="300" t="s">
        <v>1053</v>
      </c>
      <c r="B1080" s="301"/>
      <c r="C1080" s="302" t="s">
        <v>2500</v>
      </c>
      <c r="D1080" s="198">
        <v>0</v>
      </c>
      <c r="E1080" s="248">
        <v>93.19</v>
      </c>
      <c r="F1080" s="230" t="s">
        <v>33</v>
      </c>
      <c r="G1080" s="232">
        <v>0</v>
      </c>
      <c r="H1080" s="232">
        <v>40</v>
      </c>
      <c r="I1080" s="232">
        <v>0</v>
      </c>
      <c r="J1080" s="232">
        <v>40</v>
      </c>
      <c r="K1080" s="232">
        <v>0</v>
      </c>
      <c r="L1080" s="232">
        <f t="shared" si="170"/>
        <v>0</v>
      </c>
      <c r="M1080" s="232">
        <v>0</v>
      </c>
      <c r="N1080" s="232">
        <f t="shared" si="169"/>
        <v>0</v>
      </c>
      <c r="O1080" s="285"/>
      <c r="Q1080" s="236">
        <f t="shared" si="161"/>
        <v>0</v>
      </c>
      <c r="R1080" s="237">
        <v>0</v>
      </c>
      <c r="S1080" s="236">
        <f t="shared" si="173"/>
        <v>3727.6</v>
      </c>
      <c r="T1080" s="236">
        <f t="shared" si="163"/>
        <v>0</v>
      </c>
      <c r="U1080" s="236">
        <f t="shared" si="164"/>
        <v>3727.6</v>
      </c>
      <c r="V1080" s="236">
        <f t="shared" si="174"/>
        <v>0</v>
      </c>
      <c r="W1080" s="236">
        <f t="shared" si="172"/>
        <v>0</v>
      </c>
      <c r="X1080" s="238">
        <f t="shared" si="171"/>
        <v>0</v>
      </c>
      <c r="Y1080" s="238">
        <f t="shared" si="168"/>
        <v>0</v>
      </c>
    </row>
    <row r="1081" spans="1:25" ht="30" x14ac:dyDescent="0.25">
      <c r="A1081" s="300" t="s">
        <v>1053</v>
      </c>
      <c r="B1081" s="301"/>
      <c r="C1081" s="302" t="s">
        <v>2502</v>
      </c>
      <c r="D1081" s="198">
        <v>0</v>
      </c>
      <c r="E1081" s="248"/>
      <c r="F1081" s="230" t="s">
        <v>33</v>
      </c>
      <c r="G1081" s="232">
        <v>0</v>
      </c>
      <c r="H1081" s="232">
        <v>10</v>
      </c>
      <c r="I1081" s="232">
        <v>0</v>
      </c>
      <c r="J1081" s="232">
        <v>10</v>
      </c>
      <c r="K1081" s="232">
        <v>0</v>
      </c>
      <c r="L1081" s="232">
        <f t="shared" si="170"/>
        <v>0</v>
      </c>
      <c r="M1081" s="232">
        <v>0</v>
      </c>
      <c r="N1081" s="232">
        <f t="shared" si="169"/>
        <v>0</v>
      </c>
      <c r="O1081" s="285"/>
      <c r="Q1081" s="236">
        <f t="shared" si="161"/>
        <v>0</v>
      </c>
      <c r="R1081" s="237">
        <v>0</v>
      </c>
      <c r="S1081" s="236">
        <f t="shared" si="173"/>
        <v>0</v>
      </c>
      <c r="T1081" s="236">
        <f t="shared" si="163"/>
        <v>0</v>
      </c>
      <c r="U1081" s="236">
        <f t="shared" si="164"/>
        <v>0</v>
      </c>
      <c r="V1081" s="236">
        <f t="shared" si="174"/>
        <v>0</v>
      </c>
      <c r="W1081" s="236">
        <f t="shared" si="172"/>
        <v>0</v>
      </c>
      <c r="X1081" s="238">
        <f t="shared" si="171"/>
        <v>0</v>
      </c>
      <c r="Y1081" s="238">
        <f t="shared" si="168"/>
        <v>0</v>
      </c>
    </row>
    <row r="1082" spans="1:25" ht="45" x14ac:dyDescent="0.25">
      <c r="A1082" s="300" t="s">
        <v>1298</v>
      </c>
      <c r="B1082" s="301"/>
      <c r="C1082" s="302" t="s">
        <v>2512</v>
      </c>
      <c r="D1082" s="198">
        <v>0</v>
      </c>
      <c r="E1082" s="248">
        <v>85</v>
      </c>
      <c r="F1082" s="230" t="s">
        <v>33</v>
      </c>
      <c r="G1082" s="232">
        <v>0</v>
      </c>
      <c r="H1082" s="232">
        <v>1</v>
      </c>
      <c r="I1082" s="232">
        <v>0</v>
      </c>
      <c r="J1082" s="232">
        <v>1</v>
      </c>
      <c r="K1082" s="232">
        <v>0</v>
      </c>
      <c r="L1082" s="232">
        <f t="shared" si="170"/>
        <v>0</v>
      </c>
      <c r="M1082" s="232">
        <v>0</v>
      </c>
      <c r="N1082" s="232">
        <f t="shared" si="169"/>
        <v>0</v>
      </c>
      <c r="O1082" s="285"/>
      <c r="Q1082" s="236">
        <f t="shared" si="161"/>
        <v>0</v>
      </c>
      <c r="R1082" s="237">
        <v>0</v>
      </c>
      <c r="S1082" s="236">
        <f t="shared" si="173"/>
        <v>85</v>
      </c>
      <c r="T1082" s="236">
        <f t="shared" si="163"/>
        <v>0</v>
      </c>
      <c r="U1082" s="236">
        <f t="shared" si="164"/>
        <v>85</v>
      </c>
      <c r="V1082" s="236">
        <f t="shared" si="174"/>
        <v>0</v>
      </c>
      <c r="W1082" s="236">
        <f t="shared" si="172"/>
        <v>0</v>
      </c>
      <c r="X1082" s="238">
        <f t="shared" si="171"/>
        <v>0</v>
      </c>
      <c r="Y1082" s="238">
        <f t="shared" si="168"/>
        <v>0</v>
      </c>
    </row>
    <row r="1083" spans="1:25" ht="45" x14ac:dyDescent="0.25">
      <c r="A1083" s="300" t="s">
        <v>1053</v>
      </c>
      <c r="B1083" s="301"/>
      <c r="C1083" s="302" t="s">
        <v>2503</v>
      </c>
      <c r="D1083" s="198">
        <v>0</v>
      </c>
      <c r="E1083" s="248">
        <v>35.99</v>
      </c>
      <c r="F1083" s="230" t="s">
        <v>33</v>
      </c>
      <c r="G1083" s="232">
        <v>0</v>
      </c>
      <c r="H1083" s="232">
        <v>80</v>
      </c>
      <c r="I1083" s="232">
        <v>0</v>
      </c>
      <c r="J1083" s="232">
        <v>80</v>
      </c>
      <c r="K1083" s="232">
        <v>0</v>
      </c>
      <c r="L1083" s="232">
        <f t="shared" si="170"/>
        <v>0</v>
      </c>
      <c r="M1083" s="232">
        <v>0</v>
      </c>
      <c r="N1083" s="232">
        <f t="shared" si="169"/>
        <v>0</v>
      </c>
      <c r="O1083" s="285"/>
      <c r="Q1083" s="236">
        <f t="shared" si="161"/>
        <v>0</v>
      </c>
      <c r="R1083" s="237">
        <v>0</v>
      </c>
      <c r="S1083" s="236">
        <f t="shared" si="173"/>
        <v>2879.2000000000003</v>
      </c>
      <c r="T1083" s="236">
        <f t="shared" si="163"/>
        <v>0</v>
      </c>
      <c r="U1083" s="236">
        <f t="shared" si="164"/>
        <v>2879.2000000000003</v>
      </c>
      <c r="V1083" s="236">
        <f t="shared" si="174"/>
        <v>0</v>
      </c>
      <c r="W1083" s="236">
        <f t="shared" si="172"/>
        <v>0</v>
      </c>
      <c r="X1083" s="238">
        <f t="shared" si="171"/>
        <v>0</v>
      </c>
      <c r="Y1083" s="238">
        <f t="shared" si="168"/>
        <v>0</v>
      </c>
    </row>
    <row r="1084" spans="1:25" ht="30" x14ac:dyDescent="0.25">
      <c r="A1084" s="300" t="s">
        <v>674</v>
      </c>
      <c r="B1084" s="301"/>
      <c r="C1084" s="302" t="s">
        <v>2589</v>
      </c>
      <c r="D1084" s="198">
        <v>0</v>
      </c>
      <c r="E1084" s="248"/>
      <c r="F1084" s="230" t="s">
        <v>33</v>
      </c>
      <c r="G1084" s="232">
        <v>0</v>
      </c>
      <c r="H1084" s="232">
        <v>5</v>
      </c>
      <c r="I1084" s="232">
        <v>0</v>
      </c>
      <c r="J1084" s="232">
        <v>0</v>
      </c>
      <c r="K1084" s="232">
        <v>0</v>
      </c>
      <c r="L1084" s="232">
        <f t="shared" si="170"/>
        <v>5</v>
      </c>
      <c r="M1084" s="232">
        <v>5</v>
      </c>
      <c r="N1084" s="232">
        <f t="shared" si="169"/>
        <v>0</v>
      </c>
      <c r="O1084" s="285"/>
      <c r="Q1084" s="236">
        <f t="shared" si="161"/>
        <v>0</v>
      </c>
      <c r="R1084" s="237">
        <v>0</v>
      </c>
      <c r="S1084" s="236">
        <f t="shared" si="173"/>
        <v>0</v>
      </c>
      <c r="T1084" s="236">
        <f t="shared" si="163"/>
        <v>0</v>
      </c>
      <c r="U1084" s="236">
        <f t="shared" si="164"/>
        <v>0</v>
      </c>
      <c r="V1084" s="236">
        <f t="shared" si="174"/>
        <v>0</v>
      </c>
      <c r="W1084" s="236">
        <f t="shared" si="172"/>
        <v>0</v>
      </c>
      <c r="X1084" s="238">
        <f t="shared" si="171"/>
        <v>0</v>
      </c>
      <c r="Y1084" s="238">
        <f t="shared" si="168"/>
        <v>0</v>
      </c>
    </row>
    <row r="1085" spans="1:25" ht="121.5" x14ac:dyDescent="0.25">
      <c r="A1085" s="300" t="s">
        <v>1436</v>
      </c>
      <c r="B1085" s="301"/>
      <c r="C1085" s="307" t="s">
        <v>2198</v>
      </c>
      <c r="D1085" s="198"/>
      <c r="E1085" s="248"/>
      <c r="F1085" s="230" t="s">
        <v>33</v>
      </c>
      <c r="G1085" s="232">
        <v>0</v>
      </c>
      <c r="H1085" s="232">
        <v>6</v>
      </c>
      <c r="I1085" s="232">
        <v>0</v>
      </c>
      <c r="J1085" s="232">
        <v>3</v>
      </c>
      <c r="K1085" s="232">
        <v>0</v>
      </c>
      <c r="L1085" s="232">
        <f t="shared" si="170"/>
        <v>3</v>
      </c>
      <c r="M1085" s="232">
        <v>3</v>
      </c>
      <c r="N1085" s="232">
        <f t="shared" si="169"/>
        <v>0</v>
      </c>
      <c r="O1085" s="285"/>
      <c r="Q1085" s="236">
        <f t="shared" si="161"/>
        <v>0</v>
      </c>
      <c r="R1085" s="237">
        <v>0</v>
      </c>
      <c r="S1085" s="236">
        <f t="shared" si="173"/>
        <v>0</v>
      </c>
      <c r="T1085" s="236">
        <f t="shared" si="163"/>
        <v>0</v>
      </c>
      <c r="U1085" s="236">
        <f t="shared" si="164"/>
        <v>0</v>
      </c>
      <c r="V1085" s="236">
        <f t="shared" si="174"/>
        <v>0</v>
      </c>
      <c r="W1085" s="236">
        <f t="shared" si="172"/>
        <v>0</v>
      </c>
      <c r="X1085" s="238">
        <f t="shared" si="171"/>
        <v>0</v>
      </c>
      <c r="Y1085" s="238">
        <f t="shared" si="168"/>
        <v>0</v>
      </c>
    </row>
    <row r="1086" spans="1:25" ht="45" x14ac:dyDescent="0.25">
      <c r="A1086" s="300" t="s">
        <v>1587</v>
      </c>
      <c r="B1086" s="301"/>
      <c r="C1086" s="302" t="s">
        <v>1594</v>
      </c>
      <c r="D1086" s="198"/>
      <c r="E1086" s="248"/>
      <c r="F1086" s="230" t="s">
        <v>33</v>
      </c>
      <c r="G1086" s="232">
        <v>0</v>
      </c>
      <c r="H1086" s="232">
        <v>0</v>
      </c>
      <c r="I1086" s="232">
        <v>0</v>
      </c>
      <c r="J1086" s="232">
        <v>0</v>
      </c>
      <c r="K1086" s="232">
        <v>0</v>
      </c>
      <c r="L1086" s="232">
        <f t="shared" si="170"/>
        <v>0</v>
      </c>
      <c r="M1086" s="232">
        <v>0</v>
      </c>
      <c r="N1086" s="232">
        <f t="shared" si="169"/>
        <v>0</v>
      </c>
      <c r="O1086" s="285"/>
      <c r="Q1086" s="236">
        <f t="shared" si="161"/>
        <v>0</v>
      </c>
      <c r="R1086" s="237">
        <v>0</v>
      </c>
      <c r="S1086" s="236">
        <f t="shared" si="173"/>
        <v>0</v>
      </c>
      <c r="T1086" s="236">
        <f t="shared" si="163"/>
        <v>0</v>
      </c>
      <c r="U1086" s="236">
        <f t="shared" si="164"/>
        <v>0</v>
      </c>
      <c r="V1086" s="236">
        <f t="shared" si="174"/>
        <v>0</v>
      </c>
      <c r="W1086" s="236">
        <f t="shared" si="172"/>
        <v>0</v>
      </c>
      <c r="X1086" s="238">
        <f t="shared" si="171"/>
        <v>0</v>
      </c>
      <c r="Y1086" s="238">
        <f t="shared" si="168"/>
        <v>0</v>
      </c>
    </row>
    <row r="1087" spans="1:25" ht="60" x14ac:dyDescent="0.25">
      <c r="A1087" s="300" t="s">
        <v>674</v>
      </c>
      <c r="B1087" s="301"/>
      <c r="C1087" s="302" t="s">
        <v>2495</v>
      </c>
      <c r="D1087" s="198">
        <v>0</v>
      </c>
      <c r="E1087" s="248"/>
      <c r="F1087" s="230" t="s">
        <v>142</v>
      </c>
      <c r="G1087" s="232">
        <v>0</v>
      </c>
      <c r="H1087" s="232">
        <v>1</v>
      </c>
      <c r="I1087" s="232">
        <v>0</v>
      </c>
      <c r="J1087" s="232">
        <v>0</v>
      </c>
      <c r="K1087" s="232">
        <v>0</v>
      </c>
      <c r="L1087" s="232">
        <f t="shared" si="170"/>
        <v>1</v>
      </c>
      <c r="M1087" s="232">
        <v>1</v>
      </c>
      <c r="N1087" s="232">
        <f t="shared" si="169"/>
        <v>0</v>
      </c>
      <c r="O1087" s="285"/>
      <c r="Q1087" s="236">
        <f t="shared" si="161"/>
        <v>0</v>
      </c>
      <c r="R1087" s="237">
        <v>0</v>
      </c>
      <c r="S1087" s="236">
        <f t="shared" si="173"/>
        <v>0</v>
      </c>
      <c r="T1087" s="236">
        <f t="shared" si="163"/>
        <v>0</v>
      </c>
      <c r="U1087" s="236">
        <f t="shared" si="164"/>
        <v>0</v>
      </c>
      <c r="V1087" s="236">
        <f t="shared" si="174"/>
        <v>0</v>
      </c>
      <c r="W1087" s="236">
        <f t="shared" si="172"/>
        <v>0</v>
      </c>
      <c r="X1087" s="238">
        <f t="shared" si="171"/>
        <v>0</v>
      </c>
      <c r="Y1087" s="238">
        <f t="shared" si="168"/>
        <v>0</v>
      </c>
    </row>
    <row r="1088" spans="1:25" ht="60" x14ac:dyDescent="0.25">
      <c r="A1088" s="300" t="s">
        <v>1423</v>
      </c>
      <c r="B1088" s="301"/>
      <c r="C1088" s="302" t="s">
        <v>2363</v>
      </c>
      <c r="D1088" s="198">
        <v>0</v>
      </c>
      <c r="E1088" s="248">
        <v>266.8</v>
      </c>
      <c r="F1088" s="230" t="s">
        <v>76</v>
      </c>
      <c r="G1088" s="232">
        <v>0</v>
      </c>
      <c r="H1088" s="232">
        <v>1</v>
      </c>
      <c r="I1088" s="232">
        <v>0</v>
      </c>
      <c r="J1088" s="232">
        <v>1</v>
      </c>
      <c r="K1088" s="232">
        <v>0</v>
      </c>
      <c r="L1088" s="232">
        <f t="shared" si="170"/>
        <v>0</v>
      </c>
      <c r="M1088" s="232">
        <v>0</v>
      </c>
      <c r="N1088" s="232">
        <f t="shared" si="169"/>
        <v>0</v>
      </c>
      <c r="O1088" s="285"/>
      <c r="Q1088" s="236">
        <f t="shared" si="161"/>
        <v>0</v>
      </c>
      <c r="R1088" s="237">
        <v>0</v>
      </c>
      <c r="S1088" s="236">
        <f t="shared" si="173"/>
        <v>266.8</v>
      </c>
      <c r="T1088" s="236">
        <f t="shared" si="163"/>
        <v>0</v>
      </c>
      <c r="U1088" s="236">
        <f t="shared" si="164"/>
        <v>266.8</v>
      </c>
      <c r="V1088" s="236">
        <f t="shared" si="174"/>
        <v>0</v>
      </c>
      <c r="W1088" s="236">
        <f t="shared" si="172"/>
        <v>0</v>
      </c>
      <c r="X1088" s="238">
        <f t="shared" si="171"/>
        <v>0</v>
      </c>
      <c r="Y1088" s="238">
        <f t="shared" si="168"/>
        <v>0</v>
      </c>
    </row>
    <row r="1089" spans="1:25" ht="45" x14ac:dyDescent="0.25">
      <c r="A1089" s="300" t="s">
        <v>1423</v>
      </c>
      <c r="B1089" s="301"/>
      <c r="C1089" s="302" t="s">
        <v>2359</v>
      </c>
      <c r="D1089" s="198">
        <v>0</v>
      </c>
      <c r="E1089" s="248">
        <v>266.8</v>
      </c>
      <c r="F1089" s="230" t="s">
        <v>76</v>
      </c>
      <c r="G1089" s="232">
        <v>0</v>
      </c>
      <c r="H1089" s="232">
        <v>1</v>
      </c>
      <c r="I1089" s="232">
        <v>0</v>
      </c>
      <c r="J1089" s="232">
        <v>1</v>
      </c>
      <c r="K1089" s="232">
        <v>0</v>
      </c>
      <c r="L1089" s="232">
        <f t="shared" si="170"/>
        <v>0</v>
      </c>
      <c r="M1089" s="232">
        <v>0</v>
      </c>
      <c r="N1089" s="232">
        <f t="shared" si="169"/>
        <v>0</v>
      </c>
      <c r="O1089" s="285"/>
      <c r="Q1089" s="236">
        <f t="shared" si="161"/>
        <v>0</v>
      </c>
      <c r="R1089" s="237">
        <v>0</v>
      </c>
      <c r="S1089" s="236">
        <f t="shared" si="173"/>
        <v>266.8</v>
      </c>
      <c r="T1089" s="236">
        <f t="shared" si="163"/>
        <v>0</v>
      </c>
      <c r="U1089" s="236">
        <f t="shared" si="164"/>
        <v>266.8</v>
      </c>
      <c r="V1089" s="236">
        <f t="shared" si="174"/>
        <v>0</v>
      </c>
      <c r="W1089" s="236">
        <f t="shared" si="172"/>
        <v>0</v>
      </c>
      <c r="X1089" s="238">
        <f t="shared" si="171"/>
        <v>0</v>
      </c>
      <c r="Y1089" s="238">
        <f t="shared" si="168"/>
        <v>0</v>
      </c>
    </row>
    <row r="1090" spans="1:25" ht="45" x14ac:dyDescent="0.25">
      <c r="A1090" s="300" t="s">
        <v>1423</v>
      </c>
      <c r="B1090" s="301"/>
      <c r="C1090" s="302" t="s">
        <v>2361</v>
      </c>
      <c r="D1090" s="198">
        <v>0</v>
      </c>
      <c r="E1090" s="248">
        <v>266.8</v>
      </c>
      <c r="F1090" s="230" t="s">
        <v>76</v>
      </c>
      <c r="G1090" s="232">
        <v>0</v>
      </c>
      <c r="H1090" s="232">
        <v>1</v>
      </c>
      <c r="I1090" s="232">
        <v>0</v>
      </c>
      <c r="J1090" s="232">
        <v>1</v>
      </c>
      <c r="K1090" s="232">
        <v>0</v>
      </c>
      <c r="L1090" s="232">
        <f t="shared" si="170"/>
        <v>0</v>
      </c>
      <c r="M1090" s="232">
        <v>0</v>
      </c>
      <c r="N1090" s="232">
        <f t="shared" si="169"/>
        <v>0</v>
      </c>
      <c r="O1090" s="285"/>
      <c r="Q1090" s="236">
        <f t="shared" si="161"/>
        <v>0</v>
      </c>
      <c r="R1090" s="237">
        <v>0</v>
      </c>
      <c r="S1090" s="236">
        <f t="shared" si="173"/>
        <v>266.8</v>
      </c>
      <c r="T1090" s="236">
        <f t="shared" si="163"/>
        <v>0</v>
      </c>
      <c r="U1090" s="236">
        <f t="shared" si="164"/>
        <v>266.8</v>
      </c>
      <c r="V1090" s="236">
        <f t="shared" si="174"/>
        <v>0</v>
      </c>
      <c r="W1090" s="236">
        <f t="shared" si="172"/>
        <v>0</v>
      </c>
      <c r="X1090" s="238">
        <f t="shared" si="171"/>
        <v>0</v>
      </c>
      <c r="Y1090" s="238">
        <f t="shared" si="168"/>
        <v>0</v>
      </c>
    </row>
    <row r="1091" spans="1:25" ht="45" x14ac:dyDescent="0.25">
      <c r="A1091" s="300" t="s">
        <v>1423</v>
      </c>
      <c r="B1091" s="301"/>
      <c r="C1091" s="302" t="s">
        <v>2356</v>
      </c>
      <c r="D1091" s="198">
        <v>0</v>
      </c>
      <c r="E1091" s="248">
        <v>928</v>
      </c>
      <c r="F1091" s="230" t="s">
        <v>159</v>
      </c>
      <c r="G1091" s="232">
        <v>0</v>
      </c>
      <c r="H1091" s="232">
        <v>1</v>
      </c>
      <c r="I1091" s="232">
        <v>0</v>
      </c>
      <c r="J1091" s="232">
        <v>0</v>
      </c>
      <c r="K1091" s="232">
        <v>0</v>
      </c>
      <c r="L1091" s="232">
        <f t="shared" si="170"/>
        <v>1</v>
      </c>
      <c r="M1091" s="232">
        <v>1</v>
      </c>
      <c r="N1091" s="232">
        <f t="shared" si="169"/>
        <v>0</v>
      </c>
      <c r="O1091" s="285"/>
      <c r="Q1091" s="236">
        <f t="shared" si="161"/>
        <v>0</v>
      </c>
      <c r="R1091" s="237">
        <v>0</v>
      </c>
      <c r="S1091" s="236">
        <f t="shared" si="173"/>
        <v>928</v>
      </c>
      <c r="T1091" s="236">
        <f t="shared" si="163"/>
        <v>0</v>
      </c>
      <c r="U1091" s="236">
        <f t="shared" si="164"/>
        <v>0</v>
      </c>
      <c r="V1091" s="236">
        <f t="shared" si="174"/>
        <v>0</v>
      </c>
      <c r="W1091" s="236">
        <f t="shared" si="172"/>
        <v>928</v>
      </c>
      <c r="X1091" s="238">
        <f t="shared" si="171"/>
        <v>928</v>
      </c>
      <c r="Y1091" s="238">
        <f t="shared" si="168"/>
        <v>0</v>
      </c>
    </row>
    <row r="1092" spans="1:25" ht="45" x14ac:dyDescent="0.25">
      <c r="A1092" s="300" t="s">
        <v>1423</v>
      </c>
      <c r="B1092" s="301"/>
      <c r="C1092" s="302" t="s">
        <v>2362</v>
      </c>
      <c r="D1092" s="198">
        <v>0</v>
      </c>
      <c r="E1092" s="248">
        <v>266.8</v>
      </c>
      <c r="F1092" s="230" t="s">
        <v>76</v>
      </c>
      <c r="G1092" s="232">
        <v>0</v>
      </c>
      <c r="H1092" s="232">
        <v>1</v>
      </c>
      <c r="I1092" s="232">
        <v>0</v>
      </c>
      <c r="J1092" s="232">
        <v>1</v>
      </c>
      <c r="K1092" s="232">
        <v>0</v>
      </c>
      <c r="L1092" s="232">
        <f t="shared" si="170"/>
        <v>0</v>
      </c>
      <c r="M1092" s="232">
        <v>0</v>
      </c>
      <c r="N1092" s="232">
        <f t="shared" si="169"/>
        <v>0</v>
      </c>
      <c r="O1092" s="285"/>
      <c r="Q1092" s="236">
        <f t="shared" si="161"/>
        <v>0</v>
      </c>
      <c r="R1092" s="237">
        <v>0</v>
      </c>
      <c r="S1092" s="236">
        <f t="shared" si="173"/>
        <v>266.8</v>
      </c>
      <c r="T1092" s="236">
        <f t="shared" si="163"/>
        <v>0</v>
      </c>
      <c r="U1092" s="236">
        <f t="shared" si="164"/>
        <v>266.8</v>
      </c>
      <c r="V1092" s="236">
        <f t="shared" si="174"/>
        <v>0</v>
      </c>
      <c r="W1092" s="236">
        <f t="shared" si="172"/>
        <v>0</v>
      </c>
      <c r="X1092" s="238">
        <f t="shared" si="171"/>
        <v>0</v>
      </c>
      <c r="Y1092" s="238">
        <f t="shared" si="168"/>
        <v>0</v>
      </c>
    </row>
    <row r="1093" spans="1:25" ht="45" x14ac:dyDescent="0.25">
      <c r="A1093" s="300" t="s">
        <v>1423</v>
      </c>
      <c r="B1093" s="301"/>
      <c r="C1093" s="302" t="s">
        <v>2360</v>
      </c>
      <c r="D1093" s="198">
        <v>0</v>
      </c>
      <c r="E1093" s="248">
        <v>266.8</v>
      </c>
      <c r="F1093" s="230" t="s">
        <v>76</v>
      </c>
      <c r="G1093" s="232">
        <v>0</v>
      </c>
      <c r="H1093" s="232">
        <v>1</v>
      </c>
      <c r="I1093" s="232">
        <v>0</v>
      </c>
      <c r="J1093" s="232">
        <v>1</v>
      </c>
      <c r="K1093" s="232">
        <v>0</v>
      </c>
      <c r="L1093" s="232">
        <f t="shared" si="170"/>
        <v>0</v>
      </c>
      <c r="M1093" s="232">
        <v>0</v>
      </c>
      <c r="N1093" s="232">
        <f t="shared" si="169"/>
        <v>0</v>
      </c>
      <c r="O1093" s="285"/>
      <c r="Q1093" s="236">
        <f t="shared" si="161"/>
        <v>0</v>
      </c>
      <c r="R1093" s="237">
        <v>0</v>
      </c>
      <c r="S1093" s="236">
        <f t="shared" si="173"/>
        <v>266.8</v>
      </c>
      <c r="T1093" s="236">
        <f t="shared" si="163"/>
        <v>0</v>
      </c>
      <c r="U1093" s="236">
        <f t="shared" si="164"/>
        <v>266.8</v>
      </c>
      <c r="V1093" s="236">
        <f t="shared" si="174"/>
        <v>0</v>
      </c>
      <c r="W1093" s="236">
        <f t="shared" si="172"/>
        <v>0</v>
      </c>
      <c r="X1093" s="238">
        <f t="shared" si="171"/>
        <v>0</v>
      </c>
      <c r="Y1093" s="238">
        <f t="shared" si="168"/>
        <v>0</v>
      </c>
    </row>
    <row r="1094" spans="1:25" ht="45" x14ac:dyDescent="0.25">
      <c r="A1094" s="300" t="s">
        <v>1423</v>
      </c>
      <c r="B1094" s="301"/>
      <c r="C1094" s="302" t="s">
        <v>2516</v>
      </c>
      <c r="D1094" s="198">
        <v>0</v>
      </c>
      <c r="E1094" s="248">
        <v>928</v>
      </c>
      <c r="F1094" s="230" t="s">
        <v>159</v>
      </c>
      <c r="G1094" s="232">
        <v>0</v>
      </c>
      <c r="H1094" s="232">
        <v>2</v>
      </c>
      <c r="I1094" s="232">
        <v>0</v>
      </c>
      <c r="J1094" s="232">
        <v>1</v>
      </c>
      <c r="K1094" s="232">
        <v>0</v>
      </c>
      <c r="L1094" s="232">
        <f t="shared" si="170"/>
        <v>1</v>
      </c>
      <c r="M1094" s="232">
        <v>1</v>
      </c>
      <c r="N1094" s="232">
        <f t="shared" si="169"/>
        <v>0</v>
      </c>
      <c r="O1094" s="285"/>
      <c r="Q1094" s="236">
        <f t="shared" si="161"/>
        <v>0</v>
      </c>
      <c r="R1094" s="237">
        <v>0</v>
      </c>
      <c r="S1094" s="236">
        <f t="shared" si="173"/>
        <v>1856</v>
      </c>
      <c r="T1094" s="236">
        <f t="shared" si="163"/>
        <v>0</v>
      </c>
      <c r="U1094" s="236">
        <f t="shared" si="164"/>
        <v>928</v>
      </c>
      <c r="V1094" s="236">
        <f t="shared" si="174"/>
        <v>0</v>
      </c>
      <c r="W1094" s="236">
        <f t="shared" si="172"/>
        <v>928</v>
      </c>
      <c r="X1094" s="238">
        <f t="shared" si="171"/>
        <v>928</v>
      </c>
      <c r="Y1094" s="238">
        <f t="shared" si="168"/>
        <v>0</v>
      </c>
    </row>
    <row r="1095" spans="1:25" ht="30.75" thickBot="1" x14ac:dyDescent="0.3">
      <c r="A1095" s="300" t="s">
        <v>674</v>
      </c>
      <c r="B1095" s="306"/>
      <c r="C1095" s="302" t="s">
        <v>2118</v>
      </c>
      <c r="D1095" s="198"/>
      <c r="E1095" s="248"/>
      <c r="F1095" s="230" t="s">
        <v>1715</v>
      </c>
      <c r="G1095" s="232">
        <v>0</v>
      </c>
      <c r="H1095" s="232">
        <v>4</v>
      </c>
      <c r="I1095" s="232">
        <v>0</v>
      </c>
      <c r="J1095" s="232">
        <v>1</v>
      </c>
      <c r="K1095" s="232">
        <v>0</v>
      </c>
      <c r="L1095" s="232">
        <f t="shared" si="170"/>
        <v>3</v>
      </c>
      <c r="M1095" s="232">
        <v>3</v>
      </c>
      <c r="N1095" s="232">
        <f t="shared" si="169"/>
        <v>0</v>
      </c>
      <c r="O1095" s="285"/>
      <c r="Q1095" s="236">
        <f t="shared" si="161"/>
        <v>0</v>
      </c>
      <c r="R1095" s="237">
        <v>0</v>
      </c>
      <c r="S1095" s="236">
        <f t="shared" si="173"/>
        <v>0</v>
      </c>
      <c r="T1095" s="236">
        <f t="shared" si="163"/>
        <v>0</v>
      </c>
      <c r="U1095" s="236">
        <f t="shared" si="164"/>
        <v>0</v>
      </c>
      <c r="V1095" s="236">
        <f t="shared" si="174"/>
        <v>0</v>
      </c>
      <c r="W1095" s="236">
        <f t="shared" si="172"/>
        <v>0</v>
      </c>
      <c r="X1095" s="238">
        <f t="shared" si="171"/>
        <v>0</v>
      </c>
      <c r="Y1095" s="238">
        <f t="shared" si="168"/>
        <v>0</v>
      </c>
    </row>
    <row r="1096" spans="1:25" ht="16.5" thickTop="1" thickBot="1" x14ac:dyDescent="0.3">
      <c r="A1096" s="276"/>
      <c r="B1096" s="276"/>
      <c r="C1096" s="276"/>
      <c r="D1096" s="277">
        <f>SUM(D9:D1082)</f>
        <v>366433.44470000011</v>
      </c>
      <c r="E1096" s="277">
        <f>SUM(E9:E1082)</f>
        <v>371614.05470000004</v>
      </c>
      <c r="F1096" s="277">
        <f>SUM(F9:F1082)</f>
        <v>0</v>
      </c>
      <c r="G1096" s="277">
        <f>SUM(G9:G1045)</f>
        <v>6067</v>
      </c>
      <c r="H1096" s="277">
        <f>SUM(H9:H1095)</f>
        <v>4757</v>
      </c>
      <c r="I1096" s="277">
        <f>SUM(I9:I1045)</f>
        <v>0</v>
      </c>
      <c r="J1096" s="277">
        <f>SUM(J9:J1095)</f>
        <v>2326</v>
      </c>
      <c r="K1096" s="277">
        <f>SUM(K9:K1045)</f>
        <v>0</v>
      </c>
      <c r="L1096" s="277">
        <f>SUM(L9:L1045)</f>
        <v>7625</v>
      </c>
      <c r="M1096" s="277">
        <f>SUM(M9:M1095)</f>
        <v>8482</v>
      </c>
      <c r="N1096" s="309">
        <f>SUM(N9:N1045)</f>
        <v>-16</v>
      </c>
      <c r="O1096" s="278">
        <f>SUM(O9:O1035)</f>
        <v>0</v>
      </c>
      <c r="Q1096" s="279">
        <f t="shared" ref="Q1096:W1096" si="175">SUM(Q9:Q1045)</f>
        <v>1278890.5774999999</v>
      </c>
      <c r="R1096" s="279">
        <f t="shared" si="175"/>
        <v>0</v>
      </c>
      <c r="S1096" s="279">
        <f t="shared" si="175"/>
        <v>173837.12679999997</v>
      </c>
      <c r="T1096" s="279">
        <f t="shared" si="175"/>
        <v>0</v>
      </c>
      <c r="U1096" s="279">
        <f t="shared" si="175"/>
        <v>141351.69680000001</v>
      </c>
      <c r="V1096" s="279">
        <f t="shared" si="175"/>
        <v>0</v>
      </c>
      <c r="W1096" s="279">
        <f t="shared" si="175"/>
        <v>1311376.0074999998</v>
      </c>
    </row>
    <row r="1097" spans="1:25" ht="15.75" thickTop="1" x14ac:dyDescent="0.25"/>
  </sheetData>
  <autoFilter ref="A8:Y1096" xr:uid="{45317117-401E-4E08-86FE-7368C9ADE128}">
    <sortState xmlns:xlrd2="http://schemas.microsoft.com/office/spreadsheetml/2017/richdata2" ref="A9:Y1046">
      <sortCondition ref="C8"/>
    </sortState>
  </autoFilter>
  <mergeCells count="4">
    <mergeCell ref="A1:W1"/>
    <mergeCell ref="A2:W2"/>
    <mergeCell ref="A3:W3"/>
    <mergeCell ref="A4:W4"/>
  </mergeCells>
  <conditionalFormatting sqref="B1:B7 B388:B419 B421:B548 B191:B304 B604:B796 B798:B875 B306:B386 B878:B1035 B550:B580 B582:B602 B9:B189">
    <cfRule type="duplicateValues" dxfId="189" priority="38"/>
    <cfRule type="duplicateValues" dxfId="188" priority="37"/>
  </conditionalFormatting>
  <conditionalFormatting sqref="B21">
    <cfRule type="duplicateValues" dxfId="187" priority="39"/>
  </conditionalFormatting>
  <conditionalFormatting sqref="B28">
    <cfRule type="duplicateValues" dxfId="186" priority="40"/>
  </conditionalFormatting>
  <conditionalFormatting sqref="B34">
    <cfRule type="duplicateValues" dxfId="185" priority="41"/>
  </conditionalFormatting>
  <conditionalFormatting sqref="B59">
    <cfRule type="duplicateValues" dxfId="184" priority="42"/>
  </conditionalFormatting>
  <conditionalFormatting sqref="B145">
    <cfRule type="duplicateValues" dxfId="183" priority="43"/>
  </conditionalFormatting>
  <conditionalFormatting sqref="B190">
    <cfRule type="duplicateValues" dxfId="182" priority="27"/>
    <cfRule type="duplicateValues" dxfId="181" priority="28"/>
  </conditionalFormatting>
  <conditionalFormatting sqref="B191">
    <cfRule type="duplicateValues" dxfId="180" priority="44"/>
  </conditionalFormatting>
  <conditionalFormatting sqref="B206">
    <cfRule type="duplicateValues" dxfId="179" priority="45"/>
  </conditionalFormatting>
  <conditionalFormatting sqref="B207">
    <cfRule type="duplicateValues" dxfId="178" priority="46"/>
  </conditionalFormatting>
  <conditionalFormatting sqref="B215">
    <cfRule type="duplicateValues" dxfId="177" priority="47"/>
  </conditionalFormatting>
  <conditionalFormatting sqref="B299">
    <cfRule type="duplicateValues" dxfId="176" priority="48"/>
  </conditionalFormatting>
  <conditionalFormatting sqref="B305">
    <cfRule type="duplicateValues" dxfId="175" priority="15"/>
    <cfRule type="duplicateValues" dxfId="174" priority="16"/>
  </conditionalFormatting>
  <conditionalFormatting sqref="B308">
    <cfRule type="duplicateValues" dxfId="173" priority="49"/>
  </conditionalFormatting>
  <conditionalFormatting sqref="B363">
    <cfRule type="duplicateValues" dxfId="172" priority="50"/>
  </conditionalFormatting>
  <conditionalFormatting sqref="B373">
    <cfRule type="duplicateValues" dxfId="171" priority="51"/>
  </conditionalFormatting>
  <conditionalFormatting sqref="B383">
    <cfRule type="duplicateValues" dxfId="170" priority="52"/>
  </conditionalFormatting>
  <conditionalFormatting sqref="B404">
    <cfRule type="duplicateValues" dxfId="169" priority="53"/>
  </conditionalFormatting>
  <conditionalFormatting sqref="B406">
    <cfRule type="duplicateValues" dxfId="168" priority="54"/>
  </conditionalFormatting>
  <conditionalFormatting sqref="B420">
    <cfRule type="duplicateValues" dxfId="167" priority="34"/>
    <cfRule type="duplicateValues" dxfId="166" priority="33"/>
  </conditionalFormatting>
  <conditionalFormatting sqref="B422">
    <cfRule type="duplicateValues" dxfId="165" priority="55"/>
  </conditionalFormatting>
  <conditionalFormatting sqref="B440">
    <cfRule type="duplicateValues" dxfId="164" priority="56"/>
  </conditionalFormatting>
  <conditionalFormatting sqref="B483">
    <cfRule type="duplicateValues" dxfId="163" priority="57"/>
  </conditionalFormatting>
  <conditionalFormatting sqref="B490">
    <cfRule type="duplicateValues" dxfId="162" priority="58"/>
  </conditionalFormatting>
  <conditionalFormatting sqref="B501">
    <cfRule type="duplicateValues" dxfId="161" priority="59"/>
  </conditionalFormatting>
  <conditionalFormatting sqref="B521">
    <cfRule type="duplicateValues" dxfId="160" priority="60"/>
  </conditionalFormatting>
  <conditionalFormatting sqref="B538">
    <cfRule type="duplicateValues" dxfId="159" priority="61"/>
  </conditionalFormatting>
  <conditionalFormatting sqref="B543">
    <cfRule type="duplicateValues" dxfId="158" priority="62"/>
  </conditionalFormatting>
  <conditionalFormatting sqref="B549">
    <cfRule type="duplicateValues" dxfId="157" priority="7"/>
    <cfRule type="duplicateValues" dxfId="156" priority="8"/>
  </conditionalFormatting>
  <conditionalFormatting sqref="B581">
    <cfRule type="duplicateValues" dxfId="155" priority="6"/>
    <cfRule type="duplicateValues" dxfId="154" priority="5"/>
  </conditionalFormatting>
  <conditionalFormatting sqref="B599">
    <cfRule type="duplicateValues" dxfId="153" priority="63"/>
  </conditionalFormatting>
  <conditionalFormatting sqref="B603">
    <cfRule type="duplicateValues" dxfId="152" priority="24"/>
    <cfRule type="duplicateValues" dxfId="151" priority="23"/>
  </conditionalFormatting>
  <conditionalFormatting sqref="B621">
    <cfRule type="duplicateValues" dxfId="150" priority="64"/>
  </conditionalFormatting>
  <conditionalFormatting sqref="B702">
    <cfRule type="duplicateValues" dxfId="149" priority="65"/>
  </conditionalFormatting>
  <conditionalFormatting sqref="B718">
    <cfRule type="duplicateValues" dxfId="148" priority="66"/>
  </conditionalFormatting>
  <conditionalFormatting sqref="B719">
    <cfRule type="duplicateValues" dxfId="147" priority="67"/>
  </conditionalFormatting>
  <conditionalFormatting sqref="B721">
    <cfRule type="duplicateValues" dxfId="146" priority="68"/>
  </conditionalFormatting>
  <conditionalFormatting sqref="B723">
    <cfRule type="duplicateValues" dxfId="145" priority="69"/>
  </conditionalFormatting>
  <conditionalFormatting sqref="B736">
    <cfRule type="duplicateValues" dxfId="144" priority="70"/>
  </conditionalFormatting>
  <conditionalFormatting sqref="B797">
    <cfRule type="duplicateValues" dxfId="143" priority="18"/>
    <cfRule type="duplicateValues" dxfId="142" priority="17"/>
  </conditionalFormatting>
  <conditionalFormatting sqref="B801">
    <cfRule type="duplicateValues" dxfId="141" priority="71"/>
  </conditionalFormatting>
  <conditionalFormatting sqref="B876">
    <cfRule type="duplicateValues" dxfId="140" priority="14"/>
    <cfRule type="duplicateValues" dxfId="139" priority="13"/>
  </conditionalFormatting>
  <conditionalFormatting sqref="B877">
    <cfRule type="duplicateValues" dxfId="138" priority="12"/>
    <cfRule type="duplicateValues" dxfId="137" priority="11"/>
  </conditionalFormatting>
  <conditionalFormatting sqref="B896">
    <cfRule type="duplicateValues" dxfId="136" priority="72"/>
    <cfRule type="duplicateValues" dxfId="135" priority="73"/>
  </conditionalFormatting>
  <conditionalFormatting sqref="B907">
    <cfRule type="duplicateValues" dxfId="134" priority="74"/>
  </conditionalFormatting>
  <conditionalFormatting sqref="B908">
    <cfRule type="duplicateValues" dxfId="133" priority="75"/>
  </conditionalFormatting>
  <conditionalFormatting sqref="B910">
    <cfRule type="duplicateValues" dxfId="132" priority="76"/>
  </conditionalFormatting>
  <conditionalFormatting sqref="B916">
    <cfRule type="duplicateValues" dxfId="131" priority="77"/>
  </conditionalFormatting>
  <conditionalFormatting sqref="B929">
    <cfRule type="duplicateValues" dxfId="130" priority="78"/>
  </conditionalFormatting>
  <conditionalFormatting sqref="B930">
    <cfRule type="duplicateValues" dxfId="129" priority="79"/>
  </conditionalFormatting>
  <conditionalFormatting sqref="B935">
    <cfRule type="duplicateValues" dxfId="128" priority="80"/>
    <cfRule type="duplicateValues" dxfId="127" priority="81"/>
  </conditionalFormatting>
  <conditionalFormatting sqref="B936">
    <cfRule type="duplicateValues" dxfId="126" priority="82"/>
  </conditionalFormatting>
  <conditionalFormatting sqref="B937">
    <cfRule type="duplicateValues" dxfId="125" priority="84"/>
    <cfRule type="duplicateValues" dxfId="124" priority="83"/>
  </conditionalFormatting>
  <conditionalFormatting sqref="B939">
    <cfRule type="duplicateValues" dxfId="123" priority="85"/>
  </conditionalFormatting>
  <conditionalFormatting sqref="B946">
    <cfRule type="duplicateValues" dxfId="122" priority="86"/>
  </conditionalFormatting>
  <conditionalFormatting sqref="B947">
    <cfRule type="duplicateValues" dxfId="121" priority="87"/>
  </conditionalFormatting>
  <conditionalFormatting sqref="B956:B957">
    <cfRule type="duplicateValues" dxfId="120" priority="88"/>
  </conditionalFormatting>
  <conditionalFormatting sqref="B964">
    <cfRule type="duplicateValues" dxfId="119" priority="89"/>
  </conditionalFormatting>
  <conditionalFormatting sqref="B986">
    <cfRule type="duplicateValues" dxfId="118" priority="90"/>
  </conditionalFormatting>
  <conditionalFormatting sqref="B988 B30">
    <cfRule type="duplicateValues" dxfId="117" priority="91"/>
  </conditionalFormatting>
  <conditionalFormatting sqref="B1008">
    <cfRule type="duplicateValues" dxfId="116" priority="92"/>
  </conditionalFormatting>
  <conditionalFormatting sqref="B1009">
    <cfRule type="duplicateValues" dxfId="115" priority="93"/>
  </conditionalFormatting>
  <conditionalFormatting sqref="B1036">
    <cfRule type="duplicateValues" dxfId="114" priority="32"/>
    <cfRule type="duplicateValues" dxfId="113" priority="31"/>
  </conditionalFormatting>
  <conditionalFormatting sqref="B1037:B1038">
    <cfRule type="duplicateValues" dxfId="112" priority="35"/>
    <cfRule type="duplicateValues" dxfId="111" priority="36"/>
  </conditionalFormatting>
  <conditionalFormatting sqref="B1039">
    <cfRule type="duplicateValues" dxfId="110" priority="26"/>
    <cfRule type="duplicateValues" dxfId="109" priority="25"/>
  </conditionalFormatting>
  <conditionalFormatting sqref="B1040">
    <cfRule type="duplicateValues" dxfId="108" priority="21"/>
    <cfRule type="duplicateValues" dxfId="107" priority="22"/>
  </conditionalFormatting>
  <conditionalFormatting sqref="B1041">
    <cfRule type="duplicateValues" dxfId="106" priority="3"/>
    <cfRule type="duplicateValues" dxfId="105" priority="4"/>
  </conditionalFormatting>
  <conditionalFormatting sqref="B1042">
    <cfRule type="duplicateValues" dxfId="104" priority="19"/>
    <cfRule type="duplicateValues" dxfId="103" priority="20"/>
  </conditionalFormatting>
  <conditionalFormatting sqref="B1043">
    <cfRule type="duplicateValues" dxfId="102" priority="30"/>
    <cfRule type="duplicateValues" dxfId="101" priority="29"/>
  </conditionalFormatting>
  <conditionalFormatting sqref="B1044">
    <cfRule type="duplicateValues" dxfId="100" priority="2"/>
    <cfRule type="duplicateValues" dxfId="99" priority="1"/>
  </conditionalFormatting>
  <conditionalFormatting sqref="B1045">
    <cfRule type="duplicateValues" dxfId="98" priority="9"/>
    <cfRule type="duplicateValues" dxfId="97" priority="10"/>
  </conditionalFormatting>
  <conditionalFormatting sqref="C5:D6 A1:A4">
    <cfRule type="duplicateValues" dxfId="96" priority="94"/>
  </conditionalFormatting>
  <conditionalFormatting sqref="C7:D7">
    <cfRule type="duplicateValues" dxfId="95" priority="95"/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6920-837C-4054-8454-E7CCFDDB752B}">
  <dimension ref="A1:AC1134"/>
  <sheetViews>
    <sheetView topLeftCell="A7" zoomScale="70" zoomScaleNormal="70" workbookViewId="0">
      <pane ySplit="2" topLeftCell="A1109" activePane="bottomLeft" state="frozen"/>
      <selection activeCell="A7" sqref="A7"/>
      <selection pane="bottomLeft" activeCell="P1125" sqref="P1125"/>
    </sheetView>
  </sheetViews>
  <sheetFormatPr baseColWidth="10" defaultColWidth="11.5703125" defaultRowHeight="15" x14ac:dyDescent="0.25"/>
  <cols>
    <col min="1" max="2" width="11.5703125" style="219"/>
    <col min="3" max="3" width="25.140625" style="219" customWidth="1"/>
    <col min="4" max="4" width="13" style="452" customWidth="1"/>
    <col min="5" max="5" width="14.7109375" style="219" customWidth="1"/>
    <col min="6" max="6" width="15" style="219" customWidth="1"/>
    <col min="7" max="7" width="11.5703125" style="219" customWidth="1"/>
    <col min="8" max="8" width="14.7109375" style="219" customWidth="1"/>
    <col min="9" max="9" width="14.5703125" style="219" customWidth="1"/>
    <col min="10" max="10" width="12.7109375" style="219" customWidth="1"/>
    <col min="11" max="11" width="18.42578125" style="219" customWidth="1"/>
    <col min="12" max="12" width="17.85546875" style="219" customWidth="1"/>
    <col min="13" max="13" width="15.28515625" style="219" customWidth="1"/>
    <col min="14" max="14" width="14" style="219" customWidth="1"/>
    <col min="15" max="15" width="9.42578125" style="219" customWidth="1"/>
    <col min="16" max="16" width="10.42578125" style="219" customWidth="1"/>
    <col min="17" max="17" width="11.5703125" style="219" customWidth="1"/>
    <col min="18" max="18" width="14.140625" style="219" customWidth="1"/>
    <col min="19" max="19" width="16.5703125" style="219" customWidth="1"/>
    <col min="20" max="20" width="19.42578125" style="219" customWidth="1"/>
    <col min="21" max="21" width="11.5703125" style="219" customWidth="1"/>
    <col min="22" max="22" width="17.28515625" style="219" customWidth="1"/>
    <col min="23" max="23" width="11.5703125" style="219" customWidth="1"/>
    <col min="24" max="24" width="17.5703125" style="219" customWidth="1"/>
    <col min="25" max="25" width="13.42578125" style="219" customWidth="1"/>
    <col min="26" max="26" width="15.42578125" style="219" customWidth="1"/>
    <col min="27" max="16384" width="11.5703125" style="219"/>
  </cols>
  <sheetData>
    <row r="1" spans="1:29" x14ac:dyDescent="0.25">
      <c r="A1" s="526" t="s">
        <v>12</v>
      </c>
      <c r="B1" s="526"/>
      <c r="C1" s="526"/>
      <c r="D1" s="527"/>
      <c r="E1" s="526"/>
      <c r="F1" s="526"/>
      <c r="G1" s="526"/>
      <c r="H1" s="528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216"/>
      <c r="Z1" s="216"/>
    </row>
    <row r="2" spans="1:29" x14ac:dyDescent="0.25">
      <c r="A2" s="526" t="s">
        <v>13</v>
      </c>
      <c r="B2" s="526"/>
      <c r="C2" s="526"/>
      <c r="D2" s="527"/>
      <c r="E2" s="526"/>
      <c r="F2" s="526"/>
      <c r="G2" s="526"/>
      <c r="H2" s="528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216"/>
      <c r="Z2" s="216"/>
    </row>
    <row r="3" spans="1:29" x14ac:dyDescent="0.25">
      <c r="A3" s="526" t="s">
        <v>14</v>
      </c>
      <c r="B3" s="526"/>
      <c r="C3" s="526"/>
      <c r="D3" s="527"/>
      <c r="E3" s="526"/>
      <c r="F3" s="526"/>
      <c r="G3" s="526"/>
      <c r="H3" s="528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216"/>
      <c r="Z3" s="216"/>
    </row>
    <row r="4" spans="1:29" x14ac:dyDescent="0.25">
      <c r="A4" s="526" t="s">
        <v>2620</v>
      </c>
      <c r="B4" s="526"/>
      <c r="C4" s="526"/>
      <c r="D4" s="527"/>
      <c r="E4" s="526"/>
      <c r="F4" s="526"/>
      <c r="G4" s="526"/>
      <c r="H4" s="528"/>
      <c r="I4" s="526"/>
      <c r="J4" s="526"/>
      <c r="K4" s="526"/>
      <c r="L4" s="526"/>
      <c r="M4" s="526"/>
      <c r="N4" s="526"/>
      <c r="O4" s="526"/>
      <c r="P4" s="526"/>
      <c r="Q4" s="526"/>
      <c r="R4" s="526"/>
      <c r="S4" s="526"/>
      <c r="T4" s="526"/>
      <c r="U4" s="526"/>
      <c r="V4" s="526"/>
      <c r="W4" s="526"/>
      <c r="X4" s="526"/>
      <c r="Y4" s="216"/>
      <c r="Z4" s="216"/>
    </row>
    <row r="5" spans="1:29" x14ac:dyDescent="0.25">
      <c r="A5" s="186"/>
      <c r="B5" s="220"/>
      <c r="C5" s="187"/>
      <c r="D5" s="441"/>
      <c r="E5" s="221"/>
      <c r="F5" s="221"/>
      <c r="G5" s="222"/>
      <c r="H5" s="223"/>
      <c r="I5" s="216"/>
      <c r="J5" s="216"/>
      <c r="K5" s="216"/>
      <c r="L5" s="216"/>
      <c r="M5" s="216"/>
      <c r="N5" s="216"/>
      <c r="O5" s="216"/>
      <c r="P5" s="224"/>
      <c r="Q5" s="225"/>
      <c r="R5" s="226"/>
      <c r="S5" s="226"/>
      <c r="T5" s="226"/>
      <c r="U5" s="226"/>
      <c r="V5" s="226"/>
      <c r="W5" s="226"/>
      <c r="X5" s="226"/>
      <c r="Y5" s="225"/>
      <c r="Z5" s="225"/>
    </row>
    <row r="6" spans="1:29" x14ac:dyDescent="0.25">
      <c r="A6" s="186"/>
      <c r="B6" s="220"/>
      <c r="C6" s="187"/>
      <c r="D6" s="441"/>
      <c r="E6" s="221"/>
      <c r="F6" s="221"/>
      <c r="G6" s="222"/>
      <c r="H6" s="223"/>
      <c r="I6" s="227"/>
      <c r="J6" s="216"/>
      <c r="K6" s="216"/>
      <c r="L6" s="216"/>
      <c r="M6" s="216"/>
      <c r="N6" s="216"/>
      <c r="O6" s="216"/>
      <c r="P6" s="224"/>
      <c r="Q6" s="225"/>
      <c r="R6" s="226"/>
      <c r="S6" s="226"/>
      <c r="T6" s="226"/>
      <c r="U6" s="226"/>
      <c r="V6" s="226"/>
      <c r="W6" s="226"/>
      <c r="X6" s="226"/>
      <c r="Y6" s="225"/>
      <c r="Z6" s="225"/>
    </row>
    <row r="7" spans="1:29" x14ac:dyDescent="0.25">
      <c r="A7" s="186"/>
      <c r="B7" s="220"/>
      <c r="C7" s="187"/>
      <c r="D7" s="441"/>
      <c r="E7" s="221"/>
      <c r="F7" s="221"/>
      <c r="G7" s="222"/>
      <c r="H7" s="223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26"/>
      <c r="T7" s="226"/>
      <c r="U7" s="226"/>
      <c r="V7" s="226"/>
      <c r="W7" s="226"/>
      <c r="X7" s="226"/>
      <c r="Y7" s="225"/>
      <c r="Z7" s="225"/>
    </row>
    <row r="8" spans="1:29" ht="49.9" customHeight="1" x14ac:dyDescent="0.25">
      <c r="A8" s="188" t="s">
        <v>15</v>
      </c>
      <c r="B8" s="188" t="s">
        <v>16</v>
      </c>
      <c r="C8" s="188" t="s">
        <v>17</v>
      </c>
      <c r="D8" s="188" t="s">
        <v>2656</v>
      </c>
      <c r="E8" s="188" t="s">
        <v>2618</v>
      </c>
      <c r="F8" s="188" t="s">
        <v>2619</v>
      </c>
      <c r="G8" s="188" t="s">
        <v>18</v>
      </c>
      <c r="H8" s="188" t="s">
        <v>2211</v>
      </c>
      <c r="I8" s="188" t="s">
        <v>19</v>
      </c>
      <c r="J8" s="188" t="s">
        <v>20</v>
      </c>
      <c r="K8" s="188" t="s">
        <v>21</v>
      </c>
      <c r="L8" s="188" t="s">
        <v>22</v>
      </c>
      <c r="M8" s="188" t="s">
        <v>23</v>
      </c>
      <c r="N8" s="189" t="s">
        <v>24</v>
      </c>
      <c r="O8" s="73" t="s">
        <v>25</v>
      </c>
      <c r="P8" s="218" t="s">
        <v>2623</v>
      </c>
      <c r="Q8" s="190"/>
      <c r="R8" s="188" t="s">
        <v>2624</v>
      </c>
      <c r="S8" s="188" t="s">
        <v>2625</v>
      </c>
      <c r="T8" s="188" t="s">
        <v>2626</v>
      </c>
      <c r="U8" s="188" t="s">
        <v>2627</v>
      </c>
      <c r="V8" s="188" t="s">
        <v>2628</v>
      </c>
      <c r="W8" s="188" t="s">
        <v>2629</v>
      </c>
      <c r="X8" s="188" t="s">
        <v>2630</v>
      </c>
      <c r="Y8" s="190"/>
      <c r="Z8" s="190"/>
    </row>
    <row r="9" spans="1:29" ht="18" x14ac:dyDescent="0.25">
      <c r="A9" s="191" t="s">
        <v>1298</v>
      </c>
      <c r="B9" s="228" t="s">
        <v>1299</v>
      </c>
      <c r="C9" s="193" t="s">
        <v>1300</v>
      </c>
      <c r="D9" s="193"/>
      <c r="E9" s="194">
        <v>139</v>
      </c>
      <c r="F9" s="229">
        <v>139</v>
      </c>
      <c r="G9" s="230" t="s">
        <v>33</v>
      </c>
      <c r="H9" s="231">
        <v>0</v>
      </c>
      <c r="I9" s="232">
        <v>0</v>
      </c>
      <c r="J9" s="232">
        <v>0</v>
      </c>
      <c r="K9" s="232">
        <v>0</v>
      </c>
      <c r="L9" s="233">
        <v>0</v>
      </c>
      <c r="M9" s="232">
        <f>H9+I9+J9-K9-L9</f>
        <v>0</v>
      </c>
      <c r="N9" s="234">
        <v>0</v>
      </c>
      <c r="O9" s="232">
        <f>N9-M9</f>
        <v>0</v>
      </c>
      <c r="P9" s="235"/>
      <c r="Q9" s="216"/>
      <c r="R9" s="236">
        <f t="shared" ref="R9:R72" si="0">H9*E9</f>
        <v>0</v>
      </c>
      <c r="S9" s="237">
        <v>0</v>
      </c>
      <c r="T9" s="236">
        <f t="shared" ref="T9:T72" si="1">I9*F9</f>
        <v>0</v>
      </c>
      <c r="U9" s="236">
        <f t="shared" ref="U9:U72" si="2">F9*J9</f>
        <v>0</v>
      </c>
      <c r="V9" s="236">
        <f t="shared" ref="V9:V72" si="3">F9*K9</f>
        <v>0</v>
      </c>
      <c r="W9" s="236">
        <f t="shared" ref="W9:W72" si="4">F9*L9</f>
        <v>0</v>
      </c>
      <c r="X9" s="236">
        <f t="shared" ref="X9:X72" si="5">R9+S9+T9+U9-V9-W9</f>
        <v>0</v>
      </c>
      <c r="Y9" s="238">
        <f>M9*F9</f>
        <v>0</v>
      </c>
      <c r="Z9" s="238">
        <f>Y9-X9</f>
        <v>0</v>
      </c>
      <c r="AB9" s="219">
        <v>0</v>
      </c>
      <c r="AC9" s="462">
        <f>AB9-R9</f>
        <v>0</v>
      </c>
    </row>
    <row r="10" spans="1:29" ht="42.75" x14ac:dyDescent="0.25">
      <c r="A10" s="191" t="s">
        <v>1540</v>
      </c>
      <c r="B10" s="228" t="s">
        <v>1541</v>
      </c>
      <c r="C10" s="193" t="s">
        <v>1542</v>
      </c>
      <c r="D10" s="193"/>
      <c r="E10" s="194">
        <v>349</v>
      </c>
      <c r="F10" s="229">
        <v>349</v>
      </c>
      <c r="G10" s="230" t="s">
        <v>33</v>
      </c>
      <c r="H10" s="231">
        <v>0</v>
      </c>
      <c r="I10" s="232">
        <v>0</v>
      </c>
      <c r="J10" s="232">
        <v>0</v>
      </c>
      <c r="K10" s="232">
        <v>0</v>
      </c>
      <c r="L10" s="233">
        <v>0</v>
      </c>
      <c r="M10" s="232">
        <f t="shared" ref="M10:M73" si="6">H10+I10+J10-K10-L10</f>
        <v>0</v>
      </c>
      <c r="N10" s="234">
        <v>0</v>
      </c>
      <c r="O10" s="232">
        <f t="shared" ref="O10:O73" si="7">N10-M10</f>
        <v>0</v>
      </c>
      <c r="P10" s="239"/>
      <c r="Q10" s="216"/>
      <c r="R10" s="236">
        <f t="shared" si="0"/>
        <v>0</v>
      </c>
      <c r="S10" s="237">
        <v>0</v>
      </c>
      <c r="T10" s="236">
        <f t="shared" si="1"/>
        <v>0</v>
      </c>
      <c r="U10" s="236">
        <f t="shared" si="2"/>
        <v>0</v>
      </c>
      <c r="V10" s="236">
        <f t="shared" si="3"/>
        <v>0</v>
      </c>
      <c r="W10" s="236">
        <f t="shared" si="4"/>
        <v>0</v>
      </c>
      <c r="X10" s="236">
        <f t="shared" si="5"/>
        <v>0</v>
      </c>
      <c r="Y10" s="238">
        <f t="shared" ref="Y10:Y73" si="8">M10*F10</f>
        <v>0</v>
      </c>
      <c r="Z10" s="238">
        <f t="shared" ref="Z10:Z73" si="9">Y10-X10</f>
        <v>0</v>
      </c>
      <c r="AB10" s="219">
        <v>0</v>
      </c>
      <c r="AC10" s="462">
        <f t="shared" ref="AC10:AC73" si="10">AB10-R10</f>
        <v>0</v>
      </c>
    </row>
    <row r="11" spans="1:29" ht="18" x14ac:dyDescent="0.25">
      <c r="A11" s="191" t="s">
        <v>1298</v>
      </c>
      <c r="B11" s="228" t="s">
        <v>1301</v>
      </c>
      <c r="C11" s="193" t="s">
        <v>1302</v>
      </c>
      <c r="D11" s="193"/>
      <c r="E11" s="194">
        <v>189</v>
      </c>
      <c r="F11" s="229">
        <v>189</v>
      </c>
      <c r="G11" s="230" t="s">
        <v>33</v>
      </c>
      <c r="H11" s="231">
        <v>0</v>
      </c>
      <c r="I11" s="232">
        <v>0</v>
      </c>
      <c r="J11" s="232">
        <v>0</v>
      </c>
      <c r="K11" s="232">
        <v>0</v>
      </c>
      <c r="L11" s="233">
        <v>0</v>
      </c>
      <c r="M11" s="232">
        <f t="shared" si="6"/>
        <v>0</v>
      </c>
      <c r="N11" s="234">
        <v>0</v>
      </c>
      <c r="O11" s="232">
        <f t="shared" si="7"/>
        <v>0</v>
      </c>
      <c r="P11" s="235"/>
      <c r="Q11" s="216"/>
      <c r="R11" s="236">
        <f t="shared" si="0"/>
        <v>0</v>
      </c>
      <c r="S11" s="237">
        <v>0</v>
      </c>
      <c r="T11" s="236">
        <f t="shared" si="1"/>
        <v>0</v>
      </c>
      <c r="U11" s="236">
        <f t="shared" si="2"/>
        <v>0</v>
      </c>
      <c r="V11" s="236">
        <f t="shared" si="3"/>
        <v>0</v>
      </c>
      <c r="W11" s="236">
        <f t="shared" si="4"/>
        <v>0</v>
      </c>
      <c r="X11" s="236">
        <f t="shared" si="5"/>
        <v>0</v>
      </c>
      <c r="Y11" s="238">
        <f t="shared" si="8"/>
        <v>0</v>
      </c>
      <c r="Z11" s="238">
        <f t="shared" si="9"/>
        <v>0</v>
      </c>
      <c r="AB11" s="219">
        <v>0</v>
      </c>
      <c r="AC11" s="462">
        <f t="shared" si="10"/>
        <v>0</v>
      </c>
    </row>
    <row r="12" spans="1:29" ht="18" x14ac:dyDescent="0.25">
      <c r="A12" s="191" t="s">
        <v>1298</v>
      </c>
      <c r="B12" s="228" t="s">
        <v>1303</v>
      </c>
      <c r="C12" s="193" t="s">
        <v>1304</v>
      </c>
      <c r="D12" s="193"/>
      <c r="E12" s="194">
        <v>199</v>
      </c>
      <c r="F12" s="229">
        <v>199</v>
      </c>
      <c r="G12" s="230" t="s">
        <v>33</v>
      </c>
      <c r="H12" s="231">
        <v>0</v>
      </c>
      <c r="I12" s="232">
        <v>0</v>
      </c>
      <c r="J12" s="232">
        <v>0</v>
      </c>
      <c r="K12" s="232">
        <v>0</v>
      </c>
      <c r="L12" s="233">
        <v>0</v>
      </c>
      <c r="M12" s="232">
        <f t="shared" si="6"/>
        <v>0</v>
      </c>
      <c r="N12" s="234">
        <v>0</v>
      </c>
      <c r="O12" s="232">
        <f t="shared" si="7"/>
        <v>0</v>
      </c>
      <c r="P12" s="235"/>
      <c r="Q12" s="216"/>
      <c r="R12" s="236">
        <f t="shared" si="0"/>
        <v>0</v>
      </c>
      <c r="S12" s="237">
        <v>0</v>
      </c>
      <c r="T12" s="236">
        <f t="shared" si="1"/>
        <v>0</v>
      </c>
      <c r="U12" s="236">
        <f t="shared" si="2"/>
        <v>0</v>
      </c>
      <c r="V12" s="236">
        <f t="shared" si="3"/>
        <v>0</v>
      </c>
      <c r="W12" s="236">
        <f t="shared" si="4"/>
        <v>0</v>
      </c>
      <c r="X12" s="236">
        <f t="shared" si="5"/>
        <v>0</v>
      </c>
      <c r="Y12" s="238">
        <f t="shared" si="8"/>
        <v>0</v>
      </c>
      <c r="Z12" s="238">
        <f t="shared" si="9"/>
        <v>0</v>
      </c>
      <c r="AB12" s="219">
        <v>0</v>
      </c>
      <c r="AC12" s="462">
        <f t="shared" si="10"/>
        <v>0</v>
      </c>
    </row>
    <row r="13" spans="1:29" ht="18" x14ac:dyDescent="0.25">
      <c r="A13" s="191" t="s">
        <v>1298</v>
      </c>
      <c r="B13" s="228" t="s">
        <v>1307</v>
      </c>
      <c r="C13" s="193" t="s">
        <v>1306</v>
      </c>
      <c r="D13" s="193"/>
      <c r="E13" s="194">
        <v>174</v>
      </c>
      <c r="F13" s="229">
        <v>174</v>
      </c>
      <c r="G13" s="230" t="s">
        <v>33</v>
      </c>
      <c r="H13" s="231">
        <v>0</v>
      </c>
      <c r="I13" s="232">
        <v>0</v>
      </c>
      <c r="J13" s="232">
        <v>0</v>
      </c>
      <c r="K13" s="232">
        <v>0</v>
      </c>
      <c r="L13" s="233">
        <v>0</v>
      </c>
      <c r="M13" s="232">
        <f t="shared" si="6"/>
        <v>0</v>
      </c>
      <c r="N13" s="234">
        <v>0</v>
      </c>
      <c r="O13" s="232">
        <f t="shared" si="7"/>
        <v>0</v>
      </c>
      <c r="P13" s="235"/>
      <c r="Q13" s="216"/>
      <c r="R13" s="236">
        <f t="shared" si="0"/>
        <v>0</v>
      </c>
      <c r="S13" s="237">
        <v>0</v>
      </c>
      <c r="T13" s="236">
        <f t="shared" si="1"/>
        <v>0</v>
      </c>
      <c r="U13" s="236">
        <f t="shared" si="2"/>
        <v>0</v>
      </c>
      <c r="V13" s="236">
        <f t="shared" si="3"/>
        <v>0</v>
      </c>
      <c r="W13" s="236">
        <f t="shared" si="4"/>
        <v>0</v>
      </c>
      <c r="X13" s="236">
        <f t="shared" si="5"/>
        <v>0</v>
      </c>
      <c r="Y13" s="238">
        <f t="shared" si="8"/>
        <v>0</v>
      </c>
      <c r="Z13" s="238">
        <f t="shared" si="9"/>
        <v>0</v>
      </c>
      <c r="AB13" s="219">
        <v>0</v>
      </c>
      <c r="AC13" s="462">
        <f t="shared" si="10"/>
        <v>0</v>
      </c>
    </row>
    <row r="14" spans="1:29" ht="18" x14ac:dyDescent="0.25">
      <c r="A14" s="191" t="s">
        <v>1298</v>
      </c>
      <c r="B14" s="228" t="s">
        <v>1305</v>
      </c>
      <c r="C14" s="193" t="s">
        <v>1306</v>
      </c>
      <c r="D14" s="193"/>
      <c r="E14" s="194">
        <v>209</v>
      </c>
      <c r="F14" s="229">
        <v>209</v>
      </c>
      <c r="G14" s="230" t="s">
        <v>33</v>
      </c>
      <c r="H14" s="231">
        <v>0</v>
      </c>
      <c r="I14" s="232">
        <v>0</v>
      </c>
      <c r="J14" s="232">
        <v>0</v>
      </c>
      <c r="K14" s="232">
        <v>0</v>
      </c>
      <c r="L14" s="233">
        <v>0</v>
      </c>
      <c r="M14" s="232">
        <f t="shared" si="6"/>
        <v>0</v>
      </c>
      <c r="N14" s="234">
        <v>0</v>
      </c>
      <c r="O14" s="232">
        <f t="shared" si="7"/>
        <v>0</v>
      </c>
      <c r="P14" s="235"/>
      <c r="Q14" s="216"/>
      <c r="R14" s="236">
        <f t="shared" si="0"/>
        <v>0</v>
      </c>
      <c r="S14" s="237">
        <v>0</v>
      </c>
      <c r="T14" s="236">
        <f t="shared" si="1"/>
        <v>0</v>
      </c>
      <c r="U14" s="236">
        <f t="shared" si="2"/>
        <v>0</v>
      </c>
      <c r="V14" s="236">
        <f t="shared" si="3"/>
        <v>0</v>
      </c>
      <c r="W14" s="236">
        <f t="shared" si="4"/>
        <v>0</v>
      </c>
      <c r="X14" s="236">
        <f t="shared" si="5"/>
        <v>0</v>
      </c>
      <c r="Y14" s="238">
        <f t="shared" si="8"/>
        <v>0</v>
      </c>
      <c r="Z14" s="238">
        <f t="shared" si="9"/>
        <v>0</v>
      </c>
      <c r="AB14" s="219">
        <v>0</v>
      </c>
      <c r="AC14" s="462">
        <f t="shared" si="10"/>
        <v>0</v>
      </c>
    </row>
    <row r="15" spans="1:29" ht="30" x14ac:dyDescent="0.25">
      <c r="A15" s="191" t="s">
        <v>1436</v>
      </c>
      <c r="B15" s="228" t="s">
        <v>1441</v>
      </c>
      <c r="C15" s="193" t="s">
        <v>1442</v>
      </c>
      <c r="D15" s="193"/>
      <c r="E15" s="194">
        <v>13.08</v>
      </c>
      <c r="F15" s="229">
        <v>13.08</v>
      </c>
      <c r="G15" s="230" t="s">
        <v>33</v>
      </c>
      <c r="H15" s="231">
        <v>0</v>
      </c>
      <c r="I15" s="232">
        <v>0</v>
      </c>
      <c r="J15" s="232">
        <v>0</v>
      </c>
      <c r="K15" s="232">
        <v>0</v>
      </c>
      <c r="L15" s="233">
        <v>0</v>
      </c>
      <c r="M15" s="232">
        <f t="shared" si="6"/>
        <v>0</v>
      </c>
      <c r="N15" s="234">
        <v>0</v>
      </c>
      <c r="O15" s="232">
        <f t="shared" si="7"/>
        <v>0</v>
      </c>
      <c r="P15" s="235"/>
      <c r="Q15" s="216"/>
      <c r="R15" s="236">
        <f t="shared" si="0"/>
        <v>0</v>
      </c>
      <c r="S15" s="237">
        <v>0</v>
      </c>
      <c r="T15" s="236">
        <f t="shared" si="1"/>
        <v>0</v>
      </c>
      <c r="U15" s="236">
        <f t="shared" si="2"/>
        <v>0</v>
      </c>
      <c r="V15" s="236">
        <f t="shared" si="3"/>
        <v>0</v>
      </c>
      <c r="W15" s="236">
        <f t="shared" si="4"/>
        <v>0</v>
      </c>
      <c r="X15" s="236">
        <f t="shared" si="5"/>
        <v>0</v>
      </c>
      <c r="Y15" s="238">
        <f t="shared" si="8"/>
        <v>0</v>
      </c>
      <c r="Z15" s="238">
        <f t="shared" si="9"/>
        <v>0</v>
      </c>
      <c r="AB15" s="219">
        <v>0</v>
      </c>
      <c r="AC15" s="462">
        <f t="shared" si="10"/>
        <v>0</v>
      </c>
    </row>
    <row r="16" spans="1:29" ht="30" x14ac:dyDescent="0.25">
      <c r="A16" s="191" t="s">
        <v>1436</v>
      </c>
      <c r="B16" s="228" t="s">
        <v>1443</v>
      </c>
      <c r="C16" s="193" t="s">
        <v>1444</v>
      </c>
      <c r="D16" s="193"/>
      <c r="E16" s="194">
        <v>105</v>
      </c>
      <c r="F16" s="229">
        <v>105</v>
      </c>
      <c r="G16" s="230" t="s">
        <v>33</v>
      </c>
      <c r="H16" s="231">
        <v>0</v>
      </c>
      <c r="I16" s="232">
        <v>0</v>
      </c>
      <c r="J16" s="232">
        <v>0</v>
      </c>
      <c r="K16" s="232">
        <v>0</v>
      </c>
      <c r="L16" s="233">
        <v>0</v>
      </c>
      <c r="M16" s="232">
        <f t="shared" si="6"/>
        <v>0</v>
      </c>
      <c r="N16" s="234">
        <v>0</v>
      </c>
      <c r="O16" s="232">
        <f t="shared" si="7"/>
        <v>0</v>
      </c>
      <c r="P16" s="235"/>
      <c r="Q16" s="216"/>
      <c r="R16" s="236">
        <f t="shared" si="0"/>
        <v>0</v>
      </c>
      <c r="S16" s="237">
        <v>0</v>
      </c>
      <c r="T16" s="236">
        <f t="shared" si="1"/>
        <v>0</v>
      </c>
      <c r="U16" s="236">
        <f t="shared" si="2"/>
        <v>0</v>
      </c>
      <c r="V16" s="236">
        <f t="shared" si="3"/>
        <v>0</v>
      </c>
      <c r="W16" s="236">
        <f t="shared" si="4"/>
        <v>0</v>
      </c>
      <c r="X16" s="236">
        <f t="shared" si="5"/>
        <v>0</v>
      </c>
      <c r="Y16" s="238">
        <f t="shared" si="8"/>
        <v>0</v>
      </c>
      <c r="Z16" s="238">
        <f t="shared" si="9"/>
        <v>0</v>
      </c>
      <c r="AB16" s="219">
        <v>0</v>
      </c>
      <c r="AC16" s="462">
        <f t="shared" si="10"/>
        <v>0</v>
      </c>
    </row>
    <row r="17" spans="1:29" ht="30" x14ac:dyDescent="0.25">
      <c r="A17" s="191" t="s">
        <v>1271</v>
      </c>
      <c r="B17" s="228" t="s">
        <v>1638</v>
      </c>
      <c r="C17" s="193" t="s">
        <v>1639</v>
      </c>
      <c r="D17" s="193"/>
      <c r="E17" s="194">
        <v>27.26</v>
      </c>
      <c r="F17" s="229">
        <v>27.26</v>
      </c>
      <c r="G17" s="230" t="s">
        <v>33</v>
      </c>
      <c r="H17" s="231">
        <v>0</v>
      </c>
      <c r="I17" s="232">
        <v>0</v>
      </c>
      <c r="J17" s="232">
        <v>0</v>
      </c>
      <c r="K17" s="232">
        <v>0</v>
      </c>
      <c r="L17" s="233">
        <v>0</v>
      </c>
      <c r="M17" s="232">
        <f t="shared" si="6"/>
        <v>0</v>
      </c>
      <c r="N17" s="234">
        <v>0</v>
      </c>
      <c r="O17" s="232">
        <f t="shared" si="7"/>
        <v>0</v>
      </c>
      <c r="P17" s="239"/>
      <c r="Q17" s="216"/>
      <c r="R17" s="236">
        <f t="shared" si="0"/>
        <v>0</v>
      </c>
      <c r="S17" s="237">
        <v>0</v>
      </c>
      <c r="T17" s="236">
        <f t="shared" si="1"/>
        <v>0</v>
      </c>
      <c r="U17" s="236">
        <f t="shared" si="2"/>
        <v>0</v>
      </c>
      <c r="V17" s="236">
        <f t="shared" si="3"/>
        <v>0</v>
      </c>
      <c r="W17" s="236">
        <f t="shared" si="4"/>
        <v>0</v>
      </c>
      <c r="X17" s="236">
        <f t="shared" si="5"/>
        <v>0</v>
      </c>
      <c r="Y17" s="238">
        <f t="shared" si="8"/>
        <v>0</v>
      </c>
      <c r="Z17" s="238">
        <f t="shared" si="9"/>
        <v>0</v>
      </c>
      <c r="AB17" s="219">
        <v>0</v>
      </c>
      <c r="AC17" s="462">
        <f t="shared" si="10"/>
        <v>0</v>
      </c>
    </row>
    <row r="18" spans="1:29" ht="30" x14ac:dyDescent="0.25">
      <c r="A18" s="191" t="s">
        <v>674</v>
      </c>
      <c r="B18" s="228" t="s">
        <v>679</v>
      </c>
      <c r="C18" s="193" t="s">
        <v>680</v>
      </c>
      <c r="D18" s="193"/>
      <c r="E18" s="194">
        <v>6.23</v>
      </c>
      <c r="F18" s="229">
        <v>6.23</v>
      </c>
      <c r="G18" s="230" t="s">
        <v>33</v>
      </c>
      <c r="H18" s="231">
        <v>0</v>
      </c>
      <c r="I18" s="232">
        <v>0</v>
      </c>
      <c r="J18" s="232">
        <v>0</v>
      </c>
      <c r="K18" s="232">
        <v>0</v>
      </c>
      <c r="L18" s="233">
        <v>0</v>
      </c>
      <c r="M18" s="232">
        <f t="shared" si="6"/>
        <v>0</v>
      </c>
      <c r="N18" s="234">
        <v>0</v>
      </c>
      <c r="O18" s="232">
        <f t="shared" si="7"/>
        <v>0</v>
      </c>
      <c r="P18" s="235"/>
      <c r="Q18" s="216"/>
      <c r="R18" s="236">
        <f t="shared" si="0"/>
        <v>0</v>
      </c>
      <c r="S18" s="237">
        <v>0</v>
      </c>
      <c r="T18" s="236">
        <f t="shared" si="1"/>
        <v>0</v>
      </c>
      <c r="U18" s="236">
        <f t="shared" si="2"/>
        <v>0</v>
      </c>
      <c r="V18" s="236">
        <f t="shared" si="3"/>
        <v>0</v>
      </c>
      <c r="W18" s="236">
        <f t="shared" si="4"/>
        <v>0</v>
      </c>
      <c r="X18" s="236">
        <f t="shared" si="5"/>
        <v>0</v>
      </c>
      <c r="Y18" s="238">
        <f t="shared" si="8"/>
        <v>0</v>
      </c>
      <c r="Z18" s="238">
        <f t="shared" si="9"/>
        <v>0</v>
      </c>
      <c r="AB18" s="219">
        <v>0</v>
      </c>
      <c r="AC18" s="462">
        <f t="shared" si="10"/>
        <v>0</v>
      </c>
    </row>
    <row r="19" spans="1:29" ht="30" x14ac:dyDescent="0.25">
      <c r="A19" s="191" t="s">
        <v>1436</v>
      </c>
      <c r="B19" s="228" t="s">
        <v>1445</v>
      </c>
      <c r="C19" s="193" t="s">
        <v>1446</v>
      </c>
      <c r="D19" s="193"/>
      <c r="E19" s="194">
        <v>102</v>
      </c>
      <c r="F19" s="229">
        <v>102</v>
      </c>
      <c r="G19" s="230" t="s">
        <v>33</v>
      </c>
      <c r="H19" s="231">
        <v>0</v>
      </c>
      <c r="I19" s="232">
        <v>0</v>
      </c>
      <c r="J19" s="232">
        <v>0</v>
      </c>
      <c r="K19" s="232">
        <v>0</v>
      </c>
      <c r="L19" s="233">
        <v>0</v>
      </c>
      <c r="M19" s="232">
        <f t="shared" si="6"/>
        <v>0</v>
      </c>
      <c r="N19" s="234">
        <v>0</v>
      </c>
      <c r="O19" s="232">
        <f t="shared" si="7"/>
        <v>0</v>
      </c>
      <c r="P19" s="235"/>
      <c r="Q19" s="216"/>
      <c r="R19" s="236">
        <f t="shared" si="0"/>
        <v>0</v>
      </c>
      <c r="S19" s="237">
        <v>0</v>
      </c>
      <c r="T19" s="236">
        <f t="shared" si="1"/>
        <v>0</v>
      </c>
      <c r="U19" s="236">
        <f t="shared" si="2"/>
        <v>0</v>
      </c>
      <c r="V19" s="236">
        <f t="shared" si="3"/>
        <v>0</v>
      </c>
      <c r="W19" s="236">
        <f t="shared" si="4"/>
        <v>0</v>
      </c>
      <c r="X19" s="236">
        <f t="shared" si="5"/>
        <v>0</v>
      </c>
      <c r="Y19" s="238">
        <f t="shared" si="8"/>
        <v>0</v>
      </c>
      <c r="Z19" s="238">
        <f t="shared" si="9"/>
        <v>0</v>
      </c>
      <c r="AB19" s="219">
        <v>0</v>
      </c>
      <c r="AC19" s="462">
        <f t="shared" si="10"/>
        <v>0</v>
      </c>
    </row>
    <row r="20" spans="1:29" ht="45" x14ac:dyDescent="0.25">
      <c r="A20" s="191" t="s">
        <v>1271</v>
      </c>
      <c r="B20" s="228" t="s">
        <v>1640</v>
      </c>
      <c r="C20" s="193" t="s">
        <v>1641</v>
      </c>
      <c r="D20" s="193"/>
      <c r="E20" s="194">
        <v>18.559999999999999</v>
      </c>
      <c r="F20" s="229">
        <v>18.559999999999999</v>
      </c>
      <c r="G20" s="230" t="s">
        <v>33</v>
      </c>
      <c r="H20" s="231">
        <v>0</v>
      </c>
      <c r="I20" s="232">
        <v>0</v>
      </c>
      <c r="J20" s="232">
        <v>0</v>
      </c>
      <c r="K20" s="232">
        <v>0</v>
      </c>
      <c r="L20" s="233">
        <v>0</v>
      </c>
      <c r="M20" s="232">
        <f t="shared" si="6"/>
        <v>0</v>
      </c>
      <c r="N20" s="234">
        <v>0</v>
      </c>
      <c r="O20" s="232">
        <f t="shared" si="7"/>
        <v>0</v>
      </c>
      <c r="P20" s="239"/>
      <c r="Q20" s="216"/>
      <c r="R20" s="236">
        <f t="shared" si="0"/>
        <v>0</v>
      </c>
      <c r="S20" s="237">
        <v>0</v>
      </c>
      <c r="T20" s="236">
        <f t="shared" si="1"/>
        <v>0</v>
      </c>
      <c r="U20" s="236">
        <f t="shared" si="2"/>
        <v>0</v>
      </c>
      <c r="V20" s="236">
        <f t="shared" si="3"/>
        <v>0</v>
      </c>
      <c r="W20" s="236">
        <f t="shared" si="4"/>
        <v>0</v>
      </c>
      <c r="X20" s="236">
        <f t="shared" si="5"/>
        <v>0</v>
      </c>
      <c r="Y20" s="238">
        <f t="shared" si="8"/>
        <v>0</v>
      </c>
      <c r="Z20" s="238">
        <f t="shared" si="9"/>
        <v>0</v>
      </c>
      <c r="AB20" s="219">
        <v>0</v>
      </c>
      <c r="AC20" s="462">
        <f t="shared" si="10"/>
        <v>0</v>
      </c>
    </row>
    <row r="21" spans="1:29" ht="18" x14ac:dyDescent="0.25">
      <c r="A21" s="191" t="s">
        <v>1053</v>
      </c>
      <c r="B21" s="228" t="s">
        <v>1054</v>
      </c>
      <c r="C21" s="193" t="s">
        <v>1055</v>
      </c>
      <c r="D21" s="193"/>
      <c r="E21" s="194">
        <v>4.29</v>
      </c>
      <c r="F21" s="229">
        <v>4.29</v>
      </c>
      <c r="G21" s="230" t="s">
        <v>33</v>
      </c>
      <c r="H21" s="231">
        <v>0</v>
      </c>
      <c r="I21" s="232">
        <v>0</v>
      </c>
      <c r="J21" s="232">
        <v>0</v>
      </c>
      <c r="K21" s="232">
        <v>0</v>
      </c>
      <c r="L21" s="233">
        <v>0</v>
      </c>
      <c r="M21" s="232">
        <f t="shared" si="6"/>
        <v>0</v>
      </c>
      <c r="N21" s="234">
        <v>0</v>
      </c>
      <c r="O21" s="232">
        <f t="shared" si="7"/>
        <v>0</v>
      </c>
      <c r="P21" s="235"/>
      <c r="Q21" s="216"/>
      <c r="R21" s="236">
        <f t="shared" si="0"/>
        <v>0</v>
      </c>
      <c r="S21" s="237">
        <v>0</v>
      </c>
      <c r="T21" s="236">
        <f t="shared" si="1"/>
        <v>0</v>
      </c>
      <c r="U21" s="236">
        <f t="shared" si="2"/>
        <v>0</v>
      </c>
      <c r="V21" s="236">
        <f t="shared" si="3"/>
        <v>0</v>
      </c>
      <c r="W21" s="236">
        <f t="shared" si="4"/>
        <v>0</v>
      </c>
      <c r="X21" s="236">
        <f t="shared" si="5"/>
        <v>0</v>
      </c>
      <c r="Y21" s="238">
        <f t="shared" si="8"/>
        <v>0</v>
      </c>
      <c r="Z21" s="238">
        <f t="shared" si="9"/>
        <v>0</v>
      </c>
      <c r="AB21" s="219">
        <v>0</v>
      </c>
      <c r="AC21" s="462">
        <f t="shared" si="10"/>
        <v>0</v>
      </c>
    </row>
    <row r="22" spans="1:29" ht="30" x14ac:dyDescent="0.25">
      <c r="A22" s="191" t="s">
        <v>1436</v>
      </c>
      <c r="B22" s="228" t="s">
        <v>1447</v>
      </c>
      <c r="C22" s="193" t="s">
        <v>1448</v>
      </c>
      <c r="D22" s="193"/>
      <c r="E22" s="194">
        <v>2.1800000000000002</v>
      </c>
      <c r="F22" s="229">
        <v>2.1800000000000002</v>
      </c>
      <c r="G22" s="230" t="s">
        <v>33</v>
      </c>
      <c r="H22" s="231">
        <v>0</v>
      </c>
      <c r="I22" s="232">
        <v>0</v>
      </c>
      <c r="J22" s="232">
        <v>0</v>
      </c>
      <c r="K22" s="232">
        <v>0</v>
      </c>
      <c r="L22" s="233">
        <v>0</v>
      </c>
      <c r="M22" s="232">
        <f t="shared" si="6"/>
        <v>0</v>
      </c>
      <c r="N22" s="234">
        <v>0</v>
      </c>
      <c r="O22" s="232">
        <f t="shared" si="7"/>
        <v>0</v>
      </c>
      <c r="P22" s="235"/>
      <c r="Q22" s="216"/>
      <c r="R22" s="236">
        <f t="shared" si="0"/>
        <v>0</v>
      </c>
      <c r="S22" s="237">
        <v>0</v>
      </c>
      <c r="T22" s="236">
        <f t="shared" si="1"/>
        <v>0</v>
      </c>
      <c r="U22" s="236">
        <f t="shared" si="2"/>
        <v>0</v>
      </c>
      <c r="V22" s="236">
        <f t="shared" si="3"/>
        <v>0</v>
      </c>
      <c r="W22" s="236">
        <f t="shared" si="4"/>
        <v>0</v>
      </c>
      <c r="X22" s="236">
        <f t="shared" si="5"/>
        <v>0</v>
      </c>
      <c r="Y22" s="238">
        <f t="shared" si="8"/>
        <v>0</v>
      </c>
      <c r="Z22" s="238">
        <f t="shared" si="9"/>
        <v>0</v>
      </c>
      <c r="AB22" s="219">
        <v>0</v>
      </c>
      <c r="AC22" s="462">
        <f t="shared" si="10"/>
        <v>0</v>
      </c>
    </row>
    <row r="23" spans="1:29" ht="30" x14ac:dyDescent="0.25">
      <c r="A23" s="191" t="s">
        <v>1298</v>
      </c>
      <c r="B23" s="228" t="s">
        <v>1308</v>
      </c>
      <c r="C23" s="193" t="s">
        <v>1309</v>
      </c>
      <c r="D23" s="193"/>
      <c r="E23" s="194">
        <v>151.96</v>
      </c>
      <c r="F23" s="229">
        <v>151.96</v>
      </c>
      <c r="G23" s="230" t="s">
        <v>33</v>
      </c>
      <c r="H23" s="231">
        <v>0</v>
      </c>
      <c r="I23" s="232">
        <v>0</v>
      </c>
      <c r="J23" s="232">
        <v>0</v>
      </c>
      <c r="K23" s="232">
        <v>0</v>
      </c>
      <c r="L23" s="233">
        <v>0</v>
      </c>
      <c r="M23" s="232">
        <f t="shared" si="6"/>
        <v>0</v>
      </c>
      <c r="N23" s="234">
        <v>0</v>
      </c>
      <c r="O23" s="232">
        <f t="shared" si="7"/>
        <v>0</v>
      </c>
      <c r="P23" s="235"/>
      <c r="Q23" s="216"/>
      <c r="R23" s="236">
        <f t="shared" si="0"/>
        <v>0</v>
      </c>
      <c r="S23" s="237">
        <v>0</v>
      </c>
      <c r="T23" s="236">
        <f t="shared" si="1"/>
        <v>0</v>
      </c>
      <c r="U23" s="236">
        <f t="shared" si="2"/>
        <v>0</v>
      </c>
      <c r="V23" s="236">
        <f t="shared" si="3"/>
        <v>0</v>
      </c>
      <c r="W23" s="236">
        <f t="shared" si="4"/>
        <v>0</v>
      </c>
      <c r="X23" s="236">
        <f t="shared" si="5"/>
        <v>0</v>
      </c>
      <c r="Y23" s="238">
        <f t="shared" si="8"/>
        <v>0</v>
      </c>
      <c r="Z23" s="238">
        <f t="shared" si="9"/>
        <v>0</v>
      </c>
      <c r="AB23" s="219">
        <v>0</v>
      </c>
      <c r="AC23" s="462">
        <f t="shared" si="10"/>
        <v>0</v>
      </c>
    </row>
    <row r="24" spans="1:29" ht="18" x14ac:dyDescent="0.25">
      <c r="A24" s="191" t="s">
        <v>1298</v>
      </c>
      <c r="B24" s="228" t="s">
        <v>1310</v>
      </c>
      <c r="C24" s="193" t="s">
        <v>1311</v>
      </c>
      <c r="D24" s="193"/>
      <c r="E24" s="194">
        <v>48.64</v>
      </c>
      <c r="F24" s="229">
        <v>48.64</v>
      </c>
      <c r="G24" s="230" t="s">
        <v>33</v>
      </c>
      <c r="H24" s="231">
        <v>20</v>
      </c>
      <c r="I24" s="232">
        <v>0</v>
      </c>
      <c r="J24" s="232">
        <v>0</v>
      </c>
      <c r="K24" s="232">
        <v>0</v>
      </c>
      <c r="L24" s="233">
        <v>0</v>
      </c>
      <c r="M24" s="232">
        <f t="shared" si="6"/>
        <v>20</v>
      </c>
      <c r="N24" s="234">
        <v>20</v>
      </c>
      <c r="O24" s="232">
        <f t="shared" si="7"/>
        <v>0</v>
      </c>
      <c r="P24" s="235"/>
      <c r="Q24" s="216"/>
      <c r="R24" s="236">
        <f t="shared" si="0"/>
        <v>972.8</v>
      </c>
      <c r="S24" s="237">
        <v>0</v>
      </c>
      <c r="T24" s="236">
        <f t="shared" si="1"/>
        <v>0</v>
      </c>
      <c r="U24" s="236">
        <f t="shared" si="2"/>
        <v>0</v>
      </c>
      <c r="V24" s="236">
        <f t="shared" si="3"/>
        <v>0</v>
      </c>
      <c r="W24" s="236">
        <f t="shared" si="4"/>
        <v>0</v>
      </c>
      <c r="X24" s="236">
        <f t="shared" si="5"/>
        <v>972.8</v>
      </c>
      <c r="Y24" s="238">
        <f t="shared" si="8"/>
        <v>972.8</v>
      </c>
      <c r="Z24" s="238">
        <f t="shared" si="9"/>
        <v>0</v>
      </c>
      <c r="AB24" s="219">
        <v>972.8</v>
      </c>
      <c r="AC24" s="462">
        <f t="shared" si="10"/>
        <v>0</v>
      </c>
    </row>
    <row r="25" spans="1:29" ht="18" x14ac:dyDescent="0.25">
      <c r="A25" s="191" t="s">
        <v>1298</v>
      </c>
      <c r="B25" s="228" t="s">
        <v>1312</v>
      </c>
      <c r="C25" s="193" t="s">
        <v>1313</v>
      </c>
      <c r="D25" s="193"/>
      <c r="E25" s="194">
        <v>129</v>
      </c>
      <c r="F25" s="229">
        <v>129</v>
      </c>
      <c r="G25" s="230" t="s">
        <v>33</v>
      </c>
      <c r="H25" s="231">
        <v>0</v>
      </c>
      <c r="I25" s="232">
        <v>0</v>
      </c>
      <c r="J25" s="232">
        <v>0</v>
      </c>
      <c r="K25" s="232">
        <v>0</v>
      </c>
      <c r="L25" s="233">
        <v>0</v>
      </c>
      <c r="M25" s="232">
        <f t="shared" si="6"/>
        <v>0</v>
      </c>
      <c r="N25" s="234">
        <v>0</v>
      </c>
      <c r="O25" s="232">
        <f t="shared" si="7"/>
        <v>0</v>
      </c>
      <c r="P25" s="240" t="s">
        <v>2335</v>
      </c>
      <c r="Q25" s="216"/>
      <c r="R25" s="236">
        <f t="shared" si="0"/>
        <v>0</v>
      </c>
      <c r="S25" s="237">
        <v>0</v>
      </c>
      <c r="T25" s="236">
        <f t="shared" si="1"/>
        <v>0</v>
      </c>
      <c r="U25" s="236">
        <f t="shared" si="2"/>
        <v>0</v>
      </c>
      <c r="V25" s="236">
        <f t="shared" si="3"/>
        <v>0</v>
      </c>
      <c r="W25" s="236">
        <f t="shared" si="4"/>
        <v>0</v>
      </c>
      <c r="X25" s="236">
        <f t="shared" si="5"/>
        <v>0</v>
      </c>
      <c r="Y25" s="238">
        <f t="shared" si="8"/>
        <v>0</v>
      </c>
      <c r="Z25" s="238">
        <f t="shared" si="9"/>
        <v>0</v>
      </c>
      <c r="AB25" s="219">
        <v>0</v>
      </c>
      <c r="AC25" s="462">
        <f t="shared" si="10"/>
        <v>0</v>
      </c>
    </row>
    <row r="26" spans="1:29" ht="18" x14ac:dyDescent="0.25">
      <c r="A26" s="191" t="s">
        <v>27</v>
      </c>
      <c r="B26" s="228" t="s">
        <v>28</v>
      </c>
      <c r="C26" s="193" t="s">
        <v>29</v>
      </c>
      <c r="D26" s="193"/>
      <c r="E26" s="194">
        <v>114.84</v>
      </c>
      <c r="F26" s="229">
        <v>114.84</v>
      </c>
      <c r="G26" s="230" t="s">
        <v>30</v>
      </c>
      <c r="H26" s="231">
        <v>11</v>
      </c>
      <c r="I26" s="232">
        <v>0</v>
      </c>
      <c r="J26" s="232">
        <v>0</v>
      </c>
      <c r="K26" s="232">
        <v>0</v>
      </c>
      <c r="L26" s="233">
        <v>0</v>
      </c>
      <c r="M26" s="232">
        <f t="shared" si="6"/>
        <v>11</v>
      </c>
      <c r="N26" s="234">
        <v>11</v>
      </c>
      <c r="O26" s="232">
        <f t="shared" si="7"/>
        <v>0</v>
      </c>
      <c r="P26" s="239"/>
      <c r="Q26" s="216"/>
      <c r="R26" s="236">
        <f t="shared" si="0"/>
        <v>1263.24</v>
      </c>
      <c r="S26" s="237">
        <v>0</v>
      </c>
      <c r="T26" s="236">
        <f t="shared" si="1"/>
        <v>0</v>
      </c>
      <c r="U26" s="236">
        <f t="shared" si="2"/>
        <v>0</v>
      </c>
      <c r="V26" s="236">
        <f t="shared" si="3"/>
        <v>0</v>
      </c>
      <c r="W26" s="236">
        <f t="shared" si="4"/>
        <v>0</v>
      </c>
      <c r="X26" s="236">
        <f t="shared" si="5"/>
        <v>1263.24</v>
      </c>
      <c r="Y26" s="238">
        <f t="shared" si="8"/>
        <v>1263.24</v>
      </c>
      <c r="Z26" s="238">
        <f t="shared" si="9"/>
        <v>0</v>
      </c>
      <c r="AB26" s="219">
        <v>1263.24</v>
      </c>
      <c r="AC26" s="462">
        <f t="shared" si="10"/>
        <v>0</v>
      </c>
    </row>
    <row r="27" spans="1:29" ht="30" x14ac:dyDescent="0.25">
      <c r="A27" s="191" t="s">
        <v>1436</v>
      </c>
      <c r="B27" s="228" t="s">
        <v>1449</v>
      </c>
      <c r="C27" s="193" t="s">
        <v>1450</v>
      </c>
      <c r="D27" s="193"/>
      <c r="E27" s="194">
        <v>113</v>
      </c>
      <c r="F27" s="229">
        <v>113</v>
      </c>
      <c r="G27" s="230" t="s">
        <v>33</v>
      </c>
      <c r="H27" s="231">
        <v>0</v>
      </c>
      <c r="I27" s="232">
        <v>0</v>
      </c>
      <c r="J27" s="232">
        <v>0</v>
      </c>
      <c r="K27" s="232">
        <v>0</v>
      </c>
      <c r="L27" s="233">
        <v>0</v>
      </c>
      <c r="M27" s="232">
        <f t="shared" si="6"/>
        <v>0</v>
      </c>
      <c r="N27" s="234">
        <v>0</v>
      </c>
      <c r="O27" s="232">
        <f t="shared" si="7"/>
        <v>0</v>
      </c>
      <c r="P27" s="240" t="s">
        <v>2335</v>
      </c>
      <c r="Q27" s="225"/>
      <c r="R27" s="236">
        <f t="shared" si="0"/>
        <v>0</v>
      </c>
      <c r="S27" s="237">
        <v>0</v>
      </c>
      <c r="T27" s="236">
        <f t="shared" si="1"/>
        <v>0</v>
      </c>
      <c r="U27" s="236">
        <f t="shared" si="2"/>
        <v>0</v>
      </c>
      <c r="V27" s="236">
        <f t="shared" si="3"/>
        <v>0</v>
      </c>
      <c r="W27" s="236">
        <f t="shared" si="4"/>
        <v>0</v>
      </c>
      <c r="X27" s="236">
        <f t="shared" si="5"/>
        <v>0</v>
      </c>
      <c r="Y27" s="238">
        <f t="shared" si="8"/>
        <v>0</v>
      </c>
      <c r="Z27" s="238">
        <f t="shared" si="9"/>
        <v>0</v>
      </c>
      <c r="AB27" s="219">
        <v>0</v>
      </c>
      <c r="AC27" s="462">
        <f t="shared" si="10"/>
        <v>0</v>
      </c>
    </row>
    <row r="28" spans="1:29" ht="18" x14ac:dyDescent="0.25">
      <c r="A28" s="191" t="s">
        <v>1298</v>
      </c>
      <c r="B28" s="228" t="s">
        <v>1314</v>
      </c>
      <c r="C28" s="193" t="s">
        <v>1315</v>
      </c>
      <c r="D28" s="193"/>
      <c r="E28" s="194">
        <v>179</v>
      </c>
      <c r="F28" s="229">
        <v>179</v>
      </c>
      <c r="G28" s="230" t="s">
        <v>33</v>
      </c>
      <c r="H28" s="231">
        <v>0</v>
      </c>
      <c r="I28" s="232">
        <v>0</v>
      </c>
      <c r="J28" s="232">
        <v>0</v>
      </c>
      <c r="K28" s="232">
        <v>0</v>
      </c>
      <c r="L28" s="233">
        <v>0</v>
      </c>
      <c r="M28" s="232">
        <f t="shared" si="6"/>
        <v>0</v>
      </c>
      <c r="N28" s="234">
        <v>0</v>
      </c>
      <c r="O28" s="232">
        <f t="shared" si="7"/>
        <v>0</v>
      </c>
      <c r="P28" s="235"/>
      <c r="Q28" s="216"/>
      <c r="R28" s="236">
        <f t="shared" si="0"/>
        <v>0</v>
      </c>
      <c r="S28" s="237">
        <v>0</v>
      </c>
      <c r="T28" s="236">
        <f t="shared" si="1"/>
        <v>0</v>
      </c>
      <c r="U28" s="236">
        <f t="shared" si="2"/>
        <v>0</v>
      </c>
      <c r="V28" s="236">
        <f t="shared" si="3"/>
        <v>0</v>
      </c>
      <c r="W28" s="236">
        <f t="shared" si="4"/>
        <v>0</v>
      </c>
      <c r="X28" s="236">
        <f t="shared" si="5"/>
        <v>0</v>
      </c>
      <c r="Y28" s="238">
        <f t="shared" si="8"/>
        <v>0</v>
      </c>
      <c r="Z28" s="238">
        <f t="shared" si="9"/>
        <v>0</v>
      </c>
      <c r="AB28" s="219">
        <v>0</v>
      </c>
      <c r="AC28" s="462">
        <f t="shared" si="10"/>
        <v>0</v>
      </c>
    </row>
    <row r="29" spans="1:29" ht="18" x14ac:dyDescent="0.25">
      <c r="A29" s="191" t="s">
        <v>674</v>
      </c>
      <c r="B29" s="228" t="s">
        <v>1316</v>
      </c>
      <c r="C29" s="193" t="s">
        <v>1317</v>
      </c>
      <c r="D29" s="193"/>
      <c r="E29" s="194">
        <v>690</v>
      </c>
      <c r="F29" s="229">
        <v>690</v>
      </c>
      <c r="G29" s="230" t="s">
        <v>33</v>
      </c>
      <c r="H29" s="231">
        <v>0</v>
      </c>
      <c r="I29" s="232">
        <v>0</v>
      </c>
      <c r="J29" s="232">
        <v>0</v>
      </c>
      <c r="K29" s="232">
        <v>0</v>
      </c>
      <c r="L29" s="233">
        <v>0</v>
      </c>
      <c r="M29" s="232">
        <f t="shared" si="6"/>
        <v>0</v>
      </c>
      <c r="N29" s="234">
        <v>0</v>
      </c>
      <c r="O29" s="232">
        <f t="shared" si="7"/>
        <v>0</v>
      </c>
      <c r="P29" s="235"/>
      <c r="Q29" s="216"/>
      <c r="R29" s="236">
        <f t="shared" si="0"/>
        <v>0</v>
      </c>
      <c r="S29" s="237">
        <v>0</v>
      </c>
      <c r="T29" s="236">
        <f t="shared" si="1"/>
        <v>0</v>
      </c>
      <c r="U29" s="236">
        <f t="shared" si="2"/>
        <v>0</v>
      </c>
      <c r="V29" s="236">
        <f t="shared" si="3"/>
        <v>0</v>
      </c>
      <c r="W29" s="236">
        <f t="shared" si="4"/>
        <v>0</v>
      </c>
      <c r="X29" s="236">
        <f t="shared" si="5"/>
        <v>0</v>
      </c>
      <c r="Y29" s="238">
        <f t="shared" si="8"/>
        <v>0</v>
      </c>
      <c r="Z29" s="238">
        <f t="shared" si="9"/>
        <v>0</v>
      </c>
      <c r="AB29" s="219">
        <v>0</v>
      </c>
      <c r="AC29" s="462">
        <f t="shared" si="10"/>
        <v>0</v>
      </c>
    </row>
    <row r="30" spans="1:29" ht="18" x14ac:dyDescent="0.25">
      <c r="A30" s="191" t="s">
        <v>1298</v>
      </c>
      <c r="B30" s="228" t="s">
        <v>1318</v>
      </c>
      <c r="C30" s="193" t="s">
        <v>1319</v>
      </c>
      <c r="D30" s="193"/>
      <c r="E30" s="194">
        <v>200</v>
      </c>
      <c r="F30" s="229">
        <v>200</v>
      </c>
      <c r="G30" s="230" t="s">
        <v>33</v>
      </c>
      <c r="H30" s="231">
        <v>0</v>
      </c>
      <c r="I30" s="232">
        <v>0</v>
      </c>
      <c r="J30" s="232">
        <v>0</v>
      </c>
      <c r="K30" s="232">
        <v>0</v>
      </c>
      <c r="L30" s="233">
        <v>0</v>
      </c>
      <c r="M30" s="232">
        <f t="shared" si="6"/>
        <v>0</v>
      </c>
      <c r="N30" s="234">
        <v>0</v>
      </c>
      <c r="O30" s="232">
        <f t="shared" si="7"/>
        <v>0</v>
      </c>
      <c r="P30" s="235"/>
      <c r="Q30" s="216"/>
      <c r="R30" s="236">
        <f t="shared" si="0"/>
        <v>0</v>
      </c>
      <c r="S30" s="237">
        <v>0</v>
      </c>
      <c r="T30" s="236">
        <f t="shared" si="1"/>
        <v>0</v>
      </c>
      <c r="U30" s="236">
        <f t="shared" si="2"/>
        <v>0</v>
      </c>
      <c r="V30" s="236">
        <f t="shared" si="3"/>
        <v>0</v>
      </c>
      <c r="W30" s="236">
        <f t="shared" si="4"/>
        <v>0</v>
      </c>
      <c r="X30" s="236">
        <f t="shared" si="5"/>
        <v>0</v>
      </c>
      <c r="Y30" s="238">
        <f t="shared" si="8"/>
        <v>0</v>
      </c>
      <c r="Z30" s="238">
        <f t="shared" si="9"/>
        <v>0</v>
      </c>
      <c r="AB30" s="219">
        <v>0</v>
      </c>
      <c r="AC30" s="462">
        <f t="shared" si="10"/>
        <v>0</v>
      </c>
    </row>
    <row r="31" spans="1:29" ht="18" x14ac:dyDescent="0.25">
      <c r="A31" s="191" t="s">
        <v>1298</v>
      </c>
      <c r="B31" s="228" t="s">
        <v>1320</v>
      </c>
      <c r="C31" s="193" t="s">
        <v>1321</v>
      </c>
      <c r="D31" s="193"/>
      <c r="E31" s="194">
        <v>0</v>
      </c>
      <c r="F31" s="229">
        <v>0</v>
      </c>
      <c r="G31" s="230" t="s">
        <v>33</v>
      </c>
      <c r="H31" s="231">
        <v>0</v>
      </c>
      <c r="I31" s="232">
        <v>0</v>
      </c>
      <c r="J31" s="232">
        <v>0</v>
      </c>
      <c r="K31" s="232">
        <v>0</v>
      </c>
      <c r="L31" s="233">
        <v>0</v>
      </c>
      <c r="M31" s="232">
        <f t="shared" si="6"/>
        <v>0</v>
      </c>
      <c r="N31" s="234">
        <v>0</v>
      </c>
      <c r="O31" s="232">
        <f t="shared" si="7"/>
        <v>0</v>
      </c>
      <c r="P31" s="235"/>
      <c r="Q31" s="216"/>
      <c r="R31" s="236">
        <f t="shared" si="0"/>
        <v>0</v>
      </c>
      <c r="S31" s="237">
        <v>0</v>
      </c>
      <c r="T31" s="236">
        <f t="shared" si="1"/>
        <v>0</v>
      </c>
      <c r="U31" s="236">
        <f t="shared" si="2"/>
        <v>0</v>
      </c>
      <c r="V31" s="236">
        <f t="shared" si="3"/>
        <v>0</v>
      </c>
      <c r="W31" s="236">
        <f t="shared" si="4"/>
        <v>0</v>
      </c>
      <c r="X31" s="236">
        <f t="shared" si="5"/>
        <v>0</v>
      </c>
      <c r="Y31" s="238">
        <f t="shared" si="8"/>
        <v>0</v>
      </c>
      <c r="Z31" s="238">
        <f t="shared" si="9"/>
        <v>0</v>
      </c>
      <c r="AB31" s="219">
        <v>0</v>
      </c>
      <c r="AC31" s="462">
        <f t="shared" si="10"/>
        <v>0</v>
      </c>
    </row>
    <row r="32" spans="1:29" ht="30" x14ac:dyDescent="0.25">
      <c r="A32" s="191" t="s">
        <v>1272</v>
      </c>
      <c r="B32" s="228" t="s">
        <v>1273</v>
      </c>
      <c r="C32" s="193" t="s">
        <v>1274</v>
      </c>
      <c r="D32" s="193"/>
      <c r="E32" s="194">
        <v>109</v>
      </c>
      <c r="F32" s="229">
        <v>109</v>
      </c>
      <c r="G32" s="230" t="s">
        <v>33</v>
      </c>
      <c r="H32" s="231">
        <v>0</v>
      </c>
      <c r="I32" s="232">
        <v>0</v>
      </c>
      <c r="J32" s="232">
        <v>0</v>
      </c>
      <c r="K32" s="232">
        <v>0</v>
      </c>
      <c r="L32" s="233">
        <v>0</v>
      </c>
      <c r="M32" s="232">
        <f t="shared" si="6"/>
        <v>0</v>
      </c>
      <c r="N32" s="234">
        <v>0</v>
      </c>
      <c r="O32" s="232">
        <f t="shared" si="7"/>
        <v>0</v>
      </c>
      <c r="P32" s="235"/>
      <c r="Q32" s="216"/>
      <c r="R32" s="236">
        <f t="shared" si="0"/>
        <v>0</v>
      </c>
      <c r="S32" s="237">
        <v>0</v>
      </c>
      <c r="T32" s="236">
        <f t="shared" si="1"/>
        <v>0</v>
      </c>
      <c r="U32" s="236">
        <f t="shared" si="2"/>
        <v>0</v>
      </c>
      <c r="V32" s="236">
        <f t="shared" si="3"/>
        <v>0</v>
      </c>
      <c r="W32" s="236">
        <f t="shared" si="4"/>
        <v>0</v>
      </c>
      <c r="X32" s="236">
        <f t="shared" si="5"/>
        <v>0</v>
      </c>
      <c r="Y32" s="238">
        <f t="shared" si="8"/>
        <v>0</v>
      </c>
      <c r="Z32" s="238">
        <f t="shared" si="9"/>
        <v>0</v>
      </c>
      <c r="AB32" s="219">
        <v>0</v>
      </c>
      <c r="AC32" s="462">
        <f t="shared" si="10"/>
        <v>0</v>
      </c>
    </row>
    <row r="33" spans="1:29" ht="30" x14ac:dyDescent="0.25">
      <c r="A33" s="191" t="s">
        <v>189</v>
      </c>
      <c r="B33" s="228" t="s">
        <v>190</v>
      </c>
      <c r="C33" s="193" t="s">
        <v>191</v>
      </c>
      <c r="D33" s="193"/>
      <c r="E33" s="194">
        <v>15.4975</v>
      </c>
      <c r="F33" s="229">
        <v>15.4975</v>
      </c>
      <c r="G33" s="230" t="s">
        <v>76</v>
      </c>
      <c r="H33" s="231">
        <v>13</v>
      </c>
      <c r="I33" s="232">
        <v>0</v>
      </c>
      <c r="J33" s="232">
        <v>0</v>
      </c>
      <c r="K33" s="232">
        <v>0</v>
      </c>
      <c r="L33" s="233">
        <v>0</v>
      </c>
      <c r="M33" s="232">
        <f t="shared" si="6"/>
        <v>13</v>
      </c>
      <c r="N33" s="234">
        <v>13</v>
      </c>
      <c r="O33" s="232">
        <f t="shared" si="7"/>
        <v>0</v>
      </c>
      <c r="P33" s="235"/>
      <c r="Q33" s="216"/>
      <c r="R33" s="236">
        <f t="shared" si="0"/>
        <v>201.4675</v>
      </c>
      <c r="S33" s="237">
        <v>0</v>
      </c>
      <c r="T33" s="236">
        <f t="shared" si="1"/>
        <v>0</v>
      </c>
      <c r="U33" s="236">
        <f t="shared" si="2"/>
        <v>0</v>
      </c>
      <c r="V33" s="236">
        <f t="shared" si="3"/>
        <v>0</v>
      </c>
      <c r="W33" s="236">
        <f t="shared" si="4"/>
        <v>0</v>
      </c>
      <c r="X33" s="236">
        <f t="shared" si="5"/>
        <v>201.4675</v>
      </c>
      <c r="Y33" s="238">
        <f t="shared" si="8"/>
        <v>201.4675</v>
      </c>
      <c r="Z33" s="238">
        <f t="shared" si="9"/>
        <v>0</v>
      </c>
      <c r="AB33" s="219">
        <v>201.4675</v>
      </c>
      <c r="AC33" s="462">
        <f t="shared" si="10"/>
        <v>0</v>
      </c>
    </row>
    <row r="34" spans="1:29" ht="18" x14ac:dyDescent="0.25">
      <c r="A34" s="191" t="s">
        <v>228</v>
      </c>
      <c r="B34" s="228" t="s">
        <v>229</v>
      </c>
      <c r="C34" s="193" t="s">
        <v>230</v>
      </c>
      <c r="D34" s="193"/>
      <c r="E34" s="194">
        <v>13</v>
      </c>
      <c r="F34" s="229">
        <v>13</v>
      </c>
      <c r="G34" s="230" t="s">
        <v>33</v>
      </c>
      <c r="H34" s="231">
        <v>0</v>
      </c>
      <c r="I34" s="232">
        <v>0</v>
      </c>
      <c r="J34" s="232">
        <v>0</v>
      </c>
      <c r="K34" s="232">
        <v>0</v>
      </c>
      <c r="L34" s="233">
        <v>0</v>
      </c>
      <c r="M34" s="232">
        <f t="shared" si="6"/>
        <v>0</v>
      </c>
      <c r="N34" s="234">
        <v>0</v>
      </c>
      <c r="O34" s="232">
        <f t="shared" si="7"/>
        <v>0</v>
      </c>
      <c r="P34" s="235"/>
      <c r="Q34" s="216"/>
      <c r="R34" s="236">
        <f t="shared" si="0"/>
        <v>0</v>
      </c>
      <c r="S34" s="237">
        <v>0</v>
      </c>
      <c r="T34" s="236">
        <f t="shared" si="1"/>
        <v>0</v>
      </c>
      <c r="U34" s="236">
        <f t="shared" si="2"/>
        <v>0</v>
      </c>
      <c r="V34" s="236">
        <f t="shared" si="3"/>
        <v>0</v>
      </c>
      <c r="W34" s="236">
        <f t="shared" si="4"/>
        <v>0</v>
      </c>
      <c r="X34" s="236">
        <f t="shared" si="5"/>
        <v>0</v>
      </c>
      <c r="Y34" s="238">
        <f t="shared" si="8"/>
        <v>0</v>
      </c>
      <c r="Z34" s="238">
        <f t="shared" si="9"/>
        <v>0</v>
      </c>
      <c r="AB34" s="219">
        <v>0</v>
      </c>
      <c r="AC34" s="462">
        <f t="shared" si="10"/>
        <v>0</v>
      </c>
    </row>
    <row r="35" spans="1:29" ht="30" x14ac:dyDescent="0.25">
      <c r="A35" s="191" t="s">
        <v>228</v>
      </c>
      <c r="B35" s="228" t="s">
        <v>231</v>
      </c>
      <c r="C35" s="193" t="s">
        <v>232</v>
      </c>
      <c r="D35" s="193"/>
      <c r="E35" s="194">
        <v>20.99</v>
      </c>
      <c r="F35" s="229">
        <v>20.99</v>
      </c>
      <c r="G35" s="230" t="s">
        <v>33</v>
      </c>
      <c r="H35" s="231">
        <v>0</v>
      </c>
      <c r="I35" s="232">
        <v>0</v>
      </c>
      <c r="J35" s="232">
        <v>0</v>
      </c>
      <c r="K35" s="232">
        <v>0</v>
      </c>
      <c r="L35" s="233">
        <v>0</v>
      </c>
      <c r="M35" s="232">
        <f t="shared" si="6"/>
        <v>0</v>
      </c>
      <c r="N35" s="234">
        <v>0</v>
      </c>
      <c r="O35" s="232">
        <f t="shared" si="7"/>
        <v>0</v>
      </c>
      <c r="P35" s="235"/>
      <c r="Q35" s="216"/>
      <c r="R35" s="236">
        <f t="shared" si="0"/>
        <v>0</v>
      </c>
      <c r="S35" s="237">
        <v>0</v>
      </c>
      <c r="T35" s="236">
        <f t="shared" si="1"/>
        <v>0</v>
      </c>
      <c r="U35" s="236">
        <f t="shared" si="2"/>
        <v>0</v>
      </c>
      <c r="V35" s="236">
        <f t="shared" si="3"/>
        <v>0</v>
      </c>
      <c r="W35" s="236">
        <f t="shared" si="4"/>
        <v>0</v>
      </c>
      <c r="X35" s="236">
        <f t="shared" si="5"/>
        <v>0</v>
      </c>
      <c r="Y35" s="238">
        <f t="shared" si="8"/>
        <v>0</v>
      </c>
      <c r="Z35" s="238">
        <f t="shared" si="9"/>
        <v>0</v>
      </c>
      <c r="AB35" s="219">
        <v>0</v>
      </c>
      <c r="AC35" s="462">
        <f t="shared" si="10"/>
        <v>0</v>
      </c>
    </row>
    <row r="36" spans="1:29" ht="30" x14ac:dyDescent="0.25">
      <c r="A36" s="191"/>
      <c r="B36" s="228" t="s">
        <v>233</v>
      </c>
      <c r="C36" s="193" t="s">
        <v>234</v>
      </c>
      <c r="D36" s="193"/>
      <c r="E36" s="194">
        <v>16.989999999999998</v>
      </c>
      <c r="F36" s="229">
        <v>16.989999999999998</v>
      </c>
      <c r="G36" s="232" t="s">
        <v>33</v>
      </c>
      <c r="H36" s="231">
        <v>0</v>
      </c>
      <c r="I36" s="232">
        <v>0</v>
      </c>
      <c r="J36" s="232">
        <v>0</v>
      </c>
      <c r="K36" s="232">
        <v>0</v>
      </c>
      <c r="L36" s="233">
        <v>0</v>
      </c>
      <c r="M36" s="232">
        <f t="shared" si="6"/>
        <v>0</v>
      </c>
      <c r="N36" s="234">
        <v>0</v>
      </c>
      <c r="O36" s="232">
        <f t="shared" si="7"/>
        <v>0</v>
      </c>
      <c r="P36" s="235"/>
      <c r="Q36" s="241"/>
      <c r="R36" s="236">
        <f t="shared" si="0"/>
        <v>0</v>
      </c>
      <c r="S36" s="237">
        <v>0</v>
      </c>
      <c r="T36" s="236">
        <f t="shared" si="1"/>
        <v>0</v>
      </c>
      <c r="U36" s="236">
        <f t="shared" si="2"/>
        <v>0</v>
      </c>
      <c r="V36" s="236">
        <f t="shared" si="3"/>
        <v>0</v>
      </c>
      <c r="W36" s="236">
        <f t="shared" si="4"/>
        <v>0</v>
      </c>
      <c r="X36" s="236">
        <f t="shared" si="5"/>
        <v>0</v>
      </c>
      <c r="Y36" s="238">
        <f t="shared" si="8"/>
        <v>0</v>
      </c>
      <c r="Z36" s="238">
        <f t="shared" si="9"/>
        <v>0</v>
      </c>
      <c r="AB36" s="219">
        <v>0</v>
      </c>
      <c r="AC36" s="462">
        <f t="shared" si="10"/>
        <v>0</v>
      </c>
    </row>
    <row r="37" spans="1:29" ht="30" x14ac:dyDescent="0.25">
      <c r="A37" s="191" t="s">
        <v>228</v>
      </c>
      <c r="B37" s="228" t="s">
        <v>235</v>
      </c>
      <c r="C37" s="193" t="s">
        <v>236</v>
      </c>
      <c r="D37" s="193"/>
      <c r="E37" s="194">
        <v>4</v>
      </c>
      <c r="F37" s="229">
        <v>4</v>
      </c>
      <c r="G37" s="230" t="s">
        <v>33</v>
      </c>
      <c r="H37" s="231">
        <v>0</v>
      </c>
      <c r="I37" s="232">
        <v>0</v>
      </c>
      <c r="J37" s="232">
        <v>0</v>
      </c>
      <c r="K37" s="232">
        <v>0</v>
      </c>
      <c r="L37" s="233">
        <v>0</v>
      </c>
      <c r="M37" s="232">
        <f t="shared" si="6"/>
        <v>0</v>
      </c>
      <c r="N37" s="234">
        <v>0</v>
      </c>
      <c r="O37" s="232">
        <f t="shared" si="7"/>
        <v>0</v>
      </c>
      <c r="P37" s="239"/>
      <c r="Q37" s="216"/>
      <c r="R37" s="236">
        <f t="shared" si="0"/>
        <v>0</v>
      </c>
      <c r="S37" s="237">
        <v>0</v>
      </c>
      <c r="T37" s="236">
        <f t="shared" si="1"/>
        <v>0</v>
      </c>
      <c r="U37" s="236">
        <f t="shared" si="2"/>
        <v>0</v>
      </c>
      <c r="V37" s="236">
        <f t="shared" si="3"/>
        <v>0</v>
      </c>
      <c r="W37" s="236">
        <f t="shared" si="4"/>
        <v>0</v>
      </c>
      <c r="X37" s="236">
        <f t="shared" si="5"/>
        <v>0</v>
      </c>
      <c r="Y37" s="238">
        <f t="shared" si="8"/>
        <v>0</v>
      </c>
      <c r="Z37" s="238">
        <f t="shared" si="9"/>
        <v>0</v>
      </c>
      <c r="AB37" s="219">
        <v>0</v>
      </c>
      <c r="AC37" s="462">
        <f t="shared" si="10"/>
        <v>0</v>
      </c>
    </row>
    <row r="38" spans="1:29" x14ac:dyDescent="0.25">
      <c r="A38" s="191"/>
      <c r="B38" s="228" t="s">
        <v>237</v>
      </c>
      <c r="C38" s="193" t="s">
        <v>238</v>
      </c>
      <c r="D38" s="193"/>
      <c r="E38" s="194">
        <v>199.06</v>
      </c>
      <c r="F38" s="229">
        <v>199.06</v>
      </c>
      <c r="G38" s="230" t="s">
        <v>33</v>
      </c>
      <c r="H38" s="231">
        <v>0</v>
      </c>
      <c r="I38" s="232">
        <v>0</v>
      </c>
      <c r="J38" s="232">
        <v>0</v>
      </c>
      <c r="K38" s="232">
        <v>0</v>
      </c>
      <c r="L38" s="233">
        <v>0</v>
      </c>
      <c r="M38" s="232">
        <f t="shared" si="6"/>
        <v>0</v>
      </c>
      <c r="N38" s="234">
        <v>0</v>
      </c>
      <c r="O38" s="232">
        <f t="shared" si="7"/>
        <v>0</v>
      </c>
      <c r="P38" s="239"/>
      <c r="Q38" s="216"/>
      <c r="R38" s="236">
        <f t="shared" si="0"/>
        <v>0</v>
      </c>
      <c r="S38" s="237">
        <v>0</v>
      </c>
      <c r="T38" s="236">
        <f t="shared" si="1"/>
        <v>0</v>
      </c>
      <c r="U38" s="236">
        <f t="shared" si="2"/>
        <v>0</v>
      </c>
      <c r="V38" s="236">
        <f t="shared" si="3"/>
        <v>0</v>
      </c>
      <c r="W38" s="236">
        <f t="shared" si="4"/>
        <v>0</v>
      </c>
      <c r="X38" s="236">
        <f t="shared" si="5"/>
        <v>0</v>
      </c>
      <c r="Y38" s="238">
        <f t="shared" si="8"/>
        <v>0</v>
      </c>
      <c r="Z38" s="238">
        <f t="shared" si="9"/>
        <v>0</v>
      </c>
      <c r="AB38" s="219">
        <v>0</v>
      </c>
      <c r="AC38" s="462">
        <f t="shared" si="10"/>
        <v>0</v>
      </c>
    </row>
    <row r="39" spans="1:29" ht="18" x14ac:dyDescent="0.25">
      <c r="A39" s="191" t="s">
        <v>674</v>
      </c>
      <c r="B39" s="228" t="s">
        <v>681</v>
      </c>
      <c r="C39" s="193" t="s">
        <v>682</v>
      </c>
      <c r="D39" s="193"/>
      <c r="E39" s="194">
        <v>15.02</v>
      </c>
      <c r="F39" s="229">
        <v>15.02</v>
      </c>
      <c r="G39" s="230" t="s">
        <v>33</v>
      </c>
      <c r="H39" s="231">
        <v>0</v>
      </c>
      <c r="I39" s="232">
        <v>0</v>
      </c>
      <c r="J39" s="232">
        <v>0</v>
      </c>
      <c r="K39" s="232">
        <v>0</v>
      </c>
      <c r="L39" s="233">
        <v>0</v>
      </c>
      <c r="M39" s="232">
        <f t="shared" si="6"/>
        <v>0</v>
      </c>
      <c r="N39" s="234">
        <v>0</v>
      </c>
      <c r="O39" s="232">
        <f t="shared" si="7"/>
        <v>0</v>
      </c>
      <c r="P39" s="235"/>
      <c r="Q39" s="216"/>
      <c r="R39" s="236">
        <f t="shared" si="0"/>
        <v>0</v>
      </c>
      <c r="S39" s="237">
        <v>0</v>
      </c>
      <c r="T39" s="236">
        <f t="shared" si="1"/>
        <v>0</v>
      </c>
      <c r="U39" s="236">
        <f t="shared" si="2"/>
        <v>0</v>
      </c>
      <c r="V39" s="236">
        <f t="shared" si="3"/>
        <v>0</v>
      </c>
      <c r="W39" s="236">
        <f t="shared" si="4"/>
        <v>0</v>
      </c>
      <c r="X39" s="236">
        <f t="shared" si="5"/>
        <v>0</v>
      </c>
      <c r="Y39" s="238">
        <f t="shared" si="8"/>
        <v>0</v>
      </c>
      <c r="Z39" s="238">
        <f t="shared" si="9"/>
        <v>0</v>
      </c>
      <c r="AB39" s="219">
        <v>0</v>
      </c>
      <c r="AC39" s="462">
        <f t="shared" si="10"/>
        <v>0</v>
      </c>
    </row>
    <row r="40" spans="1:29" ht="18" x14ac:dyDescent="0.25">
      <c r="A40" s="191" t="s">
        <v>228</v>
      </c>
      <c r="B40" s="228" t="s">
        <v>239</v>
      </c>
      <c r="C40" s="193" t="s">
        <v>240</v>
      </c>
      <c r="D40" s="193"/>
      <c r="E40" s="194">
        <v>3.5</v>
      </c>
      <c r="F40" s="229">
        <v>3.5</v>
      </c>
      <c r="G40" s="230" t="s">
        <v>33</v>
      </c>
      <c r="H40" s="231">
        <v>1</v>
      </c>
      <c r="I40" s="232">
        <v>0</v>
      </c>
      <c r="J40" s="232">
        <v>0</v>
      </c>
      <c r="K40" s="232">
        <v>0</v>
      </c>
      <c r="L40" s="233">
        <v>0</v>
      </c>
      <c r="M40" s="232">
        <f t="shared" si="6"/>
        <v>1</v>
      </c>
      <c r="N40" s="234">
        <v>1</v>
      </c>
      <c r="O40" s="232">
        <f t="shared" si="7"/>
        <v>0</v>
      </c>
      <c r="P40" s="235"/>
      <c r="Q40" s="216"/>
      <c r="R40" s="236">
        <f t="shared" si="0"/>
        <v>3.5</v>
      </c>
      <c r="S40" s="237">
        <v>0</v>
      </c>
      <c r="T40" s="236">
        <f t="shared" si="1"/>
        <v>0</v>
      </c>
      <c r="U40" s="236">
        <f t="shared" si="2"/>
        <v>0</v>
      </c>
      <c r="V40" s="236">
        <f t="shared" si="3"/>
        <v>0</v>
      </c>
      <c r="W40" s="236">
        <f t="shared" si="4"/>
        <v>0</v>
      </c>
      <c r="X40" s="236">
        <f t="shared" si="5"/>
        <v>3.5</v>
      </c>
      <c r="Y40" s="238">
        <f t="shared" si="8"/>
        <v>3.5</v>
      </c>
      <c r="Z40" s="238">
        <f t="shared" si="9"/>
        <v>0</v>
      </c>
      <c r="AB40" s="219">
        <v>3.5</v>
      </c>
      <c r="AC40" s="462">
        <f t="shared" si="10"/>
        <v>0</v>
      </c>
    </row>
    <row r="41" spans="1:29" ht="18" x14ac:dyDescent="0.25">
      <c r="A41" s="191" t="s">
        <v>1271</v>
      </c>
      <c r="B41" s="228" t="s">
        <v>1642</v>
      </c>
      <c r="C41" s="193" t="s">
        <v>1643</v>
      </c>
      <c r="D41" s="193"/>
      <c r="E41" s="194">
        <v>518.66</v>
      </c>
      <c r="F41" s="229">
        <v>518.66</v>
      </c>
      <c r="G41" s="230" t="s">
        <v>53</v>
      </c>
      <c r="H41" s="231">
        <v>1</v>
      </c>
      <c r="I41" s="232">
        <v>0</v>
      </c>
      <c r="J41" s="232">
        <v>0</v>
      </c>
      <c r="K41" s="232">
        <v>0</v>
      </c>
      <c r="L41" s="233">
        <v>0</v>
      </c>
      <c r="M41" s="232">
        <f t="shared" si="6"/>
        <v>1</v>
      </c>
      <c r="N41" s="234">
        <v>1</v>
      </c>
      <c r="O41" s="232">
        <f t="shared" si="7"/>
        <v>0</v>
      </c>
      <c r="P41" s="235"/>
      <c r="Q41" s="216"/>
      <c r="R41" s="236">
        <f t="shared" si="0"/>
        <v>518.66</v>
      </c>
      <c r="S41" s="237">
        <v>0</v>
      </c>
      <c r="T41" s="236">
        <f t="shared" si="1"/>
        <v>0</v>
      </c>
      <c r="U41" s="236">
        <f t="shared" si="2"/>
        <v>0</v>
      </c>
      <c r="V41" s="236">
        <f t="shared" si="3"/>
        <v>0</v>
      </c>
      <c r="W41" s="236">
        <f t="shared" si="4"/>
        <v>0</v>
      </c>
      <c r="X41" s="236">
        <f t="shared" si="5"/>
        <v>518.66</v>
      </c>
      <c r="Y41" s="238">
        <f t="shared" si="8"/>
        <v>518.66</v>
      </c>
      <c r="Z41" s="238">
        <f t="shared" si="9"/>
        <v>0</v>
      </c>
      <c r="AB41" s="219">
        <v>518.66</v>
      </c>
      <c r="AC41" s="462">
        <f t="shared" si="10"/>
        <v>0</v>
      </c>
    </row>
    <row r="42" spans="1:29" ht="18" x14ac:dyDescent="0.25">
      <c r="A42" s="191" t="s">
        <v>1601</v>
      </c>
      <c r="B42" s="228" t="s">
        <v>1602</v>
      </c>
      <c r="C42" s="193" t="s">
        <v>1603</v>
      </c>
      <c r="D42" s="193"/>
      <c r="E42" s="194">
        <v>155.18</v>
      </c>
      <c r="F42" s="229">
        <v>155.18</v>
      </c>
      <c r="G42" s="230" t="s">
        <v>33</v>
      </c>
      <c r="H42" s="231">
        <v>4</v>
      </c>
      <c r="I42" s="232">
        <v>0</v>
      </c>
      <c r="J42" s="232">
        <v>0</v>
      </c>
      <c r="K42" s="232">
        <v>0</v>
      </c>
      <c r="L42" s="233">
        <v>0</v>
      </c>
      <c r="M42" s="232">
        <f t="shared" si="6"/>
        <v>4</v>
      </c>
      <c r="N42" s="234">
        <v>4</v>
      </c>
      <c r="O42" s="232">
        <f t="shared" si="7"/>
        <v>0</v>
      </c>
      <c r="P42" s="235"/>
      <c r="Q42" s="216"/>
      <c r="R42" s="236">
        <f t="shared" si="0"/>
        <v>620.72</v>
      </c>
      <c r="S42" s="237">
        <v>0</v>
      </c>
      <c r="T42" s="236">
        <f t="shared" si="1"/>
        <v>0</v>
      </c>
      <c r="U42" s="236">
        <f t="shared" si="2"/>
        <v>0</v>
      </c>
      <c r="V42" s="236">
        <f t="shared" si="3"/>
        <v>0</v>
      </c>
      <c r="W42" s="236">
        <f t="shared" si="4"/>
        <v>0</v>
      </c>
      <c r="X42" s="236">
        <f t="shared" si="5"/>
        <v>620.72</v>
      </c>
      <c r="Y42" s="238">
        <f t="shared" si="8"/>
        <v>620.72</v>
      </c>
      <c r="Z42" s="238">
        <f t="shared" si="9"/>
        <v>0</v>
      </c>
      <c r="AB42" s="219">
        <v>620.72</v>
      </c>
      <c r="AC42" s="462">
        <f t="shared" si="10"/>
        <v>0</v>
      </c>
    </row>
    <row r="43" spans="1:29" ht="18" x14ac:dyDescent="0.25">
      <c r="A43" s="191" t="s">
        <v>1298</v>
      </c>
      <c r="B43" s="228" t="s">
        <v>1322</v>
      </c>
      <c r="C43" s="193" t="s">
        <v>1323</v>
      </c>
      <c r="D43" s="193"/>
      <c r="E43" s="194">
        <v>12.25</v>
      </c>
      <c r="F43" s="229">
        <v>12.25</v>
      </c>
      <c r="G43" s="230" t="s">
        <v>33</v>
      </c>
      <c r="H43" s="231">
        <v>59</v>
      </c>
      <c r="I43" s="232">
        <v>0</v>
      </c>
      <c r="J43" s="232">
        <v>0</v>
      </c>
      <c r="K43" s="232">
        <v>0</v>
      </c>
      <c r="L43" s="233">
        <v>0</v>
      </c>
      <c r="M43" s="232">
        <f t="shared" si="6"/>
        <v>59</v>
      </c>
      <c r="N43" s="234">
        <v>59</v>
      </c>
      <c r="O43" s="232">
        <f t="shared" si="7"/>
        <v>0</v>
      </c>
      <c r="P43" s="235"/>
      <c r="Q43" s="216"/>
      <c r="R43" s="236">
        <f t="shared" si="0"/>
        <v>722.75</v>
      </c>
      <c r="S43" s="237">
        <v>0</v>
      </c>
      <c r="T43" s="236">
        <f t="shared" si="1"/>
        <v>0</v>
      </c>
      <c r="U43" s="236">
        <f t="shared" si="2"/>
        <v>0</v>
      </c>
      <c r="V43" s="236">
        <f t="shared" si="3"/>
        <v>0</v>
      </c>
      <c r="W43" s="236">
        <f t="shared" si="4"/>
        <v>0</v>
      </c>
      <c r="X43" s="236">
        <f t="shared" si="5"/>
        <v>722.75</v>
      </c>
      <c r="Y43" s="238">
        <f t="shared" si="8"/>
        <v>722.75</v>
      </c>
      <c r="Z43" s="238">
        <f t="shared" si="9"/>
        <v>0</v>
      </c>
      <c r="AB43" s="219">
        <v>722.75</v>
      </c>
      <c r="AC43" s="462">
        <f t="shared" si="10"/>
        <v>0</v>
      </c>
    </row>
    <row r="44" spans="1:29" ht="30" x14ac:dyDescent="0.25">
      <c r="A44" s="191" t="s">
        <v>1053</v>
      </c>
      <c r="B44" s="228" t="s">
        <v>1056</v>
      </c>
      <c r="C44" s="193" t="s">
        <v>1057</v>
      </c>
      <c r="D44" s="193"/>
      <c r="E44" s="194">
        <v>493</v>
      </c>
      <c r="F44" s="229">
        <v>493</v>
      </c>
      <c r="G44" s="230" t="s">
        <v>33</v>
      </c>
      <c r="H44" s="231">
        <v>1</v>
      </c>
      <c r="I44" s="232">
        <v>0</v>
      </c>
      <c r="J44" s="232">
        <v>0</v>
      </c>
      <c r="K44" s="232">
        <v>0</v>
      </c>
      <c r="L44" s="233">
        <v>0</v>
      </c>
      <c r="M44" s="232">
        <f t="shared" si="6"/>
        <v>1</v>
      </c>
      <c r="N44" s="234">
        <v>1</v>
      </c>
      <c r="O44" s="232">
        <f t="shared" si="7"/>
        <v>0</v>
      </c>
      <c r="P44" s="235"/>
      <c r="Q44" s="216"/>
      <c r="R44" s="236">
        <f t="shared" si="0"/>
        <v>493</v>
      </c>
      <c r="S44" s="237">
        <v>0</v>
      </c>
      <c r="T44" s="236">
        <f t="shared" si="1"/>
        <v>0</v>
      </c>
      <c r="U44" s="236">
        <f t="shared" si="2"/>
        <v>0</v>
      </c>
      <c r="V44" s="236">
        <f t="shared" si="3"/>
        <v>0</v>
      </c>
      <c r="W44" s="236">
        <f t="shared" si="4"/>
        <v>0</v>
      </c>
      <c r="X44" s="236">
        <f t="shared" si="5"/>
        <v>493</v>
      </c>
      <c r="Y44" s="238">
        <f t="shared" si="8"/>
        <v>493</v>
      </c>
      <c r="Z44" s="238">
        <f t="shared" si="9"/>
        <v>0</v>
      </c>
      <c r="AB44" s="219">
        <v>493</v>
      </c>
      <c r="AC44" s="462">
        <f t="shared" si="10"/>
        <v>0</v>
      </c>
    </row>
    <row r="45" spans="1:29" ht="30" x14ac:dyDescent="0.25">
      <c r="A45" s="191" t="s">
        <v>1053</v>
      </c>
      <c r="B45" s="228" t="s">
        <v>1058</v>
      </c>
      <c r="C45" s="193" t="s">
        <v>1059</v>
      </c>
      <c r="D45" s="193"/>
      <c r="E45" s="194">
        <v>8.4</v>
      </c>
      <c r="F45" s="229">
        <v>8.4</v>
      </c>
      <c r="G45" s="230" t="s">
        <v>33</v>
      </c>
      <c r="H45" s="231">
        <v>2</v>
      </c>
      <c r="I45" s="232">
        <v>0</v>
      </c>
      <c r="J45" s="232">
        <v>0</v>
      </c>
      <c r="K45" s="232">
        <v>0</v>
      </c>
      <c r="L45" s="233">
        <v>0</v>
      </c>
      <c r="M45" s="232">
        <f t="shared" si="6"/>
        <v>2</v>
      </c>
      <c r="N45" s="234">
        <v>2</v>
      </c>
      <c r="O45" s="232">
        <f t="shared" si="7"/>
        <v>0</v>
      </c>
      <c r="P45" s="239"/>
      <c r="Q45" s="216"/>
      <c r="R45" s="236">
        <f t="shared" si="0"/>
        <v>16.8</v>
      </c>
      <c r="S45" s="237">
        <v>0</v>
      </c>
      <c r="T45" s="236">
        <f t="shared" si="1"/>
        <v>0</v>
      </c>
      <c r="U45" s="236">
        <f t="shared" si="2"/>
        <v>0</v>
      </c>
      <c r="V45" s="236">
        <f t="shared" si="3"/>
        <v>0</v>
      </c>
      <c r="W45" s="236">
        <f t="shared" si="4"/>
        <v>0</v>
      </c>
      <c r="X45" s="236">
        <f t="shared" si="5"/>
        <v>16.8</v>
      </c>
      <c r="Y45" s="238">
        <f t="shared" si="8"/>
        <v>16.8</v>
      </c>
      <c r="Z45" s="238">
        <f t="shared" si="9"/>
        <v>0</v>
      </c>
      <c r="AB45" s="219">
        <v>16.799999999999983</v>
      </c>
      <c r="AC45" s="462">
        <f t="shared" si="10"/>
        <v>0</v>
      </c>
    </row>
    <row r="46" spans="1:29" ht="30" x14ac:dyDescent="0.25">
      <c r="A46" s="191" t="s">
        <v>1053</v>
      </c>
      <c r="B46" s="228" t="s">
        <v>1060</v>
      </c>
      <c r="C46" s="193" t="s">
        <v>1061</v>
      </c>
      <c r="D46" s="193"/>
      <c r="E46" s="194">
        <v>2.79</v>
      </c>
      <c r="F46" s="229">
        <v>2.79</v>
      </c>
      <c r="G46" s="230" t="s">
        <v>33</v>
      </c>
      <c r="H46" s="231">
        <v>0</v>
      </c>
      <c r="I46" s="232">
        <v>0</v>
      </c>
      <c r="J46" s="232">
        <v>0</v>
      </c>
      <c r="K46" s="232">
        <v>0</v>
      </c>
      <c r="L46" s="233">
        <v>0</v>
      </c>
      <c r="M46" s="232">
        <f t="shared" si="6"/>
        <v>0</v>
      </c>
      <c r="N46" s="234">
        <v>0</v>
      </c>
      <c r="O46" s="232">
        <f t="shared" si="7"/>
        <v>0</v>
      </c>
      <c r="P46" s="239"/>
      <c r="Q46" s="216"/>
      <c r="R46" s="236">
        <f t="shared" si="0"/>
        <v>0</v>
      </c>
      <c r="S46" s="237">
        <v>0</v>
      </c>
      <c r="T46" s="236">
        <f t="shared" si="1"/>
        <v>0</v>
      </c>
      <c r="U46" s="236">
        <f t="shared" si="2"/>
        <v>0</v>
      </c>
      <c r="V46" s="236">
        <f t="shared" si="3"/>
        <v>0</v>
      </c>
      <c r="W46" s="236">
        <f t="shared" si="4"/>
        <v>0</v>
      </c>
      <c r="X46" s="236">
        <f t="shared" si="5"/>
        <v>0</v>
      </c>
      <c r="Y46" s="238">
        <f t="shared" si="8"/>
        <v>0</v>
      </c>
      <c r="Z46" s="238">
        <f t="shared" si="9"/>
        <v>0</v>
      </c>
      <c r="AB46" s="219">
        <v>0</v>
      </c>
      <c r="AC46" s="462">
        <f t="shared" si="10"/>
        <v>0</v>
      </c>
    </row>
    <row r="47" spans="1:29" ht="45" x14ac:dyDescent="0.25">
      <c r="A47" s="191" t="s">
        <v>1272</v>
      </c>
      <c r="B47" s="228" t="s">
        <v>1275</v>
      </c>
      <c r="C47" s="193" t="s">
        <v>1276</v>
      </c>
      <c r="D47" s="193"/>
      <c r="E47" s="194">
        <v>1608.92</v>
      </c>
      <c r="F47" s="229">
        <v>1608.92</v>
      </c>
      <c r="G47" s="230" t="s">
        <v>33</v>
      </c>
      <c r="H47" s="231">
        <v>0</v>
      </c>
      <c r="I47" s="232">
        <v>0</v>
      </c>
      <c r="J47" s="232">
        <v>0</v>
      </c>
      <c r="K47" s="232">
        <v>0</v>
      </c>
      <c r="L47" s="233">
        <v>0</v>
      </c>
      <c r="M47" s="232">
        <f t="shared" si="6"/>
        <v>0</v>
      </c>
      <c r="N47" s="234">
        <v>0</v>
      </c>
      <c r="O47" s="232">
        <f t="shared" si="7"/>
        <v>0</v>
      </c>
      <c r="P47" s="239"/>
      <c r="Q47" s="216"/>
      <c r="R47" s="236">
        <f t="shared" si="0"/>
        <v>0</v>
      </c>
      <c r="S47" s="237">
        <v>0</v>
      </c>
      <c r="T47" s="236">
        <f t="shared" si="1"/>
        <v>0</v>
      </c>
      <c r="U47" s="236">
        <f t="shared" si="2"/>
        <v>0</v>
      </c>
      <c r="V47" s="236">
        <f t="shared" si="3"/>
        <v>0</v>
      </c>
      <c r="W47" s="236">
        <f t="shared" si="4"/>
        <v>0</v>
      </c>
      <c r="X47" s="236">
        <f t="shared" si="5"/>
        <v>0</v>
      </c>
      <c r="Y47" s="238">
        <f t="shared" si="8"/>
        <v>0</v>
      </c>
      <c r="Z47" s="238">
        <f t="shared" si="9"/>
        <v>0</v>
      </c>
      <c r="AB47" s="219">
        <v>0</v>
      </c>
      <c r="AC47" s="462">
        <f t="shared" si="10"/>
        <v>0</v>
      </c>
    </row>
    <row r="48" spans="1:29" ht="30" x14ac:dyDescent="0.25">
      <c r="A48" s="191" t="s">
        <v>674</v>
      </c>
      <c r="B48" s="228" t="s">
        <v>683</v>
      </c>
      <c r="C48" s="193" t="s">
        <v>684</v>
      </c>
      <c r="D48" s="193"/>
      <c r="E48" s="194">
        <v>998</v>
      </c>
      <c r="F48" s="229">
        <v>998</v>
      </c>
      <c r="G48" s="230" t="s">
        <v>33</v>
      </c>
      <c r="H48" s="231">
        <v>1</v>
      </c>
      <c r="I48" s="232">
        <v>0</v>
      </c>
      <c r="J48" s="232">
        <v>0</v>
      </c>
      <c r="K48" s="232">
        <v>0</v>
      </c>
      <c r="L48" s="233">
        <v>0</v>
      </c>
      <c r="M48" s="232">
        <f t="shared" si="6"/>
        <v>1</v>
      </c>
      <c r="N48" s="234">
        <v>1</v>
      </c>
      <c r="O48" s="232">
        <f t="shared" si="7"/>
        <v>0</v>
      </c>
      <c r="P48" s="239"/>
      <c r="Q48" s="216"/>
      <c r="R48" s="236">
        <f t="shared" si="0"/>
        <v>998</v>
      </c>
      <c r="S48" s="237">
        <v>0</v>
      </c>
      <c r="T48" s="236">
        <f t="shared" si="1"/>
        <v>0</v>
      </c>
      <c r="U48" s="236">
        <f t="shared" si="2"/>
        <v>0</v>
      </c>
      <c r="V48" s="236">
        <f t="shared" si="3"/>
        <v>0</v>
      </c>
      <c r="W48" s="236">
        <f t="shared" si="4"/>
        <v>0</v>
      </c>
      <c r="X48" s="236">
        <f t="shared" si="5"/>
        <v>998</v>
      </c>
      <c r="Y48" s="238">
        <f t="shared" si="8"/>
        <v>998</v>
      </c>
      <c r="Z48" s="238">
        <f t="shared" si="9"/>
        <v>0</v>
      </c>
      <c r="AB48" s="219">
        <v>998</v>
      </c>
      <c r="AC48" s="462">
        <f t="shared" si="10"/>
        <v>0</v>
      </c>
    </row>
    <row r="49" spans="1:29" ht="30" x14ac:dyDescent="0.25">
      <c r="A49" s="191" t="s">
        <v>1271</v>
      </c>
      <c r="B49" s="228" t="s">
        <v>1644</v>
      </c>
      <c r="C49" s="193" t="s">
        <v>1645</v>
      </c>
      <c r="D49" s="193"/>
      <c r="E49" s="194">
        <v>64.790000000000006</v>
      </c>
      <c r="F49" s="229">
        <v>64.790000000000006</v>
      </c>
      <c r="G49" s="230" t="s">
        <v>33</v>
      </c>
      <c r="H49" s="231">
        <v>0</v>
      </c>
      <c r="I49" s="232">
        <v>0</v>
      </c>
      <c r="J49" s="232">
        <v>0</v>
      </c>
      <c r="K49" s="232">
        <v>0</v>
      </c>
      <c r="L49" s="233">
        <v>0</v>
      </c>
      <c r="M49" s="232">
        <f t="shared" si="6"/>
        <v>0</v>
      </c>
      <c r="N49" s="234">
        <v>0</v>
      </c>
      <c r="O49" s="232">
        <f t="shared" si="7"/>
        <v>0</v>
      </c>
      <c r="P49" s="239"/>
      <c r="Q49" s="216"/>
      <c r="R49" s="236">
        <f t="shared" si="0"/>
        <v>0</v>
      </c>
      <c r="S49" s="237">
        <v>0</v>
      </c>
      <c r="T49" s="236">
        <f t="shared" si="1"/>
        <v>0</v>
      </c>
      <c r="U49" s="236">
        <f t="shared" si="2"/>
        <v>0</v>
      </c>
      <c r="V49" s="236">
        <f t="shared" si="3"/>
        <v>0</v>
      </c>
      <c r="W49" s="236">
        <f t="shared" si="4"/>
        <v>0</v>
      </c>
      <c r="X49" s="236">
        <f t="shared" si="5"/>
        <v>0</v>
      </c>
      <c r="Y49" s="238">
        <f t="shared" si="8"/>
        <v>0</v>
      </c>
      <c r="Z49" s="238">
        <f t="shared" si="9"/>
        <v>0</v>
      </c>
      <c r="AB49" s="219">
        <v>0</v>
      </c>
      <c r="AC49" s="462">
        <f t="shared" si="10"/>
        <v>0</v>
      </c>
    </row>
    <row r="50" spans="1:29" ht="30" x14ac:dyDescent="0.25">
      <c r="A50" s="191" t="s">
        <v>1271</v>
      </c>
      <c r="B50" s="228" t="s">
        <v>1646</v>
      </c>
      <c r="C50" s="193" t="s">
        <v>1647</v>
      </c>
      <c r="D50" s="193"/>
      <c r="E50" s="194">
        <v>68.900000000000006</v>
      </c>
      <c r="F50" s="229">
        <v>68.900000000000006</v>
      </c>
      <c r="G50" s="230" t="s">
        <v>33</v>
      </c>
      <c r="H50" s="231">
        <v>0</v>
      </c>
      <c r="I50" s="232">
        <v>0</v>
      </c>
      <c r="J50" s="232">
        <v>0</v>
      </c>
      <c r="K50" s="232">
        <v>0</v>
      </c>
      <c r="L50" s="233">
        <v>0</v>
      </c>
      <c r="M50" s="232">
        <f t="shared" si="6"/>
        <v>0</v>
      </c>
      <c r="N50" s="234">
        <v>0</v>
      </c>
      <c r="O50" s="232">
        <f t="shared" si="7"/>
        <v>0</v>
      </c>
      <c r="P50" s="239"/>
      <c r="Q50" s="216"/>
      <c r="R50" s="236">
        <f t="shared" si="0"/>
        <v>0</v>
      </c>
      <c r="S50" s="237">
        <v>0</v>
      </c>
      <c r="T50" s="236">
        <f t="shared" si="1"/>
        <v>0</v>
      </c>
      <c r="U50" s="236">
        <f t="shared" si="2"/>
        <v>0</v>
      </c>
      <c r="V50" s="236">
        <f t="shared" si="3"/>
        <v>0</v>
      </c>
      <c r="W50" s="236">
        <f t="shared" si="4"/>
        <v>0</v>
      </c>
      <c r="X50" s="236">
        <f t="shared" si="5"/>
        <v>0</v>
      </c>
      <c r="Y50" s="238">
        <f t="shared" si="8"/>
        <v>0</v>
      </c>
      <c r="Z50" s="238">
        <f t="shared" si="9"/>
        <v>0</v>
      </c>
      <c r="AB50" s="219">
        <v>0</v>
      </c>
      <c r="AC50" s="462">
        <f t="shared" si="10"/>
        <v>0</v>
      </c>
    </row>
    <row r="51" spans="1:29" ht="30" x14ac:dyDescent="0.25">
      <c r="A51" s="191" t="s">
        <v>1271</v>
      </c>
      <c r="B51" s="228" t="s">
        <v>1648</v>
      </c>
      <c r="C51" s="193" t="s">
        <v>1649</v>
      </c>
      <c r="D51" s="193"/>
      <c r="E51" s="194">
        <v>49.83</v>
      </c>
      <c r="F51" s="229">
        <v>49.83</v>
      </c>
      <c r="G51" s="230" t="s">
        <v>53</v>
      </c>
      <c r="H51" s="231">
        <v>0</v>
      </c>
      <c r="I51" s="232">
        <v>0</v>
      </c>
      <c r="J51" s="232">
        <v>0</v>
      </c>
      <c r="K51" s="232">
        <v>0</v>
      </c>
      <c r="L51" s="233">
        <v>0</v>
      </c>
      <c r="M51" s="232">
        <f t="shared" si="6"/>
        <v>0</v>
      </c>
      <c r="N51" s="234">
        <v>0</v>
      </c>
      <c r="O51" s="232">
        <f t="shared" si="7"/>
        <v>0</v>
      </c>
      <c r="P51" s="239"/>
      <c r="Q51" s="216"/>
      <c r="R51" s="236">
        <f t="shared" si="0"/>
        <v>0</v>
      </c>
      <c r="S51" s="237">
        <v>0</v>
      </c>
      <c r="T51" s="236">
        <f t="shared" si="1"/>
        <v>0</v>
      </c>
      <c r="U51" s="236">
        <f t="shared" si="2"/>
        <v>0</v>
      </c>
      <c r="V51" s="236">
        <f t="shared" si="3"/>
        <v>0</v>
      </c>
      <c r="W51" s="236">
        <f t="shared" si="4"/>
        <v>0</v>
      </c>
      <c r="X51" s="236">
        <f t="shared" si="5"/>
        <v>0</v>
      </c>
      <c r="Y51" s="238">
        <f t="shared" si="8"/>
        <v>0</v>
      </c>
      <c r="Z51" s="238">
        <f t="shared" si="9"/>
        <v>0</v>
      </c>
      <c r="AB51" s="219">
        <v>0</v>
      </c>
      <c r="AC51" s="462">
        <f t="shared" si="10"/>
        <v>0</v>
      </c>
    </row>
    <row r="52" spans="1:29" ht="30" x14ac:dyDescent="0.25">
      <c r="A52" s="191" t="s">
        <v>1271</v>
      </c>
      <c r="B52" s="228" t="s">
        <v>1650</v>
      </c>
      <c r="C52" s="193" t="s">
        <v>1651</v>
      </c>
      <c r="D52" s="193"/>
      <c r="E52" s="194">
        <v>61.48</v>
      </c>
      <c r="F52" s="229">
        <v>61.48</v>
      </c>
      <c r="G52" s="230" t="s">
        <v>53</v>
      </c>
      <c r="H52" s="231">
        <v>0</v>
      </c>
      <c r="I52" s="232">
        <v>0</v>
      </c>
      <c r="J52" s="232">
        <v>0</v>
      </c>
      <c r="K52" s="232">
        <v>0</v>
      </c>
      <c r="L52" s="233">
        <v>0</v>
      </c>
      <c r="M52" s="232">
        <f t="shared" si="6"/>
        <v>0</v>
      </c>
      <c r="N52" s="234">
        <v>0</v>
      </c>
      <c r="O52" s="232">
        <f t="shared" si="7"/>
        <v>0</v>
      </c>
      <c r="P52" s="239"/>
      <c r="Q52" s="216"/>
      <c r="R52" s="236">
        <f t="shared" si="0"/>
        <v>0</v>
      </c>
      <c r="S52" s="237">
        <v>0</v>
      </c>
      <c r="T52" s="236">
        <f t="shared" si="1"/>
        <v>0</v>
      </c>
      <c r="U52" s="236">
        <f t="shared" si="2"/>
        <v>0</v>
      </c>
      <c r="V52" s="236">
        <f t="shared" si="3"/>
        <v>0</v>
      </c>
      <c r="W52" s="236">
        <f t="shared" si="4"/>
        <v>0</v>
      </c>
      <c r="X52" s="236">
        <f t="shared" si="5"/>
        <v>0</v>
      </c>
      <c r="Y52" s="238">
        <f t="shared" si="8"/>
        <v>0</v>
      </c>
      <c r="Z52" s="238">
        <f t="shared" si="9"/>
        <v>0</v>
      </c>
      <c r="AB52" s="219">
        <v>0</v>
      </c>
      <c r="AC52" s="462">
        <f t="shared" si="10"/>
        <v>0</v>
      </c>
    </row>
    <row r="53" spans="1:29" ht="18" x14ac:dyDescent="0.25">
      <c r="A53" s="191" t="s">
        <v>1271</v>
      </c>
      <c r="B53" s="228" t="s">
        <v>1652</v>
      </c>
      <c r="C53" s="193" t="s">
        <v>1653</v>
      </c>
      <c r="D53" s="193"/>
      <c r="E53" s="194">
        <v>64.680000000000007</v>
      </c>
      <c r="F53" s="229">
        <v>64.680000000000007</v>
      </c>
      <c r="G53" s="230" t="s">
        <v>33</v>
      </c>
      <c r="H53" s="231">
        <v>0</v>
      </c>
      <c r="I53" s="232">
        <v>0</v>
      </c>
      <c r="J53" s="232">
        <v>0</v>
      </c>
      <c r="K53" s="232">
        <v>0</v>
      </c>
      <c r="L53" s="233">
        <v>0</v>
      </c>
      <c r="M53" s="232">
        <f t="shared" si="6"/>
        <v>0</v>
      </c>
      <c r="N53" s="234">
        <v>0</v>
      </c>
      <c r="O53" s="232">
        <f t="shared" si="7"/>
        <v>0</v>
      </c>
      <c r="P53" s="235"/>
      <c r="Q53" s="216"/>
      <c r="R53" s="236">
        <f t="shared" si="0"/>
        <v>0</v>
      </c>
      <c r="S53" s="237">
        <v>0</v>
      </c>
      <c r="T53" s="236">
        <f t="shared" si="1"/>
        <v>0</v>
      </c>
      <c r="U53" s="236">
        <f t="shared" si="2"/>
        <v>0</v>
      </c>
      <c r="V53" s="236">
        <f t="shared" si="3"/>
        <v>0</v>
      </c>
      <c r="W53" s="236">
        <f t="shared" si="4"/>
        <v>0</v>
      </c>
      <c r="X53" s="236">
        <f t="shared" si="5"/>
        <v>0</v>
      </c>
      <c r="Y53" s="238">
        <f t="shared" si="8"/>
        <v>0</v>
      </c>
      <c r="Z53" s="238">
        <f t="shared" si="9"/>
        <v>0</v>
      </c>
      <c r="AB53" s="219">
        <v>0</v>
      </c>
      <c r="AC53" s="462">
        <f t="shared" si="10"/>
        <v>0</v>
      </c>
    </row>
    <row r="54" spans="1:29" ht="30" x14ac:dyDescent="0.25">
      <c r="A54" s="191" t="s">
        <v>1271</v>
      </c>
      <c r="B54" s="228" t="s">
        <v>1654</v>
      </c>
      <c r="C54" s="193" t="s">
        <v>1655</v>
      </c>
      <c r="D54" s="193"/>
      <c r="E54" s="194">
        <v>48.139999999999993</v>
      </c>
      <c r="F54" s="229">
        <v>48.139999999999993</v>
      </c>
      <c r="G54" s="230" t="s">
        <v>53</v>
      </c>
      <c r="H54" s="231">
        <v>0</v>
      </c>
      <c r="I54" s="232">
        <v>0</v>
      </c>
      <c r="J54" s="232">
        <v>0</v>
      </c>
      <c r="K54" s="232">
        <v>0</v>
      </c>
      <c r="L54" s="233">
        <v>0</v>
      </c>
      <c r="M54" s="232">
        <f t="shared" si="6"/>
        <v>0</v>
      </c>
      <c r="N54" s="234">
        <v>0</v>
      </c>
      <c r="O54" s="232">
        <f t="shared" si="7"/>
        <v>0</v>
      </c>
      <c r="P54" s="235"/>
      <c r="Q54" s="216"/>
      <c r="R54" s="236">
        <f t="shared" si="0"/>
        <v>0</v>
      </c>
      <c r="S54" s="237">
        <v>0</v>
      </c>
      <c r="T54" s="236">
        <f t="shared" si="1"/>
        <v>0</v>
      </c>
      <c r="U54" s="236">
        <f t="shared" si="2"/>
        <v>0</v>
      </c>
      <c r="V54" s="236">
        <f t="shared" si="3"/>
        <v>0</v>
      </c>
      <c r="W54" s="236">
        <f t="shared" si="4"/>
        <v>0</v>
      </c>
      <c r="X54" s="236">
        <f t="shared" si="5"/>
        <v>0</v>
      </c>
      <c r="Y54" s="238">
        <f t="shared" si="8"/>
        <v>0</v>
      </c>
      <c r="Z54" s="238">
        <f t="shared" si="9"/>
        <v>0</v>
      </c>
      <c r="AB54" s="219">
        <v>0</v>
      </c>
      <c r="AC54" s="462">
        <f t="shared" si="10"/>
        <v>0</v>
      </c>
    </row>
    <row r="55" spans="1:29" ht="18" x14ac:dyDescent="0.25">
      <c r="A55" s="191" t="s">
        <v>1271</v>
      </c>
      <c r="B55" s="228" t="s">
        <v>1656</v>
      </c>
      <c r="C55" s="193" t="s">
        <v>1657</v>
      </c>
      <c r="D55" s="193"/>
      <c r="E55" s="194">
        <v>84.45</v>
      </c>
      <c r="F55" s="229">
        <v>84.45</v>
      </c>
      <c r="G55" s="230" t="s">
        <v>53</v>
      </c>
      <c r="H55" s="231">
        <v>0</v>
      </c>
      <c r="I55" s="232">
        <v>0</v>
      </c>
      <c r="J55" s="232">
        <v>0</v>
      </c>
      <c r="K55" s="232">
        <v>0</v>
      </c>
      <c r="L55" s="233">
        <v>0</v>
      </c>
      <c r="M55" s="232">
        <f t="shared" si="6"/>
        <v>0</v>
      </c>
      <c r="N55" s="234">
        <v>0</v>
      </c>
      <c r="O55" s="232">
        <f t="shared" si="7"/>
        <v>0</v>
      </c>
      <c r="P55" s="239"/>
      <c r="Q55" s="216"/>
      <c r="R55" s="236">
        <f t="shared" si="0"/>
        <v>0</v>
      </c>
      <c r="S55" s="237">
        <v>0</v>
      </c>
      <c r="T55" s="236">
        <f t="shared" si="1"/>
        <v>0</v>
      </c>
      <c r="U55" s="236">
        <f t="shared" si="2"/>
        <v>0</v>
      </c>
      <c r="V55" s="236">
        <f t="shared" si="3"/>
        <v>0</v>
      </c>
      <c r="W55" s="236">
        <f t="shared" si="4"/>
        <v>0</v>
      </c>
      <c r="X55" s="236">
        <f t="shared" si="5"/>
        <v>0</v>
      </c>
      <c r="Y55" s="238">
        <f t="shared" si="8"/>
        <v>0</v>
      </c>
      <c r="Z55" s="238">
        <f t="shared" si="9"/>
        <v>0</v>
      </c>
      <c r="AB55" s="219">
        <v>0</v>
      </c>
      <c r="AC55" s="462">
        <f t="shared" si="10"/>
        <v>0</v>
      </c>
    </row>
    <row r="56" spans="1:29" ht="18" x14ac:dyDescent="0.25">
      <c r="A56" s="191" t="s">
        <v>1271</v>
      </c>
      <c r="B56" s="228" t="s">
        <v>1658</v>
      </c>
      <c r="C56" s="193" t="s">
        <v>1659</v>
      </c>
      <c r="D56" s="193"/>
      <c r="E56" s="194">
        <v>46.191199999999995</v>
      </c>
      <c r="F56" s="229">
        <v>46.191199999999995</v>
      </c>
      <c r="G56" s="230" t="s">
        <v>53</v>
      </c>
      <c r="H56" s="231">
        <v>0</v>
      </c>
      <c r="I56" s="232">
        <v>0</v>
      </c>
      <c r="J56" s="232">
        <v>0</v>
      </c>
      <c r="K56" s="232">
        <v>0</v>
      </c>
      <c r="L56" s="233">
        <v>0</v>
      </c>
      <c r="M56" s="232">
        <f t="shared" si="6"/>
        <v>0</v>
      </c>
      <c r="N56" s="234">
        <v>0</v>
      </c>
      <c r="O56" s="232">
        <f t="shared" si="7"/>
        <v>0</v>
      </c>
      <c r="P56" s="235"/>
      <c r="Q56" s="216"/>
      <c r="R56" s="236">
        <f t="shared" si="0"/>
        <v>0</v>
      </c>
      <c r="S56" s="237">
        <v>0</v>
      </c>
      <c r="T56" s="236">
        <f t="shared" si="1"/>
        <v>0</v>
      </c>
      <c r="U56" s="236">
        <f t="shared" si="2"/>
        <v>0</v>
      </c>
      <c r="V56" s="236">
        <f t="shared" si="3"/>
        <v>0</v>
      </c>
      <c r="W56" s="236">
        <f t="shared" si="4"/>
        <v>0</v>
      </c>
      <c r="X56" s="236">
        <f t="shared" si="5"/>
        <v>0</v>
      </c>
      <c r="Y56" s="238">
        <f t="shared" si="8"/>
        <v>0</v>
      </c>
      <c r="Z56" s="238">
        <f t="shared" si="9"/>
        <v>0</v>
      </c>
      <c r="AB56" s="219">
        <v>0</v>
      </c>
      <c r="AC56" s="462">
        <f t="shared" si="10"/>
        <v>0</v>
      </c>
    </row>
    <row r="57" spans="1:29" ht="30" x14ac:dyDescent="0.25">
      <c r="A57" s="191" t="s">
        <v>228</v>
      </c>
      <c r="B57" s="228" t="s">
        <v>243</v>
      </c>
      <c r="C57" s="193" t="s">
        <v>244</v>
      </c>
      <c r="D57" s="193"/>
      <c r="E57" s="194">
        <v>128.71</v>
      </c>
      <c r="F57" s="229">
        <v>128.71</v>
      </c>
      <c r="G57" s="230" t="s">
        <v>33</v>
      </c>
      <c r="H57" s="231">
        <v>0</v>
      </c>
      <c r="I57" s="232">
        <v>0</v>
      </c>
      <c r="J57" s="232">
        <v>0</v>
      </c>
      <c r="K57" s="232">
        <v>0</v>
      </c>
      <c r="L57" s="233">
        <v>0</v>
      </c>
      <c r="M57" s="232">
        <f t="shared" si="6"/>
        <v>0</v>
      </c>
      <c r="N57" s="234">
        <v>0</v>
      </c>
      <c r="O57" s="232">
        <f t="shared" si="7"/>
        <v>0</v>
      </c>
      <c r="P57" s="235"/>
      <c r="Q57" s="216"/>
      <c r="R57" s="236">
        <f t="shared" si="0"/>
        <v>0</v>
      </c>
      <c r="S57" s="237">
        <v>0</v>
      </c>
      <c r="T57" s="236">
        <f t="shared" si="1"/>
        <v>0</v>
      </c>
      <c r="U57" s="236">
        <f t="shared" si="2"/>
        <v>0</v>
      </c>
      <c r="V57" s="236">
        <f t="shared" si="3"/>
        <v>0</v>
      </c>
      <c r="W57" s="236">
        <f t="shared" si="4"/>
        <v>0</v>
      </c>
      <c r="X57" s="236">
        <f t="shared" si="5"/>
        <v>0</v>
      </c>
      <c r="Y57" s="238">
        <f t="shared" si="8"/>
        <v>0</v>
      </c>
      <c r="Z57" s="238">
        <f t="shared" si="9"/>
        <v>0</v>
      </c>
      <c r="AB57" s="219">
        <v>0</v>
      </c>
      <c r="AC57" s="462">
        <f t="shared" si="10"/>
        <v>0</v>
      </c>
    </row>
    <row r="58" spans="1:29" ht="18" x14ac:dyDescent="0.25">
      <c r="A58" s="191" t="s">
        <v>1298</v>
      </c>
      <c r="B58" s="228" t="s">
        <v>1324</v>
      </c>
      <c r="C58" s="193" t="s">
        <v>1325</v>
      </c>
      <c r="D58" s="193"/>
      <c r="E58" s="194">
        <v>358.72</v>
      </c>
      <c r="F58" s="229">
        <v>358.72</v>
      </c>
      <c r="G58" s="230" t="s">
        <v>33</v>
      </c>
      <c r="H58" s="231">
        <v>0</v>
      </c>
      <c r="I58" s="232">
        <v>0</v>
      </c>
      <c r="J58" s="232">
        <v>0</v>
      </c>
      <c r="K58" s="232">
        <v>0</v>
      </c>
      <c r="L58" s="233">
        <v>0</v>
      </c>
      <c r="M58" s="232">
        <f t="shared" si="6"/>
        <v>0</v>
      </c>
      <c r="N58" s="234">
        <v>0</v>
      </c>
      <c r="O58" s="232">
        <f t="shared" si="7"/>
        <v>0</v>
      </c>
      <c r="P58" s="235"/>
      <c r="Q58" s="216"/>
      <c r="R58" s="236">
        <f t="shared" si="0"/>
        <v>0</v>
      </c>
      <c r="S58" s="237">
        <v>0</v>
      </c>
      <c r="T58" s="236">
        <f t="shared" si="1"/>
        <v>0</v>
      </c>
      <c r="U58" s="236">
        <f t="shared" si="2"/>
        <v>0</v>
      </c>
      <c r="V58" s="236">
        <f t="shared" si="3"/>
        <v>0</v>
      </c>
      <c r="W58" s="236">
        <f t="shared" si="4"/>
        <v>0</v>
      </c>
      <c r="X58" s="236">
        <f t="shared" si="5"/>
        <v>0</v>
      </c>
      <c r="Y58" s="238">
        <f t="shared" si="8"/>
        <v>0</v>
      </c>
      <c r="Z58" s="238">
        <f t="shared" si="9"/>
        <v>0</v>
      </c>
      <c r="AB58" s="219">
        <v>0</v>
      </c>
      <c r="AC58" s="462">
        <f t="shared" si="10"/>
        <v>0</v>
      </c>
    </row>
    <row r="59" spans="1:29" ht="30" x14ac:dyDescent="0.25">
      <c r="A59" s="191"/>
      <c r="B59" s="228" t="s">
        <v>1748</v>
      </c>
      <c r="C59" s="193" t="s">
        <v>1749</v>
      </c>
      <c r="D59" s="193"/>
      <c r="E59" s="194">
        <v>1426.8</v>
      </c>
      <c r="F59" s="229">
        <v>1426.8</v>
      </c>
      <c r="G59" s="230" t="s">
        <v>33</v>
      </c>
      <c r="H59" s="231">
        <v>17</v>
      </c>
      <c r="I59" s="232">
        <v>0</v>
      </c>
      <c r="J59" s="232">
        <v>0</v>
      </c>
      <c r="K59" s="232">
        <v>0</v>
      </c>
      <c r="L59" s="233">
        <v>0</v>
      </c>
      <c r="M59" s="232">
        <f t="shared" si="6"/>
        <v>17</v>
      </c>
      <c r="N59" s="234">
        <v>17</v>
      </c>
      <c r="O59" s="232">
        <f t="shared" si="7"/>
        <v>0</v>
      </c>
      <c r="P59" s="239"/>
      <c r="Q59" s="216"/>
      <c r="R59" s="236">
        <f t="shared" si="0"/>
        <v>24255.599999999999</v>
      </c>
      <c r="S59" s="237">
        <v>0</v>
      </c>
      <c r="T59" s="236">
        <f t="shared" si="1"/>
        <v>0</v>
      </c>
      <c r="U59" s="236">
        <f t="shared" si="2"/>
        <v>0</v>
      </c>
      <c r="V59" s="236">
        <f t="shared" si="3"/>
        <v>0</v>
      </c>
      <c r="W59" s="236">
        <f t="shared" si="4"/>
        <v>0</v>
      </c>
      <c r="X59" s="236">
        <f t="shared" si="5"/>
        <v>24255.599999999999</v>
      </c>
      <c r="Y59" s="238">
        <f t="shared" si="8"/>
        <v>24255.599999999999</v>
      </c>
      <c r="Z59" s="238">
        <f t="shared" si="9"/>
        <v>0</v>
      </c>
      <c r="AB59" s="219">
        <v>24255.599999999999</v>
      </c>
      <c r="AC59" s="462">
        <f t="shared" si="10"/>
        <v>0</v>
      </c>
    </row>
    <row r="60" spans="1:29" ht="30" x14ac:dyDescent="0.25">
      <c r="A60" s="191" t="s">
        <v>1298</v>
      </c>
      <c r="B60" s="228" t="s">
        <v>1326</v>
      </c>
      <c r="C60" s="193" t="s">
        <v>1327</v>
      </c>
      <c r="D60" s="193"/>
      <c r="E60" s="194">
        <v>145</v>
      </c>
      <c r="F60" s="229">
        <v>145</v>
      </c>
      <c r="G60" s="230" t="s">
        <v>33</v>
      </c>
      <c r="H60" s="231">
        <v>0</v>
      </c>
      <c r="I60" s="232">
        <v>0</v>
      </c>
      <c r="J60" s="232">
        <v>0</v>
      </c>
      <c r="K60" s="232">
        <v>0</v>
      </c>
      <c r="L60" s="233">
        <v>0</v>
      </c>
      <c r="M60" s="232">
        <f t="shared" si="6"/>
        <v>0</v>
      </c>
      <c r="N60" s="234">
        <v>0</v>
      </c>
      <c r="O60" s="232">
        <f t="shared" si="7"/>
        <v>0</v>
      </c>
      <c r="P60" s="239"/>
      <c r="Q60" s="216"/>
      <c r="R60" s="236">
        <f t="shared" si="0"/>
        <v>0</v>
      </c>
      <c r="S60" s="237">
        <v>0</v>
      </c>
      <c r="T60" s="236">
        <f t="shared" si="1"/>
        <v>0</v>
      </c>
      <c r="U60" s="236">
        <f t="shared" si="2"/>
        <v>0</v>
      </c>
      <c r="V60" s="236">
        <f t="shared" si="3"/>
        <v>0</v>
      </c>
      <c r="W60" s="236">
        <f t="shared" si="4"/>
        <v>0</v>
      </c>
      <c r="X60" s="236">
        <f t="shared" si="5"/>
        <v>0</v>
      </c>
      <c r="Y60" s="238">
        <f t="shared" si="8"/>
        <v>0</v>
      </c>
      <c r="Z60" s="238">
        <f t="shared" si="9"/>
        <v>0</v>
      </c>
      <c r="AB60" s="219">
        <v>0</v>
      </c>
      <c r="AC60" s="462">
        <f t="shared" si="10"/>
        <v>0</v>
      </c>
    </row>
    <row r="61" spans="1:29" ht="18" x14ac:dyDescent="0.25">
      <c r="A61" s="191" t="s">
        <v>1053</v>
      </c>
      <c r="B61" s="228" t="s">
        <v>1062</v>
      </c>
      <c r="C61" s="193" t="s">
        <v>1063</v>
      </c>
      <c r="D61" s="193"/>
      <c r="E61" s="194">
        <v>63.92</v>
      </c>
      <c r="F61" s="229">
        <v>63.92</v>
      </c>
      <c r="G61" s="230" t="s">
        <v>33</v>
      </c>
      <c r="H61" s="231">
        <v>3</v>
      </c>
      <c r="I61" s="232">
        <v>0</v>
      </c>
      <c r="J61" s="232">
        <v>0</v>
      </c>
      <c r="K61" s="232">
        <v>0</v>
      </c>
      <c r="L61" s="233">
        <v>0</v>
      </c>
      <c r="M61" s="232">
        <f t="shared" si="6"/>
        <v>3</v>
      </c>
      <c r="N61" s="234">
        <v>3</v>
      </c>
      <c r="O61" s="232">
        <f t="shared" si="7"/>
        <v>0</v>
      </c>
      <c r="P61" s="242"/>
      <c r="Q61" s="216"/>
      <c r="R61" s="236">
        <f t="shared" si="0"/>
        <v>191.76</v>
      </c>
      <c r="S61" s="237">
        <v>0</v>
      </c>
      <c r="T61" s="236">
        <f t="shared" si="1"/>
        <v>0</v>
      </c>
      <c r="U61" s="236">
        <f t="shared" si="2"/>
        <v>0</v>
      </c>
      <c r="V61" s="236">
        <f t="shared" si="3"/>
        <v>0</v>
      </c>
      <c r="W61" s="236">
        <f t="shared" si="4"/>
        <v>0</v>
      </c>
      <c r="X61" s="236">
        <f t="shared" si="5"/>
        <v>191.76</v>
      </c>
      <c r="Y61" s="238">
        <f t="shared" si="8"/>
        <v>191.76</v>
      </c>
      <c r="Z61" s="238">
        <f t="shared" si="9"/>
        <v>0</v>
      </c>
      <c r="AB61" s="219">
        <v>191.76</v>
      </c>
      <c r="AC61" s="462">
        <f t="shared" si="10"/>
        <v>0</v>
      </c>
    </row>
    <row r="62" spans="1:29" ht="30" x14ac:dyDescent="0.25">
      <c r="A62" s="191" t="s">
        <v>1053</v>
      </c>
      <c r="B62" s="228" t="s">
        <v>1064</v>
      </c>
      <c r="C62" s="193" t="s">
        <v>1065</v>
      </c>
      <c r="D62" s="193"/>
      <c r="E62" s="194">
        <v>60.35</v>
      </c>
      <c r="F62" s="229">
        <v>60.35</v>
      </c>
      <c r="G62" s="230" t="s">
        <v>33</v>
      </c>
      <c r="H62" s="231">
        <v>0</v>
      </c>
      <c r="I62" s="232">
        <v>0</v>
      </c>
      <c r="J62" s="232">
        <v>0</v>
      </c>
      <c r="K62" s="232">
        <v>0</v>
      </c>
      <c r="L62" s="233">
        <v>0</v>
      </c>
      <c r="M62" s="232">
        <f t="shared" si="6"/>
        <v>0</v>
      </c>
      <c r="N62" s="234">
        <v>0</v>
      </c>
      <c r="O62" s="232">
        <f t="shared" si="7"/>
        <v>0</v>
      </c>
      <c r="P62" s="242"/>
      <c r="Q62" s="216"/>
      <c r="R62" s="236">
        <f t="shared" si="0"/>
        <v>0</v>
      </c>
      <c r="S62" s="237">
        <v>0</v>
      </c>
      <c r="T62" s="236">
        <f t="shared" si="1"/>
        <v>0</v>
      </c>
      <c r="U62" s="236">
        <f t="shared" si="2"/>
        <v>0</v>
      </c>
      <c r="V62" s="236">
        <f t="shared" si="3"/>
        <v>0</v>
      </c>
      <c r="W62" s="236">
        <f t="shared" si="4"/>
        <v>0</v>
      </c>
      <c r="X62" s="236">
        <f t="shared" si="5"/>
        <v>0</v>
      </c>
      <c r="Y62" s="238">
        <f t="shared" si="8"/>
        <v>0</v>
      </c>
      <c r="Z62" s="238">
        <f t="shared" si="9"/>
        <v>0</v>
      </c>
      <c r="AB62" s="219">
        <v>0</v>
      </c>
      <c r="AC62" s="462">
        <f t="shared" si="10"/>
        <v>0</v>
      </c>
    </row>
    <row r="63" spans="1:29" ht="30" x14ac:dyDescent="0.25">
      <c r="A63" s="191" t="s">
        <v>1271</v>
      </c>
      <c r="B63" s="228" t="s">
        <v>1662</v>
      </c>
      <c r="C63" s="193" t="s">
        <v>1663</v>
      </c>
      <c r="D63" s="193"/>
      <c r="E63" s="194">
        <v>4794.74</v>
      </c>
      <c r="F63" s="229">
        <v>4794.74</v>
      </c>
      <c r="G63" s="230" t="s">
        <v>1368</v>
      </c>
      <c r="H63" s="231">
        <v>0</v>
      </c>
      <c r="I63" s="232">
        <v>0</v>
      </c>
      <c r="J63" s="232">
        <v>0</v>
      </c>
      <c r="K63" s="232">
        <v>0</v>
      </c>
      <c r="L63" s="233">
        <v>0</v>
      </c>
      <c r="M63" s="232">
        <f t="shared" si="6"/>
        <v>0</v>
      </c>
      <c r="N63" s="234">
        <v>0</v>
      </c>
      <c r="O63" s="232">
        <f t="shared" si="7"/>
        <v>0</v>
      </c>
      <c r="P63" s="242"/>
      <c r="Q63" s="216"/>
      <c r="R63" s="236">
        <f t="shared" si="0"/>
        <v>0</v>
      </c>
      <c r="S63" s="237">
        <v>0</v>
      </c>
      <c r="T63" s="236">
        <f t="shared" si="1"/>
        <v>0</v>
      </c>
      <c r="U63" s="236">
        <f t="shared" si="2"/>
        <v>0</v>
      </c>
      <c r="V63" s="236">
        <f t="shared" si="3"/>
        <v>0</v>
      </c>
      <c r="W63" s="236">
        <f t="shared" si="4"/>
        <v>0</v>
      </c>
      <c r="X63" s="236">
        <f t="shared" si="5"/>
        <v>0</v>
      </c>
      <c r="Y63" s="238">
        <f t="shared" si="8"/>
        <v>0</v>
      </c>
      <c r="Z63" s="238">
        <f t="shared" si="9"/>
        <v>0</v>
      </c>
      <c r="AB63" s="219">
        <v>0</v>
      </c>
      <c r="AC63" s="462">
        <f t="shared" si="10"/>
        <v>0</v>
      </c>
    </row>
    <row r="64" spans="1:29" ht="42.75" x14ac:dyDescent="0.25">
      <c r="A64" s="191" t="s">
        <v>1540</v>
      </c>
      <c r="B64" s="228" t="s">
        <v>1543</v>
      </c>
      <c r="C64" s="193" t="s">
        <v>1544</v>
      </c>
      <c r="D64" s="193"/>
      <c r="E64" s="194">
        <v>492.45</v>
      </c>
      <c r="F64" s="229">
        <v>492.45</v>
      </c>
      <c r="G64" s="230" t="s">
        <v>53</v>
      </c>
      <c r="H64" s="231">
        <v>0</v>
      </c>
      <c r="I64" s="232">
        <v>0</v>
      </c>
      <c r="J64" s="232">
        <v>0</v>
      </c>
      <c r="K64" s="232">
        <v>0</v>
      </c>
      <c r="L64" s="233">
        <v>0</v>
      </c>
      <c r="M64" s="232">
        <f t="shared" si="6"/>
        <v>0</v>
      </c>
      <c r="N64" s="234">
        <v>0</v>
      </c>
      <c r="O64" s="232">
        <f t="shared" si="7"/>
        <v>0</v>
      </c>
      <c r="P64" s="242"/>
      <c r="Q64" s="216"/>
      <c r="R64" s="236">
        <f t="shared" si="0"/>
        <v>0</v>
      </c>
      <c r="S64" s="237">
        <v>0</v>
      </c>
      <c r="T64" s="236">
        <f t="shared" si="1"/>
        <v>0</v>
      </c>
      <c r="U64" s="236">
        <f t="shared" si="2"/>
        <v>0</v>
      </c>
      <c r="V64" s="236">
        <f t="shared" si="3"/>
        <v>0</v>
      </c>
      <c r="W64" s="236">
        <f t="shared" si="4"/>
        <v>0</v>
      </c>
      <c r="X64" s="236">
        <f t="shared" si="5"/>
        <v>0</v>
      </c>
      <c r="Y64" s="238">
        <f t="shared" si="8"/>
        <v>0</v>
      </c>
      <c r="Z64" s="238">
        <f t="shared" si="9"/>
        <v>0</v>
      </c>
      <c r="AB64" s="219">
        <v>0</v>
      </c>
      <c r="AC64" s="462">
        <f t="shared" si="10"/>
        <v>0</v>
      </c>
    </row>
    <row r="65" spans="1:29" ht="18" x14ac:dyDescent="0.25">
      <c r="A65" s="191" t="s">
        <v>1271</v>
      </c>
      <c r="B65" s="228" t="s">
        <v>1660</v>
      </c>
      <c r="C65" s="195" t="s">
        <v>1661</v>
      </c>
      <c r="D65" s="195"/>
      <c r="E65" s="194">
        <v>1077.1400000000001</v>
      </c>
      <c r="F65" s="229">
        <v>1077.1400000000001</v>
      </c>
      <c r="G65" s="230" t="s">
        <v>1368</v>
      </c>
      <c r="H65" s="231">
        <v>7</v>
      </c>
      <c r="I65" s="232">
        <v>0</v>
      </c>
      <c r="J65" s="232">
        <v>0</v>
      </c>
      <c r="K65" s="232">
        <v>0</v>
      </c>
      <c r="L65" s="233">
        <v>0</v>
      </c>
      <c r="M65" s="232">
        <f t="shared" si="6"/>
        <v>7</v>
      </c>
      <c r="N65" s="234">
        <v>7</v>
      </c>
      <c r="O65" s="232">
        <f t="shared" si="7"/>
        <v>0</v>
      </c>
      <c r="P65" s="243"/>
      <c r="Q65" s="216"/>
      <c r="R65" s="236">
        <f t="shared" si="0"/>
        <v>7539.9800000000005</v>
      </c>
      <c r="S65" s="237">
        <v>0</v>
      </c>
      <c r="T65" s="236">
        <f t="shared" si="1"/>
        <v>0</v>
      </c>
      <c r="U65" s="236">
        <f t="shared" si="2"/>
        <v>0</v>
      </c>
      <c r="V65" s="236">
        <f t="shared" si="3"/>
        <v>0</v>
      </c>
      <c r="W65" s="236">
        <f t="shared" si="4"/>
        <v>0</v>
      </c>
      <c r="X65" s="236">
        <f t="shared" si="5"/>
        <v>7539.9800000000005</v>
      </c>
      <c r="Y65" s="238">
        <f t="shared" si="8"/>
        <v>7539.9800000000005</v>
      </c>
      <c r="Z65" s="238">
        <f t="shared" si="9"/>
        <v>0</v>
      </c>
      <c r="AB65" s="219">
        <v>7539.9800000000005</v>
      </c>
      <c r="AC65" s="462">
        <f t="shared" si="10"/>
        <v>0</v>
      </c>
    </row>
    <row r="66" spans="1:29" ht="30" x14ac:dyDescent="0.25">
      <c r="A66" s="191" t="s">
        <v>1298</v>
      </c>
      <c r="B66" s="228" t="s">
        <v>1328</v>
      </c>
      <c r="C66" s="193" t="s">
        <v>1329</v>
      </c>
      <c r="D66" s="193"/>
      <c r="E66" s="194">
        <v>395.61</v>
      </c>
      <c r="F66" s="229">
        <v>395.61</v>
      </c>
      <c r="G66" s="230" t="s">
        <v>33</v>
      </c>
      <c r="H66" s="231">
        <v>0</v>
      </c>
      <c r="I66" s="232">
        <v>0</v>
      </c>
      <c r="J66" s="232">
        <v>0</v>
      </c>
      <c r="K66" s="232">
        <v>0</v>
      </c>
      <c r="L66" s="233">
        <v>0</v>
      </c>
      <c r="M66" s="232">
        <f t="shared" si="6"/>
        <v>0</v>
      </c>
      <c r="N66" s="234">
        <v>0</v>
      </c>
      <c r="O66" s="232">
        <f t="shared" si="7"/>
        <v>0</v>
      </c>
      <c r="P66" s="242"/>
      <c r="Q66" s="216"/>
      <c r="R66" s="236">
        <f t="shared" si="0"/>
        <v>0</v>
      </c>
      <c r="S66" s="237">
        <v>0</v>
      </c>
      <c r="T66" s="236">
        <f t="shared" si="1"/>
        <v>0</v>
      </c>
      <c r="U66" s="236">
        <f t="shared" si="2"/>
        <v>0</v>
      </c>
      <c r="V66" s="236">
        <f t="shared" si="3"/>
        <v>0</v>
      </c>
      <c r="W66" s="236">
        <f t="shared" si="4"/>
        <v>0</v>
      </c>
      <c r="X66" s="236">
        <f t="shared" si="5"/>
        <v>0</v>
      </c>
      <c r="Y66" s="238">
        <f t="shared" si="8"/>
        <v>0</v>
      </c>
      <c r="Z66" s="238">
        <f t="shared" si="9"/>
        <v>0</v>
      </c>
      <c r="AB66" s="219">
        <v>0</v>
      </c>
      <c r="AC66" s="462">
        <f t="shared" si="10"/>
        <v>0</v>
      </c>
    </row>
    <row r="67" spans="1:29" ht="45" x14ac:dyDescent="0.25">
      <c r="A67" s="196" t="s">
        <v>1436</v>
      </c>
      <c r="B67" s="228" t="s">
        <v>1451</v>
      </c>
      <c r="C67" s="193" t="s">
        <v>1452</v>
      </c>
      <c r="D67" s="193"/>
      <c r="E67" s="194">
        <v>1402.53</v>
      </c>
      <c r="F67" s="229">
        <v>1402.53</v>
      </c>
      <c r="G67" s="230" t="s">
        <v>33</v>
      </c>
      <c r="H67" s="231">
        <v>0</v>
      </c>
      <c r="I67" s="232">
        <v>0</v>
      </c>
      <c r="J67" s="232">
        <v>0</v>
      </c>
      <c r="K67" s="232">
        <v>0</v>
      </c>
      <c r="L67" s="233">
        <v>0</v>
      </c>
      <c r="M67" s="232">
        <f t="shared" si="6"/>
        <v>0</v>
      </c>
      <c r="N67" s="234">
        <v>0</v>
      </c>
      <c r="O67" s="232">
        <f t="shared" si="7"/>
        <v>0</v>
      </c>
      <c r="P67" s="243"/>
      <c r="Q67" s="216"/>
      <c r="R67" s="236">
        <f t="shared" si="0"/>
        <v>0</v>
      </c>
      <c r="S67" s="237">
        <v>0</v>
      </c>
      <c r="T67" s="236">
        <f t="shared" si="1"/>
        <v>0</v>
      </c>
      <c r="U67" s="236">
        <f t="shared" si="2"/>
        <v>0</v>
      </c>
      <c r="V67" s="236">
        <f t="shared" si="3"/>
        <v>0</v>
      </c>
      <c r="W67" s="236">
        <f t="shared" si="4"/>
        <v>0</v>
      </c>
      <c r="X67" s="236">
        <f t="shared" si="5"/>
        <v>0</v>
      </c>
      <c r="Y67" s="238">
        <f t="shared" si="8"/>
        <v>0</v>
      </c>
      <c r="Z67" s="238">
        <f t="shared" si="9"/>
        <v>0</v>
      </c>
      <c r="AB67" s="219">
        <v>0</v>
      </c>
      <c r="AC67" s="462">
        <f t="shared" si="10"/>
        <v>0</v>
      </c>
    </row>
    <row r="68" spans="1:29" x14ac:dyDescent="0.25">
      <c r="A68" s="191" t="s">
        <v>1739</v>
      </c>
      <c r="B68" s="228" t="s">
        <v>1750</v>
      </c>
      <c r="C68" s="193" t="s">
        <v>1751</v>
      </c>
      <c r="D68" s="193"/>
      <c r="E68" s="194">
        <v>10.119999999999999</v>
      </c>
      <c r="F68" s="229">
        <v>10.119999999999999</v>
      </c>
      <c r="G68" s="230" t="s">
        <v>33</v>
      </c>
      <c r="H68" s="231">
        <v>4</v>
      </c>
      <c r="I68" s="232">
        <v>0</v>
      </c>
      <c r="J68" s="232">
        <v>0</v>
      </c>
      <c r="K68" s="232">
        <v>0</v>
      </c>
      <c r="L68" s="233">
        <v>0</v>
      </c>
      <c r="M68" s="232">
        <f t="shared" si="6"/>
        <v>4</v>
      </c>
      <c r="N68" s="234">
        <v>4</v>
      </c>
      <c r="O68" s="232">
        <f t="shared" si="7"/>
        <v>0</v>
      </c>
      <c r="P68" s="243"/>
      <c r="Q68" s="216"/>
      <c r="R68" s="236">
        <f t="shared" si="0"/>
        <v>40.479999999999997</v>
      </c>
      <c r="S68" s="237">
        <v>0</v>
      </c>
      <c r="T68" s="236">
        <f t="shared" si="1"/>
        <v>0</v>
      </c>
      <c r="U68" s="236">
        <f t="shared" si="2"/>
        <v>0</v>
      </c>
      <c r="V68" s="236">
        <f t="shared" si="3"/>
        <v>0</v>
      </c>
      <c r="W68" s="236">
        <f t="shared" si="4"/>
        <v>0</v>
      </c>
      <c r="X68" s="236">
        <f t="shared" si="5"/>
        <v>40.479999999999997</v>
      </c>
      <c r="Y68" s="238">
        <f t="shared" si="8"/>
        <v>40.479999999999997</v>
      </c>
      <c r="Z68" s="238">
        <f t="shared" si="9"/>
        <v>0</v>
      </c>
      <c r="AB68" s="219">
        <v>40.479999999999997</v>
      </c>
      <c r="AC68" s="462">
        <f t="shared" si="10"/>
        <v>0</v>
      </c>
    </row>
    <row r="69" spans="1:29" ht="18" x14ac:dyDescent="0.25">
      <c r="A69" s="191" t="s">
        <v>1271</v>
      </c>
      <c r="B69" s="228" t="s">
        <v>1664</v>
      </c>
      <c r="C69" s="193" t="s">
        <v>1665</v>
      </c>
      <c r="D69" s="193"/>
      <c r="E69" s="194">
        <v>246.66</v>
      </c>
      <c r="F69" s="229">
        <v>246.66</v>
      </c>
      <c r="G69" s="230" t="s">
        <v>33</v>
      </c>
      <c r="H69" s="231">
        <v>1</v>
      </c>
      <c r="I69" s="232">
        <v>0</v>
      </c>
      <c r="J69" s="232">
        <v>0</v>
      </c>
      <c r="K69" s="232">
        <v>0</v>
      </c>
      <c r="L69" s="233">
        <v>0</v>
      </c>
      <c r="M69" s="232">
        <f t="shared" si="6"/>
        <v>1</v>
      </c>
      <c r="N69" s="234">
        <v>1</v>
      </c>
      <c r="O69" s="232">
        <f t="shared" si="7"/>
        <v>0</v>
      </c>
      <c r="P69" s="242"/>
      <c r="Q69" s="216"/>
      <c r="R69" s="236">
        <f t="shared" si="0"/>
        <v>246.66</v>
      </c>
      <c r="S69" s="237">
        <v>0</v>
      </c>
      <c r="T69" s="236">
        <f t="shared" si="1"/>
        <v>0</v>
      </c>
      <c r="U69" s="236">
        <f t="shared" si="2"/>
        <v>0</v>
      </c>
      <c r="V69" s="236">
        <f t="shared" si="3"/>
        <v>0</v>
      </c>
      <c r="W69" s="236">
        <f t="shared" si="4"/>
        <v>0</v>
      </c>
      <c r="X69" s="236">
        <f t="shared" si="5"/>
        <v>246.66</v>
      </c>
      <c r="Y69" s="238">
        <f t="shared" si="8"/>
        <v>246.66</v>
      </c>
      <c r="Z69" s="238">
        <f t="shared" si="9"/>
        <v>0</v>
      </c>
      <c r="AB69" s="219">
        <v>246.66</v>
      </c>
      <c r="AC69" s="462">
        <f t="shared" si="10"/>
        <v>0</v>
      </c>
    </row>
    <row r="70" spans="1:29" ht="18" x14ac:dyDescent="0.25">
      <c r="A70" s="191" t="s">
        <v>1271</v>
      </c>
      <c r="B70" s="228" t="s">
        <v>1666</v>
      </c>
      <c r="C70" s="193" t="s">
        <v>1667</v>
      </c>
      <c r="D70" s="193"/>
      <c r="E70" s="194">
        <v>246.66</v>
      </c>
      <c r="F70" s="229">
        <v>246.66</v>
      </c>
      <c r="G70" s="230" t="s">
        <v>33</v>
      </c>
      <c r="H70" s="231">
        <v>0</v>
      </c>
      <c r="I70" s="232">
        <v>0</v>
      </c>
      <c r="J70" s="232">
        <v>0</v>
      </c>
      <c r="K70" s="232">
        <v>0</v>
      </c>
      <c r="L70" s="233">
        <v>0</v>
      </c>
      <c r="M70" s="232">
        <f t="shared" si="6"/>
        <v>0</v>
      </c>
      <c r="N70" s="234">
        <v>0</v>
      </c>
      <c r="O70" s="232">
        <f t="shared" si="7"/>
        <v>0</v>
      </c>
      <c r="P70" s="242"/>
      <c r="Q70" s="216"/>
      <c r="R70" s="236">
        <f t="shared" si="0"/>
        <v>0</v>
      </c>
      <c r="S70" s="237">
        <v>0</v>
      </c>
      <c r="T70" s="236">
        <f t="shared" si="1"/>
        <v>0</v>
      </c>
      <c r="U70" s="236">
        <f t="shared" si="2"/>
        <v>0</v>
      </c>
      <c r="V70" s="236">
        <f t="shared" si="3"/>
        <v>0</v>
      </c>
      <c r="W70" s="236">
        <f t="shared" si="4"/>
        <v>0</v>
      </c>
      <c r="X70" s="236">
        <f t="shared" si="5"/>
        <v>0</v>
      </c>
      <c r="Y70" s="238">
        <f t="shared" si="8"/>
        <v>0</v>
      </c>
      <c r="Z70" s="238">
        <f t="shared" si="9"/>
        <v>0</v>
      </c>
      <c r="AB70" s="219">
        <v>0</v>
      </c>
      <c r="AC70" s="462">
        <f t="shared" si="10"/>
        <v>0</v>
      </c>
    </row>
    <row r="71" spans="1:29" ht="18" x14ac:dyDescent="0.25">
      <c r="A71" s="191" t="s">
        <v>1298</v>
      </c>
      <c r="B71" s="228" t="s">
        <v>1330</v>
      </c>
      <c r="C71" s="193" t="s">
        <v>1331</v>
      </c>
      <c r="D71" s="193"/>
      <c r="E71" s="194">
        <v>151.96</v>
      </c>
      <c r="F71" s="229">
        <v>151.96</v>
      </c>
      <c r="G71" s="230" t="s">
        <v>33</v>
      </c>
      <c r="H71" s="231">
        <v>1</v>
      </c>
      <c r="I71" s="232">
        <v>0</v>
      </c>
      <c r="J71" s="232">
        <v>0</v>
      </c>
      <c r="K71" s="232">
        <v>0</v>
      </c>
      <c r="L71" s="233">
        <v>0</v>
      </c>
      <c r="M71" s="232">
        <f t="shared" si="6"/>
        <v>1</v>
      </c>
      <c r="N71" s="234">
        <v>1</v>
      </c>
      <c r="O71" s="232">
        <f t="shared" si="7"/>
        <v>0</v>
      </c>
      <c r="P71" s="243"/>
      <c r="Q71" s="216"/>
      <c r="R71" s="236">
        <f t="shared" si="0"/>
        <v>151.96</v>
      </c>
      <c r="S71" s="237">
        <v>0</v>
      </c>
      <c r="T71" s="236">
        <f t="shared" si="1"/>
        <v>0</v>
      </c>
      <c r="U71" s="236">
        <f t="shared" si="2"/>
        <v>0</v>
      </c>
      <c r="V71" s="236">
        <f t="shared" si="3"/>
        <v>0</v>
      </c>
      <c r="W71" s="236">
        <f t="shared" si="4"/>
        <v>0</v>
      </c>
      <c r="X71" s="236">
        <f t="shared" si="5"/>
        <v>151.96</v>
      </c>
      <c r="Y71" s="238">
        <f t="shared" si="8"/>
        <v>151.96</v>
      </c>
      <c r="Z71" s="238">
        <f t="shared" si="9"/>
        <v>0</v>
      </c>
      <c r="AB71" s="219">
        <v>151.96</v>
      </c>
      <c r="AC71" s="462">
        <f t="shared" si="10"/>
        <v>0</v>
      </c>
    </row>
    <row r="72" spans="1:29" ht="18" x14ac:dyDescent="0.25">
      <c r="A72" s="191" t="s">
        <v>1298</v>
      </c>
      <c r="B72" s="228" t="s">
        <v>1332</v>
      </c>
      <c r="C72" s="193" t="s">
        <v>1333</v>
      </c>
      <c r="D72" s="193"/>
      <c r="E72" s="194">
        <v>71</v>
      </c>
      <c r="F72" s="229">
        <v>71</v>
      </c>
      <c r="G72" s="230" t="s">
        <v>33</v>
      </c>
      <c r="H72" s="231">
        <v>0</v>
      </c>
      <c r="I72" s="232">
        <v>0</v>
      </c>
      <c r="J72" s="232">
        <v>0</v>
      </c>
      <c r="K72" s="232">
        <v>0</v>
      </c>
      <c r="L72" s="233">
        <v>0</v>
      </c>
      <c r="M72" s="232">
        <f t="shared" si="6"/>
        <v>0</v>
      </c>
      <c r="N72" s="234">
        <v>0</v>
      </c>
      <c r="O72" s="232">
        <f t="shared" si="7"/>
        <v>0</v>
      </c>
      <c r="P72" s="243"/>
      <c r="Q72" s="216"/>
      <c r="R72" s="236">
        <f t="shared" si="0"/>
        <v>0</v>
      </c>
      <c r="S72" s="237">
        <v>0</v>
      </c>
      <c r="T72" s="236">
        <f t="shared" si="1"/>
        <v>0</v>
      </c>
      <c r="U72" s="236">
        <f t="shared" si="2"/>
        <v>0</v>
      </c>
      <c r="V72" s="236">
        <f t="shared" si="3"/>
        <v>0</v>
      </c>
      <c r="W72" s="236">
        <f t="shared" si="4"/>
        <v>0</v>
      </c>
      <c r="X72" s="236">
        <f t="shared" si="5"/>
        <v>0</v>
      </c>
      <c r="Y72" s="238">
        <f t="shared" si="8"/>
        <v>0</v>
      </c>
      <c r="Z72" s="238">
        <f t="shared" si="9"/>
        <v>0</v>
      </c>
      <c r="AB72" s="219">
        <v>0</v>
      </c>
      <c r="AC72" s="462">
        <f t="shared" si="10"/>
        <v>0</v>
      </c>
    </row>
    <row r="73" spans="1:29" ht="30" x14ac:dyDescent="0.25">
      <c r="A73" s="191" t="s">
        <v>27</v>
      </c>
      <c r="B73" s="228" t="s">
        <v>31</v>
      </c>
      <c r="C73" s="193" t="s">
        <v>32</v>
      </c>
      <c r="D73" s="193"/>
      <c r="E73" s="194">
        <v>60.32</v>
      </c>
      <c r="F73" s="229">
        <v>60.32</v>
      </c>
      <c r="G73" s="230" t="s">
        <v>33</v>
      </c>
      <c r="H73" s="231">
        <v>0</v>
      </c>
      <c r="I73" s="232">
        <v>0</v>
      </c>
      <c r="J73" s="232">
        <v>0</v>
      </c>
      <c r="K73" s="232">
        <v>0</v>
      </c>
      <c r="L73" s="233">
        <v>0</v>
      </c>
      <c r="M73" s="232">
        <f t="shared" si="6"/>
        <v>0</v>
      </c>
      <c r="N73" s="234">
        <v>0</v>
      </c>
      <c r="O73" s="232">
        <f t="shared" si="7"/>
        <v>0</v>
      </c>
      <c r="P73" s="243"/>
      <c r="Q73" s="216"/>
      <c r="R73" s="236">
        <f t="shared" ref="R73:R136" si="11">H73*E73</f>
        <v>0</v>
      </c>
      <c r="S73" s="237">
        <v>0</v>
      </c>
      <c r="T73" s="236">
        <f t="shared" ref="T73:T136" si="12">I73*F73</f>
        <v>0</v>
      </c>
      <c r="U73" s="236">
        <f t="shared" ref="U73:U136" si="13">F73*J73</f>
        <v>0</v>
      </c>
      <c r="V73" s="236">
        <f t="shared" ref="V73:V136" si="14">F73*K73</f>
        <v>0</v>
      </c>
      <c r="W73" s="236">
        <f t="shared" ref="W73:W136" si="15">F73*L73</f>
        <v>0</v>
      </c>
      <c r="X73" s="236">
        <f t="shared" ref="X73:X136" si="16">R73+S73+T73+U73-V73-W73</f>
        <v>0</v>
      </c>
      <c r="Y73" s="238">
        <f t="shared" si="8"/>
        <v>0</v>
      </c>
      <c r="Z73" s="238">
        <f t="shared" si="9"/>
        <v>0</v>
      </c>
      <c r="AB73" s="219">
        <v>0</v>
      </c>
      <c r="AC73" s="462">
        <f t="shared" si="10"/>
        <v>0</v>
      </c>
    </row>
    <row r="74" spans="1:29" ht="34.5" customHeight="1" x14ac:dyDescent="0.25">
      <c r="A74" s="191" t="s">
        <v>27</v>
      </c>
      <c r="B74" s="228" t="s">
        <v>34</v>
      </c>
      <c r="C74" s="202" t="s">
        <v>35</v>
      </c>
      <c r="D74" s="491" t="s">
        <v>2658</v>
      </c>
      <c r="E74" s="203">
        <v>90.48</v>
      </c>
      <c r="F74" s="250">
        <v>97.44</v>
      </c>
      <c r="G74" s="316" t="s">
        <v>33</v>
      </c>
      <c r="H74" s="317">
        <v>0</v>
      </c>
      <c r="I74" s="251">
        <v>10</v>
      </c>
      <c r="J74" s="251">
        <v>0</v>
      </c>
      <c r="K74" s="251">
        <v>7</v>
      </c>
      <c r="L74" s="318">
        <v>0</v>
      </c>
      <c r="M74" s="232">
        <f t="shared" ref="M74:M137" si="17">H74+I74+J74-K74-L74</f>
        <v>3</v>
      </c>
      <c r="N74" s="252">
        <v>3</v>
      </c>
      <c r="O74" s="232">
        <f t="shared" ref="O74:O137" si="18">N74-M74</f>
        <v>0</v>
      </c>
      <c r="P74" s="319"/>
      <c r="Q74" s="216"/>
      <c r="R74" s="236">
        <f t="shared" si="11"/>
        <v>0</v>
      </c>
      <c r="S74" s="237">
        <v>0</v>
      </c>
      <c r="T74" s="489">
        <f t="shared" si="12"/>
        <v>974.4</v>
      </c>
      <c r="U74" s="236">
        <f t="shared" si="13"/>
        <v>0</v>
      </c>
      <c r="V74" s="236">
        <f t="shared" si="14"/>
        <v>682.07999999999993</v>
      </c>
      <c r="W74" s="236">
        <f t="shared" si="15"/>
        <v>0</v>
      </c>
      <c r="X74" s="236">
        <f t="shared" si="16"/>
        <v>292.32000000000005</v>
      </c>
      <c r="Y74" s="238">
        <f t="shared" ref="Y74:Y137" si="19">M74*F74</f>
        <v>292.32</v>
      </c>
      <c r="Z74" s="238">
        <f t="shared" ref="Z74:Z137" si="20">Y74-X74</f>
        <v>0</v>
      </c>
      <c r="AB74" s="219">
        <v>0</v>
      </c>
      <c r="AC74" s="462">
        <f t="shared" ref="AC74:AC137" si="21">AB74-R74</f>
        <v>0</v>
      </c>
    </row>
    <row r="75" spans="1:29" ht="18" x14ac:dyDescent="0.25">
      <c r="A75" s="191" t="s">
        <v>1298</v>
      </c>
      <c r="B75" s="228" t="s">
        <v>1334</v>
      </c>
      <c r="C75" s="193" t="s">
        <v>1335</v>
      </c>
      <c r="D75" s="193"/>
      <c r="E75" s="194">
        <v>87.12</v>
      </c>
      <c r="F75" s="229">
        <v>87.12</v>
      </c>
      <c r="G75" s="230" t="s">
        <v>33</v>
      </c>
      <c r="H75" s="231">
        <v>0</v>
      </c>
      <c r="I75" s="232">
        <v>0</v>
      </c>
      <c r="J75" s="232">
        <v>0</v>
      </c>
      <c r="K75" s="232">
        <v>0</v>
      </c>
      <c r="L75" s="233">
        <v>0</v>
      </c>
      <c r="M75" s="232">
        <f t="shared" si="17"/>
        <v>0</v>
      </c>
      <c r="N75" s="234">
        <v>0</v>
      </c>
      <c r="O75" s="232">
        <f t="shared" si="18"/>
        <v>0</v>
      </c>
      <c r="P75" s="242"/>
      <c r="Q75" s="216"/>
      <c r="R75" s="236">
        <f t="shared" si="11"/>
        <v>0</v>
      </c>
      <c r="S75" s="237">
        <v>0</v>
      </c>
      <c r="T75" s="236">
        <f t="shared" si="12"/>
        <v>0</v>
      </c>
      <c r="U75" s="236">
        <f t="shared" si="13"/>
        <v>0</v>
      </c>
      <c r="V75" s="236">
        <f t="shared" si="14"/>
        <v>0</v>
      </c>
      <c r="W75" s="236">
        <f t="shared" si="15"/>
        <v>0</v>
      </c>
      <c r="X75" s="236">
        <f t="shared" si="16"/>
        <v>0</v>
      </c>
      <c r="Y75" s="238">
        <f t="shared" si="19"/>
        <v>0</v>
      </c>
      <c r="Z75" s="238">
        <f t="shared" si="20"/>
        <v>0</v>
      </c>
      <c r="AB75" s="219">
        <v>0</v>
      </c>
      <c r="AC75" s="462">
        <f t="shared" si="21"/>
        <v>0</v>
      </c>
    </row>
    <row r="76" spans="1:29" ht="30" x14ac:dyDescent="0.25">
      <c r="A76" s="191" t="s">
        <v>1053</v>
      </c>
      <c r="B76" s="228" t="s">
        <v>1066</v>
      </c>
      <c r="C76" s="193" t="s">
        <v>1067</v>
      </c>
      <c r="D76" s="193"/>
      <c r="E76" s="194">
        <v>0</v>
      </c>
      <c r="F76" s="229">
        <v>0</v>
      </c>
      <c r="G76" s="230" t="s">
        <v>33</v>
      </c>
      <c r="H76" s="231">
        <v>0</v>
      </c>
      <c r="I76" s="232">
        <v>0</v>
      </c>
      <c r="J76" s="232">
        <v>0</v>
      </c>
      <c r="K76" s="232">
        <v>0</v>
      </c>
      <c r="L76" s="233">
        <v>0</v>
      </c>
      <c r="M76" s="232">
        <f t="shared" si="17"/>
        <v>0</v>
      </c>
      <c r="N76" s="234">
        <v>0</v>
      </c>
      <c r="O76" s="232">
        <f t="shared" si="18"/>
        <v>0</v>
      </c>
      <c r="P76" s="242"/>
      <c r="Q76" s="216"/>
      <c r="R76" s="236">
        <f t="shared" si="11"/>
        <v>0</v>
      </c>
      <c r="S76" s="237">
        <v>0</v>
      </c>
      <c r="T76" s="236">
        <f t="shared" si="12"/>
        <v>0</v>
      </c>
      <c r="U76" s="236">
        <f t="shared" si="13"/>
        <v>0</v>
      </c>
      <c r="V76" s="236">
        <f t="shared" si="14"/>
        <v>0</v>
      </c>
      <c r="W76" s="236">
        <f t="shared" si="15"/>
        <v>0</v>
      </c>
      <c r="X76" s="236">
        <f t="shared" si="16"/>
        <v>0</v>
      </c>
      <c r="Y76" s="238">
        <f t="shared" si="19"/>
        <v>0</v>
      </c>
      <c r="Z76" s="238">
        <f t="shared" si="20"/>
        <v>0</v>
      </c>
      <c r="AB76" s="219">
        <v>0</v>
      </c>
      <c r="AC76" s="462">
        <f t="shared" si="21"/>
        <v>0</v>
      </c>
    </row>
    <row r="77" spans="1:29" ht="30" x14ac:dyDescent="0.25">
      <c r="A77" s="191" t="s">
        <v>1436</v>
      </c>
      <c r="B77" s="228" t="s">
        <v>1453</v>
      </c>
      <c r="C77" s="193" t="s">
        <v>1454</v>
      </c>
      <c r="D77" s="193"/>
      <c r="E77" s="194">
        <v>209.66</v>
      </c>
      <c r="F77" s="229">
        <v>209.66</v>
      </c>
      <c r="G77" s="230" t="s">
        <v>33</v>
      </c>
      <c r="H77" s="231">
        <v>0</v>
      </c>
      <c r="I77" s="232">
        <v>0</v>
      </c>
      <c r="J77" s="232">
        <v>0</v>
      </c>
      <c r="K77" s="232">
        <v>0</v>
      </c>
      <c r="L77" s="233">
        <v>0</v>
      </c>
      <c r="M77" s="232">
        <f t="shared" si="17"/>
        <v>0</v>
      </c>
      <c r="N77" s="234">
        <v>0</v>
      </c>
      <c r="O77" s="232">
        <f t="shared" si="18"/>
        <v>0</v>
      </c>
      <c r="P77" s="243"/>
      <c r="Q77" s="216"/>
      <c r="R77" s="236">
        <f t="shared" si="11"/>
        <v>0</v>
      </c>
      <c r="S77" s="237">
        <v>0</v>
      </c>
      <c r="T77" s="236">
        <f t="shared" si="12"/>
        <v>0</v>
      </c>
      <c r="U77" s="236">
        <f t="shared" si="13"/>
        <v>0</v>
      </c>
      <c r="V77" s="236">
        <f t="shared" si="14"/>
        <v>0</v>
      </c>
      <c r="W77" s="236">
        <f t="shared" si="15"/>
        <v>0</v>
      </c>
      <c r="X77" s="236">
        <f t="shared" si="16"/>
        <v>0</v>
      </c>
      <c r="Y77" s="238">
        <f t="shared" si="19"/>
        <v>0</v>
      </c>
      <c r="Z77" s="238">
        <f t="shared" si="20"/>
        <v>0</v>
      </c>
      <c r="AB77" s="219">
        <v>0</v>
      </c>
      <c r="AC77" s="462">
        <f t="shared" si="21"/>
        <v>0</v>
      </c>
    </row>
    <row r="78" spans="1:29" ht="30" x14ac:dyDescent="0.25">
      <c r="A78" s="191" t="s">
        <v>1436</v>
      </c>
      <c r="B78" s="228" t="s">
        <v>1455</v>
      </c>
      <c r="C78" s="193" t="s">
        <v>1456</v>
      </c>
      <c r="D78" s="193"/>
      <c r="E78" s="194">
        <v>79.34</v>
      </c>
      <c r="F78" s="229">
        <v>79.34</v>
      </c>
      <c r="G78" s="230" t="s">
        <v>33</v>
      </c>
      <c r="H78" s="231">
        <v>10</v>
      </c>
      <c r="I78" s="232">
        <v>0</v>
      </c>
      <c r="J78" s="232">
        <v>0</v>
      </c>
      <c r="K78" s="232">
        <v>0</v>
      </c>
      <c r="L78" s="233">
        <v>0</v>
      </c>
      <c r="M78" s="232">
        <f t="shared" si="17"/>
        <v>10</v>
      </c>
      <c r="N78" s="234">
        <v>10</v>
      </c>
      <c r="O78" s="232">
        <f t="shared" si="18"/>
        <v>0</v>
      </c>
      <c r="P78" s="243"/>
      <c r="Q78" s="216"/>
      <c r="R78" s="236">
        <f t="shared" si="11"/>
        <v>793.40000000000009</v>
      </c>
      <c r="S78" s="237">
        <v>0</v>
      </c>
      <c r="T78" s="236">
        <f t="shared" si="12"/>
        <v>0</v>
      </c>
      <c r="U78" s="236">
        <f t="shared" si="13"/>
        <v>0</v>
      </c>
      <c r="V78" s="236">
        <f t="shared" si="14"/>
        <v>0</v>
      </c>
      <c r="W78" s="236">
        <f t="shared" si="15"/>
        <v>0</v>
      </c>
      <c r="X78" s="236">
        <f t="shared" si="16"/>
        <v>793.40000000000009</v>
      </c>
      <c r="Y78" s="238">
        <f t="shared" si="19"/>
        <v>793.40000000000009</v>
      </c>
      <c r="Z78" s="238">
        <f t="shared" si="20"/>
        <v>0</v>
      </c>
      <c r="AB78" s="219">
        <v>793.40000000000009</v>
      </c>
      <c r="AC78" s="462">
        <f t="shared" si="21"/>
        <v>0</v>
      </c>
    </row>
    <row r="79" spans="1:29" ht="18" x14ac:dyDescent="0.25">
      <c r="A79" s="191" t="s">
        <v>27</v>
      </c>
      <c r="B79" s="228" t="s">
        <v>36</v>
      </c>
      <c r="C79" s="193" t="s">
        <v>37</v>
      </c>
      <c r="D79" s="193"/>
      <c r="E79" s="194">
        <v>20.88</v>
      </c>
      <c r="F79" s="229">
        <v>20.88</v>
      </c>
      <c r="G79" s="230" t="s">
        <v>33</v>
      </c>
      <c r="H79" s="231">
        <v>0</v>
      </c>
      <c r="I79" s="232">
        <v>0</v>
      </c>
      <c r="J79" s="232">
        <v>0</v>
      </c>
      <c r="K79" s="232">
        <v>0</v>
      </c>
      <c r="L79" s="233">
        <v>0</v>
      </c>
      <c r="M79" s="232">
        <f t="shared" si="17"/>
        <v>0</v>
      </c>
      <c r="N79" s="234">
        <v>0</v>
      </c>
      <c r="O79" s="232">
        <f t="shared" si="18"/>
        <v>0</v>
      </c>
      <c r="P79" s="243"/>
      <c r="Q79" s="216"/>
      <c r="R79" s="236">
        <f t="shared" si="11"/>
        <v>0</v>
      </c>
      <c r="S79" s="237">
        <v>0</v>
      </c>
      <c r="T79" s="236">
        <f t="shared" si="12"/>
        <v>0</v>
      </c>
      <c r="U79" s="236">
        <f t="shared" si="13"/>
        <v>0</v>
      </c>
      <c r="V79" s="236">
        <f t="shared" si="14"/>
        <v>0</v>
      </c>
      <c r="W79" s="236">
        <f t="shared" si="15"/>
        <v>0</v>
      </c>
      <c r="X79" s="236">
        <f t="shared" si="16"/>
        <v>0</v>
      </c>
      <c r="Y79" s="238">
        <f t="shared" si="19"/>
        <v>0</v>
      </c>
      <c r="Z79" s="238">
        <f t="shared" si="20"/>
        <v>0</v>
      </c>
      <c r="AB79" s="219">
        <v>0</v>
      </c>
      <c r="AC79" s="462">
        <f t="shared" si="21"/>
        <v>0</v>
      </c>
    </row>
    <row r="80" spans="1:29" ht="18" x14ac:dyDescent="0.25">
      <c r="A80" s="191" t="s">
        <v>27</v>
      </c>
      <c r="B80" s="228" t="s">
        <v>38</v>
      </c>
      <c r="C80" s="193" t="s">
        <v>39</v>
      </c>
      <c r="D80" s="193"/>
      <c r="E80" s="194">
        <v>66.12</v>
      </c>
      <c r="F80" s="229">
        <v>66.12</v>
      </c>
      <c r="G80" s="230" t="s">
        <v>33</v>
      </c>
      <c r="H80" s="231">
        <v>15</v>
      </c>
      <c r="I80" s="232">
        <v>0</v>
      </c>
      <c r="J80" s="232">
        <v>0</v>
      </c>
      <c r="K80" s="232">
        <v>1</v>
      </c>
      <c r="L80" s="233">
        <v>0</v>
      </c>
      <c r="M80" s="232">
        <f t="shared" si="17"/>
        <v>14</v>
      </c>
      <c r="N80" s="234">
        <v>14</v>
      </c>
      <c r="O80" s="232">
        <f t="shared" si="18"/>
        <v>0</v>
      </c>
      <c r="P80" s="243"/>
      <c r="Q80" s="216"/>
      <c r="R80" s="236">
        <f t="shared" si="11"/>
        <v>991.80000000000007</v>
      </c>
      <c r="S80" s="237">
        <v>0</v>
      </c>
      <c r="T80" s="236">
        <f t="shared" si="12"/>
        <v>0</v>
      </c>
      <c r="U80" s="236">
        <f t="shared" si="13"/>
        <v>0</v>
      </c>
      <c r="V80" s="236">
        <f t="shared" si="14"/>
        <v>66.12</v>
      </c>
      <c r="W80" s="236">
        <f t="shared" si="15"/>
        <v>0</v>
      </c>
      <c r="X80" s="236">
        <f t="shared" si="16"/>
        <v>925.68000000000006</v>
      </c>
      <c r="Y80" s="238">
        <f t="shared" si="19"/>
        <v>925.68000000000006</v>
      </c>
      <c r="Z80" s="238">
        <f t="shared" si="20"/>
        <v>0</v>
      </c>
      <c r="AB80" s="219">
        <v>991.80000000000018</v>
      </c>
      <c r="AC80" s="462">
        <f t="shared" si="21"/>
        <v>0</v>
      </c>
    </row>
    <row r="81" spans="1:29" ht="18" x14ac:dyDescent="0.25">
      <c r="A81" s="191" t="s">
        <v>1053</v>
      </c>
      <c r="B81" s="228" t="s">
        <v>1068</v>
      </c>
      <c r="C81" s="193" t="s">
        <v>1069</v>
      </c>
      <c r="D81" s="193"/>
      <c r="E81" s="194">
        <v>90</v>
      </c>
      <c r="F81" s="229">
        <v>90</v>
      </c>
      <c r="G81" s="230" t="s">
        <v>33</v>
      </c>
      <c r="H81" s="231">
        <v>3</v>
      </c>
      <c r="I81" s="232">
        <v>0</v>
      </c>
      <c r="J81" s="232">
        <v>0</v>
      </c>
      <c r="K81" s="232">
        <v>0</v>
      </c>
      <c r="L81" s="233">
        <v>0</v>
      </c>
      <c r="M81" s="232">
        <f t="shared" si="17"/>
        <v>3</v>
      </c>
      <c r="N81" s="234">
        <v>3</v>
      </c>
      <c r="O81" s="232">
        <f t="shared" si="18"/>
        <v>0</v>
      </c>
      <c r="P81" s="243"/>
      <c r="Q81" s="216"/>
      <c r="R81" s="236">
        <f t="shared" si="11"/>
        <v>270</v>
      </c>
      <c r="S81" s="237">
        <v>0</v>
      </c>
      <c r="T81" s="236">
        <f t="shared" si="12"/>
        <v>0</v>
      </c>
      <c r="U81" s="236">
        <f t="shared" si="13"/>
        <v>0</v>
      </c>
      <c r="V81" s="236">
        <f t="shared" si="14"/>
        <v>0</v>
      </c>
      <c r="W81" s="236">
        <f t="shared" si="15"/>
        <v>0</v>
      </c>
      <c r="X81" s="236">
        <f t="shared" si="16"/>
        <v>270</v>
      </c>
      <c r="Y81" s="238">
        <f t="shared" si="19"/>
        <v>270</v>
      </c>
      <c r="Z81" s="238">
        <f t="shared" si="20"/>
        <v>0</v>
      </c>
      <c r="AB81" s="219">
        <v>270</v>
      </c>
      <c r="AC81" s="462">
        <f t="shared" si="21"/>
        <v>0</v>
      </c>
    </row>
    <row r="82" spans="1:29" ht="18" x14ac:dyDescent="0.25">
      <c r="A82" s="191" t="s">
        <v>1053</v>
      </c>
      <c r="B82" s="228" t="s">
        <v>1070</v>
      </c>
      <c r="C82" s="193" t="s">
        <v>1071</v>
      </c>
      <c r="D82" s="193"/>
      <c r="E82" s="194">
        <v>273.8</v>
      </c>
      <c r="F82" s="229">
        <v>273.8</v>
      </c>
      <c r="G82" s="230" t="s">
        <v>33</v>
      </c>
      <c r="H82" s="231">
        <v>5</v>
      </c>
      <c r="I82" s="232">
        <v>0</v>
      </c>
      <c r="J82" s="232">
        <v>0</v>
      </c>
      <c r="K82" s="232">
        <v>0</v>
      </c>
      <c r="L82" s="233">
        <v>0</v>
      </c>
      <c r="M82" s="232">
        <f t="shared" si="17"/>
        <v>5</v>
      </c>
      <c r="N82" s="234">
        <v>5</v>
      </c>
      <c r="O82" s="232">
        <f t="shared" si="18"/>
        <v>0</v>
      </c>
      <c r="P82" s="243"/>
      <c r="Q82" s="216"/>
      <c r="R82" s="236">
        <f t="shared" si="11"/>
        <v>1369</v>
      </c>
      <c r="S82" s="237">
        <v>0</v>
      </c>
      <c r="T82" s="236">
        <f t="shared" si="12"/>
        <v>0</v>
      </c>
      <c r="U82" s="236">
        <f t="shared" si="13"/>
        <v>0</v>
      </c>
      <c r="V82" s="236">
        <f t="shared" si="14"/>
        <v>0</v>
      </c>
      <c r="W82" s="236">
        <f t="shared" si="15"/>
        <v>0</v>
      </c>
      <c r="X82" s="236">
        <f t="shared" si="16"/>
        <v>1369</v>
      </c>
      <c r="Y82" s="238">
        <f t="shared" si="19"/>
        <v>1369</v>
      </c>
      <c r="Z82" s="238">
        <f t="shared" si="20"/>
        <v>0</v>
      </c>
      <c r="AB82" s="219">
        <v>1369</v>
      </c>
      <c r="AC82" s="462">
        <f t="shared" si="21"/>
        <v>0</v>
      </c>
    </row>
    <row r="83" spans="1:29" ht="18" x14ac:dyDescent="0.25">
      <c r="A83" s="191" t="s">
        <v>1053</v>
      </c>
      <c r="B83" s="228" t="s">
        <v>1072</v>
      </c>
      <c r="C83" s="193" t="s">
        <v>1073</v>
      </c>
      <c r="D83" s="193"/>
      <c r="E83" s="194">
        <v>184.99</v>
      </c>
      <c r="F83" s="229">
        <v>184.99</v>
      </c>
      <c r="G83" s="230" t="s">
        <v>33</v>
      </c>
      <c r="H83" s="231">
        <v>3</v>
      </c>
      <c r="I83" s="232">
        <v>0</v>
      </c>
      <c r="J83" s="232">
        <v>0</v>
      </c>
      <c r="K83" s="232">
        <v>0</v>
      </c>
      <c r="L83" s="233">
        <v>0</v>
      </c>
      <c r="M83" s="232">
        <f t="shared" si="17"/>
        <v>3</v>
      </c>
      <c r="N83" s="234">
        <v>3</v>
      </c>
      <c r="O83" s="232">
        <f t="shared" si="18"/>
        <v>0</v>
      </c>
      <c r="P83" s="243"/>
      <c r="Q83" s="216"/>
      <c r="R83" s="236">
        <f t="shared" si="11"/>
        <v>554.97</v>
      </c>
      <c r="S83" s="237">
        <v>0</v>
      </c>
      <c r="T83" s="236">
        <f t="shared" si="12"/>
        <v>0</v>
      </c>
      <c r="U83" s="236">
        <f t="shared" si="13"/>
        <v>0</v>
      </c>
      <c r="V83" s="236">
        <f t="shared" si="14"/>
        <v>0</v>
      </c>
      <c r="W83" s="236">
        <f t="shared" si="15"/>
        <v>0</v>
      </c>
      <c r="X83" s="236">
        <f t="shared" si="16"/>
        <v>554.97</v>
      </c>
      <c r="Y83" s="238">
        <f t="shared" si="19"/>
        <v>554.97</v>
      </c>
      <c r="Z83" s="238">
        <f t="shared" si="20"/>
        <v>0</v>
      </c>
      <c r="AB83" s="219">
        <v>554.97</v>
      </c>
      <c r="AC83" s="462">
        <f t="shared" si="21"/>
        <v>0</v>
      </c>
    </row>
    <row r="84" spans="1:29" ht="30" x14ac:dyDescent="0.25">
      <c r="A84" s="191" t="s">
        <v>1053</v>
      </c>
      <c r="B84" s="228" t="s">
        <v>1074</v>
      </c>
      <c r="C84" s="193" t="s">
        <v>1075</v>
      </c>
      <c r="D84" s="193"/>
      <c r="E84" s="194">
        <v>250</v>
      </c>
      <c r="F84" s="229">
        <v>250</v>
      </c>
      <c r="G84" s="230" t="s">
        <v>33</v>
      </c>
      <c r="H84" s="231">
        <v>4</v>
      </c>
      <c r="I84" s="232">
        <v>0</v>
      </c>
      <c r="J84" s="232">
        <v>0</v>
      </c>
      <c r="K84" s="232">
        <v>0</v>
      </c>
      <c r="L84" s="233">
        <v>0</v>
      </c>
      <c r="M84" s="232">
        <f t="shared" si="17"/>
        <v>4</v>
      </c>
      <c r="N84" s="234">
        <v>4</v>
      </c>
      <c r="O84" s="232">
        <f t="shared" si="18"/>
        <v>0</v>
      </c>
      <c r="P84" s="243"/>
      <c r="Q84" s="216"/>
      <c r="R84" s="236">
        <f t="shared" si="11"/>
        <v>1000</v>
      </c>
      <c r="S84" s="237">
        <v>0</v>
      </c>
      <c r="T84" s="236">
        <f t="shared" si="12"/>
        <v>0</v>
      </c>
      <c r="U84" s="236">
        <f t="shared" si="13"/>
        <v>0</v>
      </c>
      <c r="V84" s="236">
        <f t="shared" si="14"/>
        <v>0</v>
      </c>
      <c r="W84" s="236">
        <f t="shared" si="15"/>
        <v>0</v>
      </c>
      <c r="X84" s="236">
        <f t="shared" si="16"/>
        <v>1000</v>
      </c>
      <c r="Y84" s="238">
        <f t="shared" si="19"/>
        <v>1000</v>
      </c>
      <c r="Z84" s="238">
        <f t="shared" si="20"/>
        <v>0</v>
      </c>
      <c r="AB84" s="219">
        <v>1000</v>
      </c>
      <c r="AC84" s="462">
        <f t="shared" si="21"/>
        <v>0</v>
      </c>
    </row>
    <row r="85" spans="1:29" ht="18" x14ac:dyDescent="0.25">
      <c r="A85" s="191" t="s">
        <v>1298</v>
      </c>
      <c r="B85" s="228" t="s">
        <v>1336</v>
      </c>
      <c r="C85" s="193" t="s">
        <v>1337</v>
      </c>
      <c r="D85" s="193"/>
      <c r="E85" s="194">
        <v>299</v>
      </c>
      <c r="F85" s="229">
        <v>299</v>
      </c>
      <c r="G85" s="230" t="s">
        <v>33</v>
      </c>
      <c r="H85" s="231">
        <v>0</v>
      </c>
      <c r="I85" s="232">
        <v>0</v>
      </c>
      <c r="J85" s="232">
        <v>0</v>
      </c>
      <c r="K85" s="232">
        <v>0</v>
      </c>
      <c r="L85" s="233">
        <v>0</v>
      </c>
      <c r="M85" s="232">
        <f t="shared" si="17"/>
        <v>0</v>
      </c>
      <c r="N85" s="234">
        <v>0</v>
      </c>
      <c r="O85" s="232">
        <f t="shared" si="18"/>
        <v>0</v>
      </c>
      <c r="P85" s="243"/>
      <c r="Q85" s="216"/>
      <c r="R85" s="236">
        <f t="shared" si="11"/>
        <v>0</v>
      </c>
      <c r="S85" s="237">
        <v>0</v>
      </c>
      <c r="T85" s="236">
        <f t="shared" si="12"/>
        <v>0</v>
      </c>
      <c r="U85" s="236">
        <f t="shared" si="13"/>
        <v>0</v>
      </c>
      <c r="V85" s="236">
        <f t="shared" si="14"/>
        <v>0</v>
      </c>
      <c r="W85" s="236">
        <f t="shared" si="15"/>
        <v>0</v>
      </c>
      <c r="X85" s="236">
        <f t="shared" si="16"/>
        <v>0</v>
      </c>
      <c r="Y85" s="238">
        <f t="shared" si="19"/>
        <v>0</v>
      </c>
      <c r="Z85" s="238">
        <f t="shared" si="20"/>
        <v>0</v>
      </c>
      <c r="AB85" s="219">
        <v>0</v>
      </c>
      <c r="AC85" s="462">
        <f t="shared" si="21"/>
        <v>0</v>
      </c>
    </row>
    <row r="86" spans="1:29" ht="30" x14ac:dyDescent="0.25">
      <c r="A86" s="191" t="s">
        <v>1298</v>
      </c>
      <c r="B86" s="228" t="s">
        <v>1338</v>
      </c>
      <c r="C86" s="193" t="s">
        <v>1339</v>
      </c>
      <c r="D86" s="193"/>
      <c r="E86" s="194">
        <v>419.58</v>
      </c>
      <c r="F86" s="229">
        <v>419.58</v>
      </c>
      <c r="G86" s="230" t="s">
        <v>33</v>
      </c>
      <c r="H86" s="231">
        <v>1</v>
      </c>
      <c r="I86" s="232">
        <v>0</v>
      </c>
      <c r="J86" s="232">
        <v>0</v>
      </c>
      <c r="K86" s="232">
        <v>0</v>
      </c>
      <c r="L86" s="233">
        <v>0</v>
      </c>
      <c r="M86" s="232">
        <f t="shared" si="17"/>
        <v>1</v>
      </c>
      <c r="N86" s="234">
        <v>1</v>
      </c>
      <c r="O86" s="232">
        <f t="shared" si="18"/>
        <v>0</v>
      </c>
      <c r="P86" s="243"/>
      <c r="Q86" s="216"/>
      <c r="R86" s="236">
        <f t="shared" si="11"/>
        <v>419.58</v>
      </c>
      <c r="S86" s="237">
        <v>0</v>
      </c>
      <c r="T86" s="236">
        <f t="shared" si="12"/>
        <v>0</v>
      </c>
      <c r="U86" s="236">
        <f t="shared" si="13"/>
        <v>0</v>
      </c>
      <c r="V86" s="236">
        <f t="shared" si="14"/>
        <v>0</v>
      </c>
      <c r="W86" s="236">
        <f t="shared" si="15"/>
        <v>0</v>
      </c>
      <c r="X86" s="236">
        <f t="shared" si="16"/>
        <v>419.58</v>
      </c>
      <c r="Y86" s="238">
        <f t="shared" si="19"/>
        <v>419.58</v>
      </c>
      <c r="Z86" s="238">
        <f t="shared" si="20"/>
        <v>0</v>
      </c>
      <c r="AB86" s="219">
        <v>419.58</v>
      </c>
      <c r="AC86" s="462">
        <f t="shared" si="21"/>
        <v>0</v>
      </c>
    </row>
    <row r="87" spans="1:29" ht="18" x14ac:dyDescent="0.25">
      <c r="A87" s="191" t="s">
        <v>1298</v>
      </c>
      <c r="B87" s="228" t="s">
        <v>1340</v>
      </c>
      <c r="C87" s="193" t="s">
        <v>1341</v>
      </c>
      <c r="D87" s="193"/>
      <c r="E87" s="194">
        <v>498.73</v>
      </c>
      <c r="F87" s="229">
        <v>498.73</v>
      </c>
      <c r="G87" s="230" t="s">
        <v>33</v>
      </c>
      <c r="H87" s="231">
        <v>0</v>
      </c>
      <c r="I87" s="232">
        <v>0</v>
      </c>
      <c r="J87" s="232">
        <v>0</v>
      </c>
      <c r="K87" s="232">
        <v>0</v>
      </c>
      <c r="L87" s="233">
        <v>0</v>
      </c>
      <c r="M87" s="232">
        <f t="shared" si="17"/>
        <v>0</v>
      </c>
      <c r="N87" s="234">
        <v>0</v>
      </c>
      <c r="O87" s="232">
        <f t="shared" si="18"/>
        <v>0</v>
      </c>
      <c r="P87" s="243"/>
      <c r="Q87" s="216"/>
      <c r="R87" s="236">
        <f t="shared" si="11"/>
        <v>0</v>
      </c>
      <c r="S87" s="237">
        <v>0</v>
      </c>
      <c r="T87" s="236">
        <f t="shared" si="12"/>
        <v>0</v>
      </c>
      <c r="U87" s="236">
        <f t="shared" si="13"/>
        <v>0</v>
      </c>
      <c r="V87" s="236">
        <f t="shared" si="14"/>
        <v>0</v>
      </c>
      <c r="W87" s="236">
        <f t="shared" si="15"/>
        <v>0</v>
      </c>
      <c r="X87" s="236">
        <f t="shared" si="16"/>
        <v>0</v>
      </c>
      <c r="Y87" s="238">
        <f t="shared" si="19"/>
        <v>0</v>
      </c>
      <c r="Z87" s="238">
        <f t="shared" si="20"/>
        <v>0</v>
      </c>
      <c r="AB87" s="219">
        <v>0</v>
      </c>
      <c r="AC87" s="462">
        <f t="shared" si="21"/>
        <v>0</v>
      </c>
    </row>
    <row r="88" spans="1:29" ht="18" x14ac:dyDescent="0.25">
      <c r="A88" s="191" t="s">
        <v>1298</v>
      </c>
      <c r="B88" s="228" t="s">
        <v>1342</v>
      </c>
      <c r="C88" s="193" t="s">
        <v>1343</v>
      </c>
      <c r="D88" s="193"/>
      <c r="E88" s="194">
        <v>339.08</v>
      </c>
      <c r="F88" s="229">
        <v>339.08</v>
      </c>
      <c r="G88" s="230" t="s">
        <v>33</v>
      </c>
      <c r="H88" s="231">
        <v>0</v>
      </c>
      <c r="I88" s="232">
        <v>0</v>
      </c>
      <c r="J88" s="232">
        <v>0</v>
      </c>
      <c r="K88" s="232">
        <v>0</v>
      </c>
      <c r="L88" s="233">
        <v>0</v>
      </c>
      <c r="M88" s="232">
        <f t="shared" si="17"/>
        <v>0</v>
      </c>
      <c r="N88" s="234">
        <v>0</v>
      </c>
      <c r="O88" s="232">
        <f t="shared" si="18"/>
        <v>0</v>
      </c>
      <c r="P88" s="243"/>
      <c r="Q88" s="216"/>
      <c r="R88" s="236">
        <f t="shared" si="11"/>
        <v>0</v>
      </c>
      <c r="S88" s="237">
        <v>0</v>
      </c>
      <c r="T88" s="236">
        <f t="shared" si="12"/>
        <v>0</v>
      </c>
      <c r="U88" s="236">
        <f t="shared" si="13"/>
        <v>0</v>
      </c>
      <c r="V88" s="236">
        <f t="shared" si="14"/>
        <v>0</v>
      </c>
      <c r="W88" s="236">
        <f t="shared" si="15"/>
        <v>0</v>
      </c>
      <c r="X88" s="236">
        <f t="shared" si="16"/>
        <v>0</v>
      </c>
      <c r="Y88" s="238">
        <f t="shared" si="19"/>
        <v>0</v>
      </c>
      <c r="Z88" s="238">
        <f t="shared" si="20"/>
        <v>0</v>
      </c>
      <c r="AB88" s="219">
        <v>0</v>
      </c>
      <c r="AC88" s="462">
        <f t="shared" si="21"/>
        <v>0</v>
      </c>
    </row>
    <row r="89" spans="1:29" ht="18" x14ac:dyDescent="0.25">
      <c r="A89" s="191" t="s">
        <v>1298</v>
      </c>
      <c r="B89" s="228" t="s">
        <v>1344</v>
      </c>
      <c r="C89" s="193" t="s">
        <v>1345</v>
      </c>
      <c r="D89" s="193"/>
      <c r="E89" s="194">
        <v>121</v>
      </c>
      <c r="F89" s="229">
        <v>121</v>
      </c>
      <c r="G89" s="230" t="s">
        <v>33</v>
      </c>
      <c r="H89" s="231">
        <v>0</v>
      </c>
      <c r="I89" s="232">
        <v>0</v>
      </c>
      <c r="J89" s="232">
        <v>0</v>
      </c>
      <c r="K89" s="232">
        <v>0</v>
      </c>
      <c r="L89" s="233">
        <v>0</v>
      </c>
      <c r="M89" s="232">
        <f t="shared" si="17"/>
        <v>0</v>
      </c>
      <c r="N89" s="234">
        <v>0</v>
      </c>
      <c r="O89" s="232">
        <f t="shared" si="18"/>
        <v>0</v>
      </c>
      <c r="P89" s="243"/>
      <c r="Q89" s="216"/>
      <c r="R89" s="236">
        <f t="shared" si="11"/>
        <v>0</v>
      </c>
      <c r="S89" s="237">
        <v>0</v>
      </c>
      <c r="T89" s="236">
        <f t="shared" si="12"/>
        <v>0</v>
      </c>
      <c r="U89" s="236">
        <f t="shared" si="13"/>
        <v>0</v>
      </c>
      <c r="V89" s="236">
        <f t="shared" si="14"/>
        <v>0</v>
      </c>
      <c r="W89" s="236">
        <f t="shared" si="15"/>
        <v>0</v>
      </c>
      <c r="X89" s="236">
        <f t="shared" si="16"/>
        <v>0</v>
      </c>
      <c r="Y89" s="238">
        <f t="shared" si="19"/>
        <v>0</v>
      </c>
      <c r="Z89" s="238">
        <f t="shared" si="20"/>
        <v>0</v>
      </c>
      <c r="AB89" s="219">
        <v>0</v>
      </c>
      <c r="AC89" s="462">
        <f t="shared" si="21"/>
        <v>0</v>
      </c>
    </row>
    <row r="90" spans="1:29" ht="18" x14ac:dyDescent="0.25">
      <c r="A90" s="191" t="s">
        <v>1298</v>
      </c>
      <c r="B90" s="228" t="s">
        <v>1346</v>
      </c>
      <c r="C90" s="193" t="s">
        <v>1347</v>
      </c>
      <c r="D90" s="193"/>
      <c r="E90" s="194">
        <v>148.11000000000001</v>
      </c>
      <c r="F90" s="229">
        <v>148.11000000000001</v>
      </c>
      <c r="G90" s="230" t="s">
        <v>33</v>
      </c>
      <c r="H90" s="231">
        <v>8</v>
      </c>
      <c r="I90" s="232">
        <v>0</v>
      </c>
      <c r="J90" s="232">
        <v>0</v>
      </c>
      <c r="K90" s="232">
        <v>0</v>
      </c>
      <c r="L90" s="233">
        <v>0</v>
      </c>
      <c r="M90" s="232">
        <f t="shared" si="17"/>
        <v>8</v>
      </c>
      <c r="N90" s="234">
        <v>8</v>
      </c>
      <c r="O90" s="232">
        <f t="shared" si="18"/>
        <v>0</v>
      </c>
      <c r="P90" s="243"/>
      <c r="Q90" s="216"/>
      <c r="R90" s="236">
        <f t="shared" si="11"/>
        <v>1184.8800000000001</v>
      </c>
      <c r="S90" s="237">
        <v>0</v>
      </c>
      <c r="T90" s="236">
        <f t="shared" si="12"/>
        <v>0</v>
      </c>
      <c r="U90" s="236">
        <f t="shared" si="13"/>
        <v>0</v>
      </c>
      <c r="V90" s="236">
        <f t="shared" si="14"/>
        <v>0</v>
      </c>
      <c r="W90" s="236">
        <f t="shared" si="15"/>
        <v>0</v>
      </c>
      <c r="X90" s="236">
        <f t="shared" si="16"/>
        <v>1184.8800000000001</v>
      </c>
      <c r="Y90" s="238">
        <f t="shared" si="19"/>
        <v>1184.8800000000001</v>
      </c>
      <c r="Z90" s="238">
        <f t="shared" si="20"/>
        <v>0</v>
      </c>
      <c r="AB90" s="219">
        <v>1184.8800000000001</v>
      </c>
      <c r="AC90" s="462">
        <f t="shared" si="21"/>
        <v>0</v>
      </c>
    </row>
    <row r="91" spans="1:29" ht="18" x14ac:dyDescent="0.25">
      <c r="A91" s="191" t="s">
        <v>1298</v>
      </c>
      <c r="B91" s="228" t="s">
        <v>1348</v>
      </c>
      <c r="C91" s="193" t="s">
        <v>1349</v>
      </c>
      <c r="D91" s="193"/>
      <c r="E91" s="194">
        <v>95</v>
      </c>
      <c r="F91" s="229">
        <v>95</v>
      </c>
      <c r="G91" s="230" t="s">
        <v>33</v>
      </c>
      <c r="H91" s="231">
        <v>7</v>
      </c>
      <c r="I91" s="232">
        <v>0</v>
      </c>
      <c r="J91" s="232">
        <v>0</v>
      </c>
      <c r="K91" s="232">
        <v>0</v>
      </c>
      <c r="L91" s="233">
        <v>0</v>
      </c>
      <c r="M91" s="232">
        <f t="shared" si="17"/>
        <v>7</v>
      </c>
      <c r="N91" s="234">
        <v>7</v>
      </c>
      <c r="O91" s="232">
        <f t="shared" si="18"/>
        <v>0</v>
      </c>
      <c r="P91" s="242"/>
      <c r="Q91" s="216"/>
      <c r="R91" s="236">
        <f t="shared" si="11"/>
        <v>665</v>
      </c>
      <c r="S91" s="237">
        <v>0</v>
      </c>
      <c r="T91" s="236">
        <f t="shared" si="12"/>
        <v>0</v>
      </c>
      <c r="U91" s="236">
        <f t="shared" si="13"/>
        <v>0</v>
      </c>
      <c r="V91" s="236">
        <f t="shared" si="14"/>
        <v>0</v>
      </c>
      <c r="W91" s="236">
        <f t="shared" si="15"/>
        <v>0</v>
      </c>
      <c r="X91" s="236">
        <f t="shared" si="16"/>
        <v>665</v>
      </c>
      <c r="Y91" s="238">
        <f t="shared" si="19"/>
        <v>665</v>
      </c>
      <c r="Z91" s="238">
        <f t="shared" si="20"/>
        <v>0</v>
      </c>
      <c r="AB91" s="219">
        <v>665</v>
      </c>
      <c r="AC91" s="462">
        <f t="shared" si="21"/>
        <v>0</v>
      </c>
    </row>
    <row r="92" spans="1:29" ht="18" x14ac:dyDescent="0.25">
      <c r="A92" s="191" t="s">
        <v>1298</v>
      </c>
      <c r="B92" s="228" t="s">
        <v>1350</v>
      </c>
      <c r="C92" s="193" t="s">
        <v>1351</v>
      </c>
      <c r="D92" s="193"/>
      <c r="E92" s="194">
        <v>55.53</v>
      </c>
      <c r="F92" s="229">
        <v>55.53</v>
      </c>
      <c r="G92" s="230" t="s">
        <v>33</v>
      </c>
      <c r="H92" s="231">
        <v>0</v>
      </c>
      <c r="I92" s="232">
        <v>0</v>
      </c>
      <c r="J92" s="232">
        <v>0</v>
      </c>
      <c r="K92" s="232">
        <v>0</v>
      </c>
      <c r="L92" s="233">
        <v>0</v>
      </c>
      <c r="M92" s="232">
        <f t="shared" si="17"/>
        <v>0</v>
      </c>
      <c r="N92" s="234">
        <v>0</v>
      </c>
      <c r="O92" s="232">
        <f t="shared" si="18"/>
        <v>0</v>
      </c>
      <c r="P92" s="243"/>
      <c r="Q92" s="216"/>
      <c r="R92" s="236">
        <f t="shared" si="11"/>
        <v>0</v>
      </c>
      <c r="S92" s="237">
        <v>0</v>
      </c>
      <c r="T92" s="236">
        <f t="shared" si="12"/>
        <v>0</v>
      </c>
      <c r="U92" s="236">
        <f t="shared" si="13"/>
        <v>0</v>
      </c>
      <c r="V92" s="236">
        <f t="shared" si="14"/>
        <v>0</v>
      </c>
      <c r="W92" s="236">
        <f t="shared" si="15"/>
        <v>0</v>
      </c>
      <c r="X92" s="236">
        <f t="shared" si="16"/>
        <v>0</v>
      </c>
      <c r="Y92" s="238">
        <f t="shared" si="19"/>
        <v>0</v>
      </c>
      <c r="Z92" s="238">
        <f t="shared" si="20"/>
        <v>0</v>
      </c>
      <c r="AB92" s="219">
        <v>0</v>
      </c>
      <c r="AC92" s="462">
        <f t="shared" si="21"/>
        <v>0</v>
      </c>
    </row>
    <row r="93" spans="1:29" ht="18" x14ac:dyDescent="0.25">
      <c r="A93" s="191" t="s">
        <v>1298</v>
      </c>
      <c r="B93" s="228" t="s">
        <v>1352</v>
      </c>
      <c r="C93" s="193" t="s">
        <v>1353</v>
      </c>
      <c r="D93" s="193"/>
      <c r="E93" s="194">
        <v>353.3</v>
      </c>
      <c r="F93" s="229">
        <v>353.3</v>
      </c>
      <c r="G93" s="230" t="s">
        <v>33</v>
      </c>
      <c r="H93" s="231">
        <v>0</v>
      </c>
      <c r="I93" s="232">
        <v>0</v>
      </c>
      <c r="J93" s="232">
        <v>0</v>
      </c>
      <c r="K93" s="232">
        <v>0</v>
      </c>
      <c r="L93" s="233">
        <v>0</v>
      </c>
      <c r="M93" s="232">
        <f t="shared" si="17"/>
        <v>0</v>
      </c>
      <c r="N93" s="234">
        <v>0</v>
      </c>
      <c r="O93" s="232">
        <f t="shared" si="18"/>
        <v>0</v>
      </c>
      <c r="P93" s="243"/>
      <c r="Q93" s="216"/>
      <c r="R93" s="236">
        <f t="shared" si="11"/>
        <v>0</v>
      </c>
      <c r="S93" s="237">
        <v>0</v>
      </c>
      <c r="T93" s="236">
        <f t="shared" si="12"/>
        <v>0</v>
      </c>
      <c r="U93" s="236">
        <f t="shared" si="13"/>
        <v>0</v>
      </c>
      <c r="V93" s="236">
        <f t="shared" si="14"/>
        <v>0</v>
      </c>
      <c r="W93" s="236">
        <f t="shared" si="15"/>
        <v>0</v>
      </c>
      <c r="X93" s="236">
        <f t="shared" si="16"/>
        <v>0</v>
      </c>
      <c r="Y93" s="238">
        <f t="shared" si="19"/>
        <v>0</v>
      </c>
      <c r="Z93" s="238">
        <f t="shared" si="20"/>
        <v>0</v>
      </c>
      <c r="AB93" s="219">
        <v>0</v>
      </c>
      <c r="AC93" s="462">
        <f t="shared" si="21"/>
        <v>0</v>
      </c>
    </row>
    <row r="94" spans="1:29" ht="18" x14ac:dyDescent="0.25">
      <c r="A94" s="191" t="s">
        <v>674</v>
      </c>
      <c r="B94" s="228" t="s">
        <v>685</v>
      </c>
      <c r="C94" s="193" t="s">
        <v>686</v>
      </c>
      <c r="D94" s="193"/>
      <c r="E94" s="194">
        <v>30.75</v>
      </c>
      <c r="F94" s="229">
        <v>30.75</v>
      </c>
      <c r="G94" s="230" t="s">
        <v>33</v>
      </c>
      <c r="H94" s="231">
        <v>7</v>
      </c>
      <c r="I94" s="232">
        <v>0</v>
      </c>
      <c r="J94" s="232">
        <v>0</v>
      </c>
      <c r="K94" s="232">
        <v>0</v>
      </c>
      <c r="L94" s="233">
        <v>0</v>
      </c>
      <c r="M94" s="232">
        <f t="shared" si="17"/>
        <v>7</v>
      </c>
      <c r="N94" s="234">
        <v>7</v>
      </c>
      <c r="O94" s="232">
        <f t="shared" si="18"/>
        <v>0</v>
      </c>
      <c r="P94" s="243"/>
      <c r="Q94" s="216"/>
      <c r="R94" s="236">
        <f t="shared" si="11"/>
        <v>215.25</v>
      </c>
      <c r="S94" s="237">
        <v>0</v>
      </c>
      <c r="T94" s="236">
        <f t="shared" si="12"/>
        <v>0</v>
      </c>
      <c r="U94" s="236">
        <f t="shared" si="13"/>
        <v>0</v>
      </c>
      <c r="V94" s="236">
        <f t="shared" si="14"/>
        <v>0</v>
      </c>
      <c r="W94" s="236">
        <f t="shared" si="15"/>
        <v>0</v>
      </c>
      <c r="X94" s="236">
        <f t="shared" si="16"/>
        <v>215.25</v>
      </c>
      <c r="Y94" s="238">
        <f t="shared" si="19"/>
        <v>215.25</v>
      </c>
      <c r="Z94" s="238">
        <f t="shared" si="20"/>
        <v>0</v>
      </c>
      <c r="AB94" s="219">
        <v>215.25</v>
      </c>
      <c r="AC94" s="462">
        <f t="shared" si="21"/>
        <v>0</v>
      </c>
    </row>
    <row r="95" spans="1:29" ht="18" x14ac:dyDescent="0.25">
      <c r="A95" s="191" t="s">
        <v>1298</v>
      </c>
      <c r="B95" s="228" t="s">
        <v>1354</v>
      </c>
      <c r="C95" s="202" t="s">
        <v>1355</v>
      </c>
      <c r="D95" s="442" t="s">
        <v>2648</v>
      </c>
      <c r="E95" s="203">
        <v>67.87</v>
      </c>
      <c r="F95" s="250">
        <v>115</v>
      </c>
      <c r="G95" s="316" t="s">
        <v>33</v>
      </c>
      <c r="H95" s="317">
        <v>0</v>
      </c>
      <c r="I95" s="251">
        <v>1</v>
      </c>
      <c r="J95" s="251">
        <v>0</v>
      </c>
      <c r="K95" s="251">
        <v>1</v>
      </c>
      <c r="L95" s="318">
        <v>0</v>
      </c>
      <c r="M95" s="232">
        <f t="shared" si="17"/>
        <v>0</v>
      </c>
      <c r="N95" s="252">
        <v>0</v>
      </c>
      <c r="O95" s="232">
        <f t="shared" si="18"/>
        <v>0</v>
      </c>
      <c r="P95" s="320"/>
      <c r="Q95" s="216"/>
      <c r="R95" s="236">
        <f t="shared" si="11"/>
        <v>0</v>
      </c>
      <c r="S95" s="237">
        <v>0</v>
      </c>
      <c r="T95" s="348">
        <f t="shared" si="12"/>
        <v>115</v>
      </c>
      <c r="U95" s="236">
        <f t="shared" si="13"/>
        <v>0</v>
      </c>
      <c r="V95" s="236">
        <f t="shared" si="14"/>
        <v>115</v>
      </c>
      <c r="W95" s="236">
        <f t="shared" si="15"/>
        <v>0</v>
      </c>
      <c r="X95" s="236">
        <f t="shared" si="16"/>
        <v>0</v>
      </c>
      <c r="Y95" s="238">
        <f t="shared" si="19"/>
        <v>0</v>
      </c>
      <c r="Z95" s="238">
        <f t="shared" si="20"/>
        <v>0</v>
      </c>
      <c r="AB95" s="219">
        <v>0</v>
      </c>
      <c r="AC95" s="462">
        <f t="shared" si="21"/>
        <v>0</v>
      </c>
    </row>
    <row r="96" spans="1:29" ht="18" x14ac:dyDescent="0.25">
      <c r="A96" s="191" t="s">
        <v>1298</v>
      </c>
      <c r="B96" s="228" t="s">
        <v>1356</v>
      </c>
      <c r="C96" s="193" t="s">
        <v>1357</v>
      </c>
      <c r="D96" s="193"/>
      <c r="E96" s="194">
        <v>230.01</v>
      </c>
      <c r="F96" s="229">
        <v>230.01</v>
      </c>
      <c r="G96" s="230" t="s">
        <v>33</v>
      </c>
      <c r="H96" s="231">
        <v>0</v>
      </c>
      <c r="I96" s="232">
        <v>0</v>
      </c>
      <c r="J96" s="232">
        <v>0</v>
      </c>
      <c r="K96" s="232">
        <v>0</v>
      </c>
      <c r="L96" s="233">
        <v>0</v>
      </c>
      <c r="M96" s="232">
        <f t="shared" si="17"/>
        <v>0</v>
      </c>
      <c r="N96" s="234">
        <v>0</v>
      </c>
      <c r="O96" s="232">
        <f t="shared" si="18"/>
        <v>0</v>
      </c>
      <c r="P96" s="243"/>
      <c r="Q96" s="216"/>
      <c r="R96" s="236">
        <f t="shared" si="11"/>
        <v>0</v>
      </c>
      <c r="S96" s="237">
        <v>0</v>
      </c>
      <c r="T96" s="236">
        <f t="shared" si="12"/>
        <v>0</v>
      </c>
      <c r="U96" s="236">
        <f t="shared" si="13"/>
        <v>0</v>
      </c>
      <c r="V96" s="236">
        <f t="shared" si="14"/>
        <v>0</v>
      </c>
      <c r="W96" s="236">
        <f t="shared" si="15"/>
        <v>0</v>
      </c>
      <c r="X96" s="236">
        <f t="shared" si="16"/>
        <v>0</v>
      </c>
      <c r="Y96" s="238">
        <f t="shared" si="19"/>
        <v>0</v>
      </c>
      <c r="Z96" s="238">
        <f t="shared" si="20"/>
        <v>0</v>
      </c>
      <c r="AB96" s="219">
        <v>0</v>
      </c>
      <c r="AC96" s="462">
        <f t="shared" si="21"/>
        <v>0</v>
      </c>
    </row>
    <row r="97" spans="1:29" ht="30" x14ac:dyDescent="0.25">
      <c r="A97" s="191" t="s">
        <v>1298</v>
      </c>
      <c r="B97" s="228" t="s">
        <v>1358</v>
      </c>
      <c r="C97" s="193" t="s">
        <v>1359</v>
      </c>
      <c r="D97" s="193"/>
      <c r="E97" s="194">
        <v>98.29</v>
      </c>
      <c r="F97" s="229">
        <v>98.29</v>
      </c>
      <c r="G97" s="230" t="s">
        <v>33</v>
      </c>
      <c r="H97" s="231">
        <v>0</v>
      </c>
      <c r="I97" s="232">
        <v>0</v>
      </c>
      <c r="J97" s="232">
        <v>0</v>
      </c>
      <c r="K97" s="232">
        <v>0</v>
      </c>
      <c r="L97" s="233">
        <v>0</v>
      </c>
      <c r="M97" s="232">
        <f t="shared" si="17"/>
        <v>0</v>
      </c>
      <c r="N97" s="234">
        <v>0</v>
      </c>
      <c r="O97" s="232">
        <f t="shared" si="18"/>
        <v>0</v>
      </c>
      <c r="P97" s="243"/>
      <c r="Q97" s="216"/>
      <c r="R97" s="236">
        <f t="shared" si="11"/>
        <v>0</v>
      </c>
      <c r="S97" s="237">
        <v>0</v>
      </c>
      <c r="T97" s="236">
        <f t="shared" si="12"/>
        <v>0</v>
      </c>
      <c r="U97" s="236">
        <f t="shared" si="13"/>
        <v>0</v>
      </c>
      <c r="V97" s="236">
        <f t="shared" si="14"/>
        <v>0</v>
      </c>
      <c r="W97" s="236">
        <f t="shared" si="15"/>
        <v>0</v>
      </c>
      <c r="X97" s="236">
        <f t="shared" si="16"/>
        <v>0</v>
      </c>
      <c r="Y97" s="238">
        <f t="shared" si="19"/>
        <v>0</v>
      </c>
      <c r="Z97" s="238">
        <f t="shared" si="20"/>
        <v>0</v>
      </c>
      <c r="AB97" s="219">
        <v>0</v>
      </c>
      <c r="AC97" s="462">
        <f t="shared" si="21"/>
        <v>0</v>
      </c>
    </row>
    <row r="98" spans="1:29" ht="30" x14ac:dyDescent="0.25">
      <c r="A98" s="191" t="s">
        <v>1298</v>
      </c>
      <c r="B98" s="228" t="s">
        <v>1360</v>
      </c>
      <c r="C98" s="193" t="s">
        <v>1361</v>
      </c>
      <c r="D98" s="193"/>
      <c r="E98" s="194">
        <v>194.99</v>
      </c>
      <c r="F98" s="229">
        <v>194.99</v>
      </c>
      <c r="G98" s="230" t="s">
        <v>33</v>
      </c>
      <c r="H98" s="231">
        <v>0</v>
      </c>
      <c r="I98" s="232">
        <v>0</v>
      </c>
      <c r="J98" s="232">
        <v>0</v>
      </c>
      <c r="K98" s="232">
        <v>0</v>
      </c>
      <c r="L98" s="233">
        <v>0</v>
      </c>
      <c r="M98" s="232">
        <f t="shared" si="17"/>
        <v>0</v>
      </c>
      <c r="N98" s="234">
        <v>0</v>
      </c>
      <c r="O98" s="232">
        <f t="shared" si="18"/>
        <v>0</v>
      </c>
      <c r="P98" s="243"/>
      <c r="Q98" s="216"/>
      <c r="R98" s="236">
        <f t="shared" si="11"/>
        <v>0</v>
      </c>
      <c r="S98" s="237">
        <v>0</v>
      </c>
      <c r="T98" s="236">
        <f t="shared" si="12"/>
        <v>0</v>
      </c>
      <c r="U98" s="236">
        <f t="shared" si="13"/>
        <v>0</v>
      </c>
      <c r="V98" s="236">
        <f t="shared" si="14"/>
        <v>0</v>
      </c>
      <c r="W98" s="236">
        <f t="shared" si="15"/>
        <v>0</v>
      </c>
      <c r="X98" s="236">
        <f t="shared" si="16"/>
        <v>0</v>
      </c>
      <c r="Y98" s="238">
        <f t="shared" si="19"/>
        <v>0</v>
      </c>
      <c r="Z98" s="238">
        <f t="shared" si="20"/>
        <v>0</v>
      </c>
      <c r="AB98" s="219">
        <v>0</v>
      </c>
      <c r="AC98" s="462">
        <f t="shared" si="21"/>
        <v>0</v>
      </c>
    </row>
    <row r="99" spans="1:29" ht="30" x14ac:dyDescent="0.25">
      <c r="A99" s="191" t="s">
        <v>1423</v>
      </c>
      <c r="B99" s="245" t="s">
        <v>1926</v>
      </c>
      <c r="C99" s="193" t="s">
        <v>1927</v>
      </c>
      <c r="D99" s="193"/>
      <c r="E99" s="194">
        <v>1038.2</v>
      </c>
      <c r="F99" s="229">
        <v>1038.2</v>
      </c>
      <c r="G99" s="230" t="s">
        <v>159</v>
      </c>
      <c r="H99" s="231">
        <v>0</v>
      </c>
      <c r="I99" s="232">
        <v>0</v>
      </c>
      <c r="J99" s="232">
        <v>0</v>
      </c>
      <c r="K99" s="232">
        <v>0</v>
      </c>
      <c r="L99" s="233">
        <v>0</v>
      </c>
      <c r="M99" s="232">
        <f t="shared" si="17"/>
        <v>0</v>
      </c>
      <c r="N99" s="234">
        <v>0</v>
      </c>
      <c r="O99" s="232">
        <f t="shared" si="18"/>
        <v>0</v>
      </c>
      <c r="P99" s="243"/>
      <c r="Q99" s="216"/>
      <c r="R99" s="236">
        <f t="shared" si="11"/>
        <v>0</v>
      </c>
      <c r="S99" s="237">
        <v>0</v>
      </c>
      <c r="T99" s="236">
        <f t="shared" si="12"/>
        <v>0</v>
      </c>
      <c r="U99" s="236">
        <f t="shared" si="13"/>
        <v>0</v>
      </c>
      <c r="V99" s="236">
        <f t="shared" si="14"/>
        <v>0</v>
      </c>
      <c r="W99" s="236">
        <f t="shared" si="15"/>
        <v>0</v>
      </c>
      <c r="X99" s="236">
        <f t="shared" si="16"/>
        <v>0</v>
      </c>
      <c r="Y99" s="238">
        <f t="shared" si="19"/>
        <v>0</v>
      </c>
      <c r="Z99" s="238">
        <f t="shared" si="20"/>
        <v>0</v>
      </c>
      <c r="AB99" s="219">
        <v>0</v>
      </c>
      <c r="AC99" s="462">
        <f t="shared" si="21"/>
        <v>0</v>
      </c>
    </row>
    <row r="100" spans="1:29" ht="18" x14ac:dyDescent="0.25">
      <c r="A100" s="191" t="s">
        <v>1053</v>
      </c>
      <c r="B100" s="228" t="s">
        <v>1076</v>
      </c>
      <c r="C100" s="193" t="s">
        <v>1077</v>
      </c>
      <c r="D100" s="193"/>
      <c r="E100" s="194">
        <v>78.44</v>
      </c>
      <c r="F100" s="229">
        <v>78.44</v>
      </c>
      <c r="G100" s="230" t="s">
        <v>33</v>
      </c>
      <c r="H100" s="231">
        <v>4</v>
      </c>
      <c r="I100" s="232">
        <v>0</v>
      </c>
      <c r="J100" s="232">
        <v>0</v>
      </c>
      <c r="K100" s="232">
        <v>0</v>
      </c>
      <c r="L100" s="233">
        <v>0</v>
      </c>
      <c r="M100" s="232">
        <f t="shared" si="17"/>
        <v>4</v>
      </c>
      <c r="N100" s="234">
        <v>4</v>
      </c>
      <c r="O100" s="232">
        <f t="shared" si="18"/>
        <v>0</v>
      </c>
      <c r="P100" s="243"/>
      <c r="Q100" s="216"/>
      <c r="R100" s="236">
        <f t="shared" si="11"/>
        <v>313.76</v>
      </c>
      <c r="S100" s="237">
        <v>0</v>
      </c>
      <c r="T100" s="236">
        <f t="shared" si="12"/>
        <v>0</v>
      </c>
      <c r="U100" s="236">
        <f t="shared" si="13"/>
        <v>0</v>
      </c>
      <c r="V100" s="236">
        <f t="shared" si="14"/>
        <v>0</v>
      </c>
      <c r="W100" s="236">
        <f t="shared" si="15"/>
        <v>0</v>
      </c>
      <c r="X100" s="236">
        <f t="shared" si="16"/>
        <v>313.76</v>
      </c>
      <c r="Y100" s="238">
        <f t="shared" si="19"/>
        <v>313.76</v>
      </c>
      <c r="Z100" s="238">
        <f t="shared" si="20"/>
        <v>0</v>
      </c>
      <c r="AB100" s="219">
        <v>313.76</v>
      </c>
      <c r="AC100" s="462">
        <f t="shared" si="21"/>
        <v>0</v>
      </c>
    </row>
    <row r="101" spans="1:29" ht="18" x14ac:dyDescent="0.25">
      <c r="A101" s="191" t="s">
        <v>1053</v>
      </c>
      <c r="B101" s="228" t="s">
        <v>1078</v>
      </c>
      <c r="C101" s="193" t="s">
        <v>1079</v>
      </c>
      <c r="D101" s="193"/>
      <c r="E101" s="194">
        <v>83.79</v>
      </c>
      <c r="F101" s="229">
        <v>83.79</v>
      </c>
      <c r="G101" s="230" t="s">
        <v>33</v>
      </c>
      <c r="H101" s="231">
        <v>2</v>
      </c>
      <c r="I101" s="232">
        <v>0</v>
      </c>
      <c r="J101" s="232">
        <v>0</v>
      </c>
      <c r="K101" s="232">
        <v>0</v>
      </c>
      <c r="L101" s="233">
        <v>0</v>
      </c>
      <c r="M101" s="232">
        <f t="shared" si="17"/>
        <v>2</v>
      </c>
      <c r="N101" s="234">
        <v>2</v>
      </c>
      <c r="O101" s="232">
        <f t="shared" si="18"/>
        <v>0</v>
      </c>
      <c r="P101" s="243"/>
      <c r="Q101" s="216"/>
      <c r="R101" s="236">
        <f t="shared" si="11"/>
        <v>167.58</v>
      </c>
      <c r="S101" s="237">
        <v>0</v>
      </c>
      <c r="T101" s="236">
        <f t="shared" si="12"/>
        <v>0</v>
      </c>
      <c r="U101" s="236">
        <f t="shared" si="13"/>
        <v>0</v>
      </c>
      <c r="V101" s="236">
        <f t="shared" si="14"/>
        <v>0</v>
      </c>
      <c r="W101" s="236">
        <f t="shared" si="15"/>
        <v>0</v>
      </c>
      <c r="X101" s="236">
        <f t="shared" si="16"/>
        <v>167.58</v>
      </c>
      <c r="Y101" s="238">
        <f t="shared" si="19"/>
        <v>167.58</v>
      </c>
      <c r="Z101" s="238">
        <f t="shared" si="20"/>
        <v>0</v>
      </c>
      <c r="AB101" s="219">
        <v>167.58</v>
      </c>
      <c r="AC101" s="462">
        <f t="shared" si="21"/>
        <v>0</v>
      </c>
    </row>
    <row r="102" spans="1:29" ht="18" x14ac:dyDescent="0.25">
      <c r="A102" s="191" t="s">
        <v>1053</v>
      </c>
      <c r="B102" s="228" t="s">
        <v>1080</v>
      </c>
      <c r="C102" s="193" t="s">
        <v>1081</v>
      </c>
      <c r="D102" s="193"/>
      <c r="E102" s="194">
        <v>47</v>
      </c>
      <c r="F102" s="229">
        <v>47</v>
      </c>
      <c r="G102" s="230" t="s">
        <v>33</v>
      </c>
      <c r="H102" s="231">
        <v>2</v>
      </c>
      <c r="I102" s="232">
        <v>0</v>
      </c>
      <c r="J102" s="232">
        <v>0</v>
      </c>
      <c r="K102" s="232">
        <v>0</v>
      </c>
      <c r="L102" s="233">
        <v>0</v>
      </c>
      <c r="M102" s="232">
        <f t="shared" si="17"/>
        <v>2</v>
      </c>
      <c r="N102" s="234">
        <v>2</v>
      </c>
      <c r="O102" s="232">
        <f t="shared" si="18"/>
        <v>0</v>
      </c>
      <c r="P102" s="242"/>
      <c r="Q102" s="216"/>
      <c r="R102" s="236">
        <f t="shared" si="11"/>
        <v>94</v>
      </c>
      <c r="S102" s="237">
        <v>0</v>
      </c>
      <c r="T102" s="236">
        <f t="shared" si="12"/>
        <v>0</v>
      </c>
      <c r="U102" s="236">
        <f t="shared" si="13"/>
        <v>0</v>
      </c>
      <c r="V102" s="236">
        <f t="shared" si="14"/>
        <v>0</v>
      </c>
      <c r="W102" s="236">
        <f t="shared" si="15"/>
        <v>0</v>
      </c>
      <c r="X102" s="236">
        <f t="shared" si="16"/>
        <v>94</v>
      </c>
      <c r="Y102" s="238">
        <f t="shared" si="19"/>
        <v>94</v>
      </c>
      <c r="Z102" s="238">
        <f t="shared" si="20"/>
        <v>0</v>
      </c>
      <c r="AB102" s="219">
        <v>94</v>
      </c>
      <c r="AC102" s="462">
        <f t="shared" si="21"/>
        <v>0</v>
      </c>
    </row>
    <row r="103" spans="1:29" ht="18" x14ac:dyDescent="0.25">
      <c r="A103" s="191" t="s">
        <v>1053</v>
      </c>
      <c r="B103" s="228" t="s">
        <v>1082</v>
      </c>
      <c r="C103" s="193" t="s">
        <v>1083</v>
      </c>
      <c r="D103" s="193"/>
      <c r="E103" s="194">
        <v>23</v>
      </c>
      <c r="F103" s="229">
        <v>23</v>
      </c>
      <c r="G103" s="230" t="s">
        <v>33</v>
      </c>
      <c r="H103" s="231">
        <v>30</v>
      </c>
      <c r="I103" s="232">
        <v>0</v>
      </c>
      <c r="J103" s="232">
        <v>0</v>
      </c>
      <c r="K103" s="232">
        <v>0</v>
      </c>
      <c r="L103" s="233">
        <v>0</v>
      </c>
      <c r="M103" s="232">
        <f t="shared" si="17"/>
        <v>30</v>
      </c>
      <c r="N103" s="234">
        <v>30</v>
      </c>
      <c r="O103" s="232">
        <f t="shared" si="18"/>
        <v>0</v>
      </c>
      <c r="P103" s="242"/>
      <c r="Q103" s="216"/>
      <c r="R103" s="236">
        <f t="shared" si="11"/>
        <v>690</v>
      </c>
      <c r="S103" s="237">
        <v>0</v>
      </c>
      <c r="T103" s="236">
        <f t="shared" si="12"/>
        <v>0</v>
      </c>
      <c r="U103" s="236">
        <f t="shared" si="13"/>
        <v>0</v>
      </c>
      <c r="V103" s="236">
        <f t="shared" si="14"/>
        <v>0</v>
      </c>
      <c r="W103" s="236">
        <f t="shared" si="15"/>
        <v>0</v>
      </c>
      <c r="X103" s="236">
        <f t="shared" si="16"/>
        <v>690</v>
      </c>
      <c r="Y103" s="238">
        <f t="shared" si="19"/>
        <v>690</v>
      </c>
      <c r="Z103" s="238">
        <f t="shared" si="20"/>
        <v>0</v>
      </c>
      <c r="AB103" s="219">
        <v>690</v>
      </c>
      <c r="AC103" s="462">
        <f t="shared" si="21"/>
        <v>0</v>
      </c>
    </row>
    <row r="104" spans="1:29" ht="18" x14ac:dyDescent="0.25">
      <c r="A104" s="191" t="s">
        <v>1053</v>
      </c>
      <c r="B104" s="228" t="s">
        <v>1084</v>
      </c>
      <c r="C104" s="193" t="s">
        <v>1085</v>
      </c>
      <c r="D104" s="193"/>
      <c r="E104" s="194">
        <v>0</v>
      </c>
      <c r="F104" s="229">
        <v>0</v>
      </c>
      <c r="G104" s="230" t="s">
        <v>33</v>
      </c>
      <c r="H104" s="231">
        <v>0</v>
      </c>
      <c r="I104" s="232">
        <v>0</v>
      </c>
      <c r="J104" s="232">
        <v>0</v>
      </c>
      <c r="K104" s="232">
        <v>0</v>
      </c>
      <c r="L104" s="233">
        <v>0</v>
      </c>
      <c r="M104" s="232">
        <f t="shared" si="17"/>
        <v>0</v>
      </c>
      <c r="N104" s="234">
        <v>0</v>
      </c>
      <c r="O104" s="232">
        <f t="shared" si="18"/>
        <v>0</v>
      </c>
      <c r="P104" s="246"/>
      <c r="Q104" s="216"/>
      <c r="R104" s="236">
        <f t="shared" si="11"/>
        <v>0</v>
      </c>
      <c r="S104" s="237">
        <v>0</v>
      </c>
      <c r="T104" s="236">
        <f t="shared" si="12"/>
        <v>0</v>
      </c>
      <c r="U104" s="236">
        <f t="shared" si="13"/>
        <v>0</v>
      </c>
      <c r="V104" s="236">
        <f t="shared" si="14"/>
        <v>0</v>
      </c>
      <c r="W104" s="236">
        <f t="shared" si="15"/>
        <v>0</v>
      </c>
      <c r="X104" s="236">
        <f t="shared" si="16"/>
        <v>0</v>
      </c>
      <c r="Y104" s="238">
        <f t="shared" si="19"/>
        <v>0</v>
      </c>
      <c r="Z104" s="238">
        <f t="shared" si="20"/>
        <v>0</v>
      </c>
      <c r="AB104" s="219">
        <v>0</v>
      </c>
      <c r="AC104" s="462">
        <f t="shared" si="21"/>
        <v>0</v>
      </c>
    </row>
    <row r="105" spans="1:29" ht="18" x14ac:dyDescent="0.25">
      <c r="A105" s="191" t="s">
        <v>1053</v>
      </c>
      <c r="B105" s="228" t="s">
        <v>1086</v>
      </c>
      <c r="C105" s="193" t="s">
        <v>1087</v>
      </c>
      <c r="D105" s="193"/>
      <c r="E105" s="194">
        <v>25</v>
      </c>
      <c r="F105" s="229">
        <v>25</v>
      </c>
      <c r="G105" s="230" t="s">
        <v>33</v>
      </c>
      <c r="H105" s="231">
        <v>5</v>
      </c>
      <c r="I105" s="232">
        <v>0</v>
      </c>
      <c r="J105" s="232">
        <v>0</v>
      </c>
      <c r="K105" s="232">
        <v>0</v>
      </c>
      <c r="L105" s="233">
        <v>0</v>
      </c>
      <c r="M105" s="232">
        <f t="shared" si="17"/>
        <v>5</v>
      </c>
      <c r="N105" s="234">
        <v>5</v>
      </c>
      <c r="O105" s="232">
        <f t="shared" si="18"/>
        <v>0</v>
      </c>
      <c r="P105" s="243"/>
      <c r="Q105" s="216"/>
      <c r="R105" s="236">
        <f t="shared" si="11"/>
        <v>125</v>
      </c>
      <c r="S105" s="237">
        <v>0</v>
      </c>
      <c r="T105" s="236">
        <f t="shared" si="12"/>
        <v>0</v>
      </c>
      <c r="U105" s="236">
        <f t="shared" si="13"/>
        <v>0</v>
      </c>
      <c r="V105" s="236">
        <f t="shared" si="14"/>
        <v>0</v>
      </c>
      <c r="W105" s="236">
        <f t="shared" si="15"/>
        <v>0</v>
      </c>
      <c r="X105" s="236">
        <f t="shared" si="16"/>
        <v>125</v>
      </c>
      <c r="Y105" s="238">
        <f t="shared" si="19"/>
        <v>125</v>
      </c>
      <c r="Z105" s="238">
        <f t="shared" si="20"/>
        <v>0</v>
      </c>
      <c r="AB105" s="219">
        <v>125</v>
      </c>
      <c r="AC105" s="462">
        <f t="shared" si="21"/>
        <v>0</v>
      </c>
    </row>
    <row r="106" spans="1:29" ht="30" x14ac:dyDescent="0.25">
      <c r="A106" s="191" t="s">
        <v>1739</v>
      </c>
      <c r="B106" s="228" t="s">
        <v>1752</v>
      </c>
      <c r="C106" s="193" t="s">
        <v>1753</v>
      </c>
      <c r="D106" s="193"/>
      <c r="E106" s="194">
        <v>457.13</v>
      </c>
      <c r="F106" s="229">
        <v>457.13</v>
      </c>
      <c r="G106" s="230" t="s">
        <v>33</v>
      </c>
      <c r="H106" s="231">
        <v>0</v>
      </c>
      <c r="I106" s="232">
        <v>0</v>
      </c>
      <c r="J106" s="232">
        <v>0</v>
      </c>
      <c r="K106" s="232">
        <v>0</v>
      </c>
      <c r="L106" s="233">
        <v>0</v>
      </c>
      <c r="M106" s="232">
        <f t="shared" si="17"/>
        <v>0</v>
      </c>
      <c r="N106" s="234">
        <v>0</v>
      </c>
      <c r="O106" s="232">
        <f t="shared" si="18"/>
        <v>0</v>
      </c>
      <c r="P106" s="243"/>
      <c r="Q106" s="216"/>
      <c r="R106" s="236">
        <f t="shared" si="11"/>
        <v>0</v>
      </c>
      <c r="S106" s="237">
        <v>0</v>
      </c>
      <c r="T106" s="236">
        <f t="shared" si="12"/>
        <v>0</v>
      </c>
      <c r="U106" s="236">
        <f t="shared" si="13"/>
        <v>0</v>
      </c>
      <c r="V106" s="236">
        <f t="shared" si="14"/>
        <v>0</v>
      </c>
      <c r="W106" s="236">
        <f t="shared" si="15"/>
        <v>0</v>
      </c>
      <c r="X106" s="236">
        <f t="shared" si="16"/>
        <v>0</v>
      </c>
      <c r="Y106" s="238">
        <f t="shared" si="19"/>
        <v>0</v>
      </c>
      <c r="Z106" s="238">
        <f t="shared" si="20"/>
        <v>0</v>
      </c>
      <c r="AB106" s="219">
        <v>0</v>
      </c>
      <c r="AC106" s="462">
        <f t="shared" si="21"/>
        <v>0</v>
      </c>
    </row>
    <row r="107" spans="1:29" x14ac:dyDescent="0.25">
      <c r="A107" s="191" t="s">
        <v>1739</v>
      </c>
      <c r="B107" s="228" t="s">
        <v>1754</v>
      </c>
      <c r="C107" s="193" t="s">
        <v>1755</v>
      </c>
      <c r="D107" s="193"/>
      <c r="E107" s="194">
        <v>418.56</v>
      </c>
      <c r="F107" s="229">
        <v>418.56</v>
      </c>
      <c r="G107" s="230" t="s">
        <v>33</v>
      </c>
      <c r="H107" s="231">
        <v>0</v>
      </c>
      <c r="I107" s="232">
        <v>0</v>
      </c>
      <c r="J107" s="232">
        <v>0</v>
      </c>
      <c r="K107" s="232">
        <v>0</v>
      </c>
      <c r="L107" s="233">
        <v>0</v>
      </c>
      <c r="M107" s="232">
        <f t="shared" si="17"/>
        <v>0</v>
      </c>
      <c r="N107" s="234">
        <v>0</v>
      </c>
      <c r="O107" s="232">
        <f t="shared" si="18"/>
        <v>0</v>
      </c>
      <c r="P107" s="243"/>
      <c r="Q107" s="216"/>
      <c r="R107" s="236">
        <f t="shared" si="11"/>
        <v>0</v>
      </c>
      <c r="S107" s="237">
        <v>0</v>
      </c>
      <c r="T107" s="236">
        <f t="shared" si="12"/>
        <v>0</v>
      </c>
      <c r="U107" s="236">
        <f t="shared" si="13"/>
        <v>0</v>
      </c>
      <c r="V107" s="236">
        <f t="shared" si="14"/>
        <v>0</v>
      </c>
      <c r="W107" s="236">
        <f t="shared" si="15"/>
        <v>0</v>
      </c>
      <c r="X107" s="236">
        <f t="shared" si="16"/>
        <v>0</v>
      </c>
      <c r="Y107" s="238">
        <f t="shared" si="19"/>
        <v>0</v>
      </c>
      <c r="Z107" s="238">
        <f t="shared" si="20"/>
        <v>0</v>
      </c>
      <c r="AB107" s="219">
        <v>0</v>
      </c>
      <c r="AC107" s="462">
        <f t="shared" si="21"/>
        <v>0</v>
      </c>
    </row>
    <row r="108" spans="1:29" ht="30" x14ac:dyDescent="0.25">
      <c r="A108" s="247" t="s">
        <v>1880</v>
      </c>
      <c r="B108" s="228" t="s">
        <v>2475</v>
      </c>
      <c r="C108" s="217" t="s">
        <v>1881</v>
      </c>
      <c r="D108" s="217"/>
      <c r="E108" s="198">
        <v>222.72</v>
      </c>
      <c r="F108" s="248">
        <v>222.72</v>
      </c>
      <c r="G108" s="230" t="s">
        <v>33</v>
      </c>
      <c r="H108" s="231">
        <v>0</v>
      </c>
      <c r="I108" s="232">
        <v>0</v>
      </c>
      <c r="J108" s="232">
        <v>0</v>
      </c>
      <c r="K108" s="232">
        <v>0</v>
      </c>
      <c r="L108" s="233">
        <v>0</v>
      </c>
      <c r="M108" s="232">
        <f t="shared" si="17"/>
        <v>0</v>
      </c>
      <c r="N108" s="234">
        <v>0</v>
      </c>
      <c r="O108" s="232">
        <f t="shared" si="18"/>
        <v>0</v>
      </c>
      <c r="P108" s="243"/>
      <c r="Q108" s="216"/>
      <c r="R108" s="236">
        <f t="shared" si="11"/>
        <v>0</v>
      </c>
      <c r="S108" s="237">
        <v>0</v>
      </c>
      <c r="T108" s="236">
        <f t="shared" si="12"/>
        <v>0</v>
      </c>
      <c r="U108" s="236">
        <f t="shared" si="13"/>
        <v>0</v>
      </c>
      <c r="V108" s="236">
        <f t="shared" si="14"/>
        <v>0</v>
      </c>
      <c r="W108" s="236">
        <f t="shared" si="15"/>
        <v>0</v>
      </c>
      <c r="X108" s="236">
        <f t="shared" si="16"/>
        <v>0</v>
      </c>
      <c r="Y108" s="238">
        <f t="shared" si="19"/>
        <v>0</v>
      </c>
      <c r="Z108" s="238">
        <f t="shared" si="20"/>
        <v>0</v>
      </c>
      <c r="AB108" s="219">
        <v>0</v>
      </c>
      <c r="AC108" s="462">
        <f t="shared" si="21"/>
        <v>0</v>
      </c>
    </row>
    <row r="109" spans="1:29" ht="18" x14ac:dyDescent="0.25">
      <c r="A109" s="191" t="s">
        <v>27</v>
      </c>
      <c r="B109" s="228" t="s">
        <v>40</v>
      </c>
      <c r="C109" s="202" t="s">
        <v>41</v>
      </c>
      <c r="D109" s="491" t="s">
        <v>2658</v>
      </c>
      <c r="E109" s="203">
        <v>42.73</v>
      </c>
      <c r="F109" s="250">
        <v>55.58</v>
      </c>
      <c r="G109" s="316" t="s">
        <v>33</v>
      </c>
      <c r="H109" s="317">
        <v>227</v>
      </c>
      <c r="I109" s="251">
        <v>240</v>
      </c>
      <c r="J109" s="251">
        <v>0</v>
      </c>
      <c r="K109" s="251">
        <v>220</v>
      </c>
      <c r="L109" s="318">
        <v>0</v>
      </c>
      <c r="M109" s="232">
        <f t="shared" si="17"/>
        <v>247</v>
      </c>
      <c r="N109" s="252">
        <v>247</v>
      </c>
      <c r="O109" s="232">
        <f t="shared" si="18"/>
        <v>0</v>
      </c>
      <c r="P109" s="321"/>
      <c r="Q109" s="216"/>
      <c r="R109" s="236">
        <f t="shared" si="11"/>
        <v>9699.7099999999991</v>
      </c>
      <c r="S109" s="237">
        <v>2916.95</v>
      </c>
      <c r="T109" s="489">
        <f t="shared" si="12"/>
        <v>13339.199999999999</v>
      </c>
      <c r="U109" s="236">
        <f t="shared" si="13"/>
        <v>0</v>
      </c>
      <c r="V109" s="236">
        <f t="shared" si="14"/>
        <v>12227.6</v>
      </c>
      <c r="W109" s="236">
        <f t="shared" si="15"/>
        <v>0</v>
      </c>
      <c r="X109" s="236">
        <f t="shared" si="16"/>
        <v>13728.26</v>
      </c>
      <c r="Y109" s="238">
        <f t="shared" si="19"/>
        <v>13728.26</v>
      </c>
      <c r="Z109" s="238">
        <f t="shared" si="20"/>
        <v>0</v>
      </c>
      <c r="AB109" s="219">
        <v>9699.7099999999991</v>
      </c>
      <c r="AC109" s="462">
        <f t="shared" si="21"/>
        <v>0</v>
      </c>
    </row>
    <row r="110" spans="1:29" ht="18" x14ac:dyDescent="0.25">
      <c r="A110" s="191" t="s">
        <v>189</v>
      </c>
      <c r="B110" s="228" t="s">
        <v>192</v>
      </c>
      <c r="C110" s="202" t="s">
        <v>193</v>
      </c>
      <c r="D110" s="491" t="s">
        <v>2658</v>
      </c>
      <c r="E110" s="203">
        <v>33.64</v>
      </c>
      <c r="F110" s="250">
        <v>33.64</v>
      </c>
      <c r="G110" s="316" t="s">
        <v>76</v>
      </c>
      <c r="H110" s="317">
        <v>0</v>
      </c>
      <c r="I110" s="251">
        <v>60</v>
      </c>
      <c r="J110" s="251">
        <v>0</v>
      </c>
      <c r="K110" s="251">
        <v>20</v>
      </c>
      <c r="L110" s="318">
        <v>0</v>
      </c>
      <c r="M110" s="232">
        <f t="shared" si="17"/>
        <v>40</v>
      </c>
      <c r="N110" s="252">
        <v>40</v>
      </c>
      <c r="O110" s="232">
        <f t="shared" si="18"/>
        <v>0</v>
      </c>
      <c r="P110" s="319"/>
      <c r="Q110" s="216"/>
      <c r="R110" s="236">
        <f t="shared" si="11"/>
        <v>0</v>
      </c>
      <c r="S110" s="237">
        <v>0</v>
      </c>
      <c r="T110" s="489">
        <f t="shared" si="12"/>
        <v>2018.4</v>
      </c>
      <c r="U110" s="236">
        <f t="shared" si="13"/>
        <v>0</v>
      </c>
      <c r="V110" s="236">
        <f t="shared" si="14"/>
        <v>672.8</v>
      </c>
      <c r="W110" s="236">
        <f t="shared" si="15"/>
        <v>0</v>
      </c>
      <c r="X110" s="236">
        <f t="shared" si="16"/>
        <v>1345.6000000000001</v>
      </c>
      <c r="Y110" s="238">
        <f t="shared" si="19"/>
        <v>1345.6</v>
      </c>
      <c r="Z110" s="238">
        <f t="shared" si="20"/>
        <v>0</v>
      </c>
      <c r="AB110" s="219">
        <v>0</v>
      </c>
      <c r="AC110" s="462">
        <f t="shared" si="21"/>
        <v>0</v>
      </c>
    </row>
    <row r="111" spans="1:29" ht="18" x14ac:dyDescent="0.25">
      <c r="A111" s="191" t="s">
        <v>189</v>
      </c>
      <c r="B111" s="228" t="s">
        <v>194</v>
      </c>
      <c r="C111" s="202" t="s">
        <v>195</v>
      </c>
      <c r="D111" s="491" t="s">
        <v>2658</v>
      </c>
      <c r="E111" s="203">
        <v>39.44</v>
      </c>
      <c r="F111" s="250">
        <v>39.44</v>
      </c>
      <c r="G111" s="316" t="s">
        <v>76</v>
      </c>
      <c r="H111" s="317">
        <v>0</v>
      </c>
      <c r="I111" s="251">
        <v>110</v>
      </c>
      <c r="J111" s="251">
        <v>0</v>
      </c>
      <c r="K111" s="251">
        <v>40</v>
      </c>
      <c r="L111" s="318">
        <v>0</v>
      </c>
      <c r="M111" s="232">
        <f t="shared" si="17"/>
        <v>70</v>
      </c>
      <c r="N111" s="252">
        <v>70</v>
      </c>
      <c r="O111" s="232">
        <f t="shared" si="18"/>
        <v>0</v>
      </c>
      <c r="P111" s="321"/>
      <c r="Q111" s="216"/>
      <c r="R111" s="236">
        <f t="shared" si="11"/>
        <v>0</v>
      </c>
      <c r="S111" s="237">
        <v>0</v>
      </c>
      <c r="T111" s="489">
        <f t="shared" si="12"/>
        <v>4338.3999999999996</v>
      </c>
      <c r="U111" s="236">
        <f t="shared" si="13"/>
        <v>0</v>
      </c>
      <c r="V111" s="236">
        <f t="shared" si="14"/>
        <v>1577.6</v>
      </c>
      <c r="W111" s="236">
        <f t="shared" si="15"/>
        <v>0</v>
      </c>
      <c r="X111" s="236">
        <f t="shared" si="16"/>
        <v>2760.7999999999997</v>
      </c>
      <c r="Y111" s="238">
        <f t="shared" si="19"/>
        <v>2760.7999999999997</v>
      </c>
      <c r="Z111" s="238">
        <f t="shared" si="20"/>
        <v>0</v>
      </c>
      <c r="AB111" s="219">
        <v>0</v>
      </c>
      <c r="AC111" s="462">
        <f t="shared" si="21"/>
        <v>0</v>
      </c>
    </row>
    <row r="112" spans="1:29" ht="45" x14ac:dyDescent="0.25">
      <c r="A112" s="247" t="s">
        <v>27</v>
      </c>
      <c r="B112" s="228" t="s">
        <v>2472</v>
      </c>
      <c r="C112" s="217" t="s">
        <v>2258</v>
      </c>
      <c r="D112" s="217"/>
      <c r="E112" s="198">
        <v>661.2</v>
      </c>
      <c r="F112" s="248">
        <v>661.2</v>
      </c>
      <c r="G112" s="230" t="s">
        <v>33</v>
      </c>
      <c r="H112" s="231">
        <v>0</v>
      </c>
      <c r="I112" s="232">
        <v>0</v>
      </c>
      <c r="J112" s="232">
        <v>0</v>
      </c>
      <c r="K112" s="232">
        <v>0</v>
      </c>
      <c r="L112" s="233">
        <v>0</v>
      </c>
      <c r="M112" s="232">
        <f t="shared" si="17"/>
        <v>0</v>
      </c>
      <c r="N112" s="234">
        <v>0</v>
      </c>
      <c r="O112" s="232">
        <f t="shared" si="18"/>
        <v>0</v>
      </c>
      <c r="P112" s="243"/>
      <c r="Q112" s="216"/>
      <c r="R112" s="236">
        <f t="shared" si="11"/>
        <v>0</v>
      </c>
      <c r="S112" s="237">
        <v>0</v>
      </c>
      <c r="T112" s="236">
        <f t="shared" si="12"/>
        <v>0</v>
      </c>
      <c r="U112" s="236">
        <f t="shared" si="13"/>
        <v>0</v>
      </c>
      <c r="V112" s="236">
        <f t="shared" si="14"/>
        <v>0</v>
      </c>
      <c r="W112" s="236">
        <f t="shared" si="15"/>
        <v>0</v>
      </c>
      <c r="X112" s="236">
        <f t="shared" si="16"/>
        <v>0</v>
      </c>
      <c r="Y112" s="238">
        <f t="shared" si="19"/>
        <v>0</v>
      </c>
      <c r="Z112" s="238">
        <f t="shared" si="20"/>
        <v>0</v>
      </c>
      <c r="AB112" s="219">
        <v>0</v>
      </c>
      <c r="AC112" s="462">
        <f t="shared" si="21"/>
        <v>0</v>
      </c>
    </row>
    <row r="113" spans="1:29" ht="18" x14ac:dyDescent="0.25">
      <c r="A113" s="191" t="s">
        <v>674</v>
      </c>
      <c r="B113" s="228" t="s">
        <v>687</v>
      </c>
      <c r="C113" s="193" t="s">
        <v>688</v>
      </c>
      <c r="D113" s="193"/>
      <c r="E113" s="194">
        <v>22.5</v>
      </c>
      <c r="F113" s="229">
        <v>22.5</v>
      </c>
      <c r="G113" s="230" t="s">
        <v>33</v>
      </c>
      <c r="H113" s="231">
        <v>0</v>
      </c>
      <c r="I113" s="232">
        <v>0</v>
      </c>
      <c r="J113" s="232">
        <v>0</v>
      </c>
      <c r="K113" s="232">
        <v>0</v>
      </c>
      <c r="L113" s="233">
        <v>0</v>
      </c>
      <c r="M113" s="232">
        <f t="shared" si="17"/>
        <v>0</v>
      </c>
      <c r="N113" s="234">
        <v>0</v>
      </c>
      <c r="O113" s="232">
        <f t="shared" si="18"/>
        <v>0</v>
      </c>
      <c r="P113" s="243"/>
      <c r="Q113" s="216"/>
      <c r="R113" s="236">
        <f t="shared" si="11"/>
        <v>0</v>
      </c>
      <c r="S113" s="237">
        <v>0</v>
      </c>
      <c r="T113" s="236">
        <f t="shared" si="12"/>
        <v>0</v>
      </c>
      <c r="U113" s="236">
        <f t="shared" si="13"/>
        <v>0</v>
      </c>
      <c r="V113" s="236">
        <f t="shared" si="14"/>
        <v>0</v>
      </c>
      <c r="W113" s="236">
        <f t="shared" si="15"/>
        <v>0</v>
      </c>
      <c r="X113" s="236">
        <f t="shared" si="16"/>
        <v>0</v>
      </c>
      <c r="Y113" s="238">
        <f t="shared" si="19"/>
        <v>0</v>
      </c>
      <c r="Z113" s="238">
        <f t="shared" si="20"/>
        <v>0</v>
      </c>
      <c r="AB113" s="219">
        <v>0</v>
      </c>
      <c r="AC113" s="462">
        <f t="shared" si="21"/>
        <v>0</v>
      </c>
    </row>
    <row r="114" spans="1:29" ht="30" x14ac:dyDescent="0.25">
      <c r="A114" s="191" t="s">
        <v>674</v>
      </c>
      <c r="B114" s="228" t="s">
        <v>689</v>
      </c>
      <c r="C114" s="193" t="s">
        <v>690</v>
      </c>
      <c r="D114" s="193"/>
      <c r="E114" s="194">
        <v>20.67</v>
      </c>
      <c r="F114" s="229">
        <v>20.67</v>
      </c>
      <c r="G114" s="230" t="s">
        <v>33</v>
      </c>
      <c r="H114" s="231">
        <v>0</v>
      </c>
      <c r="I114" s="232">
        <v>0</v>
      </c>
      <c r="J114" s="232">
        <v>0</v>
      </c>
      <c r="K114" s="232">
        <v>0</v>
      </c>
      <c r="L114" s="233">
        <v>0</v>
      </c>
      <c r="M114" s="232">
        <f t="shared" si="17"/>
        <v>0</v>
      </c>
      <c r="N114" s="234">
        <v>0</v>
      </c>
      <c r="O114" s="232">
        <f t="shared" si="18"/>
        <v>0</v>
      </c>
      <c r="P114" s="243"/>
      <c r="Q114" s="216"/>
      <c r="R114" s="236">
        <f t="shared" si="11"/>
        <v>0</v>
      </c>
      <c r="S114" s="237">
        <v>0</v>
      </c>
      <c r="T114" s="236">
        <f t="shared" si="12"/>
        <v>0</v>
      </c>
      <c r="U114" s="236">
        <f t="shared" si="13"/>
        <v>0</v>
      </c>
      <c r="V114" s="236">
        <f t="shared" si="14"/>
        <v>0</v>
      </c>
      <c r="W114" s="236">
        <f t="shared" si="15"/>
        <v>0</v>
      </c>
      <c r="X114" s="236">
        <f t="shared" si="16"/>
        <v>0</v>
      </c>
      <c r="Y114" s="238">
        <f t="shared" si="19"/>
        <v>0</v>
      </c>
      <c r="Z114" s="238">
        <f t="shared" si="20"/>
        <v>0</v>
      </c>
      <c r="AB114" s="219">
        <v>0</v>
      </c>
      <c r="AC114" s="462">
        <f t="shared" si="21"/>
        <v>0</v>
      </c>
    </row>
    <row r="115" spans="1:29" ht="30" x14ac:dyDescent="0.25">
      <c r="A115" s="191" t="s">
        <v>674</v>
      </c>
      <c r="B115" s="228" t="s">
        <v>691</v>
      </c>
      <c r="C115" s="193" t="s">
        <v>692</v>
      </c>
      <c r="D115" s="193"/>
      <c r="E115" s="194">
        <v>319</v>
      </c>
      <c r="F115" s="229">
        <v>319</v>
      </c>
      <c r="G115" s="230" t="s">
        <v>33</v>
      </c>
      <c r="H115" s="231">
        <v>0</v>
      </c>
      <c r="I115" s="232">
        <v>0</v>
      </c>
      <c r="J115" s="232">
        <v>0</v>
      </c>
      <c r="K115" s="232">
        <v>0</v>
      </c>
      <c r="L115" s="233">
        <v>0</v>
      </c>
      <c r="M115" s="232">
        <f t="shared" si="17"/>
        <v>0</v>
      </c>
      <c r="N115" s="234">
        <v>0</v>
      </c>
      <c r="O115" s="232">
        <f t="shared" si="18"/>
        <v>0</v>
      </c>
      <c r="P115" s="242"/>
      <c r="Q115" s="216"/>
      <c r="R115" s="236">
        <f t="shared" si="11"/>
        <v>0</v>
      </c>
      <c r="S115" s="237">
        <v>0</v>
      </c>
      <c r="T115" s="236">
        <f t="shared" si="12"/>
        <v>0</v>
      </c>
      <c r="U115" s="236">
        <f t="shared" si="13"/>
        <v>0</v>
      </c>
      <c r="V115" s="236">
        <f t="shared" si="14"/>
        <v>0</v>
      </c>
      <c r="W115" s="236">
        <f t="shared" si="15"/>
        <v>0</v>
      </c>
      <c r="X115" s="236">
        <f t="shared" si="16"/>
        <v>0</v>
      </c>
      <c r="Y115" s="238">
        <f t="shared" si="19"/>
        <v>0</v>
      </c>
      <c r="Z115" s="238">
        <f t="shared" si="20"/>
        <v>0</v>
      </c>
      <c r="AB115" s="219">
        <v>0</v>
      </c>
      <c r="AC115" s="462">
        <f t="shared" si="21"/>
        <v>0</v>
      </c>
    </row>
    <row r="116" spans="1:29" ht="30" x14ac:dyDescent="0.25">
      <c r="A116" s="191" t="s">
        <v>1739</v>
      </c>
      <c r="B116" s="228" t="s">
        <v>1756</v>
      </c>
      <c r="C116" s="193" t="s">
        <v>1757</v>
      </c>
      <c r="D116" s="193"/>
      <c r="E116" s="194">
        <v>271.44</v>
      </c>
      <c r="F116" s="229">
        <v>271.44</v>
      </c>
      <c r="G116" s="230" t="s">
        <v>33</v>
      </c>
      <c r="H116" s="231">
        <v>0</v>
      </c>
      <c r="I116" s="232">
        <v>0</v>
      </c>
      <c r="J116" s="232">
        <v>0</v>
      </c>
      <c r="K116" s="232">
        <v>0</v>
      </c>
      <c r="L116" s="233">
        <v>0</v>
      </c>
      <c r="M116" s="232">
        <f t="shared" si="17"/>
        <v>0</v>
      </c>
      <c r="N116" s="234">
        <v>0</v>
      </c>
      <c r="O116" s="232">
        <f t="shared" si="18"/>
        <v>0</v>
      </c>
      <c r="P116" s="242"/>
      <c r="Q116" s="216"/>
      <c r="R116" s="236">
        <f t="shared" si="11"/>
        <v>0</v>
      </c>
      <c r="S116" s="237">
        <v>0</v>
      </c>
      <c r="T116" s="236">
        <f t="shared" si="12"/>
        <v>0</v>
      </c>
      <c r="U116" s="236">
        <f t="shared" si="13"/>
        <v>0</v>
      </c>
      <c r="V116" s="236">
        <f t="shared" si="14"/>
        <v>0</v>
      </c>
      <c r="W116" s="236">
        <f t="shared" si="15"/>
        <v>0</v>
      </c>
      <c r="X116" s="236">
        <f t="shared" si="16"/>
        <v>0</v>
      </c>
      <c r="Y116" s="238">
        <f t="shared" si="19"/>
        <v>0</v>
      </c>
      <c r="Z116" s="238">
        <f t="shared" si="20"/>
        <v>0</v>
      </c>
      <c r="AB116" s="219">
        <v>0</v>
      </c>
      <c r="AC116" s="462">
        <f t="shared" si="21"/>
        <v>0</v>
      </c>
    </row>
    <row r="117" spans="1:29" ht="18" x14ac:dyDescent="0.25">
      <c r="A117" s="191" t="s">
        <v>674</v>
      </c>
      <c r="B117" s="228" t="s">
        <v>693</v>
      </c>
      <c r="C117" s="202" t="s">
        <v>694</v>
      </c>
      <c r="D117" s="442" t="s">
        <v>2659</v>
      </c>
      <c r="E117" s="203">
        <v>38.369999999999997</v>
      </c>
      <c r="F117" s="203">
        <v>38.369999999999997</v>
      </c>
      <c r="G117" s="316" t="s">
        <v>33</v>
      </c>
      <c r="H117" s="317">
        <v>1</v>
      </c>
      <c r="I117" s="251">
        <v>0</v>
      </c>
      <c r="J117" s="251">
        <v>0</v>
      </c>
      <c r="K117" s="251">
        <v>1</v>
      </c>
      <c r="L117" s="318">
        <v>0</v>
      </c>
      <c r="M117" s="232">
        <f t="shared" si="17"/>
        <v>0</v>
      </c>
      <c r="N117" s="252">
        <v>6</v>
      </c>
      <c r="O117" s="232">
        <f t="shared" si="18"/>
        <v>6</v>
      </c>
      <c r="P117" s="320"/>
      <c r="Q117" s="216"/>
      <c r="R117" s="236">
        <f t="shared" si="11"/>
        <v>38.369999999999997</v>
      </c>
      <c r="S117" s="237">
        <v>46.74</v>
      </c>
      <c r="T117" s="348">
        <f t="shared" si="12"/>
        <v>0</v>
      </c>
      <c r="U117" s="236">
        <f t="shared" si="13"/>
        <v>0</v>
      </c>
      <c r="V117" s="236">
        <f t="shared" si="14"/>
        <v>38.369999999999997</v>
      </c>
      <c r="W117" s="236">
        <f t="shared" si="15"/>
        <v>0</v>
      </c>
      <c r="X117" s="236">
        <f t="shared" si="16"/>
        <v>46.74</v>
      </c>
      <c r="Y117" s="238">
        <f t="shared" si="19"/>
        <v>0</v>
      </c>
      <c r="Z117" s="238">
        <f t="shared" si="20"/>
        <v>-46.74</v>
      </c>
      <c r="AB117" s="219">
        <v>38.369999999999997</v>
      </c>
      <c r="AC117" s="462">
        <f t="shared" si="21"/>
        <v>0</v>
      </c>
    </row>
    <row r="118" spans="1:29" ht="18" x14ac:dyDescent="0.25">
      <c r="A118" s="191" t="s">
        <v>674</v>
      </c>
      <c r="B118" s="228" t="s">
        <v>695</v>
      </c>
      <c r="C118" s="193" t="s">
        <v>696</v>
      </c>
      <c r="D118" s="193"/>
      <c r="E118" s="194">
        <v>1.73</v>
      </c>
      <c r="F118" s="229">
        <v>1.73</v>
      </c>
      <c r="G118" s="230" t="s">
        <v>33</v>
      </c>
      <c r="H118" s="231">
        <v>6</v>
      </c>
      <c r="I118" s="232">
        <v>0</v>
      </c>
      <c r="J118" s="232">
        <v>0</v>
      </c>
      <c r="K118" s="232">
        <v>0</v>
      </c>
      <c r="L118" s="233">
        <v>0</v>
      </c>
      <c r="M118" s="232">
        <f t="shared" si="17"/>
        <v>6</v>
      </c>
      <c r="N118" s="234">
        <v>6</v>
      </c>
      <c r="O118" s="232">
        <f t="shared" si="18"/>
        <v>0</v>
      </c>
      <c r="P118" s="242"/>
      <c r="Q118" s="216"/>
      <c r="R118" s="236">
        <f t="shared" si="11"/>
        <v>10.379999999999999</v>
      </c>
      <c r="S118" s="237">
        <v>0</v>
      </c>
      <c r="T118" s="236">
        <f t="shared" si="12"/>
        <v>0</v>
      </c>
      <c r="U118" s="236">
        <f t="shared" si="13"/>
        <v>0</v>
      </c>
      <c r="V118" s="236">
        <f t="shared" si="14"/>
        <v>0</v>
      </c>
      <c r="W118" s="236">
        <f t="shared" si="15"/>
        <v>0</v>
      </c>
      <c r="X118" s="236">
        <f t="shared" si="16"/>
        <v>10.379999999999999</v>
      </c>
      <c r="Y118" s="238">
        <f t="shared" si="19"/>
        <v>10.379999999999999</v>
      </c>
      <c r="Z118" s="238">
        <f t="shared" si="20"/>
        <v>0</v>
      </c>
      <c r="AB118" s="219">
        <v>10.379999999999999</v>
      </c>
      <c r="AC118" s="462">
        <f t="shared" si="21"/>
        <v>0</v>
      </c>
    </row>
    <row r="119" spans="1:29" ht="30" x14ac:dyDescent="0.25">
      <c r="A119" s="191" t="s">
        <v>1271</v>
      </c>
      <c r="B119" s="228" t="s">
        <v>1668</v>
      </c>
      <c r="C119" s="193" t="s">
        <v>1669</v>
      </c>
      <c r="D119" s="193"/>
      <c r="E119" s="194">
        <v>16.66</v>
      </c>
      <c r="F119" s="229">
        <v>16.66</v>
      </c>
      <c r="G119" s="230" t="s">
        <v>33</v>
      </c>
      <c r="H119" s="231">
        <v>0</v>
      </c>
      <c r="I119" s="232">
        <v>0</v>
      </c>
      <c r="J119" s="232">
        <v>0</v>
      </c>
      <c r="K119" s="232">
        <v>0</v>
      </c>
      <c r="L119" s="233">
        <v>0</v>
      </c>
      <c r="M119" s="232">
        <f t="shared" si="17"/>
        <v>0</v>
      </c>
      <c r="N119" s="234">
        <v>0</v>
      </c>
      <c r="O119" s="232">
        <f t="shared" si="18"/>
        <v>0</v>
      </c>
      <c r="P119" s="243"/>
      <c r="Q119" s="216"/>
      <c r="R119" s="236">
        <f t="shared" si="11"/>
        <v>0</v>
      </c>
      <c r="S119" s="237">
        <v>0</v>
      </c>
      <c r="T119" s="236">
        <f t="shared" si="12"/>
        <v>0</v>
      </c>
      <c r="U119" s="236">
        <f t="shared" si="13"/>
        <v>0</v>
      </c>
      <c r="V119" s="236">
        <f t="shared" si="14"/>
        <v>0</v>
      </c>
      <c r="W119" s="236">
        <f t="shared" si="15"/>
        <v>0</v>
      </c>
      <c r="X119" s="236">
        <f t="shared" si="16"/>
        <v>0</v>
      </c>
      <c r="Y119" s="238">
        <f t="shared" si="19"/>
        <v>0</v>
      </c>
      <c r="Z119" s="238">
        <f t="shared" si="20"/>
        <v>0</v>
      </c>
      <c r="AB119" s="219">
        <v>0</v>
      </c>
      <c r="AC119" s="462">
        <f t="shared" si="21"/>
        <v>0</v>
      </c>
    </row>
    <row r="120" spans="1:29" ht="18" x14ac:dyDescent="0.25">
      <c r="A120" s="191" t="s">
        <v>1271</v>
      </c>
      <c r="B120" s="228" t="s">
        <v>1670</v>
      </c>
      <c r="C120" s="193" t="s">
        <v>1671</v>
      </c>
      <c r="D120" s="193"/>
      <c r="E120" s="194">
        <v>35.96</v>
      </c>
      <c r="F120" s="229">
        <v>35.96</v>
      </c>
      <c r="G120" s="230" t="s">
        <v>33</v>
      </c>
      <c r="H120" s="231">
        <v>0</v>
      </c>
      <c r="I120" s="232">
        <v>0</v>
      </c>
      <c r="J120" s="232">
        <v>0</v>
      </c>
      <c r="K120" s="232">
        <v>0</v>
      </c>
      <c r="L120" s="233">
        <v>0</v>
      </c>
      <c r="M120" s="232">
        <f t="shared" si="17"/>
        <v>0</v>
      </c>
      <c r="N120" s="234">
        <v>0</v>
      </c>
      <c r="O120" s="232">
        <f t="shared" si="18"/>
        <v>0</v>
      </c>
      <c r="P120" s="246"/>
      <c r="Q120" s="216"/>
      <c r="R120" s="236">
        <f t="shared" si="11"/>
        <v>0</v>
      </c>
      <c r="S120" s="237">
        <v>0</v>
      </c>
      <c r="T120" s="236">
        <f t="shared" si="12"/>
        <v>0</v>
      </c>
      <c r="U120" s="236">
        <f t="shared" si="13"/>
        <v>0</v>
      </c>
      <c r="V120" s="236">
        <f t="shared" si="14"/>
        <v>0</v>
      </c>
      <c r="W120" s="236">
        <f t="shared" si="15"/>
        <v>0</v>
      </c>
      <c r="X120" s="236">
        <f t="shared" si="16"/>
        <v>0</v>
      </c>
      <c r="Y120" s="238">
        <f t="shared" si="19"/>
        <v>0</v>
      </c>
      <c r="Z120" s="238">
        <f t="shared" si="20"/>
        <v>0</v>
      </c>
      <c r="AB120" s="219">
        <v>0</v>
      </c>
      <c r="AC120" s="462">
        <f t="shared" si="21"/>
        <v>0</v>
      </c>
    </row>
    <row r="121" spans="1:29" ht="18" x14ac:dyDescent="0.25">
      <c r="A121" s="191" t="s">
        <v>1053</v>
      </c>
      <c r="B121" s="228" t="s">
        <v>1088</v>
      </c>
      <c r="C121" s="193" t="s">
        <v>1089</v>
      </c>
      <c r="D121" s="193"/>
      <c r="E121" s="194">
        <v>13.45</v>
      </c>
      <c r="F121" s="229">
        <v>13.45</v>
      </c>
      <c r="G121" s="230" t="s">
        <v>33</v>
      </c>
      <c r="H121" s="231">
        <v>5</v>
      </c>
      <c r="I121" s="232">
        <v>0</v>
      </c>
      <c r="J121" s="232">
        <v>0</v>
      </c>
      <c r="K121" s="232">
        <v>0</v>
      </c>
      <c r="L121" s="233">
        <v>0</v>
      </c>
      <c r="M121" s="232">
        <f t="shared" si="17"/>
        <v>5</v>
      </c>
      <c r="N121" s="234">
        <v>5</v>
      </c>
      <c r="O121" s="232">
        <f t="shared" si="18"/>
        <v>0</v>
      </c>
      <c r="P121" s="242"/>
      <c r="Q121" s="216"/>
      <c r="R121" s="236">
        <f t="shared" si="11"/>
        <v>67.25</v>
      </c>
      <c r="S121" s="237">
        <v>0</v>
      </c>
      <c r="T121" s="236">
        <f t="shared" si="12"/>
        <v>0</v>
      </c>
      <c r="U121" s="236">
        <f t="shared" si="13"/>
        <v>0</v>
      </c>
      <c r="V121" s="236">
        <f t="shared" si="14"/>
        <v>0</v>
      </c>
      <c r="W121" s="236">
        <f t="shared" si="15"/>
        <v>0</v>
      </c>
      <c r="X121" s="236">
        <f t="shared" si="16"/>
        <v>67.25</v>
      </c>
      <c r="Y121" s="238">
        <f t="shared" si="19"/>
        <v>67.25</v>
      </c>
      <c r="Z121" s="238">
        <f t="shared" si="20"/>
        <v>0</v>
      </c>
      <c r="AB121" s="219">
        <v>67.25</v>
      </c>
      <c r="AC121" s="462">
        <f t="shared" si="21"/>
        <v>0</v>
      </c>
    </row>
    <row r="122" spans="1:29" ht="18" x14ac:dyDescent="0.25">
      <c r="A122" s="191" t="s">
        <v>1271</v>
      </c>
      <c r="B122" s="228" t="s">
        <v>1672</v>
      </c>
      <c r="C122" s="193" t="s">
        <v>1673</v>
      </c>
      <c r="D122" s="193"/>
      <c r="E122" s="194">
        <v>23.08</v>
      </c>
      <c r="F122" s="229">
        <v>23.08</v>
      </c>
      <c r="G122" s="230" t="s">
        <v>33</v>
      </c>
      <c r="H122" s="231">
        <v>0</v>
      </c>
      <c r="I122" s="232">
        <v>0</v>
      </c>
      <c r="J122" s="232">
        <v>0</v>
      </c>
      <c r="K122" s="232">
        <v>0</v>
      </c>
      <c r="L122" s="233">
        <v>0</v>
      </c>
      <c r="M122" s="232">
        <f t="shared" si="17"/>
        <v>0</v>
      </c>
      <c r="N122" s="234">
        <v>0</v>
      </c>
      <c r="O122" s="232">
        <f t="shared" si="18"/>
        <v>0</v>
      </c>
      <c r="P122" s="242"/>
      <c r="Q122" s="216"/>
      <c r="R122" s="236">
        <f t="shared" si="11"/>
        <v>0</v>
      </c>
      <c r="S122" s="237">
        <v>0</v>
      </c>
      <c r="T122" s="236">
        <f t="shared" si="12"/>
        <v>0</v>
      </c>
      <c r="U122" s="236">
        <f t="shared" si="13"/>
        <v>0</v>
      </c>
      <c r="V122" s="236">
        <f t="shared" si="14"/>
        <v>0</v>
      </c>
      <c r="W122" s="236">
        <f t="shared" si="15"/>
        <v>0</v>
      </c>
      <c r="X122" s="236">
        <f t="shared" si="16"/>
        <v>0</v>
      </c>
      <c r="Y122" s="238">
        <f t="shared" si="19"/>
        <v>0</v>
      </c>
      <c r="Z122" s="238">
        <f t="shared" si="20"/>
        <v>0</v>
      </c>
      <c r="AB122" s="219">
        <v>0</v>
      </c>
      <c r="AC122" s="462">
        <f t="shared" si="21"/>
        <v>0</v>
      </c>
    </row>
    <row r="123" spans="1:29" ht="30" x14ac:dyDescent="0.25">
      <c r="A123" s="191" t="s">
        <v>674</v>
      </c>
      <c r="B123" s="228" t="s">
        <v>697</v>
      </c>
      <c r="C123" s="193" t="s">
        <v>698</v>
      </c>
      <c r="D123" s="193"/>
      <c r="E123" s="194">
        <v>205.32</v>
      </c>
      <c r="F123" s="229">
        <v>205.32</v>
      </c>
      <c r="G123" s="230" t="s">
        <v>53</v>
      </c>
      <c r="H123" s="231">
        <v>0</v>
      </c>
      <c r="I123" s="232">
        <v>0</v>
      </c>
      <c r="J123" s="232">
        <v>0</v>
      </c>
      <c r="K123" s="232">
        <v>0</v>
      </c>
      <c r="L123" s="233">
        <v>0</v>
      </c>
      <c r="M123" s="232">
        <f t="shared" si="17"/>
        <v>0</v>
      </c>
      <c r="N123" s="234">
        <v>0</v>
      </c>
      <c r="O123" s="232">
        <f t="shared" si="18"/>
        <v>0</v>
      </c>
      <c r="P123" s="242"/>
      <c r="Q123" s="216"/>
      <c r="R123" s="236">
        <f t="shared" si="11"/>
        <v>0</v>
      </c>
      <c r="S123" s="237">
        <v>0</v>
      </c>
      <c r="T123" s="236">
        <f t="shared" si="12"/>
        <v>0</v>
      </c>
      <c r="U123" s="236">
        <f t="shared" si="13"/>
        <v>0</v>
      </c>
      <c r="V123" s="236">
        <f t="shared" si="14"/>
        <v>0</v>
      </c>
      <c r="W123" s="236">
        <f t="shared" si="15"/>
        <v>0</v>
      </c>
      <c r="X123" s="236">
        <f t="shared" si="16"/>
        <v>0</v>
      </c>
      <c r="Y123" s="238">
        <f t="shared" si="19"/>
        <v>0</v>
      </c>
      <c r="Z123" s="238">
        <f t="shared" si="20"/>
        <v>0</v>
      </c>
      <c r="AB123" s="219">
        <v>0</v>
      </c>
      <c r="AC123" s="462">
        <f t="shared" si="21"/>
        <v>0</v>
      </c>
    </row>
    <row r="124" spans="1:29" x14ac:dyDescent="0.25">
      <c r="A124" s="247"/>
      <c r="B124" s="245" t="s">
        <v>2485</v>
      </c>
      <c r="C124" s="195" t="s">
        <v>2199</v>
      </c>
      <c r="D124" s="195"/>
      <c r="E124" s="198">
        <v>33.5</v>
      </c>
      <c r="F124" s="248">
        <v>33.5</v>
      </c>
      <c r="G124" s="230" t="s">
        <v>33</v>
      </c>
      <c r="H124" s="231">
        <v>0</v>
      </c>
      <c r="I124" s="232">
        <v>0</v>
      </c>
      <c r="J124" s="232">
        <v>0</v>
      </c>
      <c r="K124" s="232">
        <v>0</v>
      </c>
      <c r="L124" s="233">
        <v>0</v>
      </c>
      <c r="M124" s="232">
        <f t="shared" si="17"/>
        <v>0</v>
      </c>
      <c r="N124" s="234">
        <v>0</v>
      </c>
      <c r="O124" s="232">
        <f t="shared" si="18"/>
        <v>0</v>
      </c>
      <c r="P124" s="249" t="s">
        <v>2335</v>
      </c>
      <c r="Q124" s="216"/>
      <c r="R124" s="236">
        <f t="shared" si="11"/>
        <v>0</v>
      </c>
      <c r="S124" s="237">
        <v>0</v>
      </c>
      <c r="T124" s="236">
        <f t="shared" si="12"/>
        <v>0</v>
      </c>
      <c r="U124" s="236">
        <f t="shared" si="13"/>
        <v>0</v>
      </c>
      <c r="V124" s="236">
        <f t="shared" si="14"/>
        <v>0</v>
      </c>
      <c r="W124" s="236">
        <f t="shared" si="15"/>
        <v>0</v>
      </c>
      <c r="X124" s="236">
        <f t="shared" si="16"/>
        <v>0</v>
      </c>
      <c r="Y124" s="238">
        <f t="shared" si="19"/>
        <v>0</v>
      </c>
      <c r="Z124" s="238">
        <f t="shared" si="20"/>
        <v>0</v>
      </c>
      <c r="AB124" s="219">
        <v>0</v>
      </c>
      <c r="AC124" s="462">
        <f t="shared" si="21"/>
        <v>0</v>
      </c>
    </row>
    <row r="125" spans="1:29" ht="30" x14ac:dyDescent="0.25">
      <c r="A125" s="247"/>
      <c r="B125" s="245" t="s">
        <v>2486</v>
      </c>
      <c r="C125" s="195" t="s">
        <v>2200</v>
      </c>
      <c r="D125" s="195"/>
      <c r="E125" s="198">
        <v>33.5</v>
      </c>
      <c r="F125" s="248">
        <v>33.5</v>
      </c>
      <c r="G125" s="230" t="s">
        <v>33</v>
      </c>
      <c r="H125" s="231">
        <v>0</v>
      </c>
      <c r="I125" s="232">
        <v>0</v>
      </c>
      <c r="J125" s="232">
        <v>0</v>
      </c>
      <c r="K125" s="232">
        <v>0</v>
      </c>
      <c r="L125" s="233">
        <v>0</v>
      </c>
      <c r="M125" s="232">
        <f t="shared" si="17"/>
        <v>0</v>
      </c>
      <c r="N125" s="234">
        <v>0</v>
      </c>
      <c r="O125" s="232">
        <f t="shared" si="18"/>
        <v>0</v>
      </c>
      <c r="P125" s="249" t="s">
        <v>2335</v>
      </c>
      <c r="Q125" s="216"/>
      <c r="R125" s="236">
        <f t="shared" si="11"/>
        <v>0</v>
      </c>
      <c r="S125" s="237">
        <v>0</v>
      </c>
      <c r="T125" s="236">
        <f t="shared" si="12"/>
        <v>0</v>
      </c>
      <c r="U125" s="236">
        <f t="shared" si="13"/>
        <v>0</v>
      </c>
      <c r="V125" s="236">
        <f t="shared" si="14"/>
        <v>0</v>
      </c>
      <c r="W125" s="236">
        <f t="shared" si="15"/>
        <v>0</v>
      </c>
      <c r="X125" s="236">
        <f t="shared" si="16"/>
        <v>0</v>
      </c>
      <c r="Y125" s="238">
        <f t="shared" si="19"/>
        <v>0</v>
      </c>
      <c r="Z125" s="238">
        <f t="shared" si="20"/>
        <v>0</v>
      </c>
      <c r="AB125" s="219">
        <v>0</v>
      </c>
      <c r="AC125" s="462">
        <f t="shared" si="21"/>
        <v>0</v>
      </c>
    </row>
    <row r="126" spans="1:29" ht="18" x14ac:dyDescent="0.25">
      <c r="A126" s="191" t="s">
        <v>27</v>
      </c>
      <c r="B126" s="228" t="s">
        <v>42</v>
      </c>
      <c r="C126" s="193" t="s">
        <v>43</v>
      </c>
      <c r="D126" s="193"/>
      <c r="E126" s="194">
        <v>233.16</v>
      </c>
      <c r="F126" s="229">
        <v>233.16</v>
      </c>
      <c r="G126" s="230" t="s">
        <v>33</v>
      </c>
      <c r="H126" s="231">
        <v>2</v>
      </c>
      <c r="I126" s="232">
        <v>0</v>
      </c>
      <c r="J126" s="232">
        <v>0</v>
      </c>
      <c r="K126" s="232">
        <v>0</v>
      </c>
      <c r="L126" s="233">
        <v>0</v>
      </c>
      <c r="M126" s="232">
        <f t="shared" si="17"/>
        <v>2</v>
      </c>
      <c r="N126" s="234">
        <v>2</v>
      </c>
      <c r="O126" s="232">
        <f t="shared" si="18"/>
        <v>0</v>
      </c>
      <c r="P126" s="244"/>
      <c r="Q126" s="216"/>
      <c r="R126" s="236">
        <f t="shared" si="11"/>
        <v>466.32</v>
      </c>
      <c r="S126" s="237">
        <v>0</v>
      </c>
      <c r="T126" s="236">
        <f t="shared" si="12"/>
        <v>0</v>
      </c>
      <c r="U126" s="236">
        <f t="shared" si="13"/>
        <v>0</v>
      </c>
      <c r="V126" s="236">
        <f t="shared" si="14"/>
        <v>0</v>
      </c>
      <c r="W126" s="236">
        <f t="shared" si="15"/>
        <v>0</v>
      </c>
      <c r="X126" s="236">
        <f t="shared" si="16"/>
        <v>466.32</v>
      </c>
      <c r="Y126" s="238">
        <f t="shared" si="19"/>
        <v>466.32</v>
      </c>
      <c r="Z126" s="238">
        <f t="shared" si="20"/>
        <v>0</v>
      </c>
      <c r="AB126" s="219">
        <v>466.32</v>
      </c>
      <c r="AC126" s="462">
        <f t="shared" si="21"/>
        <v>0</v>
      </c>
    </row>
    <row r="127" spans="1:29" ht="30" x14ac:dyDescent="0.25">
      <c r="A127" s="191" t="s">
        <v>27</v>
      </c>
      <c r="B127" s="228" t="s">
        <v>45</v>
      </c>
      <c r="C127" s="193" t="s">
        <v>46</v>
      </c>
      <c r="D127" s="193"/>
      <c r="E127" s="194">
        <v>0</v>
      </c>
      <c r="F127" s="229">
        <v>0</v>
      </c>
      <c r="G127" s="230" t="s">
        <v>33</v>
      </c>
      <c r="H127" s="231">
        <v>0</v>
      </c>
      <c r="I127" s="232">
        <v>0</v>
      </c>
      <c r="J127" s="232">
        <v>0</v>
      </c>
      <c r="K127" s="232">
        <v>0</v>
      </c>
      <c r="L127" s="233">
        <v>0</v>
      </c>
      <c r="M127" s="232">
        <f t="shared" si="17"/>
        <v>0</v>
      </c>
      <c r="N127" s="234">
        <v>0</v>
      </c>
      <c r="O127" s="232">
        <f t="shared" si="18"/>
        <v>0</v>
      </c>
      <c r="P127" s="246"/>
      <c r="Q127" s="216"/>
      <c r="R127" s="236">
        <f t="shared" si="11"/>
        <v>0</v>
      </c>
      <c r="S127" s="237">
        <v>0</v>
      </c>
      <c r="T127" s="236">
        <f t="shared" si="12"/>
        <v>0</v>
      </c>
      <c r="U127" s="236">
        <f t="shared" si="13"/>
        <v>0</v>
      </c>
      <c r="V127" s="236">
        <f t="shared" si="14"/>
        <v>0</v>
      </c>
      <c r="W127" s="236">
        <f t="shared" si="15"/>
        <v>0</v>
      </c>
      <c r="X127" s="236">
        <f t="shared" si="16"/>
        <v>0</v>
      </c>
      <c r="Y127" s="238">
        <f t="shared" si="19"/>
        <v>0</v>
      </c>
      <c r="Z127" s="238">
        <f t="shared" si="20"/>
        <v>0</v>
      </c>
      <c r="AB127" s="219">
        <v>0</v>
      </c>
      <c r="AC127" s="462">
        <f t="shared" si="21"/>
        <v>0</v>
      </c>
    </row>
    <row r="128" spans="1:29" ht="30" x14ac:dyDescent="0.25">
      <c r="A128" s="191" t="s">
        <v>27</v>
      </c>
      <c r="B128" s="228" t="s">
        <v>47</v>
      </c>
      <c r="C128" s="193" t="s">
        <v>48</v>
      </c>
      <c r="D128" s="193"/>
      <c r="E128" s="194">
        <v>0</v>
      </c>
      <c r="F128" s="229">
        <v>0</v>
      </c>
      <c r="G128" s="230" t="s">
        <v>33</v>
      </c>
      <c r="H128" s="231">
        <v>0</v>
      </c>
      <c r="I128" s="232">
        <v>0</v>
      </c>
      <c r="J128" s="232">
        <v>0</v>
      </c>
      <c r="K128" s="232">
        <v>0</v>
      </c>
      <c r="L128" s="233">
        <v>0</v>
      </c>
      <c r="M128" s="232">
        <f t="shared" si="17"/>
        <v>0</v>
      </c>
      <c r="N128" s="234">
        <v>0</v>
      </c>
      <c r="O128" s="232">
        <f t="shared" si="18"/>
        <v>0</v>
      </c>
      <c r="P128" s="246"/>
      <c r="Q128" s="216"/>
      <c r="R128" s="236">
        <f t="shared" si="11"/>
        <v>0</v>
      </c>
      <c r="S128" s="237">
        <v>0</v>
      </c>
      <c r="T128" s="236">
        <f t="shared" si="12"/>
        <v>0</v>
      </c>
      <c r="U128" s="236">
        <f t="shared" si="13"/>
        <v>0</v>
      </c>
      <c r="V128" s="236">
        <f t="shared" si="14"/>
        <v>0</v>
      </c>
      <c r="W128" s="236">
        <f t="shared" si="15"/>
        <v>0</v>
      </c>
      <c r="X128" s="236">
        <f t="shared" si="16"/>
        <v>0</v>
      </c>
      <c r="Y128" s="238">
        <f t="shared" si="19"/>
        <v>0</v>
      </c>
      <c r="Z128" s="238">
        <f t="shared" si="20"/>
        <v>0</v>
      </c>
      <c r="AB128" s="219">
        <v>0</v>
      </c>
      <c r="AC128" s="462">
        <f t="shared" si="21"/>
        <v>0</v>
      </c>
    </row>
    <row r="129" spans="1:29" ht="30" x14ac:dyDescent="0.25">
      <c r="A129" s="191" t="s">
        <v>27</v>
      </c>
      <c r="B129" s="228" t="s">
        <v>49</v>
      </c>
      <c r="C129" s="193" t="s">
        <v>50</v>
      </c>
      <c r="D129" s="193"/>
      <c r="E129" s="194">
        <v>261</v>
      </c>
      <c r="F129" s="229">
        <v>261</v>
      </c>
      <c r="G129" s="230" t="s">
        <v>33</v>
      </c>
      <c r="H129" s="231">
        <v>0</v>
      </c>
      <c r="I129" s="232">
        <v>0</v>
      </c>
      <c r="J129" s="232">
        <v>0</v>
      </c>
      <c r="K129" s="232">
        <v>0</v>
      </c>
      <c r="L129" s="233">
        <v>0</v>
      </c>
      <c r="M129" s="232">
        <f t="shared" si="17"/>
        <v>0</v>
      </c>
      <c r="N129" s="234">
        <v>0</v>
      </c>
      <c r="O129" s="232">
        <f t="shared" si="18"/>
        <v>0</v>
      </c>
      <c r="P129" s="242"/>
      <c r="Q129" s="216"/>
      <c r="R129" s="236">
        <f t="shared" si="11"/>
        <v>0</v>
      </c>
      <c r="S129" s="237">
        <v>0</v>
      </c>
      <c r="T129" s="236">
        <f t="shared" si="12"/>
        <v>0</v>
      </c>
      <c r="U129" s="236">
        <f t="shared" si="13"/>
        <v>0</v>
      </c>
      <c r="V129" s="236">
        <f t="shared" si="14"/>
        <v>0</v>
      </c>
      <c r="W129" s="236">
        <f t="shared" si="15"/>
        <v>0</v>
      </c>
      <c r="X129" s="236">
        <f t="shared" si="16"/>
        <v>0</v>
      </c>
      <c r="Y129" s="238">
        <f t="shared" si="19"/>
        <v>0</v>
      </c>
      <c r="Z129" s="238">
        <f t="shared" si="20"/>
        <v>0</v>
      </c>
      <c r="AB129" s="219">
        <v>0</v>
      </c>
      <c r="AC129" s="462">
        <f t="shared" si="21"/>
        <v>0</v>
      </c>
    </row>
    <row r="130" spans="1:29" ht="18" x14ac:dyDescent="0.25">
      <c r="A130" s="191" t="s">
        <v>27</v>
      </c>
      <c r="B130" s="228" t="s">
        <v>51</v>
      </c>
      <c r="C130" s="193" t="s">
        <v>52</v>
      </c>
      <c r="D130" s="193"/>
      <c r="E130" s="194">
        <v>79.459999999999994</v>
      </c>
      <c r="F130" s="229">
        <v>79.459999999999994</v>
      </c>
      <c r="G130" s="230" t="s">
        <v>53</v>
      </c>
      <c r="H130" s="231">
        <v>0</v>
      </c>
      <c r="I130" s="232">
        <v>0</v>
      </c>
      <c r="J130" s="232">
        <v>0</v>
      </c>
      <c r="K130" s="232">
        <v>0</v>
      </c>
      <c r="L130" s="233">
        <v>0</v>
      </c>
      <c r="M130" s="232">
        <f t="shared" si="17"/>
        <v>0</v>
      </c>
      <c r="N130" s="234">
        <v>0</v>
      </c>
      <c r="O130" s="232">
        <f t="shared" si="18"/>
        <v>0</v>
      </c>
      <c r="P130" s="242"/>
      <c r="Q130" s="216"/>
      <c r="R130" s="236">
        <f t="shared" si="11"/>
        <v>0</v>
      </c>
      <c r="S130" s="237">
        <v>0</v>
      </c>
      <c r="T130" s="236">
        <f t="shared" si="12"/>
        <v>0</v>
      </c>
      <c r="U130" s="236">
        <f t="shared" si="13"/>
        <v>0</v>
      </c>
      <c r="V130" s="236">
        <f t="shared" si="14"/>
        <v>0</v>
      </c>
      <c r="W130" s="236">
        <f t="shared" si="15"/>
        <v>0</v>
      </c>
      <c r="X130" s="236">
        <f t="shared" si="16"/>
        <v>0</v>
      </c>
      <c r="Y130" s="238">
        <f t="shared" si="19"/>
        <v>0</v>
      </c>
      <c r="Z130" s="238">
        <f t="shared" si="20"/>
        <v>0</v>
      </c>
      <c r="AB130" s="219">
        <v>0</v>
      </c>
      <c r="AC130" s="462">
        <f t="shared" si="21"/>
        <v>0</v>
      </c>
    </row>
    <row r="131" spans="1:29" ht="18" x14ac:dyDescent="0.25">
      <c r="A131" s="191" t="s">
        <v>27</v>
      </c>
      <c r="B131" s="228" t="s">
        <v>54</v>
      </c>
      <c r="C131" s="202" t="s">
        <v>55</v>
      </c>
      <c r="D131" s="491" t="s">
        <v>2658</v>
      </c>
      <c r="E131" s="203">
        <v>80.040000000000006</v>
      </c>
      <c r="F131" s="250">
        <v>80.040000000000006</v>
      </c>
      <c r="G131" s="316" t="s">
        <v>53</v>
      </c>
      <c r="H131" s="317">
        <v>17</v>
      </c>
      <c r="I131" s="251">
        <v>150</v>
      </c>
      <c r="J131" s="251">
        <v>0</v>
      </c>
      <c r="K131" s="251">
        <v>47</v>
      </c>
      <c r="L131" s="318">
        <v>0</v>
      </c>
      <c r="M131" s="232">
        <f t="shared" si="17"/>
        <v>120</v>
      </c>
      <c r="N131" s="252">
        <v>120</v>
      </c>
      <c r="O131" s="232">
        <f t="shared" si="18"/>
        <v>0</v>
      </c>
      <c r="P131" s="319"/>
      <c r="Q131" s="216"/>
      <c r="R131" s="236">
        <f t="shared" si="11"/>
        <v>1360.68</v>
      </c>
      <c r="S131" s="237">
        <v>0</v>
      </c>
      <c r="T131" s="489">
        <f t="shared" si="12"/>
        <v>12006.000000000002</v>
      </c>
      <c r="U131" s="236">
        <f t="shared" si="13"/>
        <v>0</v>
      </c>
      <c r="V131" s="236">
        <f t="shared" si="14"/>
        <v>3761.88</v>
      </c>
      <c r="W131" s="236">
        <f t="shared" si="15"/>
        <v>0</v>
      </c>
      <c r="X131" s="236">
        <f t="shared" si="16"/>
        <v>9604.8000000000029</v>
      </c>
      <c r="Y131" s="238">
        <f t="shared" si="19"/>
        <v>9604.8000000000011</v>
      </c>
      <c r="Z131" s="238">
        <f t="shared" si="20"/>
        <v>0</v>
      </c>
      <c r="AB131" s="219">
        <v>1360.68</v>
      </c>
      <c r="AC131" s="462">
        <f t="shared" si="21"/>
        <v>0</v>
      </c>
    </row>
    <row r="132" spans="1:29" ht="18" x14ac:dyDescent="0.25">
      <c r="A132" s="191" t="s">
        <v>27</v>
      </c>
      <c r="B132" s="228" t="s">
        <v>56</v>
      </c>
      <c r="C132" s="202" t="s">
        <v>57</v>
      </c>
      <c r="D132" s="491" t="s">
        <v>2658</v>
      </c>
      <c r="E132" s="203">
        <v>79.459999999999994</v>
      </c>
      <c r="F132" s="250">
        <v>80.040000000000006</v>
      </c>
      <c r="G132" s="316" t="s">
        <v>53</v>
      </c>
      <c r="H132" s="317">
        <v>15</v>
      </c>
      <c r="I132" s="251">
        <v>70</v>
      </c>
      <c r="J132" s="251">
        <v>0</v>
      </c>
      <c r="K132" s="251">
        <v>49</v>
      </c>
      <c r="L132" s="318">
        <v>0</v>
      </c>
      <c r="M132" s="232">
        <f t="shared" si="17"/>
        <v>36</v>
      </c>
      <c r="N132" s="252">
        <v>36</v>
      </c>
      <c r="O132" s="232">
        <f t="shared" si="18"/>
        <v>0</v>
      </c>
      <c r="P132" s="321"/>
      <c r="Q132" s="216"/>
      <c r="R132" s="236">
        <f t="shared" si="11"/>
        <v>1191.8999999999999</v>
      </c>
      <c r="S132" s="237">
        <v>8.6999999999999993</v>
      </c>
      <c r="T132" s="489">
        <f t="shared" si="12"/>
        <v>5602.8</v>
      </c>
      <c r="U132" s="236">
        <f t="shared" si="13"/>
        <v>0</v>
      </c>
      <c r="V132" s="236">
        <f t="shared" si="14"/>
        <v>3921.9600000000005</v>
      </c>
      <c r="W132" s="236">
        <f t="shared" si="15"/>
        <v>0</v>
      </c>
      <c r="X132" s="236">
        <f t="shared" si="16"/>
        <v>2881.4399999999991</v>
      </c>
      <c r="Y132" s="238">
        <f t="shared" si="19"/>
        <v>2881.44</v>
      </c>
      <c r="Z132" s="238">
        <f t="shared" si="20"/>
        <v>0</v>
      </c>
      <c r="AB132" s="219">
        <v>1191.8999999999999</v>
      </c>
      <c r="AC132" s="462">
        <f t="shared" si="21"/>
        <v>0</v>
      </c>
    </row>
    <row r="133" spans="1:29" ht="18" x14ac:dyDescent="0.25">
      <c r="A133" s="191" t="s">
        <v>27</v>
      </c>
      <c r="B133" s="228" t="s">
        <v>58</v>
      </c>
      <c r="C133" s="193" t="s">
        <v>59</v>
      </c>
      <c r="D133" s="193"/>
      <c r="E133" s="194">
        <v>225</v>
      </c>
      <c r="F133" s="229">
        <v>225</v>
      </c>
      <c r="G133" s="230" t="s">
        <v>53</v>
      </c>
      <c r="H133" s="231">
        <v>0</v>
      </c>
      <c r="I133" s="232">
        <v>0</v>
      </c>
      <c r="J133" s="232">
        <v>0</v>
      </c>
      <c r="K133" s="232">
        <v>0</v>
      </c>
      <c r="L133" s="233">
        <v>0</v>
      </c>
      <c r="M133" s="232">
        <f t="shared" si="17"/>
        <v>0</v>
      </c>
      <c r="N133" s="234">
        <v>0</v>
      </c>
      <c r="O133" s="232">
        <f t="shared" si="18"/>
        <v>0</v>
      </c>
      <c r="P133" s="242"/>
      <c r="Q133" s="216"/>
      <c r="R133" s="236">
        <f t="shared" si="11"/>
        <v>0</v>
      </c>
      <c r="S133" s="237">
        <v>0</v>
      </c>
      <c r="T133" s="236">
        <f t="shared" si="12"/>
        <v>0</v>
      </c>
      <c r="U133" s="236">
        <f t="shared" si="13"/>
        <v>0</v>
      </c>
      <c r="V133" s="236">
        <f t="shared" si="14"/>
        <v>0</v>
      </c>
      <c r="W133" s="236">
        <f t="shared" si="15"/>
        <v>0</v>
      </c>
      <c r="X133" s="236">
        <f t="shared" si="16"/>
        <v>0</v>
      </c>
      <c r="Y133" s="238">
        <f t="shared" si="19"/>
        <v>0</v>
      </c>
      <c r="Z133" s="238">
        <f t="shared" si="20"/>
        <v>0</v>
      </c>
      <c r="AB133" s="219">
        <v>0</v>
      </c>
      <c r="AC133" s="462">
        <f t="shared" si="21"/>
        <v>0</v>
      </c>
    </row>
    <row r="134" spans="1:29" ht="18" x14ac:dyDescent="0.25">
      <c r="A134" s="191" t="s">
        <v>27</v>
      </c>
      <c r="B134" s="228" t="s">
        <v>60</v>
      </c>
      <c r="C134" s="193" t="s">
        <v>61</v>
      </c>
      <c r="D134" s="193"/>
      <c r="E134" s="194">
        <v>132.82</v>
      </c>
      <c r="F134" s="229">
        <v>132.82</v>
      </c>
      <c r="G134" s="230" t="s">
        <v>33</v>
      </c>
      <c r="H134" s="231">
        <v>7</v>
      </c>
      <c r="I134" s="232">
        <v>0</v>
      </c>
      <c r="J134" s="232">
        <v>0</v>
      </c>
      <c r="K134" s="232">
        <v>0</v>
      </c>
      <c r="L134" s="233">
        <v>0</v>
      </c>
      <c r="M134" s="232">
        <f t="shared" si="17"/>
        <v>7</v>
      </c>
      <c r="N134" s="234">
        <v>7</v>
      </c>
      <c r="O134" s="232">
        <f t="shared" si="18"/>
        <v>0</v>
      </c>
      <c r="P134" s="249"/>
      <c r="Q134" s="216"/>
      <c r="R134" s="236">
        <f t="shared" si="11"/>
        <v>929.74</v>
      </c>
      <c r="S134" s="237">
        <v>0</v>
      </c>
      <c r="T134" s="236">
        <f t="shared" si="12"/>
        <v>0</v>
      </c>
      <c r="U134" s="236">
        <f t="shared" si="13"/>
        <v>0</v>
      </c>
      <c r="V134" s="236">
        <f t="shared" si="14"/>
        <v>0</v>
      </c>
      <c r="W134" s="236">
        <f t="shared" si="15"/>
        <v>0</v>
      </c>
      <c r="X134" s="236">
        <f t="shared" si="16"/>
        <v>929.74</v>
      </c>
      <c r="Y134" s="238">
        <f t="shared" si="19"/>
        <v>929.74</v>
      </c>
      <c r="Z134" s="238">
        <f t="shared" si="20"/>
        <v>0</v>
      </c>
      <c r="AB134" s="219">
        <v>929.74</v>
      </c>
      <c r="AC134" s="462">
        <f t="shared" si="21"/>
        <v>0</v>
      </c>
    </row>
    <row r="135" spans="1:29" ht="18" x14ac:dyDescent="0.25">
      <c r="A135" s="191" t="s">
        <v>1298</v>
      </c>
      <c r="B135" s="228" t="s">
        <v>1362</v>
      </c>
      <c r="C135" s="193" t="s">
        <v>1363</v>
      </c>
      <c r="D135" s="193"/>
      <c r="E135" s="194">
        <v>339.15</v>
      </c>
      <c r="F135" s="229">
        <v>339.15</v>
      </c>
      <c r="G135" s="230" t="s">
        <v>33</v>
      </c>
      <c r="H135" s="231">
        <v>0</v>
      </c>
      <c r="I135" s="232">
        <v>0</v>
      </c>
      <c r="J135" s="232">
        <v>0</v>
      </c>
      <c r="K135" s="232">
        <v>0</v>
      </c>
      <c r="L135" s="233">
        <v>0</v>
      </c>
      <c r="M135" s="232">
        <f t="shared" si="17"/>
        <v>0</v>
      </c>
      <c r="N135" s="234">
        <v>0</v>
      </c>
      <c r="O135" s="232">
        <f t="shared" si="18"/>
        <v>0</v>
      </c>
      <c r="P135" s="242"/>
      <c r="Q135" s="216"/>
      <c r="R135" s="236">
        <f t="shared" si="11"/>
        <v>0</v>
      </c>
      <c r="S135" s="237">
        <v>0</v>
      </c>
      <c r="T135" s="236">
        <f t="shared" si="12"/>
        <v>0</v>
      </c>
      <c r="U135" s="236">
        <f t="shared" si="13"/>
        <v>0</v>
      </c>
      <c r="V135" s="236">
        <f t="shared" si="14"/>
        <v>0</v>
      </c>
      <c r="W135" s="236">
        <f t="shared" si="15"/>
        <v>0</v>
      </c>
      <c r="X135" s="236">
        <f t="shared" si="16"/>
        <v>0</v>
      </c>
      <c r="Y135" s="238">
        <f t="shared" si="19"/>
        <v>0</v>
      </c>
      <c r="Z135" s="238">
        <f t="shared" si="20"/>
        <v>0</v>
      </c>
      <c r="AB135" s="219">
        <v>0</v>
      </c>
      <c r="AC135" s="462">
        <f t="shared" si="21"/>
        <v>0</v>
      </c>
    </row>
    <row r="136" spans="1:29" ht="18" x14ac:dyDescent="0.25">
      <c r="A136" s="191" t="s">
        <v>27</v>
      </c>
      <c r="B136" s="228" t="s">
        <v>62</v>
      </c>
      <c r="C136" s="193" t="s">
        <v>63</v>
      </c>
      <c r="D136" s="193"/>
      <c r="E136" s="194">
        <v>37.700000000000003</v>
      </c>
      <c r="F136" s="229">
        <v>37.700000000000003</v>
      </c>
      <c r="G136" s="230" t="s">
        <v>33</v>
      </c>
      <c r="H136" s="231">
        <v>18</v>
      </c>
      <c r="I136" s="232">
        <v>0</v>
      </c>
      <c r="J136" s="232">
        <v>0</v>
      </c>
      <c r="K136" s="232">
        <v>0</v>
      </c>
      <c r="L136" s="233">
        <v>0</v>
      </c>
      <c r="M136" s="232">
        <f t="shared" si="17"/>
        <v>18</v>
      </c>
      <c r="N136" s="234">
        <v>18</v>
      </c>
      <c r="O136" s="232">
        <f t="shared" si="18"/>
        <v>0</v>
      </c>
      <c r="P136" s="249"/>
      <c r="Q136" s="216"/>
      <c r="R136" s="236">
        <f t="shared" si="11"/>
        <v>678.6</v>
      </c>
      <c r="S136" s="237">
        <v>0</v>
      </c>
      <c r="T136" s="236">
        <f t="shared" si="12"/>
        <v>0</v>
      </c>
      <c r="U136" s="236">
        <f t="shared" si="13"/>
        <v>0</v>
      </c>
      <c r="V136" s="236">
        <f t="shared" si="14"/>
        <v>0</v>
      </c>
      <c r="W136" s="236">
        <f t="shared" si="15"/>
        <v>0</v>
      </c>
      <c r="X136" s="236">
        <f t="shared" si="16"/>
        <v>678.6</v>
      </c>
      <c r="Y136" s="238">
        <f t="shared" si="19"/>
        <v>678.6</v>
      </c>
      <c r="Z136" s="238">
        <f t="shared" si="20"/>
        <v>0</v>
      </c>
      <c r="AB136" s="219">
        <v>678.60000000000014</v>
      </c>
      <c r="AC136" s="462">
        <f t="shared" si="21"/>
        <v>0</v>
      </c>
    </row>
    <row r="137" spans="1:29" ht="42.75" x14ac:dyDescent="0.25">
      <c r="A137" s="191" t="s">
        <v>1540</v>
      </c>
      <c r="B137" s="228" t="s">
        <v>1545</v>
      </c>
      <c r="C137" s="193" t="s">
        <v>1546</v>
      </c>
      <c r="D137" s="193"/>
      <c r="E137" s="194">
        <v>871.29</v>
      </c>
      <c r="F137" s="229">
        <v>871.29</v>
      </c>
      <c r="G137" s="230" t="s">
        <v>33</v>
      </c>
      <c r="H137" s="231">
        <v>0</v>
      </c>
      <c r="I137" s="232">
        <v>0</v>
      </c>
      <c r="J137" s="232">
        <v>0</v>
      </c>
      <c r="K137" s="232">
        <v>0</v>
      </c>
      <c r="L137" s="233">
        <v>0</v>
      </c>
      <c r="M137" s="232">
        <f t="shared" si="17"/>
        <v>0</v>
      </c>
      <c r="N137" s="234">
        <v>0</v>
      </c>
      <c r="O137" s="232">
        <f t="shared" si="18"/>
        <v>0</v>
      </c>
      <c r="P137" s="243"/>
      <c r="Q137" s="216"/>
      <c r="R137" s="236">
        <f t="shared" ref="R137:R200" si="22">H137*E137</f>
        <v>0</v>
      </c>
      <c r="S137" s="237">
        <v>0</v>
      </c>
      <c r="T137" s="236">
        <f t="shared" ref="T137:T200" si="23">I137*F137</f>
        <v>0</v>
      </c>
      <c r="U137" s="236">
        <f t="shared" ref="U137:U200" si="24">F137*J137</f>
        <v>0</v>
      </c>
      <c r="V137" s="236">
        <f t="shared" ref="V137:V200" si="25">F137*K137</f>
        <v>0</v>
      </c>
      <c r="W137" s="236">
        <f t="shared" ref="W137:W200" si="26">F137*L137</f>
        <v>0</v>
      </c>
      <c r="X137" s="236">
        <f t="shared" ref="X137:X200" si="27">R137+S137+T137+U137-V137-W137</f>
        <v>0</v>
      </c>
      <c r="Y137" s="238">
        <f t="shared" si="19"/>
        <v>0</v>
      </c>
      <c r="Z137" s="238">
        <f t="shared" si="20"/>
        <v>0</v>
      </c>
      <c r="AB137" s="219">
        <v>0</v>
      </c>
      <c r="AC137" s="462">
        <f t="shared" si="21"/>
        <v>0</v>
      </c>
    </row>
    <row r="138" spans="1:29" ht="42.75" x14ac:dyDescent="0.25">
      <c r="A138" s="191" t="s">
        <v>1540</v>
      </c>
      <c r="B138" s="228" t="s">
        <v>1547</v>
      </c>
      <c r="C138" s="193" t="s">
        <v>1548</v>
      </c>
      <c r="D138" s="193"/>
      <c r="E138" s="194">
        <v>659.46</v>
      </c>
      <c r="F138" s="229">
        <v>659.46</v>
      </c>
      <c r="G138" s="230" t="s">
        <v>33</v>
      </c>
      <c r="H138" s="231">
        <v>0</v>
      </c>
      <c r="I138" s="232">
        <v>0</v>
      </c>
      <c r="J138" s="232">
        <v>0</v>
      </c>
      <c r="K138" s="232">
        <v>0</v>
      </c>
      <c r="L138" s="233">
        <v>0</v>
      </c>
      <c r="M138" s="232">
        <f t="shared" ref="M138:M201" si="28">H138+I138+J138-K138-L138</f>
        <v>0</v>
      </c>
      <c r="N138" s="234">
        <v>0</v>
      </c>
      <c r="O138" s="232">
        <f t="shared" ref="O138:O201" si="29">N138-M138</f>
        <v>0</v>
      </c>
      <c r="P138" s="242"/>
      <c r="Q138" s="216"/>
      <c r="R138" s="236">
        <f t="shared" si="22"/>
        <v>0</v>
      </c>
      <c r="S138" s="237">
        <v>0</v>
      </c>
      <c r="T138" s="236">
        <f t="shared" si="23"/>
        <v>0</v>
      </c>
      <c r="U138" s="236">
        <f t="shared" si="24"/>
        <v>0</v>
      </c>
      <c r="V138" s="236">
        <f t="shared" si="25"/>
        <v>0</v>
      </c>
      <c r="W138" s="236">
        <f t="shared" si="26"/>
        <v>0</v>
      </c>
      <c r="X138" s="236">
        <f t="shared" si="27"/>
        <v>0</v>
      </c>
      <c r="Y138" s="238">
        <f t="shared" ref="Y138:Y201" si="30">M138*F138</f>
        <v>0</v>
      </c>
      <c r="Z138" s="238">
        <f t="shared" ref="Z138:Z201" si="31">Y138-X138</f>
        <v>0</v>
      </c>
      <c r="AB138" s="219">
        <v>0</v>
      </c>
      <c r="AC138" s="462">
        <f t="shared" ref="AC138:AC201" si="32">AB138-R138</f>
        <v>0</v>
      </c>
    </row>
    <row r="139" spans="1:29" ht="42.75" x14ac:dyDescent="0.25">
      <c r="A139" s="191" t="s">
        <v>1540</v>
      </c>
      <c r="B139" s="228" t="s">
        <v>1549</v>
      </c>
      <c r="C139" s="193" t="s">
        <v>1550</v>
      </c>
      <c r="D139" s="193"/>
      <c r="E139" s="194">
        <v>865.48</v>
      </c>
      <c r="F139" s="229">
        <v>865.48</v>
      </c>
      <c r="G139" s="230" t="s">
        <v>33</v>
      </c>
      <c r="H139" s="231">
        <v>0</v>
      </c>
      <c r="I139" s="232">
        <v>0</v>
      </c>
      <c r="J139" s="232">
        <v>0</v>
      </c>
      <c r="K139" s="232">
        <v>0</v>
      </c>
      <c r="L139" s="233">
        <v>0</v>
      </c>
      <c r="M139" s="232">
        <f t="shared" si="28"/>
        <v>0</v>
      </c>
      <c r="N139" s="234">
        <v>0</v>
      </c>
      <c r="O139" s="232">
        <f t="shared" si="29"/>
        <v>0</v>
      </c>
      <c r="P139" s="243"/>
      <c r="Q139" s="216"/>
      <c r="R139" s="236">
        <f t="shared" si="22"/>
        <v>0</v>
      </c>
      <c r="S139" s="237">
        <v>0</v>
      </c>
      <c r="T139" s="236">
        <f t="shared" si="23"/>
        <v>0</v>
      </c>
      <c r="U139" s="236">
        <f t="shared" si="24"/>
        <v>0</v>
      </c>
      <c r="V139" s="236">
        <f t="shared" si="25"/>
        <v>0</v>
      </c>
      <c r="W139" s="236">
        <f t="shared" si="26"/>
        <v>0</v>
      </c>
      <c r="X139" s="236">
        <f t="shared" si="27"/>
        <v>0</v>
      </c>
      <c r="Y139" s="238">
        <f t="shared" si="30"/>
        <v>0</v>
      </c>
      <c r="Z139" s="238">
        <f t="shared" si="31"/>
        <v>0</v>
      </c>
      <c r="AB139" s="219">
        <v>0</v>
      </c>
      <c r="AC139" s="462">
        <f t="shared" si="32"/>
        <v>0</v>
      </c>
    </row>
    <row r="140" spans="1:29" ht="42.75" x14ac:dyDescent="0.25">
      <c r="A140" s="191" t="s">
        <v>1540</v>
      </c>
      <c r="B140" s="228" t="s">
        <v>1551</v>
      </c>
      <c r="C140" s="193" t="s">
        <v>1552</v>
      </c>
      <c r="D140" s="193"/>
      <c r="E140" s="194">
        <v>818.5</v>
      </c>
      <c r="F140" s="229">
        <v>818.5</v>
      </c>
      <c r="G140" s="230" t="s">
        <v>33</v>
      </c>
      <c r="H140" s="231">
        <v>0</v>
      </c>
      <c r="I140" s="232">
        <v>0</v>
      </c>
      <c r="J140" s="232">
        <v>0</v>
      </c>
      <c r="K140" s="232">
        <v>0</v>
      </c>
      <c r="L140" s="233">
        <v>0</v>
      </c>
      <c r="M140" s="232">
        <f t="shared" si="28"/>
        <v>0</v>
      </c>
      <c r="N140" s="234">
        <v>0</v>
      </c>
      <c r="O140" s="232">
        <f t="shared" si="29"/>
        <v>0</v>
      </c>
      <c r="P140" s="242"/>
      <c r="Q140" s="216"/>
      <c r="R140" s="236">
        <f t="shared" si="22"/>
        <v>0</v>
      </c>
      <c r="S140" s="237">
        <v>0</v>
      </c>
      <c r="T140" s="236">
        <f t="shared" si="23"/>
        <v>0</v>
      </c>
      <c r="U140" s="236">
        <f t="shared" si="24"/>
        <v>0</v>
      </c>
      <c r="V140" s="236">
        <f t="shared" si="25"/>
        <v>0</v>
      </c>
      <c r="W140" s="236">
        <f t="shared" si="26"/>
        <v>0</v>
      </c>
      <c r="X140" s="236">
        <f t="shared" si="27"/>
        <v>0</v>
      </c>
      <c r="Y140" s="238">
        <f t="shared" si="30"/>
        <v>0</v>
      </c>
      <c r="Z140" s="238">
        <f t="shared" si="31"/>
        <v>0</v>
      </c>
      <c r="AB140" s="219">
        <v>0</v>
      </c>
      <c r="AC140" s="462">
        <f t="shared" si="32"/>
        <v>0</v>
      </c>
    </row>
    <row r="141" spans="1:29" ht="18" x14ac:dyDescent="0.25">
      <c r="A141" s="191" t="s">
        <v>674</v>
      </c>
      <c r="B141" s="228" t="s">
        <v>699</v>
      </c>
      <c r="C141" s="193" t="s">
        <v>700</v>
      </c>
      <c r="D141" s="193"/>
      <c r="E141" s="194">
        <v>963.64</v>
      </c>
      <c r="F141" s="229">
        <v>963.64</v>
      </c>
      <c r="G141" s="230" t="s">
        <v>33</v>
      </c>
      <c r="H141" s="231">
        <v>0</v>
      </c>
      <c r="I141" s="232">
        <v>0</v>
      </c>
      <c r="J141" s="232">
        <v>0</v>
      </c>
      <c r="K141" s="232">
        <v>0</v>
      </c>
      <c r="L141" s="233">
        <v>0</v>
      </c>
      <c r="M141" s="232">
        <f t="shared" si="28"/>
        <v>0</v>
      </c>
      <c r="N141" s="234">
        <v>0</v>
      </c>
      <c r="O141" s="232">
        <f t="shared" si="29"/>
        <v>0</v>
      </c>
      <c r="P141" s="242"/>
      <c r="Q141" s="216"/>
      <c r="R141" s="236">
        <f t="shared" si="22"/>
        <v>0</v>
      </c>
      <c r="S141" s="237">
        <v>0</v>
      </c>
      <c r="T141" s="236">
        <f t="shared" si="23"/>
        <v>0</v>
      </c>
      <c r="U141" s="236">
        <f t="shared" si="24"/>
        <v>0</v>
      </c>
      <c r="V141" s="236">
        <f t="shared" si="25"/>
        <v>0</v>
      </c>
      <c r="W141" s="236">
        <f t="shared" si="26"/>
        <v>0</v>
      </c>
      <c r="X141" s="236">
        <f t="shared" si="27"/>
        <v>0</v>
      </c>
      <c r="Y141" s="238">
        <f t="shared" si="30"/>
        <v>0</v>
      </c>
      <c r="Z141" s="238">
        <f t="shared" si="31"/>
        <v>0</v>
      </c>
      <c r="AB141" s="219">
        <v>0</v>
      </c>
      <c r="AC141" s="462">
        <f t="shared" si="32"/>
        <v>0</v>
      </c>
    </row>
    <row r="142" spans="1:29" ht="30" x14ac:dyDescent="0.25">
      <c r="A142" s="191" t="s">
        <v>1271</v>
      </c>
      <c r="B142" s="228" t="s">
        <v>1674</v>
      </c>
      <c r="C142" s="193" t="s">
        <v>1675</v>
      </c>
      <c r="D142" s="193"/>
      <c r="E142" s="194">
        <v>261.32</v>
      </c>
      <c r="F142" s="229">
        <v>261.32</v>
      </c>
      <c r="G142" s="230" t="s">
        <v>1676</v>
      </c>
      <c r="H142" s="231">
        <v>0</v>
      </c>
      <c r="I142" s="232">
        <v>0</v>
      </c>
      <c r="J142" s="232">
        <v>0</v>
      </c>
      <c r="K142" s="232">
        <v>0</v>
      </c>
      <c r="L142" s="233">
        <v>0</v>
      </c>
      <c r="M142" s="232">
        <f t="shared" si="28"/>
        <v>0</v>
      </c>
      <c r="N142" s="234">
        <v>0</v>
      </c>
      <c r="O142" s="232">
        <f t="shared" si="29"/>
        <v>0</v>
      </c>
      <c r="P142" s="242"/>
      <c r="Q142" s="216"/>
      <c r="R142" s="236">
        <f t="shared" si="22"/>
        <v>0</v>
      </c>
      <c r="S142" s="237">
        <v>0</v>
      </c>
      <c r="T142" s="236">
        <f t="shared" si="23"/>
        <v>0</v>
      </c>
      <c r="U142" s="236">
        <f t="shared" si="24"/>
        <v>0</v>
      </c>
      <c r="V142" s="236">
        <f t="shared" si="25"/>
        <v>0</v>
      </c>
      <c r="W142" s="236">
        <f t="shared" si="26"/>
        <v>0</v>
      </c>
      <c r="X142" s="236">
        <f t="shared" si="27"/>
        <v>0</v>
      </c>
      <c r="Y142" s="238">
        <f t="shared" si="30"/>
        <v>0</v>
      </c>
      <c r="Z142" s="238">
        <f t="shared" si="31"/>
        <v>0</v>
      </c>
      <c r="AB142" s="219">
        <v>0</v>
      </c>
      <c r="AC142" s="462">
        <f t="shared" si="32"/>
        <v>0</v>
      </c>
    </row>
    <row r="143" spans="1:29" ht="45" x14ac:dyDescent="0.25">
      <c r="A143" s="191" t="s">
        <v>1436</v>
      </c>
      <c r="B143" s="228" t="s">
        <v>1457</v>
      </c>
      <c r="C143" s="193" t="s">
        <v>1458</v>
      </c>
      <c r="D143" s="193"/>
      <c r="E143" s="194">
        <v>53.15</v>
      </c>
      <c r="F143" s="229">
        <v>53.15</v>
      </c>
      <c r="G143" s="230" t="s">
        <v>33</v>
      </c>
      <c r="H143" s="231">
        <v>20</v>
      </c>
      <c r="I143" s="232">
        <v>0</v>
      </c>
      <c r="J143" s="232">
        <v>0</v>
      </c>
      <c r="K143" s="232">
        <v>0</v>
      </c>
      <c r="L143" s="233">
        <v>0</v>
      </c>
      <c r="M143" s="232">
        <f t="shared" si="28"/>
        <v>20</v>
      </c>
      <c r="N143" s="234">
        <v>20</v>
      </c>
      <c r="O143" s="232">
        <f t="shared" si="29"/>
        <v>0</v>
      </c>
      <c r="P143" s="242"/>
      <c r="Q143" s="216"/>
      <c r="R143" s="236">
        <f t="shared" si="22"/>
        <v>1063</v>
      </c>
      <c r="S143" s="237">
        <v>0</v>
      </c>
      <c r="T143" s="236">
        <f t="shared" si="23"/>
        <v>0</v>
      </c>
      <c r="U143" s="236">
        <f t="shared" si="24"/>
        <v>0</v>
      </c>
      <c r="V143" s="236">
        <f t="shared" si="25"/>
        <v>0</v>
      </c>
      <c r="W143" s="236">
        <f t="shared" si="26"/>
        <v>0</v>
      </c>
      <c r="X143" s="236">
        <f t="shared" si="27"/>
        <v>1063</v>
      </c>
      <c r="Y143" s="238">
        <f t="shared" si="30"/>
        <v>1063</v>
      </c>
      <c r="Z143" s="238">
        <f t="shared" si="31"/>
        <v>0</v>
      </c>
      <c r="AB143" s="219">
        <v>1063</v>
      </c>
      <c r="AC143" s="462">
        <f t="shared" si="32"/>
        <v>0</v>
      </c>
    </row>
    <row r="144" spans="1:29" ht="42.75" x14ac:dyDescent="0.25">
      <c r="A144" s="191" t="s">
        <v>1540</v>
      </c>
      <c r="B144" s="228" t="s">
        <v>1553</v>
      </c>
      <c r="C144" s="193" t="s">
        <v>1554</v>
      </c>
      <c r="D144" s="193"/>
      <c r="E144" s="194">
        <v>289.54000000000002</v>
      </c>
      <c r="F144" s="229">
        <v>289.54000000000002</v>
      </c>
      <c r="G144" s="230" t="s">
        <v>33</v>
      </c>
      <c r="H144" s="231">
        <v>0</v>
      </c>
      <c r="I144" s="232">
        <v>0</v>
      </c>
      <c r="J144" s="232">
        <v>0</v>
      </c>
      <c r="K144" s="232">
        <v>0</v>
      </c>
      <c r="L144" s="233">
        <v>0</v>
      </c>
      <c r="M144" s="232">
        <f t="shared" si="28"/>
        <v>0</v>
      </c>
      <c r="N144" s="234">
        <v>0</v>
      </c>
      <c r="O144" s="232">
        <f t="shared" si="29"/>
        <v>0</v>
      </c>
      <c r="P144" s="242"/>
      <c r="Q144" s="216"/>
      <c r="R144" s="236">
        <f t="shared" si="22"/>
        <v>0</v>
      </c>
      <c r="S144" s="237">
        <v>0</v>
      </c>
      <c r="T144" s="236">
        <f t="shared" si="23"/>
        <v>0</v>
      </c>
      <c r="U144" s="236">
        <f t="shared" si="24"/>
        <v>0</v>
      </c>
      <c r="V144" s="236">
        <f t="shared" si="25"/>
        <v>0</v>
      </c>
      <c r="W144" s="236">
        <f t="shared" si="26"/>
        <v>0</v>
      </c>
      <c r="X144" s="236">
        <f t="shared" si="27"/>
        <v>0</v>
      </c>
      <c r="Y144" s="238">
        <f t="shared" si="30"/>
        <v>0</v>
      </c>
      <c r="Z144" s="238">
        <f t="shared" si="31"/>
        <v>0</v>
      </c>
      <c r="AB144" s="219">
        <v>0</v>
      </c>
      <c r="AC144" s="462">
        <f t="shared" si="32"/>
        <v>0</v>
      </c>
    </row>
    <row r="145" spans="1:29" ht="18" x14ac:dyDescent="0.25">
      <c r="A145" s="191" t="s">
        <v>1270</v>
      </c>
      <c r="B145" s="228" t="s">
        <v>1506</v>
      </c>
      <c r="C145" s="193" t="s">
        <v>1507</v>
      </c>
      <c r="D145" s="193"/>
      <c r="E145" s="194">
        <v>0</v>
      </c>
      <c r="F145" s="229">
        <v>0</v>
      </c>
      <c r="G145" s="230" t="s">
        <v>33</v>
      </c>
      <c r="H145" s="231">
        <v>0</v>
      </c>
      <c r="I145" s="232">
        <v>0</v>
      </c>
      <c r="J145" s="232">
        <v>0</v>
      </c>
      <c r="K145" s="232">
        <v>0</v>
      </c>
      <c r="L145" s="233">
        <v>0</v>
      </c>
      <c r="M145" s="232">
        <f t="shared" si="28"/>
        <v>0</v>
      </c>
      <c r="N145" s="234">
        <v>0</v>
      </c>
      <c r="O145" s="232">
        <f t="shared" si="29"/>
        <v>0</v>
      </c>
      <c r="P145" s="243"/>
      <c r="Q145" s="216"/>
      <c r="R145" s="236">
        <f t="shared" si="22"/>
        <v>0</v>
      </c>
      <c r="S145" s="237">
        <v>0</v>
      </c>
      <c r="T145" s="236">
        <f t="shared" si="23"/>
        <v>0</v>
      </c>
      <c r="U145" s="236">
        <f t="shared" si="24"/>
        <v>0</v>
      </c>
      <c r="V145" s="236">
        <f t="shared" si="25"/>
        <v>0</v>
      </c>
      <c r="W145" s="236">
        <f t="shared" si="26"/>
        <v>0</v>
      </c>
      <c r="X145" s="236">
        <f t="shared" si="27"/>
        <v>0</v>
      </c>
      <c r="Y145" s="238">
        <f t="shared" si="30"/>
        <v>0</v>
      </c>
      <c r="Z145" s="238">
        <f t="shared" si="31"/>
        <v>0</v>
      </c>
      <c r="AB145" s="219">
        <v>0</v>
      </c>
      <c r="AC145" s="462">
        <f t="shared" si="32"/>
        <v>0</v>
      </c>
    </row>
    <row r="146" spans="1:29" ht="18" x14ac:dyDescent="0.25">
      <c r="A146" s="191" t="s">
        <v>1270</v>
      </c>
      <c r="B146" s="228" t="s">
        <v>1508</v>
      </c>
      <c r="C146" s="193" t="s">
        <v>1509</v>
      </c>
      <c r="D146" s="193"/>
      <c r="E146" s="194">
        <v>0</v>
      </c>
      <c r="F146" s="229">
        <v>0</v>
      </c>
      <c r="G146" s="230" t="s">
        <v>33</v>
      </c>
      <c r="H146" s="231">
        <v>0</v>
      </c>
      <c r="I146" s="232">
        <v>0</v>
      </c>
      <c r="J146" s="232">
        <v>0</v>
      </c>
      <c r="K146" s="232">
        <v>0</v>
      </c>
      <c r="L146" s="233">
        <v>0</v>
      </c>
      <c r="M146" s="232">
        <f t="shared" si="28"/>
        <v>0</v>
      </c>
      <c r="N146" s="234">
        <v>0</v>
      </c>
      <c r="O146" s="232">
        <f t="shared" si="29"/>
        <v>0</v>
      </c>
      <c r="P146" s="243"/>
      <c r="Q146" s="216"/>
      <c r="R146" s="236">
        <f t="shared" si="22"/>
        <v>0</v>
      </c>
      <c r="S146" s="237">
        <v>0</v>
      </c>
      <c r="T146" s="236">
        <f t="shared" si="23"/>
        <v>0</v>
      </c>
      <c r="U146" s="236">
        <f t="shared" si="24"/>
        <v>0</v>
      </c>
      <c r="V146" s="236">
        <f t="shared" si="25"/>
        <v>0</v>
      </c>
      <c r="W146" s="236">
        <f t="shared" si="26"/>
        <v>0</v>
      </c>
      <c r="X146" s="236">
        <f t="shared" si="27"/>
        <v>0</v>
      </c>
      <c r="Y146" s="238">
        <f t="shared" si="30"/>
        <v>0</v>
      </c>
      <c r="Z146" s="238">
        <f t="shared" si="31"/>
        <v>0</v>
      </c>
      <c r="AB146" s="219">
        <v>0</v>
      </c>
      <c r="AC146" s="462">
        <f t="shared" si="32"/>
        <v>0</v>
      </c>
    </row>
    <row r="147" spans="1:29" ht="18" x14ac:dyDescent="0.25">
      <c r="A147" s="191" t="s">
        <v>1270</v>
      </c>
      <c r="B147" s="228" t="s">
        <v>1510</v>
      </c>
      <c r="C147" s="193" t="s">
        <v>1511</v>
      </c>
      <c r="D147" s="193"/>
      <c r="E147" s="194">
        <v>231.18</v>
      </c>
      <c r="F147" s="229">
        <v>231.18</v>
      </c>
      <c r="G147" s="230" t="s">
        <v>33</v>
      </c>
      <c r="H147" s="231">
        <v>0</v>
      </c>
      <c r="I147" s="232">
        <v>0</v>
      </c>
      <c r="J147" s="232">
        <v>0</v>
      </c>
      <c r="K147" s="232">
        <v>0</v>
      </c>
      <c r="L147" s="233">
        <v>0</v>
      </c>
      <c r="M147" s="232">
        <f t="shared" si="28"/>
        <v>0</v>
      </c>
      <c r="N147" s="234">
        <v>0</v>
      </c>
      <c r="O147" s="232">
        <f t="shared" si="29"/>
        <v>0</v>
      </c>
      <c r="P147" s="243"/>
      <c r="Q147" s="216"/>
      <c r="R147" s="236">
        <f t="shared" si="22"/>
        <v>0</v>
      </c>
      <c r="S147" s="237">
        <v>0</v>
      </c>
      <c r="T147" s="236">
        <f t="shared" si="23"/>
        <v>0</v>
      </c>
      <c r="U147" s="236">
        <f t="shared" si="24"/>
        <v>0</v>
      </c>
      <c r="V147" s="236">
        <f t="shared" si="25"/>
        <v>0</v>
      </c>
      <c r="W147" s="236">
        <f t="shared" si="26"/>
        <v>0</v>
      </c>
      <c r="X147" s="236">
        <f t="shared" si="27"/>
        <v>0</v>
      </c>
      <c r="Y147" s="238">
        <f t="shared" si="30"/>
        <v>0</v>
      </c>
      <c r="Z147" s="238">
        <f t="shared" si="31"/>
        <v>0</v>
      </c>
      <c r="AB147" s="219">
        <v>0</v>
      </c>
      <c r="AC147" s="462">
        <f t="shared" si="32"/>
        <v>0</v>
      </c>
    </row>
    <row r="148" spans="1:29" ht="18" x14ac:dyDescent="0.25">
      <c r="A148" s="191" t="s">
        <v>1270</v>
      </c>
      <c r="B148" s="228" t="s">
        <v>1512</v>
      </c>
      <c r="C148" s="193" t="s">
        <v>1513</v>
      </c>
      <c r="D148" s="193"/>
      <c r="E148" s="194">
        <v>0</v>
      </c>
      <c r="F148" s="229">
        <v>0</v>
      </c>
      <c r="G148" s="230" t="s">
        <v>33</v>
      </c>
      <c r="H148" s="231">
        <v>0</v>
      </c>
      <c r="I148" s="232">
        <v>0</v>
      </c>
      <c r="J148" s="232">
        <v>0</v>
      </c>
      <c r="K148" s="232">
        <v>0</v>
      </c>
      <c r="L148" s="233">
        <v>0</v>
      </c>
      <c r="M148" s="232">
        <f t="shared" si="28"/>
        <v>0</v>
      </c>
      <c r="N148" s="234">
        <v>0</v>
      </c>
      <c r="O148" s="232">
        <f t="shared" si="29"/>
        <v>0</v>
      </c>
      <c r="P148" s="243"/>
      <c r="Q148" s="216"/>
      <c r="R148" s="236">
        <f t="shared" si="22"/>
        <v>0</v>
      </c>
      <c r="S148" s="237">
        <v>0</v>
      </c>
      <c r="T148" s="236">
        <f t="shared" si="23"/>
        <v>0</v>
      </c>
      <c r="U148" s="236">
        <f t="shared" si="24"/>
        <v>0</v>
      </c>
      <c r="V148" s="236">
        <f t="shared" si="25"/>
        <v>0</v>
      </c>
      <c r="W148" s="236">
        <f t="shared" si="26"/>
        <v>0</v>
      </c>
      <c r="X148" s="236">
        <f t="shared" si="27"/>
        <v>0</v>
      </c>
      <c r="Y148" s="238">
        <f t="shared" si="30"/>
        <v>0</v>
      </c>
      <c r="Z148" s="238">
        <f t="shared" si="31"/>
        <v>0</v>
      </c>
      <c r="AB148" s="219">
        <v>0</v>
      </c>
      <c r="AC148" s="462">
        <f t="shared" si="32"/>
        <v>0</v>
      </c>
    </row>
    <row r="149" spans="1:29" ht="30" x14ac:dyDescent="0.25">
      <c r="A149" s="191" t="s">
        <v>228</v>
      </c>
      <c r="B149" s="228" t="s">
        <v>245</v>
      </c>
      <c r="C149" s="193" t="s">
        <v>246</v>
      </c>
      <c r="D149" s="193"/>
      <c r="E149" s="194">
        <v>359.6</v>
      </c>
      <c r="F149" s="229">
        <v>359.6</v>
      </c>
      <c r="G149" s="230" t="s">
        <v>33</v>
      </c>
      <c r="H149" s="231">
        <v>1</v>
      </c>
      <c r="I149" s="232">
        <v>0</v>
      </c>
      <c r="J149" s="232">
        <v>0</v>
      </c>
      <c r="K149" s="232">
        <v>0</v>
      </c>
      <c r="L149" s="233">
        <v>0</v>
      </c>
      <c r="M149" s="232">
        <f t="shared" si="28"/>
        <v>1</v>
      </c>
      <c r="N149" s="234">
        <v>1</v>
      </c>
      <c r="O149" s="232">
        <f t="shared" si="29"/>
        <v>0</v>
      </c>
      <c r="P149" s="243"/>
      <c r="Q149" s="216"/>
      <c r="R149" s="236">
        <f t="shared" si="22"/>
        <v>359.6</v>
      </c>
      <c r="S149" s="237">
        <v>0</v>
      </c>
      <c r="T149" s="236">
        <f t="shared" si="23"/>
        <v>0</v>
      </c>
      <c r="U149" s="236">
        <f t="shared" si="24"/>
        <v>0</v>
      </c>
      <c r="V149" s="236">
        <f t="shared" si="25"/>
        <v>0</v>
      </c>
      <c r="W149" s="236">
        <f t="shared" si="26"/>
        <v>0</v>
      </c>
      <c r="X149" s="236">
        <f t="shared" si="27"/>
        <v>359.6</v>
      </c>
      <c r="Y149" s="238">
        <f t="shared" si="30"/>
        <v>359.6</v>
      </c>
      <c r="Z149" s="238">
        <f t="shared" si="31"/>
        <v>0</v>
      </c>
      <c r="AB149" s="219">
        <v>359.6</v>
      </c>
      <c r="AC149" s="462">
        <f t="shared" si="32"/>
        <v>0</v>
      </c>
    </row>
    <row r="150" spans="1:29" ht="18" x14ac:dyDescent="0.25">
      <c r="A150" s="191" t="s">
        <v>228</v>
      </c>
      <c r="B150" s="228" t="s">
        <v>247</v>
      </c>
      <c r="C150" s="193" t="s">
        <v>248</v>
      </c>
      <c r="D150" s="193"/>
      <c r="E150" s="194">
        <v>111.09</v>
      </c>
      <c r="F150" s="229">
        <v>111.09</v>
      </c>
      <c r="G150" s="230" t="s">
        <v>33</v>
      </c>
      <c r="H150" s="231">
        <v>0</v>
      </c>
      <c r="I150" s="232">
        <v>0</v>
      </c>
      <c r="J150" s="232">
        <v>0</v>
      </c>
      <c r="K150" s="232">
        <v>0</v>
      </c>
      <c r="L150" s="233">
        <v>0</v>
      </c>
      <c r="M150" s="232">
        <f t="shared" si="28"/>
        <v>0</v>
      </c>
      <c r="N150" s="234">
        <v>0</v>
      </c>
      <c r="O150" s="232">
        <f t="shared" si="29"/>
        <v>0</v>
      </c>
      <c r="P150" s="242"/>
      <c r="Q150" s="216"/>
      <c r="R150" s="236">
        <f t="shared" si="22"/>
        <v>0</v>
      </c>
      <c r="S150" s="237">
        <v>0</v>
      </c>
      <c r="T150" s="236">
        <f t="shared" si="23"/>
        <v>0</v>
      </c>
      <c r="U150" s="236">
        <f t="shared" si="24"/>
        <v>0</v>
      </c>
      <c r="V150" s="236">
        <f t="shared" si="25"/>
        <v>0</v>
      </c>
      <c r="W150" s="236">
        <f t="shared" si="26"/>
        <v>0</v>
      </c>
      <c r="X150" s="236">
        <f t="shared" si="27"/>
        <v>0</v>
      </c>
      <c r="Y150" s="238">
        <f t="shared" si="30"/>
        <v>0</v>
      </c>
      <c r="Z150" s="238">
        <f t="shared" si="31"/>
        <v>0</v>
      </c>
      <c r="AB150" s="219">
        <v>0</v>
      </c>
      <c r="AC150" s="462">
        <f t="shared" si="32"/>
        <v>0</v>
      </c>
    </row>
    <row r="151" spans="1:29" ht="45" x14ac:dyDescent="0.25">
      <c r="A151" s="191" t="s">
        <v>228</v>
      </c>
      <c r="B151" s="228" t="s">
        <v>249</v>
      </c>
      <c r="C151" s="193" t="s">
        <v>250</v>
      </c>
      <c r="D151" s="193"/>
      <c r="E151" s="194">
        <v>230</v>
      </c>
      <c r="F151" s="229">
        <v>230</v>
      </c>
      <c r="G151" s="230" t="s">
        <v>33</v>
      </c>
      <c r="H151" s="231">
        <v>1</v>
      </c>
      <c r="I151" s="232">
        <v>0</v>
      </c>
      <c r="J151" s="232">
        <v>0</v>
      </c>
      <c r="K151" s="232">
        <v>0</v>
      </c>
      <c r="L151" s="233">
        <v>0</v>
      </c>
      <c r="M151" s="232">
        <f t="shared" si="28"/>
        <v>1</v>
      </c>
      <c r="N151" s="234">
        <v>1</v>
      </c>
      <c r="O151" s="232">
        <f t="shared" si="29"/>
        <v>0</v>
      </c>
      <c r="P151" s="243"/>
      <c r="Q151" s="216"/>
      <c r="R151" s="236">
        <f t="shared" si="22"/>
        <v>230</v>
      </c>
      <c r="S151" s="237">
        <v>0</v>
      </c>
      <c r="T151" s="236">
        <f t="shared" si="23"/>
        <v>0</v>
      </c>
      <c r="U151" s="236">
        <f t="shared" si="24"/>
        <v>0</v>
      </c>
      <c r="V151" s="236">
        <f t="shared" si="25"/>
        <v>0</v>
      </c>
      <c r="W151" s="236">
        <f t="shared" si="26"/>
        <v>0</v>
      </c>
      <c r="X151" s="236">
        <f t="shared" si="27"/>
        <v>230</v>
      </c>
      <c r="Y151" s="238">
        <f t="shared" si="30"/>
        <v>230</v>
      </c>
      <c r="Z151" s="238">
        <f t="shared" si="31"/>
        <v>0</v>
      </c>
      <c r="AB151" s="219">
        <v>230</v>
      </c>
      <c r="AC151" s="462">
        <f t="shared" si="32"/>
        <v>0</v>
      </c>
    </row>
    <row r="152" spans="1:29" ht="30" x14ac:dyDescent="0.25">
      <c r="A152" s="191" t="s">
        <v>228</v>
      </c>
      <c r="B152" s="228" t="s">
        <v>251</v>
      </c>
      <c r="C152" s="193" t="s">
        <v>252</v>
      </c>
      <c r="D152" s="193"/>
      <c r="E152" s="194">
        <v>181.89</v>
      </c>
      <c r="F152" s="229">
        <v>181.89</v>
      </c>
      <c r="G152" s="230" t="s">
        <v>33</v>
      </c>
      <c r="H152" s="231">
        <v>0</v>
      </c>
      <c r="I152" s="232">
        <v>0</v>
      </c>
      <c r="J152" s="232">
        <v>0</v>
      </c>
      <c r="K152" s="232">
        <v>0</v>
      </c>
      <c r="L152" s="233">
        <v>0</v>
      </c>
      <c r="M152" s="232">
        <f t="shared" si="28"/>
        <v>0</v>
      </c>
      <c r="N152" s="234">
        <v>0</v>
      </c>
      <c r="O152" s="232">
        <f t="shared" si="29"/>
        <v>0</v>
      </c>
      <c r="P152" s="242"/>
      <c r="Q152" s="216"/>
      <c r="R152" s="236">
        <f t="shared" si="22"/>
        <v>0</v>
      </c>
      <c r="S152" s="237">
        <v>0</v>
      </c>
      <c r="T152" s="236">
        <f t="shared" si="23"/>
        <v>0</v>
      </c>
      <c r="U152" s="236">
        <f t="shared" si="24"/>
        <v>0</v>
      </c>
      <c r="V152" s="236">
        <f t="shared" si="25"/>
        <v>0</v>
      </c>
      <c r="W152" s="236">
        <f t="shared" si="26"/>
        <v>0</v>
      </c>
      <c r="X152" s="236">
        <f t="shared" si="27"/>
        <v>0</v>
      </c>
      <c r="Y152" s="238">
        <f t="shared" si="30"/>
        <v>0</v>
      </c>
      <c r="Z152" s="238">
        <f t="shared" si="31"/>
        <v>0</v>
      </c>
      <c r="AB152" s="219">
        <v>0</v>
      </c>
      <c r="AC152" s="462">
        <f t="shared" si="32"/>
        <v>0</v>
      </c>
    </row>
    <row r="153" spans="1:29" ht="18" x14ac:dyDescent="0.25">
      <c r="A153" s="191" t="s">
        <v>228</v>
      </c>
      <c r="B153" s="228" t="s">
        <v>253</v>
      </c>
      <c r="C153" s="193" t="s">
        <v>254</v>
      </c>
      <c r="D153" s="193"/>
      <c r="E153" s="194">
        <v>378.57</v>
      </c>
      <c r="F153" s="229">
        <v>378.57</v>
      </c>
      <c r="G153" s="230" t="s">
        <v>33</v>
      </c>
      <c r="H153" s="231">
        <v>1</v>
      </c>
      <c r="I153" s="232">
        <v>0</v>
      </c>
      <c r="J153" s="232">
        <v>0</v>
      </c>
      <c r="K153" s="232">
        <v>0</v>
      </c>
      <c r="L153" s="233">
        <v>0</v>
      </c>
      <c r="M153" s="232">
        <f t="shared" si="28"/>
        <v>1</v>
      </c>
      <c r="N153" s="234">
        <v>1</v>
      </c>
      <c r="O153" s="232">
        <f t="shared" si="29"/>
        <v>0</v>
      </c>
      <c r="P153" s="243"/>
      <c r="Q153" s="216"/>
      <c r="R153" s="236">
        <f t="shared" si="22"/>
        <v>378.57</v>
      </c>
      <c r="S153" s="237">
        <v>0</v>
      </c>
      <c r="T153" s="236">
        <f t="shared" si="23"/>
        <v>0</v>
      </c>
      <c r="U153" s="236">
        <f t="shared" si="24"/>
        <v>0</v>
      </c>
      <c r="V153" s="236">
        <f t="shared" si="25"/>
        <v>0</v>
      </c>
      <c r="W153" s="236">
        <f t="shared" si="26"/>
        <v>0</v>
      </c>
      <c r="X153" s="236">
        <f t="shared" si="27"/>
        <v>378.57</v>
      </c>
      <c r="Y153" s="238">
        <f t="shared" si="30"/>
        <v>378.57</v>
      </c>
      <c r="Z153" s="238">
        <f t="shared" si="31"/>
        <v>0</v>
      </c>
      <c r="AB153" s="219">
        <v>378.57</v>
      </c>
      <c r="AC153" s="462">
        <f t="shared" si="32"/>
        <v>0</v>
      </c>
    </row>
    <row r="154" spans="1:29" ht="18" x14ac:dyDescent="0.25">
      <c r="A154" s="191" t="s">
        <v>674</v>
      </c>
      <c r="B154" s="228" t="s">
        <v>701</v>
      </c>
      <c r="C154" s="193" t="s">
        <v>702</v>
      </c>
      <c r="D154" s="193"/>
      <c r="E154" s="194">
        <v>15</v>
      </c>
      <c r="F154" s="229">
        <v>15</v>
      </c>
      <c r="G154" s="230" t="s">
        <v>33</v>
      </c>
      <c r="H154" s="231">
        <v>0</v>
      </c>
      <c r="I154" s="232">
        <v>0</v>
      </c>
      <c r="J154" s="232">
        <v>0</v>
      </c>
      <c r="K154" s="232">
        <v>0</v>
      </c>
      <c r="L154" s="233">
        <v>0</v>
      </c>
      <c r="M154" s="232">
        <f t="shared" si="28"/>
        <v>0</v>
      </c>
      <c r="N154" s="234">
        <v>0</v>
      </c>
      <c r="O154" s="232">
        <f t="shared" si="29"/>
        <v>0</v>
      </c>
      <c r="P154" s="243"/>
      <c r="Q154" s="216"/>
      <c r="R154" s="236">
        <f t="shared" si="22"/>
        <v>0</v>
      </c>
      <c r="S154" s="237">
        <v>0</v>
      </c>
      <c r="T154" s="236">
        <f t="shared" si="23"/>
        <v>0</v>
      </c>
      <c r="U154" s="236">
        <f t="shared" si="24"/>
        <v>0</v>
      </c>
      <c r="V154" s="236">
        <f t="shared" si="25"/>
        <v>0</v>
      </c>
      <c r="W154" s="236">
        <f t="shared" si="26"/>
        <v>0</v>
      </c>
      <c r="X154" s="236">
        <f t="shared" si="27"/>
        <v>0</v>
      </c>
      <c r="Y154" s="238">
        <f t="shared" si="30"/>
        <v>0</v>
      </c>
      <c r="Z154" s="238">
        <f t="shared" si="31"/>
        <v>0</v>
      </c>
      <c r="AB154" s="219">
        <v>0</v>
      </c>
      <c r="AC154" s="462">
        <f t="shared" si="32"/>
        <v>0</v>
      </c>
    </row>
    <row r="155" spans="1:29" ht="18" x14ac:dyDescent="0.25">
      <c r="A155" s="191" t="s">
        <v>674</v>
      </c>
      <c r="B155" s="228" t="s">
        <v>703</v>
      </c>
      <c r="C155" s="193" t="s">
        <v>704</v>
      </c>
      <c r="D155" s="193"/>
      <c r="E155" s="194">
        <v>172.08</v>
      </c>
      <c r="F155" s="229">
        <v>172.08</v>
      </c>
      <c r="G155" s="230" t="s">
        <v>33</v>
      </c>
      <c r="H155" s="231">
        <v>0</v>
      </c>
      <c r="I155" s="232">
        <v>0</v>
      </c>
      <c r="J155" s="232">
        <v>0</v>
      </c>
      <c r="K155" s="232">
        <v>0</v>
      </c>
      <c r="L155" s="233">
        <v>0</v>
      </c>
      <c r="M155" s="232">
        <f t="shared" si="28"/>
        <v>0</v>
      </c>
      <c r="N155" s="234">
        <v>0</v>
      </c>
      <c r="O155" s="232">
        <f t="shared" si="29"/>
        <v>0</v>
      </c>
      <c r="P155" s="243"/>
      <c r="Q155" s="216"/>
      <c r="R155" s="236">
        <f t="shared" si="22"/>
        <v>0</v>
      </c>
      <c r="S155" s="237">
        <v>0</v>
      </c>
      <c r="T155" s="236">
        <f t="shared" si="23"/>
        <v>0</v>
      </c>
      <c r="U155" s="236">
        <f t="shared" si="24"/>
        <v>0</v>
      </c>
      <c r="V155" s="236">
        <f t="shared" si="25"/>
        <v>0</v>
      </c>
      <c r="W155" s="236">
        <f t="shared" si="26"/>
        <v>0</v>
      </c>
      <c r="X155" s="236">
        <f t="shared" si="27"/>
        <v>0</v>
      </c>
      <c r="Y155" s="238">
        <f t="shared" si="30"/>
        <v>0</v>
      </c>
      <c r="Z155" s="238">
        <f t="shared" si="31"/>
        <v>0</v>
      </c>
      <c r="AB155" s="219">
        <v>0</v>
      </c>
      <c r="AC155" s="462">
        <f t="shared" si="32"/>
        <v>0</v>
      </c>
    </row>
    <row r="156" spans="1:29" ht="30" x14ac:dyDescent="0.25">
      <c r="A156" s="191" t="s">
        <v>1739</v>
      </c>
      <c r="B156" s="228" t="s">
        <v>1758</v>
      </c>
      <c r="C156" s="193" t="s">
        <v>1759</v>
      </c>
      <c r="D156" s="193"/>
      <c r="E156" s="194">
        <v>20.04</v>
      </c>
      <c r="F156" s="229">
        <v>20.04</v>
      </c>
      <c r="G156" s="230" t="s">
        <v>33</v>
      </c>
      <c r="H156" s="231">
        <v>0</v>
      </c>
      <c r="I156" s="232">
        <v>0</v>
      </c>
      <c r="J156" s="232">
        <v>0</v>
      </c>
      <c r="K156" s="232">
        <v>0</v>
      </c>
      <c r="L156" s="233">
        <v>0</v>
      </c>
      <c r="M156" s="232">
        <f t="shared" si="28"/>
        <v>0</v>
      </c>
      <c r="N156" s="234">
        <v>0</v>
      </c>
      <c r="O156" s="232">
        <f t="shared" si="29"/>
        <v>0</v>
      </c>
      <c r="P156" s="243"/>
      <c r="Q156" s="216"/>
      <c r="R156" s="236">
        <f t="shared" si="22"/>
        <v>0</v>
      </c>
      <c r="S156" s="237">
        <v>0</v>
      </c>
      <c r="T156" s="236">
        <f t="shared" si="23"/>
        <v>0</v>
      </c>
      <c r="U156" s="236">
        <f t="shared" si="24"/>
        <v>0</v>
      </c>
      <c r="V156" s="236">
        <f t="shared" si="25"/>
        <v>0</v>
      </c>
      <c r="W156" s="236">
        <f t="shared" si="26"/>
        <v>0</v>
      </c>
      <c r="X156" s="236">
        <f t="shared" si="27"/>
        <v>0</v>
      </c>
      <c r="Y156" s="238">
        <f t="shared" si="30"/>
        <v>0</v>
      </c>
      <c r="Z156" s="238">
        <f t="shared" si="31"/>
        <v>0</v>
      </c>
      <c r="AB156" s="219">
        <v>0</v>
      </c>
      <c r="AC156" s="462">
        <f t="shared" si="32"/>
        <v>0</v>
      </c>
    </row>
    <row r="157" spans="1:29" ht="30" x14ac:dyDescent="0.25">
      <c r="A157" s="191" t="s">
        <v>674</v>
      </c>
      <c r="B157" s="228" t="s">
        <v>705</v>
      </c>
      <c r="C157" s="193" t="s">
        <v>706</v>
      </c>
      <c r="D157" s="193"/>
      <c r="E157" s="194">
        <v>58</v>
      </c>
      <c r="F157" s="229">
        <v>58</v>
      </c>
      <c r="G157" s="230" t="s">
        <v>33</v>
      </c>
      <c r="H157" s="231">
        <v>0</v>
      </c>
      <c r="I157" s="232">
        <v>0</v>
      </c>
      <c r="J157" s="232">
        <v>0</v>
      </c>
      <c r="K157" s="232">
        <v>0</v>
      </c>
      <c r="L157" s="233">
        <v>0</v>
      </c>
      <c r="M157" s="232">
        <f t="shared" si="28"/>
        <v>0</v>
      </c>
      <c r="N157" s="234">
        <v>0</v>
      </c>
      <c r="O157" s="232">
        <f t="shared" si="29"/>
        <v>0</v>
      </c>
      <c r="P157" s="243"/>
      <c r="Q157" s="216"/>
      <c r="R157" s="236">
        <f t="shared" si="22"/>
        <v>0</v>
      </c>
      <c r="S157" s="237">
        <v>0</v>
      </c>
      <c r="T157" s="236">
        <f t="shared" si="23"/>
        <v>0</v>
      </c>
      <c r="U157" s="236">
        <f t="shared" si="24"/>
        <v>0</v>
      </c>
      <c r="V157" s="236">
        <f t="shared" si="25"/>
        <v>0</v>
      </c>
      <c r="W157" s="236">
        <f t="shared" si="26"/>
        <v>0</v>
      </c>
      <c r="X157" s="236">
        <f t="shared" si="27"/>
        <v>0</v>
      </c>
      <c r="Y157" s="238">
        <f t="shared" si="30"/>
        <v>0</v>
      </c>
      <c r="Z157" s="238">
        <f t="shared" si="31"/>
        <v>0</v>
      </c>
      <c r="AB157" s="219">
        <v>0</v>
      </c>
      <c r="AC157" s="462">
        <f t="shared" si="32"/>
        <v>0</v>
      </c>
    </row>
    <row r="158" spans="1:29" ht="30" x14ac:dyDescent="0.25">
      <c r="A158" s="191" t="s">
        <v>674</v>
      </c>
      <c r="B158" s="228" t="s">
        <v>707</v>
      </c>
      <c r="C158" s="193" t="s">
        <v>708</v>
      </c>
      <c r="D158" s="193"/>
      <c r="E158" s="194">
        <v>78</v>
      </c>
      <c r="F158" s="229">
        <v>78</v>
      </c>
      <c r="G158" s="230" t="s">
        <v>33</v>
      </c>
      <c r="H158" s="231">
        <v>0</v>
      </c>
      <c r="I158" s="232">
        <v>0</v>
      </c>
      <c r="J158" s="232">
        <v>0</v>
      </c>
      <c r="K158" s="232">
        <v>0</v>
      </c>
      <c r="L158" s="233">
        <v>0</v>
      </c>
      <c r="M158" s="232">
        <f t="shared" si="28"/>
        <v>0</v>
      </c>
      <c r="N158" s="234">
        <v>0</v>
      </c>
      <c r="O158" s="232">
        <f t="shared" si="29"/>
        <v>0</v>
      </c>
      <c r="P158" s="243"/>
      <c r="Q158" s="216"/>
      <c r="R158" s="236">
        <f t="shared" si="22"/>
        <v>0</v>
      </c>
      <c r="S158" s="237">
        <v>0</v>
      </c>
      <c r="T158" s="236">
        <f t="shared" si="23"/>
        <v>0</v>
      </c>
      <c r="U158" s="236">
        <f t="shared" si="24"/>
        <v>0</v>
      </c>
      <c r="V158" s="236">
        <f t="shared" si="25"/>
        <v>0</v>
      </c>
      <c r="W158" s="236">
        <f t="shared" si="26"/>
        <v>0</v>
      </c>
      <c r="X158" s="236">
        <f t="shared" si="27"/>
        <v>0</v>
      </c>
      <c r="Y158" s="238">
        <f t="shared" si="30"/>
        <v>0</v>
      </c>
      <c r="Z158" s="238">
        <f t="shared" si="31"/>
        <v>0</v>
      </c>
      <c r="AB158" s="219">
        <v>0</v>
      </c>
      <c r="AC158" s="462">
        <f t="shared" si="32"/>
        <v>0</v>
      </c>
    </row>
    <row r="159" spans="1:29" ht="30" x14ac:dyDescent="0.25">
      <c r="A159" s="191" t="s">
        <v>674</v>
      </c>
      <c r="B159" s="228" t="s">
        <v>709</v>
      </c>
      <c r="C159" s="202" t="s">
        <v>710</v>
      </c>
      <c r="D159" s="443" t="s">
        <v>2674</v>
      </c>
      <c r="E159" s="203">
        <v>54.25</v>
      </c>
      <c r="F159" s="250">
        <v>0</v>
      </c>
      <c r="G159" s="316" t="s">
        <v>33</v>
      </c>
      <c r="H159" s="317">
        <v>0</v>
      </c>
      <c r="I159" s="251">
        <v>0</v>
      </c>
      <c r="J159" s="251">
        <v>0</v>
      </c>
      <c r="K159" s="251">
        <v>0</v>
      </c>
      <c r="L159" s="318">
        <v>0</v>
      </c>
      <c r="M159" s="232">
        <f t="shared" si="28"/>
        <v>0</v>
      </c>
      <c r="N159" s="252">
        <v>3</v>
      </c>
      <c r="O159" s="232">
        <f t="shared" si="29"/>
        <v>3</v>
      </c>
      <c r="P159" s="320"/>
      <c r="Q159" s="216"/>
      <c r="R159" s="236">
        <f t="shared" si="22"/>
        <v>0</v>
      </c>
      <c r="S159" s="237">
        <v>0</v>
      </c>
      <c r="T159" s="236">
        <f t="shared" si="23"/>
        <v>0</v>
      </c>
      <c r="U159" s="236">
        <f t="shared" si="24"/>
        <v>0</v>
      </c>
      <c r="V159" s="236">
        <f t="shared" si="25"/>
        <v>0</v>
      </c>
      <c r="W159" s="236">
        <f t="shared" si="26"/>
        <v>0</v>
      </c>
      <c r="X159" s="236">
        <f t="shared" si="27"/>
        <v>0</v>
      </c>
      <c r="Y159" s="238">
        <f t="shared" si="30"/>
        <v>0</v>
      </c>
      <c r="Z159" s="238">
        <f t="shared" si="31"/>
        <v>0</v>
      </c>
      <c r="AB159" s="219">
        <v>0</v>
      </c>
      <c r="AC159" s="462">
        <f t="shared" si="32"/>
        <v>0</v>
      </c>
    </row>
    <row r="160" spans="1:29" ht="18" x14ac:dyDescent="0.25">
      <c r="A160" s="191" t="s">
        <v>674</v>
      </c>
      <c r="B160" s="228" t="s">
        <v>711</v>
      </c>
      <c r="C160" s="193" t="s">
        <v>712</v>
      </c>
      <c r="D160" s="193"/>
      <c r="E160" s="194">
        <v>15</v>
      </c>
      <c r="F160" s="229">
        <v>15</v>
      </c>
      <c r="G160" s="230" t="s">
        <v>33</v>
      </c>
      <c r="H160" s="231">
        <v>0</v>
      </c>
      <c r="I160" s="232">
        <v>0</v>
      </c>
      <c r="J160" s="232">
        <v>0</v>
      </c>
      <c r="K160" s="232">
        <v>0</v>
      </c>
      <c r="L160" s="233">
        <v>0</v>
      </c>
      <c r="M160" s="232">
        <f t="shared" si="28"/>
        <v>0</v>
      </c>
      <c r="N160" s="234">
        <v>0</v>
      </c>
      <c r="O160" s="232">
        <f t="shared" si="29"/>
        <v>0</v>
      </c>
      <c r="P160" s="243"/>
      <c r="Q160" s="216"/>
      <c r="R160" s="236">
        <f t="shared" si="22"/>
        <v>0</v>
      </c>
      <c r="S160" s="237">
        <v>0</v>
      </c>
      <c r="T160" s="236">
        <f t="shared" si="23"/>
        <v>0</v>
      </c>
      <c r="U160" s="236">
        <f t="shared" si="24"/>
        <v>0</v>
      </c>
      <c r="V160" s="236">
        <f t="shared" si="25"/>
        <v>0</v>
      </c>
      <c r="W160" s="236">
        <f t="shared" si="26"/>
        <v>0</v>
      </c>
      <c r="X160" s="236">
        <f t="shared" si="27"/>
        <v>0</v>
      </c>
      <c r="Y160" s="238">
        <f t="shared" si="30"/>
        <v>0</v>
      </c>
      <c r="Z160" s="238">
        <f t="shared" si="31"/>
        <v>0</v>
      </c>
      <c r="AB160" s="219">
        <v>0</v>
      </c>
      <c r="AC160" s="462">
        <f t="shared" si="32"/>
        <v>0</v>
      </c>
    </row>
    <row r="161" spans="1:29" ht="30" x14ac:dyDescent="0.25">
      <c r="A161" s="191" t="s">
        <v>674</v>
      </c>
      <c r="B161" s="228" t="s">
        <v>713</v>
      </c>
      <c r="C161" s="193" t="s">
        <v>714</v>
      </c>
      <c r="D161" s="193"/>
      <c r="E161" s="194">
        <v>30.6</v>
      </c>
      <c r="F161" s="229">
        <v>30.6</v>
      </c>
      <c r="G161" s="230" t="s">
        <v>33</v>
      </c>
      <c r="H161" s="231">
        <v>0</v>
      </c>
      <c r="I161" s="232">
        <v>0</v>
      </c>
      <c r="J161" s="232">
        <v>0</v>
      </c>
      <c r="K161" s="232">
        <v>0</v>
      </c>
      <c r="L161" s="233">
        <v>0</v>
      </c>
      <c r="M161" s="232">
        <f t="shared" si="28"/>
        <v>0</v>
      </c>
      <c r="N161" s="234">
        <v>0</v>
      </c>
      <c r="O161" s="232">
        <f t="shared" si="29"/>
        <v>0</v>
      </c>
      <c r="P161" s="243"/>
      <c r="Q161" s="216"/>
      <c r="R161" s="236">
        <f t="shared" si="22"/>
        <v>0</v>
      </c>
      <c r="S161" s="237">
        <v>0</v>
      </c>
      <c r="T161" s="236">
        <f t="shared" si="23"/>
        <v>0</v>
      </c>
      <c r="U161" s="236">
        <f t="shared" si="24"/>
        <v>0</v>
      </c>
      <c r="V161" s="236">
        <f t="shared" si="25"/>
        <v>0</v>
      </c>
      <c r="W161" s="236">
        <f t="shared" si="26"/>
        <v>0</v>
      </c>
      <c r="X161" s="236">
        <f t="shared" si="27"/>
        <v>0</v>
      </c>
      <c r="Y161" s="238">
        <f t="shared" si="30"/>
        <v>0</v>
      </c>
      <c r="Z161" s="238">
        <f t="shared" si="31"/>
        <v>0</v>
      </c>
      <c r="AB161" s="219">
        <v>0</v>
      </c>
      <c r="AC161" s="462">
        <f t="shared" si="32"/>
        <v>0</v>
      </c>
    </row>
    <row r="162" spans="1:29" ht="30" x14ac:dyDescent="0.25">
      <c r="A162" s="191" t="s">
        <v>674</v>
      </c>
      <c r="B162" s="228" t="s">
        <v>715</v>
      </c>
      <c r="C162" s="193" t="s">
        <v>716</v>
      </c>
      <c r="D162" s="193"/>
      <c r="E162" s="194">
        <v>32.31</v>
      </c>
      <c r="F162" s="229">
        <v>32.31</v>
      </c>
      <c r="G162" s="230" t="s">
        <v>33</v>
      </c>
      <c r="H162" s="231">
        <v>0</v>
      </c>
      <c r="I162" s="232">
        <v>0</v>
      </c>
      <c r="J162" s="232">
        <v>0</v>
      </c>
      <c r="K162" s="232">
        <v>0</v>
      </c>
      <c r="L162" s="233">
        <v>0</v>
      </c>
      <c r="M162" s="232">
        <f t="shared" si="28"/>
        <v>0</v>
      </c>
      <c r="N162" s="234">
        <v>0</v>
      </c>
      <c r="O162" s="232">
        <f t="shared" si="29"/>
        <v>0</v>
      </c>
      <c r="P162" s="243"/>
      <c r="Q162" s="216"/>
      <c r="R162" s="236">
        <f t="shared" si="22"/>
        <v>0</v>
      </c>
      <c r="S162" s="237">
        <v>0</v>
      </c>
      <c r="T162" s="236">
        <f t="shared" si="23"/>
        <v>0</v>
      </c>
      <c r="U162" s="236">
        <f t="shared" si="24"/>
        <v>0</v>
      </c>
      <c r="V162" s="236">
        <f t="shared" si="25"/>
        <v>0</v>
      </c>
      <c r="W162" s="236">
        <f t="shared" si="26"/>
        <v>0</v>
      </c>
      <c r="X162" s="236">
        <f t="shared" si="27"/>
        <v>0</v>
      </c>
      <c r="Y162" s="238">
        <f t="shared" si="30"/>
        <v>0</v>
      </c>
      <c r="Z162" s="238">
        <f t="shared" si="31"/>
        <v>0</v>
      </c>
      <c r="AB162" s="219">
        <v>0</v>
      </c>
      <c r="AC162" s="462">
        <f t="shared" si="32"/>
        <v>0</v>
      </c>
    </row>
    <row r="163" spans="1:29" ht="30" x14ac:dyDescent="0.25">
      <c r="A163" s="191" t="s">
        <v>674</v>
      </c>
      <c r="B163" s="228" t="s">
        <v>717</v>
      </c>
      <c r="C163" s="193" t="s">
        <v>718</v>
      </c>
      <c r="D163" s="193"/>
      <c r="E163" s="194">
        <v>39.96</v>
      </c>
      <c r="F163" s="229">
        <v>39.96</v>
      </c>
      <c r="G163" s="230" t="s">
        <v>33</v>
      </c>
      <c r="H163" s="231">
        <v>0</v>
      </c>
      <c r="I163" s="232">
        <v>0</v>
      </c>
      <c r="J163" s="232">
        <v>0</v>
      </c>
      <c r="K163" s="232">
        <v>0</v>
      </c>
      <c r="L163" s="233">
        <v>0</v>
      </c>
      <c r="M163" s="232">
        <f t="shared" si="28"/>
        <v>0</v>
      </c>
      <c r="N163" s="234">
        <v>0</v>
      </c>
      <c r="O163" s="232">
        <f t="shared" si="29"/>
        <v>0</v>
      </c>
      <c r="P163" s="243"/>
      <c r="Q163" s="216"/>
      <c r="R163" s="236">
        <f t="shared" si="22"/>
        <v>0</v>
      </c>
      <c r="S163" s="237">
        <v>0</v>
      </c>
      <c r="T163" s="236">
        <f t="shared" si="23"/>
        <v>0</v>
      </c>
      <c r="U163" s="236">
        <f t="shared" si="24"/>
        <v>0</v>
      </c>
      <c r="V163" s="236">
        <f t="shared" si="25"/>
        <v>0</v>
      </c>
      <c r="W163" s="236">
        <f t="shared" si="26"/>
        <v>0</v>
      </c>
      <c r="X163" s="236">
        <f t="shared" si="27"/>
        <v>0</v>
      </c>
      <c r="Y163" s="238">
        <f t="shared" si="30"/>
        <v>0</v>
      </c>
      <c r="Z163" s="238">
        <f t="shared" si="31"/>
        <v>0</v>
      </c>
      <c r="AB163" s="219">
        <v>0</v>
      </c>
      <c r="AC163" s="462">
        <f t="shared" si="32"/>
        <v>0</v>
      </c>
    </row>
    <row r="164" spans="1:29" ht="30" x14ac:dyDescent="0.25">
      <c r="A164" s="191" t="s">
        <v>674</v>
      </c>
      <c r="B164" s="228" t="s">
        <v>719</v>
      </c>
      <c r="C164" s="193" t="s">
        <v>720</v>
      </c>
      <c r="D164" s="193"/>
      <c r="E164" s="194">
        <v>58.65</v>
      </c>
      <c r="F164" s="229">
        <v>58.65</v>
      </c>
      <c r="G164" s="230" t="s">
        <v>33</v>
      </c>
      <c r="H164" s="231">
        <v>0</v>
      </c>
      <c r="I164" s="232">
        <v>0</v>
      </c>
      <c r="J164" s="232">
        <v>0</v>
      </c>
      <c r="K164" s="232">
        <v>0</v>
      </c>
      <c r="L164" s="233">
        <v>0</v>
      </c>
      <c r="M164" s="232">
        <f t="shared" si="28"/>
        <v>0</v>
      </c>
      <c r="N164" s="234">
        <v>0</v>
      </c>
      <c r="O164" s="232">
        <f t="shared" si="29"/>
        <v>0</v>
      </c>
      <c r="P164" s="242"/>
      <c r="Q164" s="216"/>
      <c r="R164" s="236">
        <f t="shared" si="22"/>
        <v>0</v>
      </c>
      <c r="S164" s="237">
        <v>0</v>
      </c>
      <c r="T164" s="236">
        <f t="shared" si="23"/>
        <v>0</v>
      </c>
      <c r="U164" s="236">
        <f t="shared" si="24"/>
        <v>0</v>
      </c>
      <c r="V164" s="236">
        <f t="shared" si="25"/>
        <v>0</v>
      </c>
      <c r="W164" s="236">
        <f t="shared" si="26"/>
        <v>0</v>
      </c>
      <c r="X164" s="236">
        <f t="shared" si="27"/>
        <v>0</v>
      </c>
      <c r="Y164" s="238">
        <f t="shared" si="30"/>
        <v>0</v>
      </c>
      <c r="Z164" s="238">
        <f t="shared" si="31"/>
        <v>0</v>
      </c>
      <c r="AB164" s="219">
        <v>0</v>
      </c>
      <c r="AC164" s="462">
        <f t="shared" si="32"/>
        <v>0</v>
      </c>
    </row>
    <row r="165" spans="1:29" ht="30" x14ac:dyDescent="0.25">
      <c r="A165" s="191" t="s">
        <v>674</v>
      </c>
      <c r="B165" s="228" t="s">
        <v>721</v>
      </c>
      <c r="C165" s="193" t="s">
        <v>722</v>
      </c>
      <c r="D165" s="193"/>
      <c r="E165" s="194">
        <v>56.96</v>
      </c>
      <c r="F165" s="229">
        <v>56.96</v>
      </c>
      <c r="G165" s="230" t="s">
        <v>33</v>
      </c>
      <c r="H165" s="231">
        <v>0</v>
      </c>
      <c r="I165" s="232">
        <v>0</v>
      </c>
      <c r="J165" s="232">
        <v>0</v>
      </c>
      <c r="K165" s="232">
        <v>0</v>
      </c>
      <c r="L165" s="233">
        <v>0</v>
      </c>
      <c r="M165" s="232">
        <f t="shared" si="28"/>
        <v>0</v>
      </c>
      <c r="N165" s="234">
        <v>0</v>
      </c>
      <c r="O165" s="232">
        <f t="shared" si="29"/>
        <v>0</v>
      </c>
      <c r="P165" s="242"/>
      <c r="Q165" s="216"/>
      <c r="R165" s="236">
        <f t="shared" si="22"/>
        <v>0</v>
      </c>
      <c r="S165" s="237">
        <v>0</v>
      </c>
      <c r="T165" s="236">
        <f t="shared" si="23"/>
        <v>0</v>
      </c>
      <c r="U165" s="236">
        <f t="shared" si="24"/>
        <v>0</v>
      </c>
      <c r="V165" s="236">
        <f t="shared" si="25"/>
        <v>0</v>
      </c>
      <c r="W165" s="236">
        <f t="shared" si="26"/>
        <v>0</v>
      </c>
      <c r="X165" s="236">
        <f t="shared" si="27"/>
        <v>0</v>
      </c>
      <c r="Y165" s="238">
        <f t="shared" si="30"/>
        <v>0</v>
      </c>
      <c r="Z165" s="238">
        <f t="shared" si="31"/>
        <v>0</v>
      </c>
      <c r="AB165" s="219">
        <v>0</v>
      </c>
      <c r="AC165" s="462">
        <f t="shared" si="32"/>
        <v>0</v>
      </c>
    </row>
    <row r="166" spans="1:29" ht="30" x14ac:dyDescent="0.25">
      <c r="A166" s="191" t="s">
        <v>674</v>
      </c>
      <c r="B166" s="228" t="s">
        <v>723</v>
      </c>
      <c r="C166" s="193" t="s">
        <v>724</v>
      </c>
      <c r="D166" s="193"/>
      <c r="E166" s="194">
        <v>75.66</v>
      </c>
      <c r="F166" s="229">
        <v>75.66</v>
      </c>
      <c r="G166" s="230" t="s">
        <v>33</v>
      </c>
      <c r="H166" s="231">
        <v>0</v>
      </c>
      <c r="I166" s="232">
        <v>0</v>
      </c>
      <c r="J166" s="232">
        <v>0</v>
      </c>
      <c r="K166" s="232">
        <v>0</v>
      </c>
      <c r="L166" s="233">
        <v>0</v>
      </c>
      <c r="M166" s="232">
        <f t="shared" si="28"/>
        <v>0</v>
      </c>
      <c r="N166" s="234">
        <v>0</v>
      </c>
      <c r="O166" s="232">
        <f t="shared" si="29"/>
        <v>0</v>
      </c>
      <c r="P166" s="242"/>
      <c r="Q166" s="216"/>
      <c r="R166" s="236">
        <f t="shared" si="22"/>
        <v>0</v>
      </c>
      <c r="S166" s="237">
        <v>0</v>
      </c>
      <c r="T166" s="236">
        <f t="shared" si="23"/>
        <v>0</v>
      </c>
      <c r="U166" s="236">
        <f t="shared" si="24"/>
        <v>0</v>
      </c>
      <c r="V166" s="236">
        <f t="shared" si="25"/>
        <v>0</v>
      </c>
      <c r="W166" s="236">
        <f t="shared" si="26"/>
        <v>0</v>
      </c>
      <c r="X166" s="236">
        <f t="shared" si="27"/>
        <v>0</v>
      </c>
      <c r="Y166" s="238">
        <f t="shared" si="30"/>
        <v>0</v>
      </c>
      <c r="Z166" s="238">
        <f t="shared" si="31"/>
        <v>0</v>
      </c>
      <c r="AB166" s="219">
        <v>0</v>
      </c>
      <c r="AC166" s="462">
        <f t="shared" si="32"/>
        <v>0</v>
      </c>
    </row>
    <row r="167" spans="1:29" ht="30" x14ac:dyDescent="0.25">
      <c r="A167" s="191" t="s">
        <v>674</v>
      </c>
      <c r="B167" s="228" t="s">
        <v>725</v>
      </c>
      <c r="C167" s="193" t="s">
        <v>726</v>
      </c>
      <c r="D167" s="193"/>
      <c r="E167" s="194">
        <v>84.15</v>
      </c>
      <c r="F167" s="229">
        <v>84.15</v>
      </c>
      <c r="G167" s="230" t="s">
        <v>33</v>
      </c>
      <c r="H167" s="231">
        <v>1</v>
      </c>
      <c r="I167" s="232">
        <v>0</v>
      </c>
      <c r="J167" s="232">
        <v>0</v>
      </c>
      <c r="K167" s="232">
        <v>1</v>
      </c>
      <c r="L167" s="233">
        <v>0</v>
      </c>
      <c r="M167" s="232">
        <f t="shared" si="28"/>
        <v>0</v>
      </c>
      <c r="N167" s="234">
        <v>0</v>
      </c>
      <c r="O167" s="232">
        <f t="shared" si="29"/>
        <v>0</v>
      </c>
      <c r="P167" s="242"/>
      <c r="Q167" s="216"/>
      <c r="R167" s="236">
        <f t="shared" si="22"/>
        <v>84.15</v>
      </c>
      <c r="S167" s="237">
        <v>0</v>
      </c>
      <c r="T167" s="236">
        <f t="shared" si="23"/>
        <v>0</v>
      </c>
      <c r="U167" s="236">
        <f t="shared" si="24"/>
        <v>0</v>
      </c>
      <c r="V167" s="236">
        <f t="shared" si="25"/>
        <v>84.15</v>
      </c>
      <c r="W167" s="236">
        <f t="shared" si="26"/>
        <v>0</v>
      </c>
      <c r="X167" s="236">
        <f t="shared" si="27"/>
        <v>0</v>
      </c>
      <c r="Y167" s="238">
        <f t="shared" si="30"/>
        <v>0</v>
      </c>
      <c r="Z167" s="238">
        <f t="shared" si="31"/>
        <v>0</v>
      </c>
      <c r="AB167" s="219">
        <v>84.15</v>
      </c>
      <c r="AC167" s="462">
        <f t="shared" si="32"/>
        <v>0</v>
      </c>
    </row>
    <row r="168" spans="1:29" x14ac:dyDescent="0.25">
      <c r="A168" s="191" t="s">
        <v>1423</v>
      </c>
      <c r="B168" s="228" t="s">
        <v>1928</v>
      </c>
      <c r="C168" s="193" t="s">
        <v>1929</v>
      </c>
      <c r="D168" s="193"/>
      <c r="E168" s="194">
        <v>8</v>
      </c>
      <c r="F168" s="229">
        <v>8</v>
      </c>
      <c r="G168" s="230" t="s">
        <v>33</v>
      </c>
      <c r="H168" s="231">
        <v>0</v>
      </c>
      <c r="I168" s="232">
        <v>0</v>
      </c>
      <c r="J168" s="232">
        <v>0</v>
      </c>
      <c r="K168" s="232">
        <v>0</v>
      </c>
      <c r="L168" s="233">
        <v>0</v>
      </c>
      <c r="M168" s="232">
        <f t="shared" si="28"/>
        <v>0</v>
      </c>
      <c r="N168" s="234">
        <v>0</v>
      </c>
      <c r="O168" s="232">
        <f t="shared" si="29"/>
        <v>0</v>
      </c>
      <c r="P168" s="242"/>
      <c r="Q168" s="216"/>
      <c r="R168" s="236">
        <f t="shared" si="22"/>
        <v>0</v>
      </c>
      <c r="S168" s="237">
        <v>0</v>
      </c>
      <c r="T168" s="236">
        <f t="shared" si="23"/>
        <v>0</v>
      </c>
      <c r="U168" s="236">
        <f t="shared" si="24"/>
        <v>0</v>
      </c>
      <c r="V168" s="236">
        <f t="shared" si="25"/>
        <v>0</v>
      </c>
      <c r="W168" s="236">
        <f t="shared" si="26"/>
        <v>0</v>
      </c>
      <c r="X168" s="236">
        <f t="shared" si="27"/>
        <v>0</v>
      </c>
      <c r="Y168" s="238">
        <f t="shared" si="30"/>
        <v>0</v>
      </c>
      <c r="Z168" s="238">
        <f t="shared" si="31"/>
        <v>0</v>
      </c>
      <c r="AB168" s="219">
        <v>0</v>
      </c>
      <c r="AC168" s="462">
        <f t="shared" si="32"/>
        <v>0</v>
      </c>
    </row>
    <row r="169" spans="1:29" x14ac:dyDescent="0.25">
      <c r="A169" s="191" t="s">
        <v>1423</v>
      </c>
      <c r="B169" s="228" t="s">
        <v>1930</v>
      </c>
      <c r="C169" s="193" t="s">
        <v>1931</v>
      </c>
      <c r="D169" s="193"/>
      <c r="E169" s="194">
        <v>14.08</v>
      </c>
      <c r="F169" s="229">
        <v>14.08</v>
      </c>
      <c r="G169" s="230" t="s">
        <v>33</v>
      </c>
      <c r="H169" s="231">
        <v>0</v>
      </c>
      <c r="I169" s="232">
        <v>0</v>
      </c>
      <c r="J169" s="232">
        <v>0</v>
      </c>
      <c r="K169" s="232">
        <v>0</v>
      </c>
      <c r="L169" s="233">
        <v>0</v>
      </c>
      <c r="M169" s="232">
        <f t="shared" si="28"/>
        <v>0</v>
      </c>
      <c r="N169" s="234">
        <v>0</v>
      </c>
      <c r="O169" s="232">
        <f t="shared" si="29"/>
        <v>0</v>
      </c>
      <c r="P169" s="242"/>
      <c r="Q169" s="216"/>
      <c r="R169" s="236">
        <f t="shared" si="22"/>
        <v>0</v>
      </c>
      <c r="S169" s="237">
        <v>0</v>
      </c>
      <c r="T169" s="236">
        <f t="shared" si="23"/>
        <v>0</v>
      </c>
      <c r="U169" s="236">
        <f t="shared" si="24"/>
        <v>0</v>
      </c>
      <c r="V169" s="236">
        <f t="shared" si="25"/>
        <v>0</v>
      </c>
      <c r="W169" s="236">
        <f t="shared" si="26"/>
        <v>0</v>
      </c>
      <c r="X169" s="236">
        <f t="shared" si="27"/>
        <v>0</v>
      </c>
      <c r="Y169" s="238">
        <f t="shared" si="30"/>
        <v>0</v>
      </c>
      <c r="Z169" s="238">
        <f t="shared" si="31"/>
        <v>0</v>
      </c>
      <c r="AB169" s="219">
        <v>0</v>
      </c>
      <c r="AC169" s="462">
        <f t="shared" si="32"/>
        <v>0</v>
      </c>
    </row>
    <row r="170" spans="1:29" x14ac:dyDescent="0.25">
      <c r="A170" s="191" t="s">
        <v>1423</v>
      </c>
      <c r="B170" s="228" t="s">
        <v>1932</v>
      </c>
      <c r="C170" s="193" t="s">
        <v>1933</v>
      </c>
      <c r="D170" s="193"/>
      <c r="E170" s="194">
        <v>85.05</v>
      </c>
      <c r="F170" s="229">
        <v>85.05</v>
      </c>
      <c r="G170" s="230" t="s">
        <v>33</v>
      </c>
      <c r="H170" s="231">
        <v>3</v>
      </c>
      <c r="I170" s="232">
        <v>0</v>
      </c>
      <c r="J170" s="232">
        <v>0</v>
      </c>
      <c r="K170" s="232">
        <v>3</v>
      </c>
      <c r="L170" s="233">
        <v>0</v>
      </c>
      <c r="M170" s="232">
        <f t="shared" si="28"/>
        <v>0</v>
      </c>
      <c r="N170" s="234">
        <v>0</v>
      </c>
      <c r="O170" s="232">
        <f t="shared" si="29"/>
        <v>0</v>
      </c>
      <c r="P170" s="242"/>
      <c r="Q170" s="216"/>
      <c r="R170" s="236">
        <f t="shared" si="22"/>
        <v>255.14999999999998</v>
      </c>
      <c r="S170" s="237">
        <v>0</v>
      </c>
      <c r="T170" s="236">
        <f t="shared" si="23"/>
        <v>0</v>
      </c>
      <c r="U170" s="236">
        <f t="shared" si="24"/>
        <v>0</v>
      </c>
      <c r="V170" s="236">
        <f t="shared" si="25"/>
        <v>255.14999999999998</v>
      </c>
      <c r="W170" s="236">
        <f t="shared" si="26"/>
        <v>0</v>
      </c>
      <c r="X170" s="236">
        <f t="shared" si="27"/>
        <v>0</v>
      </c>
      <c r="Y170" s="238">
        <f t="shared" si="30"/>
        <v>0</v>
      </c>
      <c r="Z170" s="238">
        <f t="shared" si="31"/>
        <v>0</v>
      </c>
      <c r="AB170" s="219">
        <v>255.14999999999998</v>
      </c>
      <c r="AC170" s="462">
        <f t="shared" si="32"/>
        <v>0</v>
      </c>
    </row>
    <row r="171" spans="1:29" x14ac:dyDescent="0.25">
      <c r="A171" s="191" t="s">
        <v>1423</v>
      </c>
      <c r="B171" s="228" t="s">
        <v>1934</v>
      </c>
      <c r="C171" s="202" t="s">
        <v>1935</v>
      </c>
      <c r="D171" s="491" t="s">
        <v>2655</v>
      </c>
      <c r="E171" s="203">
        <v>27</v>
      </c>
      <c r="F171" s="250">
        <v>45.24</v>
      </c>
      <c r="G171" s="316" t="s">
        <v>33</v>
      </c>
      <c r="H171" s="317">
        <v>0</v>
      </c>
      <c r="I171" s="251">
        <v>2</v>
      </c>
      <c r="J171" s="251">
        <v>0</v>
      </c>
      <c r="K171" s="251">
        <v>0</v>
      </c>
      <c r="L171" s="318">
        <v>0</v>
      </c>
      <c r="M171" s="232">
        <f t="shared" si="28"/>
        <v>2</v>
      </c>
      <c r="N171" s="252">
        <v>2</v>
      </c>
      <c r="O171" s="232">
        <f t="shared" si="29"/>
        <v>0</v>
      </c>
      <c r="P171" s="322"/>
      <c r="Q171" s="216"/>
      <c r="R171" s="236">
        <f t="shared" si="22"/>
        <v>0</v>
      </c>
      <c r="S171" s="237">
        <v>0</v>
      </c>
      <c r="T171" s="489">
        <f t="shared" si="23"/>
        <v>90.48</v>
      </c>
      <c r="U171" s="236">
        <f t="shared" si="24"/>
        <v>0</v>
      </c>
      <c r="V171" s="236">
        <f t="shared" si="25"/>
        <v>0</v>
      </c>
      <c r="W171" s="236">
        <f t="shared" si="26"/>
        <v>0</v>
      </c>
      <c r="X171" s="236">
        <f t="shared" si="27"/>
        <v>90.48</v>
      </c>
      <c r="Y171" s="238">
        <f t="shared" si="30"/>
        <v>90.48</v>
      </c>
      <c r="Z171" s="238">
        <f t="shared" si="31"/>
        <v>0</v>
      </c>
      <c r="AB171" s="219">
        <v>0</v>
      </c>
      <c r="AC171" s="462">
        <f t="shared" si="32"/>
        <v>0</v>
      </c>
    </row>
    <row r="172" spans="1:29" x14ac:dyDescent="0.25">
      <c r="A172" s="191" t="s">
        <v>1423</v>
      </c>
      <c r="B172" s="228" t="s">
        <v>1936</v>
      </c>
      <c r="C172" s="193" t="s">
        <v>1937</v>
      </c>
      <c r="D172" s="193"/>
      <c r="E172" s="194">
        <v>57.39</v>
      </c>
      <c r="F172" s="229">
        <v>57.39</v>
      </c>
      <c r="G172" s="230" t="s">
        <v>33</v>
      </c>
      <c r="H172" s="231">
        <v>0</v>
      </c>
      <c r="I172" s="232">
        <v>0</v>
      </c>
      <c r="J172" s="232">
        <v>0</v>
      </c>
      <c r="K172" s="232">
        <v>0</v>
      </c>
      <c r="L172" s="233">
        <v>0</v>
      </c>
      <c r="M172" s="232">
        <f t="shared" si="28"/>
        <v>0</v>
      </c>
      <c r="N172" s="234">
        <v>0</v>
      </c>
      <c r="O172" s="232">
        <f t="shared" si="29"/>
        <v>0</v>
      </c>
      <c r="P172" s="242"/>
      <c r="Q172" s="216"/>
      <c r="R172" s="236">
        <f t="shared" si="22"/>
        <v>0</v>
      </c>
      <c r="S172" s="237">
        <v>0</v>
      </c>
      <c r="T172" s="236">
        <f t="shared" si="23"/>
        <v>0</v>
      </c>
      <c r="U172" s="236">
        <f t="shared" si="24"/>
        <v>0</v>
      </c>
      <c r="V172" s="236">
        <f t="shared" si="25"/>
        <v>0</v>
      </c>
      <c r="W172" s="236">
        <f t="shared" si="26"/>
        <v>0</v>
      </c>
      <c r="X172" s="236">
        <f t="shared" si="27"/>
        <v>0</v>
      </c>
      <c r="Y172" s="238">
        <f t="shared" si="30"/>
        <v>0</v>
      </c>
      <c r="Z172" s="238">
        <f t="shared" si="31"/>
        <v>0</v>
      </c>
      <c r="AB172" s="219">
        <v>0</v>
      </c>
      <c r="AC172" s="462">
        <f t="shared" si="32"/>
        <v>0</v>
      </c>
    </row>
    <row r="173" spans="1:29" x14ac:dyDescent="0.25">
      <c r="A173" s="191" t="s">
        <v>1423</v>
      </c>
      <c r="B173" s="228" t="s">
        <v>1938</v>
      </c>
      <c r="C173" s="193" t="s">
        <v>1939</v>
      </c>
      <c r="D173" s="193"/>
      <c r="E173" s="194">
        <v>44</v>
      </c>
      <c r="F173" s="229">
        <v>44</v>
      </c>
      <c r="G173" s="230" t="s">
        <v>33</v>
      </c>
      <c r="H173" s="231">
        <v>0</v>
      </c>
      <c r="I173" s="232">
        <v>0</v>
      </c>
      <c r="J173" s="232">
        <v>0</v>
      </c>
      <c r="K173" s="232">
        <v>0</v>
      </c>
      <c r="L173" s="233">
        <v>0</v>
      </c>
      <c r="M173" s="232">
        <f t="shared" si="28"/>
        <v>0</v>
      </c>
      <c r="N173" s="234">
        <v>0</v>
      </c>
      <c r="O173" s="232">
        <f t="shared" si="29"/>
        <v>0</v>
      </c>
      <c r="P173" s="242"/>
      <c r="Q173" s="216"/>
      <c r="R173" s="236">
        <f t="shared" si="22"/>
        <v>0</v>
      </c>
      <c r="S173" s="237">
        <v>0</v>
      </c>
      <c r="T173" s="236">
        <f t="shared" si="23"/>
        <v>0</v>
      </c>
      <c r="U173" s="236">
        <f t="shared" si="24"/>
        <v>0</v>
      </c>
      <c r="V173" s="236">
        <f t="shared" si="25"/>
        <v>0</v>
      </c>
      <c r="W173" s="236">
        <f t="shared" si="26"/>
        <v>0</v>
      </c>
      <c r="X173" s="236">
        <f t="shared" si="27"/>
        <v>0</v>
      </c>
      <c r="Y173" s="238">
        <f t="shared" si="30"/>
        <v>0</v>
      </c>
      <c r="Z173" s="238">
        <f t="shared" si="31"/>
        <v>0</v>
      </c>
      <c r="AB173" s="219">
        <v>0</v>
      </c>
      <c r="AC173" s="462">
        <f t="shared" si="32"/>
        <v>0</v>
      </c>
    </row>
    <row r="174" spans="1:29" ht="30" x14ac:dyDescent="0.25">
      <c r="A174" s="191" t="s">
        <v>1423</v>
      </c>
      <c r="B174" s="228" t="s">
        <v>1940</v>
      </c>
      <c r="C174" s="193" t="s">
        <v>1941</v>
      </c>
      <c r="D174" s="193"/>
      <c r="E174" s="194">
        <v>33.64</v>
      </c>
      <c r="F174" s="229">
        <v>33.64</v>
      </c>
      <c r="G174" s="230" t="s">
        <v>33</v>
      </c>
      <c r="H174" s="231">
        <v>0</v>
      </c>
      <c r="I174" s="232">
        <v>0</v>
      </c>
      <c r="J174" s="232">
        <v>0</v>
      </c>
      <c r="K174" s="232">
        <v>0</v>
      </c>
      <c r="L174" s="233">
        <v>0</v>
      </c>
      <c r="M174" s="232">
        <f t="shared" si="28"/>
        <v>0</v>
      </c>
      <c r="N174" s="234">
        <v>0</v>
      </c>
      <c r="O174" s="232">
        <f t="shared" si="29"/>
        <v>0</v>
      </c>
      <c r="P174" s="242"/>
      <c r="Q174" s="216"/>
      <c r="R174" s="236">
        <f t="shared" si="22"/>
        <v>0</v>
      </c>
      <c r="S174" s="237">
        <v>0</v>
      </c>
      <c r="T174" s="236">
        <f t="shared" si="23"/>
        <v>0</v>
      </c>
      <c r="U174" s="236">
        <f t="shared" si="24"/>
        <v>0</v>
      </c>
      <c r="V174" s="236">
        <f t="shared" si="25"/>
        <v>0</v>
      </c>
      <c r="W174" s="236">
        <f t="shared" si="26"/>
        <v>0</v>
      </c>
      <c r="X174" s="236">
        <f t="shared" si="27"/>
        <v>0</v>
      </c>
      <c r="Y174" s="238">
        <f t="shared" si="30"/>
        <v>0</v>
      </c>
      <c r="Z174" s="238">
        <f t="shared" si="31"/>
        <v>0</v>
      </c>
      <c r="AB174" s="219">
        <v>0</v>
      </c>
      <c r="AC174" s="462">
        <f t="shared" si="32"/>
        <v>0</v>
      </c>
    </row>
    <row r="175" spans="1:29" x14ac:dyDescent="0.25">
      <c r="A175" s="191" t="s">
        <v>1423</v>
      </c>
      <c r="B175" s="228" t="s">
        <v>1942</v>
      </c>
      <c r="C175" s="193" t="s">
        <v>1943</v>
      </c>
      <c r="D175" s="193"/>
      <c r="E175" s="194">
        <v>19.72</v>
      </c>
      <c r="F175" s="229">
        <v>19.72</v>
      </c>
      <c r="G175" s="230" t="s">
        <v>33</v>
      </c>
      <c r="H175" s="231">
        <v>0</v>
      </c>
      <c r="I175" s="232">
        <v>0</v>
      </c>
      <c r="J175" s="232">
        <v>0</v>
      </c>
      <c r="K175" s="232">
        <v>0</v>
      </c>
      <c r="L175" s="233">
        <v>0</v>
      </c>
      <c r="M175" s="232">
        <f t="shared" si="28"/>
        <v>0</v>
      </c>
      <c r="N175" s="234">
        <v>0</v>
      </c>
      <c r="O175" s="232">
        <f t="shared" si="29"/>
        <v>0</v>
      </c>
      <c r="P175" s="242"/>
      <c r="Q175" s="216"/>
      <c r="R175" s="236">
        <f t="shared" si="22"/>
        <v>0</v>
      </c>
      <c r="S175" s="237">
        <v>0</v>
      </c>
      <c r="T175" s="236">
        <f t="shared" si="23"/>
        <v>0</v>
      </c>
      <c r="U175" s="236">
        <f t="shared" si="24"/>
        <v>0</v>
      </c>
      <c r="V175" s="236">
        <f t="shared" si="25"/>
        <v>0</v>
      </c>
      <c r="W175" s="236">
        <f t="shared" si="26"/>
        <v>0</v>
      </c>
      <c r="X175" s="236">
        <f t="shared" si="27"/>
        <v>0</v>
      </c>
      <c r="Y175" s="238">
        <f t="shared" si="30"/>
        <v>0</v>
      </c>
      <c r="Z175" s="238">
        <f t="shared" si="31"/>
        <v>0</v>
      </c>
      <c r="AB175" s="219">
        <v>0</v>
      </c>
      <c r="AC175" s="462">
        <f t="shared" si="32"/>
        <v>0</v>
      </c>
    </row>
    <row r="176" spans="1:29" ht="40.5" x14ac:dyDescent="0.25">
      <c r="A176" s="191" t="s">
        <v>1423</v>
      </c>
      <c r="B176" s="228" t="s">
        <v>1944</v>
      </c>
      <c r="C176" s="193" t="s">
        <v>1945</v>
      </c>
      <c r="D176" s="193"/>
      <c r="E176" s="194">
        <v>13.92</v>
      </c>
      <c r="F176" s="229">
        <v>13.92</v>
      </c>
      <c r="G176" s="230" t="s">
        <v>33</v>
      </c>
      <c r="H176" s="231">
        <v>24</v>
      </c>
      <c r="I176" s="232">
        <v>0</v>
      </c>
      <c r="J176" s="232">
        <v>0</v>
      </c>
      <c r="K176" s="232">
        <v>0</v>
      </c>
      <c r="L176" s="233">
        <v>0</v>
      </c>
      <c r="M176" s="232">
        <f t="shared" si="28"/>
        <v>24</v>
      </c>
      <c r="N176" s="234">
        <v>24</v>
      </c>
      <c r="O176" s="232">
        <f t="shared" si="29"/>
        <v>0</v>
      </c>
      <c r="P176" s="244" t="s">
        <v>2631</v>
      </c>
      <c r="Q176" s="216"/>
      <c r="R176" s="236">
        <f t="shared" si="22"/>
        <v>334.08</v>
      </c>
      <c r="S176" s="237">
        <v>0</v>
      </c>
      <c r="T176" s="236">
        <f t="shared" si="23"/>
        <v>0</v>
      </c>
      <c r="U176" s="236">
        <f t="shared" si="24"/>
        <v>0</v>
      </c>
      <c r="V176" s="236">
        <f t="shared" si="25"/>
        <v>0</v>
      </c>
      <c r="W176" s="236">
        <f t="shared" si="26"/>
        <v>0</v>
      </c>
      <c r="X176" s="236">
        <f t="shared" si="27"/>
        <v>334.08</v>
      </c>
      <c r="Y176" s="238">
        <f t="shared" si="30"/>
        <v>334.08</v>
      </c>
      <c r="Z176" s="238">
        <f t="shared" si="31"/>
        <v>0</v>
      </c>
      <c r="AB176" s="219">
        <v>334.08000000000004</v>
      </c>
      <c r="AC176" s="462">
        <f t="shared" si="32"/>
        <v>0</v>
      </c>
    </row>
    <row r="177" spans="1:29" ht="40.5" x14ac:dyDescent="0.25">
      <c r="A177" s="191" t="s">
        <v>1423</v>
      </c>
      <c r="B177" s="228" t="s">
        <v>1946</v>
      </c>
      <c r="C177" s="202" t="s">
        <v>1947</v>
      </c>
      <c r="D177" s="491" t="s">
        <v>2655</v>
      </c>
      <c r="E177" s="203">
        <v>30.16</v>
      </c>
      <c r="F177" s="250">
        <v>29</v>
      </c>
      <c r="G177" s="316" t="s">
        <v>33</v>
      </c>
      <c r="H177" s="317">
        <v>36</v>
      </c>
      <c r="I177" s="251">
        <v>2</v>
      </c>
      <c r="J177" s="251">
        <v>0</v>
      </c>
      <c r="K177" s="251">
        <v>5</v>
      </c>
      <c r="L177" s="318">
        <v>0</v>
      </c>
      <c r="M177" s="232">
        <f t="shared" si="28"/>
        <v>33</v>
      </c>
      <c r="N177" s="252">
        <v>33</v>
      </c>
      <c r="O177" s="232">
        <f t="shared" si="29"/>
        <v>0</v>
      </c>
      <c r="P177" s="319" t="s">
        <v>2631</v>
      </c>
      <c r="Q177" s="216"/>
      <c r="R177" s="236">
        <f t="shared" si="22"/>
        <v>1085.76</v>
      </c>
      <c r="S177" s="237">
        <v>-41.76</v>
      </c>
      <c r="T177" s="489">
        <f t="shared" si="23"/>
        <v>58</v>
      </c>
      <c r="U177" s="236">
        <f t="shared" si="24"/>
        <v>0</v>
      </c>
      <c r="V177" s="236">
        <f t="shared" si="25"/>
        <v>145</v>
      </c>
      <c r="W177" s="236">
        <f t="shared" si="26"/>
        <v>0</v>
      </c>
      <c r="X177" s="236">
        <f t="shared" si="27"/>
        <v>957</v>
      </c>
      <c r="Y177" s="238">
        <f t="shared" si="30"/>
        <v>957</v>
      </c>
      <c r="Z177" s="238">
        <f t="shared" si="31"/>
        <v>0</v>
      </c>
      <c r="AB177" s="219">
        <v>1085.76</v>
      </c>
      <c r="AC177" s="462">
        <f t="shared" si="32"/>
        <v>0</v>
      </c>
    </row>
    <row r="178" spans="1:29" ht="40.5" x14ac:dyDescent="0.25">
      <c r="A178" s="191" t="s">
        <v>1423</v>
      </c>
      <c r="B178" s="228" t="s">
        <v>1948</v>
      </c>
      <c r="C178" s="199" t="s">
        <v>1949</v>
      </c>
      <c r="D178" s="199"/>
      <c r="E178" s="194">
        <v>42.92</v>
      </c>
      <c r="F178" s="229">
        <v>42.92</v>
      </c>
      <c r="G178" s="230" t="s">
        <v>33</v>
      </c>
      <c r="H178" s="231">
        <v>28</v>
      </c>
      <c r="I178" s="232">
        <v>0</v>
      </c>
      <c r="J178" s="232">
        <v>0</v>
      </c>
      <c r="K178" s="232">
        <v>6</v>
      </c>
      <c r="L178" s="233">
        <v>0</v>
      </c>
      <c r="M178" s="232">
        <f t="shared" si="28"/>
        <v>22</v>
      </c>
      <c r="N178" s="234">
        <v>22</v>
      </c>
      <c r="O178" s="232">
        <f t="shared" si="29"/>
        <v>0</v>
      </c>
      <c r="P178" s="244" t="s">
        <v>2631</v>
      </c>
      <c r="Q178" s="216"/>
      <c r="R178" s="236">
        <f t="shared" si="22"/>
        <v>1201.76</v>
      </c>
      <c r="S178" s="237">
        <v>0</v>
      </c>
      <c r="T178" s="236">
        <f t="shared" si="23"/>
        <v>0</v>
      </c>
      <c r="U178" s="236">
        <f t="shared" si="24"/>
        <v>0</v>
      </c>
      <c r="V178" s="236">
        <f t="shared" si="25"/>
        <v>257.52</v>
      </c>
      <c r="W178" s="236">
        <f t="shared" si="26"/>
        <v>0</v>
      </c>
      <c r="X178" s="236">
        <f t="shared" si="27"/>
        <v>944.24</v>
      </c>
      <c r="Y178" s="238">
        <f t="shared" si="30"/>
        <v>944.24</v>
      </c>
      <c r="Z178" s="238">
        <f t="shared" si="31"/>
        <v>0</v>
      </c>
      <c r="AB178" s="219">
        <v>1201.7600000000002</v>
      </c>
      <c r="AC178" s="462">
        <f t="shared" si="32"/>
        <v>0</v>
      </c>
    </row>
    <row r="179" spans="1:29" ht="40.5" x14ac:dyDescent="0.25">
      <c r="A179" s="191" t="s">
        <v>1423</v>
      </c>
      <c r="B179" s="228" t="s">
        <v>1950</v>
      </c>
      <c r="C179" s="193" t="s">
        <v>1951</v>
      </c>
      <c r="D179" s="193"/>
      <c r="E179" s="194">
        <v>60.32</v>
      </c>
      <c r="F179" s="229">
        <v>60.32</v>
      </c>
      <c r="G179" s="230" t="s">
        <v>33</v>
      </c>
      <c r="H179" s="231">
        <v>19</v>
      </c>
      <c r="I179" s="232">
        <v>0</v>
      </c>
      <c r="J179" s="232">
        <v>0</v>
      </c>
      <c r="K179" s="232">
        <v>0</v>
      </c>
      <c r="L179" s="233">
        <v>0</v>
      </c>
      <c r="M179" s="232">
        <f t="shared" si="28"/>
        <v>19</v>
      </c>
      <c r="N179" s="234">
        <v>19</v>
      </c>
      <c r="O179" s="232">
        <f t="shared" si="29"/>
        <v>0</v>
      </c>
      <c r="P179" s="244" t="s">
        <v>2631</v>
      </c>
      <c r="Q179" s="216"/>
      <c r="R179" s="236">
        <f t="shared" si="22"/>
        <v>1146.08</v>
      </c>
      <c r="S179" s="237">
        <v>0</v>
      </c>
      <c r="T179" s="236">
        <f t="shared" si="23"/>
        <v>0</v>
      </c>
      <c r="U179" s="236">
        <f t="shared" si="24"/>
        <v>0</v>
      </c>
      <c r="V179" s="236">
        <f t="shared" si="25"/>
        <v>0</v>
      </c>
      <c r="W179" s="236">
        <f t="shared" si="26"/>
        <v>0</v>
      </c>
      <c r="X179" s="236">
        <f t="shared" si="27"/>
        <v>1146.08</v>
      </c>
      <c r="Y179" s="238">
        <f t="shared" si="30"/>
        <v>1146.08</v>
      </c>
      <c r="Z179" s="238">
        <f t="shared" si="31"/>
        <v>0</v>
      </c>
      <c r="AB179" s="219">
        <v>1146.0800000000002</v>
      </c>
      <c r="AC179" s="462">
        <f t="shared" si="32"/>
        <v>0</v>
      </c>
    </row>
    <row r="180" spans="1:29" ht="18" x14ac:dyDescent="0.25">
      <c r="A180" s="191" t="s">
        <v>1298</v>
      </c>
      <c r="B180" s="228" t="s">
        <v>1364</v>
      </c>
      <c r="C180" s="202" t="s">
        <v>1365</v>
      </c>
      <c r="D180" s="442" t="s">
        <v>2643</v>
      </c>
      <c r="E180" s="203">
        <v>45</v>
      </c>
      <c r="F180" s="250">
        <v>60</v>
      </c>
      <c r="G180" s="316" t="s">
        <v>33</v>
      </c>
      <c r="H180" s="317">
        <v>3</v>
      </c>
      <c r="I180" s="251">
        <v>4</v>
      </c>
      <c r="J180" s="251">
        <v>0</v>
      </c>
      <c r="K180" s="251">
        <v>4</v>
      </c>
      <c r="L180" s="318">
        <v>0</v>
      </c>
      <c r="M180" s="232">
        <f t="shared" si="28"/>
        <v>3</v>
      </c>
      <c r="N180" s="252">
        <v>3</v>
      </c>
      <c r="O180" s="232">
        <f t="shared" si="29"/>
        <v>0</v>
      </c>
      <c r="P180" s="320"/>
      <c r="Q180" s="216"/>
      <c r="R180" s="236">
        <f t="shared" si="22"/>
        <v>135</v>
      </c>
      <c r="S180" s="237">
        <v>45</v>
      </c>
      <c r="T180" s="348">
        <f t="shared" si="23"/>
        <v>240</v>
      </c>
      <c r="U180" s="236">
        <f t="shared" si="24"/>
        <v>0</v>
      </c>
      <c r="V180" s="236">
        <f t="shared" si="25"/>
        <v>240</v>
      </c>
      <c r="W180" s="236">
        <f t="shared" si="26"/>
        <v>0</v>
      </c>
      <c r="X180" s="236">
        <f t="shared" si="27"/>
        <v>180</v>
      </c>
      <c r="Y180" s="238">
        <f t="shared" si="30"/>
        <v>180</v>
      </c>
      <c r="Z180" s="238">
        <f t="shared" si="31"/>
        <v>0</v>
      </c>
      <c r="AB180" s="219">
        <v>135</v>
      </c>
      <c r="AC180" s="462">
        <f t="shared" si="32"/>
        <v>0</v>
      </c>
    </row>
    <row r="181" spans="1:29" ht="30" x14ac:dyDescent="0.25">
      <c r="A181" s="191" t="s">
        <v>2632</v>
      </c>
      <c r="B181" s="228" t="s">
        <v>1498</v>
      </c>
      <c r="C181" s="193" t="s">
        <v>1499</v>
      </c>
      <c r="D181" s="193"/>
      <c r="E181" s="194">
        <v>21</v>
      </c>
      <c r="F181" s="229">
        <v>21</v>
      </c>
      <c r="G181" s="230" t="s">
        <v>33</v>
      </c>
      <c r="H181" s="231">
        <v>0</v>
      </c>
      <c r="I181" s="232">
        <v>0</v>
      </c>
      <c r="J181" s="232">
        <v>0</v>
      </c>
      <c r="K181" s="232">
        <v>0</v>
      </c>
      <c r="L181" s="233">
        <v>0</v>
      </c>
      <c r="M181" s="232">
        <f t="shared" si="28"/>
        <v>0</v>
      </c>
      <c r="N181" s="234">
        <v>0</v>
      </c>
      <c r="O181" s="232">
        <f t="shared" si="29"/>
        <v>0</v>
      </c>
      <c r="P181" s="243"/>
      <c r="Q181" s="216"/>
      <c r="R181" s="236">
        <f t="shared" si="22"/>
        <v>0</v>
      </c>
      <c r="S181" s="237">
        <v>0</v>
      </c>
      <c r="T181" s="236">
        <f t="shared" si="23"/>
        <v>0</v>
      </c>
      <c r="U181" s="236">
        <f t="shared" si="24"/>
        <v>0</v>
      </c>
      <c r="V181" s="236">
        <f t="shared" si="25"/>
        <v>0</v>
      </c>
      <c r="W181" s="236">
        <f t="shared" si="26"/>
        <v>0</v>
      </c>
      <c r="X181" s="236">
        <f t="shared" si="27"/>
        <v>0</v>
      </c>
      <c r="Y181" s="238">
        <f t="shared" si="30"/>
        <v>0</v>
      </c>
      <c r="Z181" s="238">
        <f t="shared" si="31"/>
        <v>0</v>
      </c>
      <c r="AB181" s="219">
        <v>0</v>
      </c>
      <c r="AC181" s="462">
        <f t="shared" si="32"/>
        <v>0</v>
      </c>
    </row>
    <row r="182" spans="1:29" ht="42.75" x14ac:dyDescent="0.25">
      <c r="A182" s="191" t="s">
        <v>1540</v>
      </c>
      <c r="B182" s="228" t="s">
        <v>1555</v>
      </c>
      <c r="C182" s="193" t="s">
        <v>1556</v>
      </c>
      <c r="D182" s="193"/>
      <c r="E182" s="194">
        <v>556.79999999999995</v>
      </c>
      <c r="F182" s="229">
        <v>556.79999999999995</v>
      </c>
      <c r="G182" s="230" t="s">
        <v>33</v>
      </c>
      <c r="H182" s="231">
        <v>0</v>
      </c>
      <c r="I182" s="232">
        <v>0</v>
      </c>
      <c r="J182" s="232">
        <v>0</v>
      </c>
      <c r="K182" s="232">
        <v>0</v>
      </c>
      <c r="L182" s="233">
        <v>0</v>
      </c>
      <c r="M182" s="232">
        <f t="shared" si="28"/>
        <v>0</v>
      </c>
      <c r="N182" s="234">
        <v>0</v>
      </c>
      <c r="O182" s="232">
        <f t="shared" si="29"/>
        <v>0</v>
      </c>
      <c r="P182" s="243"/>
      <c r="Q182" s="216"/>
      <c r="R182" s="236">
        <f t="shared" si="22"/>
        <v>0</v>
      </c>
      <c r="S182" s="237">
        <v>0</v>
      </c>
      <c r="T182" s="236">
        <f t="shared" si="23"/>
        <v>0</v>
      </c>
      <c r="U182" s="236">
        <f t="shared" si="24"/>
        <v>0</v>
      </c>
      <c r="V182" s="236">
        <f t="shared" si="25"/>
        <v>0</v>
      </c>
      <c r="W182" s="236">
        <f t="shared" si="26"/>
        <v>0</v>
      </c>
      <c r="X182" s="236">
        <f t="shared" si="27"/>
        <v>0</v>
      </c>
      <c r="Y182" s="238">
        <f t="shared" si="30"/>
        <v>0</v>
      </c>
      <c r="Z182" s="238">
        <f t="shared" si="31"/>
        <v>0</v>
      </c>
      <c r="AB182" s="219">
        <v>0</v>
      </c>
      <c r="AC182" s="462">
        <f t="shared" si="32"/>
        <v>0</v>
      </c>
    </row>
    <row r="183" spans="1:29" ht="18" x14ac:dyDescent="0.25">
      <c r="A183" s="191" t="s">
        <v>674</v>
      </c>
      <c r="B183" s="228" t="s">
        <v>727</v>
      </c>
      <c r="C183" s="193" t="s">
        <v>728</v>
      </c>
      <c r="D183" s="193"/>
      <c r="E183" s="194">
        <v>444.34</v>
      </c>
      <c r="F183" s="229">
        <v>444.34</v>
      </c>
      <c r="G183" s="230" t="s">
        <v>33</v>
      </c>
      <c r="H183" s="231">
        <v>0</v>
      </c>
      <c r="I183" s="232">
        <v>0</v>
      </c>
      <c r="J183" s="232">
        <v>0</v>
      </c>
      <c r="K183" s="232">
        <v>0</v>
      </c>
      <c r="L183" s="233">
        <v>0</v>
      </c>
      <c r="M183" s="232">
        <f t="shared" si="28"/>
        <v>0</v>
      </c>
      <c r="N183" s="234">
        <v>0</v>
      </c>
      <c r="O183" s="232">
        <f t="shared" si="29"/>
        <v>0</v>
      </c>
      <c r="P183" s="243"/>
      <c r="Q183" s="216"/>
      <c r="R183" s="236">
        <f t="shared" si="22"/>
        <v>0</v>
      </c>
      <c r="S183" s="237">
        <v>0</v>
      </c>
      <c r="T183" s="236">
        <f t="shared" si="23"/>
        <v>0</v>
      </c>
      <c r="U183" s="236">
        <f t="shared" si="24"/>
        <v>0</v>
      </c>
      <c r="V183" s="236">
        <f t="shared" si="25"/>
        <v>0</v>
      </c>
      <c r="W183" s="236">
        <f t="shared" si="26"/>
        <v>0</v>
      </c>
      <c r="X183" s="236">
        <f t="shared" si="27"/>
        <v>0</v>
      </c>
      <c r="Y183" s="238">
        <f t="shared" si="30"/>
        <v>0</v>
      </c>
      <c r="Z183" s="238">
        <f t="shared" si="31"/>
        <v>0</v>
      </c>
      <c r="AB183" s="219">
        <v>0</v>
      </c>
      <c r="AC183" s="462">
        <f t="shared" si="32"/>
        <v>0</v>
      </c>
    </row>
    <row r="184" spans="1:29" ht="30" x14ac:dyDescent="0.25">
      <c r="A184" s="191" t="s">
        <v>1298</v>
      </c>
      <c r="B184" s="228" t="s">
        <v>1366</v>
      </c>
      <c r="C184" s="193" t="s">
        <v>1367</v>
      </c>
      <c r="D184" s="193"/>
      <c r="E184" s="194">
        <v>50</v>
      </c>
      <c r="F184" s="229">
        <v>50</v>
      </c>
      <c r="G184" s="230" t="s">
        <v>1368</v>
      </c>
      <c r="H184" s="231">
        <v>0</v>
      </c>
      <c r="I184" s="232">
        <v>0</v>
      </c>
      <c r="J184" s="232">
        <v>0</v>
      </c>
      <c r="K184" s="232">
        <v>0</v>
      </c>
      <c r="L184" s="233">
        <v>0</v>
      </c>
      <c r="M184" s="232">
        <f t="shared" si="28"/>
        <v>0</v>
      </c>
      <c r="N184" s="234">
        <v>0</v>
      </c>
      <c r="O184" s="232">
        <f t="shared" si="29"/>
        <v>0</v>
      </c>
      <c r="P184" s="242"/>
      <c r="Q184" s="216"/>
      <c r="R184" s="236">
        <f t="shared" si="22"/>
        <v>0</v>
      </c>
      <c r="S184" s="237">
        <v>0</v>
      </c>
      <c r="T184" s="236">
        <f t="shared" si="23"/>
        <v>0</v>
      </c>
      <c r="U184" s="236">
        <f t="shared" si="24"/>
        <v>0</v>
      </c>
      <c r="V184" s="236">
        <f t="shared" si="25"/>
        <v>0</v>
      </c>
      <c r="W184" s="236">
        <f t="shared" si="26"/>
        <v>0</v>
      </c>
      <c r="X184" s="236">
        <f t="shared" si="27"/>
        <v>0</v>
      </c>
      <c r="Y184" s="238">
        <f t="shared" si="30"/>
        <v>0</v>
      </c>
      <c r="Z184" s="238">
        <f t="shared" si="31"/>
        <v>0</v>
      </c>
      <c r="AB184" s="219">
        <v>0</v>
      </c>
      <c r="AC184" s="462">
        <f t="shared" si="32"/>
        <v>0</v>
      </c>
    </row>
    <row r="185" spans="1:29" ht="18" x14ac:dyDescent="0.25">
      <c r="A185" s="191" t="s">
        <v>1053</v>
      </c>
      <c r="B185" s="228" t="s">
        <v>1090</v>
      </c>
      <c r="C185" s="202" t="s">
        <v>1091</v>
      </c>
      <c r="D185" s="491" t="s">
        <v>2652</v>
      </c>
      <c r="E185" s="203">
        <v>26.39</v>
      </c>
      <c r="F185" s="250">
        <v>19.190000000000001</v>
      </c>
      <c r="G185" s="316" t="s">
        <v>33</v>
      </c>
      <c r="H185" s="317">
        <v>10</v>
      </c>
      <c r="I185" s="251">
        <v>600</v>
      </c>
      <c r="J185" s="251">
        <v>0</v>
      </c>
      <c r="K185" s="251">
        <v>0</v>
      </c>
      <c r="L185" s="318">
        <v>0</v>
      </c>
      <c r="M185" s="232">
        <f t="shared" si="28"/>
        <v>610</v>
      </c>
      <c r="N185" s="252">
        <v>610</v>
      </c>
      <c r="O185" s="232">
        <f t="shared" si="29"/>
        <v>0</v>
      </c>
      <c r="P185" s="322"/>
      <c r="Q185" s="216"/>
      <c r="R185" s="236">
        <f t="shared" si="22"/>
        <v>263.89999999999998</v>
      </c>
      <c r="S185" s="237">
        <v>-72</v>
      </c>
      <c r="T185" s="489">
        <f t="shared" si="23"/>
        <v>11514</v>
      </c>
      <c r="U185" s="236">
        <f t="shared" si="24"/>
        <v>0</v>
      </c>
      <c r="V185" s="236">
        <f t="shared" si="25"/>
        <v>0</v>
      </c>
      <c r="W185" s="236">
        <f t="shared" si="26"/>
        <v>0</v>
      </c>
      <c r="X185" s="236">
        <f t="shared" si="27"/>
        <v>11705.9</v>
      </c>
      <c r="Y185" s="238">
        <f t="shared" si="30"/>
        <v>11705.900000000001</v>
      </c>
      <c r="Z185" s="238">
        <f t="shared" si="31"/>
        <v>0</v>
      </c>
      <c r="AB185" s="219">
        <v>263.89999999999998</v>
      </c>
      <c r="AC185" s="462">
        <f t="shared" si="32"/>
        <v>0</v>
      </c>
    </row>
    <row r="186" spans="1:29" ht="18" x14ac:dyDescent="0.25">
      <c r="A186" s="191" t="s">
        <v>1053</v>
      </c>
      <c r="B186" s="228" t="s">
        <v>1092</v>
      </c>
      <c r="C186" s="193" t="s">
        <v>1093</v>
      </c>
      <c r="D186" s="193"/>
      <c r="E186" s="194">
        <v>51.79</v>
      </c>
      <c r="F186" s="229">
        <v>51.79</v>
      </c>
      <c r="G186" s="230" t="s">
        <v>33</v>
      </c>
      <c r="H186" s="231">
        <v>80</v>
      </c>
      <c r="I186" s="232">
        <v>0</v>
      </c>
      <c r="J186" s="232">
        <v>0</v>
      </c>
      <c r="K186" s="232">
        <v>0</v>
      </c>
      <c r="L186" s="233">
        <v>0</v>
      </c>
      <c r="M186" s="232">
        <f t="shared" si="28"/>
        <v>80</v>
      </c>
      <c r="N186" s="234">
        <v>80</v>
      </c>
      <c r="O186" s="232">
        <f t="shared" si="29"/>
        <v>0</v>
      </c>
      <c r="P186" s="243"/>
      <c r="Q186" s="216"/>
      <c r="R186" s="236">
        <f t="shared" si="22"/>
        <v>4143.2</v>
      </c>
      <c r="S186" s="237">
        <v>0</v>
      </c>
      <c r="T186" s="236">
        <f t="shared" si="23"/>
        <v>0</v>
      </c>
      <c r="U186" s="236">
        <f t="shared" si="24"/>
        <v>0</v>
      </c>
      <c r="V186" s="236">
        <f t="shared" si="25"/>
        <v>0</v>
      </c>
      <c r="W186" s="236">
        <f t="shared" si="26"/>
        <v>0</v>
      </c>
      <c r="X186" s="236">
        <f t="shared" si="27"/>
        <v>4143.2</v>
      </c>
      <c r="Y186" s="238">
        <f t="shared" si="30"/>
        <v>4143.2</v>
      </c>
      <c r="Z186" s="238">
        <f t="shared" si="31"/>
        <v>0</v>
      </c>
      <c r="AB186" s="219">
        <v>4143.2</v>
      </c>
      <c r="AC186" s="462">
        <f t="shared" si="32"/>
        <v>0</v>
      </c>
    </row>
    <row r="187" spans="1:29" ht="30" x14ac:dyDescent="0.25">
      <c r="A187" s="191" t="s">
        <v>674</v>
      </c>
      <c r="B187" s="228" t="s">
        <v>729</v>
      </c>
      <c r="C187" s="193" t="s">
        <v>730</v>
      </c>
      <c r="D187" s="193"/>
      <c r="E187" s="194">
        <v>40.22</v>
      </c>
      <c r="F187" s="229">
        <v>40.22</v>
      </c>
      <c r="G187" s="230" t="s">
        <v>33</v>
      </c>
      <c r="H187" s="231">
        <v>450</v>
      </c>
      <c r="I187" s="232">
        <v>0</v>
      </c>
      <c r="J187" s="232">
        <v>0</v>
      </c>
      <c r="K187" s="232">
        <v>0</v>
      </c>
      <c r="L187" s="233">
        <v>0</v>
      </c>
      <c r="M187" s="232">
        <f t="shared" si="28"/>
        <v>450</v>
      </c>
      <c r="N187" s="234">
        <v>450</v>
      </c>
      <c r="O187" s="232">
        <f t="shared" si="29"/>
        <v>0</v>
      </c>
      <c r="P187" s="243"/>
      <c r="Q187" s="216"/>
      <c r="R187" s="236">
        <f t="shared" si="22"/>
        <v>18099</v>
      </c>
      <c r="S187" s="237">
        <v>0</v>
      </c>
      <c r="T187" s="236">
        <f t="shared" si="23"/>
        <v>0</v>
      </c>
      <c r="U187" s="236">
        <f t="shared" si="24"/>
        <v>0</v>
      </c>
      <c r="V187" s="236">
        <f t="shared" si="25"/>
        <v>0</v>
      </c>
      <c r="W187" s="236">
        <f t="shared" si="26"/>
        <v>0</v>
      </c>
      <c r="X187" s="236">
        <f t="shared" si="27"/>
        <v>18099</v>
      </c>
      <c r="Y187" s="238">
        <f t="shared" si="30"/>
        <v>18099</v>
      </c>
      <c r="Z187" s="238">
        <f t="shared" si="31"/>
        <v>0</v>
      </c>
      <c r="AB187" s="219">
        <v>18099</v>
      </c>
      <c r="AC187" s="462">
        <f t="shared" si="32"/>
        <v>0</v>
      </c>
    </row>
    <row r="188" spans="1:29" ht="30" x14ac:dyDescent="0.25">
      <c r="A188" s="191" t="s">
        <v>1739</v>
      </c>
      <c r="B188" s="228" t="s">
        <v>1760</v>
      </c>
      <c r="C188" s="193" t="s">
        <v>1761</v>
      </c>
      <c r="D188" s="193"/>
      <c r="E188" s="194">
        <v>5.27</v>
      </c>
      <c r="F188" s="229">
        <v>5.27</v>
      </c>
      <c r="G188" s="230" t="s">
        <v>33</v>
      </c>
      <c r="H188" s="231">
        <v>0</v>
      </c>
      <c r="I188" s="232">
        <v>0</v>
      </c>
      <c r="J188" s="232">
        <v>0</v>
      </c>
      <c r="K188" s="232">
        <v>0</v>
      </c>
      <c r="L188" s="233">
        <v>0</v>
      </c>
      <c r="M188" s="232">
        <f t="shared" si="28"/>
        <v>0</v>
      </c>
      <c r="N188" s="234">
        <v>0</v>
      </c>
      <c r="O188" s="232">
        <f t="shared" si="29"/>
        <v>0</v>
      </c>
      <c r="P188" s="243"/>
      <c r="Q188" s="216"/>
      <c r="R188" s="236">
        <f t="shared" si="22"/>
        <v>0</v>
      </c>
      <c r="S188" s="237">
        <v>0</v>
      </c>
      <c r="T188" s="236">
        <f t="shared" si="23"/>
        <v>0</v>
      </c>
      <c r="U188" s="236">
        <f t="shared" si="24"/>
        <v>0</v>
      </c>
      <c r="V188" s="236">
        <f t="shared" si="25"/>
        <v>0</v>
      </c>
      <c r="W188" s="236">
        <f t="shared" si="26"/>
        <v>0</v>
      </c>
      <c r="X188" s="236">
        <f t="shared" si="27"/>
        <v>0</v>
      </c>
      <c r="Y188" s="238">
        <f t="shared" si="30"/>
        <v>0</v>
      </c>
      <c r="Z188" s="238">
        <f t="shared" si="31"/>
        <v>0</v>
      </c>
      <c r="AB188" s="219">
        <v>0</v>
      </c>
      <c r="AC188" s="462">
        <f t="shared" si="32"/>
        <v>0</v>
      </c>
    </row>
    <row r="189" spans="1:29" ht="30" x14ac:dyDescent="0.25">
      <c r="A189" s="191" t="s">
        <v>1739</v>
      </c>
      <c r="B189" s="228" t="s">
        <v>1762</v>
      </c>
      <c r="C189" s="193" t="s">
        <v>1763</v>
      </c>
      <c r="D189" s="193"/>
      <c r="E189" s="194">
        <v>72.5</v>
      </c>
      <c r="F189" s="229">
        <v>72.5</v>
      </c>
      <c r="G189" s="230"/>
      <c r="H189" s="231">
        <v>100</v>
      </c>
      <c r="I189" s="232">
        <v>0</v>
      </c>
      <c r="J189" s="232">
        <v>0</v>
      </c>
      <c r="K189" s="232">
        <v>0</v>
      </c>
      <c r="L189" s="233">
        <v>0</v>
      </c>
      <c r="M189" s="232">
        <f t="shared" si="28"/>
        <v>100</v>
      </c>
      <c r="N189" s="234">
        <v>100</v>
      </c>
      <c r="O189" s="232">
        <f t="shared" si="29"/>
        <v>0</v>
      </c>
      <c r="P189" s="243"/>
      <c r="Q189" s="216"/>
      <c r="R189" s="236">
        <f t="shared" si="22"/>
        <v>7250</v>
      </c>
      <c r="S189" s="237">
        <v>0</v>
      </c>
      <c r="T189" s="236">
        <f t="shared" si="23"/>
        <v>0</v>
      </c>
      <c r="U189" s="236">
        <f t="shared" si="24"/>
        <v>0</v>
      </c>
      <c r="V189" s="236">
        <f t="shared" si="25"/>
        <v>0</v>
      </c>
      <c r="W189" s="236">
        <f t="shared" si="26"/>
        <v>0</v>
      </c>
      <c r="X189" s="236">
        <f t="shared" si="27"/>
        <v>7250</v>
      </c>
      <c r="Y189" s="238">
        <f t="shared" si="30"/>
        <v>7250</v>
      </c>
      <c r="Z189" s="238">
        <f t="shared" si="31"/>
        <v>0</v>
      </c>
      <c r="AB189" s="219">
        <v>7250</v>
      </c>
      <c r="AC189" s="462">
        <f t="shared" si="32"/>
        <v>0</v>
      </c>
    </row>
    <row r="190" spans="1:29" ht="45" x14ac:dyDescent="0.25">
      <c r="A190" s="191" t="s">
        <v>1053</v>
      </c>
      <c r="B190" s="228" t="s">
        <v>1094</v>
      </c>
      <c r="C190" s="193" t="s">
        <v>1095</v>
      </c>
      <c r="D190" s="193"/>
      <c r="E190" s="194">
        <v>27.93</v>
      </c>
      <c r="F190" s="229">
        <v>27.93</v>
      </c>
      <c r="G190" s="230" t="s">
        <v>33</v>
      </c>
      <c r="H190" s="231">
        <v>0</v>
      </c>
      <c r="I190" s="232">
        <v>0</v>
      </c>
      <c r="J190" s="232">
        <v>0</v>
      </c>
      <c r="K190" s="232">
        <v>0</v>
      </c>
      <c r="L190" s="233">
        <v>0</v>
      </c>
      <c r="M190" s="232">
        <f t="shared" si="28"/>
        <v>0</v>
      </c>
      <c r="N190" s="234">
        <v>0</v>
      </c>
      <c r="O190" s="232">
        <f t="shared" si="29"/>
        <v>0</v>
      </c>
      <c r="P190" s="243"/>
      <c r="Q190" s="216"/>
      <c r="R190" s="236">
        <f t="shared" si="22"/>
        <v>0</v>
      </c>
      <c r="S190" s="237">
        <v>0</v>
      </c>
      <c r="T190" s="236">
        <f t="shared" si="23"/>
        <v>0</v>
      </c>
      <c r="U190" s="236">
        <f t="shared" si="24"/>
        <v>0</v>
      </c>
      <c r="V190" s="236">
        <f t="shared" si="25"/>
        <v>0</v>
      </c>
      <c r="W190" s="236">
        <f t="shared" si="26"/>
        <v>0</v>
      </c>
      <c r="X190" s="236">
        <f t="shared" si="27"/>
        <v>0</v>
      </c>
      <c r="Y190" s="238">
        <f t="shared" si="30"/>
        <v>0</v>
      </c>
      <c r="Z190" s="238">
        <f t="shared" si="31"/>
        <v>0</v>
      </c>
      <c r="AB190" s="219">
        <v>0</v>
      </c>
      <c r="AC190" s="462">
        <f t="shared" si="32"/>
        <v>0</v>
      </c>
    </row>
    <row r="191" spans="1:29" ht="45" x14ac:dyDescent="0.25">
      <c r="A191" s="191" t="s">
        <v>1053</v>
      </c>
      <c r="B191" s="228" t="s">
        <v>1096</v>
      </c>
      <c r="C191" s="193" t="s">
        <v>1097</v>
      </c>
      <c r="D191" s="193"/>
      <c r="E191" s="194">
        <v>27.93</v>
      </c>
      <c r="F191" s="229">
        <v>27.93</v>
      </c>
      <c r="G191" s="230" t="s">
        <v>33</v>
      </c>
      <c r="H191" s="231">
        <v>0</v>
      </c>
      <c r="I191" s="232">
        <v>0</v>
      </c>
      <c r="J191" s="232">
        <v>0</v>
      </c>
      <c r="K191" s="232">
        <v>0</v>
      </c>
      <c r="L191" s="233">
        <v>0</v>
      </c>
      <c r="M191" s="232">
        <f t="shared" si="28"/>
        <v>0</v>
      </c>
      <c r="N191" s="234">
        <v>0</v>
      </c>
      <c r="O191" s="232">
        <f t="shared" si="29"/>
        <v>0</v>
      </c>
      <c r="P191" s="243"/>
      <c r="Q191" s="216"/>
      <c r="R191" s="236">
        <f t="shared" si="22"/>
        <v>0</v>
      </c>
      <c r="S191" s="237">
        <v>0</v>
      </c>
      <c r="T191" s="236">
        <f t="shared" si="23"/>
        <v>0</v>
      </c>
      <c r="U191" s="236">
        <f t="shared" si="24"/>
        <v>0</v>
      </c>
      <c r="V191" s="236">
        <f t="shared" si="25"/>
        <v>0</v>
      </c>
      <c r="W191" s="236">
        <f t="shared" si="26"/>
        <v>0</v>
      </c>
      <c r="X191" s="236">
        <f t="shared" si="27"/>
        <v>0</v>
      </c>
      <c r="Y191" s="238">
        <f t="shared" si="30"/>
        <v>0</v>
      </c>
      <c r="Z191" s="238">
        <f t="shared" si="31"/>
        <v>0</v>
      </c>
      <c r="AB191" s="219">
        <v>0</v>
      </c>
      <c r="AC191" s="462">
        <f t="shared" si="32"/>
        <v>0</v>
      </c>
    </row>
    <row r="192" spans="1:29" ht="30" x14ac:dyDescent="0.25">
      <c r="A192" s="191" t="s">
        <v>1053</v>
      </c>
      <c r="B192" s="228" t="s">
        <v>1098</v>
      </c>
      <c r="C192" s="193" t="s">
        <v>1099</v>
      </c>
      <c r="D192" s="193"/>
      <c r="E192" s="194">
        <v>33.33</v>
      </c>
      <c r="F192" s="229">
        <v>33.33</v>
      </c>
      <c r="G192" s="230" t="s">
        <v>33</v>
      </c>
      <c r="H192" s="231">
        <v>0</v>
      </c>
      <c r="I192" s="232">
        <v>0</v>
      </c>
      <c r="J192" s="232">
        <v>0</v>
      </c>
      <c r="K192" s="232">
        <v>0</v>
      </c>
      <c r="L192" s="233">
        <v>0</v>
      </c>
      <c r="M192" s="232">
        <f t="shared" si="28"/>
        <v>0</v>
      </c>
      <c r="N192" s="234">
        <v>0</v>
      </c>
      <c r="O192" s="232">
        <f t="shared" si="29"/>
        <v>0</v>
      </c>
      <c r="P192" s="243"/>
      <c r="Q192" s="216"/>
      <c r="R192" s="236">
        <f t="shared" si="22"/>
        <v>0</v>
      </c>
      <c r="S192" s="237">
        <v>0</v>
      </c>
      <c r="T192" s="236">
        <f t="shared" si="23"/>
        <v>0</v>
      </c>
      <c r="U192" s="236">
        <f t="shared" si="24"/>
        <v>0</v>
      </c>
      <c r="V192" s="236">
        <f t="shared" si="25"/>
        <v>0</v>
      </c>
      <c r="W192" s="236">
        <f t="shared" si="26"/>
        <v>0</v>
      </c>
      <c r="X192" s="236">
        <f t="shared" si="27"/>
        <v>0</v>
      </c>
      <c r="Y192" s="238">
        <f t="shared" si="30"/>
        <v>0</v>
      </c>
      <c r="Z192" s="238">
        <f t="shared" si="31"/>
        <v>0</v>
      </c>
      <c r="AB192" s="219">
        <v>0</v>
      </c>
      <c r="AC192" s="462">
        <f t="shared" si="32"/>
        <v>0</v>
      </c>
    </row>
    <row r="193" spans="1:29" ht="18" x14ac:dyDescent="0.25">
      <c r="A193" s="191" t="s">
        <v>1053</v>
      </c>
      <c r="B193" s="228" t="s">
        <v>1100</v>
      </c>
      <c r="C193" s="193" t="s">
        <v>1101</v>
      </c>
      <c r="D193" s="193"/>
      <c r="E193" s="194">
        <v>40.369999999999997</v>
      </c>
      <c r="F193" s="229">
        <v>40.369999999999997</v>
      </c>
      <c r="G193" s="230" t="s">
        <v>1368</v>
      </c>
      <c r="H193" s="231">
        <v>0</v>
      </c>
      <c r="I193" s="232">
        <v>0</v>
      </c>
      <c r="J193" s="232">
        <v>0</v>
      </c>
      <c r="K193" s="232">
        <v>0</v>
      </c>
      <c r="L193" s="233">
        <v>0</v>
      </c>
      <c r="M193" s="232">
        <f t="shared" si="28"/>
        <v>0</v>
      </c>
      <c r="N193" s="234">
        <v>0</v>
      </c>
      <c r="O193" s="232">
        <f t="shared" si="29"/>
        <v>0</v>
      </c>
      <c r="P193" s="243"/>
      <c r="Q193" s="216"/>
      <c r="R193" s="236">
        <f t="shared" si="22"/>
        <v>0</v>
      </c>
      <c r="S193" s="237">
        <v>0</v>
      </c>
      <c r="T193" s="236">
        <f t="shared" si="23"/>
        <v>0</v>
      </c>
      <c r="U193" s="236">
        <f t="shared" si="24"/>
        <v>0</v>
      </c>
      <c r="V193" s="236">
        <f t="shared" si="25"/>
        <v>0</v>
      </c>
      <c r="W193" s="236">
        <f t="shared" si="26"/>
        <v>0</v>
      </c>
      <c r="X193" s="236">
        <f t="shared" si="27"/>
        <v>0</v>
      </c>
      <c r="Y193" s="238">
        <f t="shared" si="30"/>
        <v>0</v>
      </c>
      <c r="Z193" s="238">
        <f t="shared" si="31"/>
        <v>0</v>
      </c>
      <c r="AB193" s="219">
        <v>0</v>
      </c>
      <c r="AC193" s="462">
        <f t="shared" si="32"/>
        <v>0</v>
      </c>
    </row>
    <row r="194" spans="1:29" x14ac:dyDescent="0.25">
      <c r="A194" s="191"/>
      <c r="B194" s="228" t="s">
        <v>2477</v>
      </c>
      <c r="C194" s="228" t="s">
        <v>2116</v>
      </c>
      <c r="D194" s="228"/>
      <c r="E194" s="194">
        <v>39</v>
      </c>
      <c r="F194" s="229">
        <v>39</v>
      </c>
      <c r="G194" s="230" t="s">
        <v>1368</v>
      </c>
      <c r="H194" s="231">
        <v>0</v>
      </c>
      <c r="I194" s="232">
        <v>0</v>
      </c>
      <c r="J194" s="232"/>
      <c r="K194" s="232">
        <v>0</v>
      </c>
      <c r="L194" s="233">
        <v>0</v>
      </c>
      <c r="M194" s="232">
        <f t="shared" si="28"/>
        <v>0</v>
      </c>
      <c r="N194" s="234">
        <v>0</v>
      </c>
      <c r="O194" s="232">
        <f t="shared" si="29"/>
        <v>0</v>
      </c>
      <c r="P194" s="243"/>
      <c r="Q194" s="216"/>
      <c r="R194" s="236">
        <f t="shared" si="22"/>
        <v>0</v>
      </c>
      <c r="S194" s="237">
        <v>0</v>
      </c>
      <c r="T194" s="236">
        <f t="shared" si="23"/>
        <v>0</v>
      </c>
      <c r="U194" s="236">
        <f t="shared" si="24"/>
        <v>0</v>
      </c>
      <c r="V194" s="236">
        <f t="shared" si="25"/>
        <v>0</v>
      </c>
      <c r="W194" s="236">
        <f t="shared" si="26"/>
        <v>0</v>
      </c>
      <c r="X194" s="236">
        <f t="shared" si="27"/>
        <v>0</v>
      </c>
      <c r="Y194" s="238">
        <f t="shared" si="30"/>
        <v>0</v>
      </c>
      <c r="Z194" s="238">
        <f t="shared" si="31"/>
        <v>0</v>
      </c>
      <c r="AB194" s="219">
        <v>0</v>
      </c>
      <c r="AC194" s="462">
        <f t="shared" si="32"/>
        <v>0</v>
      </c>
    </row>
    <row r="195" spans="1:29" ht="30" x14ac:dyDescent="0.25">
      <c r="A195" s="191" t="s">
        <v>1436</v>
      </c>
      <c r="B195" s="228" t="s">
        <v>1459</v>
      </c>
      <c r="C195" s="193" t="s">
        <v>1460</v>
      </c>
      <c r="D195" s="193"/>
      <c r="E195" s="194">
        <v>495</v>
      </c>
      <c r="F195" s="229">
        <v>495</v>
      </c>
      <c r="G195" s="230" t="s">
        <v>33</v>
      </c>
      <c r="H195" s="231">
        <v>1</v>
      </c>
      <c r="I195" s="232">
        <v>0</v>
      </c>
      <c r="J195" s="232">
        <v>0</v>
      </c>
      <c r="K195" s="232">
        <v>0</v>
      </c>
      <c r="L195" s="233">
        <v>0</v>
      </c>
      <c r="M195" s="232">
        <f t="shared" si="28"/>
        <v>1</v>
      </c>
      <c r="N195" s="234">
        <v>1</v>
      </c>
      <c r="O195" s="232">
        <f t="shared" si="29"/>
        <v>0</v>
      </c>
      <c r="P195" s="242"/>
      <c r="Q195" s="216"/>
      <c r="R195" s="236">
        <f t="shared" si="22"/>
        <v>495</v>
      </c>
      <c r="S195" s="237">
        <v>0</v>
      </c>
      <c r="T195" s="236">
        <f t="shared" si="23"/>
        <v>0</v>
      </c>
      <c r="U195" s="236">
        <f t="shared" si="24"/>
        <v>0</v>
      </c>
      <c r="V195" s="236">
        <f t="shared" si="25"/>
        <v>0</v>
      </c>
      <c r="W195" s="236">
        <f t="shared" si="26"/>
        <v>0</v>
      </c>
      <c r="X195" s="236">
        <f t="shared" si="27"/>
        <v>495</v>
      </c>
      <c r="Y195" s="238">
        <f t="shared" si="30"/>
        <v>495</v>
      </c>
      <c r="Z195" s="238">
        <f t="shared" si="31"/>
        <v>0</v>
      </c>
      <c r="AB195" s="219">
        <v>495</v>
      </c>
      <c r="AC195" s="462">
        <f t="shared" si="32"/>
        <v>0</v>
      </c>
    </row>
    <row r="196" spans="1:29" ht="30" x14ac:dyDescent="0.25">
      <c r="A196" s="191" t="s">
        <v>1436</v>
      </c>
      <c r="B196" s="228" t="s">
        <v>1461</v>
      </c>
      <c r="C196" s="193" t="s">
        <v>1462</v>
      </c>
      <c r="D196" s="193"/>
      <c r="E196" s="194">
        <v>290</v>
      </c>
      <c r="F196" s="229">
        <v>290</v>
      </c>
      <c r="G196" s="230" t="s">
        <v>33</v>
      </c>
      <c r="H196" s="231">
        <v>0</v>
      </c>
      <c r="I196" s="232">
        <v>0</v>
      </c>
      <c r="J196" s="232">
        <v>0</v>
      </c>
      <c r="K196" s="232">
        <v>0</v>
      </c>
      <c r="L196" s="233">
        <v>0</v>
      </c>
      <c r="M196" s="232">
        <f t="shared" si="28"/>
        <v>0</v>
      </c>
      <c r="N196" s="234">
        <v>0</v>
      </c>
      <c r="O196" s="232">
        <f t="shared" si="29"/>
        <v>0</v>
      </c>
      <c r="P196" s="242"/>
      <c r="Q196" s="216"/>
      <c r="R196" s="236">
        <f t="shared" si="22"/>
        <v>0</v>
      </c>
      <c r="S196" s="237">
        <v>0</v>
      </c>
      <c r="T196" s="236">
        <f t="shared" si="23"/>
        <v>0</v>
      </c>
      <c r="U196" s="236">
        <f t="shared" si="24"/>
        <v>0</v>
      </c>
      <c r="V196" s="236">
        <f t="shared" si="25"/>
        <v>0</v>
      </c>
      <c r="W196" s="236">
        <f t="shared" si="26"/>
        <v>0</v>
      </c>
      <c r="X196" s="236">
        <f t="shared" si="27"/>
        <v>0</v>
      </c>
      <c r="Y196" s="238">
        <f t="shared" si="30"/>
        <v>0</v>
      </c>
      <c r="Z196" s="238">
        <f t="shared" si="31"/>
        <v>0</v>
      </c>
      <c r="AB196" s="219">
        <v>0</v>
      </c>
      <c r="AC196" s="462">
        <f t="shared" si="32"/>
        <v>0</v>
      </c>
    </row>
    <row r="197" spans="1:29" ht="45" x14ac:dyDescent="0.25">
      <c r="A197" s="191" t="s">
        <v>1053</v>
      </c>
      <c r="B197" s="228" t="s">
        <v>1277</v>
      </c>
      <c r="C197" s="200" t="s">
        <v>1278</v>
      </c>
      <c r="D197" s="200"/>
      <c r="E197" s="194">
        <v>12</v>
      </c>
      <c r="F197" s="229">
        <v>12</v>
      </c>
      <c r="G197" s="230" t="s">
        <v>33</v>
      </c>
      <c r="H197" s="231">
        <v>0</v>
      </c>
      <c r="I197" s="232">
        <v>0</v>
      </c>
      <c r="J197" s="232">
        <v>0</v>
      </c>
      <c r="K197" s="232">
        <v>0</v>
      </c>
      <c r="L197" s="233">
        <v>0</v>
      </c>
      <c r="M197" s="232">
        <f t="shared" si="28"/>
        <v>0</v>
      </c>
      <c r="N197" s="234">
        <v>0</v>
      </c>
      <c r="O197" s="232">
        <f t="shared" si="29"/>
        <v>0</v>
      </c>
      <c r="P197" s="242"/>
      <c r="Q197" s="216"/>
      <c r="R197" s="236">
        <f t="shared" si="22"/>
        <v>0</v>
      </c>
      <c r="S197" s="237">
        <v>0</v>
      </c>
      <c r="T197" s="236">
        <f t="shared" si="23"/>
        <v>0</v>
      </c>
      <c r="U197" s="236">
        <f t="shared" si="24"/>
        <v>0</v>
      </c>
      <c r="V197" s="236">
        <f t="shared" si="25"/>
        <v>0</v>
      </c>
      <c r="W197" s="236">
        <f t="shared" si="26"/>
        <v>0</v>
      </c>
      <c r="X197" s="236">
        <f t="shared" si="27"/>
        <v>0</v>
      </c>
      <c r="Y197" s="238">
        <f t="shared" si="30"/>
        <v>0</v>
      </c>
      <c r="Z197" s="238">
        <f t="shared" si="31"/>
        <v>0</v>
      </c>
      <c r="AB197" s="219">
        <v>0</v>
      </c>
      <c r="AC197" s="462">
        <f t="shared" si="32"/>
        <v>0</v>
      </c>
    </row>
    <row r="198" spans="1:29" ht="18" x14ac:dyDescent="0.25">
      <c r="A198" s="191" t="s">
        <v>1053</v>
      </c>
      <c r="B198" s="228" t="s">
        <v>1102</v>
      </c>
      <c r="C198" s="193" t="s">
        <v>1103</v>
      </c>
      <c r="D198" s="193"/>
      <c r="E198" s="194">
        <v>37.71</v>
      </c>
      <c r="F198" s="229">
        <v>37.71</v>
      </c>
      <c r="G198" s="230" t="s">
        <v>33</v>
      </c>
      <c r="H198" s="231">
        <v>0</v>
      </c>
      <c r="I198" s="232">
        <v>0</v>
      </c>
      <c r="J198" s="232">
        <v>0</v>
      </c>
      <c r="K198" s="232">
        <v>0</v>
      </c>
      <c r="L198" s="233">
        <v>0</v>
      </c>
      <c r="M198" s="232">
        <f t="shared" si="28"/>
        <v>0</v>
      </c>
      <c r="N198" s="234">
        <v>0</v>
      </c>
      <c r="O198" s="232">
        <f t="shared" si="29"/>
        <v>0</v>
      </c>
      <c r="P198" s="243"/>
      <c r="Q198" s="216"/>
      <c r="R198" s="236">
        <f t="shared" si="22"/>
        <v>0</v>
      </c>
      <c r="S198" s="237">
        <v>0</v>
      </c>
      <c r="T198" s="236">
        <f t="shared" si="23"/>
        <v>0</v>
      </c>
      <c r="U198" s="236">
        <f t="shared" si="24"/>
        <v>0</v>
      </c>
      <c r="V198" s="236">
        <f t="shared" si="25"/>
        <v>0</v>
      </c>
      <c r="W198" s="236">
        <f t="shared" si="26"/>
        <v>0</v>
      </c>
      <c r="X198" s="236">
        <f t="shared" si="27"/>
        <v>0</v>
      </c>
      <c r="Y198" s="238">
        <f t="shared" si="30"/>
        <v>0</v>
      </c>
      <c r="Z198" s="238">
        <f t="shared" si="31"/>
        <v>0</v>
      </c>
      <c r="AB198" s="219">
        <v>0</v>
      </c>
      <c r="AC198" s="462">
        <f t="shared" si="32"/>
        <v>0</v>
      </c>
    </row>
    <row r="199" spans="1:29" ht="18" x14ac:dyDescent="0.25">
      <c r="A199" s="191" t="s">
        <v>1271</v>
      </c>
      <c r="B199" s="228" t="s">
        <v>1677</v>
      </c>
      <c r="C199" s="193" t="s">
        <v>1678</v>
      </c>
      <c r="D199" s="193"/>
      <c r="E199" s="194">
        <v>135</v>
      </c>
      <c r="F199" s="229">
        <v>135</v>
      </c>
      <c r="G199" s="230" t="s">
        <v>33</v>
      </c>
      <c r="H199" s="231">
        <v>0</v>
      </c>
      <c r="I199" s="232">
        <v>0</v>
      </c>
      <c r="J199" s="232">
        <v>0</v>
      </c>
      <c r="K199" s="232">
        <v>0</v>
      </c>
      <c r="L199" s="233">
        <v>0</v>
      </c>
      <c r="M199" s="232">
        <f t="shared" si="28"/>
        <v>0</v>
      </c>
      <c r="N199" s="234">
        <v>0</v>
      </c>
      <c r="O199" s="232">
        <f t="shared" si="29"/>
        <v>0</v>
      </c>
      <c r="P199" s="243"/>
      <c r="Q199" s="216"/>
      <c r="R199" s="236">
        <f t="shared" si="22"/>
        <v>0</v>
      </c>
      <c r="S199" s="237">
        <v>0</v>
      </c>
      <c r="T199" s="236">
        <f t="shared" si="23"/>
        <v>0</v>
      </c>
      <c r="U199" s="236">
        <f t="shared" si="24"/>
        <v>0</v>
      </c>
      <c r="V199" s="236">
        <f t="shared" si="25"/>
        <v>0</v>
      </c>
      <c r="W199" s="236">
        <f t="shared" si="26"/>
        <v>0</v>
      </c>
      <c r="X199" s="236">
        <f t="shared" si="27"/>
        <v>0</v>
      </c>
      <c r="Y199" s="238">
        <f t="shared" si="30"/>
        <v>0</v>
      </c>
      <c r="Z199" s="238">
        <f t="shared" si="31"/>
        <v>0</v>
      </c>
      <c r="AB199" s="219">
        <v>0</v>
      </c>
      <c r="AC199" s="462">
        <f t="shared" si="32"/>
        <v>0</v>
      </c>
    </row>
    <row r="200" spans="1:29" ht="42.75" x14ac:dyDescent="0.25">
      <c r="A200" s="191" t="s">
        <v>1540</v>
      </c>
      <c r="B200" s="228" t="s">
        <v>1557</v>
      </c>
      <c r="C200" s="193" t="s">
        <v>1558</v>
      </c>
      <c r="D200" s="193"/>
      <c r="E200" s="194">
        <v>252.3</v>
      </c>
      <c r="F200" s="229">
        <v>252.3</v>
      </c>
      <c r="G200" s="230" t="s">
        <v>33</v>
      </c>
      <c r="H200" s="231">
        <v>0</v>
      </c>
      <c r="I200" s="232">
        <v>0</v>
      </c>
      <c r="J200" s="232">
        <v>0</v>
      </c>
      <c r="K200" s="232">
        <v>0</v>
      </c>
      <c r="L200" s="233">
        <v>0</v>
      </c>
      <c r="M200" s="232">
        <f t="shared" si="28"/>
        <v>0</v>
      </c>
      <c r="N200" s="234">
        <v>0</v>
      </c>
      <c r="O200" s="232">
        <f t="shared" si="29"/>
        <v>0</v>
      </c>
      <c r="P200" s="243"/>
      <c r="Q200" s="216"/>
      <c r="R200" s="236">
        <f t="shared" si="22"/>
        <v>0</v>
      </c>
      <c r="S200" s="237">
        <v>0</v>
      </c>
      <c r="T200" s="236">
        <f t="shared" si="23"/>
        <v>0</v>
      </c>
      <c r="U200" s="236">
        <f t="shared" si="24"/>
        <v>0</v>
      </c>
      <c r="V200" s="236">
        <f t="shared" si="25"/>
        <v>0</v>
      </c>
      <c r="W200" s="236">
        <f t="shared" si="26"/>
        <v>0</v>
      </c>
      <c r="X200" s="236">
        <f t="shared" si="27"/>
        <v>0</v>
      </c>
      <c r="Y200" s="238">
        <f t="shared" si="30"/>
        <v>0</v>
      </c>
      <c r="Z200" s="238">
        <f t="shared" si="31"/>
        <v>0</v>
      </c>
      <c r="AB200" s="219">
        <v>0</v>
      </c>
      <c r="AC200" s="462">
        <f t="shared" si="32"/>
        <v>0</v>
      </c>
    </row>
    <row r="201" spans="1:29" ht="42.75" x14ac:dyDescent="0.25">
      <c r="A201" s="191" t="s">
        <v>1540</v>
      </c>
      <c r="B201" s="228" t="s">
        <v>1559</v>
      </c>
      <c r="C201" s="193" t="s">
        <v>1560</v>
      </c>
      <c r="D201" s="193"/>
      <c r="E201" s="194">
        <v>255.78</v>
      </c>
      <c r="F201" s="229">
        <v>255.78</v>
      </c>
      <c r="G201" s="230" t="s">
        <v>33</v>
      </c>
      <c r="H201" s="231">
        <v>0</v>
      </c>
      <c r="I201" s="232">
        <v>0</v>
      </c>
      <c r="J201" s="232">
        <v>0</v>
      </c>
      <c r="K201" s="232">
        <v>0</v>
      </c>
      <c r="L201" s="233">
        <v>0</v>
      </c>
      <c r="M201" s="232">
        <f t="shared" si="28"/>
        <v>0</v>
      </c>
      <c r="N201" s="234">
        <v>0</v>
      </c>
      <c r="O201" s="232">
        <f t="shared" si="29"/>
        <v>0</v>
      </c>
      <c r="P201" s="243"/>
      <c r="Q201" s="216"/>
      <c r="R201" s="236">
        <f t="shared" ref="R201:R264" si="33">H201*E201</f>
        <v>0</v>
      </c>
      <c r="S201" s="237">
        <v>0</v>
      </c>
      <c r="T201" s="236">
        <f t="shared" ref="T201:T264" si="34">I201*F201</f>
        <v>0</v>
      </c>
      <c r="U201" s="236">
        <f t="shared" ref="U201:U264" si="35">F201*J201</f>
        <v>0</v>
      </c>
      <c r="V201" s="236">
        <f t="shared" ref="V201:V264" si="36">F201*K201</f>
        <v>0</v>
      </c>
      <c r="W201" s="236">
        <f t="shared" ref="W201:W264" si="37">F201*L201</f>
        <v>0</v>
      </c>
      <c r="X201" s="236">
        <f t="shared" ref="X201:X264" si="38">R201+S201+T201+U201-V201-W201</f>
        <v>0</v>
      </c>
      <c r="Y201" s="238">
        <f t="shared" si="30"/>
        <v>0</v>
      </c>
      <c r="Z201" s="238">
        <f t="shared" si="31"/>
        <v>0</v>
      </c>
      <c r="AB201" s="219">
        <v>0</v>
      </c>
      <c r="AC201" s="462">
        <f t="shared" si="32"/>
        <v>0</v>
      </c>
    </row>
    <row r="202" spans="1:29" ht="30" x14ac:dyDescent="0.25">
      <c r="A202" s="191" t="s">
        <v>1053</v>
      </c>
      <c r="B202" s="228" t="s">
        <v>1104</v>
      </c>
      <c r="C202" s="193" t="s">
        <v>1105</v>
      </c>
      <c r="D202" s="193"/>
      <c r="E202" s="194">
        <v>45.72</v>
      </c>
      <c r="F202" s="229">
        <v>45.72</v>
      </c>
      <c r="G202" s="230" t="s">
        <v>33</v>
      </c>
      <c r="H202" s="231">
        <v>0</v>
      </c>
      <c r="I202" s="232">
        <v>0</v>
      </c>
      <c r="J202" s="232">
        <v>0</v>
      </c>
      <c r="K202" s="232">
        <v>0</v>
      </c>
      <c r="L202" s="233">
        <v>0</v>
      </c>
      <c r="M202" s="232">
        <f t="shared" ref="M202:M265" si="39">H202+I202+J202-K202-L202</f>
        <v>0</v>
      </c>
      <c r="N202" s="234">
        <v>0</v>
      </c>
      <c r="O202" s="232">
        <f t="shared" ref="O202:O265" si="40">N202-M202</f>
        <v>0</v>
      </c>
      <c r="P202" s="243"/>
      <c r="Q202" s="216"/>
      <c r="R202" s="236">
        <f t="shared" si="33"/>
        <v>0</v>
      </c>
      <c r="S202" s="237">
        <v>0</v>
      </c>
      <c r="T202" s="236">
        <f t="shared" si="34"/>
        <v>0</v>
      </c>
      <c r="U202" s="236">
        <f t="shared" si="35"/>
        <v>0</v>
      </c>
      <c r="V202" s="236">
        <f t="shared" si="36"/>
        <v>0</v>
      </c>
      <c r="W202" s="236">
        <f t="shared" si="37"/>
        <v>0</v>
      </c>
      <c r="X202" s="236">
        <f t="shared" si="38"/>
        <v>0</v>
      </c>
      <c r="Y202" s="238">
        <f t="shared" ref="Y202:Y265" si="41">M202*F202</f>
        <v>0</v>
      </c>
      <c r="Z202" s="238">
        <f t="shared" ref="Z202:Z265" si="42">Y202-X202</f>
        <v>0</v>
      </c>
      <c r="AB202" s="219">
        <v>0</v>
      </c>
      <c r="AC202" s="462">
        <f t="shared" ref="AC202:AC265" si="43">AB202-R202</f>
        <v>0</v>
      </c>
    </row>
    <row r="203" spans="1:29" ht="18" x14ac:dyDescent="0.25">
      <c r="A203" s="191" t="s">
        <v>228</v>
      </c>
      <c r="B203" s="228" t="s">
        <v>1561</v>
      </c>
      <c r="C203" s="193" t="s">
        <v>1562</v>
      </c>
      <c r="D203" s="193"/>
      <c r="E203" s="194">
        <v>897.84</v>
      </c>
      <c r="F203" s="229">
        <v>897.84</v>
      </c>
      <c r="G203" s="230" t="s">
        <v>33</v>
      </c>
      <c r="H203" s="231">
        <v>1</v>
      </c>
      <c r="I203" s="232">
        <v>0</v>
      </c>
      <c r="J203" s="232">
        <v>0</v>
      </c>
      <c r="K203" s="232">
        <v>0</v>
      </c>
      <c r="L203" s="233">
        <v>0</v>
      </c>
      <c r="M203" s="232">
        <f t="shared" si="39"/>
        <v>1</v>
      </c>
      <c r="N203" s="234">
        <v>1</v>
      </c>
      <c r="O203" s="232">
        <f t="shared" si="40"/>
        <v>0</v>
      </c>
      <c r="P203" s="243"/>
      <c r="Q203" s="216"/>
      <c r="R203" s="236">
        <f t="shared" si="33"/>
        <v>897.84</v>
      </c>
      <c r="S203" s="237">
        <v>0</v>
      </c>
      <c r="T203" s="236">
        <f t="shared" si="34"/>
        <v>0</v>
      </c>
      <c r="U203" s="236">
        <f t="shared" si="35"/>
        <v>0</v>
      </c>
      <c r="V203" s="236">
        <f t="shared" si="36"/>
        <v>0</v>
      </c>
      <c r="W203" s="236">
        <f t="shared" si="37"/>
        <v>0</v>
      </c>
      <c r="X203" s="236">
        <f t="shared" si="38"/>
        <v>897.84</v>
      </c>
      <c r="Y203" s="238">
        <f t="shared" si="41"/>
        <v>897.84</v>
      </c>
      <c r="Z203" s="238">
        <f t="shared" si="42"/>
        <v>0</v>
      </c>
      <c r="AB203" s="219">
        <v>897.84</v>
      </c>
      <c r="AC203" s="462">
        <f t="shared" si="43"/>
        <v>0</v>
      </c>
    </row>
    <row r="204" spans="1:29" ht="42.75" x14ac:dyDescent="0.25">
      <c r="A204" s="191" t="s">
        <v>1540</v>
      </c>
      <c r="B204" s="228" t="s">
        <v>1563</v>
      </c>
      <c r="C204" s="193" t="s">
        <v>1564</v>
      </c>
      <c r="D204" s="193"/>
      <c r="E204" s="194">
        <v>2850.12</v>
      </c>
      <c r="F204" s="229">
        <v>2850.12</v>
      </c>
      <c r="G204" s="230" t="s">
        <v>33</v>
      </c>
      <c r="H204" s="231">
        <v>2</v>
      </c>
      <c r="I204" s="232">
        <v>0</v>
      </c>
      <c r="J204" s="232">
        <v>0</v>
      </c>
      <c r="K204" s="232">
        <v>0</v>
      </c>
      <c r="L204" s="233">
        <v>0</v>
      </c>
      <c r="M204" s="232">
        <f t="shared" si="39"/>
        <v>2</v>
      </c>
      <c r="N204" s="234">
        <v>2</v>
      </c>
      <c r="O204" s="232">
        <f t="shared" si="40"/>
        <v>0</v>
      </c>
      <c r="P204" s="243"/>
      <c r="Q204" s="216"/>
      <c r="R204" s="236">
        <f t="shared" si="33"/>
        <v>5700.24</v>
      </c>
      <c r="S204" s="237">
        <v>0</v>
      </c>
      <c r="T204" s="236">
        <f t="shared" si="34"/>
        <v>0</v>
      </c>
      <c r="U204" s="236">
        <f t="shared" si="35"/>
        <v>0</v>
      </c>
      <c r="V204" s="236">
        <f t="shared" si="36"/>
        <v>0</v>
      </c>
      <c r="W204" s="236">
        <f t="shared" si="37"/>
        <v>0</v>
      </c>
      <c r="X204" s="236">
        <f t="shared" si="38"/>
        <v>5700.24</v>
      </c>
      <c r="Y204" s="238">
        <f t="shared" si="41"/>
        <v>5700.24</v>
      </c>
      <c r="Z204" s="238">
        <f t="shared" si="42"/>
        <v>0</v>
      </c>
      <c r="AB204" s="219">
        <v>5700.24</v>
      </c>
      <c r="AC204" s="462">
        <f t="shared" si="43"/>
        <v>0</v>
      </c>
    </row>
    <row r="205" spans="1:29" ht="30" x14ac:dyDescent="0.25">
      <c r="A205" s="191" t="s">
        <v>674</v>
      </c>
      <c r="B205" s="228" t="s">
        <v>731</v>
      </c>
      <c r="C205" s="193" t="s">
        <v>732</v>
      </c>
      <c r="D205" s="193"/>
      <c r="E205" s="194">
        <v>163</v>
      </c>
      <c r="F205" s="229">
        <v>163</v>
      </c>
      <c r="G205" s="230" t="s">
        <v>33</v>
      </c>
      <c r="H205" s="231">
        <v>0</v>
      </c>
      <c r="I205" s="232">
        <v>0</v>
      </c>
      <c r="J205" s="232">
        <v>0</v>
      </c>
      <c r="K205" s="232">
        <v>0</v>
      </c>
      <c r="L205" s="233">
        <v>0</v>
      </c>
      <c r="M205" s="232">
        <f t="shared" si="39"/>
        <v>0</v>
      </c>
      <c r="N205" s="234">
        <v>0</v>
      </c>
      <c r="O205" s="232">
        <f t="shared" si="40"/>
        <v>0</v>
      </c>
      <c r="P205" s="243"/>
      <c r="Q205" s="216"/>
      <c r="R205" s="236">
        <f t="shared" si="33"/>
        <v>0</v>
      </c>
      <c r="S205" s="237">
        <v>0</v>
      </c>
      <c r="T205" s="236">
        <f t="shared" si="34"/>
        <v>0</v>
      </c>
      <c r="U205" s="236">
        <f t="shared" si="35"/>
        <v>0</v>
      </c>
      <c r="V205" s="236">
        <f t="shared" si="36"/>
        <v>0</v>
      </c>
      <c r="W205" s="236">
        <f t="shared" si="37"/>
        <v>0</v>
      </c>
      <c r="X205" s="236">
        <f t="shared" si="38"/>
        <v>0</v>
      </c>
      <c r="Y205" s="238">
        <f t="shared" si="41"/>
        <v>0</v>
      </c>
      <c r="Z205" s="238">
        <f t="shared" si="42"/>
        <v>0</v>
      </c>
      <c r="AB205" s="219">
        <v>0</v>
      </c>
      <c r="AC205" s="462">
        <f t="shared" si="43"/>
        <v>0</v>
      </c>
    </row>
    <row r="206" spans="1:29" ht="18" x14ac:dyDescent="0.25">
      <c r="A206" s="191" t="s">
        <v>674</v>
      </c>
      <c r="B206" s="228" t="s">
        <v>733</v>
      </c>
      <c r="C206" s="193" t="s">
        <v>734</v>
      </c>
      <c r="D206" s="193"/>
      <c r="E206" s="194">
        <v>137</v>
      </c>
      <c r="F206" s="229">
        <v>137</v>
      </c>
      <c r="G206" s="230" t="s">
        <v>33</v>
      </c>
      <c r="H206" s="231">
        <v>0</v>
      </c>
      <c r="I206" s="232">
        <v>0</v>
      </c>
      <c r="J206" s="232">
        <v>0</v>
      </c>
      <c r="K206" s="232">
        <v>0</v>
      </c>
      <c r="L206" s="233">
        <v>0</v>
      </c>
      <c r="M206" s="232">
        <f t="shared" si="39"/>
        <v>0</v>
      </c>
      <c r="N206" s="234">
        <v>0</v>
      </c>
      <c r="O206" s="232">
        <f t="shared" si="40"/>
        <v>0</v>
      </c>
      <c r="P206" s="243"/>
      <c r="Q206" s="216"/>
      <c r="R206" s="236">
        <f t="shared" si="33"/>
        <v>0</v>
      </c>
      <c r="S206" s="237">
        <v>0</v>
      </c>
      <c r="T206" s="236">
        <f t="shared" si="34"/>
        <v>0</v>
      </c>
      <c r="U206" s="236">
        <f t="shared" si="35"/>
        <v>0</v>
      </c>
      <c r="V206" s="236">
        <f t="shared" si="36"/>
        <v>0</v>
      </c>
      <c r="W206" s="236">
        <f t="shared" si="37"/>
        <v>0</v>
      </c>
      <c r="X206" s="236">
        <f t="shared" si="38"/>
        <v>0</v>
      </c>
      <c r="Y206" s="238">
        <f t="shared" si="41"/>
        <v>0</v>
      </c>
      <c r="Z206" s="238">
        <f t="shared" si="42"/>
        <v>0</v>
      </c>
      <c r="AB206" s="219">
        <v>0</v>
      </c>
      <c r="AC206" s="462">
        <f t="shared" si="43"/>
        <v>0</v>
      </c>
    </row>
    <row r="207" spans="1:29" ht="30" x14ac:dyDescent="0.25">
      <c r="A207" s="191" t="s">
        <v>674</v>
      </c>
      <c r="B207" s="228" t="s">
        <v>735</v>
      </c>
      <c r="C207" s="193" t="s">
        <v>736</v>
      </c>
      <c r="D207" s="193"/>
      <c r="E207" s="194">
        <v>322.10000000000002</v>
      </c>
      <c r="F207" s="229">
        <v>322.10000000000002</v>
      </c>
      <c r="G207" s="230" t="s">
        <v>33</v>
      </c>
      <c r="H207" s="231">
        <v>0</v>
      </c>
      <c r="I207" s="232">
        <v>0</v>
      </c>
      <c r="J207" s="232">
        <v>0</v>
      </c>
      <c r="K207" s="232">
        <v>0</v>
      </c>
      <c r="L207" s="233">
        <v>0</v>
      </c>
      <c r="M207" s="232">
        <f t="shared" si="39"/>
        <v>0</v>
      </c>
      <c r="N207" s="234">
        <v>0</v>
      </c>
      <c r="O207" s="232">
        <f t="shared" si="40"/>
        <v>0</v>
      </c>
      <c r="P207" s="242"/>
      <c r="Q207" s="216"/>
      <c r="R207" s="236">
        <f t="shared" si="33"/>
        <v>0</v>
      </c>
      <c r="S207" s="237">
        <v>0</v>
      </c>
      <c r="T207" s="236">
        <f t="shared" si="34"/>
        <v>0</v>
      </c>
      <c r="U207" s="236">
        <f t="shared" si="35"/>
        <v>0</v>
      </c>
      <c r="V207" s="236">
        <f t="shared" si="36"/>
        <v>0</v>
      </c>
      <c r="W207" s="236">
        <f t="shared" si="37"/>
        <v>0</v>
      </c>
      <c r="X207" s="236">
        <f t="shared" si="38"/>
        <v>0</v>
      </c>
      <c r="Y207" s="238">
        <f t="shared" si="41"/>
        <v>0</v>
      </c>
      <c r="Z207" s="238">
        <f t="shared" si="42"/>
        <v>0</v>
      </c>
      <c r="AB207" s="219">
        <v>0</v>
      </c>
      <c r="AC207" s="462">
        <f t="shared" si="43"/>
        <v>0</v>
      </c>
    </row>
    <row r="208" spans="1:29" ht="18" x14ac:dyDescent="0.25">
      <c r="A208" s="191" t="s">
        <v>674</v>
      </c>
      <c r="B208" s="228" t="s">
        <v>737</v>
      </c>
      <c r="C208" s="193" t="s">
        <v>738</v>
      </c>
      <c r="D208" s="193"/>
      <c r="E208" s="194">
        <v>89</v>
      </c>
      <c r="F208" s="229">
        <v>89</v>
      </c>
      <c r="G208" s="230" t="s">
        <v>33</v>
      </c>
      <c r="H208" s="231">
        <v>0</v>
      </c>
      <c r="I208" s="232">
        <v>0</v>
      </c>
      <c r="J208" s="232">
        <v>0</v>
      </c>
      <c r="K208" s="232">
        <v>0</v>
      </c>
      <c r="L208" s="233">
        <v>0</v>
      </c>
      <c r="M208" s="232">
        <f t="shared" si="39"/>
        <v>0</v>
      </c>
      <c r="N208" s="234">
        <v>0</v>
      </c>
      <c r="O208" s="232">
        <f t="shared" si="40"/>
        <v>0</v>
      </c>
      <c r="P208" s="243"/>
      <c r="Q208" s="216"/>
      <c r="R208" s="236">
        <f t="shared" si="33"/>
        <v>0</v>
      </c>
      <c r="S208" s="237">
        <v>0</v>
      </c>
      <c r="T208" s="236">
        <f t="shared" si="34"/>
        <v>0</v>
      </c>
      <c r="U208" s="236">
        <f t="shared" si="35"/>
        <v>0</v>
      </c>
      <c r="V208" s="236">
        <f t="shared" si="36"/>
        <v>0</v>
      </c>
      <c r="W208" s="236">
        <f t="shared" si="37"/>
        <v>0</v>
      </c>
      <c r="X208" s="236">
        <f t="shared" si="38"/>
        <v>0</v>
      </c>
      <c r="Y208" s="238">
        <f t="shared" si="41"/>
        <v>0</v>
      </c>
      <c r="Z208" s="238">
        <f t="shared" si="42"/>
        <v>0</v>
      </c>
      <c r="AB208" s="219">
        <v>0</v>
      </c>
      <c r="AC208" s="462">
        <f t="shared" si="43"/>
        <v>0</v>
      </c>
    </row>
    <row r="209" spans="1:29" ht="18" x14ac:dyDescent="0.25">
      <c r="A209" s="191" t="s">
        <v>674</v>
      </c>
      <c r="B209" s="228" t="s">
        <v>739</v>
      </c>
      <c r="C209" s="202" t="s">
        <v>740</v>
      </c>
      <c r="D209" s="491" t="s">
        <v>2654</v>
      </c>
      <c r="E209" s="203">
        <v>0</v>
      </c>
      <c r="F209" s="250">
        <v>349.97</v>
      </c>
      <c r="G209" s="316" t="s">
        <v>33</v>
      </c>
      <c r="H209" s="317">
        <v>0</v>
      </c>
      <c r="I209" s="251">
        <v>100</v>
      </c>
      <c r="J209" s="251">
        <v>0</v>
      </c>
      <c r="K209" s="251">
        <v>4</v>
      </c>
      <c r="L209" s="318">
        <v>0</v>
      </c>
      <c r="M209" s="232">
        <f t="shared" si="39"/>
        <v>96</v>
      </c>
      <c r="N209" s="252">
        <v>96</v>
      </c>
      <c r="O209" s="232">
        <f t="shared" si="40"/>
        <v>0</v>
      </c>
      <c r="P209" s="320"/>
      <c r="Q209" s="216"/>
      <c r="R209" s="236">
        <f t="shared" si="33"/>
        <v>0</v>
      </c>
      <c r="S209" s="237">
        <v>0</v>
      </c>
      <c r="T209" s="489">
        <f t="shared" si="34"/>
        <v>34997</v>
      </c>
      <c r="U209" s="236">
        <f t="shared" si="35"/>
        <v>0</v>
      </c>
      <c r="V209" s="236">
        <f t="shared" si="36"/>
        <v>1399.88</v>
      </c>
      <c r="W209" s="236">
        <f t="shared" si="37"/>
        <v>0</v>
      </c>
      <c r="X209" s="236">
        <f t="shared" si="38"/>
        <v>33597.120000000003</v>
      </c>
      <c r="Y209" s="238">
        <f t="shared" si="41"/>
        <v>33597.120000000003</v>
      </c>
      <c r="Z209" s="238">
        <f t="shared" si="42"/>
        <v>0</v>
      </c>
      <c r="AB209" s="219">
        <v>0</v>
      </c>
      <c r="AC209" s="462">
        <f t="shared" si="43"/>
        <v>0</v>
      </c>
    </row>
    <row r="210" spans="1:29" ht="30" x14ac:dyDescent="0.25">
      <c r="A210" s="191" t="s">
        <v>1298</v>
      </c>
      <c r="B210" s="228" t="s">
        <v>1369</v>
      </c>
      <c r="C210" s="193" t="s">
        <v>1370</v>
      </c>
      <c r="D210" s="193"/>
      <c r="E210" s="194">
        <v>80</v>
      </c>
      <c r="F210" s="229">
        <v>80</v>
      </c>
      <c r="G210" s="230" t="s">
        <v>33</v>
      </c>
      <c r="H210" s="231">
        <v>0</v>
      </c>
      <c r="I210" s="232">
        <v>0</v>
      </c>
      <c r="J210" s="232">
        <v>0</v>
      </c>
      <c r="K210" s="232">
        <v>0</v>
      </c>
      <c r="L210" s="233">
        <v>0</v>
      </c>
      <c r="M210" s="232">
        <f t="shared" si="39"/>
        <v>0</v>
      </c>
      <c r="N210" s="234">
        <v>0</v>
      </c>
      <c r="O210" s="232">
        <f t="shared" si="40"/>
        <v>0</v>
      </c>
      <c r="P210" s="242"/>
      <c r="Q210" s="216"/>
      <c r="R210" s="236">
        <f t="shared" si="33"/>
        <v>0</v>
      </c>
      <c r="S210" s="237">
        <v>0</v>
      </c>
      <c r="T210" s="236">
        <f t="shared" si="34"/>
        <v>0</v>
      </c>
      <c r="U210" s="236">
        <f t="shared" si="35"/>
        <v>0</v>
      </c>
      <c r="V210" s="236">
        <f t="shared" si="36"/>
        <v>0</v>
      </c>
      <c r="W210" s="236">
        <f t="shared" si="37"/>
        <v>0</v>
      </c>
      <c r="X210" s="236">
        <f t="shared" si="38"/>
        <v>0</v>
      </c>
      <c r="Y210" s="238">
        <f t="shared" si="41"/>
        <v>0</v>
      </c>
      <c r="Z210" s="238">
        <f t="shared" si="42"/>
        <v>0</v>
      </c>
      <c r="AB210" s="219">
        <v>0</v>
      </c>
      <c r="AC210" s="462">
        <f t="shared" si="43"/>
        <v>0</v>
      </c>
    </row>
    <row r="211" spans="1:29" ht="30" x14ac:dyDescent="0.25">
      <c r="A211" s="191" t="s">
        <v>1601</v>
      </c>
      <c r="B211" s="228" t="s">
        <v>1604</v>
      </c>
      <c r="C211" s="193" t="s">
        <v>1605</v>
      </c>
      <c r="D211" s="193"/>
      <c r="E211" s="194">
        <v>70.010000000000005</v>
      </c>
      <c r="F211" s="229">
        <v>70.010000000000005</v>
      </c>
      <c r="G211" s="230" t="s">
        <v>33</v>
      </c>
      <c r="H211" s="231">
        <v>1</v>
      </c>
      <c r="I211" s="232">
        <v>0</v>
      </c>
      <c r="J211" s="232">
        <v>0</v>
      </c>
      <c r="K211" s="232">
        <v>0</v>
      </c>
      <c r="L211" s="233">
        <v>0</v>
      </c>
      <c r="M211" s="232">
        <f t="shared" si="39"/>
        <v>1</v>
      </c>
      <c r="N211" s="234">
        <v>1</v>
      </c>
      <c r="O211" s="232">
        <f t="shared" si="40"/>
        <v>0</v>
      </c>
      <c r="P211" s="242"/>
      <c r="Q211" s="216"/>
      <c r="R211" s="236">
        <f t="shared" si="33"/>
        <v>70.010000000000005</v>
      </c>
      <c r="S211" s="237">
        <v>0</v>
      </c>
      <c r="T211" s="236">
        <f t="shared" si="34"/>
        <v>0</v>
      </c>
      <c r="U211" s="236">
        <f t="shared" si="35"/>
        <v>0</v>
      </c>
      <c r="V211" s="236">
        <f t="shared" si="36"/>
        <v>0</v>
      </c>
      <c r="W211" s="236">
        <f t="shared" si="37"/>
        <v>0</v>
      </c>
      <c r="X211" s="236">
        <f t="shared" si="38"/>
        <v>70.010000000000005</v>
      </c>
      <c r="Y211" s="238">
        <f t="shared" si="41"/>
        <v>70.010000000000005</v>
      </c>
      <c r="Z211" s="238">
        <f t="shared" si="42"/>
        <v>0</v>
      </c>
      <c r="AB211" s="219">
        <v>70.010000000000005</v>
      </c>
      <c r="AC211" s="462">
        <f t="shared" si="43"/>
        <v>0</v>
      </c>
    </row>
    <row r="212" spans="1:29" ht="30" x14ac:dyDescent="0.25">
      <c r="A212" s="191" t="s">
        <v>1298</v>
      </c>
      <c r="B212" s="228" t="s">
        <v>1371</v>
      </c>
      <c r="C212" s="193" t="s">
        <v>1372</v>
      </c>
      <c r="D212" s="193"/>
      <c r="E212" s="194">
        <v>0</v>
      </c>
      <c r="F212" s="229">
        <v>0</v>
      </c>
      <c r="G212" s="230" t="s">
        <v>33</v>
      </c>
      <c r="H212" s="231">
        <v>0</v>
      </c>
      <c r="I212" s="232">
        <v>0</v>
      </c>
      <c r="J212" s="232">
        <v>0</v>
      </c>
      <c r="K212" s="232">
        <v>0</v>
      </c>
      <c r="L212" s="233">
        <v>0</v>
      </c>
      <c r="M212" s="232">
        <f t="shared" si="39"/>
        <v>0</v>
      </c>
      <c r="N212" s="234">
        <v>0</v>
      </c>
      <c r="O212" s="232">
        <f t="shared" si="40"/>
        <v>0</v>
      </c>
      <c r="P212" s="243"/>
      <c r="Q212" s="216"/>
      <c r="R212" s="236">
        <f t="shared" si="33"/>
        <v>0</v>
      </c>
      <c r="S212" s="237">
        <v>0</v>
      </c>
      <c r="T212" s="236">
        <f t="shared" si="34"/>
        <v>0</v>
      </c>
      <c r="U212" s="236">
        <f t="shared" si="35"/>
        <v>0</v>
      </c>
      <c r="V212" s="236">
        <f t="shared" si="36"/>
        <v>0</v>
      </c>
      <c r="W212" s="236">
        <f t="shared" si="37"/>
        <v>0</v>
      </c>
      <c r="X212" s="236">
        <f t="shared" si="38"/>
        <v>0</v>
      </c>
      <c r="Y212" s="238">
        <f t="shared" si="41"/>
        <v>0</v>
      </c>
      <c r="Z212" s="238">
        <f t="shared" si="42"/>
        <v>0</v>
      </c>
      <c r="AB212" s="219">
        <v>0</v>
      </c>
      <c r="AC212" s="462">
        <f t="shared" si="43"/>
        <v>0</v>
      </c>
    </row>
    <row r="213" spans="1:29" ht="30" x14ac:dyDescent="0.25">
      <c r="A213" s="191" t="s">
        <v>1298</v>
      </c>
      <c r="B213" s="228" t="s">
        <v>1373</v>
      </c>
      <c r="C213" s="193" t="s">
        <v>1374</v>
      </c>
      <c r="D213" s="193"/>
      <c r="E213" s="194">
        <v>0</v>
      </c>
      <c r="F213" s="229">
        <v>0</v>
      </c>
      <c r="G213" s="230" t="s">
        <v>33</v>
      </c>
      <c r="H213" s="231">
        <v>0</v>
      </c>
      <c r="I213" s="232">
        <v>0</v>
      </c>
      <c r="J213" s="232">
        <v>0</v>
      </c>
      <c r="K213" s="232">
        <v>0</v>
      </c>
      <c r="L213" s="233">
        <v>0</v>
      </c>
      <c r="M213" s="232">
        <f t="shared" si="39"/>
        <v>0</v>
      </c>
      <c r="N213" s="234">
        <v>0</v>
      </c>
      <c r="O213" s="232">
        <f t="shared" si="40"/>
        <v>0</v>
      </c>
      <c r="P213" s="243"/>
      <c r="Q213" s="216"/>
      <c r="R213" s="236">
        <f t="shared" si="33"/>
        <v>0</v>
      </c>
      <c r="S213" s="237">
        <v>0</v>
      </c>
      <c r="T213" s="236">
        <f t="shared" si="34"/>
        <v>0</v>
      </c>
      <c r="U213" s="236">
        <f t="shared" si="35"/>
        <v>0</v>
      </c>
      <c r="V213" s="236">
        <f t="shared" si="36"/>
        <v>0</v>
      </c>
      <c r="W213" s="236">
        <f t="shared" si="37"/>
        <v>0</v>
      </c>
      <c r="X213" s="236">
        <f t="shared" si="38"/>
        <v>0</v>
      </c>
      <c r="Y213" s="238">
        <f t="shared" si="41"/>
        <v>0</v>
      </c>
      <c r="Z213" s="238">
        <f t="shared" si="42"/>
        <v>0</v>
      </c>
      <c r="AB213" s="219">
        <v>0</v>
      </c>
      <c r="AC213" s="462">
        <f t="shared" si="43"/>
        <v>0</v>
      </c>
    </row>
    <row r="214" spans="1:29" ht="30" x14ac:dyDescent="0.25">
      <c r="A214" s="191" t="s">
        <v>1601</v>
      </c>
      <c r="B214" s="228" t="s">
        <v>1606</v>
      </c>
      <c r="C214" s="193" t="s">
        <v>1607</v>
      </c>
      <c r="D214" s="193"/>
      <c r="E214" s="194">
        <v>50</v>
      </c>
      <c r="F214" s="229">
        <v>50</v>
      </c>
      <c r="G214" s="230" t="s">
        <v>33</v>
      </c>
      <c r="H214" s="231">
        <v>0</v>
      </c>
      <c r="I214" s="232">
        <v>0</v>
      </c>
      <c r="J214" s="232">
        <v>0</v>
      </c>
      <c r="K214" s="232">
        <v>0</v>
      </c>
      <c r="L214" s="233">
        <v>0</v>
      </c>
      <c r="M214" s="232">
        <f t="shared" si="39"/>
        <v>0</v>
      </c>
      <c r="N214" s="234">
        <v>0</v>
      </c>
      <c r="O214" s="232">
        <f t="shared" si="40"/>
        <v>0</v>
      </c>
      <c r="P214" s="243"/>
      <c r="Q214" s="216"/>
      <c r="R214" s="236">
        <f t="shared" si="33"/>
        <v>0</v>
      </c>
      <c r="S214" s="237">
        <v>0</v>
      </c>
      <c r="T214" s="236">
        <f t="shared" si="34"/>
        <v>0</v>
      </c>
      <c r="U214" s="236">
        <f t="shared" si="35"/>
        <v>0</v>
      </c>
      <c r="V214" s="236">
        <f t="shared" si="36"/>
        <v>0</v>
      </c>
      <c r="W214" s="236">
        <f t="shared" si="37"/>
        <v>0</v>
      </c>
      <c r="X214" s="236">
        <f t="shared" si="38"/>
        <v>0</v>
      </c>
      <c r="Y214" s="238">
        <f t="shared" si="41"/>
        <v>0</v>
      </c>
      <c r="Z214" s="238">
        <f t="shared" si="42"/>
        <v>0</v>
      </c>
      <c r="AB214" s="219">
        <v>0</v>
      </c>
      <c r="AC214" s="462">
        <f t="shared" si="43"/>
        <v>0</v>
      </c>
    </row>
    <row r="215" spans="1:29" ht="30" x14ac:dyDescent="0.25">
      <c r="A215" s="191" t="s">
        <v>1601</v>
      </c>
      <c r="B215" s="228" t="s">
        <v>1608</v>
      </c>
      <c r="C215" s="193" t="s">
        <v>1609</v>
      </c>
      <c r="D215" s="193"/>
      <c r="E215" s="194">
        <v>17.16</v>
      </c>
      <c r="F215" s="229">
        <v>17.16</v>
      </c>
      <c r="G215" s="230" t="s">
        <v>33</v>
      </c>
      <c r="H215" s="231">
        <v>0</v>
      </c>
      <c r="I215" s="232">
        <v>0</v>
      </c>
      <c r="J215" s="232">
        <v>0</v>
      </c>
      <c r="K215" s="232">
        <v>0</v>
      </c>
      <c r="L215" s="233">
        <v>0</v>
      </c>
      <c r="M215" s="232">
        <f t="shared" si="39"/>
        <v>0</v>
      </c>
      <c r="N215" s="234">
        <v>0</v>
      </c>
      <c r="O215" s="232">
        <f t="shared" si="40"/>
        <v>0</v>
      </c>
      <c r="P215" s="243"/>
      <c r="Q215" s="216"/>
      <c r="R215" s="236">
        <f t="shared" si="33"/>
        <v>0</v>
      </c>
      <c r="S215" s="237">
        <v>0</v>
      </c>
      <c r="T215" s="236">
        <f t="shared" si="34"/>
        <v>0</v>
      </c>
      <c r="U215" s="236">
        <f t="shared" si="35"/>
        <v>0</v>
      </c>
      <c r="V215" s="236">
        <f t="shared" si="36"/>
        <v>0</v>
      </c>
      <c r="W215" s="236">
        <f t="shared" si="37"/>
        <v>0</v>
      </c>
      <c r="X215" s="236">
        <f t="shared" si="38"/>
        <v>0</v>
      </c>
      <c r="Y215" s="238">
        <f t="shared" si="41"/>
        <v>0</v>
      </c>
      <c r="Z215" s="238">
        <f t="shared" si="42"/>
        <v>0</v>
      </c>
      <c r="AB215" s="219">
        <v>0</v>
      </c>
      <c r="AC215" s="462">
        <f t="shared" si="43"/>
        <v>0</v>
      </c>
    </row>
    <row r="216" spans="1:29" ht="30" x14ac:dyDescent="0.25">
      <c r="A216" s="191" t="s">
        <v>674</v>
      </c>
      <c r="B216" s="228" t="s">
        <v>741</v>
      </c>
      <c r="C216" s="193" t="s">
        <v>742</v>
      </c>
      <c r="D216" s="193"/>
      <c r="E216" s="194">
        <v>94.7</v>
      </c>
      <c r="F216" s="229">
        <v>94.7</v>
      </c>
      <c r="G216" s="230" t="s">
        <v>33</v>
      </c>
      <c r="H216" s="231">
        <v>4</v>
      </c>
      <c r="I216" s="232">
        <v>0</v>
      </c>
      <c r="J216" s="232">
        <v>0</v>
      </c>
      <c r="K216" s="232">
        <v>0</v>
      </c>
      <c r="L216" s="233">
        <v>0</v>
      </c>
      <c r="M216" s="232">
        <f t="shared" si="39"/>
        <v>4</v>
      </c>
      <c r="N216" s="234">
        <v>4</v>
      </c>
      <c r="O216" s="232">
        <f t="shared" si="40"/>
        <v>0</v>
      </c>
      <c r="P216" s="246"/>
      <c r="Q216" s="216"/>
      <c r="R216" s="236">
        <f t="shared" si="33"/>
        <v>378.8</v>
      </c>
      <c r="S216" s="237">
        <v>0</v>
      </c>
      <c r="T216" s="236">
        <f t="shared" si="34"/>
        <v>0</v>
      </c>
      <c r="U216" s="236">
        <f t="shared" si="35"/>
        <v>0</v>
      </c>
      <c r="V216" s="236">
        <f t="shared" si="36"/>
        <v>0</v>
      </c>
      <c r="W216" s="236">
        <f t="shared" si="37"/>
        <v>0</v>
      </c>
      <c r="X216" s="236">
        <f t="shared" si="38"/>
        <v>378.8</v>
      </c>
      <c r="Y216" s="238">
        <f t="shared" si="41"/>
        <v>378.8</v>
      </c>
      <c r="Z216" s="238">
        <f t="shared" si="42"/>
        <v>0</v>
      </c>
      <c r="AB216" s="219">
        <v>378.8</v>
      </c>
      <c r="AC216" s="462">
        <f t="shared" si="43"/>
        <v>0</v>
      </c>
    </row>
    <row r="217" spans="1:29" ht="30" x14ac:dyDescent="0.25">
      <c r="A217" s="191" t="s">
        <v>674</v>
      </c>
      <c r="B217" s="228" t="s">
        <v>743</v>
      </c>
      <c r="C217" s="193" t="s">
        <v>744</v>
      </c>
      <c r="D217" s="193"/>
      <c r="E217" s="194">
        <v>175</v>
      </c>
      <c r="F217" s="229">
        <v>175</v>
      </c>
      <c r="G217" s="230" t="s">
        <v>33</v>
      </c>
      <c r="H217" s="231">
        <v>0</v>
      </c>
      <c r="I217" s="232">
        <v>0</v>
      </c>
      <c r="J217" s="232">
        <v>0</v>
      </c>
      <c r="K217" s="232">
        <v>0</v>
      </c>
      <c r="L217" s="233">
        <v>0</v>
      </c>
      <c r="M217" s="232">
        <f t="shared" si="39"/>
        <v>0</v>
      </c>
      <c r="N217" s="234">
        <v>0</v>
      </c>
      <c r="O217" s="232">
        <f t="shared" si="40"/>
        <v>0</v>
      </c>
      <c r="P217" s="243"/>
      <c r="Q217" s="216"/>
      <c r="R217" s="236">
        <f t="shared" si="33"/>
        <v>0</v>
      </c>
      <c r="S217" s="237">
        <v>0</v>
      </c>
      <c r="T217" s="236">
        <f t="shared" si="34"/>
        <v>0</v>
      </c>
      <c r="U217" s="236">
        <f t="shared" si="35"/>
        <v>0</v>
      </c>
      <c r="V217" s="236">
        <f t="shared" si="36"/>
        <v>0</v>
      </c>
      <c r="W217" s="236">
        <f t="shared" si="37"/>
        <v>0</v>
      </c>
      <c r="X217" s="236">
        <f t="shared" si="38"/>
        <v>0</v>
      </c>
      <c r="Y217" s="238">
        <f t="shared" si="41"/>
        <v>0</v>
      </c>
      <c r="Z217" s="238">
        <f t="shared" si="42"/>
        <v>0</v>
      </c>
      <c r="AB217" s="219">
        <v>0</v>
      </c>
      <c r="AC217" s="462">
        <f t="shared" si="43"/>
        <v>0</v>
      </c>
    </row>
    <row r="218" spans="1:29" ht="30" x14ac:dyDescent="0.25">
      <c r="A218" s="191" t="s">
        <v>674</v>
      </c>
      <c r="B218" s="228" t="s">
        <v>745</v>
      </c>
      <c r="C218" s="193" t="s">
        <v>746</v>
      </c>
      <c r="D218" s="193"/>
      <c r="E218" s="194">
        <v>115</v>
      </c>
      <c r="F218" s="229">
        <v>115</v>
      </c>
      <c r="G218" s="230" t="s">
        <v>33</v>
      </c>
      <c r="H218" s="231">
        <v>0</v>
      </c>
      <c r="I218" s="232">
        <v>0</v>
      </c>
      <c r="J218" s="232">
        <v>0</v>
      </c>
      <c r="K218" s="232">
        <v>0</v>
      </c>
      <c r="L218" s="233">
        <v>0</v>
      </c>
      <c r="M218" s="232">
        <f t="shared" si="39"/>
        <v>0</v>
      </c>
      <c r="N218" s="234">
        <v>0</v>
      </c>
      <c r="O218" s="232">
        <f t="shared" si="40"/>
        <v>0</v>
      </c>
      <c r="P218" s="242"/>
      <c r="Q218" s="216"/>
      <c r="R218" s="236">
        <f t="shared" si="33"/>
        <v>0</v>
      </c>
      <c r="S218" s="237">
        <v>0</v>
      </c>
      <c r="T218" s="236">
        <f t="shared" si="34"/>
        <v>0</v>
      </c>
      <c r="U218" s="236">
        <f t="shared" si="35"/>
        <v>0</v>
      </c>
      <c r="V218" s="236">
        <f t="shared" si="36"/>
        <v>0</v>
      </c>
      <c r="W218" s="236">
        <f t="shared" si="37"/>
        <v>0</v>
      </c>
      <c r="X218" s="236">
        <f t="shared" si="38"/>
        <v>0</v>
      </c>
      <c r="Y218" s="238">
        <f t="shared" si="41"/>
        <v>0</v>
      </c>
      <c r="Z218" s="238">
        <f t="shared" si="42"/>
        <v>0</v>
      </c>
      <c r="AB218" s="219">
        <v>0</v>
      </c>
      <c r="AC218" s="462">
        <f t="shared" si="43"/>
        <v>0</v>
      </c>
    </row>
    <row r="219" spans="1:29" ht="18" x14ac:dyDescent="0.25">
      <c r="A219" s="191" t="s">
        <v>1053</v>
      </c>
      <c r="B219" s="228" t="s">
        <v>1106</v>
      </c>
      <c r="C219" s="193" t="s">
        <v>1107</v>
      </c>
      <c r="D219" s="193"/>
      <c r="E219" s="194">
        <v>11644.83</v>
      </c>
      <c r="F219" s="229">
        <v>11644.83</v>
      </c>
      <c r="G219" s="230" t="s">
        <v>33</v>
      </c>
      <c r="H219" s="231">
        <v>1</v>
      </c>
      <c r="I219" s="232">
        <v>0</v>
      </c>
      <c r="J219" s="232">
        <v>0</v>
      </c>
      <c r="K219" s="232">
        <v>0</v>
      </c>
      <c r="L219" s="233">
        <v>0</v>
      </c>
      <c r="M219" s="232">
        <f t="shared" si="39"/>
        <v>1</v>
      </c>
      <c r="N219" s="234">
        <v>1</v>
      </c>
      <c r="O219" s="232">
        <f t="shared" si="40"/>
        <v>0</v>
      </c>
      <c r="P219" s="242"/>
      <c r="Q219" s="216"/>
      <c r="R219" s="236">
        <f t="shared" si="33"/>
        <v>11644.83</v>
      </c>
      <c r="S219" s="237">
        <v>0</v>
      </c>
      <c r="T219" s="236">
        <f t="shared" si="34"/>
        <v>0</v>
      </c>
      <c r="U219" s="236">
        <f t="shared" si="35"/>
        <v>0</v>
      </c>
      <c r="V219" s="236">
        <f t="shared" si="36"/>
        <v>0</v>
      </c>
      <c r="W219" s="236">
        <f t="shared" si="37"/>
        <v>0</v>
      </c>
      <c r="X219" s="236">
        <f t="shared" si="38"/>
        <v>11644.83</v>
      </c>
      <c r="Y219" s="238">
        <f t="shared" si="41"/>
        <v>11644.83</v>
      </c>
      <c r="Z219" s="238">
        <f t="shared" si="42"/>
        <v>0</v>
      </c>
      <c r="AB219" s="219">
        <v>11644.83</v>
      </c>
      <c r="AC219" s="462">
        <f t="shared" si="43"/>
        <v>0</v>
      </c>
    </row>
    <row r="220" spans="1:29" ht="30" x14ac:dyDescent="0.25">
      <c r="A220" s="191" t="s">
        <v>1423</v>
      </c>
      <c r="B220" s="228" t="s">
        <v>1952</v>
      </c>
      <c r="C220" s="202" t="s">
        <v>1953</v>
      </c>
      <c r="D220" s="491" t="s">
        <v>2655</v>
      </c>
      <c r="E220" s="203">
        <v>16.010000000000002</v>
      </c>
      <c r="F220" s="250">
        <v>197.2</v>
      </c>
      <c r="G220" s="316" t="s">
        <v>33</v>
      </c>
      <c r="H220" s="317">
        <v>0</v>
      </c>
      <c r="I220" s="251">
        <v>1</v>
      </c>
      <c r="J220" s="251">
        <v>0</v>
      </c>
      <c r="K220" s="251">
        <v>0</v>
      </c>
      <c r="L220" s="318">
        <v>0</v>
      </c>
      <c r="M220" s="232">
        <f t="shared" si="39"/>
        <v>1</v>
      </c>
      <c r="N220" s="252">
        <v>1</v>
      </c>
      <c r="O220" s="232">
        <f t="shared" si="40"/>
        <v>0</v>
      </c>
      <c r="P220" s="320"/>
      <c r="Q220" s="216"/>
      <c r="R220" s="236">
        <f t="shared" si="33"/>
        <v>0</v>
      </c>
      <c r="S220" s="237">
        <v>0</v>
      </c>
      <c r="T220" s="489">
        <f t="shared" si="34"/>
        <v>197.2</v>
      </c>
      <c r="U220" s="236">
        <f t="shared" si="35"/>
        <v>0</v>
      </c>
      <c r="V220" s="236">
        <f t="shared" si="36"/>
        <v>0</v>
      </c>
      <c r="W220" s="236">
        <f t="shared" si="37"/>
        <v>0</v>
      </c>
      <c r="X220" s="236">
        <f t="shared" si="38"/>
        <v>197.2</v>
      </c>
      <c r="Y220" s="238">
        <f t="shared" si="41"/>
        <v>197.2</v>
      </c>
      <c r="Z220" s="238">
        <f t="shared" si="42"/>
        <v>0</v>
      </c>
      <c r="AB220" s="219">
        <v>0</v>
      </c>
      <c r="AC220" s="462">
        <f t="shared" si="43"/>
        <v>0</v>
      </c>
    </row>
    <row r="221" spans="1:29" ht="18" x14ac:dyDescent="0.25">
      <c r="A221" s="191" t="s">
        <v>1298</v>
      </c>
      <c r="B221" s="228" t="s">
        <v>1375</v>
      </c>
      <c r="C221" s="193" t="s">
        <v>1376</v>
      </c>
      <c r="D221" s="193"/>
      <c r="E221" s="194">
        <v>23.55</v>
      </c>
      <c r="F221" s="229">
        <v>23.55</v>
      </c>
      <c r="G221" s="230" t="s">
        <v>1368</v>
      </c>
      <c r="H221" s="231">
        <v>20</v>
      </c>
      <c r="I221" s="232">
        <v>0</v>
      </c>
      <c r="J221" s="232">
        <v>0</v>
      </c>
      <c r="K221" s="232">
        <v>0</v>
      </c>
      <c r="L221" s="233">
        <v>0</v>
      </c>
      <c r="M221" s="232">
        <f t="shared" si="39"/>
        <v>20</v>
      </c>
      <c r="N221" s="234">
        <v>20</v>
      </c>
      <c r="O221" s="232">
        <f t="shared" si="40"/>
        <v>0</v>
      </c>
      <c r="P221" s="242"/>
      <c r="Q221" s="216"/>
      <c r="R221" s="236">
        <f t="shared" si="33"/>
        <v>471</v>
      </c>
      <c r="S221" s="237">
        <v>0</v>
      </c>
      <c r="T221" s="236">
        <f t="shared" si="34"/>
        <v>0</v>
      </c>
      <c r="U221" s="236">
        <f t="shared" si="35"/>
        <v>0</v>
      </c>
      <c r="V221" s="236">
        <f t="shared" si="36"/>
        <v>0</v>
      </c>
      <c r="W221" s="236">
        <f t="shared" si="37"/>
        <v>0</v>
      </c>
      <c r="X221" s="236">
        <f t="shared" si="38"/>
        <v>471</v>
      </c>
      <c r="Y221" s="238">
        <f t="shared" si="41"/>
        <v>471</v>
      </c>
      <c r="Z221" s="238">
        <f t="shared" si="42"/>
        <v>0</v>
      </c>
      <c r="AB221" s="219">
        <v>471</v>
      </c>
      <c r="AC221" s="462">
        <f t="shared" si="43"/>
        <v>0</v>
      </c>
    </row>
    <row r="222" spans="1:29" ht="30" x14ac:dyDescent="0.25">
      <c r="A222" s="191" t="s">
        <v>1271</v>
      </c>
      <c r="B222" s="228" t="s">
        <v>1679</v>
      </c>
      <c r="C222" s="193" t="s">
        <v>1680</v>
      </c>
      <c r="D222" s="193"/>
      <c r="E222" s="194">
        <v>66.7</v>
      </c>
      <c r="F222" s="229">
        <v>66.7</v>
      </c>
      <c r="G222" s="230" t="s">
        <v>33</v>
      </c>
      <c r="H222" s="231">
        <v>0</v>
      </c>
      <c r="I222" s="232">
        <v>0</v>
      </c>
      <c r="J222" s="232">
        <v>0</v>
      </c>
      <c r="K222" s="232">
        <v>0</v>
      </c>
      <c r="L222" s="233">
        <v>0</v>
      </c>
      <c r="M222" s="232">
        <f t="shared" si="39"/>
        <v>0</v>
      </c>
      <c r="N222" s="234">
        <v>0</v>
      </c>
      <c r="O222" s="232">
        <f t="shared" si="40"/>
        <v>0</v>
      </c>
      <c r="P222" s="242"/>
      <c r="Q222" s="216"/>
      <c r="R222" s="236">
        <f t="shared" si="33"/>
        <v>0</v>
      </c>
      <c r="S222" s="237">
        <v>0</v>
      </c>
      <c r="T222" s="236">
        <f t="shared" si="34"/>
        <v>0</v>
      </c>
      <c r="U222" s="236">
        <f t="shared" si="35"/>
        <v>0</v>
      </c>
      <c r="V222" s="236">
        <f t="shared" si="36"/>
        <v>0</v>
      </c>
      <c r="W222" s="236">
        <f t="shared" si="37"/>
        <v>0</v>
      </c>
      <c r="X222" s="236">
        <f t="shared" si="38"/>
        <v>0</v>
      </c>
      <c r="Y222" s="238">
        <f t="shared" si="41"/>
        <v>0</v>
      </c>
      <c r="Z222" s="238">
        <f t="shared" si="42"/>
        <v>0</v>
      </c>
      <c r="AB222" s="219">
        <v>0</v>
      </c>
      <c r="AC222" s="462">
        <f t="shared" si="43"/>
        <v>0</v>
      </c>
    </row>
    <row r="223" spans="1:29" ht="18" x14ac:dyDescent="0.25">
      <c r="A223" s="191" t="s">
        <v>1271</v>
      </c>
      <c r="B223" s="228" t="s">
        <v>1681</v>
      </c>
      <c r="C223" s="193" t="s">
        <v>1682</v>
      </c>
      <c r="D223" s="193"/>
      <c r="E223" s="194">
        <v>11</v>
      </c>
      <c r="F223" s="229">
        <v>11</v>
      </c>
      <c r="G223" s="230" t="s">
        <v>53</v>
      </c>
      <c r="H223" s="231">
        <v>0</v>
      </c>
      <c r="I223" s="232">
        <v>0</v>
      </c>
      <c r="J223" s="232">
        <v>0</v>
      </c>
      <c r="K223" s="232">
        <v>0</v>
      </c>
      <c r="L223" s="233">
        <v>0</v>
      </c>
      <c r="M223" s="232">
        <f t="shared" si="39"/>
        <v>0</v>
      </c>
      <c r="N223" s="234">
        <v>0</v>
      </c>
      <c r="O223" s="232">
        <f t="shared" si="40"/>
        <v>0</v>
      </c>
      <c r="P223" s="243"/>
      <c r="Q223" s="216"/>
      <c r="R223" s="236">
        <f t="shared" si="33"/>
        <v>0</v>
      </c>
      <c r="S223" s="237">
        <v>0</v>
      </c>
      <c r="T223" s="236">
        <f t="shared" si="34"/>
        <v>0</v>
      </c>
      <c r="U223" s="236">
        <f t="shared" si="35"/>
        <v>0</v>
      </c>
      <c r="V223" s="236">
        <f t="shared" si="36"/>
        <v>0</v>
      </c>
      <c r="W223" s="236">
        <f t="shared" si="37"/>
        <v>0</v>
      </c>
      <c r="X223" s="236">
        <f t="shared" si="38"/>
        <v>0</v>
      </c>
      <c r="Y223" s="238">
        <f t="shared" si="41"/>
        <v>0</v>
      </c>
      <c r="Z223" s="238">
        <f t="shared" si="42"/>
        <v>0</v>
      </c>
      <c r="AB223" s="219">
        <v>0</v>
      </c>
      <c r="AC223" s="462">
        <f t="shared" si="43"/>
        <v>0</v>
      </c>
    </row>
    <row r="224" spans="1:29" ht="18" x14ac:dyDescent="0.25">
      <c r="A224" s="191" t="s">
        <v>1270</v>
      </c>
      <c r="B224" s="228" t="s">
        <v>1514</v>
      </c>
      <c r="C224" s="193" t="s">
        <v>1515</v>
      </c>
      <c r="D224" s="193"/>
      <c r="E224" s="194">
        <v>232</v>
      </c>
      <c r="F224" s="229">
        <v>232</v>
      </c>
      <c r="G224" s="230" t="s">
        <v>33</v>
      </c>
      <c r="H224" s="231">
        <v>13</v>
      </c>
      <c r="I224" s="232">
        <v>0</v>
      </c>
      <c r="J224" s="232">
        <v>0</v>
      </c>
      <c r="K224" s="232">
        <v>1</v>
      </c>
      <c r="L224" s="233">
        <v>0</v>
      </c>
      <c r="M224" s="232">
        <f t="shared" si="39"/>
        <v>12</v>
      </c>
      <c r="N224" s="234">
        <v>12</v>
      </c>
      <c r="O224" s="232">
        <f t="shared" si="40"/>
        <v>0</v>
      </c>
      <c r="P224" s="243"/>
      <c r="Q224" s="216"/>
      <c r="R224" s="236">
        <f t="shared" si="33"/>
        <v>3016</v>
      </c>
      <c r="S224" s="237">
        <v>0</v>
      </c>
      <c r="T224" s="236">
        <f t="shared" si="34"/>
        <v>0</v>
      </c>
      <c r="U224" s="236">
        <f t="shared" si="35"/>
        <v>0</v>
      </c>
      <c r="V224" s="236">
        <f t="shared" si="36"/>
        <v>232</v>
      </c>
      <c r="W224" s="236">
        <f t="shared" si="37"/>
        <v>0</v>
      </c>
      <c r="X224" s="236">
        <f t="shared" si="38"/>
        <v>2784</v>
      </c>
      <c r="Y224" s="238">
        <f t="shared" si="41"/>
        <v>2784</v>
      </c>
      <c r="Z224" s="238">
        <f t="shared" si="42"/>
        <v>0</v>
      </c>
      <c r="AB224" s="219">
        <v>3016</v>
      </c>
      <c r="AC224" s="462">
        <f t="shared" si="43"/>
        <v>0</v>
      </c>
    </row>
    <row r="225" spans="1:29" ht="18" x14ac:dyDescent="0.25">
      <c r="A225" s="191" t="s">
        <v>1271</v>
      </c>
      <c r="B225" s="228" t="s">
        <v>1683</v>
      </c>
      <c r="C225" s="193" t="s">
        <v>1684</v>
      </c>
      <c r="D225" s="193"/>
      <c r="E225" s="194">
        <v>238</v>
      </c>
      <c r="F225" s="229">
        <v>238</v>
      </c>
      <c r="G225" s="230" t="s">
        <v>53</v>
      </c>
      <c r="H225" s="231">
        <v>0</v>
      </c>
      <c r="I225" s="232">
        <v>0</v>
      </c>
      <c r="J225" s="232">
        <v>0</v>
      </c>
      <c r="K225" s="232">
        <v>0</v>
      </c>
      <c r="L225" s="233">
        <v>0</v>
      </c>
      <c r="M225" s="232">
        <f t="shared" si="39"/>
        <v>0</v>
      </c>
      <c r="N225" s="234">
        <v>0</v>
      </c>
      <c r="O225" s="232">
        <f t="shared" si="40"/>
        <v>0</v>
      </c>
      <c r="P225" s="243"/>
      <c r="Q225" s="216"/>
      <c r="R225" s="236">
        <f t="shared" si="33"/>
        <v>0</v>
      </c>
      <c r="S225" s="237">
        <v>0</v>
      </c>
      <c r="T225" s="236">
        <f t="shared" si="34"/>
        <v>0</v>
      </c>
      <c r="U225" s="236">
        <f t="shared" si="35"/>
        <v>0</v>
      </c>
      <c r="V225" s="236">
        <f t="shared" si="36"/>
        <v>0</v>
      </c>
      <c r="W225" s="236">
        <f t="shared" si="37"/>
        <v>0</v>
      </c>
      <c r="X225" s="236">
        <f t="shared" si="38"/>
        <v>0</v>
      </c>
      <c r="Y225" s="238">
        <f t="shared" si="41"/>
        <v>0</v>
      </c>
      <c r="Z225" s="238">
        <f t="shared" si="42"/>
        <v>0</v>
      </c>
      <c r="AB225" s="219">
        <v>0</v>
      </c>
      <c r="AC225" s="462">
        <f t="shared" si="43"/>
        <v>0</v>
      </c>
    </row>
    <row r="226" spans="1:29" ht="30" x14ac:dyDescent="0.25">
      <c r="A226" s="191" t="s">
        <v>659</v>
      </c>
      <c r="B226" s="228" t="s">
        <v>660</v>
      </c>
      <c r="C226" s="193" t="s">
        <v>661</v>
      </c>
      <c r="D226" s="193"/>
      <c r="E226" s="194">
        <v>93.99</v>
      </c>
      <c r="F226" s="229">
        <v>93.99</v>
      </c>
      <c r="G226" s="230" t="s">
        <v>33</v>
      </c>
      <c r="H226" s="231">
        <v>0</v>
      </c>
      <c r="I226" s="232">
        <v>0</v>
      </c>
      <c r="J226" s="232">
        <v>0</v>
      </c>
      <c r="K226" s="232">
        <v>0</v>
      </c>
      <c r="L226" s="233">
        <v>0</v>
      </c>
      <c r="M226" s="232">
        <f t="shared" si="39"/>
        <v>0</v>
      </c>
      <c r="N226" s="234">
        <v>0</v>
      </c>
      <c r="O226" s="232">
        <f t="shared" si="40"/>
        <v>0</v>
      </c>
      <c r="P226" s="243"/>
      <c r="Q226" s="216"/>
      <c r="R226" s="236">
        <f t="shared" si="33"/>
        <v>0</v>
      </c>
      <c r="S226" s="237">
        <v>0</v>
      </c>
      <c r="T226" s="236">
        <f t="shared" si="34"/>
        <v>0</v>
      </c>
      <c r="U226" s="236">
        <f t="shared" si="35"/>
        <v>0</v>
      </c>
      <c r="V226" s="236">
        <f t="shared" si="36"/>
        <v>0</v>
      </c>
      <c r="W226" s="236">
        <f t="shared" si="37"/>
        <v>0</v>
      </c>
      <c r="X226" s="236">
        <f t="shared" si="38"/>
        <v>0</v>
      </c>
      <c r="Y226" s="238">
        <f t="shared" si="41"/>
        <v>0</v>
      </c>
      <c r="Z226" s="238">
        <f t="shared" si="42"/>
        <v>0</v>
      </c>
      <c r="AB226" s="219">
        <v>0</v>
      </c>
      <c r="AC226" s="462">
        <f t="shared" si="43"/>
        <v>0</v>
      </c>
    </row>
    <row r="227" spans="1:29" ht="18" x14ac:dyDescent="0.25">
      <c r="A227" s="191" t="s">
        <v>228</v>
      </c>
      <c r="B227" s="228" t="s">
        <v>255</v>
      </c>
      <c r="C227" s="193" t="s">
        <v>256</v>
      </c>
      <c r="D227" s="193"/>
      <c r="E227" s="194">
        <v>139.72999999999999</v>
      </c>
      <c r="F227" s="229">
        <v>139.72999999999999</v>
      </c>
      <c r="G227" s="230" t="s">
        <v>33</v>
      </c>
      <c r="H227" s="231">
        <v>0</v>
      </c>
      <c r="I227" s="232">
        <v>0</v>
      </c>
      <c r="J227" s="232">
        <v>0</v>
      </c>
      <c r="K227" s="232">
        <v>0</v>
      </c>
      <c r="L227" s="233">
        <v>0</v>
      </c>
      <c r="M227" s="232">
        <f t="shared" si="39"/>
        <v>0</v>
      </c>
      <c r="N227" s="234">
        <v>0</v>
      </c>
      <c r="O227" s="232">
        <f t="shared" si="40"/>
        <v>0</v>
      </c>
      <c r="P227" s="243"/>
      <c r="Q227" s="216"/>
      <c r="R227" s="236">
        <f t="shared" si="33"/>
        <v>0</v>
      </c>
      <c r="S227" s="237">
        <v>0</v>
      </c>
      <c r="T227" s="236">
        <f t="shared" si="34"/>
        <v>0</v>
      </c>
      <c r="U227" s="236">
        <f t="shared" si="35"/>
        <v>0</v>
      </c>
      <c r="V227" s="236">
        <f t="shared" si="36"/>
        <v>0</v>
      </c>
      <c r="W227" s="236">
        <f t="shared" si="37"/>
        <v>0</v>
      </c>
      <c r="X227" s="236">
        <f t="shared" si="38"/>
        <v>0</v>
      </c>
      <c r="Y227" s="238">
        <f t="shared" si="41"/>
        <v>0</v>
      </c>
      <c r="Z227" s="238">
        <f t="shared" si="42"/>
        <v>0</v>
      </c>
      <c r="AB227" s="219">
        <v>0</v>
      </c>
      <c r="AC227" s="462">
        <f t="shared" si="43"/>
        <v>0</v>
      </c>
    </row>
    <row r="228" spans="1:29" ht="30" x14ac:dyDescent="0.25">
      <c r="A228" s="191" t="s">
        <v>228</v>
      </c>
      <c r="B228" s="228" t="s">
        <v>257</v>
      </c>
      <c r="C228" s="193" t="s">
        <v>258</v>
      </c>
      <c r="D228" s="193"/>
      <c r="E228" s="194">
        <v>220.01</v>
      </c>
      <c r="F228" s="229">
        <v>220.01</v>
      </c>
      <c r="G228" s="230" t="s">
        <v>33</v>
      </c>
      <c r="H228" s="231">
        <v>0</v>
      </c>
      <c r="I228" s="232">
        <v>0</v>
      </c>
      <c r="J228" s="232">
        <v>0</v>
      </c>
      <c r="K228" s="232">
        <v>0</v>
      </c>
      <c r="L228" s="233">
        <v>0</v>
      </c>
      <c r="M228" s="232">
        <f t="shared" si="39"/>
        <v>0</v>
      </c>
      <c r="N228" s="234">
        <v>0</v>
      </c>
      <c r="O228" s="232">
        <f t="shared" si="40"/>
        <v>0</v>
      </c>
      <c r="P228" s="243"/>
      <c r="Q228" s="216"/>
      <c r="R228" s="236">
        <f t="shared" si="33"/>
        <v>0</v>
      </c>
      <c r="S228" s="237">
        <v>0</v>
      </c>
      <c r="T228" s="236">
        <f t="shared" si="34"/>
        <v>0</v>
      </c>
      <c r="U228" s="236">
        <f t="shared" si="35"/>
        <v>0</v>
      </c>
      <c r="V228" s="236">
        <f t="shared" si="36"/>
        <v>0</v>
      </c>
      <c r="W228" s="236">
        <f t="shared" si="37"/>
        <v>0</v>
      </c>
      <c r="X228" s="236">
        <f t="shared" si="38"/>
        <v>0</v>
      </c>
      <c r="Y228" s="238">
        <f t="shared" si="41"/>
        <v>0</v>
      </c>
      <c r="Z228" s="238">
        <f t="shared" si="42"/>
        <v>0</v>
      </c>
      <c r="AB228" s="219">
        <v>0</v>
      </c>
      <c r="AC228" s="462">
        <f t="shared" si="43"/>
        <v>0</v>
      </c>
    </row>
    <row r="229" spans="1:29" ht="30" x14ac:dyDescent="0.25">
      <c r="A229" s="191" t="s">
        <v>228</v>
      </c>
      <c r="B229" s="228" t="s">
        <v>259</v>
      </c>
      <c r="C229" s="193" t="s">
        <v>260</v>
      </c>
      <c r="D229" s="193"/>
      <c r="E229" s="194">
        <v>356.94</v>
      </c>
      <c r="F229" s="229">
        <v>356.94</v>
      </c>
      <c r="G229" s="230" t="s">
        <v>33</v>
      </c>
      <c r="H229" s="231">
        <v>0</v>
      </c>
      <c r="I229" s="232">
        <v>0</v>
      </c>
      <c r="J229" s="232">
        <v>0</v>
      </c>
      <c r="K229" s="232">
        <v>0</v>
      </c>
      <c r="L229" s="233">
        <v>0</v>
      </c>
      <c r="M229" s="232">
        <f t="shared" si="39"/>
        <v>0</v>
      </c>
      <c r="N229" s="234">
        <v>0</v>
      </c>
      <c r="O229" s="232">
        <f t="shared" si="40"/>
        <v>0</v>
      </c>
      <c r="P229" s="242"/>
      <c r="Q229" s="216"/>
      <c r="R229" s="236">
        <f t="shared" si="33"/>
        <v>0</v>
      </c>
      <c r="S229" s="237">
        <v>0</v>
      </c>
      <c r="T229" s="236">
        <f t="shared" si="34"/>
        <v>0</v>
      </c>
      <c r="U229" s="236">
        <f t="shared" si="35"/>
        <v>0</v>
      </c>
      <c r="V229" s="236">
        <f t="shared" si="36"/>
        <v>0</v>
      </c>
      <c r="W229" s="236">
        <f t="shared" si="37"/>
        <v>0</v>
      </c>
      <c r="X229" s="236">
        <f t="shared" si="38"/>
        <v>0</v>
      </c>
      <c r="Y229" s="238">
        <f t="shared" si="41"/>
        <v>0</v>
      </c>
      <c r="Z229" s="238">
        <f t="shared" si="42"/>
        <v>0</v>
      </c>
      <c r="AB229" s="219">
        <v>0</v>
      </c>
      <c r="AC229" s="462">
        <f t="shared" si="43"/>
        <v>0</v>
      </c>
    </row>
    <row r="230" spans="1:29" ht="30" x14ac:dyDescent="0.25">
      <c r="A230" s="191" t="s">
        <v>1053</v>
      </c>
      <c r="B230" s="228" t="s">
        <v>1108</v>
      </c>
      <c r="C230" s="193" t="s">
        <v>1109</v>
      </c>
      <c r="D230" s="193"/>
      <c r="E230" s="194">
        <v>0</v>
      </c>
      <c r="F230" s="229">
        <v>0</v>
      </c>
      <c r="G230" s="230" t="s">
        <v>33</v>
      </c>
      <c r="H230" s="231">
        <v>0</v>
      </c>
      <c r="I230" s="232">
        <v>0</v>
      </c>
      <c r="J230" s="232">
        <v>0</v>
      </c>
      <c r="K230" s="232">
        <v>0</v>
      </c>
      <c r="L230" s="233">
        <v>0</v>
      </c>
      <c r="M230" s="232">
        <f t="shared" si="39"/>
        <v>0</v>
      </c>
      <c r="N230" s="234">
        <v>0</v>
      </c>
      <c r="O230" s="232">
        <f t="shared" si="40"/>
        <v>0</v>
      </c>
      <c r="P230" s="242"/>
      <c r="Q230" s="216"/>
      <c r="R230" s="236">
        <f t="shared" si="33"/>
        <v>0</v>
      </c>
      <c r="S230" s="237">
        <v>0</v>
      </c>
      <c r="T230" s="236">
        <f t="shared" si="34"/>
        <v>0</v>
      </c>
      <c r="U230" s="236">
        <f t="shared" si="35"/>
        <v>0</v>
      </c>
      <c r="V230" s="236">
        <f t="shared" si="36"/>
        <v>0</v>
      </c>
      <c r="W230" s="236">
        <f t="shared" si="37"/>
        <v>0</v>
      </c>
      <c r="X230" s="236">
        <f t="shared" si="38"/>
        <v>0</v>
      </c>
      <c r="Y230" s="238">
        <f t="shared" si="41"/>
        <v>0</v>
      </c>
      <c r="Z230" s="238">
        <f t="shared" si="42"/>
        <v>0</v>
      </c>
      <c r="AB230" s="219">
        <v>0</v>
      </c>
      <c r="AC230" s="462">
        <f t="shared" si="43"/>
        <v>0</v>
      </c>
    </row>
    <row r="231" spans="1:29" ht="18" x14ac:dyDescent="0.25">
      <c r="A231" s="191" t="s">
        <v>2632</v>
      </c>
      <c r="B231" s="228" t="s">
        <v>1110</v>
      </c>
      <c r="C231" s="193" t="s">
        <v>1111</v>
      </c>
      <c r="D231" s="193"/>
      <c r="E231" s="194">
        <v>243.1</v>
      </c>
      <c r="F231" s="229">
        <v>243.1</v>
      </c>
      <c r="G231" s="230" t="s">
        <v>33</v>
      </c>
      <c r="H231" s="231">
        <v>0</v>
      </c>
      <c r="I231" s="232">
        <v>0</v>
      </c>
      <c r="J231" s="232">
        <v>0</v>
      </c>
      <c r="K231" s="232">
        <v>0</v>
      </c>
      <c r="L231" s="233">
        <v>0</v>
      </c>
      <c r="M231" s="232">
        <f t="shared" si="39"/>
        <v>0</v>
      </c>
      <c r="N231" s="234">
        <v>0</v>
      </c>
      <c r="O231" s="232">
        <f t="shared" si="40"/>
        <v>0</v>
      </c>
      <c r="P231" s="242"/>
      <c r="Q231" s="216"/>
      <c r="R231" s="236">
        <f t="shared" si="33"/>
        <v>0</v>
      </c>
      <c r="S231" s="237">
        <v>0</v>
      </c>
      <c r="T231" s="236">
        <f t="shared" si="34"/>
        <v>0</v>
      </c>
      <c r="U231" s="236">
        <f t="shared" si="35"/>
        <v>0</v>
      </c>
      <c r="V231" s="236">
        <f t="shared" si="36"/>
        <v>0</v>
      </c>
      <c r="W231" s="236">
        <f t="shared" si="37"/>
        <v>0</v>
      </c>
      <c r="X231" s="236">
        <f t="shared" si="38"/>
        <v>0</v>
      </c>
      <c r="Y231" s="238">
        <f t="shared" si="41"/>
        <v>0</v>
      </c>
      <c r="Z231" s="238">
        <f t="shared" si="42"/>
        <v>0</v>
      </c>
      <c r="AB231" s="219">
        <v>0</v>
      </c>
      <c r="AC231" s="462">
        <f t="shared" si="43"/>
        <v>0</v>
      </c>
    </row>
    <row r="232" spans="1:29" ht="30" x14ac:dyDescent="0.25">
      <c r="A232" s="191" t="s">
        <v>1053</v>
      </c>
      <c r="B232" s="228" t="s">
        <v>1112</v>
      </c>
      <c r="C232" s="193" t="s">
        <v>1113</v>
      </c>
      <c r="D232" s="193"/>
      <c r="E232" s="194">
        <v>1997.44</v>
      </c>
      <c r="F232" s="229">
        <v>1997.44</v>
      </c>
      <c r="G232" s="230" t="s">
        <v>33</v>
      </c>
      <c r="H232" s="231">
        <v>1</v>
      </c>
      <c r="I232" s="232">
        <v>0</v>
      </c>
      <c r="J232" s="232">
        <v>0</v>
      </c>
      <c r="K232" s="232">
        <v>0</v>
      </c>
      <c r="L232" s="233">
        <v>0</v>
      </c>
      <c r="M232" s="232">
        <f t="shared" si="39"/>
        <v>1</v>
      </c>
      <c r="N232" s="234">
        <v>1</v>
      </c>
      <c r="O232" s="232">
        <f t="shared" si="40"/>
        <v>0</v>
      </c>
      <c r="P232" s="242"/>
      <c r="Q232" s="216"/>
      <c r="R232" s="236">
        <f t="shared" si="33"/>
        <v>1997.44</v>
      </c>
      <c r="S232" s="237">
        <v>0</v>
      </c>
      <c r="T232" s="236">
        <f t="shared" si="34"/>
        <v>0</v>
      </c>
      <c r="U232" s="236">
        <f t="shared" si="35"/>
        <v>0</v>
      </c>
      <c r="V232" s="236">
        <f t="shared" si="36"/>
        <v>0</v>
      </c>
      <c r="W232" s="236">
        <f t="shared" si="37"/>
        <v>0</v>
      </c>
      <c r="X232" s="236">
        <f t="shared" si="38"/>
        <v>1997.44</v>
      </c>
      <c r="Y232" s="238">
        <f t="shared" si="41"/>
        <v>1997.44</v>
      </c>
      <c r="Z232" s="238">
        <f t="shared" si="42"/>
        <v>0</v>
      </c>
      <c r="AB232" s="219">
        <v>1997.44</v>
      </c>
      <c r="AC232" s="462">
        <f t="shared" si="43"/>
        <v>0</v>
      </c>
    </row>
    <row r="233" spans="1:29" ht="30" x14ac:dyDescent="0.25">
      <c r="A233" s="191" t="s">
        <v>27</v>
      </c>
      <c r="B233" s="228" t="s">
        <v>64</v>
      </c>
      <c r="C233" s="193" t="s">
        <v>65</v>
      </c>
      <c r="D233" s="193"/>
      <c r="E233" s="194">
        <v>217.53</v>
      </c>
      <c r="F233" s="229">
        <v>217.53</v>
      </c>
      <c r="G233" s="230" t="s">
        <v>33</v>
      </c>
      <c r="H233" s="231">
        <v>1</v>
      </c>
      <c r="I233" s="232">
        <v>0</v>
      </c>
      <c r="J233" s="232">
        <v>0</v>
      </c>
      <c r="K233" s="232">
        <v>0</v>
      </c>
      <c r="L233" s="233">
        <v>0</v>
      </c>
      <c r="M233" s="232">
        <f t="shared" si="39"/>
        <v>1</v>
      </c>
      <c r="N233" s="234">
        <v>1</v>
      </c>
      <c r="O233" s="232">
        <f t="shared" si="40"/>
        <v>0</v>
      </c>
      <c r="P233" s="242"/>
      <c r="Q233" s="216"/>
      <c r="R233" s="236">
        <f t="shared" si="33"/>
        <v>217.53</v>
      </c>
      <c r="S233" s="237">
        <v>0</v>
      </c>
      <c r="T233" s="236">
        <f t="shared" si="34"/>
        <v>0</v>
      </c>
      <c r="U233" s="236">
        <f t="shared" si="35"/>
        <v>0</v>
      </c>
      <c r="V233" s="236">
        <f t="shared" si="36"/>
        <v>0</v>
      </c>
      <c r="W233" s="236">
        <f t="shared" si="37"/>
        <v>0</v>
      </c>
      <c r="X233" s="236">
        <f t="shared" si="38"/>
        <v>217.53</v>
      </c>
      <c r="Y233" s="238">
        <f t="shared" si="41"/>
        <v>217.53</v>
      </c>
      <c r="Z233" s="238">
        <f t="shared" si="42"/>
        <v>0</v>
      </c>
      <c r="AB233" s="219">
        <v>217.53</v>
      </c>
      <c r="AC233" s="462">
        <f t="shared" si="43"/>
        <v>0</v>
      </c>
    </row>
    <row r="234" spans="1:29" ht="30" x14ac:dyDescent="0.25">
      <c r="A234" s="191" t="s">
        <v>27</v>
      </c>
      <c r="B234" s="228" t="s">
        <v>66</v>
      </c>
      <c r="C234" s="193" t="s">
        <v>67</v>
      </c>
      <c r="D234" s="193"/>
      <c r="E234" s="194">
        <v>226.78</v>
      </c>
      <c r="F234" s="229">
        <v>226.78</v>
      </c>
      <c r="G234" s="230" t="s">
        <v>33</v>
      </c>
      <c r="H234" s="231">
        <v>13</v>
      </c>
      <c r="I234" s="232">
        <v>0</v>
      </c>
      <c r="J234" s="232">
        <v>0</v>
      </c>
      <c r="K234" s="232">
        <v>0</v>
      </c>
      <c r="L234" s="233">
        <v>0</v>
      </c>
      <c r="M234" s="232">
        <f t="shared" si="39"/>
        <v>13</v>
      </c>
      <c r="N234" s="234">
        <v>13</v>
      </c>
      <c r="O234" s="232">
        <f t="shared" si="40"/>
        <v>0</v>
      </c>
      <c r="P234" s="242"/>
      <c r="Q234" s="216"/>
      <c r="R234" s="236">
        <f t="shared" si="33"/>
        <v>2948.14</v>
      </c>
      <c r="S234" s="237">
        <v>0</v>
      </c>
      <c r="T234" s="236">
        <f t="shared" si="34"/>
        <v>0</v>
      </c>
      <c r="U234" s="236">
        <f t="shared" si="35"/>
        <v>0</v>
      </c>
      <c r="V234" s="236">
        <f t="shared" si="36"/>
        <v>0</v>
      </c>
      <c r="W234" s="236">
        <f t="shared" si="37"/>
        <v>0</v>
      </c>
      <c r="X234" s="236">
        <f t="shared" si="38"/>
        <v>2948.14</v>
      </c>
      <c r="Y234" s="238">
        <f t="shared" si="41"/>
        <v>2948.14</v>
      </c>
      <c r="Z234" s="238">
        <f t="shared" si="42"/>
        <v>0</v>
      </c>
      <c r="AB234" s="219">
        <v>2948.14</v>
      </c>
      <c r="AC234" s="462">
        <f t="shared" si="43"/>
        <v>0</v>
      </c>
    </row>
    <row r="235" spans="1:29" s="458" customFormat="1" ht="45" x14ac:dyDescent="0.25">
      <c r="A235" s="196" t="s">
        <v>27</v>
      </c>
      <c r="B235" s="245" t="s">
        <v>68</v>
      </c>
      <c r="C235" s="327" t="s">
        <v>69</v>
      </c>
      <c r="D235" s="493" t="s">
        <v>2658</v>
      </c>
      <c r="E235" s="328">
        <v>142.68</v>
      </c>
      <c r="F235" s="329">
        <v>118.32</v>
      </c>
      <c r="G235" s="330" t="s">
        <v>33</v>
      </c>
      <c r="H235" s="456">
        <v>5</v>
      </c>
      <c r="I235" s="251">
        <v>1</v>
      </c>
      <c r="J235" s="251">
        <v>0</v>
      </c>
      <c r="K235" s="251">
        <v>0</v>
      </c>
      <c r="L235" s="318">
        <v>0</v>
      </c>
      <c r="M235" s="232">
        <f t="shared" si="39"/>
        <v>6</v>
      </c>
      <c r="N235" s="252">
        <v>5</v>
      </c>
      <c r="O235" s="232">
        <f t="shared" si="40"/>
        <v>-1</v>
      </c>
      <c r="P235" s="322" t="s">
        <v>3176</v>
      </c>
      <c r="Q235" s="225"/>
      <c r="R235" s="236">
        <f t="shared" si="33"/>
        <v>713.40000000000009</v>
      </c>
      <c r="S235" s="237">
        <v>-121.8</v>
      </c>
      <c r="T235" s="489">
        <f t="shared" si="34"/>
        <v>118.32</v>
      </c>
      <c r="U235" s="236">
        <f t="shared" si="35"/>
        <v>0</v>
      </c>
      <c r="V235" s="236">
        <f t="shared" si="36"/>
        <v>0</v>
      </c>
      <c r="W235" s="236">
        <f t="shared" si="37"/>
        <v>0</v>
      </c>
      <c r="X235" s="236">
        <f t="shared" si="38"/>
        <v>709.92000000000007</v>
      </c>
      <c r="Y235" s="238">
        <f t="shared" si="41"/>
        <v>709.92</v>
      </c>
      <c r="Z235" s="238">
        <f t="shared" si="42"/>
        <v>0</v>
      </c>
      <c r="AB235" s="458">
        <v>713.40000000000009</v>
      </c>
      <c r="AC235" s="462">
        <f t="shared" si="43"/>
        <v>0</v>
      </c>
    </row>
    <row r="236" spans="1:29" ht="18" x14ac:dyDescent="0.25">
      <c r="A236" s="191" t="s">
        <v>27</v>
      </c>
      <c r="B236" s="228" t="s">
        <v>70</v>
      </c>
      <c r="C236" s="193" t="s">
        <v>71</v>
      </c>
      <c r="D236" s="193"/>
      <c r="E236" s="194">
        <v>98.6</v>
      </c>
      <c r="F236" s="229">
        <v>98.6</v>
      </c>
      <c r="G236" s="230" t="s">
        <v>33</v>
      </c>
      <c r="H236" s="231">
        <v>1</v>
      </c>
      <c r="I236" s="232">
        <v>0</v>
      </c>
      <c r="J236" s="232">
        <v>0</v>
      </c>
      <c r="K236" s="232">
        <v>1</v>
      </c>
      <c r="L236" s="233">
        <v>0</v>
      </c>
      <c r="M236" s="232">
        <f t="shared" si="39"/>
        <v>0</v>
      </c>
      <c r="N236" s="234">
        <v>0</v>
      </c>
      <c r="O236" s="232">
        <f t="shared" si="40"/>
        <v>0</v>
      </c>
      <c r="P236" s="242"/>
      <c r="Q236" s="216"/>
      <c r="R236" s="236">
        <f t="shared" si="33"/>
        <v>98.6</v>
      </c>
      <c r="S236" s="237">
        <v>0</v>
      </c>
      <c r="T236" s="236">
        <f t="shared" si="34"/>
        <v>0</v>
      </c>
      <c r="U236" s="236">
        <f t="shared" si="35"/>
        <v>0</v>
      </c>
      <c r="V236" s="236">
        <f t="shared" si="36"/>
        <v>98.6</v>
      </c>
      <c r="W236" s="236">
        <f t="shared" si="37"/>
        <v>0</v>
      </c>
      <c r="X236" s="236">
        <f t="shared" si="38"/>
        <v>0</v>
      </c>
      <c r="Y236" s="238">
        <f t="shared" si="41"/>
        <v>0</v>
      </c>
      <c r="Z236" s="238">
        <f t="shared" si="42"/>
        <v>0</v>
      </c>
      <c r="AB236" s="219">
        <v>98.600000000000023</v>
      </c>
      <c r="AC236" s="462">
        <f t="shared" si="43"/>
        <v>0</v>
      </c>
    </row>
    <row r="237" spans="1:29" ht="45" x14ac:dyDescent="0.25">
      <c r="A237" s="191" t="s">
        <v>1739</v>
      </c>
      <c r="B237" s="228" t="s">
        <v>1764</v>
      </c>
      <c r="C237" s="202" t="s">
        <v>1765</v>
      </c>
      <c r="D237" s="491" t="s">
        <v>2658</v>
      </c>
      <c r="E237" s="203">
        <v>96.86</v>
      </c>
      <c r="F237" s="250">
        <v>120.06</v>
      </c>
      <c r="G237" s="316" t="s">
        <v>33</v>
      </c>
      <c r="H237" s="317">
        <v>0</v>
      </c>
      <c r="I237" s="251">
        <v>2</v>
      </c>
      <c r="J237" s="251">
        <v>0</v>
      </c>
      <c r="K237" s="251">
        <v>0</v>
      </c>
      <c r="L237" s="318">
        <v>0</v>
      </c>
      <c r="M237" s="232">
        <f t="shared" si="39"/>
        <v>2</v>
      </c>
      <c r="N237" s="252">
        <v>0</v>
      </c>
      <c r="O237" s="232">
        <f t="shared" si="40"/>
        <v>-2</v>
      </c>
      <c r="P237" s="322" t="s">
        <v>3176</v>
      </c>
      <c r="Q237" s="216"/>
      <c r="R237" s="236">
        <f t="shared" si="33"/>
        <v>0</v>
      </c>
      <c r="S237" s="237">
        <v>0</v>
      </c>
      <c r="T237" s="489">
        <f t="shared" si="34"/>
        <v>240.12</v>
      </c>
      <c r="U237" s="236">
        <f t="shared" si="35"/>
        <v>0</v>
      </c>
      <c r="V237" s="236">
        <f t="shared" si="36"/>
        <v>0</v>
      </c>
      <c r="W237" s="236">
        <f t="shared" si="37"/>
        <v>0</v>
      </c>
      <c r="X237" s="236">
        <f t="shared" si="38"/>
        <v>240.12</v>
      </c>
      <c r="Y237" s="238">
        <f t="shared" si="41"/>
        <v>240.12</v>
      </c>
      <c r="Z237" s="238">
        <f t="shared" si="42"/>
        <v>0</v>
      </c>
      <c r="AB237" s="219">
        <v>0</v>
      </c>
      <c r="AC237" s="462">
        <f t="shared" si="43"/>
        <v>0</v>
      </c>
    </row>
    <row r="238" spans="1:29" ht="42.75" x14ac:dyDescent="0.25">
      <c r="A238" s="191" t="s">
        <v>1540</v>
      </c>
      <c r="B238" s="228" t="s">
        <v>1565</v>
      </c>
      <c r="C238" s="193" t="s">
        <v>1566</v>
      </c>
      <c r="D238" s="193"/>
      <c r="E238" s="194">
        <v>555.83000000000004</v>
      </c>
      <c r="F238" s="229">
        <v>555.83000000000004</v>
      </c>
      <c r="G238" s="230" t="s">
        <v>33</v>
      </c>
      <c r="H238" s="231">
        <v>0</v>
      </c>
      <c r="I238" s="232">
        <v>0</v>
      </c>
      <c r="J238" s="232">
        <v>0</v>
      </c>
      <c r="K238" s="232">
        <v>0</v>
      </c>
      <c r="L238" s="233">
        <v>0</v>
      </c>
      <c r="M238" s="232">
        <f t="shared" si="39"/>
        <v>0</v>
      </c>
      <c r="N238" s="234">
        <v>0</v>
      </c>
      <c r="O238" s="232">
        <f t="shared" si="40"/>
        <v>0</v>
      </c>
      <c r="P238" s="242"/>
      <c r="Q238" s="216"/>
      <c r="R238" s="236">
        <f t="shared" si="33"/>
        <v>0</v>
      </c>
      <c r="S238" s="237">
        <v>0</v>
      </c>
      <c r="T238" s="236">
        <f t="shared" si="34"/>
        <v>0</v>
      </c>
      <c r="U238" s="236">
        <f t="shared" si="35"/>
        <v>0</v>
      </c>
      <c r="V238" s="236">
        <f t="shared" si="36"/>
        <v>0</v>
      </c>
      <c r="W238" s="236">
        <f t="shared" si="37"/>
        <v>0</v>
      </c>
      <c r="X238" s="236">
        <f t="shared" si="38"/>
        <v>0</v>
      </c>
      <c r="Y238" s="238">
        <f t="shared" si="41"/>
        <v>0</v>
      </c>
      <c r="Z238" s="238">
        <f t="shared" si="42"/>
        <v>0</v>
      </c>
      <c r="AB238" s="219">
        <v>0</v>
      </c>
      <c r="AC238" s="462">
        <f t="shared" si="43"/>
        <v>0</v>
      </c>
    </row>
    <row r="239" spans="1:29" ht="26.25" customHeight="1" x14ac:dyDescent="0.25">
      <c r="A239" s="191" t="s">
        <v>27</v>
      </c>
      <c r="B239" s="228" t="s">
        <v>72</v>
      </c>
      <c r="C239" s="202" t="s">
        <v>73</v>
      </c>
      <c r="D239" s="491" t="s">
        <v>2658</v>
      </c>
      <c r="E239" s="203">
        <v>59.74</v>
      </c>
      <c r="F239" s="250">
        <v>55.68</v>
      </c>
      <c r="G239" s="316" t="s">
        <v>33</v>
      </c>
      <c r="H239" s="317">
        <v>30</v>
      </c>
      <c r="I239" s="251">
        <v>8</v>
      </c>
      <c r="J239" s="251">
        <v>0</v>
      </c>
      <c r="K239" s="251">
        <v>2</v>
      </c>
      <c r="L239" s="318">
        <v>0</v>
      </c>
      <c r="M239" s="232">
        <f t="shared" si="39"/>
        <v>36</v>
      </c>
      <c r="N239" s="252">
        <v>36</v>
      </c>
      <c r="O239" s="232">
        <f t="shared" si="40"/>
        <v>0</v>
      </c>
      <c r="P239" s="321"/>
      <c r="Q239" s="216"/>
      <c r="R239" s="236">
        <f t="shared" si="33"/>
        <v>1792.2</v>
      </c>
      <c r="S239" s="237">
        <v>-121.8</v>
      </c>
      <c r="T239" s="489">
        <f t="shared" si="34"/>
        <v>445.44</v>
      </c>
      <c r="U239" s="236">
        <f t="shared" si="35"/>
        <v>0</v>
      </c>
      <c r="V239" s="236">
        <f t="shared" si="36"/>
        <v>111.36</v>
      </c>
      <c r="W239" s="236">
        <f t="shared" si="37"/>
        <v>0</v>
      </c>
      <c r="X239" s="236">
        <f t="shared" si="38"/>
        <v>2004.4800000000002</v>
      </c>
      <c r="Y239" s="238">
        <f t="shared" si="41"/>
        <v>2004.48</v>
      </c>
      <c r="Z239" s="238">
        <f t="shared" si="42"/>
        <v>0</v>
      </c>
      <c r="AB239" s="219">
        <v>1792.2</v>
      </c>
      <c r="AC239" s="462">
        <f t="shared" si="43"/>
        <v>0</v>
      </c>
    </row>
    <row r="240" spans="1:29" ht="30" x14ac:dyDescent="0.25">
      <c r="A240" s="191" t="s">
        <v>1739</v>
      </c>
      <c r="B240" s="228" t="s">
        <v>1766</v>
      </c>
      <c r="C240" s="193" t="s">
        <v>1767</v>
      </c>
      <c r="D240" s="193"/>
      <c r="E240" s="194">
        <v>220.16</v>
      </c>
      <c r="F240" s="229">
        <v>220.16</v>
      </c>
      <c r="G240" s="230" t="s">
        <v>33</v>
      </c>
      <c r="H240" s="231">
        <v>0</v>
      </c>
      <c r="I240" s="232">
        <v>0</v>
      </c>
      <c r="J240" s="232">
        <v>0</v>
      </c>
      <c r="K240" s="232">
        <v>0</v>
      </c>
      <c r="L240" s="233">
        <v>0</v>
      </c>
      <c r="M240" s="232">
        <f t="shared" si="39"/>
        <v>0</v>
      </c>
      <c r="N240" s="234">
        <v>0</v>
      </c>
      <c r="O240" s="232">
        <f t="shared" si="40"/>
        <v>0</v>
      </c>
      <c r="P240" s="242"/>
      <c r="Q240" s="216"/>
      <c r="R240" s="236">
        <f t="shared" si="33"/>
        <v>0</v>
      </c>
      <c r="S240" s="237">
        <v>0</v>
      </c>
      <c r="T240" s="236">
        <f t="shared" si="34"/>
        <v>0</v>
      </c>
      <c r="U240" s="236">
        <f t="shared" si="35"/>
        <v>0</v>
      </c>
      <c r="V240" s="236">
        <f t="shared" si="36"/>
        <v>0</v>
      </c>
      <c r="W240" s="236">
        <f t="shared" si="37"/>
        <v>0</v>
      </c>
      <c r="X240" s="236">
        <f t="shared" si="38"/>
        <v>0</v>
      </c>
      <c r="Y240" s="238">
        <f t="shared" si="41"/>
        <v>0</v>
      </c>
      <c r="Z240" s="238">
        <f t="shared" si="42"/>
        <v>0</v>
      </c>
      <c r="AB240" s="219">
        <v>0</v>
      </c>
      <c r="AC240" s="462">
        <f t="shared" si="43"/>
        <v>0</v>
      </c>
    </row>
    <row r="241" spans="1:29" x14ac:dyDescent="0.25">
      <c r="A241" s="191" t="s">
        <v>1423</v>
      </c>
      <c r="B241" s="228" t="s">
        <v>1954</v>
      </c>
      <c r="C241" s="228" t="s">
        <v>1955</v>
      </c>
      <c r="D241" s="228"/>
      <c r="E241" s="194">
        <v>134</v>
      </c>
      <c r="F241" s="229">
        <v>134</v>
      </c>
      <c r="G241" s="230"/>
      <c r="H241" s="231">
        <v>0</v>
      </c>
      <c r="I241" s="232">
        <v>0</v>
      </c>
      <c r="J241" s="232">
        <v>0</v>
      </c>
      <c r="K241" s="232">
        <v>0</v>
      </c>
      <c r="L241" s="233">
        <v>0</v>
      </c>
      <c r="M241" s="232">
        <f t="shared" si="39"/>
        <v>0</v>
      </c>
      <c r="N241" s="234">
        <v>0</v>
      </c>
      <c r="O241" s="232">
        <f t="shared" si="40"/>
        <v>0</v>
      </c>
      <c r="P241" s="243"/>
      <c r="Q241" s="216"/>
      <c r="R241" s="236">
        <f t="shared" si="33"/>
        <v>0</v>
      </c>
      <c r="S241" s="237">
        <v>0</v>
      </c>
      <c r="T241" s="236">
        <f t="shared" si="34"/>
        <v>0</v>
      </c>
      <c r="U241" s="236">
        <f t="shared" si="35"/>
        <v>0</v>
      </c>
      <c r="V241" s="236">
        <f t="shared" si="36"/>
        <v>0</v>
      </c>
      <c r="W241" s="236">
        <f t="shared" si="37"/>
        <v>0</v>
      </c>
      <c r="X241" s="236">
        <f t="shared" si="38"/>
        <v>0</v>
      </c>
      <c r="Y241" s="238">
        <f t="shared" si="41"/>
        <v>0</v>
      </c>
      <c r="Z241" s="238">
        <f t="shared" si="42"/>
        <v>0</v>
      </c>
      <c r="AB241" s="219">
        <v>0</v>
      </c>
      <c r="AC241" s="462">
        <f t="shared" si="43"/>
        <v>0</v>
      </c>
    </row>
    <row r="242" spans="1:29" x14ac:dyDescent="0.25">
      <c r="A242" s="191" t="s">
        <v>1739</v>
      </c>
      <c r="B242" s="228" t="s">
        <v>1769</v>
      </c>
      <c r="C242" s="193" t="s">
        <v>1770</v>
      </c>
      <c r="D242" s="193"/>
      <c r="E242" s="194">
        <v>144.72999999999999</v>
      </c>
      <c r="F242" s="229">
        <v>144.72999999999999</v>
      </c>
      <c r="G242" s="230" t="s">
        <v>33</v>
      </c>
      <c r="H242" s="231">
        <v>0</v>
      </c>
      <c r="I242" s="232">
        <v>0</v>
      </c>
      <c r="J242" s="232">
        <v>0</v>
      </c>
      <c r="K242" s="232">
        <v>0</v>
      </c>
      <c r="L242" s="233">
        <v>0</v>
      </c>
      <c r="M242" s="232">
        <f t="shared" si="39"/>
        <v>0</v>
      </c>
      <c r="N242" s="234">
        <v>0</v>
      </c>
      <c r="O242" s="232">
        <f t="shared" si="40"/>
        <v>0</v>
      </c>
      <c r="P242" s="242"/>
      <c r="Q242" s="216"/>
      <c r="R242" s="236">
        <f t="shared" si="33"/>
        <v>0</v>
      </c>
      <c r="S242" s="237">
        <v>0</v>
      </c>
      <c r="T242" s="236">
        <f t="shared" si="34"/>
        <v>0</v>
      </c>
      <c r="U242" s="236">
        <f t="shared" si="35"/>
        <v>0</v>
      </c>
      <c r="V242" s="236">
        <f t="shared" si="36"/>
        <v>0</v>
      </c>
      <c r="W242" s="236">
        <f t="shared" si="37"/>
        <v>0</v>
      </c>
      <c r="X242" s="236">
        <f t="shared" si="38"/>
        <v>0</v>
      </c>
      <c r="Y242" s="238">
        <f t="shared" si="41"/>
        <v>0</v>
      </c>
      <c r="Z242" s="238">
        <f t="shared" si="42"/>
        <v>0</v>
      </c>
      <c r="AB242" s="219">
        <v>0</v>
      </c>
      <c r="AC242" s="462">
        <f t="shared" si="43"/>
        <v>0</v>
      </c>
    </row>
    <row r="243" spans="1:29" ht="45" x14ac:dyDescent="0.25">
      <c r="A243" s="191" t="s">
        <v>1739</v>
      </c>
      <c r="B243" s="228" t="s">
        <v>1771</v>
      </c>
      <c r="C243" s="193" t="s">
        <v>1772</v>
      </c>
      <c r="D243" s="193"/>
      <c r="E243" s="194">
        <v>237.8</v>
      </c>
      <c r="F243" s="229">
        <v>237.8</v>
      </c>
      <c r="G243" s="230" t="s">
        <v>33</v>
      </c>
      <c r="H243" s="231">
        <v>0</v>
      </c>
      <c r="I243" s="232">
        <v>0</v>
      </c>
      <c r="J243" s="232">
        <v>0</v>
      </c>
      <c r="K243" s="232">
        <v>0</v>
      </c>
      <c r="L243" s="233">
        <v>0</v>
      </c>
      <c r="M243" s="232">
        <f t="shared" si="39"/>
        <v>0</v>
      </c>
      <c r="N243" s="234">
        <v>0</v>
      </c>
      <c r="O243" s="232">
        <f t="shared" si="40"/>
        <v>0</v>
      </c>
      <c r="P243" s="242"/>
      <c r="Q243" s="216"/>
      <c r="R243" s="236">
        <f t="shared" si="33"/>
        <v>0</v>
      </c>
      <c r="S243" s="237">
        <v>0</v>
      </c>
      <c r="T243" s="236">
        <f t="shared" si="34"/>
        <v>0</v>
      </c>
      <c r="U243" s="236">
        <f t="shared" si="35"/>
        <v>0</v>
      </c>
      <c r="V243" s="236">
        <f t="shared" si="36"/>
        <v>0</v>
      </c>
      <c r="W243" s="236">
        <f t="shared" si="37"/>
        <v>0</v>
      </c>
      <c r="X243" s="236">
        <f t="shared" si="38"/>
        <v>0</v>
      </c>
      <c r="Y243" s="238">
        <f t="shared" si="41"/>
        <v>0</v>
      </c>
      <c r="Z243" s="238">
        <f t="shared" si="42"/>
        <v>0</v>
      </c>
      <c r="AB243" s="219">
        <v>0</v>
      </c>
      <c r="AC243" s="462">
        <f t="shared" si="43"/>
        <v>0</v>
      </c>
    </row>
    <row r="244" spans="1:29" ht="45" x14ac:dyDescent="0.25">
      <c r="A244" s="191" t="s">
        <v>1739</v>
      </c>
      <c r="B244" s="228" t="s">
        <v>1773</v>
      </c>
      <c r="C244" s="193" t="s">
        <v>1774</v>
      </c>
      <c r="D244" s="193"/>
      <c r="E244" s="194">
        <v>131.66</v>
      </c>
      <c r="F244" s="229">
        <v>131.66</v>
      </c>
      <c r="G244" s="230" t="s">
        <v>33</v>
      </c>
      <c r="H244" s="231">
        <v>0</v>
      </c>
      <c r="I244" s="232">
        <v>0</v>
      </c>
      <c r="J244" s="232">
        <v>0</v>
      </c>
      <c r="K244" s="232">
        <v>0</v>
      </c>
      <c r="L244" s="233">
        <v>0</v>
      </c>
      <c r="M244" s="232">
        <f t="shared" si="39"/>
        <v>0</v>
      </c>
      <c r="N244" s="234">
        <v>0</v>
      </c>
      <c r="O244" s="232">
        <f t="shared" si="40"/>
        <v>0</v>
      </c>
      <c r="P244" s="243"/>
      <c r="Q244" s="216"/>
      <c r="R244" s="236">
        <f t="shared" si="33"/>
        <v>0</v>
      </c>
      <c r="S244" s="237">
        <v>0</v>
      </c>
      <c r="T244" s="236">
        <f t="shared" si="34"/>
        <v>0</v>
      </c>
      <c r="U244" s="236">
        <f t="shared" si="35"/>
        <v>0</v>
      </c>
      <c r="V244" s="236">
        <f t="shared" si="36"/>
        <v>0</v>
      </c>
      <c r="W244" s="236">
        <f t="shared" si="37"/>
        <v>0</v>
      </c>
      <c r="X244" s="236">
        <f t="shared" si="38"/>
        <v>0</v>
      </c>
      <c r="Y244" s="238">
        <f t="shared" si="41"/>
        <v>0</v>
      </c>
      <c r="Z244" s="238">
        <f t="shared" si="42"/>
        <v>0</v>
      </c>
      <c r="AB244" s="219">
        <v>0</v>
      </c>
      <c r="AC244" s="462">
        <f t="shared" si="43"/>
        <v>0</v>
      </c>
    </row>
    <row r="245" spans="1:29" ht="18" x14ac:dyDescent="0.25">
      <c r="A245" s="191" t="s">
        <v>674</v>
      </c>
      <c r="B245" s="228" t="s">
        <v>747</v>
      </c>
      <c r="C245" s="193" t="s">
        <v>748</v>
      </c>
      <c r="D245" s="193"/>
      <c r="E245" s="194">
        <v>157.5</v>
      </c>
      <c r="F245" s="229">
        <v>157.5</v>
      </c>
      <c r="G245" s="230" t="s">
        <v>33</v>
      </c>
      <c r="H245" s="231">
        <v>0</v>
      </c>
      <c r="I245" s="232">
        <v>0</v>
      </c>
      <c r="J245" s="232">
        <v>0</v>
      </c>
      <c r="K245" s="232">
        <v>0</v>
      </c>
      <c r="L245" s="233">
        <v>0</v>
      </c>
      <c r="M245" s="232">
        <f t="shared" si="39"/>
        <v>0</v>
      </c>
      <c r="N245" s="234">
        <v>0</v>
      </c>
      <c r="O245" s="232">
        <f t="shared" si="40"/>
        <v>0</v>
      </c>
      <c r="P245" s="243"/>
      <c r="Q245" s="216"/>
      <c r="R245" s="236">
        <f t="shared" si="33"/>
        <v>0</v>
      </c>
      <c r="S245" s="237">
        <v>0</v>
      </c>
      <c r="T245" s="236">
        <f t="shared" si="34"/>
        <v>0</v>
      </c>
      <c r="U245" s="236">
        <f t="shared" si="35"/>
        <v>0</v>
      </c>
      <c r="V245" s="236">
        <f t="shared" si="36"/>
        <v>0</v>
      </c>
      <c r="W245" s="236">
        <f t="shared" si="37"/>
        <v>0</v>
      </c>
      <c r="X245" s="236">
        <f t="shared" si="38"/>
        <v>0</v>
      </c>
      <c r="Y245" s="238">
        <f t="shared" si="41"/>
        <v>0</v>
      </c>
      <c r="Z245" s="238">
        <f t="shared" si="42"/>
        <v>0</v>
      </c>
      <c r="AB245" s="219">
        <v>0</v>
      </c>
      <c r="AC245" s="462">
        <f t="shared" si="43"/>
        <v>0</v>
      </c>
    </row>
    <row r="246" spans="1:29" ht="30" x14ac:dyDescent="0.25">
      <c r="A246" s="191" t="s">
        <v>1739</v>
      </c>
      <c r="B246" s="228" t="s">
        <v>1775</v>
      </c>
      <c r="C246" s="193" t="s">
        <v>1776</v>
      </c>
      <c r="D246" s="193"/>
      <c r="E246" s="194">
        <v>165.04479999999998</v>
      </c>
      <c r="F246" s="229">
        <v>165.04479999999998</v>
      </c>
      <c r="G246" s="230" t="s">
        <v>33</v>
      </c>
      <c r="H246" s="231">
        <v>0</v>
      </c>
      <c r="I246" s="232">
        <v>0</v>
      </c>
      <c r="J246" s="232">
        <v>0</v>
      </c>
      <c r="K246" s="232">
        <v>0</v>
      </c>
      <c r="L246" s="233">
        <v>0</v>
      </c>
      <c r="M246" s="232">
        <f t="shared" si="39"/>
        <v>0</v>
      </c>
      <c r="N246" s="234">
        <v>0</v>
      </c>
      <c r="O246" s="232">
        <f t="shared" si="40"/>
        <v>0</v>
      </c>
      <c r="P246" s="243"/>
      <c r="Q246" s="216"/>
      <c r="R246" s="236">
        <f t="shared" si="33"/>
        <v>0</v>
      </c>
      <c r="S246" s="237">
        <v>0</v>
      </c>
      <c r="T246" s="236">
        <f t="shared" si="34"/>
        <v>0</v>
      </c>
      <c r="U246" s="236">
        <f t="shared" si="35"/>
        <v>0</v>
      </c>
      <c r="V246" s="236">
        <f t="shared" si="36"/>
        <v>0</v>
      </c>
      <c r="W246" s="236">
        <f t="shared" si="37"/>
        <v>0</v>
      </c>
      <c r="X246" s="236">
        <f t="shared" si="38"/>
        <v>0</v>
      </c>
      <c r="Y246" s="238">
        <f t="shared" si="41"/>
        <v>0</v>
      </c>
      <c r="Z246" s="238">
        <f t="shared" si="42"/>
        <v>0</v>
      </c>
      <c r="AB246" s="219">
        <v>0</v>
      </c>
      <c r="AC246" s="462">
        <f t="shared" si="43"/>
        <v>0</v>
      </c>
    </row>
    <row r="247" spans="1:29" ht="30" x14ac:dyDescent="0.25">
      <c r="A247" s="191" t="s">
        <v>1270</v>
      </c>
      <c r="B247" s="228" t="s">
        <v>1516</v>
      </c>
      <c r="C247" s="193" t="s">
        <v>1517</v>
      </c>
      <c r="D247" s="193"/>
      <c r="E247" s="194">
        <v>39</v>
      </c>
      <c r="F247" s="229">
        <v>39</v>
      </c>
      <c r="G247" s="230" t="s">
        <v>33</v>
      </c>
      <c r="H247" s="231">
        <v>0</v>
      </c>
      <c r="I247" s="232">
        <v>0</v>
      </c>
      <c r="J247" s="232">
        <v>0</v>
      </c>
      <c r="K247" s="232">
        <v>0</v>
      </c>
      <c r="L247" s="233">
        <v>0</v>
      </c>
      <c r="M247" s="232">
        <f t="shared" si="39"/>
        <v>0</v>
      </c>
      <c r="N247" s="234">
        <v>0</v>
      </c>
      <c r="O247" s="232">
        <f t="shared" si="40"/>
        <v>0</v>
      </c>
      <c r="P247" s="243"/>
      <c r="Q247" s="216"/>
      <c r="R247" s="236">
        <f t="shared" si="33"/>
        <v>0</v>
      </c>
      <c r="S247" s="237">
        <v>0</v>
      </c>
      <c r="T247" s="236">
        <f t="shared" si="34"/>
        <v>0</v>
      </c>
      <c r="U247" s="236">
        <f t="shared" si="35"/>
        <v>0</v>
      </c>
      <c r="V247" s="236">
        <f t="shared" si="36"/>
        <v>0</v>
      </c>
      <c r="W247" s="236">
        <f t="shared" si="37"/>
        <v>0</v>
      </c>
      <c r="X247" s="236">
        <f t="shared" si="38"/>
        <v>0</v>
      </c>
      <c r="Y247" s="238">
        <f t="shared" si="41"/>
        <v>0</v>
      </c>
      <c r="Z247" s="238">
        <f t="shared" si="42"/>
        <v>0</v>
      </c>
      <c r="AB247" s="219">
        <v>0</v>
      </c>
      <c r="AC247" s="462">
        <f t="shared" si="43"/>
        <v>0</v>
      </c>
    </row>
    <row r="248" spans="1:29" ht="30" x14ac:dyDescent="0.25">
      <c r="A248" s="191" t="s">
        <v>659</v>
      </c>
      <c r="B248" s="228" t="s">
        <v>662</v>
      </c>
      <c r="C248" s="193" t="s">
        <v>663</v>
      </c>
      <c r="D248" s="193"/>
      <c r="E248" s="194">
        <v>344.52</v>
      </c>
      <c r="F248" s="229">
        <v>344.52</v>
      </c>
      <c r="G248" s="230" t="s">
        <v>33</v>
      </c>
      <c r="H248" s="231">
        <v>1</v>
      </c>
      <c r="I248" s="232">
        <v>0</v>
      </c>
      <c r="J248" s="232">
        <v>0</v>
      </c>
      <c r="K248" s="232">
        <v>0</v>
      </c>
      <c r="L248" s="233">
        <v>0</v>
      </c>
      <c r="M248" s="232">
        <f t="shared" si="39"/>
        <v>1</v>
      </c>
      <c r="N248" s="234">
        <v>1</v>
      </c>
      <c r="O248" s="232">
        <f t="shared" si="40"/>
        <v>0</v>
      </c>
      <c r="P248" s="242"/>
      <c r="Q248" s="216"/>
      <c r="R248" s="236">
        <f t="shared" si="33"/>
        <v>344.52</v>
      </c>
      <c r="S248" s="237">
        <v>0</v>
      </c>
      <c r="T248" s="236">
        <f t="shared" si="34"/>
        <v>0</v>
      </c>
      <c r="U248" s="236">
        <f t="shared" si="35"/>
        <v>0</v>
      </c>
      <c r="V248" s="236">
        <f t="shared" si="36"/>
        <v>0</v>
      </c>
      <c r="W248" s="236">
        <f t="shared" si="37"/>
        <v>0</v>
      </c>
      <c r="X248" s="236">
        <f t="shared" si="38"/>
        <v>344.52</v>
      </c>
      <c r="Y248" s="238">
        <f t="shared" si="41"/>
        <v>344.52</v>
      </c>
      <c r="Z248" s="238">
        <f t="shared" si="42"/>
        <v>0</v>
      </c>
      <c r="AB248" s="219">
        <v>344.52</v>
      </c>
      <c r="AC248" s="462">
        <f t="shared" si="43"/>
        <v>0</v>
      </c>
    </row>
    <row r="249" spans="1:29" ht="18" x14ac:dyDescent="0.25">
      <c r="A249" s="191" t="s">
        <v>674</v>
      </c>
      <c r="B249" s="228" t="s">
        <v>749</v>
      </c>
      <c r="C249" s="193" t="s">
        <v>750</v>
      </c>
      <c r="D249" s="193"/>
      <c r="E249" s="194">
        <v>163.16999999999999</v>
      </c>
      <c r="F249" s="229">
        <v>163.16999999999999</v>
      </c>
      <c r="G249" s="230" t="s">
        <v>33</v>
      </c>
      <c r="H249" s="231">
        <v>2</v>
      </c>
      <c r="I249" s="232">
        <v>0</v>
      </c>
      <c r="J249" s="232">
        <v>0</v>
      </c>
      <c r="K249" s="232">
        <v>0</v>
      </c>
      <c r="L249" s="233">
        <v>0</v>
      </c>
      <c r="M249" s="232">
        <f t="shared" si="39"/>
        <v>2</v>
      </c>
      <c r="N249" s="234">
        <v>2</v>
      </c>
      <c r="O249" s="232">
        <f t="shared" si="40"/>
        <v>0</v>
      </c>
      <c r="P249" s="243"/>
      <c r="Q249" s="216"/>
      <c r="R249" s="236">
        <f t="shared" si="33"/>
        <v>326.33999999999997</v>
      </c>
      <c r="S249" s="237">
        <v>0</v>
      </c>
      <c r="T249" s="236">
        <f t="shared" si="34"/>
        <v>0</v>
      </c>
      <c r="U249" s="236">
        <f t="shared" si="35"/>
        <v>0</v>
      </c>
      <c r="V249" s="236">
        <f t="shared" si="36"/>
        <v>0</v>
      </c>
      <c r="W249" s="236">
        <f t="shared" si="37"/>
        <v>0</v>
      </c>
      <c r="X249" s="236">
        <f t="shared" si="38"/>
        <v>326.33999999999997</v>
      </c>
      <c r="Y249" s="238">
        <f t="shared" si="41"/>
        <v>326.33999999999997</v>
      </c>
      <c r="Z249" s="238">
        <f t="shared" si="42"/>
        <v>0</v>
      </c>
      <c r="AB249" s="219">
        <v>326.33999999999997</v>
      </c>
      <c r="AC249" s="462">
        <f t="shared" si="43"/>
        <v>0</v>
      </c>
    </row>
    <row r="250" spans="1:29" ht="18" x14ac:dyDescent="0.25">
      <c r="A250" s="191" t="s">
        <v>674</v>
      </c>
      <c r="B250" s="228" t="s">
        <v>751</v>
      </c>
      <c r="C250" s="193" t="s">
        <v>752</v>
      </c>
      <c r="D250" s="193"/>
      <c r="E250" s="194">
        <v>162.35</v>
      </c>
      <c r="F250" s="229">
        <v>162.35</v>
      </c>
      <c r="G250" s="230" t="s">
        <v>33</v>
      </c>
      <c r="H250" s="231">
        <v>1</v>
      </c>
      <c r="I250" s="232">
        <v>0</v>
      </c>
      <c r="J250" s="232">
        <v>0</v>
      </c>
      <c r="K250" s="232">
        <v>0</v>
      </c>
      <c r="L250" s="233">
        <v>0</v>
      </c>
      <c r="M250" s="232">
        <f t="shared" si="39"/>
        <v>1</v>
      </c>
      <c r="N250" s="234">
        <v>1</v>
      </c>
      <c r="O250" s="232">
        <f t="shared" si="40"/>
        <v>0</v>
      </c>
      <c r="P250" s="243"/>
      <c r="Q250" s="216"/>
      <c r="R250" s="236">
        <f t="shared" si="33"/>
        <v>162.35</v>
      </c>
      <c r="S250" s="237">
        <v>0</v>
      </c>
      <c r="T250" s="236">
        <f t="shared" si="34"/>
        <v>0</v>
      </c>
      <c r="U250" s="236">
        <f t="shared" si="35"/>
        <v>0</v>
      </c>
      <c r="V250" s="236">
        <f t="shared" si="36"/>
        <v>0</v>
      </c>
      <c r="W250" s="236">
        <f t="shared" si="37"/>
        <v>0</v>
      </c>
      <c r="X250" s="236">
        <f t="shared" si="38"/>
        <v>162.35</v>
      </c>
      <c r="Y250" s="238">
        <f t="shared" si="41"/>
        <v>162.35</v>
      </c>
      <c r="Z250" s="238">
        <f t="shared" si="42"/>
        <v>0</v>
      </c>
      <c r="AB250" s="219">
        <v>162.35</v>
      </c>
      <c r="AC250" s="462">
        <f t="shared" si="43"/>
        <v>0</v>
      </c>
    </row>
    <row r="251" spans="1:29" ht="30" x14ac:dyDescent="0.25">
      <c r="A251" s="191" t="s">
        <v>674</v>
      </c>
      <c r="B251" s="228" t="s">
        <v>753</v>
      </c>
      <c r="C251" s="193" t="s">
        <v>754</v>
      </c>
      <c r="D251" s="193"/>
      <c r="E251" s="194">
        <v>695.45</v>
      </c>
      <c r="F251" s="229">
        <v>695.45</v>
      </c>
      <c r="G251" s="230" t="s">
        <v>33</v>
      </c>
      <c r="H251" s="231">
        <v>0</v>
      </c>
      <c r="I251" s="232">
        <v>0</v>
      </c>
      <c r="J251" s="232">
        <v>0</v>
      </c>
      <c r="K251" s="232">
        <v>0</v>
      </c>
      <c r="L251" s="233">
        <v>0</v>
      </c>
      <c r="M251" s="232">
        <f t="shared" si="39"/>
        <v>0</v>
      </c>
      <c r="N251" s="234">
        <v>0</v>
      </c>
      <c r="O251" s="232">
        <f t="shared" si="40"/>
        <v>0</v>
      </c>
      <c r="P251" s="243"/>
      <c r="Q251" s="216"/>
      <c r="R251" s="236">
        <f t="shared" si="33"/>
        <v>0</v>
      </c>
      <c r="S251" s="237">
        <v>0</v>
      </c>
      <c r="T251" s="236">
        <f t="shared" si="34"/>
        <v>0</v>
      </c>
      <c r="U251" s="236">
        <f t="shared" si="35"/>
        <v>0</v>
      </c>
      <c r="V251" s="236">
        <f t="shared" si="36"/>
        <v>0</v>
      </c>
      <c r="W251" s="236">
        <f t="shared" si="37"/>
        <v>0</v>
      </c>
      <c r="X251" s="236">
        <f t="shared" si="38"/>
        <v>0</v>
      </c>
      <c r="Y251" s="238">
        <f t="shared" si="41"/>
        <v>0</v>
      </c>
      <c r="Z251" s="238">
        <f t="shared" si="42"/>
        <v>0</v>
      </c>
      <c r="AB251" s="219">
        <v>0</v>
      </c>
      <c r="AC251" s="462">
        <f t="shared" si="43"/>
        <v>0</v>
      </c>
    </row>
    <row r="252" spans="1:29" ht="15.75" customHeight="1" x14ac:dyDescent="0.25">
      <c r="A252" s="191" t="s">
        <v>1436</v>
      </c>
      <c r="B252" s="228" t="s">
        <v>1463</v>
      </c>
      <c r="C252" s="193" t="s">
        <v>1464</v>
      </c>
      <c r="D252" s="193"/>
      <c r="E252" s="194">
        <v>99.46</v>
      </c>
      <c r="F252" s="229">
        <v>99.46</v>
      </c>
      <c r="G252" s="230" t="s">
        <v>33</v>
      </c>
      <c r="H252" s="231">
        <v>0</v>
      </c>
      <c r="I252" s="232">
        <v>0</v>
      </c>
      <c r="J252" s="232">
        <v>0</v>
      </c>
      <c r="K252" s="232">
        <v>0</v>
      </c>
      <c r="L252" s="233">
        <v>0</v>
      </c>
      <c r="M252" s="232">
        <f t="shared" si="39"/>
        <v>0</v>
      </c>
      <c r="N252" s="234">
        <v>0</v>
      </c>
      <c r="O252" s="232">
        <f t="shared" si="40"/>
        <v>0</v>
      </c>
      <c r="P252" s="242"/>
      <c r="Q252" s="216"/>
      <c r="R252" s="236">
        <f t="shared" si="33"/>
        <v>0</v>
      </c>
      <c r="S252" s="237">
        <v>0</v>
      </c>
      <c r="T252" s="236">
        <f t="shared" si="34"/>
        <v>0</v>
      </c>
      <c r="U252" s="236">
        <f t="shared" si="35"/>
        <v>0</v>
      </c>
      <c r="V252" s="236">
        <f t="shared" si="36"/>
        <v>0</v>
      </c>
      <c r="W252" s="236">
        <f t="shared" si="37"/>
        <v>0</v>
      </c>
      <c r="X252" s="236">
        <f t="shared" si="38"/>
        <v>0</v>
      </c>
      <c r="Y252" s="238">
        <f t="shared" si="41"/>
        <v>0</v>
      </c>
      <c r="Z252" s="238">
        <f t="shared" si="42"/>
        <v>0</v>
      </c>
      <c r="AB252" s="219">
        <v>0</v>
      </c>
      <c r="AC252" s="462">
        <f t="shared" si="43"/>
        <v>0</v>
      </c>
    </row>
    <row r="253" spans="1:29" ht="45" x14ac:dyDescent="0.25">
      <c r="A253" s="191" t="s">
        <v>228</v>
      </c>
      <c r="B253" s="228" t="s">
        <v>261</v>
      </c>
      <c r="C253" s="202" t="s">
        <v>262</v>
      </c>
      <c r="D253" s="442" t="s">
        <v>2650</v>
      </c>
      <c r="E253" s="203">
        <v>165</v>
      </c>
      <c r="F253" s="250">
        <v>139</v>
      </c>
      <c r="G253" s="316" t="s">
        <v>33</v>
      </c>
      <c r="H253" s="317">
        <v>0</v>
      </c>
      <c r="I253" s="251">
        <v>2</v>
      </c>
      <c r="J253" s="251">
        <v>0</v>
      </c>
      <c r="K253" s="251">
        <v>2</v>
      </c>
      <c r="L253" s="318">
        <v>0</v>
      </c>
      <c r="M253" s="232">
        <f t="shared" si="39"/>
        <v>0</v>
      </c>
      <c r="N253" s="252">
        <v>0</v>
      </c>
      <c r="O253" s="232">
        <f t="shared" si="40"/>
        <v>0</v>
      </c>
      <c r="P253" s="320"/>
      <c r="Q253" s="216"/>
      <c r="R253" s="236">
        <f t="shared" si="33"/>
        <v>0</v>
      </c>
      <c r="S253" s="237">
        <v>0</v>
      </c>
      <c r="T253" s="348">
        <f t="shared" si="34"/>
        <v>278</v>
      </c>
      <c r="U253" s="236">
        <f t="shared" si="35"/>
        <v>0</v>
      </c>
      <c r="V253" s="236">
        <f t="shared" si="36"/>
        <v>278</v>
      </c>
      <c r="W253" s="236">
        <f t="shared" si="37"/>
        <v>0</v>
      </c>
      <c r="X253" s="236">
        <f t="shared" si="38"/>
        <v>0</v>
      </c>
      <c r="Y253" s="238">
        <f t="shared" si="41"/>
        <v>0</v>
      </c>
      <c r="Z253" s="238">
        <f t="shared" si="42"/>
        <v>0</v>
      </c>
      <c r="AB253" s="219">
        <v>0</v>
      </c>
      <c r="AC253" s="462">
        <f t="shared" si="43"/>
        <v>0</v>
      </c>
    </row>
    <row r="254" spans="1:29" ht="18" x14ac:dyDescent="0.25">
      <c r="A254" s="191" t="s">
        <v>1298</v>
      </c>
      <c r="B254" s="228" t="s">
        <v>1377</v>
      </c>
      <c r="C254" s="193" t="s">
        <v>1378</v>
      </c>
      <c r="D254" s="193"/>
      <c r="E254" s="194">
        <v>293.56</v>
      </c>
      <c r="F254" s="229">
        <v>293.56</v>
      </c>
      <c r="G254" s="230" t="s">
        <v>33</v>
      </c>
      <c r="H254" s="231">
        <v>0</v>
      </c>
      <c r="I254" s="232">
        <v>0</v>
      </c>
      <c r="J254" s="232">
        <v>0</v>
      </c>
      <c r="K254" s="232">
        <v>0</v>
      </c>
      <c r="L254" s="233">
        <v>0</v>
      </c>
      <c r="M254" s="232">
        <f t="shared" si="39"/>
        <v>0</v>
      </c>
      <c r="N254" s="234">
        <v>0</v>
      </c>
      <c r="O254" s="232">
        <f t="shared" si="40"/>
        <v>0</v>
      </c>
      <c r="P254" s="243"/>
      <c r="Q254" s="216"/>
      <c r="R254" s="236">
        <f t="shared" si="33"/>
        <v>0</v>
      </c>
      <c r="S254" s="237">
        <v>0</v>
      </c>
      <c r="T254" s="236">
        <f t="shared" si="34"/>
        <v>0</v>
      </c>
      <c r="U254" s="236">
        <f t="shared" si="35"/>
        <v>0</v>
      </c>
      <c r="V254" s="236">
        <f t="shared" si="36"/>
        <v>0</v>
      </c>
      <c r="W254" s="236">
        <f t="shared" si="37"/>
        <v>0</v>
      </c>
      <c r="X254" s="236">
        <f t="shared" si="38"/>
        <v>0</v>
      </c>
      <c r="Y254" s="238">
        <f t="shared" si="41"/>
        <v>0</v>
      </c>
      <c r="Z254" s="238">
        <f t="shared" si="42"/>
        <v>0</v>
      </c>
      <c r="AB254" s="219">
        <v>0</v>
      </c>
      <c r="AC254" s="462">
        <f t="shared" si="43"/>
        <v>0</v>
      </c>
    </row>
    <row r="255" spans="1:29" ht="30" x14ac:dyDescent="0.25">
      <c r="A255" s="191" t="s">
        <v>674</v>
      </c>
      <c r="B255" s="228" t="s">
        <v>755</v>
      </c>
      <c r="C255" s="193" t="s">
        <v>756</v>
      </c>
      <c r="D255" s="193"/>
      <c r="E255" s="194">
        <v>35</v>
      </c>
      <c r="F255" s="229">
        <v>35</v>
      </c>
      <c r="G255" s="230" t="s">
        <v>33</v>
      </c>
      <c r="H255" s="231">
        <v>0</v>
      </c>
      <c r="I255" s="232">
        <v>0</v>
      </c>
      <c r="J255" s="232">
        <v>0</v>
      </c>
      <c r="K255" s="232">
        <v>0</v>
      </c>
      <c r="L255" s="233">
        <v>0</v>
      </c>
      <c r="M255" s="232">
        <f t="shared" si="39"/>
        <v>0</v>
      </c>
      <c r="N255" s="234">
        <v>0</v>
      </c>
      <c r="O255" s="232">
        <f t="shared" si="40"/>
        <v>0</v>
      </c>
      <c r="P255" s="243"/>
      <c r="Q255" s="216"/>
      <c r="R255" s="236">
        <f t="shared" si="33"/>
        <v>0</v>
      </c>
      <c r="S255" s="237">
        <v>0</v>
      </c>
      <c r="T255" s="236">
        <f t="shared" si="34"/>
        <v>0</v>
      </c>
      <c r="U255" s="236">
        <f t="shared" si="35"/>
        <v>0</v>
      </c>
      <c r="V255" s="236">
        <f t="shared" si="36"/>
        <v>0</v>
      </c>
      <c r="W255" s="236">
        <f t="shared" si="37"/>
        <v>0</v>
      </c>
      <c r="X255" s="236">
        <f t="shared" si="38"/>
        <v>0</v>
      </c>
      <c r="Y255" s="238">
        <f t="shared" si="41"/>
        <v>0</v>
      </c>
      <c r="Z255" s="238">
        <f t="shared" si="42"/>
        <v>0</v>
      </c>
      <c r="AB255" s="219">
        <v>0</v>
      </c>
      <c r="AC255" s="462">
        <f t="shared" si="43"/>
        <v>0</v>
      </c>
    </row>
    <row r="256" spans="1:29" ht="30" x14ac:dyDescent="0.25">
      <c r="A256" s="191" t="s">
        <v>674</v>
      </c>
      <c r="B256" s="228" t="s">
        <v>757</v>
      </c>
      <c r="C256" s="193" t="s">
        <v>758</v>
      </c>
      <c r="D256" s="193"/>
      <c r="E256" s="194">
        <v>0.65</v>
      </c>
      <c r="F256" s="229">
        <v>0.65</v>
      </c>
      <c r="G256" s="230" t="s">
        <v>33</v>
      </c>
      <c r="H256" s="231">
        <v>0</v>
      </c>
      <c r="I256" s="232">
        <v>0</v>
      </c>
      <c r="J256" s="232">
        <v>0</v>
      </c>
      <c r="K256" s="232">
        <v>0</v>
      </c>
      <c r="L256" s="233">
        <v>0</v>
      </c>
      <c r="M256" s="232">
        <f t="shared" si="39"/>
        <v>0</v>
      </c>
      <c r="N256" s="234">
        <v>0</v>
      </c>
      <c r="O256" s="232">
        <f t="shared" si="40"/>
        <v>0</v>
      </c>
      <c r="P256" s="242"/>
      <c r="Q256" s="216"/>
      <c r="R256" s="236">
        <f t="shared" si="33"/>
        <v>0</v>
      </c>
      <c r="S256" s="237">
        <v>0</v>
      </c>
      <c r="T256" s="236">
        <f t="shared" si="34"/>
        <v>0</v>
      </c>
      <c r="U256" s="236">
        <f t="shared" si="35"/>
        <v>0</v>
      </c>
      <c r="V256" s="236">
        <f t="shared" si="36"/>
        <v>0</v>
      </c>
      <c r="W256" s="236">
        <f t="shared" si="37"/>
        <v>0</v>
      </c>
      <c r="X256" s="236">
        <f t="shared" si="38"/>
        <v>0</v>
      </c>
      <c r="Y256" s="238">
        <f t="shared" si="41"/>
        <v>0</v>
      </c>
      <c r="Z256" s="238">
        <f t="shared" si="42"/>
        <v>0</v>
      </c>
      <c r="AB256" s="219">
        <v>0</v>
      </c>
      <c r="AC256" s="462">
        <f t="shared" si="43"/>
        <v>0</v>
      </c>
    </row>
    <row r="257" spans="1:29" ht="30" x14ac:dyDescent="0.25">
      <c r="A257" s="191" t="s">
        <v>674</v>
      </c>
      <c r="B257" s="228" t="s">
        <v>759</v>
      </c>
      <c r="C257" s="193" t="s">
        <v>760</v>
      </c>
      <c r="D257" s="193"/>
      <c r="E257" s="194">
        <v>1.03</v>
      </c>
      <c r="F257" s="229">
        <v>1.03</v>
      </c>
      <c r="G257" s="230" t="s">
        <v>33</v>
      </c>
      <c r="H257" s="231">
        <v>0</v>
      </c>
      <c r="I257" s="232">
        <v>0</v>
      </c>
      <c r="J257" s="232">
        <v>0</v>
      </c>
      <c r="K257" s="232">
        <v>0</v>
      </c>
      <c r="L257" s="233">
        <v>0</v>
      </c>
      <c r="M257" s="232">
        <f t="shared" si="39"/>
        <v>0</v>
      </c>
      <c r="N257" s="234">
        <v>0</v>
      </c>
      <c r="O257" s="232">
        <f t="shared" si="40"/>
        <v>0</v>
      </c>
      <c r="P257" s="243"/>
      <c r="Q257" s="216"/>
      <c r="R257" s="236">
        <f t="shared" si="33"/>
        <v>0</v>
      </c>
      <c r="S257" s="237">
        <v>0</v>
      </c>
      <c r="T257" s="236">
        <f t="shared" si="34"/>
        <v>0</v>
      </c>
      <c r="U257" s="236">
        <f t="shared" si="35"/>
        <v>0</v>
      </c>
      <c r="V257" s="236">
        <f t="shared" si="36"/>
        <v>0</v>
      </c>
      <c r="W257" s="236">
        <f t="shared" si="37"/>
        <v>0</v>
      </c>
      <c r="X257" s="236">
        <f t="shared" si="38"/>
        <v>0</v>
      </c>
      <c r="Y257" s="238">
        <f t="shared" si="41"/>
        <v>0</v>
      </c>
      <c r="Z257" s="238">
        <f t="shared" si="42"/>
        <v>0</v>
      </c>
      <c r="AB257" s="219">
        <v>0</v>
      </c>
      <c r="AC257" s="462">
        <f t="shared" si="43"/>
        <v>0</v>
      </c>
    </row>
    <row r="258" spans="1:29" ht="30" x14ac:dyDescent="0.25">
      <c r="A258" s="191" t="s">
        <v>674</v>
      </c>
      <c r="B258" s="228" t="s">
        <v>761</v>
      </c>
      <c r="C258" s="193" t="s">
        <v>762</v>
      </c>
      <c r="D258" s="193"/>
      <c r="E258" s="194">
        <v>99.01</v>
      </c>
      <c r="F258" s="229">
        <v>99.01</v>
      </c>
      <c r="G258" s="230" t="s">
        <v>33</v>
      </c>
      <c r="H258" s="231">
        <v>0</v>
      </c>
      <c r="I258" s="232">
        <v>0</v>
      </c>
      <c r="J258" s="232">
        <v>0</v>
      </c>
      <c r="K258" s="232">
        <v>0</v>
      </c>
      <c r="L258" s="233">
        <v>0</v>
      </c>
      <c r="M258" s="232">
        <f t="shared" si="39"/>
        <v>0</v>
      </c>
      <c r="N258" s="234">
        <v>0</v>
      </c>
      <c r="O258" s="232">
        <f t="shared" si="40"/>
        <v>0</v>
      </c>
      <c r="P258" s="243"/>
      <c r="Q258" s="216"/>
      <c r="R258" s="236">
        <f t="shared" si="33"/>
        <v>0</v>
      </c>
      <c r="S258" s="237">
        <v>0</v>
      </c>
      <c r="T258" s="236">
        <f t="shared" si="34"/>
        <v>0</v>
      </c>
      <c r="U258" s="236">
        <f t="shared" si="35"/>
        <v>0</v>
      </c>
      <c r="V258" s="236">
        <f t="shared" si="36"/>
        <v>0</v>
      </c>
      <c r="W258" s="236">
        <f t="shared" si="37"/>
        <v>0</v>
      </c>
      <c r="X258" s="236">
        <f t="shared" si="38"/>
        <v>0</v>
      </c>
      <c r="Y258" s="238">
        <f t="shared" si="41"/>
        <v>0</v>
      </c>
      <c r="Z258" s="238">
        <f t="shared" si="42"/>
        <v>0</v>
      </c>
      <c r="AB258" s="219">
        <v>0</v>
      </c>
      <c r="AC258" s="462">
        <f t="shared" si="43"/>
        <v>0</v>
      </c>
    </row>
    <row r="259" spans="1:29" ht="18" x14ac:dyDescent="0.25">
      <c r="A259" s="191" t="s">
        <v>674</v>
      </c>
      <c r="B259" s="228" t="s">
        <v>763</v>
      </c>
      <c r="C259" s="193" t="s">
        <v>764</v>
      </c>
      <c r="D259" s="193"/>
      <c r="E259" s="194">
        <v>64.989999999999995</v>
      </c>
      <c r="F259" s="229">
        <v>64.989999999999995</v>
      </c>
      <c r="G259" s="230" t="s">
        <v>33</v>
      </c>
      <c r="H259" s="231">
        <v>0</v>
      </c>
      <c r="I259" s="232">
        <v>0</v>
      </c>
      <c r="J259" s="232">
        <v>0</v>
      </c>
      <c r="K259" s="232">
        <v>0</v>
      </c>
      <c r="L259" s="233">
        <v>0</v>
      </c>
      <c r="M259" s="232">
        <f t="shared" si="39"/>
        <v>0</v>
      </c>
      <c r="N259" s="234">
        <v>0</v>
      </c>
      <c r="O259" s="232">
        <f t="shared" si="40"/>
        <v>0</v>
      </c>
      <c r="P259" s="243"/>
      <c r="Q259" s="216"/>
      <c r="R259" s="236">
        <f t="shared" si="33"/>
        <v>0</v>
      </c>
      <c r="S259" s="237">
        <v>0</v>
      </c>
      <c r="T259" s="236">
        <f t="shared" si="34"/>
        <v>0</v>
      </c>
      <c r="U259" s="236">
        <f t="shared" si="35"/>
        <v>0</v>
      </c>
      <c r="V259" s="236">
        <f t="shared" si="36"/>
        <v>0</v>
      </c>
      <c r="W259" s="236">
        <f t="shared" si="37"/>
        <v>0</v>
      </c>
      <c r="X259" s="236">
        <f t="shared" si="38"/>
        <v>0</v>
      </c>
      <c r="Y259" s="238">
        <f t="shared" si="41"/>
        <v>0</v>
      </c>
      <c r="Z259" s="238">
        <f t="shared" si="42"/>
        <v>0</v>
      </c>
      <c r="AB259" s="219">
        <v>0</v>
      </c>
      <c r="AC259" s="462">
        <f t="shared" si="43"/>
        <v>0</v>
      </c>
    </row>
    <row r="260" spans="1:29" ht="30" x14ac:dyDescent="0.25">
      <c r="A260" s="191" t="s">
        <v>1053</v>
      </c>
      <c r="B260" s="228" t="s">
        <v>1114</v>
      </c>
      <c r="C260" s="193" t="s">
        <v>1115</v>
      </c>
      <c r="D260" s="193"/>
      <c r="E260" s="194">
        <v>12.5</v>
      </c>
      <c r="F260" s="229">
        <v>12.5</v>
      </c>
      <c r="G260" s="230" t="s">
        <v>33</v>
      </c>
      <c r="H260" s="231">
        <v>0</v>
      </c>
      <c r="I260" s="232">
        <v>0</v>
      </c>
      <c r="J260" s="232">
        <v>0</v>
      </c>
      <c r="K260" s="232">
        <v>0</v>
      </c>
      <c r="L260" s="233">
        <v>0</v>
      </c>
      <c r="M260" s="232">
        <f t="shared" si="39"/>
        <v>0</v>
      </c>
      <c r="N260" s="234">
        <v>0</v>
      </c>
      <c r="O260" s="232">
        <f t="shared" si="40"/>
        <v>0</v>
      </c>
      <c r="P260" s="242"/>
      <c r="Q260" s="216"/>
      <c r="R260" s="236">
        <f t="shared" si="33"/>
        <v>0</v>
      </c>
      <c r="S260" s="237">
        <v>0</v>
      </c>
      <c r="T260" s="236">
        <f t="shared" si="34"/>
        <v>0</v>
      </c>
      <c r="U260" s="236">
        <f t="shared" si="35"/>
        <v>0</v>
      </c>
      <c r="V260" s="236">
        <f t="shared" si="36"/>
        <v>0</v>
      </c>
      <c r="W260" s="236">
        <f t="shared" si="37"/>
        <v>0</v>
      </c>
      <c r="X260" s="236">
        <f t="shared" si="38"/>
        <v>0</v>
      </c>
      <c r="Y260" s="238">
        <f t="shared" si="41"/>
        <v>0</v>
      </c>
      <c r="Z260" s="238">
        <f t="shared" si="42"/>
        <v>0</v>
      </c>
      <c r="AB260" s="219">
        <v>0</v>
      </c>
      <c r="AC260" s="462">
        <f t="shared" si="43"/>
        <v>0</v>
      </c>
    </row>
    <row r="261" spans="1:29" ht="30" x14ac:dyDescent="0.25">
      <c r="A261" s="247"/>
      <c r="B261" s="228" t="s">
        <v>2487</v>
      </c>
      <c r="C261" s="323" t="s">
        <v>2202</v>
      </c>
      <c r="D261" s="497" t="s">
        <v>2654</v>
      </c>
      <c r="E261" s="324">
        <v>18</v>
      </c>
      <c r="F261" s="325">
        <v>21.6</v>
      </c>
      <c r="G261" s="316" t="s">
        <v>33</v>
      </c>
      <c r="H261" s="317">
        <v>0</v>
      </c>
      <c r="I261" s="251">
        <v>3</v>
      </c>
      <c r="J261" s="251">
        <v>0</v>
      </c>
      <c r="K261" s="251">
        <v>0</v>
      </c>
      <c r="L261" s="318">
        <v>0</v>
      </c>
      <c r="M261" s="232">
        <f t="shared" si="39"/>
        <v>3</v>
      </c>
      <c r="N261" s="252">
        <v>3</v>
      </c>
      <c r="O261" s="232">
        <f t="shared" si="40"/>
        <v>0</v>
      </c>
      <c r="P261" s="321" t="s">
        <v>2335</v>
      </c>
      <c r="Q261" s="216"/>
      <c r="R261" s="236">
        <f t="shared" si="33"/>
        <v>0</v>
      </c>
      <c r="S261" s="237">
        <v>0</v>
      </c>
      <c r="T261" s="489">
        <f t="shared" si="34"/>
        <v>64.800000000000011</v>
      </c>
      <c r="U261" s="236">
        <f t="shared" si="35"/>
        <v>0</v>
      </c>
      <c r="V261" s="236">
        <f t="shared" si="36"/>
        <v>0</v>
      </c>
      <c r="W261" s="236">
        <f t="shared" si="37"/>
        <v>0</v>
      </c>
      <c r="X261" s="236">
        <f t="shared" si="38"/>
        <v>64.800000000000011</v>
      </c>
      <c r="Y261" s="238">
        <f t="shared" si="41"/>
        <v>64.800000000000011</v>
      </c>
      <c r="Z261" s="238">
        <f t="shared" si="42"/>
        <v>0</v>
      </c>
      <c r="AB261" s="219">
        <v>0</v>
      </c>
      <c r="AC261" s="462">
        <f t="shared" si="43"/>
        <v>0</v>
      </c>
    </row>
    <row r="262" spans="1:29" x14ac:dyDescent="0.25">
      <c r="A262" s="191" t="s">
        <v>1423</v>
      </c>
      <c r="B262" s="228" t="s">
        <v>1956</v>
      </c>
      <c r="C262" s="193" t="s">
        <v>1957</v>
      </c>
      <c r="D262" s="193"/>
      <c r="E262" s="194">
        <v>32</v>
      </c>
      <c r="F262" s="229">
        <v>32</v>
      </c>
      <c r="G262" s="230" t="s">
        <v>33</v>
      </c>
      <c r="H262" s="231">
        <v>0</v>
      </c>
      <c r="I262" s="232">
        <v>0</v>
      </c>
      <c r="J262" s="232">
        <v>0</v>
      </c>
      <c r="K262" s="232">
        <v>0</v>
      </c>
      <c r="L262" s="233">
        <v>0</v>
      </c>
      <c r="M262" s="232">
        <f t="shared" si="39"/>
        <v>0</v>
      </c>
      <c r="N262" s="234">
        <v>0</v>
      </c>
      <c r="O262" s="232">
        <f t="shared" si="40"/>
        <v>0</v>
      </c>
      <c r="P262" s="243"/>
      <c r="Q262" s="216"/>
      <c r="R262" s="236">
        <f t="shared" si="33"/>
        <v>0</v>
      </c>
      <c r="S262" s="237">
        <v>0</v>
      </c>
      <c r="T262" s="236">
        <f t="shared" si="34"/>
        <v>0</v>
      </c>
      <c r="U262" s="236">
        <f t="shared" si="35"/>
        <v>0</v>
      </c>
      <c r="V262" s="236">
        <f t="shared" si="36"/>
        <v>0</v>
      </c>
      <c r="W262" s="236">
        <f t="shared" si="37"/>
        <v>0</v>
      </c>
      <c r="X262" s="236">
        <f t="shared" si="38"/>
        <v>0</v>
      </c>
      <c r="Y262" s="238">
        <f t="shared" si="41"/>
        <v>0</v>
      </c>
      <c r="Z262" s="238">
        <f t="shared" si="42"/>
        <v>0</v>
      </c>
      <c r="AB262" s="219">
        <v>0</v>
      </c>
      <c r="AC262" s="462">
        <f t="shared" si="43"/>
        <v>0</v>
      </c>
    </row>
    <row r="263" spans="1:29" ht="30" x14ac:dyDescent="0.25">
      <c r="A263" s="191" t="s">
        <v>1053</v>
      </c>
      <c r="B263" s="228" t="s">
        <v>1116</v>
      </c>
      <c r="C263" s="202" t="s">
        <v>1117</v>
      </c>
      <c r="D263" s="443" t="s">
        <v>2541</v>
      </c>
      <c r="E263" s="203">
        <v>132.61000000000001</v>
      </c>
      <c r="F263" s="250">
        <v>0</v>
      </c>
      <c r="G263" s="316" t="s">
        <v>33</v>
      </c>
      <c r="H263" s="338">
        <v>0</v>
      </c>
      <c r="I263" s="251">
        <v>2</v>
      </c>
      <c r="J263" s="251">
        <v>0</v>
      </c>
      <c r="K263" s="251">
        <v>2</v>
      </c>
      <c r="L263" s="318">
        <v>0</v>
      </c>
      <c r="M263" s="232">
        <f t="shared" si="39"/>
        <v>0</v>
      </c>
      <c r="N263" s="252">
        <v>0</v>
      </c>
      <c r="O263" s="232">
        <f t="shared" si="40"/>
        <v>0</v>
      </c>
      <c r="P263" s="322"/>
      <c r="Q263" s="216"/>
      <c r="R263" s="236">
        <f t="shared" si="33"/>
        <v>0</v>
      </c>
      <c r="S263" s="237">
        <v>0</v>
      </c>
      <c r="T263" s="236">
        <f t="shared" si="34"/>
        <v>0</v>
      </c>
      <c r="U263" s="236">
        <f t="shared" si="35"/>
        <v>0</v>
      </c>
      <c r="V263" s="236">
        <f t="shared" si="36"/>
        <v>0</v>
      </c>
      <c r="W263" s="236">
        <f t="shared" si="37"/>
        <v>0</v>
      </c>
      <c r="X263" s="236">
        <f t="shared" si="38"/>
        <v>0</v>
      </c>
      <c r="Y263" s="238">
        <f t="shared" si="41"/>
        <v>0</v>
      </c>
      <c r="Z263" s="238">
        <f t="shared" si="42"/>
        <v>0</v>
      </c>
      <c r="AB263" s="219">
        <v>0</v>
      </c>
      <c r="AC263" s="462">
        <f t="shared" si="43"/>
        <v>0</v>
      </c>
    </row>
    <row r="264" spans="1:29" ht="30" x14ac:dyDescent="0.25">
      <c r="A264" s="191" t="s">
        <v>228</v>
      </c>
      <c r="B264" s="228" t="s">
        <v>263</v>
      </c>
      <c r="C264" s="202" t="s">
        <v>264</v>
      </c>
      <c r="D264" s="442" t="s">
        <v>2649</v>
      </c>
      <c r="E264" s="203">
        <v>87.58</v>
      </c>
      <c r="F264" s="250">
        <v>58</v>
      </c>
      <c r="G264" s="316" t="s">
        <v>33</v>
      </c>
      <c r="H264" s="317">
        <v>0</v>
      </c>
      <c r="I264" s="251">
        <v>2</v>
      </c>
      <c r="J264" s="251">
        <v>0</v>
      </c>
      <c r="K264" s="251">
        <v>2</v>
      </c>
      <c r="L264" s="318">
        <v>0</v>
      </c>
      <c r="M264" s="232">
        <f t="shared" si="39"/>
        <v>0</v>
      </c>
      <c r="N264" s="252">
        <v>0</v>
      </c>
      <c r="O264" s="232">
        <f t="shared" si="40"/>
        <v>0</v>
      </c>
      <c r="P264" s="322"/>
      <c r="Q264" s="216"/>
      <c r="R264" s="236">
        <f t="shared" si="33"/>
        <v>0</v>
      </c>
      <c r="S264" s="237">
        <v>0</v>
      </c>
      <c r="T264" s="348">
        <f t="shared" si="34"/>
        <v>116</v>
      </c>
      <c r="U264" s="236">
        <f t="shared" si="35"/>
        <v>0</v>
      </c>
      <c r="V264" s="236">
        <f t="shared" si="36"/>
        <v>116</v>
      </c>
      <c r="W264" s="236">
        <f t="shared" si="37"/>
        <v>0</v>
      </c>
      <c r="X264" s="236">
        <f t="shared" si="38"/>
        <v>0</v>
      </c>
      <c r="Y264" s="238">
        <f t="shared" si="41"/>
        <v>0</v>
      </c>
      <c r="Z264" s="238">
        <f t="shared" si="42"/>
        <v>0</v>
      </c>
      <c r="AB264" s="219">
        <v>0</v>
      </c>
      <c r="AC264" s="462">
        <f t="shared" si="43"/>
        <v>0</v>
      </c>
    </row>
    <row r="265" spans="1:29" ht="18" x14ac:dyDescent="0.25">
      <c r="A265" s="191" t="s">
        <v>659</v>
      </c>
      <c r="B265" s="228" t="s">
        <v>765</v>
      </c>
      <c r="C265" s="193" t="s">
        <v>766</v>
      </c>
      <c r="D265" s="193"/>
      <c r="E265" s="194">
        <v>68.89</v>
      </c>
      <c r="F265" s="229">
        <v>68.89</v>
      </c>
      <c r="G265" s="230" t="s">
        <v>33</v>
      </c>
      <c r="H265" s="231">
        <v>0</v>
      </c>
      <c r="I265" s="232">
        <v>0</v>
      </c>
      <c r="J265" s="232">
        <v>0</v>
      </c>
      <c r="K265" s="232">
        <v>0</v>
      </c>
      <c r="L265" s="233">
        <v>0</v>
      </c>
      <c r="M265" s="232">
        <f t="shared" si="39"/>
        <v>0</v>
      </c>
      <c r="N265" s="234">
        <v>0</v>
      </c>
      <c r="O265" s="232">
        <f t="shared" si="40"/>
        <v>0</v>
      </c>
      <c r="P265" s="243"/>
      <c r="Q265" s="216"/>
      <c r="R265" s="236">
        <f t="shared" ref="R265:R328" si="44">H265*E265</f>
        <v>0</v>
      </c>
      <c r="S265" s="237">
        <v>0</v>
      </c>
      <c r="T265" s="236">
        <f t="shared" ref="T265:T328" si="45">I265*F265</f>
        <v>0</v>
      </c>
      <c r="U265" s="236">
        <f t="shared" ref="U265:U328" si="46">F265*J265</f>
        <v>0</v>
      </c>
      <c r="V265" s="236">
        <f t="shared" ref="V265:V328" si="47">F265*K265</f>
        <v>0</v>
      </c>
      <c r="W265" s="236">
        <f t="shared" ref="W265:W328" si="48">F265*L265</f>
        <v>0</v>
      </c>
      <c r="X265" s="236">
        <f t="shared" ref="X265:X328" si="49">R265+S265+T265+U265-V265-W265</f>
        <v>0</v>
      </c>
      <c r="Y265" s="238">
        <f t="shared" si="41"/>
        <v>0</v>
      </c>
      <c r="Z265" s="238">
        <f t="shared" si="42"/>
        <v>0</v>
      </c>
      <c r="AB265" s="219">
        <v>0</v>
      </c>
      <c r="AC265" s="462">
        <f t="shared" si="43"/>
        <v>0</v>
      </c>
    </row>
    <row r="266" spans="1:29" ht="30" x14ac:dyDescent="0.25">
      <c r="A266" s="191" t="s">
        <v>1601</v>
      </c>
      <c r="B266" s="228" t="s">
        <v>1610</v>
      </c>
      <c r="C266" s="193" t="s">
        <v>1611</v>
      </c>
      <c r="D266" s="193"/>
      <c r="E266" s="194">
        <v>40</v>
      </c>
      <c r="F266" s="229">
        <v>40</v>
      </c>
      <c r="G266" s="230" t="s">
        <v>33</v>
      </c>
      <c r="H266" s="231">
        <v>0</v>
      </c>
      <c r="I266" s="232">
        <v>0</v>
      </c>
      <c r="J266" s="232">
        <v>0</v>
      </c>
      <c r="K266" s="232">
        <v>0</v>
      </c>
      <c r="L266" s="233">
        <v>0</v>
      </c>
      <c r="M266" s="232">
        <f t="shared" ref="M266:M329" si="50">H266+I266+J266-K266-L266</f>
        <v>0</v>
      </c>
      <c r="N266" s="234">
        <v>0</v>
      </c>
      <c r="O266" s="232">
        <f t="shared" ref="O266:O329" si="51">N266-M266</f>
        <v>0</v>
      </c>
      <c r="P266" s="242"/>
      <c r="Q266" s="216"/>
      <c r="R266" s="236">
        <f t="shared" si="44"/>
        <v>0</v>
      </c>
      <c r="S266" s="237">
        <v>0</v>
      </c>
      <c r="T266" s="236">
        <f t="shared" si="45"/>
        <v>0</v>
      </c>
      <c r="U266" s="236">
        <f t="shared" si="46"/>
        <v>0</v>
      </c>
      <c r="V266" s="236">
        <f t="shared" si="47"/>
        <v>0</v>
      </c>
      <c r="W266" s="236">
        <f t="shared" si="48"/>
        <v>0</v>
      </c>
      <c r="X266" s="236">
        <f t="shared" si="49"/>
        <v>0</v>
      </c>
      <c r="Y266" s="238">
        <f t="shared" ref="Y266:Y329" si="52">M266*F266</f>
        <v>0</v>
      </c>
      <c r="Z266" s="238">
        <f t="shared" ref="Z266:Z329" si="53">Y266-X266</f>
        <v>0</v>
      </c>
      <c r="AB266" s="219">
        <v>0</v>
      </c>
      <c r="AC266" s="462">
        <f t="shared" ref="AC266:AC329" si="54">AB266-R266</f>
        <v>0</v>
      </c>
    </row>
    <row r="267" spans="1:29" ht="18" x14ac:dyDescent="0.25">
      <c r="A267" s="191" t="s">
        <v>1053</v>
      </c>
      <c r="B267" s="228" t="s">
        <v>1118</v>
      </c>
      <c r="C267" s="193" t="s">
        <v>1119</v>
      </c>
      <c r="D267" s="193"/>
      <c r="E267" s="194">
        <v>18</v>
      </c>
      <c r="F267" s="229">
        <v>18</v>
      </c>
      <c r="G267" s="230" t="s">
        <v>33</v>
      </c>
      <c r="H267" s="231">
        <v>0</v>
      </c>
      <c r="I267" s="232">
        <v>0</v>
      </c>
      <c r="J267" s="232">
        <v>0</v>
      </c>
      <c r="K267" s="232">
        <v>0</v>
      </c>
      <c r="L267" s="233">
        <v>0</v>
      </c>
      <c r="M267" s="232">
        <f t="shared" si="50"/>
        <v>0</v>
      </c>
      <c r="N267" s="234">
        <v>0</v>
      </c>
      <c r="O267" s="232">
        <f t="shared" si="51"/>
        <v>0</v>
      </c>
      <c r="P267" s="243"/>
      <c r="Q267" s="216"/>
      <c r="R267" s="236">
        <f t="shared" si="44"/>
        <v>0</v>
      </c>
      <c r="S267" s="237">
        <v>0</v>
      </c>
      <c r="T267" s="236">
        <f t="shared" si="45"/>
        <v>0</v>
      </c>
      <c r="U267" s="236">
        <f t="shared" si="46"/>
        <v>0</v>
      </c>
      <c r="V267" s="236">
        <f t="shared" si="47"/>
        <v>0</v>
      </c>
      <c r="W267" s="236">
        <f t="shared" si="48"/>
        <v>0</v>
      </c>
      <c r="X267" s="236">
        <f t="shared" si="49"/>
        <v>0</v>
      </c>
      <c r="Y267" s="238">
        <f t="shared" si="52"/>
        <v>0</v>
      </c>
      <c r="Z267" s="238">
        <f t="shared" si="53"/>
        <v>0</v>
      </c>
      <c r="AB267" s="219">
        <v>0</v>
      </c>
      <c r="AC267" s="462">
        <f t="shared" si="54"/>
        <v>0</v>
      </c>
    </row>
    <row r="268" spans="1:29" x14ac:dyDescent="0.25">
      <c r="A268" s="191" t="s">
        <v>1423</v>
      </c>
      <c r="B268" s="228" t="s">
        <v>1958</v>
      </c>
      <c r="C268" s="193" t="s">
        <v>1959</v>
      </c>
      <c r="D268" s="193"/>
      <c r="E268" s="194">
        <v>35</v>
      </c>
      <c r="F268" s="229">
        <v>35</v>
      </c>
      <c r="G268" s="230" t="s">
        <v>33</v>
      </c>
      <c r="H268" s="231">
        <v>0</v>
      </c>
      <c r="I268" s="232">
        <v>0</v>
      </c>
      <c r="J268" s="232">
        <v>0</v>
      </c>
      <c r="K268" s="232">
        <v>0</v>
      </c>
      <c r="L268" s="233">
        <v>0</v>
      </c>
      <c r="M268" s="232">
        <f t="shared" si="50"/>
        <v>0</v>
      </c>
      <c r="N268" s="234">
        <v>0</v>
      </c>
      <c r="O268" s="232">
        <f t="shared" si="51"/>
        <v>0</v>
      </c>
      <c r="P268" s="243"/>
      <c r="Q268" s="216"/>
      <c r="R268" s="236">
        <f t="shared" si="44"/>
        <v>0</v>
      </c>
      <c r="S268" s="237">
        <v>0</v>
      </c>
      <c r="T268" s="236">
        <f t="shared" si="45"/>
        <v>0</v>
      </c>
      <c r="U268" s="236">
        <f t="shared" si="46"/>
        <v>0</v>
      </c>
      <c r="V268" s="236">
        <f t="shared" si="47"/>
        <v>0</v>
      </c>
      <c r="W268" s="236">
        <f t="shared" si="48"/>
        <v>0</v>
      </c>
      <c r="X268" s="236">
        <f t="shared" si="49"/>
        <v>0</v>
      </c>
      <c r="Y268" s="238">
        <f t="shared" si="52"/>
        <v>0</v>
      </c>
      <c r="Z268" s="238">
        <f t="shared" si="53"/>
        <v>0</v>
      </c>
      <c r="AB268" s="219">
        <v>0</v>
      </c>
      <c r="AC268" s="462">
        <f t="shared" si="54"/>
        <v>0</v>
      </c>
    </row>
    <row r="269" spans="1:29" x14ac:dyDescent="0.25">
      <c r="A269" s="191" t="s">
        <v>1423</v>
      </c>
      <c r="B269" s="228" t="s">
        <v>1960</v>
      </c>
      <c r="C269" s="193" t="s">
        <v>1961</v>
      </c>
      <c r="D269" s="193"/>
      <c r="E269" s="194">
        <v>75</v>
      </c>
      <c r="F269" s="229">
        <v>75</v>
      </c>
      <c r="G269" s="230" t="s">
        <v>33</v>
      </c>
      <c r="H269" s="231">
        <v>0</v>
      </c>
      <c r="I269" s="232">
        <v>0</v>
      </c>
      <c r="J269" s="232">
        <v>0</v>
      </c>
      <c r="K269" s="232">
        <v>0</v>
      </c>
      <c r="L269" s="233">
        <v>0</v>
      </c>
      <c r="M269" s="232">
        <f t="shared" si="50"/>
        <v>0</v>
      </c>
      <c r="N269" s="234">
        <v>0</v>
      </c>
      <c r="O269" s="232">
        <f t="shared" si="51"/>
        <v>0</v>
      </c>
      <c r="P269" s="243"/>
      <c r="Q269" s="216"/>
      <c r="R269" s="236">
        <f t="shared" si="44"/>
        <v>0</v>
      </c>
      <c r="S269" s="237">
        <v>0</v>
      </c>
      <c r="T269" s="236">
        <f t="shared" si="45"/>
        <v>0</v>
      </c>
      <c r="U269" s="236">
        <f t="shared" si="46"/>
        <v>0</v>
      </c>
      <c r="V269" s="236">
        <f t="shared" si="47"/>
        <v>0</v>
      </c>
      <c r="W269" s="236">
        <f t="shared" si="48"/>
        <v>0</v>
      </c>
      <c r="X269" s="236">
        <f t="shared" si="49"/>
        <v>0</v>
      </c>
      <c r="Y269" s="238">
        <f t="shared" si="52"/>
        <v>0</v>
      </c>
      <c r="Z269" s="238">
        <f t="shared" si="53"/>
        <v>0</v>
      </c>
      <c r="AB269" s="219">
        <v>0</v>
      </c>
      <c r="AC269" s="462">
        <f t="shared" si="54"/>
        <v>0</v>
      </c>
    </row>
    <row r="270" spans="1:29" ht="18" x14ac:dyDescent="0.25">
      <c r="A270" s="191" t="s">
        <v>674</v>
      </c>
      <c r="B270" s="228" t="s">
        <v>767</v>
      </c>
      <c r="C270" s="193" t="s">
        <v>768</v>
      </c>
      <c r="D270" s="193"/>
      <c r="E270" s="194">
        <v>102.93</v>
      </c>
      <c r="F270" s="229">
        <v>102.93</v>
      </c>
      <c r="G270" s="230" t="s">
        <v>33</v>
      </c>
      <c r="H270" s="231">
        <v>1</v>
      </c>
      <c r="I270" s="232">
        <v>0</v>
      </c>
      <c r="J270" s="232">
        <v>0</v>
      </c>
      <c r="K270" s="232">
        <v>0</v>
      </c>
      <c r="L270" s="233">
        <v>0</v>
      </c>
      <c r="M270" s="232">
        <f t="shared" si="50"/>
        <v>1</v>
      </c>
      <c r="N270" s="234">
        <v>1</v>
      </c>
      <c r="O270" s="232">
        <f t="shared" si="51"/>
        <v>0</v>
      </c>
      <c r="P270" s="243"/>
      <c r="Q270" s="216"/>
      <c r="R270" s="236">
        <f t="shared" si="44"/>
        <v>102.93</v>
      </c>
      <c r="S270" s="237">
        <v>0</v>
      </c>
      <c r="T270" s="236">
        <f t="shared" si="45"/>
        <v>0</v>
      </c>
      <c r="U270" s="236">
        <f t="shared" si="46"/>
        <v>0</v>
      </c>
      <c r="V270" s="236">
        <f t="shared" si="47"/>
        <v>0</v>
      </c>
      <c r="W270" s="236">
        <f t="shared" si="48"/>
        <v>0</v>
      </c>
      <c r="X270" s="236">
        <f t="shared" si="49"/>
        <v>102.93</v>
      </c>
      <c r="Y270" s="238">
        <f t="shared" si="52"/>
        <v>102.93</v>
      </c>
      <c r="Z270" s="238">
        <f t="shared" si="53"/>
        <v>0</v>
      </c>
      <c r="AB270" s="219">
        <v>102.93</v>
      </c>
      <c r="AC270" s="462">
        <f t="shared" si="54"/>
        <v>0</v>
      </c>
    </row>
    <row r="271" spans="1:29" ht="30" x14ac:dyDescent="0.25">
      <c r="A271" s="191" t="s">
        <v>659</v>
      </c>
      <c r="B271" s="228" t="s">
        <v>664</v>
      </c>
      <c r="C271" s="193" t="s">
        <v>665</v>
      </c>
      <c r="D271" s="193"/>
      <c r="E271" s="194">
        <v>28.27</v>
      </c>
      <c r="F271" s="229">
        <v>28.27</v>
      </c>
      <c r="G271" s="230" t="s">
        <v>33</v>
      </c>
      <c r="H271" s="231">
        <v>0</v>
      </c>
      <c r="I271" s="232">
        <v>0</v>
      </c>
      <c r="J271" s="232">
        <v>0</v>
      </c>
      <c r="K271" s="232">
        <v>0</v>
      </c>
      <c r="L271" s="233">
        <v>0</v>
      </c>
      <c r="M271" s="232">
        <f t="shared" si="50"/>
        <v>0</v>
      </c>
      <c r="N271" s="234">
        <v>0</v>
      </c>
      <c r="O271" s="232">
        <f t="shared" si="51"/>
        <v>0</v>
      </c>
      <c r="P271" s="243"/>
      <c r="Q271" s="216"/>
      <c r="R271" s="236">
        <f t="shared" si="44"/>
        <v>0</v>
      </c>
      <c r="S271" s="237">
        <v>0</v>
      </c>
      <c r="T271" s="236">
        <f t="shared" si="45"/>
        <v>0</v>
      </c>
      <c r="U271" s="236">
        <f t="shared" si="46"/>
        <v>0</v>
      </c>
      <c r="V271" s="236">
        <f t="shared" si="47"/>
        <v>0</v>
      </c>
      <c r="W271" s="236">
        <f t="shared" si="48"/>
        <v>0</v>
      </c>
      <c r="X271" s="236">
        <f t="shared" si="49"/>
        <v>0</v>
      </c>
      <c r="Y271" s="238">
        <f t="shared" si="52"/>
        <v>0</v>
      </c>
      <c r="Z271" s="238">
        <f t="shared" si="53"/>
        <v>0</v>
      </c>
      <c r="AB271" s="219">
        <v>0</v>
      </c>
      <c r="AC271" s="462">
        <f t="shared" si="54"/>
        <v>0</v>
      </c>
    </row>
    <row r="272" spans="1:29" ht="18" x14ac:dyDescent="0.25">
      <c r="A272" s="191" t="s">
        <v>228</v>
      </c>
      <c r="B272" s="228" t="s">
        <v>265</v>
      </c>
      <c r="C272" s="193" t="s">
        <v>266</v>
      </c>
      <c r="D272" s="193"/>
      <c r="E272" s="194">
        <v>6.96</v>
      </c>
      <c r="F272" s="229">
        <v>6.96</v>
      </c>
      <c r="G272" s="230" t="s">
        <v>33</v>
      </c>
      <c r="H272" s="231">
        <v>225</v>
      </c>
      <c r="I272" s="232">
        <v>0</v>
      </c>
      <c r="J272" s="232">
        <v>0</v>
      </c>
      <c r="K272" s="232">
        <v>0</v>
      </c>
      <c r="L272" s="233">
        <v>0</v>
      </c>
      <c r="M272" s="232">
        <f t="shared" si="50"/>
        <v>225</v>
      </c>
      <c r="N272" s="234">
        <v>225</v>
      </c>
      <c r="O272" s="232">
        <f t="shared" si="51"/>
        <v>0</v>
      </c>
      <c r="P272" s="242"/>
      <c r="Q272" s="216"/>
      <c r="R272" s="236">
        <f t="shared" si="44"/>
        <v>1566</v>
      </c>
      <c r="S272" s="237">
        <v>0</v>
      </c>
      <c r="T272" s="236">
        <f t="shared" si="45"/>
        <v>0</v>
      </c>
      <c r="U272" s="236">
        <f t="shared" si="46"/>
        <v>0</v>
      </c>
      <c r="V272" s="236">
        <f t="shared" si="47"/>
        <v>0</v>
      </c>
      <c r="W272" s="236">
        <f t="shared" si="48"/>
        <v>0</v>
      </c>
      <c r="X272" s="236">
        <f t="shared" si="49"/>
        <v>1566</v>
      </c>
      <c r="Y272" s="238">
        <f t="shared" si="52"/>
        <v>1566</v>
      </c>
      <c r="Z272" s="238">
        <f t="shared" si="53"/>
        <v>0</v>
      </c>
      <c r="AB272" s="219">
        <v>1566</v>
      </c>
      <c r="AC272" s="462">
        <f t="shared" si="54"/>
        <v>0</v>
      </c>
    </row>
    <row r="273" spans="1:29" ht="18" x14ac:dyDescent="0.25">
      <c r="A273" s="191" t="s">
        <v>1053</v>
      </c>
      <c r="B273" s="228" t="s">
        <v>1120</v>
      </c>
      <c r="C273" s="193" t="s">
        <v>1121</v>
      </c>
      <c r="D273" s="193"/>
      <c r="E273" s="194">
        <v>14</v>
      </c>
      <c r="F273" s="229">
        <v>14</v>
      </c>
      <c r="G273" s="230" t="s">
        <v>33</v>
      </c>
      <c r="H273" s="231">
        <v>2</v>
      </c>
      <c r="I273" s="232">
        <v>0</v>
      </c>
      <c r="J273" s="232">
        <v>0</v>
      </c>
      <c r="K273" s="232">
        <v>0</v>
      </c>
      <c r="L273" s="233">
        <v>0</v>
      </c>
      <c r="M273" s="232">
        <f t="shared" si="50"/>
        <v>2</v>
      </c>
      <c r="N273" s="234">
        <v>2</v>
      </c>
      <c r="O273" s="232">
        <f t="shared" si="51"/>
        <v>0</v>
      </c>
      <c r="P273" s="243"/>
      <c r="Q273" s="216"/>
      <c r="R273" s="236">
        <f t="shared" si="44"/>
        <v>28</v>
      </c>
      <c r="S273" s="237">
        <v>0</v>
      </c>
      <c r="T273" s="236">
        <f t="shared" si="45"/>
        <v>0</v>
      </c>
      <c r="U273" s="236">
        <f t="shared" si="46"/>
        <v>0</v>
      </c>
      <c r="V273" s="236">
        <f t="shared" si="47"/>
        <v>0</v>
      </c>
      <c r="W273" s="236">
        <f t="shared" si="48"/>
        <v>0</v>
      </c>
      <c r="X273" s="236">
        <f t="shared" si="49"/>
        <v>28</v>
      </c>
      <c r="Y273" s="238">
        <f t="shared" si="52"/>
        <v>28</v>
      </c>
      <c r="Z273" s="238">
        <f t="shared" si="53"/>
        <v>0</v>
      </c>
      <c r="AB273" s="219">
        <v>28</v>
      </c>
      <c r="AC273" s="462">
        <f t="shared" si="54"/>
        <v>0</v>
      </c>
    </row>
    <row r="274" spans="1:29" ht="30" x14ac:dyDescent="0.25">
      <c r="A274" s="191" t="s">
        <v>1053</v>
      </c>
      <c r="B274" s="228" t="s">
        <v>1279</v>
      </c>
      <c r="C274" s="193" t="s">
        <v>1280</v>
      </c>
      <c r="D274" s="193"/>
      <c r="E274" s="194">
        <v>62.92</v>
      </c>
      <c r="F274" s="229">
        <v>62.92</v>
      </c>
      <c r="G274" s="232" t="s">
        <v>33</v>
      </c>
      <c r="H274" s="231">
        <v>0</v>
      </c>
      <c r="I274" s="232">
        <v>0</v>
      </c>
      <c r="J274" s="232">
        <v>0</v>
      </c>
      <c r="K274" s="232">
        <v>0</v>
      </c>
      <c r="L274" s="233">
        <v>0</v>
      </c>
      <c r="M274" s="232">
        <f t="shared" si="50"/>
        <v>0</v>
      </c>
      <c r="N274" s="234">
        <v>0</v>
      </c>
      <c r="O274" s="232">
        <f t="shared" si="51"/>
        <v>0</v>
      </c>
      <c r="P274" s="243"/>
      <c r="Q274" s="241"/>
      <c r="R274" s="236">
        <f t="shared" si="44"/>
        <v>0</v>
      </c>
      <c r="S274" s="237">
        <v>0</v>
      </c>
      <c r="T274" s="236">
        <f t="shared" si="45"/>
        <v>0</v>
      </c>
      <c r="U274" s="236">
        <f t="shared" si="46"/>
        <v>0</v>
      </c>
      <c r="V274" s="236">
        <f t="shared" si="47"/>
        <v>0</v>
      </c>
      <c r="W274" s="236">
        <f t="shared" si="48"/>
        <v>0</v>
      </c>
      <c r="X274" s="236">
        <f t="shared" si="49"/>
        <v>0</v>
      </c>
      <c r="Y274" s="238">
        <f t="shared" si="52"/>
        <v>0</v>
      </c>
      <c r="Z274" s="238">
        <f t="shared" si="53"/>
        <v>0</v>
      </c>
      <c r="AB274" s="219">
        <v>0</v>
      </c>
      <c r="AC274" s="462">
        <f t="shared" si="54"/>
        <v>0</v>
      </c>
    </row>
    <row r="275" spans="1:29" ht="18" x14ac:dyDescent="0.25">
      <c r="A275" s="191" t="s">
        <v>1053</v>
      </c>
      <c r="B275" s="228" t="s">
        <v>1122</v>
      </c>
      <c r="C275" s="193" t="s">
        <v>1123</v>
      </c>
      <c r="D275" s="193"/>
      <c r="E275" s="194">
        <v>325.07</v>
      </c>
      <c r="F275" s="229">
        <v>325.07</v>
      </c>
      <c r="G275" s="230" t="s">
        <v>33</v>
      </c>
      <c r="H275" s="231">
        <v>0</v>
      </c>
      <c r="I275" s="232">
        <v>0</v>
      </c>
      <c r="J275" s="232">
        <v>0</v>
      </c>
      <c r="K275" s="232">
        <v>0</v>
      </c>
      <c r="L275" s="233">
        <v>0</v>
      </c>
      <c r="M275" s="232">
        <f t="shared" si="50"/>
        <v>0</v>
      </c>
      <c r="N275" s="234">
        <v>0</v>
      </c>
      <c r="O275" s="232">
        <f t="shared" si="51"/>
        <v>0</v>
      </c>
      <c r="P275" s="243"/>
      <c r="Q275" s="216"/>
      <c r="R275" s="236">
        <f t="shared" si="44"/>
        <v>0</v>
      </c>
      <c r="S275" s="237">
        <v>0</v>
      </c>
      <c r="T275" s="236">
        <f t="shared" si="45"/>
        <v>0</v>
      </c>
      <c r="U275" s="236">
        <f t="shared" si="46"/>
        <v>0</v>
      </c>
      <c r="V275" s="236">
        <f t="shared" si="47"/>
        <v>0</v>
      </c>
      <c r="W275" s="236">
        <f t="shared" si="48"/>
        <v>0</v>
      </c>
      <c r="X275" s="236">
        <f t="shared" si="49"/>
        <v>0</v>
      </c>
      <c r="Y275" s="238">
        <f t="shared" si="52"/>
        <v>0</v>
      </c>
      <c r="Z275" s="238">
        <f t="shared" si="53"/>
        <v>0</v>
      </c>
      <c r="AB275" s="219">
        <v>0</v>
      </c>
      <c r="AC275" s="462">
        <f t="shared" si="54"/>
        <v>0</v>
      </c>
    </row>
    <row r="276" spans="1:29" ht="30" x14ac:dyDescent="0.25">
      <c r="A276" s="191" t="s">
        <v>1053</v>
      </c>
      <c r="B276" s="228" t="s">
        <v>1124</v>
      </c>
      <c r="C276" s="193" t="s">
        <v>1125</v>
      </c>
      <c r="D276" s="193"/>
      <c r="E276" s="194">
        <v>61</v>
      </c>
      <c r="F276" s="229">
        <v>61</v>
      </c>
      <c r="G276" s="230" t="s">
        <v>33</v>
      </c>
      <c r="H276" s="231">
        <v>0</v>
      </c>
      <c r="I276" s="232">
        <v>0</v>
      </c>
      <c r="J276" s="232">
        <v>0</v>
      </c>
      <c r="K276" s="232">
        <v>0</v>
      </c>
      <c r="L276" s="233">
        <v>0</v>
      </c>
      <c r="M276" s="232">
        <f t="shared" si="50"/>
        <v>0</v>
      </c>
      <c r="N276" s="234">
        <v>0</v>
      </c>
      <c r="O276" s="232">
        <f t="shared" si="51"/>
        <v>0</v>
      </c>
      <c r="P276" s="243"/>
      <c r="Q276" s="216"/>
      <c r="R276" s="236">
        <f t="shared" si="44"/>
        <v>0</v>
      </c>
      <c r="S276" s="237">
        <v>0</v>
      </c>
      <c r="T276" s="236">
        <f t="shared" si="45"/>
        <v>0</v>
      </c>
      <c r="U276" s="236">
        <f t="shared" si="46"/>
        <v>0</v>
      </c>
      <c r="V276" s="236">
        <f t="shared" si="47"/>
        <v>0</v>
      </c>
      <c r="W276" s="236">
        <f t="shared" si="48"/>
        <v>0</v>
      </c>
      <c r="X276" s="236">
        <f t="shared" si="49"/>
        <v>0</v>
      </c>
      <c r="Y276" s="238">
        <f t="shared" si="52"/>
        <v>0</v>
      </c>
      <c r="Z276" s="238">
        <f t="shared" si="53"/>
        <v>0</v>
      </c>
      <c r="AB276" s="219">
        <v>0</v>
      </c>
      <c r="AC276" s="462">
        <f t="shared" si="54"/>
        <v>0</v>
      </c>
    </row>
    <row r="277" spans="1:29" ht="30" x14ac:dyDescent="0.25">
      <c r="A277" s="191" t="s">
        <v>1053</v>
      </c>
      <c r="B277" s="228" t="s">
        <v>1126</v>
      </c>
      <c r="C277" s="193" t="s">
        <v>1127</v>
      </c>
      <c r="D277" s="193"/>
      <c r="E277" s="194">
        <v>80</v>
      </c>
      <c r="F277" s="229">
        <v>80</v>
      </c>
      <c r="G277" s="230" t="s">
        <v>33</v>
      </c>
      <c r="H277" s="231">
        <v>0</v>
      </c>
      <c r="I277" s="232">
        <v>0</v>
      </c>
      <c r="J277" s="232">
        <v>0</v>
      </c>
      <c r="K277" s="232">
        <v>0</v>
      </c>
      <c r="L277" s="233">
        <v>0</v>
      </c>
      <c r="M277" s="232">
        <f t="shared" si="50"/>
        <v>0</v>
      </c>
      <c r="N277" s="234">
        <v>0</v>
      </c>
      <c r="O277" s="232">
        <f t="shared" si="51"/>
        <v>0</v>
      </c>
      <c r="P277" s="243"/>
      <c r="Q277" s="216"/>
      <c r="R277" s="236">
        <f t="shared" si="44"/>
        <v>0</v>
      </c>
      <c r="S277" s="237">
        <v>0</v>
      </c>
      <c r="T277" s="236">
        <f t="shared" si="45"/>
        <v>0</v>
      </c>
      <c r="U277" s="236">
        <f t="shared" si="46"/>
        <v>0</v>
      </c>
      <c r="V277" s="236">
        <f t="shared" si="47"/>
        <v>0</v>
      </c>
      <c r="W277" s="236">
        <f t="shared" si="48"/>
        <v>0</v>
      </c>
      <c r="X277" s="236">
        <f t="shared" si="49"/>
        <v>0</v>
      </c>
      <c r="Y277" s="238">
        <f t="shared" si="52"/>
        <v>0</v>
      </c>
      <c r="Z277" s="238">
        <f t="shared" si="53"/>
        <v>0</v>
      </c>
      <c r="AB277" s="219">
        <v>0</v>
      </c>
      <c r="AC277" s="462">
        <f t="shared" si="54"/>
        <v>0</v>
      </c>
    </row>
    <row r="278" spans="1:29" ht="18" x14ac:dyDescent="0.25">
      <c r="A278" s="191" t="s">
        <v>1053</v>
      </c>
      <c r="B278" s="228" t="s">
        <v>1281</v>
      </c>
      <c r="C278" s="193" t="s">
        <v>1282</v>
      </c>
      <c r="D278" s="193"/>
      <c r="E278" s="194">
        <v>15</v>
      </c>
      <c r="F278" s="229">
        <v>15</v>
      </c>
      <c r="G278" s="230" t="s">
        <v>33</v>
      </c>
      <c r="H278" s="231">
        <v>0</v>
      </c>
      <c r="I278" s="232">
        <v>0</v>
      </c>
      <c r="J278" s="232">
        <v>0</v>
      </c>
      <c r="K278" s="232">
        <v>0</v>
      </c>
      <c r="L278" s="233">
        <v>0</v>
      </c>
      <c r="M278" s="232">
        <f t="shared" si="50"/>
        <v>0</v>
      </c>
      <c r="N278" s="234">
        <v>0</v>
      </c>
      <c r="O278" s="232">
        <f t="shared" si="51"/>
        <v>0</v>
      </c>
      <c r="P278" s="243"/>
      <c r="Q278" s="216"/>
      <c r="R278" s="236">
        <f t="shared" si="44"/>
        <v>0</v>
      </c>
      <c r="S278" s="237">
        <v>0</v>
      </c>
      <c r="T278" s="236">
        <f t="shared" si="45"/>
        <v>0</v>
      </c>
      <c r="U278" s="236">
        <f t="shared" si="46"/>
        <v>0</v>
      </c>
      <c r="V278" s="236">
        <f t="shared" si="47"/>
        <v>0</v>
      </c>
      <c r="W278" s="236">
        <f t="shared" si="48"/>
        <v>0</v>
      </c>
      <c r="X278" s="236">
        <f t="shared" si="49"/>
        <v>0</v>
      </c>
      <c r="Y278" s="238">
        <f t="shared" si="52"/>
        <v>0</v>
      </c>
      <c r="Z278" s="238">
        <f t="shared" si="53"/>
        <v>0</v>
      </c>
      <c r="AB278" s="219">
        <v>0</v>
      </c>
      <c r="AC278" s="462">
        <f t="shared" si="54"/>
        <v>0</v>
      </c>
    </row>
    <row r="279" spans="1:29" ht="18" x14ac:dyDescent="0.25">
      <c r="A279" s="191" t="s">
        <v>674</v>
      </c>
      <c r="B279" s="228" t="s">
        <v>769</v>
      </c>
      <c r="C279" s="193" t="s">
        <v>770</v>
      </c>
      <c r="D279" s="193"/>
      <c r="E279" s="194">
        <v>167.62</v>
      </c>
      <c r="F279" s="229">
        <v>167.62</v>
      </c>
      <c r="G279" s="230" t="s">
        <v>53</v>
      </c>
      <c r="H279" s="231">
        <v>0</v>
      </c>
      <c r="I279" s="232">
        <v>0</v>
      </c>
      <c r="J279" s="232">
        <v>0</v>
      </c>
      <c r="K279" s="232">
        <v>0</v>
      </c>
      <c r="L279" s="233">
        <v>0</v>
      </c>
      <c r="M279" s="232">
        <f t="shared" si="50"/>
        <v>0</v>
      </c>
      <c r="N279" s="234">
        <v>0</v>
      </c>
      <c r="O279" s="232">
        <f t="shared" si="51"/>
        <v>0</v>
      </c>
      <c r="P279" s="243"/>
      <c r="Q279" s="216"/>
      <c r="R279" s="236">
        <f t="shared" si="44"/>
        <v>0</v>
      </c>
      <c r="S279" s="237">
        <v>0</v>
      </c>
      <c r="T279" s="236">
        <f t="shared" si="45"/>
        <v>0</v>
      </c>
      <c r="U279" s="236">
        <f t="shared" si="46"/>
        <v>0</v>
      </c>
      <c r="V279" s="236">
        <f t="shared" si="47"/>
        <v>0</v>
      </c>
      <c r="W279" s="236">
        <f t="shared" si="48"/>
        <v>0</v>
      </c>
      <c r="X279" s="236">
        <f t="shared" si="49"/>
        <v>0</v>
      </c>
      <c r="Y279" s="238">
        <f t="shared" si="52"/>
        <v>0</v>
      </c>
      <c r="Z279" s="238">
        <f t="shared" si="53"/>
        <v>0</v>
      </c>
      <c r="AB279" s="219">
        <v>0</v>
      </c>
      <c r="AC279" s="462">
        <f t="shared" si="54"/>
        <v>0</v>
      </c>
    </row>
    <row r="280" spans="1:29" ht="18" x14ac:dyDescent="0.25">
      <c r="A280" s="191" t="s">
        <v>674</v>
      </c>
      <c r="B280" s="228" t="s">
        <v>771</v>
      </c>
      <c r="C280" s="193" t="s">
        <v>772</v>
      </c>
      <c r="D280" s="193"/>
      <c r="E280" s="194">
        <v>167.62</v>
      </c>
      <c r="F280" s="229">
        <v>167.62</v>
      </c>
      <c r="G280" s="230" t="s">
        <v>53</v>
      </c>
      <c r="H280" s="231">
        <v>0</v>
      </c>
      <c r="I280" s="232">
        <v>0</v>
      </c>
      <c r="J280" s="232">
        <v>0</v>
      </c>
      <c r="K280" s="232">
        <v>0</v>
      </c>
      <c r="L280" s="233">
        <v>0</v>
      </c>
      <c r="M280" s="232">
        <f t="shared" si="50"/>
        <v>0</v>
      </c>
      <c r="N280" s="234">
        <v>0</v>
      </c>
      <c r="O280" s="232">
        <f t="shared" si="51"/>
        <v>0</v>
      </c>
      <c r="P280" s="243"/>
      <c r="Q280" s="216"/>
      <c r="R280" s="236">
        <f t="shared" si="44"/>
        <v>0</v>
      </c>
      <c r="S280" s="237">
        <v>0</v>
      </c>
      <c r="T280" s="236">
        <f t="shared" si="45"/>
        <v>0</v>
      </c>
      <c r="U280" s="236">
        <f t="shared" si="46"/>
        <v>0</v>
      </c>
      <c r="V280" s="236">
        <f t="shared" si="47"/>
        <v>0</v>
      </c>
      <c r="W280" s="236">
        <f t="shared" si="48"/>
        <v>0</v>
      </c>
      <c r="X280" s="236">
        <f t="shared" si="49"/>
        <v>0</v>
      </c>
      <c r="Y280" s="238">
        <f t="shared" si="52"/>
        <v>0</v>
      </c>
      <c r="Z280" s="238">
        <f t="shared" si="53"/>
        <v>0</v>
      </c>
      <c r="AB280" s="219">
        <v>0</v>
      </c>
      <c r="AC280" s="462">
        <f t="shared" si="54"/>
        <v>0</v>
      </c>
    </row>
    <row r="281" spans="1:29" ht="18" x14ac:dyDescent="0.25">
      <c r="A281" s="191" t="s">
        <v>674</v>
      </c>
      <c r="B281" s="228" t="s">
        <v>773</v>
      </c>
      <c r="C281" s="193" t="s">
        <v>774</v>
      </c>
      <c r="D281" s="193"/>
      <c r="E281" s="194">
        <v>167.62</v>
      </c>
      <c r="F281" s="229">
        <v>167.62</v>
      </c>
      <c r="G281" s="230" t="s">
        <v>53</v>
      </c>
      <c r="H281" s="231">
        <v>1</v>
      </c>
      <c r="I281" s="232">
        <v>0</v>
      </c>
      <c r="J281" s="232">
        <v>0</v>
      </c>
      <c r="K281" s="232">
        <v>0</v>
      </c>
      <c r="L281" s="233">
        <v>0</v>
      </c>
      <c r="M281" s="232">
        <f t="shared" si="50"/>
        <v>1</v>
      </c>
      <c r="N281" s="234">
        <v>1</v>
      </c>
      <c r="O281" s="232">
        <f t="shared" si="51"/>
        <v>0</v>
      </c>
      <c r="P281" s="243"/>
      <c r="Q281" s="216"/>
      <c r="R281" s="236">
        <f t="shared" si="44"/>
        <v>167.62</v>
      </c>
      <c r="S281" s="237">
        <v>0</v>
      </c>
      <c r="T281" s="236">
        <f t="shared" si="45"/>
        <v>0</v>
      </c>
      <c r="U281" s="236">
        <f t="shared" si="46"/>
        <v>0</v>
      </c>
      <c r="V281" s="236">
        <f t="shared" si="47"/>
        <v>0</v>
      </c>
      <c r="W281" s="236">
        <f t="shared" si="48"/>
        <v>0</v>
      </c>
      <c r="X281" s="236">
        <f t="shared" si="49"/>
        <v>167.62</v>
      </c>
      <c r="Y281" s="238">
        <f t="shared" si="52"/>
        <v>167.62</v>
      </c>
      <c r="Z281" s="238">
        <f t="shared" si="53"/>
        <v>0</v>
      </c>
      <c r="AB281" s="219">
        <v>167.62</v>
      </c>
      <c r="AC281" s="462">
        <f t="shared" si="54"/>
        <v>0</v>
      </c>
    </row>
    <row r="282" spans="1:29" ht="30" x14ac:dyDescent="0.25">
      <c r="A282" s="191" t="s">
        <v>674</v>
      </c>
      <c r="B282" s="228" t="s">
        <v>775</v>
      </c>
      <c r="C282" s="193" t="s">
        <v>776</v>
      </c>
      <c r="D282" s="193"/>
      <c r="E282" s="194">
        <v>118.32</v>
      </c>
      <c r="F282" s="229">
        <v>118.32</v>
      </c>
      <c r="G282" s="230" t="s">
        <v>53</v>
      </c>
      <c r="H282" s="231">
        <v>1</v>
      </c>
      <c r="I282" s="232">
        <v>0</v>
      </c>
      <c r="J282" s="232">
        <v>0</v>
      </c>
      <c r="K282" s="232">
        <v>0</v>
      </c>
      <c r="L282" s="233">
        <v>0</v>
      </c>
      <c r="M282" s="232">
        <f t="shared" si="50"/>
        <v>1</v>
      </c>
      <c r="N282" s="234">
        <v>1</v>
      </c>
      <c r="O282" s="232">
        <f t="shared" si="51"/>
        <v>0</v>
      </c>
      <c r="P282" s="243"/>
      <c r="Q282" s="216"/>
      <c r="R282" s="236">
        <f t="shared" si="44"/>
        <v>118.32</v>
      </c>
      <c r="S282" s="237">
        <v>0</v>
      </c>
      <c r="T282" s="236">
        <f t="shared" si="45"/>
        <v>0</v>
      </c>
      <c r="U282" s="236">
        <f t="shared" si="46"/>
        <v>0</v>
      </c>
      <c r="V282" s="236">
        <f t="shared" si="47"/>
        <v>0</v>
      </c>
      <c r="W282" s="236">
        <f t="shared" si="48"/>
        <v>0</v>
      </c>
      <c r="X282" s="236">
        <f t="shared" si="49"/>
        <v>118.32</v>
      </c>
      <c r="Y282" s="238">
        <f t="shared" si="52"/>
        <v>118.32</v>
      </c>
      <c r="Z282" s="238">
        <f t="shared" si="53"/>
        <v>0</v>
      </c>
      <c r="AB282" s="219">
        <v>118.32</v>
      </c>
      <c r="AC282" s="462">
        <f t="shared" si="54"/>
        <v>0</v>
      </c>
    </row>
    <row r="283" spans="1:29" ht="30" x14ac:dyDescent="0.25">
      <c r="A283" s="191" t="s">
        <v>674</v>
      </c>
      <c r="B283" s="228" t="s">
        <v>777</v>
      </c>
      <c r="C283" s="193" t="s">
        <v>778</v>
      </c>
      <c r="D283" s="193"/>
      <c r="E283" s="194">
        <v>70.989999999999995</v>
      </c>
      <c r="F283" s="229">
        <v>70.989999999999995</v>
      </c>
      <c r="G283" s="230" t="s">
        <v>53</v>
      </c>
      <c r="H283" s="231">
        <v>0</v>
      </c>
      <c r="I283" s="232">
        <v>0</v>
      </c>
      <c r="J283" s="232">
        <v>0</v>
      </c>
      <c r="K283" s="232">
        <v>0</v>
      </c>
      <c r="L283" s="233">
        <v>0</v>
      </c>
      <c r="M283" s="232">
        <f t="shared" si="50"/>
        <v>0</v>
      </c>
      <c r="N283" s="234">
        <v>0</v>
      </c>
      <c r="O283" s="232">
        <f t="shared" si="51"/>
        <v>0</v>
      </c>
      <c r="P283" s="242"/>
      <c r="Q283" s="216"/>
      <c r="R283" s="236">
        <f t="shared" si="44"/>
        <v>0</v>
      </c>
      <c r="S283" s="237">
        <v>0</v>
      </c>
      <c r="T283" s="236">
        <f t="shared" si="45"/>
        <v>0</v>
      </c>
      <c r="U283" s="236">
        <f t="shared" si="46"/>
        <v>0</v>
      </c>
      <c r="V283" s="236">
        <f t="shared" si="47"/>
        <v>0</v>
      </c>
      <c r="W283" s="236">
        <f t="shared" si="48"/>
        <v>0</v>
      </c>
      <c r="X283" s="236">
        <f t="shared" si="49"/>
        <v>0</v>
      </c>
      <c r="Y283" s="238">
        <f t="shared" si="52"/>
        <v>0</v>
      </c>
      <c r="Z283" s="238">
        <f t="shared" si="53"/>
        <v>0</v>
      </c>
      <c r="AB283" s="219">
        <v>0</v>
      </c>
      <c r="AC283" s="462">
        <f t="shared" si="54"/>
        <v>0</v>
      </c>
    </row>
    <row r="284" spans="1:29" ht="18" x14ac:dyDescent="0.25">
      <c r="A284" s="191" t="s">
        <v>674</v>
      </c>
      <c r="B284" s="228" t="s">
        <v>779</v>
      </c>
      <c r="C284" s="193" t="s">
        <v>780</v>
      </c>
      <c r="D284" s="193"/>
      <c r="E284" s="194">
        <v>70.989999999999995</v>
      </c>
      <c r="F284" s="229">
        <v>70.989999999999995</v>
      </c>
      <c r="G284" s="230" t="s">
        <v>53</v>
      </c>
      <c r="H284" s="231">
        <v>0</v>
      </c>
      <c r="I284" s="232">
        <v>0</v>
      </c>
      <c r="J284" s="232">
        <v>0</v>
      </c>
      <c r="K284" s="232">
        <v>0</v>
      </c>
      <c r="L284" s="233">
        <v>0</v>
      </c>
      <c r="M284" s="232">
        <f t="shared" si="50"/>
        <v>0</v>
      </c>
      <c r="N284" s="234">
        <v>0</v>
      </c>
      <c r="O284" s="232">
        <f t="shared" si="51"/>
        <v>0</v>
      </c>
      <c r="P284" s="243"/>
      <c r="Q284" s="216"/>
      <c r="R284" s="236">
        <f t="shared" si="44"/>
        <v>0</v>
      </c>
      <c r="S284" s="237">
        <v>0</v>
      </c>
      <c r="T284" s="236">
        <f t="shared" si="45"/>
        <v>0</v>
      </c>
      <c r="U284" s="236">
        <f t="shared" si="46"/>
        <v>0</v>
      </c>
      <c r="V284" s="236">
        <f t="shared" si="47"/>
        <v>0</v>
      </c>
      <c r="W284" s="236">
        <f t="shared" si="48"/>
        <v>0</v>
      </c>
      <c r="X284" s="236">
        <f t="shared" si="49"/>
        <v>0</v>
      </c>
      <c r="Y284" s="238">
        <f t="shared" si="52"/>
        <v>0</v>
      </c>
      <c r="Z284" s="238">
        <f t="shared" si="53"/>
        <v>0</v>
      </c>
      <c r="AB284" s="219">
        <v>0</v>
      </c>
      <c r="AC284" s="462">
        <f t="shared" si="54"/>
        <v>0</v>
      </c>
    </row>
    <row r="285" spans="1:29" ht="18" x14ac:dyDescent="0.25">
      <c r="A285" s="191" t="s">
        <v>674</v>
      </c>
      <c r="B285" s="228" t="s">
        <v>781</v>
      </c>
      <c r="C285" s="193" t="s">
        <v>782</v>
      </c>
      <c r="D285" s="193"/>
      <c r="E285" s="194">
        <v>194.88</v>
      </c>
      <c r="F285" s="229">
        <v>194.88</v>
      </c>
      <c r="G285" s="230" t="s">
        <v>53</v>
      </c>
      <c r="H285" s="231">
        <v>5</v>
      </c>
      <c r="I285" s="232">
        <v>0</v>
      </c>
      <c r="J285" s="232">
        <v>0</v>
      </c>
      <c r="K285" s="232">
        <v>1</v>
      </c>
      <c r="L285" s="233">
        <v>0</v>
      </c>
      <c r="M285" s="232">
        <f t="shared" si="50"/>
        <v>4</v>
      </c>
      <c r="N285" s="234">
        <v>4</v>
      </c>
      <c r="O285" s="232">
        <f t="shared" si="51"/>
        <v>0</v>
      </c>
      <c r="P285" s="243"/>
      <c r="Q285" s="216"/>
      <c r="R285" s="236">
        <f t="shared" si="44"/>
        <v>974.4</v>
      </c>
      <c r="S285" s="237">
        <v>0</v>
      </c>
      <c r="T285" s="236">
        <f t="shared" si="45"/>
        <v>0</v>
      </c>
      <c r="U285" s="236">
        <f t="shared" si="46"/>
        <v>0</v>
      </c>
      <c r="V285" s="236">
        <f t="shared" si="47"/>
        <v>194.88</v>
      </c>
      <c r="W285" s="236">
        <f t="shared" si="48"/>
        <v>0</v>
      </c>
      <c r="X285" s="236">
        <f t="shared" si="49"/>
        <v>779.52</v>
      </c>
      <c r="Y285" s="238">
        <f t="shared" si="52"/>
        <v>779.52</v>
      </c>
      <c r="Z285" s="238">
        <f t="shared" si="53"/>
        <v>0</v>
      </c>
      <c r="AB285" s="219">
        <v>974.4</v>
      </c>
      <c r="AC285" s="462">
        <f t="shared" si="54"/>
        <v>0</v>
      </c>
    </row>
    <row r="286" spans="1:29" ht="30" x14ac:dyDescent="0.25">
      <c r="A286" s="191" t="s">
        <v>674</v>
      </c>
      <c r="B286" s="228" t="s">
        <v>783</v>
      </c>
      <c r="C286" s="193" t="s">
        <v>784</v>
      </c>
      <c r="D286" s="193"/>
      <c r="E286" s="194">
        <v>243.8</v>
      </c>
      <c r="F286" s="229">
        <v>243.8</v>
      </c>
      <c r="G286" s="230" t="s">
        <v>53</v>
      </c>
      <c r="H286" s="231">
        <v>1</v>
      </c>
      <c r="I286" s="232">
        <v>0</v>
      </c>
      <c r="J286" s="232">
        <v>0</v>
      </c>
      <c r="K286" s="232">
        <v>0</v>
      </c>
      <c r="L286" s="233">
        <v>0</v>
      </c>
      <c r="M286" s="232">
        <f t="shared" si="50"/>
        <v>1</v>
      </c>
      <c r="N286" s="234">
        <v>1</v>
      </c>
      <c r="O286" s="232">
        <f t="shared" si="51"/>
        <v>0</v>
      </c>
      <c r="P286" s="243"/>
      <c r="Q286" s="216"/>
      <c r="R286" s="236">
        <f t="shared" si="44"/>
        <v>243.8</v>
      </c>
      <c r="S286" s="237">
        <v>0</v>
      </c>
      <c r="T286" s="236">
        <f t="shared" si="45"/>
        <v>0</v>
      </c>
      <c r="U286" s="236">
        <f t="shared" si="46"/>
        <v>0</v>
      </c>
      <c r="V286" s="236">
        <f t="shared" si="47"/>
        <v>0</v>
      </c>
      <c r="W286" s="236">
        <f t="shared" si="48"/>
        <v>0</v>
      </c>
      <c r="X286" s="236">
        <f t="shared" si="49"/>
        <v>243.8</v>
      </c>
      <c r="Y286" s="238">
        <f t="shared" si="52"/>
        <v>243.8</v>
      </c>
      <c r="Z286" s="238">
        <f t="shared" si="53"/>
        <v>0</v>
      </c>
      <c r="AB286" s="219">
        <v>243.8</v>
      </c>
      <c r="AC286" s="462">
        <f t="shared" si="54"/>
        <v>0</v>
      </c>
    </row>
    <row r="287" spans="1:29" ht="30" x14ac:dyDescent="0.25">
      <c r="A287" s="191" t="s">
        <v>674</v>
      </c>
      <c r="B287" s="228" t="s">
        <v>785</v>
      </c>
      <c r="C287" s="193" t="s">
        <v>786</v>
      </c>
      <c r="D287" s="193"/>
      <c r="E287" s="194">
        <v>193.97</v>
      </c>
      <c r="F287" s="229">
        <v>193.97</v>
      </c>
      <c r="G287" s="230" t="s">
        <v>53</v>
      </c>
      <c r="H287" s="231">
        <v>1</v>
      </c>
      <c r="I287" s="232">
        <v>0</v>
      </c>
      <c r="J287" s="232">
        <v>0</v>
      </c>
      <c r="K287" s="232">
        <v>0</v>
      </c>
      <c r="L287" s="233">
        <v>0</v>
      </c>
      <c r="M287" s="232">
        <f t="shared" si="50"/>
        <v>1</v>
      </c>
      <c r="N287" s="234">
        <v>1</v>
      </c>
      <c r="O287" s="232">
        <f t="shared" si="51"/>
        <v>0</v>
      </c>
      <c r="P287" s="243"/>
      <c r="Q287" s="216"/>
      <c r="R287" s="236">
        <f t="shared" si="44"/>
        <v>193.97</v>
      </c>
      <c r="S287" s="237">
        <v>0</v>
      </c>
      <c r="T287" s="236">
        <f t="shared" si="45"/>
        <v>0</v>
      </c>
      <c r="U287" s="236">
        <f t="shared" si="46"/>
        <v>0</v>
      </c>
      <c r="V287" s="236">
        <f t="shared" si="47"/>
        <v>0</v>
      </c>
      <c r="W287" s="236">
        <f t="shared" si="48"/>
        <v>0</v>
      </c>
      <c r="X287" s="236">
        <f t="shared" si="49"/>
        <v>193.97</v>
      </c>
      <c r="Y287" s="238">
        <f t="shared" si="52"/>
        <v>193.97</v>
      </c>
      <c r="Z287" s="238">
        <f t="shared" si="53"/>
        <v>0</v>
      </c>
      <c r="AB287" s="219">
        <v>193.97</v>
      </c>
      <c r="AC287" s="462">
        <f t="shared" si="54"/>
        <v>0</v>
      </c>
    </row>
    <row r="288" spans="1:29" ht="42.75" x14ac:dyDescent="0.25">
      <c r="A288" s="191" t="s">
        <v>1540</v>
      </c>
      <c r="B288" s="228" t="s">
        <v>1567</v>
      </c>
      <c r="C288" s="193" t="s">
        <v>1568</v>
      </c>
      <c r="D288" s="193"/>
      <c r="E288" s="194">
        <v>46.67</v>
      </c>
      <c r="F288" s="229">
        <v>46.67</v>
      </c>
      <c r="G288" s="230" t="s">
        <v>33</v>
      </c>
      <c r="H288" s="231">
        <v>5</v>
      </c>
      <c r="I288" s="232">
        <v>0</v>
      </c>
      <c r="J288" s="232">
        <v>0</v>
      </c>
      <c r="K288" s="232">
        <v>0</v>
      </c>
      <c r="L288" s="233">
        <v>0</v>
      </c>
      <c r="M288" s="232">
        <f t="shared" si="50"/>
        <v>5</v>
      </c>
      <c r="N288" s="234">
        <v>5</v>
      </c>
      <c r="O288" s="232">
        <f t="shared" si="51"/>
        <v>0</v>
      </c>
      <c r="P288" s="243"/>
      <c r="Q288" s="216"/>
      <c r="R288" s="236">
        <f t="shared" si="44"/>
        <v>233.35000000000002</v>
      </c>
      <c r="S288" s="237">
        <v>0</v>
      </c>
      <c r="T288" s="236">
        <f t="shared" si="45"/>
        <v>0</v>
      </c>
      <c r="U288" s="236">
        <f t="shared" si="46"/>
        <v>0</v>
      </c>
      <c r="V288" s="236">
        <f t="shared" si="47"/>
        <v>0</v>
      </c>
      <c r="W288" s="236">
        <f t="shared" si="48"/>
        <v>0</v>
      </c>
      <c r="X288" s="236">
        <f t="shared" si="49"/>
        <v>233.35000000000002</v>
      </c>
      <c r="Y288" s="238">
        <f t="shared" si="52"/>
        <v>233.35000000000002</v>
      </c>
      <c r="Z288" s="238">
        <f t="shared" si="53"/>
        <v>0</v>
      </c>
      <c r="AB288" s="219">
        <v>233.35000000000002</v>
      </c>
      <c r="AC288" s="462">
        <f t="shared" si="54"/>
        <v>0</v>
      </c>
    </row>
    <row r="289" spans="1:29" ht="18" x14ac:dyDescent="0.25">
      <c r="A289" s="191" t="s">
        <v>189</v>
      </c>
      <c r="B289" s="228" t="s">
        <v>196</v>
      </c>
      <c r="C289" s="202" t="s">
        <v>197</v>
      </c>
      <c r="D289" s="491" t="s">
        <v>2661</v>
      </c>
      <c r="E289" s="203">
        <v>19.14</v>
      </c>
      <c r="F289" s="250">
        <v>19.14</v>
      </c>
      <c r="G289" s="316" t="s">
        <v>76</v>
      </c>
      <c r="H289" s="317">
        <v>1492</v>
      </c>
      <c r="I289" s="251">
        <v>460</v>
      </c>
      <c r="J289" s="251">
        <v>0</v>
      </c>
      <c r="K289" s="251">
        <f>600+110</f>
        <v>710</v>
      </c>
      <c r="L289" s="318">
        <v>0</v>
      </c>
      <c r="M289" s="232">
        <f t="shared" si="50"/>
        <v>1242</v>
      </c>
      <c r="N289" s="252">
        <v>952</v>
      </c>
      <c r="O289" s="232">
        <f t="shared" si="51"/>
        <v>-290</v>
      </c>
      <c r="P289" s="319"/>
      <c r="Q289" s="216"/>
      <c r="R289" s="236">
        <f t="shared" si="44"/>
        <v>28556.880000000001</v>
      </c>
      <c r="S289" s="237"/>
      <c r="T289" s="489">
        <f t="shared" si="45"/>
        <v>8804.4</v>
      </c>
      <c r="U289" s="236">
        <f t="shared" si="46"/>
        <v>0</v>
      </c>
      <c r="V289" s="236">
        <f t="shared" si="47"/>
        <v>13589.4</v>
      </c>
      <c r="W289" s="236">
        <f t="shared" si="48"/>
        <v>0</v>
      </c>
      <c r="X289" s="236">
        <f t="shared" si="49"/>
        <v>23771.879999999997</v>
      </c>
      <c r="Y289" s="238">
        <f t="shared" si="52"/>
        <v>23771.88</v>
      </c>
      <c r="Z289" s="238">
        <f t="shared" si="53"/>
        <v>0</v>
      </c>
      <c r="AB289" s="219">
        <v>28556.879999999997</v>
      </c>
      <c r="AC289" s="462">
        <f t="shared" si="54"/>
        <v>0</v>
      </c>
    </row>
    <row r="290" spans="1:29" ht="18" x14ac:dyDescent="0.25">
      <c r="A290" s="191" t="s">
        <v>228</v>
      </c>
      <c r="B290" s="228" t="s">
        <v>267</v>
      </c>
      <c r="C290" s="193" t="s">
        <v>268</v>
      </c>
      <c r="D290" s="193"/>
      <c r="E290" s="194">
        <v>0</v>
      </c>
      <c r="F290" s="229">
        <v>0</v>
      </c>
      <c r="G290" s="230" t="s">
        <v>33</v>
      </c>
      <c r="H290" s="231">
        <v>0</v>
      </c>
      <c r="I290" s="251">
        <v>0</v>
      </c>
      <c r="J290" s="232">
        <v>0</v>
      </c>
      <c r="K290" s="232">
        <v>0</v>
      </c>
      <c r="L290" s="233">
        <v>0</v>
      </c>
      <c r="M290" s="232">
        <f t="shared" si="50"/>
        <v>0</v>
      </c>
      <c r="N290" s="234">
        <v>0</v>
      </c>
      <c r="O290" s="232">
        <f t="shared" si="51"/>
        <v>0</v>
      </c>
      <c r="P290" s="243"/>
      <c r="Q290" s="216"/>
      <c r="R290" s="236">
        <f t="shared" si="44"/>
        <v>0</v>
      </c>
      <c r="S290" s="237">
        <v>0</v>
      </c>
      <c r="T290" s="236">
        <f t="shared" si="45"/>
        <v>0</v>
      </c>
      <c r="U290" s="236">
        <f t="shared" si="46"/>
        <v>0</v>
      </c>
      <c r="V290" s="236">
        <f t="shared" si="47"/>
        <v>0</v>
      </c>
      <c r="W290" s="236">
        <f t="shared" si="48"/>
        <v>0</v>
      </c>
      <c r="X290" s="236">
        <f t="shared" si="49"/>
        <v>0</v>
      </c>
      <c r="Y290" s="238">
        <f t="shared" si="52"/>
        <v>0</v>
      </c>
      <c r="Z290" s="238">
        <f t="shared" si="53"/>
        <v>0</v>
      </c>
      <c r="AB290" s="219">
        <v>0</v>
      </c>
      <c r="AC290" s="462">
        <f t="shared" si="54"/>
        <v>0</v>
      </c>
    </row>
    <row r="291" spans="1:29" ht="30" x14ac:dyDescent="0.25">
      <c r="A291" s="191" t="s">
        <v>1053</v>
      </c>
      <c r="B291" s="228" t="s">
        <v>1128</v>
      </c>
      <c r="C291" s="193" t="s">
        <v>1129</v>
      </c>
      <c r="D291" s="193"/>
      <c r="E291" s="194">
        <v>6.03</v>
      </c>
      <c r="F291" s="229">
        <v>6.03</v>
      </c>
      <c r="G291" s="230" t="s">
        <v>33</v>
      </c>
      <c r="H291" s="231">
        <v>0</v>
      </c>
      <c r="I291" s="251">
        <v>0</v>
      </c>
      <c r="J291" s="232">
        <v>0</v>
      </c>
      <c r="K291" s="232">
        <v>0</v>
      </c>
      <c r="L291" s="233">
        <v>0</v>
      </c>
      <c r="M291" s="232">
        <f t="shared" si="50"/>
        <v>0</v>
      </c>
      <c r="N291" s="234">
        <v>0</v>
      </c>
      <c r="O291" s="232">
        <f t="shared" si="51"/>
        <v>0</v>
      </c>
      <c r="P291" s="243"/>
      <c r="Q291" s="216"/>
      <c r="R291" s="236">
        <f t="shared" si="44"/>
        <v>0</v>
      </c>
      <c r="S291" s="237">
        <v>0</v>
      </c>
      <c r="T291" s="236">
        <f t="shared" si="45"/>
        <v>0</v>
      </c>
      <c r="U291" s="236">
        <f t="shared" si="46"/>
        <v>0</v>
      </c>
      <c r="V291" s="236">
        <f t="shared" si="47"/>
        <v>0</v>
      </c>
      <c r="W291" s="236">
        <f t="shared" si="48"/>
        <v>0</v>
      </c>
      <c r="X291" s="236">
        <f t="shared" si="49"/>
        <v>0</v>
      </c>
      <c r="Y291" s="238">
        <f t="shared" si="52"/>
        <v>0</v>
      </c>
      <c r="Z291" s="238">
        <f t="shared" si="53"/>
        <v>0</v>
      </c>
      <c r="AB291" s="219">
        <v>0</v>
      </c>
      <c r="AC291" s="462">
        <f t="shared" si="54"/>
        <v>0</v>
      </c>
    </row>
    <row r="292" spans="1:29" ht="18" x14ac:dyDescent="0.25">
      <c r="A292" s="191" t="s">
        <v>228</v>
      </c>
      <c r="B292" s="228" t="s">
        <v>269</v>
      </c>
      <c r="C292" s="193" t="s">
        <v>270</v>
      </c>
      <c r="D292" s="193"/>
      <c r="E292" s="194">
        <v>2470.8000000000002</v>
      </c>
      <c r="F292" s="229">
        <v>2470.8000000000002</v>
      </c>
      <c r="G292" s="230" t="s">
        <v>33</v>
      </c>
      <c r="H292" s="231">
        <v>1</v>
      </c>
      <c r="I292" s="251">
        <v>0</v>
      </c>
      <c r="J292" s="232">
        <v>0</v>
      </c>
      <c r="K292" s="232">
        <v>0</v>
      </c>
      <c r="L292" s="233">
        <v>0</v>
      </c>
      <c r="M292" s="232">
        <f t="shared" si="50"/>
        <v>1</v>
      </c>
      <c r="N292" s="234">
        <v>1</v>
      </c>
      <c r="O292" s="232">
        <f t="shared" si="51"/>
        <v>0</v>
      </c>
      <c r="P292" s="243"/>
      <c r="Q292" s="216"/>
      <c r="R292" s="236">
        <f t="shared" si="44"/>
        <v>2470.8000000000002</v>
      </c>
      <c r="S292" s="237">
        <v>0</v>
      </c>
      <c r="T292" s="236">
        <f t="shared" si="45"/>
        <v>0</v>
      </c>
      <c r="U292" s="236">
        <f t="shared" si="46"/>
        <v>0</v>
      </c>
      <c r="V292" s="236">
        <f t="shared" si="47"/>
        <v>0</v>
      </c>
      <c r="W292" s="236">
        <f t="shared" si="48"/>
        <v>0</v>
      </c>
      <c r="X292" s="236">
        <f t="shared" si="49"/>
        <v>2470.8000000000002</v>
      </c>
      <c r="Y292" s="238">
        <f t="shared" si="52"/>
        <v>2470.8000000000002</v>
      </c>
      <c r="Z292" s="238">
        <f t="shared" si="53"/>
        <v>0</v>
      </c>
      <c r="AB292" s="219">
        <v>2470.8000000000002</v>
      </c>
      <c r="AC292" s="462">
        <f t="shared" si="54"/>
        <v>0</v>
      </c>
    </row>
    <row r="293" spans="1:29" ht="30" x14ac:dyDescent="0.25">
      <c r="A293" s="191" t="s">
        <v>228</v>
      </c>
      <c r="B293" s="228" t="s">
        <v>271</v>
      </c>
      <c r="C293" s="193" t="s">
        <v>272</v>
      </c>
      <c r="D293" s="193"/>
      <c r="E293" s="194">
        <v>21.46</v>
      </c>
      <c r="F293" s="229">
        <v>21.46</v>
      </c>
      <c r="G293" s="230" t="s">
        <v>33</v>
      </c>
      <c r="H293" s="231">
        <v>9</v>
      </c>
      <c r="I293" s="251">
        <v>0</v>
      </c>
      <c r="J293" s="232">
        <v>0</v>
      </c>
      <c r="K293" s="232">
        <v>0</v>
      </c>
      <c r="L293" s="233">
        <v>0</v>
      </c>
      <c r="M293" s="232">
        <f t="shared" si="50"/>
        <v>9</v>
      </c>
      <c r="N293" s="234">
        <v>9</v>
      </c>
      <c r="O293" s="232">
        <f t="shared" si="51"/>
        <v>0</v>
      </c>
      <c r="P293" s="243"/>
      <c r="Q293" s="216"/>
      <c r="R293" s="236">
        <f t="shared" si="44"/>
        <v>193.14000000000001</v>
      </c>
      <c r="S293" s="237">
        <v>0</v>
      </c>
      <c r="T293" s="236">
        <f t="shared" si="45"/>
        <v>0</v>
      </c>
      <c r="U293" s="236">
        <f t="shared" si="46"/>
        <v>0</v>
      </c>
      <c r="V293" s="236">
        <f t="shared" si="47"/>
        <v>0</v>
      </c>
      <c r="W293" s="236">
        <f t="shared" si="48"/>
        <v>0</v>
      </c>
      <c r="X293" s="236">
        <f t="shared" si="49"/>
        <v>193.14000000000001</v>
      </c>
      <c r="Y293" s="238">
        <f t="shared" si="52"/>
        <v>193.14000000000001</v>
      </c>
      <c r="Z293" s="238">
        <f t="shared" si="53"/>
        <v>0</v>
      </c>
      <c r="AB293" s="219">
        <v>193.14000000000001</v>
      </c>
      <c r="AC293" s="462">
        <f t="shared" si="54"/>
        <v>0</v>
      </c>
    </row>
    <row r="294" spans="1:29" ht="30" x14ac:dyDescent="0.25">
      <c r="A294" s="191" t="s">
        <v>228</v>
      </c>
      <c r="B294" s="228" t="s">
        <v>273</v>
      </c>
      <c r="C294" s="193" t="s">
        <v>274</v>
      </c>
      <c r="D294" s="193"/>
      <c r="E294" s="194">
        <v>11.99</v>
      </c>
      <c r="F294" s="229">
        <v>11.99</v>
      </c>
      <c r="G294" s="230" t="s">
        <v>33</v>
      </c>
      <c r="H294" s="231">
        <v>0</v>
      </c>
      <c r="I294" s="251">
        <v>0</v>
      </c>
      <c r="J294" s="232">
        <v>0</v>
      </c>
      <c r="K294" s="232">
        <v>0</v>
      </c>
      <c r="L294" s="233">
        <v>0</v>
      </c>
      <c r="M294" s="232">
        <f t="shared" si="50"/>
        <v>0</v>
      </c>
      <c r="N294" s="234">
        <v>0</v>
      </c>
      <c r="O294" s="232">
        <f t="shared" si="51"/>
        <v>0</v>
      </c>
      <c r="P294" s="244" t="s">
        <v>2335</v>
      </c>
      <c r="Q294" s="216"/>
      <c r="R294" s="236">
        <f t="shared" si="44"/>
        <v>0</v>
      </c>
      <c r="S294" s="237">
        <v>0</v>
      </c>
      <c r="T294" s="236">
        <f t="shared" si="45"/>
        <v>0</v>
      </c>
      <c r="U294" s="236">
        <f t="shared" si="46"/>
        <v>0</v>
      </c>
      <c r="V294" s="236">
        <f t="shared" si="47"/>
        <v>0</v>
      </c>
      <c r="W294" s="236">
        <f t="shared" si="48"/>
        <v>0</v>
      </c>
      <c r="X294" s="236">
        <f t="shared" si="49"/>
        <v>0</v>
      </c>
      <c r="Y294" s="238">
        <f t="shared" si="52"/>
        <v>0</v>
      </c>
      <c r="Z294" s="238">
        <f t="shared" si="53"/>
        <v>0</v>
      </c>
      <c r="AB294" s="219">
        <v>0</v>
      </c>
      <c r="AC294" s="462">
        <f t="shared" si="54"/>
        <v>0</v>
      </c>
    </row>
    <row r="295" spans="1:29" ht="30" x14ac:dyDescent="0.25">
      <c r="A295" s="191" t="s">
        <v>228</v>
      </c>
      <c r="B295" s="228" t="s">
        <v>275</v>
      </c>
      <c r="C295" s="193" t="s">
        <v>276</v>
      </c>
      <c r="D295" s="193"/>
      <c r="E295" s="194">
        <v>34</v>
      </c>
      <c r="F295" s="229">
        <v>34</v>
      </c>
      <c r="G295" s="230" t="s">
        <v>33</v>
      </c>
      <c r="H295" s="231">
        <v>1</v>
      </c>
      <c r="I295" s="251">
        <v>0</v>
      </c>
      <c r="J295" s="232">
        <v>0</v>
      </c>
      <c r="K295" s="232">
        <v>0</v>
      </c>
      <c r="L295" s="233">
        <v>0</v>
      </c>
      <c r="M295" s="232">
        <f t="shared" si="50"/>
        <v>1</v>
      </c>
      <c r="N295" s="234">
        <v>1</v>
      </c>
      <c r="O295" s="232">
        <f t="shared" si="51"/>
        <v>0</v>
      </c>
      <c r="P295" s="243"/>
      <c r="Q295" s="216"/>
      <c r="R295" s="236">
        <f t="shared" si="44"/>
        <v>34</v>
      </c>
      <c r="S295" s="237">
        <v>0</v>
      </c>
      <c r="T295" s="236">
        <f t="shared" si="45"/>
        <v>0</v>
      </c>
      <c r="U295" s="236">
        <f t="shared" si="46"/>
        <v>0</v>
      </c>
      <c r="V295" s="236">
        <f t="shared" si="47"/>
        <v>0</v>
      </c>
      <c r="W295" s="236">
        <f t="shared" si="48"/>
        <v>0</v>
      </c>
      <c r="X295" s="236">
        <f t="shared" si="49"/>
        <v>34</v>
      </c>
      <c r="Y295" s="238">
        <f t="shared" si="52"/>
        <v>34</v>
      </c>
      <c r="Z295" s="238">
        <f t="shared" si="53"/>
        <v>0</v>
      </c>
      <c r="AB295" s="219">
        <v>34</v>
      </c>
      <c r="AC295" s="462">
        <f t="shared" si="54"/>
        <v>0</v>
      </c>
    </row>
    <row r="296" spans="1:29" ht="30" x14ac:dyDescent="0.25">
      <c r="A296" s="191" t="s">
        <v>228</v>
      </c>
      <c r="B296" s="228" t="s">
        <v>277</v>
      </c>
      <c r="C296" s="193" t="s">
        <v>278</v>
      </c>
      <c r="D296" s="193"/>
      <c r="E296" s="194">
        <v>124</v>
      </c>
      <c r="F296" s="229">
        <v>124</v>
      </c>
      <c r="G296" s="230" t="s">
        <v>33</v>
      </c>
      <c r="H296" s="231">
        <v>0</v>
      </c>
      <c r="I296" s="251">
        <v>0</v>
      </c>
      <c r="J296" s="232">
        <v>0</v>
      </c>
      <c r="K296" s="232">
        <v>0</v>
      </c>
      <c r="L296" s="233">
        <v>0</v>
      </c>
      <c r="M296" s="232">
        <f t="shared" si="50"/>
        <v>0</v>
      </c>
      <c r="N296" s="234">
        <v>0</v>
      </c>
      <c r="O296" s="232">
        <f t="shared" si="51"/>
        <v>0</v>
      </c>
      <c r="P296" s="243"/>
      <c r="Q296" s="216"/>
      <c r="R296" s="236">
        <f t="shared" si="44"/>
        <v>0</v>
      </c>
      <c r="S296" s="237">
        <v>0</v>
      </c>
      <c r="T296" s="236">
        <f t="shared" si="45"/>
        <v>0</v>
      </c>
      <c r="U296" s="236">
        <f t="shared" si="46"/>
        <v>0</v>
      </c>
      <c r="V296" s="236">
        <f t="shared" si="47"/>
        <v>0</v>
      </c>
      <c r="W296" s="236">
        <f t="shared" si="48"/>
        <v>0</v>
      </c>
      <c r="X296" s="236">
        <f t="shared" si="49"/>
        <v>0</v>
      </c>
      <c r="Y296" s="238">
        <f t="shared" si="52"/>
        <v>0</v>
      </c>
      <c r="Z296" s="238">
        <f t="shared" si="53"/>
        <v>0</v>
      </c>
      <c r="AB296" s="219">
        <v>0</v>
      </c>
      <c r="AC296" s="462">
        <f t="shared" si="54"/>
        <v>0</v>
      </c>
    </row>
    <row r="297" spans="1:29" ht="30" x14ac:dyDescent="0.25">
      <c r="A297" s="191" t="s">
        <v>228</v>
      </c>
      <c r="B297" s="228" t="s">
        <v>279</v>
      </c>
      <c r="C297" s="193" t="s">
        <v>280</v>
      </c>
      <c r="D297" s="193"/>
      <c r="E297" s="194">
        <v>0</v>
      </c>
      <c r="F297" s="229">
        <v>0</v>
      </c>
      <c r="G297" s="230" t="s">
        <v>33</v>
      </c>
      <c r="H297" s="231">
        <v>0</v>
      </c>
      <c r="I297" s="251">
        <v>0</v>
      </c>
      <c r="J297" s="232">
        <v>0</v>
      </c>
      <c r="K297" s="232">
        <v>0</v>
      </c>
      <c r="L297" s="233">
        <v>0</v>
      </c>
      <c r="M297" s="232">
        <f t="shared" si="50"/>
        <v>0</v>
      </c>
      <c r="N297" s="234">
        <v>0</v>
      </c>
      <c r="O297" s="232">
        <f t="shared" si="51"/>
        <v>0</v>
      </c>
      <c r="P297" s="243"/>
      <c r="Q297" s="216"/>
      <c r="R297" s="236">
        <f t="shared" si="44"/>
        <v>0</v>
      </c>
      <c r="S297" s="237">
        <v>0</v>
      </c>
      <c r="T297" s="236">
        <f t="shared" si="45"/>
        <v>0</v>
      </c>
      <c r="U297" s="236">
        <f t="shared" si="46"/>
        <v>0</v>
      </c>
      <c r="V297" s="236">
        <f t="shared" si="47"/>
        <v>0</v>
      </c>
      <c r="W297" s="236">
        <f t="shared" si="48"/>
        <v>0</v>
      </c>
      <c r="X297" s="236">
        <f t="shared" si="49"/>
        <v>0</v>
      </c>
      <c r="Y297" s="238">
        <f t="shared" si="52"/>
        <v>0</v>
      </c>
      <c r="Z297" s="238">
        <f t="shared" si="53"/>
        <v>0</v>
      </c>
      <c r="AB297" s="219">
        <v>0</v>
      </c>
      <c r="AC297" s="462">
        <f t="shared" si="54"/>
        <v>0</v>
      </c>
    </row>
    <row r="298" spans="1:29" ht="18" x14ac:dyDescent="0.25">
      <c r="A298" s="191" t="s">
        <v>228</v>
      </c>
      <c r="B298" s="228" t="s">
        <v>281</v>
      </c>
      <c r="C298" s="193" t="s">
        <v>282</v>
      </c>
      <c r="D298" s="193"/>
      <c r="E298" s="194">
        <v>12</v>
      </c>
      <c r="F298" s="229">
        <v>12</v>
      </c>
      <c r="G298" s="230" t="s">
        <v>33</v>
      </c>
      <c r="H298" s="231">
        <v>6</v>
      </c>
      <c r="I298" s="251">
        <v>0</v>
      </c>
      <c r="J298" s="232">
        <v>0</v>
      </c>
      <c r="K298" s="232">
        <v>0</v>
      </c>
      <c r="L298" s="233">
        <v>0</v>
      </c>
      <c r="M298" s="232">
        <f t="shared" si="50"/>
        <v>6</v>
      </c>
      <c r="N298" s="234">
        <v>6</v>
      </c>
      <c r="O298" s="232">
        <f t="shared" si="51"/>
        <v>0</v>
      </c>
      <c r="P298" s="243"/>
      <c r="Q298" s="216"/>
      <c r="R298" s="236">
        <f t="shared" si="44"/>
        <v>72</v>
      </c>
      <c r="S298" s="237">
        <v>0</v>
      </c>
      <c r="T298" s="236">
        <f t="shared" si="45"/>
        <v>0</v>
      </c>
      <c r="U298" s="236">
        <f t="shared" si="46"/>
        <v>0</v>
      </c>
      <c r="V298" s="236">
        <f t="shared" si="47"/>
        <v>0</v>
      </c>
      <c r="W298" s="236">
        <f t="shared" si="48"/>
        <v>0</v>
      </c>
      <c r="X298" s="236">
        <f t="shared" si="49"/>
        <v>72</v>
      </c>
      <c r="Y298" s="238">
        <f t="shared" si="52"/>
        <v>72</v>
      </c>
      <c r="Z298" s="238">
        <f t="shared" si="53"/>
        <v>0</v>
      </c>
      <c r="AB298" s="219">
        <v>72</v>
      </c>
      <c r="AC298" s="462">
        <f t="shared" si="54"/>
        <v>0</v>
      </c>
    </row>
    <row r="299" spans="1:29" ht="18" x14ac:dyDescent="0.25">
      <c r="A299" s="191" t="s">
        <v>228</v>
      </c>
      <c r="B299" s="228" t="s">
        <v>283</v>
      </c>
      <c r="C299" s="193" t="s">
        <v>284</v>
      </c>
      <c r="D299" s="193"/>
      <c r="E299" s="194">
        <v>0</v>
      </c>
      <c r="F299" s="229">
        <v>0</v>
      </c>
      <c r="G299" s="230" t="s">
        <v>33</v>
      </c>
      <c r="H299" s="231">
        <v>0</v>
      </c>
      <c r="I299" s="251">
        <v>0</v>
      </c>
      <c r="J299" s="232">
        <v>0</v>
      </c>
      <c r="K299" s="232">
        <v>0</v>
      </c>
      <c r="L299" s="233">
        <v>0</v>
      </c>
      <c r="M299" s="232">
        <f t="shared" si="50"/>
        <v>0</v>
      </c>
      <c r="N299" s="234">
        <v>0</v>
      </c>
      <c r="O299" s="232">
        <f t="shared" si="51"/>
        <v>0</v>
      </c>
      <c r="P299" s="243"/>
      <c r="Q299" s="216"/>
      <c r="R299" s="236">
        <f t="shared" si="44"/>
        <v>0</v>
      </c>
      <c r="S299" s="237">
        <v>0</v>
      </c>
      <c r="T299" s="236">
        <f t="shared" si="45"/>
        <v>0</v>
      </c>
      <c r="U299" s="236">
        <f t="shared" si="46"/>
        <v>0</v>
      </c>
      <c r="V299" s="236">
        <f t="shared" si="47"/>
        <v>0</v>
      </c>
      <c r="W299" s="236">
        <f t="shared" si="48"/>
        <v>0</v>
      </c>
      <c r="X299" s="236">
        <f t="shared" si="49"/>
        <v>0</v>
      </c>
      <c r="Y299" s="238">
        <f t="shared" si="52"/>
        <v>0</v>
      </c>
      <c r="Z299" s="238">
        <f t="shared" si="53"/>
        <v>0</v>
      </c>
      <c r="AB299" s="219">
        <v>0</v>
      </c>
      <c r="AC299" s="462">
        <f t="shared" si="54"/>
        <v>0</v>
      </c>
    </row>
    <row r="300" spans="1:29" ht="30" x14ac:dyDescent="0.25">
      <c r="A300" s="191"/>
      <c r="B300" s="228" t="s">
        <v>285</v>
      </c>
      <c r="C300" s="193" t="s">
        <v>286</v>
      </c>
      <c r="D300" s="193"/>
      <c r="E300" s="194">
        <v>25</v>
      </c>
      <c r="F300" s="229">
        <v>25</v>
      </c>
      <c r="G300" s="232" t="s">
        <v>33</v>
      </c>
      <c r="H300" s="231">
        <v>0</v>
      </c>
      <c r="I300" s="251">
        <v>0</v>
      </c>
      <c r="J300" s="232">
        <v>0</v>
      </c>
      <c r="K300" s="232">
        <v>0</v>
      </c>
      <c r="L300" s="233">
        <v>0</v>
      </c>
      <c r="M300" s="232">
        <f t="shared" si="50"/>
        <v>0</v>
      </c>
      <c r="N300" s="234">
        <v>0</v>
      </c>
      <c r="O300" s="232">
        <f t="shared" si="51"/>
        <v>0</v>
      </c>
      <c r="P300" s="243"/>
      <c r="Q300" s="241"/>
      <c r="R300" s="236">
        <f t="shared" si="44"/>
        <v>0</v>
      </c>
      <c r="S300" s="237">
        <v>0</v>
      </c>
      <c r="T300" s="236">
        <f t="shared" si="45"/>
        <v>0</v>
      </c>
      <c r="U300" s="236">
        <f t="shared" si="46"/>
        <v>0</v>
      </c>
      <c r="V300" s="236">
        <f t="shared" si="47"/>
        <v>0</v>
      </c>
      <c r="W300" s="236">
        <f t="shared" si="48"/>
        <v>0</v>
      </c>
      <c r="X300" s="236">
        <f t="shared" si="49"/>
        <v>0</v>
      </c>
      <c r="Y300" s="238">
        <f t="shared" si="52"/>
        <v>0</v>
      </c>
      <c r="Z300" s="238">
        <f t="shared" si="53"/>
        <v>0</v>
      </c>
      <c r="AB300" s="219">
        <v>0</v>
      </c>
      <c r="AC300" s="462">
        <f t="shared" si="54"/>
        <v>0</v>
      </c>
    </row>
    <row r="301" spans="1:29" ht="30" x14ac:dyDescent="0.25">
      <c r="A301" s="191" t="s">
        <v>228</v>
      </c>
      <c r="B301" s="228" t="s">
        <v>287</v>
      </c>
      <c r="C301" s="193" t="s">
        <v>288</v>
      </c>
      <c r="D301" s="193"/>
      <c r="E301" s="194">
        <v>29</v>
      </c>
      <c r="F301" s="229">
        <v>29</v>
      </c>
      <c r="G301" s="230" t="s">
        <v>33</v>
      </c>
      <c r="H301" s="231">
        <v>0</v>
      </c>
      <c r="I301" s="251">
        <v>0</v>
      </c>
      <c r="J301" s="232">
        <v>0</v>
      </c>
      <c r="K301" s="232">
        <v>0</v>
      </c>
      <c r="L301" s="233">
        <v>0</v>
      </c>
      <c r="M301" s="232">
        <f t="shared" si="50"/>
        <v>0</v>
      </c>
      <c r="N301" s="234">
        <v>0</v>
      </c>
      <c r="O301" s="232">
        <f t="shared" si="51"/>
        <v>0</v>
      </c>
      <c r="P301" s="243"/>
      <c r="Q301" s="216"/>
      <c r="R301" s="236">
        <f t="shared" si="44"/>
        <v>0</v>
      </c>
      <c r="S301" s="237">
        <v>0</v>
      </c>
      <c r="T301" s="236">
        <f t="shared" si="45"/>
        <v>0</v>
      </c>
      <c r="U301" s="236">
        <f t="shared" si="46"/>
        <v>0</v>
      </c>
      <c r="V301" s="236">
        <f t="shared" si="47"/>
        <v>0</v>
      </c>
      <c r="W301" s="236">
        <f t="shared" si="48"/>
        <v>0</v>
      </c>
      <c r="X301" s="236">
        <f t="shared" si="49"/>
        <v>0</v>
      </c>
      <c r="Y301" s="238">
        <f t="shared" si="52"/>
        <v>0</v>
      </c>
      <c r="Z301" s="238">
        <f t="shared" si="53"/>
        <v>0</v>
      </c>
      <c r="AB301" s="219">
        <v>0</v>
      </c>
      <c r="AC301" s="462">
        <f t="shared" si="54"/>
        <v>0</v>
      </c>
    </row>
    <row r="302" spans="1:29" ht="18" x14ac:dyDescent="0.25">
      <c r="A302" s="191" t="s">
        <v>228</v>
      </c>
      <c r="B302" s="228" t="s">
        <v>289</v>
      </c>
      <c r="C302" s="193" t="s">
        <v>290</v>
      </c>
      <c r="D302" s="193"/>
      <c r="E302" s="194">
        <v>5</v>
      </c>
      <c r="F302" s="229">
        <v>5</v>
      </c>
      <c r="G302" s="230" t="s">
        <v>33</v>
      </c>
      <c r="H302" s="231">
        <v>1</v>
      </c>
      <c r="I302" s="251">
        <v>0</v>
      </c>
      <c r="J302" s="232">
        <v>0</v>
      </c>
      <c r="K302" s="232">
        <v>0</v>
      </c>
      <c r="L302" s="233">
        <v>0</v>
      </c>
      <c r="M302" s="232">
        <f t="shared" si="50"/>
        <v>1</v>
      </c>
      <c r="N302" s="234">
        <v>1</v>
      </c>
      <c r="O302" s="232">
        <f t="shared" si="51"/>
        <v>0</v>
      </c>
      <c r="P302" s="243"/>
      <c r="Q302" s="216"/>
      <c r="R302" s="236">
        <f t="shared" si="44"/>
        <v>5</v>
      </c>
      <c r="S302" s="237">
        <v>0</v>
      </c>
      <c r="T302" s="236">
        <f t="shared" si="45"/>
        <v>0</v>
      </c>
      <c r="U302" s="236">
        <f t="shared" si="46"/>
        <v>0</v>
      </c>
      <c r="V302" s="236">
        <f t="shared" si="47"/>
        <v>0</v>
      </c>
      <c r="W302" s="236">
        <f t="shared" si="48"/>
        <v>0</v>
      </c>
      <c r="X302" s="236">
        <f t="shared" si="49"/>
        <v>5</v>
      </c>
      <c r="Y302" s="238">
        <f t="shared" si="52"/>
        <v>5</v>
      </c>
      <c r="Z302" s="238">
        <f t="shared" si="53"/>
        <v>0</v>
      </c>
      <c r="AB302" s="219">
        <v>5</v>
      </c>
      <c r="AC302" s="462">
        <f t="shared" si="54"/>
        <v>0</v>
      </c>
    </row>
    <row r="303" spans="1:29" ht="18" x14ac:dyDescent="0.25">
      <c r="A303" s="191" t="s">
        <v>228</v>
      </c>
      <c r="B303" s="228" t="s">
        <v>291</v>
      </c>
      <c r="C303" s="193" t="s">
        <v>292</v>
      </c>
      <c r="D303" s="193"/>
      <c r="E303" s="194">
        <v>7</v>
      </c>
      <c r="F303" s="229">
        <v>7</v>
      </c>
      <c r="G303" s="230" t="s">
        <v>33</v>
      </c>
      <c r="H303" s="231">
        <v>0</v>
      </c>
      <c r="I303" s="251">
        <v>0</v>
      </c>
      <c r="J303" s="232">
        <v>0</v>
      </c>
      <c r="K303" s="232">
        <v>0</v>
      </c>
      <c r="L303" s="233">
        <v>0</v>
      </c>
      <c r="M303" s="232">
        <f t="shared" si="50"/>
        <v>0</v>
      </c>
      <c r="N303" s="234">
        <v>0</v>
      </c>
      <c r="O303" s="232">
        <f t="shared" si="51"/>
        <v>0</v>
      </c>
      <c r="P303" s="243"/>
      <c r="Q303" s="216"/>
      <c r="R303" s="236">
        <f t="shared" si="44"/>
        <v>0</v>
      </c>
      <c r="S303" s="237">
        <v>0</v>
      </c>
      <c r="T303" s="236">
        <f t="shared" si="45"/>
        <v>0</v>
      </c>
      <c r="U303" s="236">
        <f t="shared" si="46"/>
        <v>0</v>
      </c>
      <c r="V303" s="236">
        <f t="shared" si="47"/>
        <v>0</v>
      </c>
      <c r="W303" s="236">
        <f t="shared" si="48"/>
        <v>0</v>
      </c>
      <c r="X303" s="236">
        <f t="shared" si="49"/>
        <v>0</v>
      </c>
      <c r="Y303" s="238">
        <f t="shared" si="52"/>
        <v>0</v>
      </c>
      <c r="Z303" s="238">
        <f t="shared" si="53"/>
        <v>0</v>
      </c>
      <c r="AB303" s="219">
        <v>0</v>
      </c>
      <c r="AC303" s="462">
        <f t="shared" si="54"/>
        <v>0</v>
      </c>
    </row>
    <row r="304" spans="1:29" ht="18" x14ac:dyDescent="0.25">
      <c r="A304" s="191" t="s">
        <v>228</v>
      </c>
      <c r="B304" s="228" t="s">
        <v>293</v>
      </c>
      <c r="C304" s="193" t="s">
        <v>294</v>
      </c>
      <c r="D304" s="193"/>
      <c r="E304" s="194">
        <v>6.03</v>
      </c>
      <c r="F304" s="229">
        <v>6.03</v>
      </c>
      <c r="G304" s="230" t="s">
        <v>33</v>
      </c>
      <c r="H304" s="231">
        <v>2</v>
      </c>
      <c r="I304" s="251">
        <v>0</v>
      </c>
      <c r="J304" s="232">
        <v>0</v>
      </c>
      <c r="K304" s="232">
        <v>0</v>
      </c>
      <c r="L304" s="233">
        <v>0</v>
      </c>
      <c r="M304" s="232">
        <f t="shared" si="50"/>
        <v>2</v>
      </c>
      <c r="N304" s="234">
        <v>2</v>
      </c>
      <c r="O304" s="232">
        <f t="shared" si="51"/>
        <v>0</v>
      </c>
      <c r="P304" s="243"/>
      <c r="Q304" s="216"/>
      <c r="R304" s="236">
        <f t="shared" si="44"/>
        <v>12.06</v>
      </c>
      <c r="S304" s="237">
        <v>0</v>
      </c>
      <c r="T304" s="236">
        <f t="shared" si="45"/>
        <v>0</v>
      </c>
      <c r="U304" s="236">
        <f t="shared" si="46"/>
        <v>0</v>
      </c>
      <c r="V304" s="236">
        <f t="shared" si="47"/>
        <v>0</v>
      </c>
      <c r="W304" s="236">
        <f t="shared" si="48"/>
        <v>0</v>
      </c>
      <c r="X304" s="236">
        <f t="shared" si="49"/>
        <v>12.06</v>
      </c>
      <c r="Y304" s="238">
        <f t="shared" si="52"/>
        <v>12.06</v>
      </c>
      <c r="Z304" s="238">
        <f t="shared" si="53"/>
        <v>0</v>
      </c>
      <c r="AB304" s="219">
        <v>12.06</v>
      </c>
      <c r="AC304" s="462">
        <f t="shared" si="54"/>
        <v>0</v>
      </c>
    </row>
    <row r="305" spans="1:29" ht="30" x14ac:dyDescent="0.25">
      <c r="A305" s="191" t="s">
        <v>228</v>
      </c>
      <c r="B305" s="228" t="s">
        <v>295</v>
      </c>
      <c r="C305" s="193" t="s">
        <v>296</v>
      </c>
      <c r="D305" s="193"/>
      <c r="E305" s="194">
        <v>28.68</v>
      </c>
      <c r="F305" s="229">
        <v>28.68</v>
      </c>
      <c r="G305" s="230" t="s">
        <v>33</v>
      </c>
      <c r="H305" s="231">
        <v>0</v>
      </c>
      <c r="I305" s="251">
        <v>0</v>
      </c>
      <c r="J305" s="232">
        <v>0</v>
      </c>
      <c r="K305" s="232">
        <v>0</v>
      </c>
      <c r="L305" s="233">
        <v>0</v>
      </c>
      <c r="M305" s="232">
        <f t="shared" si="50"/>
        <v>0</v>
      </c>
      <c r="N305" s="234">
        <v>0</v>
      </c>
      <c r="O305" s="232">
        <f t="shared" si="51"/>
        <v>0</v>
      </c>
      <c r="P305" s="243"/>
      <c r="Q305" s="216"/>
      <c r="R305" s="236">
        <f t="shared" si="44"/>
        <v>0</v>
      </c>
      <c r="S305" s="237">
        <v>0</v>
      </c>
      <c r="T305" s="236">
        <f t="shared" si="45"/>
        <v>0</v>
      </c>
      <c r="U305" s="236">
        <f t="shared" si="46"/>
        <v>0</v>
      </c>
      <c r="V305" s="236">
        <f t="shared" si="47"/>
        <v>0</v>
      </c>
      <c r="W305" s="236">
        <f t="shared" si="48"/>
        <v>0</v>
      </c>
      <c r="X305" s="236">
        <f t="shared" si="49"/>
        <v>0</v>
      </c>
      <c r="Y305" s="238">
        <f t="shared" si="52"/>
        <v>0</v>
      </c>
      <c r="Z305" s="238">
        <f t="shared" si="53"/>
        <v>0</v>
      </c>
      <c r="AB305" s="219">
        <v>0</v>
      </c>
      <c r="AC305" s="462">
        <f t="shared" si="54"/>
        <v>0</v>
      </c>
    </row>
    <row r="306" spans="1:29" ht="18" x14ac:dyDescent="0.25">
      <c r="A306" s="191" t="s">
        <v>228</v>
      </c>
      <c r="B306" s="228" t="s">
        <v>297</v>
      </c>
      <c r="C306" s="193" t="s">
        <v>298</v>
      </c>
      <c r="D306" s="193"/>
      <c r="E306" s="194">
        <v>5.65</v>
      </c>
      <c r="F306" s="229">
        <v>5.65</v>
      </c>
      <c r="G306" s="230" t="s">
        <v>33</v>
      </c>
      <c r="H306" s="231">
        <v>6</v>
      </c>
      <c r="I306" s="251">
        <v>0</v>
      </c>
      <c r="J306" s="232">
        <v>0</v>
      </c>
      <c r="K306" s="232">
        <v>0</v>
      </c>
      <c r="L306" s="233">
        <v>0</v>
      </c>
      <c r="M306" s="232">
        <f t="shared" si="50"/>
        <v>6</v>
      </c>
      <c r="N306" s="234">
        <v>6</v>
      </c>
      <c r="O306" s="232">
        <f t="shared" si="51"/>
        <v>0</v>
      </c>
      <c r="P306" s="242"/>
      <c r="Q306" s="216"/>
      <c r="R306" s="236">
        <f t="shared" si="44"/>
        <v>33.900000000000006</v>
      </c>
      <c r="S306" s="237">
        <v>0</v>
      </c>
      <c r="T306" s="236">
        <f t="shared" si="45"/>
        <v>0</v>
      </c>
      <c r="U306" s="236">
        <f t="shared" si="46"/>
        <v>0</v>
      </c>
      <c r="V306" s="236">
        <f t="shared" si="47"/>
        <v>0</v>
      </c>
      <c r="W306" s="236">
        <f t="shared" si="48"/>
        <v>0</v>
      </c>
      <c r="X306" s="236">
        <f t="shared" si="49"/>
        <v>33.900000000000006</v>
      </c>
      <c r="Y306" s="238">
        <f t="shared" si="52"/>
        <v>33.900000000000006</v>
      </c>
      <c r="Z306" s="238">
        <f t="shared" si="53"/>
        <v>0</v>
      </c>
      <c r="AB306" s="219">
        <v>33.900000000000006</v>
      </c>
      <c r="AC306" s="462">
        <f t="shared" si="54"/>
        <v>0</v>
      </c>
    </row>
    <row r="307" spans="1:29" ht="18" x14ac:dyDescent="0.25">
      <c r="A307" s="191" t="s">
        <v>228</v>
      </c>
      <c r="B307" s="228" t="s">
        <v>299</v>
      </c>
      <c r="C307" s="193" t="s">
        <v>300</v>
      </c>
      <c r="D307" s="193"/>
      <c r="E307" s="194">
        <v>3.45</v>
      </c>
      <c r="F307" s="229">
        <v>3.45</v>
      </c>
      <c r="G307" s="230" t="s">
        <v>33</v>
      </c>
      <c r="H307" s="231">
        <v>2</v>
      </c>
      <c r="I307" s="251">
        <v>0</v>
      </c>
      <c r="J307" s="232">
        <v>0</v>
      </c>
      <c r="K307" s="232">
        <v>1</v>
      </c>
      <c r="L307" s="233">
        <v>0</v>
      </c>
      <c r="M307" s="232">
        <f t="shared" si="50"/>
        <v>1</v>
      </c>
      <c r="N307" s="234">
        <v>1</v>
      </c>
      <c r="O307" s="232">
        <f t="shared" si="51"/>
        <v>0</v>
      </c>
      <c r="P307" s="242"/>
      <c r="Q307" s="216"/>
      <c r="R307" s="236">
        <f t="shared" si="44"/>
        <v>6.9</v>
      </c>
      <c r="S307" s="237">
        <v>0</v>
      </c>
      <c r="T307" s="236">
        <f t="shared" si="45"/>
        <v>0</v>
      </c>
      <c r="U307" s="236">
        <f t="shared" si="46"/>
        <v>0</v>
      </c>
      <c r="V307" s="236">
        <f t="shared" si="47"/>
        <v>3.45</v>
      </c>
      <c r="W307" s="236">
        <f t="shared" si="48"/>
        <v>0</v>
      </c>
      <c r="X307" s="236">
        <f t="shared" si="49"/>
        <v>3.45</v>
      </c>
      <c r="Y307" s="238">
        <f t="shared" si="52"/>
        <v>3.45</v>
      </c>
      <c r="Z307" s="238">
        <f t="shared" si="53"/>
        <v>0</v>
      </c>
      <c r="AB307" s="219">
        <v>6.9</v>
      </c>
      <c r="AC307" s="462">
        <f t="shared" si="54"/>
        <v>0</v>
      </c>
    </row>
    <row r="308" spans="1:29" ht="18" x14ac:dyDescent="0.25">
      <c r="A308" s="191" t="s">
        <v>228</v>
      </c>
      <c r="B308" s="228" t="s">
        <v>301</v>
      </c>
      <c r="C308" s="193" t="s">
        <v>302</v>
      </c>
      <c r="D308" s="193"/>
      <c r="E308" s="194">
        <v>13.05</v>
      </c>
      <c r="F308" s="229">
        <v>13.05</v>
      </c>
      <c r="G308" s="230" t="s">
        <v>33</v>
      </c>
      <c r="H308" s="231">
        <v>0</v>
      </c>
      <c r="I308" s="251">
        <v>0</v>
      </c>
      <c r="J308" s="232">
        <v>0</v>
      </c>
      <c r="K308" s="232">
        <v>0</v>
      </c>
      <c r="L308" s="233">
        <v>0</v>
      </c>
      <c r="M308" s="232">
        <f t="shared" si="50"/>
        <v>0</v>
      </c>
      <c r="N308" s="234">
        <v>0</v>
      </c>
      <c r="O308" s="232">
        <f t="shared" si="51"/>
        <v>0</v>
      </c>
      <c r="P308" s="242"/>
      <c r="Q308" s="216"/>
      <c r="R308" s="236">
        <f t="shared" si="44"/>
        <v>0</v>
      </c>
      <c r="S308" s="237">
        <v>0</v>
      </c>
      <c r="T308" s="236">
        <f t="shared" si="45"/>
        <v>0</v>
      </c>
      <c r="U308" s="236">
        <f t="shared" si="46"/>
        <v>0</v>
      </c>
      <c r="V308" s="236">
        <f t="shared" si="47"/>
        <v>0</v>
      </c>
      <c r="W308" s="236">
        <f t="shared" si="48"/>
        <v>0</v>
      </c>
      <c r="X308" s="236">
        <f t="shared" si="49"/>
        <v>0</v>
      </c>
      <c r="Y308" s="238">
        <f t="shared" si="52"/>
        <v>0</v>
      </c>
      <c r="Z308" s="238">
        <f t="shared" si="53"/>
        <v>0</v>
      </c>
      <c r="AB308" s="219">
        <v>0</v>
      </c>
      <c r="AC308" s="462">
        <f t="shared" si="54"/>
        <v>0</v>
      </c>
    </row>
    <row r="309" spans="1:29" ht="18" x14ac:dyDescent="0.25">
      <c r="A309" s="191" t="s">
        <v>228</v>
      </c>
      <c r="B309" s="228" t="s">
        <v>303</v>
      </c>
      <c r="C309" s="193" t="s">
        <v>304</v>
      </c>
      <c r="D309" s="193"/>
      <c r="E309" s="194">
        <v>24</v>
      </c>
      <c r="F309" s="229">
        <v>24</v>
      </c>
      <c r="G309" s="230" t="s">
        <v>33</v>
      </c>
      <c r="H309" s="231">
        <v>0</v>
      </c>
      <c r="I309" s="251">
        <v>0</v>
      </c>
      <c r="J309" s="232">
        <v>0</v>
      </c>
      <c r="K309" s="232">
        <v>0</v>
      </c>
      <c r="L309" s="233">
        <v>0</v>
      </c>
      <c r="M309" s="232">
        <f t="shared" si="50"/>
        <v>0</v>
      </c>
      <c r="N309" s="234">
        <v>0</v>
      </c>
      <c r="O309" s="232">
        <f t="shared" si="51"/>
        <v>0</v>
      </c>
      <c r="P309" s="243"/>
      <c r="Q309" s="216"/>
      <c r="R309" s="236">
        <f t="shared" si="44"/>
        <v>0</v>
      </c>
      <c r="S309" s="237">
        <v>0</v>
      </c>
      <c r="T309" s="236">
        <f t="shared" si="45"/>
        <v>0</v>
      </c>
      <c r="U309" s="236">
        <f t="shared" si="46"/>
        <v>0</v>
      </c>
      <c r="V309" s="236">
        <f t="shared" si="47"/>
        <v>0</v>
      </c>
      <c r="W309" s="236">
        <f t="shared" si="48"/>
        <v>0</v>
      </c>
      <c r="X309" s="236">
        <f t="shared" si="49"/>
        <v>0</v>
      </c>
      <c r="Y309" s="238">
        <f t="shared" si="52"/>
        <v>0</v>
      </c>
      <c r="Z309" s="238">
        <f t="shared" si="53"/>
        <v>0</v>
      </c>
      <c r="AB309" s="219">
        <v>0</v>
      </c>
      <c r="AC309" s="462">
        <f t="shared" si="54"/>
        <v>0</v>
      </c>
    </row>
    <row r="310" spans="1:29" x14ac:dyDescent="0.25">
      <c r="A310" s="191"/>
      <c r="B310" s="228" t="s">
        <v>2478</v>
      </c>
      <c r="C310" s="193" t="s">
        <v>305</v>
      </c>
      <c r="D310" s="193"/>
      <c r="E310" s="194"/>
      <c r="F310" s="229"/>
      <c r="G310" s="230"/>
      <c r="H310" s="231">
        <v>0</v>
      </c>
      <c r="I310" s="251">
        <v>0</v>
      </c>
      <c r="J310" s="232">
        <v>0</v>
      </c>
      <c r="K310" s="232">
        <v>0</v>
      </c>
      <c r="L310" s="233">
        <v>0</v>
      </c>
      <c r="M310" s="232">
        <f t="shared" si="50"/>
        <v>0</v>
      </c>
      <c r="N310" s="234">
        <v>0</v>
      </c>
      <c r="O310" s="232">
        <f t="shared" si="51"/>
        <v>0</v>
      </c>
      <c r="P310" s="243"/>
      <c r="Q310" s="216"/>
      <c r="R310" s="236">
        <f t="shared" si="44"/>
        <v>0</v>
      </c>
      <c r="S310" s="237">
        <v>0</v>
      </c>
      <c r="T310" s="236">
        <f t="shared" si="45"/>
        <v>0</v>
      </c>
      <c r="U310" s="236">
        <f t="shared" si="46"/>
        <v>0</v>
      </c>
      <c r="V310" s="236">
        <f t="shared" si="47"/>
        <v>0</v>
      </c>
      <c r="W310" s="236">
        <f t="shared" si="48"/>
        <v>0</v>
      </c>
      <c r="X310" s="236">
        <f t="shared" si="49"/>
        <v>0</v>
      </c>
      <c r="Y310" s="238">
        <f t="shared" si="52"/>
        <v>0</v>
      </c>
      <c r="Z310" s="238">
        <f t="shared" si="53"/>
        <v>0</v>
      </c>
      <c r="AB310" s="219">
        <v>0</v>
      </c>
      <c r="AC310" s="462">
        <f t="shared" si="54"/>
        <v>0</v>
      </c>
    </row>
    <row r="311" spans="1:29" ht="30" x14ac:dyDescent="0.25">
      <c r="A311" s="201"/>
      <c r="B311" s="228" t="s">
        <v>306</v>
      </c>
      <c r="C311" s="202" t="s">
        <v>307</v>
      </c>
      <c r="D311" s="202"/>
      <c r="E311" s="203">
        <v>16.899999999999999</v>
      </c>
      <c r="F311" s="250">
        <v>16.899999999999999</v>
      </c>
      <c r="G311" s="251" t="s">
        <v>33</v>
      </c>
      <c r="H311" s="231">
        <v>0</v>
      </c>
      <c r="I311" s="251">
        <v>0</v>
      </c>
      <c r="J311" s="251">
        <v>0</v>
      </c>
      <c r="K311" s="232">
        <v>0</v>
      </c>
      <c r="L311" s="233">
        <v>0</v>
      </c>
      <c r="M311" s="232">
        <f t="shared" si="50"/>
        <v>0</v>
      </c>
      <c r="N311" s="252">
        <v>0</v>
      </c>
      <c r="O311" s="232">
        <f t="shared" si="51"/>
        <v>0</v>
      </c>
      <c r="P311" s="243"/>
      <c r="Q311" s="253"/>
      <c r="R311" s="236">
        <f t="shared" si="44"/>
        <v>0</v>
      </c>
      <c r="S311" s="237">
        <v>0</v>
      </c>
      <c r="T311" s="236">
        <f t="shared" si="45"/>
        <v>0</v>
      </c>
      <c r="U311" s="236">
        <f t="shared" si="46"/>
        <v>0</v>
      </c>
      <c r="V311" s="236">
        <f t="shared" si="47"/>
        <v>0</v>
      </c>
      <c r="W311" s="236">
        <f t="shared" si="48"/>
        <v>0</v>
      </c>
      <c r="X311" s="236">
        <f t="shared" si="49"/>
        <v>0</v>
      </c>
      <c r="Y311" s="238">
        <f t="shared" si="52"/>
        <v>0</v>
      </c>
      <c r="Z311" s="238">
        <f t="shared" si="53"/>
        <v>0</v>
      </c>
      <c r="AB311" s="219">
        <v>0</v>
      </c>
      <c r="AC311" s="462">
        <f t="shared" si="54"/>
        <v>0</v>
      </c>
    </row>
    <row r="312" spans="1:29" x14ac:dyDescent="0.25">
      <c r="A312" s="191"/>
      <c r="B312" s="228" t="s">
        <v>308</v>
      </c>
      <c r="C312" s="193" t="s">
        <v>309</v>
      </c>
      <c r="D312" s="193"/>
      <c r="E312" s="194">
        <v>8</v>
      </c>
      <c r="F312" s="229">
        <v>8</v>
      </c>
      <c r="G312" s="232" t="s">
        <v>33</v>
      </c>
      <c r="H312" s="231">
        <v>0</v>
      </c>
      <c r="I312" s="251">
        <v>0</v>
      </c>
      <c r="J312" s="232">
        <v>0</v>
      </c>
      <c r="K312" s="232">
        <v>0</v>
      </c>
      <c r="L312" s="233">
        <v>0</v>
      </c>
      <c r="M312" s="232">
        <f t="shared" si="50"/>
        <v>0</v>
      </c>
      <c r="N312" s="234">
        <v>0</v>
      </c>
      <c r="O312" s="232">
        <f t="shared" si="51"/>
        <v>0</v>
      </c>
      <c r="P312" s="243"/>
      <c r="Q312" s="241"/>
      <c r="R312" s="236">
        <f t="shared" si="44"/>
        <v>0</v>
      </c>
      <c r="S312" s="237">
        <v>0</v>
      </c>
      <c r="T312" s="236">
        <f t="shared" si="45"/>
        <v>0</v>
      </c>
      <c r="U312" s="236">
        <f t="shared" si="46"/>
        <v>0</v>
      </c>
      <c r="V312" s="236">
        <f t="shared" si="47"/>
        <v>0</v>
      </c>
      <c r="W312" s="236">
        <f t="shared" si="48"/>
        <v>0</v>
      </c>
      <c r="X312" s="236">
        <f t="shared" si="49"/>
        <v>0</v>
      </c>
      <c r="Y312" s="238">
        <f t="shared" si="52"/>
        <v>0</v>
      </c>
      <c r="Z312" s="238">
        <f t="shared" si="53"/>
        <v>0</v>
      </c>
      <c r="AB312" s="219">
        <v>0</v>
      </c>
      <c r="AC312" s="462">
        <f t="shared" si="54"/>
        <v>0</v>
      </c>
    </row>
    <row r="313" spans="1:29" ht="30" x14ac:dyDescent="0.25">
      <c r="A313" s="191"/>
      <c r="B313" s="228" t="s">
        <v>310</v>
      </c>
      <c r="C313" s="193" t="s">
        <v>311</v>
      </c>
      <c r="D313" s="193"/>
      <c r="E313" s="204">
        <v>30.99</v>
      </c>
      <c r="F313" s="254">
        <v>30.99</v>
      </c>
      <c r="G313" s="230" t="s">
        <v>33</v>
      </c>
      <c r="H313" s="231">
        <v>0</v>
      </c>
      <c r="I313" s="251">
        <v>0</v>
      </c>
      <c r="J313" s="232">
        <v>0</v>
      </c>
      <c r="K313" s="232">
        <v>0</v>
      </c>
      <c r="L313" s="233">
        <v>0</v>
      </c>
      <c r="M313" s="232">
        <f t="shared" si="50"/>
        <v>0</v>
      </c>
      <c r="N313" s="234">
        <v>0</v>
      </c>
      <c r="O313" s="232">
        <f t="shared" si="51"/>
        <v>0</v>
      </c>
      <c r="P313" s="243"/>
      <c r="Q313" s="216"/>
      <c r="R313" s="236">
        <f t="shared" si="44"/>
        <v>0</v>
      </c>
      <c r="S313" s="237">
        <v>0</v>
      </c>
      <c r="T313" s="236">
        <f t="shared" si="45"/>
        <v>0</v>
      </c>
      <c r="U313" s="236">
        <f t="shared" si="46"/>
        <v>0</v>
      </c>
      <c r="V313" s="236">
        <f t="shared" si="47"/>
        <v>0</v>
      </c>
      <c r="W313" s="236">
        <f t="shared" si="48"/>
        <v>0</v>
      </c>
      <c r="X313" s="236">
        <f t="shared" si="49"/>
        <v>0</v>
      </c>
      <c r="Y313" s="238">
        <f t="shared" si="52"/>
        <v>0</v>
      </c>
      <c r="Z313" s="238">
        <f t="shared" si="53"/>
        <v>0</v>
      </c>
      <c r="AB313" s="219">
        <v>0</v>
      </c>
      <c r="AC313" s="462">
        <f t="shared" si="54"/>
        <v>0</v>
      </c>
    </row>
    <row r="314" spans="1:29" ht="18" x14ac:dyDescent="0.25">
      <c r="A314" s="191" t="s">
        <v>228</v>
      </c>
      <c r="B314" s="228" t="s">
        <v>312</v>
      </c>
      <c r="C314" s="193" t="s">
        <v>313</v>
      </c>
      <c r="D314" s="193"/>
      <c r="E314" s="194">
        <v>199.62</v>
      </c>
      <c r="F314" s="229">
        <v>199.62</v>
      </c>
      <c r="G314" s="230" t="s">
        <v>33</v>
      </c>
      <c r="H314" s="231">
        <v>0</v>
      </c>
      <c r="I314" s="251">
        <v>0</v>
      </c>
      <c r="J314" s="232">
        <v>0</v>
      </c>
      <c r="K314" s="232">
        <v>0</v>
      </c>
      <c r="L314" s="233">
        <v>0</v>
      </c>
      <c r="M314" s="232">
        <f t="shared" si="50"/>
        <v>0</v>
      </c>
      <c r="N314" s="234">
        <v>0</v>
      </c>
      <c r="O314" s="232">
        <f t="shared" si="51"/>
        <v>0</v>
      </c>
      <c r="P314" s="243"/>
      <c r="Q314" s="216"/>
      <c r="R314" s="236">
        <f t="shared" si="44"/>
        <v>0</v>
      </c>
      <c r="S314" s="237">
        <v>0</v>
      </c>
      <c r="T314" s="236">
        <f t="shared" si="45"/>
        <v>0</v>
      </c>
      <c r="U314" s="236">
        <f t="shared" si="46"/>
        <v>0</v>
      </c>
      <c r="V314" s="236">
        <f t="shared" si="47"/>
        <v>0</v>
      </c>
      <c r="W314" s="236">
        <f t="shared" si="48"/>
        <v>0</v>
      </c>
      <c r="X314" s="236">
        <f t="shared" si="49"/>
        <v>0</v>
      </c>
      <c r="Y314" s="238">
        <f t="shared" si="52"/>
        <v>0</v>
      </c>
      <c r="Z314" s="238">
        <f t="shared" si="53"/>
        <v>0</v>
      </c>
      <c r="AB314" s="219">
        <v>0</v>
      </c>
      <c r="AC314" s="462">
        <f t="shared" si="54"/>
        <v>0</v>
      </c>
    </row>
    <row r="315" spans="1:29" ht="30" x14ac:dyDescent="0.25">
      <c r="A315" s="191" t="s">
        <v>1739</v>
      </c>
      <c r="B315" s="228" t="s">
        <v>1777</v>
      </c>
      <c r="C315" s="228" t="s">
        <v>1778</v>
      </c>
      <c r="D315" s="228"/>
      <c r="E315" s="194">
        <v>92.61</v>
      </c>
      <c r="F315" s="229">
        <v>92.61</v>
      </c>
      <c r="G315" s="230"/>
      <c r="H315" s="231">
        <v>0</v>
      </c>
      <c r="I315" s="251">
        <v>0</v>
      </c>
      <c r="J315" s="232">
        <v>0</v>
      </c>
      <c r="K315" s="232">
        <v>0</v>
      </c>
      <c r="L315" s="233">
        <v>0</v>
      </c>
      <c r="M315" s="232">
        <f t="shared" si="50"/>
        <v>0</v>
      </c>
      <c r="N315" s="234">
        <v>0</v>
      </c>
      <c r="O315" s="232">
        <f t="shared" si="51"/>
        <v>0</v>
      </c>
      <c r="P315" s="243"/>
      <c r="Q315" s="216"/>
      <c r="R315" s="236">
        <f t="shared" si="44"/>
        <v>0</v>
      </c>
      <c r="S315" s="237">
        <v>0</v>
      </c>
      <c r="T315" s="236">
        <f t="shared" si="45"/>
        <v>0</v>
      </c>
      <c r="U315" s="236">
        <f t="shared" si="46"/>
        <v>0</v>
      </c>
      <c r="V315" s="236">
        <f t="shared" si="47"/>
        <v>0</v>
      </c>
      <c r="W315" s="236">
        <f t="shared" si="48"/>
        <v>0</v>
      </c>
      <c r="X315" s="236">
        <f t="shared" si="49"/>
        <v>0</v>
      </c>
      <c r="Y315" s="238">
        <f t="shared" si="52"/>
        <v>0</v>
      </c>
      <c r="Z315" s="238">
        <f t="shared" si="53"/>
        <v>0</v>
      </c>
      <c r="AB315" s="219">
        <v>0</v>
      </c>
      <c r="AC315" s="462">
        <f t="shared" si="54"/>
        <v>0</v>
      </c>
    </row>
    <row r="316" spans="1:29" ht="30" x14ac:dyDescent="0.25">
      <c r="A316" s="191" t="s">
        <v>1271</v>
      </c>
      <c r="B316" s="228" t="s">
        <v>1685</v>
      </c>
      <c r="C316" s="193" t="s">
        <v>1686</v>
      </c>
      <c r="D316" s="193"/>
      <c r="E316" s="194">
        <v>229.67999999999998</v>
      </c>
      <c r="F316" s="229">
        <v>229.67999999999998</v>
      </c>
      <c r="G316" s="230" t="s">
        <v>53</v>
      </c>
      <c r="H316" s="231">
        <v>0</v>
      </c>
      <c r="I316" s="251">
        <v>0</v>
      </c>
      <c r="J316" s="232">
        <v>0</v>
      </c>
      <c r="K316" s="232">
        <v>0</v>
      </c>
      <c r="L316" s="233">
        <v>0</v>
      </c>
      <c r="M316" s="232">
        <f t="shared" si="50"/>
        <v>0</v>
      </c>
      <c r="N316" s="234">
        <v>0</v>
      </c>
      <c r="O316" s="232">
        <f t="shared" si="51"/>
        <v>0</v>
      </c>
      <c r="P316" s="243"/>
      <c r="Q316" s="216"/>
      <c r="R316" s="236">
        <f t="shared" si="44"/>
        <v>0</v>
      </c>
      <c r="S316" s="237">
        <v>0</v>
      </c>
      <c r="T316" s="236">
        <f t="shared" si="45"/>
        <v>0</v>
      </c>
      <c r="U316" s="236">
        <f t="shared" si="46"/>
        <v>0</v>
      </c>
      <c r="V316" s="236">
        <f t="shared" si="47"/>
        <v>0</v>
      </c>
      <c r="W316" s="236">
        <f t="shared" si="48"/>
        <v>0</v>
      </c>
      <c r="X316" s="236">
        <f t="shared" si="49"/>
        <v>0</v>
      </c>
      <c r="Y316" s="238">
        <f t="shared" si="52"/>
        <v>0</v>
      </c>
      <c r="Z316" s="238">
        <f t="shared" si="53"/>
        <v>0</v>
      </c>
      <c r="AB316" s="219">
        <v>0</v>
      </c>
      <c r="AC316" s="462">
        <f t="shared" si="54"/>
        <v>0</v>
      </c>
    </row>
    <row r="317" spans="1:29" ht="45" x14ac:dyDescent="0.25">
      <c r="A317" s="191" t="s">
        <v>1271</v>
      </c>
      <c r="B317" s="228" t="s">
        <v>1687</v>
      </c>
      <c r="C317" s="193" t="s">
        <v>1688</v>
      </c>
      <c r="D317" s="193"/>
      <c r="E317" s="194">
        <v>831.3</v>
      </c>
      <c r="F317" s="229">
        <v>831.3</v>
      </c>
      <c r="G317" s="230" t="s">
        <v>33</v>
      </c>
      <c r="H317" s="231">
        <v>0</v>
      </c>
      <c r="I317" s="251">
        <v>0</v>
      </c>
      <c r="J317" s="232">
        <v>0</v>
      </c>
      <c r="K317" s="232">
        <v>0</v>
      </c>
      <c r="L317" s="233">
        <v>0</v>
      </c>
      <c r="M317" s="232">
        <f t="shared" si="50"/>
        <v>0</v>
      </c>
      <c r="N317" s="234">
        <v>0</v>
      </c>
      <c r="O317" s="232">
        <f t="shared" si="51"/>
        <v>0</v>
      </c>
      <c r="P317" s="243"/>
      <c r="Q317" s="216"/>
      <c r="R317" s="236">
        <f t="shared" si="44"/>
        <v>0</v>
      </c>
      <c r="S317" s="237">
        <v>0</v>
      </c>
      <c r="T317" s="236">
        <f t="shared" si="45"/>
        <v>0</v>
      </c>
      <c r="U317" s="236">
        <f t="shared" si="46"/>
        <v>0</v>
      </c>
      <c r="V317" s="236">
        <f t="shared" si="47"/>
        <v>0</v>
      </c>
      <c r="W317" s="236">
        <f t="shared" si="48"/>
        <v>0</v>
      </c>
      <c r="X317" s="236">
        <f t="shared" si="49"/>
        <v>0</v>
      </c>
      <c r="Y317" s="238">
        <f t="shared" si="52"/>
        <v>0</v>
      </c>
      <c r="Z317" s="238">
        <f t="shared" si="53"/>
        <v>0</v>
      </c>
      <c r="AB317" s="219">
        <v>0</v>
      </c>
      <c r="AC317" s="462">
        <f t="shared" si="54"/>
        <v>0</v>
      </c>
    </row>
    <row r="318" spans="1:29" ht="18" x14ac:dyDescent="0.25">
      <c r="A318" s="191" t="s">
        <v>1053</v>
      </c>
      <c r="B318" s="228" t="s">
        <v>1130</v>
      </c>
      <c r="C318" s="193" t="s">
        <v>1131</v>
      </c>
      <c r="D318" s="193"/>
      <c r="E318" s="194">
        <v>255</v>
      </c>
      <c r="F318" s="229">
        <v>255</v>
      </c>
      <c r="G318" s="230" t="s">
        <v>33</v>
      </c>
      <c r="H318" s="231">
        <v>0</v>
      </c>
      <c r="I318" s="251">
        <v>0</v>
      </c>
      <c r="J318" s="232">
        <v>0</v>
      </c>
      <c r="K318" s="232">
        <v>0</v>
      </c>
      <c r="L318" s="233">
        <v>0</v>
      </c>
      <c r="M318" s="232">
        <f t="shared" si="50"/>
        <v>0</v>
      </c>
      <c r="N318" s="234">
        <v>0</v>
      </c>
      <c r="O318" s="232">
        <f t="shared" si="51"/>
        <v>0</v>
      </c>
      <c r="P318" s="243"/>
      <c r="Q318" s="216"/>
      <c r="R318" s="236">
        <f t="shared" si="44"/>
        <v>0</v>
      </c>
      <c r="S318" s="237">
        <v>0</v>
      </c>
      <c r="T318" s="236">
        <f t="shared" si="45"/>
        <v>0</v>
      </c>
      <c r="U318" s="236">
        <f t="shared" si="46"/>
        <v>0</v>
      </c>
      <c r="V318" s="236">
        <f t="shared" si="47"/>
        <v>0</v>
      </c>
      <c r="W318" s="236">
        <f t="shared" si="48"/>
        <v>0</v>
      </c>
      <c r="X318" s="236">
        <f t="shared" si="49"/>
        <v>0</v>
      </c>
      <c r="Y318" s="238">
        <f t="shared" si="52"/>
        <v>0</v>
      </c>
      <c r="Z318" s="238">
        <f t="shared" si="53"/>
        <v>0</v>
      </c>
      <c r="AB318" s="219">
        <v>0</v>
      </c>
      <c r="AC318" s="462">
        <f t="shared" si="54"/>
        <v>0</v>
      </c>
    </row>
    <row r="319" spans="1:29" ht="30" x14ac:dyDescent="0.25">
      <c r="A319" s="191" t="s">
        <v>228</v>
      </c>
      <c r="B319" s="228" t="s">
        <v>314</v>
      </c>
      <c r="C319" s="193" t="s">
        <v>315</v>
      </c>
      <c r="D319" s="193"/>
      <c r="E319" s="194">
        <v>53.19</v>
      </c>
      <c r="F319" s="229">
        <v>53.19</v>
      </c>
      <c r="G319" s="230" t="s">
        <v>33</v>
      </c>
      <c r="H319" s="231">
        <v>0</v>
      </c>
      <c r="I319" s="251">
        <v>0</v>
      </c>
      <c r="J319" s="232">
        <v>0</v>
      </c>
      <c r="K319" s="232">
        <v>0</v>
      </c>
      <c r="L319" s="233">
        <v>0</v>
      </c>
      <c r="M319" s="232">
        <f t="shared" si="50"/>
        <v>0</v>
      </c>
      <c r="N319" s="234">
        <v>0</v>
      </c>
      <c r="O319" s="232">
        <f t="shared" si="51"/>
        <v>0</v>
      </c>
      <c r="P319" s="243"/>
      <c r="Q319" s="216"/>
      <c r="R319" s="236">
        <f t="shared" si="44"/>
        <v>0</v>
      </c>
      <c r="S319" s="237">
        <v>0</v>
      </c>
      <c r="T319" s="236">
        <f t="shared" si="45"/>
        <v>0</v>
      </c>
      <c r="U319" s="236">
        <f t="shared" si="46"/>
        <v>0</v>
      </c>
      <c r="V319" s="236">
        <f t="shared" si="47"/>
        <v>0</v>
      </c>
      <c r="W319" s="236">
        <f t="shared" si="48"/>
        <v>0</v>
      </c>
      <c r="X319" s="236">
        <f t="shared" si="49"/>
        <v>0</v>
      </c>
      <c r="Y319" s="238">
        <f t="shared" si="52"/>
        <v>0</v>
      </c>
      <c r="Z319" s="238">
        <f t="shared" si="53"/>
        <v>0</v>
      </c>
      <c r="AB319" s="219">
        <v>0</v>
      </c>
      <c r="AC319" s="462">
        <f t="shared" si="54"/>
        <v>0</v>
      </c>
    </row>
    <row r="320" spans="1:29" ht="30" x14ac:dyDescent="0.25">
      <c r="A320" s="191" t="s">
        <v>228</v>
      </c>
      <c r="B320" s="228" t="s">
        <v>316</v>
      </c>
      <c r="C320" s="193" t="s">
        <v>317</v>
      </c>
      <c r="D320" s="193"/>
      <c r="E320" s="194">
        <v>79.23</v>
      </c>
      <c r="F320" s="229">
        <v>79.23</v>
      </c>
      <c r="G320" s="230" t="s">
        <v>33</v>
      </c>
      <c r="H320" s="231">
        <v>3</v>
      </c>
      <c r="I320" s="251">
        <v>0</v>
      </c>
      <c r="J320" s="232">
        <v>0</v>
      </c>
      <c r="K320" s="232">
        <v>0</v>
      </c>
      <c r="L320" s="233">
        <v>0</v>
      </c>
      <c r="M320" s="232">
        <f t="shared" si="50"/>
        <v>3</v>
      </c>
      <c r="N320" s="234">
        <v>3</v>
      </c>
      <c r="O320" s="232">
        <f t="shared" si="51"/>
        <v>0</v>
      </c>
      <c r="P320" s="243"/>
      <c r="Q320" s="216"/>
      <c r="R320" s="236">
        <f t="shared" si="44"/>
        <v>237.69</v>
      </c>
      <c r="S320" s="237">
        <v>0</v>
      </c>
      <c r="T320" s="236">
        <f t="shared" si="45"/>
        <v>0</v>
      </c>
      <c r="U320" s="236">
        <f t="shared" si="46"/>
        <v>0</v>
      </c>
      <c r="V320" s="236">
        <f t="shared" si="47"/>
        <v>0</v>
      </c>
      <c r="W320" s="236">
        <f t="shared" si="48"/>
        <v>0</v>
      </c>
      <c r="X320" s="236">
        <f t="shared" si="49"/>
        <v>237.69</v>
      </c>
      <c r="Y320" s="238">
        <f t="shared" si="52"/>
        <v>237.69</v>
      </c>
      <c r="Z320" s="238">
        <f t="shared" si="53"/>
        <v>0</v>
      </c>
      <c r="AB320" s="219">
        <v>237.69</v>
      </c>
      <c r="AC320" s="462">
        <f t="shared" si="54"/>
        <v>0</v>
      </c>
    </row>
    <row r="321" spans="1:29" ht="30" x14ac:dyDescent="0.25">
      <c r="A321" s="191" t="s">
        <v>228</v>
      </c>
      <c r="B321" s="228" t="s">
        <v>318</v>
      </c>
      <c r="C321" s="193" t="s">
        <v>319</v>
      </c>
      <c r="D321" s="193"/>
      <c r="E321" s="194">
        <v>45</v>
      </c>
      <c r="F321" s="229">
        <v>45</v>
      </c>
      <c r="G321" s="230" t="s">
        <v>33</v>
      </c>
      <c r="H321" s="231">
        <v>8</v>
      </c>
      <c r="I321" s="251">
        <v>0</v>
      </c>
      <c r="J321" s="232">
        <v>0</v>
      </c>
      <c r="K321" s="232">
        <v>0</v>
      </c>
      <c r="L321" s="233">
        <v>0</v>
      </c>
      <c r="M321" s="232">
        <f t="shared" si="50"/>
        <v>8</v>
      </c>
      <c r="N321" s="234">
        <v>8</v>
      </c>
      <c r="O321" s="232">
        <f t="shared" si="51"/>
        <v>0</v>
      </c>
      <c r="P321" s="243"/>
      <c r="Q321" s="216"/>
      <c r="R321" s="236">
        <f t="shared" si="44"/>
        <v>360</v>
      </c>
      <c r="S321" s="237">
        <v>0</v>
      </c>
      <c r="T321" s="236">
        <f t="shared" si="45"/>
        <v>0</v>
      </c>
      <c r="U321" s="236">
        <f t="shared" si="46"/>
        <v>0</v>
      </c>
      <c r="V321" s="236">
        <f t="shared" si="47"/>
        <v>0</v>
      </c>
      <c r="W321" s="236">
        <f t="shared" si="48"/>
        <v>0</v>
      </c>
      <c r="X321" s="236">
        <f t="shared" si="49"/>
        <v>360</v>
      </c>
      <c r="Y321" s="238">
        <f t="shared" si="52"/>
        <v>360</v>
      </c>
      <c r="Z321" s="238">
        <f t="shared" si="53"/>
        <v>0</v>
      </c>
      <c r="AB321" s="219">
        <v>360</v>
      </c>
      <c r="AC321" s="462">
        <f t="shared" si="54"/>
        <v>0</v>
      </c>
    </row>
    <row r="322" spans="1:29" ht="30" x14ac:dyDescent="0.25">
      <c r="A322" s="191" t="s">
        <v>1053</v>
      </c>
      <c r="B322" s="228" t="s">
        <v>1132</v>
      </c>
      <c r="C322" s="193" t="s">
        <v>1133</v>
      </c>
      <c r="D322" s="193"/>
      <c r="E322" s="194">
        <v>3.96</v>
      </c>
      <c r="F322" s="229">
        <v>3.96</v>
      </c>
      <c r="G322" s="230" t="s">
        <v>33</v>
      </c>
      <c r="H322" s="231">
        <v>0</v>
      </c>
      <c r="I322" s="251">
        <v>0</v>
      </c>
      <c r="J322" s="232">
        <v>0</v>
      </c>
      <c r="K322" s="232">
        <v>0</v>
      </c>
      <c r="L322" s="233">
        <v>0</v>
      </c>
      <c r="M322" s="232">
        <f t="shared" si="50"/>
        <v>0</v>
      </c>
      <c r="N322" s="234">
        <v>0</v>
      </c>
      <c r="O322" s="232">
        <f t="shared" si="51"/>
        <v>0</v>
      </c>
      <c r="P322" s="243"/>
      <c r="Q322" s="216"/>
      <c r="R322" s="236">
        <f t="shared" si="44"/>
        <v>0</v>
      </c>
      <c r="S322" s="237">
        <v>0</v>
      </c>
      <c r="T322" s="236">
        <f t="shared" si="45"/>
        <v>0</v>
      </c>
      <c r="U322" s="236">
        <f t="shared" si="46"/>
        <v>0</v>
      </c>
      <c r="V322" s="236">
        <f t="shared" si="47"/>
        <v>0</v>
      </c>
      <c r="W322" s="236">
        <f t="shared" si="48"/>
        <v>0</v>
      </c>
      <c r="X322" s="236">
        <f t="shared" si="49"/>
        <v>0</v>
      </c>
      <c r="Y322" s="238">
        <f t="shared" si="52"/>
        <v>0</v>
      </c>
      <c r="Z322" s="238">
        <f t="shared" si="53"/>
        <v>0</v>
      </c>
      <c r="AB322" s="219">
        <v>0</v>
      </c>
      <c r="AC322" s="462">
        <f t="shared" si="54"/>
        <v>0</v>
      </c>
    </row>
    <row r="323" spans="1:29" ht="18" x14ac:dyDescent="0.25">
      <c r="A323" s="191" t="s">
        <v>228</v>
      </c>
      <c r="B323" s="228" t="s">
        <v>320</v>
      </c>
      <c r="C323" s="193" t="s">
        <v>321</v>
      </c>
      <c r="D323" s="193"/>
      <c r="E323" s="194">
        <v>114.91</v>
      </c>
      <c r="F323" s="229">
        <v>114.91</v>
      </c>
      <c r="G323" s="230" t="s">
        <v>33</v>
      </c>
      <c r="H323" s="231">
        <v>0</v>
      </c>
      <c r="I323" s="251">
        <v>0</v>
      </c>
      <c r="J323" s="232">
        <v>0</v>
      </c>
      <c r="K323" s="232">
        <v>0</v>
      </c>
      <c r="L323" s="233">
        <v>0</v>
      </c>
      <c r="M323" s="232">
        <f t="shared" si="50"/>
        <v>0</v>
      </c>
      <c r="N323" s="234">
        <v>0</v>
      </c>
      <c r="O323" s="232">
        <f t="shared" si="51"/>
        <v>0</v>
      </c>
      <c r="P323" s="243"/>
      <c r="Q323" s="216"/>
      <c r="R323" s="236">
        <f t="shared" si="44"/>
        <v>0</v>
      </c>
      <c r="S323" s="237">
        <v>0</v>
      </c>
      <c r="T323" s="236">
        <f t="shared" si="45"/>
        <v>0</v>
      </c>
      <c r="U323" s="236">
        <f t="shared" si="46"/>
        <v>0</v>
      </c>
      <c r="V323" s="236">
        <f t="shared" si="47"/>
        <v>0</v>
      </c>
      <c r="W323" s="236">
        <f t="shared" si="48"/>
        <v>0</v>
      </c>
      <c r="X323" s="236">
        <f t="shared" si="49"/>
        <v>0</v>
      </c>
      <c r="Y323" s="238">
        <f t="shared" si="52"/>
        <v>0</v>
      </c>
      <c r="Z323" s="238">
        <f t="shared" si="53"/>
        <v>0</v>
      </c>
      <c r="AB323" s="219">
        <v>0</v>
      </c>
      <c r="AC323" s="462">
        <f t="shared" si="54"/>
        <v>0</v>
      </c>
    </row>
    <row r="324" spans="1:29" ht="30" x14ac:dyDescent="0.25">
      <c r="A324" s="191" t="s">
        <v>228</v>
      </c>
      <c r="B324" s="228" t="s">
        <v>322</v>
      </c>
      <c r="C324" s="193" t="s">
        <v>323</v>
      </c>
      <c r="D324" s="193"/>
      <c r="E324" s="205">
        <v>36.42</v>
      </c>
      <c r="F324" s="255">
        <v>36.42</v>
      </c>
      <c r="G324" s="256" t="s">
        <v>33</v>
      </c>
      <c r="H324" s="231">
        <v>5</v>
      </c>
      <c r="I324" s="251">
        <v>0</v>
      </c>
      <c r="J324" s="232">
        <v>0</v>
      </c>
      <c r="K324" s="232">
        <v>0</v>
      </c>
      <c r="L324" s="233">
        <v>0</v>
      </c>
      <c r="M324" s="232">
        <f t="shared" si="50"/>
        <v>5</v>
      </c>
      <c r="N324" s="234">
        <v>5</v>
      </c>
      <c r="O324" s="232">
        <f t="shared" si="51"/>
        <v>0</v>
      </c>
      <c r="P324" s="243"/>
      <c r="Q324" s="216"/>
      <c r="R324" s="236">
        <f t="shared" si="44"/>
        <v>182.10000000000002</v>
      </c>
      <c r="S324" s="237">
        <v>0</v>
      </c>
      <c r="T324" s="236">
        <f t="shared" si="45"/>
        <v>0</v>
      </c>
      <c r="U324" s="236">
        <f t="shared" si="46"/>
        <v>0</v>
      </c>
      <c r="V324" s="236">
        <f t="shared" si="47"/>
        <v>0</v>
      </c>
      <c r="W324" s="236">
        <f t="shared" si="48"/>
        <v>0</v>
      </c>
      <c r="X324" s="236">
        <f t="shared" si="49"/>
        <v>182.10000000000002</v>
      </c>
      <c r="Y324" s="238">
        <f t="shared" si="52"/>
        <v>182.10000000000002</v>
      </c>
      <c r="Z324" s="238">
        <f t="shared" si="53"/>
        <v>0</v>
      </c>
      <c r="AB324" s="219">
        <v>182.10000000000002</v>
      </c>
      <c r="AC324" s="462">
        <f t="shared" si="54"/>
        <v>0</v>
      </c>
    </row>
    <row r="325" spans="1:29" ht="30" x14ac:dyDescent="0.25">
      <c r="A325" s="247"/>
      <c r="B325" s="228" t="s">
        <v>2488</v>
      </c>
      <c r="C325" s="195" t="s">
        <v>2184</v>
      </c>
      <c r="D325" s="195"/>
      <c r="E325" s="198">
        <v>19</v>
      </c>
      <c r="F325" s="248">
        <v>19</v>
      </c>
      <c r="G325" s="230" t="s">
        <v>33</v>
      </c>
      <c r="H325" s="231">
        <v>0</v>
      </c>
      <c r="I325" s="251">
        <v>0</v>
      </c>
      <c r="J325" s="232">
        <v>0</v>
      </c>
      <c r="K325" s="232">
        <v>0</v>
      </c>
      <c r="L325" s="233">
        <v>0</v>
      </c>
      <c r="M325" s="232">
        <f t="shared" si="50"/>
        <v>0</v>
      </c>
      <c r="N325" s="234">
        <v>0</v>
      </c>
      <c r="O325" s="232">
        <f t="shared" si="51"/>
        <v>0</v>
      </c>
      <c r="P325" s="249" t="s">
        <v>2335</v>
      </c>
      <c r="Q325" s="216"/>
      <c r="R325" s="236">
        <f t="shared" si="44"/>
        <v>0</v>
      </c>
      <c r="S325" s="237">
        <v>0</v>
      </c>
      <c r="T325" s="236">
        <f t="shared" si="45"/>
        <v>0</v>
      </c>
      <c r="U325" s="236">
        <f t="shared" si="46"/>
        <v>0</v>
      </c>
      <c r="V325" s="236">
        <f t="shared" si="47"/>
        <v>0</v>
      </c>
      <c r="W325" s="236">
        <f t="shared" si="48"/>
        <v>0</v>
      </c>
      <c r="X325" s="236">
        <f t="shared" si="49"/>
        <v>0</v>
      </c>
      <c r="Y325" s="238">
        <f t="shared" si="52"/>
        <v>0</v>
      </c>
      <c r="Z325" s="238">
        <f t="shared" si="53"/>
        <v>0</v>
      </c>
      <c r="AB325" s="219">
        <v>0</v>
      </c>
      <c r="AC325" s="462">
        <f t="shared" si="54"/>
        <v>0</v>
      </c>
    </row>
    <row r="326" spans="1:29" ht="30" x14ac:dyDescent="0.25">
      <c r="A326" s="191" t="s">
        <v>228</v>
      </c>
      <c r="B326" s="228" t="s">
        <v>324</v>
      </c>
      <c r="C326" s="193" t="s">
        <v>325</v>
      </c>
      <c r="D326" s="193"/>
      <c r="E326" s="194">
        <v>3.5</v>
      </c>
      <c r="F326" s="229">
        <v>3.5</v>
      </c>
      <c r="G326" s="230" t="s">
        <v>33</v>
      </c>
      <c r="H326" s="231">
        <v>0</v>
      </c>
      <c r="I326" s="251">
        <v>0</v>
      </c>
      <c r="J326" s="232">
        <v>0</v>
      </c>
      <c r="K326" s="232">
        <v>0</v>
      </c>
      <c r="L326" s="233">
        <v>0</v>
      </c>
      <c r="M326" s="232">
        <f t="shared" si="50"/>
        <v>0</v>
      </c>
      <c r="N326" s="234">
        <v>0</v>
      </c>
      <c r="O326" s="232">
        <f t="shared" si="51"/>
        <v>0</v>
      </c>
      <c r="P326" s="243"/>
      <c r="Q326" s="216"/>
      <c r="R326" s="236">
        <f t="shared" si="44"/>
        <v>0</v>
      </c>
      <c r="S326" s="237">
        <v>0</v>
      </c>
      <c r="T326" s="236">
        <f t="shared" si="45"/>
        <v>0</v>
      </c>
      <c r="U326" s="236">
        <f t="shared" si="46"/>
        <v>0</v>
      </c>
      <c r="V326" s="236">
        <f t="shared" si="47"/>
        <v>0</v>
      </c>
      <c r="W326" s="236">
        <f t="shared" si="48"/>
        <v>0</v>
      </c>
      <c r="X326" s="236">
        <f t="shared" si="49"/>
        <v>0</v>
      </c>
      <c r="Y326" s="238">
        <f t="shared" si="52"/>
        <v>0</v>
      </c>
      <c r="Z326" s="238">
        <f t="shared" si="53"/>
        <v>0</v>
      </c>
      <c r="AB326" s="219">
        <v>0</v>
      </c>
      <c r="AC326" s="462">
        <f t="shared" si="54"/>
        <v>0</v>
      </c>
    </row>
    <row r="327" spans="1:29" ht="30" x14ac:dyDescent="0.25">
      <c r="A327" s="191" t="s">
        <v>1053</v>
      </c>
      <c r="B327" s="228" t="s">
        <v>1134</v>
      </c>
      <c r="C327" s="193" t="s">
        <v>1135</v>
      </c>
      <c r="D327" s="193"/>
      <c r="E327" s="194">
        <v>70.47</v>
      </c>
      <c r="F327" s="229">
        <v>70.47</v>
      </c>
      <c r="G327" s="230" t="s">
        <v>33</v>
      </c>
      <c r="H327" s="231">
        <v>51</v>
      </c>
      <c r="I327" s="251">
        <v>0</v>
      </c>
      <c r="J327" s="232">
        <v>0</v>
      </c>
      <c r="K327" s="232">
        <v>0</v>
      </c>
      <c r="L327" s="233">
        <v>0</v>
      </c>
      <c r="M327" s="232">
        <f t="shared" si="50"/>
        <v>51</v>
      </c>
      <c r="N327" s="234">
        <v>51</v>
      </c>
      <c r="O327" s="232">
        <f t="shared" si="51"/>
        <v>0</v>
      </c>
      <c r="P327" s="243"/>
      <c r="Q327" s="216"/>
      <c r="R327" s="236">
        <f t="shared" si="44"/>
        <v>3593.97</v>
      </c>
      <c r="S327" s="237">
        <v>0</v>
      </c>
      <c r="T327" s="236">
        <f t="shared" si="45"/>
        <v>0</v>
      </c>
      <c r="U327" s="236">
        <f t="shared" si="46"/>
        <v>0</v>
      </c>
      <c r="V327" s="236">
        <f t="shared" si="47"/>
        <v>0</v>
      </c>
      <c r="W327" s="236">
        <f t="shared" si="48"/>
        <v>0</v>
      </c>
      <c r="X327" s="236">
        <f t="shared" si="49"/>
        <v>3593.97</v>
      </c>
      <c r="Y327" s="238">
        <f t="shared" si="52"/>
        <v>3593.97</v>
      </c>
      <c r="Z327" s="238">
        <f t="shared" si="53"/>
        <v>0</v>
      </c>
      <c r="AB327" s="219">
        <v>3593.97</v>
      </c>
      <c r="AC327" s="462">
        <f t="shared" si="54"/>
        <v>0</v>
      </c>
    </row>
    <row r="328" spans="1:29" ht="30" x14ac:dyDescent="0.25">
      <c r="A328" s="191" t="s">
        <v>228</v>
      </c>
      <c r="B328" s="228" t="s">
        <v>326</v>
      </c>
      <c r="C328" s="193" t="s">
        <v>327</v>
      </c>
      <c r="D328" s="193"/>
      <c r="E328" s="194">
        <v>5.62</v>
      </c>
      <c r="F328" s="229">
        <v>5.62</v>
      </c>
      <c r="G328" s="230" t="s">
        <v>33</v>
      </c>
      <c r="H328" s="231">
        <v>26</v>
      </c>
      <c r="I328" s="251">
        <v>0</v>
      </c>
      <c r="J328" s="232">
        <v>0</v>
      </c>
      <c r="K328" s="232">
        <v>0</v>
      </c>
      <c r="L328" s="233">
        <v>0</v>
      </c>
      <c r="M328" s="232">
        <f t="shared" si="50"/>
        <v>26</v>
      </c>
      <c r="N328" s="234">
        <v>26</v>
      </c>
      <c r="O328" s="232">
        <f t="shared" si="51"/>
        <v>0</v>
      </c>
      <c r="P328" s="243"/>
      <c r="Q328" s="216"/>
      <c r="R328" s="236">
        <f t="shared" si="44"/>
        <v>146.12</v>
      </c>
      <c r="S328" s="237">
        <v>0</v>
      </c>
      <c r="T328" s="236">
        <f t="shared" si="45"/>
        <v>0</v>
      </c>
      <c r="U328" s="236">
        <f t="shared" si="46"/>
        <v>0</v>
      </c>
      <c r="V328" s="236">
        <f t="shared" si="47"/>
        <v>0</v>
      </c>
      <c r="W328" s="236">
        <f t="shared" si="48"/>
        <v>0</v>
      </c>
      <c r="X328" s="236">
        <f t="shared" si="49"/>
        <v>146.12</v>
      </c>
      <c r="Y328" s="238">
        <f t="shared" si="52"/>
        <v>146.12</v>
      </c>
      <c r="Z328" s="238">
        <f t="shared" si="53"/>
        <v>0</v>
      </c>
      <c r="AB328" s="219">
        <v>146.12</v>
      </c>
      <c r="AC328" s="462">
        <f t="shared" si="54"/>
        <v>0</v>
      </c>
    </row>
    <row r="329" spans="1:29" ht="30" x14ac:dyDescent="0.25">
      <c r="A329" s="191" t="s">
        <v>228</v>
      </c>
      <c r="B329" s="228" t="s">
        <v>328</v>
      </c>
      <c r="C329" s="193" t="s">
        <v>329</v>
      </c>
      <c r="D329" s="193"/>
      <c r="E329" s="194">
        <v>3.17</v>
      </c>
      <c r="F329" s="229">
        <v>3.17</v>
      </c>
      <c r="G329" s="230" t="s">
        <v>33</v>
      </c>
      <c r="H329" s="231">
        <v>48</v>
      </c>
      <c r="I329" s="251">
        <v>0</v>
      </c>
      <c r="J329" s="232">
        <v>0</v>
      </c>
      <c r="K329" s="232">
        <v>0</v>
      </c>
      <c r="L329" s="233">
        <v>0</v>
      </c>
      <c r="M329" s="232">
        <f t="shared" si="50"/>
        <v>48</v>
      </c>
      <c r="N329" s="234">
        <v>48</v>
      </c>
      <c r="O329" s="232">
        <f t="shared" si="51"/>
        <v>0</v>
      </c>
      <c r="P329" s="243"/>
      <c r="Q329" s="216"/>
      <c r="R329" s="236">
        <f t="shared" ref="R329:R392" si="55">H329*E329</f>
        <v>152.16</v>
      </c>
      <c r="S329" s="237">
        <v>0</v>
      </c>
      <c r="T329" s="236">
        <f t="shared" ref="T329:T392" si="56">I329*F329</f>
        <v>0</v>
      </c>
      <c r="U329" s="236">
        <f t="shared" ref="U329:U392" si="57">F329*J329</f>
        <v>0</v>
      </c>
      <c r="V329" s="236">
        <f t="shared" ref="V329:V392" si="58">F329*K329</f>
        <v>0</v>
      </c>
      <c r="W329" s="236">
        <f t="shared" ref="W329:W392" si="59">F329*L329</f>
        <v>0</v>
      </c>
      <c r="X329" s="236">
        <f t="shared" ref="X329:X392" si="60">R329+S329+T329+U329-V329-W329</f>
        <v>152.16</v>
      </c>
      <c r="Y329" s="238">
        <f t="shared" si="52"/>
        <v>152.16</v>
      </c>
      <c r="Z329" s="238">
        <f t="shared" si="53"/>
        <v>0</v>
      </c>
      <c r="AB329" s="219">
        <v>152.16</v>
      </c>
      <c r="AC329" s="462">
        <f t="shared" si="54"/>
        <v>0</v>
      </c>
    </row>
    <row r="330" spans="1:29" ht="30" x14ac:dyDescent="0.25">
      <c r="A330" s="191" t="s">
        <v>228</v>
      </c>
      <c r="B330" s="228" t="s">
        <v>330</v>
      </c>
      <c r="C330" s="193" t="s">
        <v>331</v>
      </c>
      <c r="D330" s="193"/>
      <c r="E330" s="194">
        <v>24</v>
      </c>
      <c r="F330" s="229">
        <v>24</v>
      </c>
      <c r="G330" s="230" t="s">
        <v>33</v>
      </c>
      <c r="H330" s="231">
        <v>4</v>
      </c>
      <c r="I330" s="251">
        <v>0</v>
      </c>
      <c r="J330" s="232">
        <v>0</v>
      </c>
      <c r="K330" s="232">
        <v>0</v>
      </c>
      <c r="L330" s="233">
        <v>0</v>
      </c>
      <c r="M330" s="232">
        <f t="shared" ref="M330:M393" si="61">H330+I330+J330-K330-L330</f>
        <v>4</v>
      </c>
      <c r="N330" s="234">
        <v>4</v>
      </c>
      <c r="O330" s="232">
        <f t="shared" ref="O330:O393" si="62">N330-M330</f>
        <v>0</v>
      </c>
      <c r="P330" s="243"/>
      <c r="Q330" s="216"/>
      <c r="R330" s="236">
        <f t="shared" si="55"/>
        <v>96</v>
      </c>
      <c r="S330" s="237">
        <v>0</v>
      </c>
      <c r="T330" s="236">
        <f t="shared" si="56"/>
        <v>0</v>
      </c>
      <c r="U330" s="236">
        <f t="shared" si="57"/>
        <v>0</v>
      </c>
      <c r="V330" s="236">
        <f t="shared" si="58"/>
        <v>0</v>
      </c>
      <c r="W330" s="236">
        <f t="shared" si="59"/>
        <v>0</v>
      </c>
      <c r="X330" s="236">
        <f t="shared" si="60"/>
        <v>96</v>
      </c>
      <c r="Y330" s="238">
        <f t="shared" ref="Y330:Y393" si="63">M330*F330</f>
        <v>96</v>
      </c>
      <c r="Z330" s="238">
        <f t="shared" ref="Z330:Z393" si="64">Y330-X330</f>
        <v>0</v>
      </c>
      <c r="AB330" s="219">
        <v>96</v>
      </c>
      <c r="AC330" s="462">
        <f t="shared" ref="AC330:AC393" si="65">AB330-R330</f>
        <v>0</v>
      </c>
    </row>
    <row r="331" spans="1:29" ht="30" x14ac:dyDescent="0.25">
      <c r="A331" s="191" t="s">
        <v>228</v>
      </c>
      <c r="B331" s="228" t="s">
        <v>332</v>
      </c>
      <c r="C331" s="193" t="s">
        <v>333</v>
      </c>
      <c r="D331" s="193"/>
      <c r="E331" s="194">
        <v>4</v>
      </c>
      <c r="F331" s="229">
        <v>4</v>
      </c>
      <c r="G331" s="230" t="s">
        <v>33</v>
      </c>
      <c r="H331" s="231">
        <v>5</v>
      </c>
      <c r="I331" s="251">
        <v>0</v>
      </c>
      <c r="J331" s="232">
        <v>0</v>
      </c>
      <c r="K331" s="232">
        <v>0</v>
      </c>
      <c r="L331" s="233">
        <v>0</v>
      </c>
      <c r="M331" s="232">
        <f t="shared" si="61"/>
        <v>5</v>
      </c>
      <c r="N331" s="234">
        <v>5</v>
      </c>
      <c r="O331" s="232">
        <f t="shared" si="62"/>
        <v>0</v>
      </c>
      <c r="P331" s="243"/>
      <c r="Q331" s="216"/>
      <c r="R331" s="236">
        <f t="shared" si="55"/>
        <v>20</v>
      </c>
      <c r="S331" s="237">
        <v>0</v>
      </c>
      <c r="T331" s="236">
        <f t="shared" si="56"/>
        <v>0</v>
      </c>
      <c r="U331" s="236">
        <f t="shared" si="57"/>
        <v>0</v>
      </c>
      <c r="V331" s="236">
        <f t="shared" si="58"/>
        <v>0</v>
      </c>
      <c r="W331" s="236">
        <f t="shared" si="59"/>
        <v>0</v>
      </c>
      <c r="X331" s="236">
        <f t="shared" si="60"/>
        <v>20</v>
      </c>
      <c r="Y331" s="238">
        <f t="shared" si="63"/>
        <v>20</v>
      </c>
      <c r="Z331" s="238">
        <f t="shared" si="64"/>
        <v>0</v>
      </c>
      <c r="AB331" s="219">
        <v>20</v>
      </c>
      <c r="AC331" s="462">
        <f t="shared" si="65"/>
        <v>0</v>
      </c>
    </row>
    <row r="332" spans="1:29" ht="30" x14ac:dyDescent="0.25">
      <c r="A332" s="191" t="s">
        <v>228</v>
      </c>
      <c r="B332" s="228" t="s">
        <v>334</v>
      </c>
      <c r="C332" s="193" t="s">
        <v>335</v>
      </c>
      <c r="D332" s="193"/>
      <c r="E332" s="194">
        <v>3</v>
      </c>
      <c r="F332" s="229">
        <v>3</v>
      </c>
      <c r="G332" s="230" t="s">
        <v>33</v>
      </c>
      <c r="H332" s="231">
        <v>0</v>
      </c>
      <c r="I332" s="251">
        <v>0</v>
      </c>
      <c r="J332" s="232">
        <v>0</v>
      </c>
      <c r="K332" s="232">
        <v>0</v>
      </c>
      <c r="L332" s="233">
        <v>0</v>
      </c>
      <c r="M332" s="232">
        <f t="shared" si="61"/>
        <v>0</v>
      </c>
      <c r="N332" s="234">
        <v>0</v>
      </c>
      <c r="O332" s="232">
        <f t="shared" si="62"/>
        <v>0</v>
      </c>
      <c r="P332" s="243"/>
      <c r="Q332" s="216"/>
      <c r="R332" s="236">
        <f t="shared" si="55"/>
        <v>0</v>
      </c>
      <c r="S332" s="237">
        <v>0</v>
      </c>
      <c r="T332" s="236">
        <f t="shared" si="56"/>
        <v>0</v>
      </c>
      <c r="U332" s="236">
        <f t="shared" si="57"/>
        <v>0</v>
      </c>
      <c r="V332" s="236">
        <f t="shared" si="58"/>
        <v>0</v>
      </c>
      <c r="W332" s="236">
        <f t="shared" si="59"/>
        <v>0</v>
      </c>
      <c r="X332" s="236">
        <f t="shared" si="60"/>
        <v>0</v>
      </c>
      <c r="Y332" s="238">
        <f t="shared" si="63"/>
        <v>0</v>
      </c>
      <c r="Z332" s="238">
        <f t="shared" si="64"/>
        <v>0</v>
      </c>
      <c r="AB332" s="219">
        <v>0</v>
      </c>
      <c r="AC332" s="462">
        <f t="shared" si="65"/>
        <v>0</v>
      </c>
    </row>
    <row r="333" spans="1:29" ht="30" x14ac:dyDescent="0.25">
      <c r="A333" s="191" t="s">
        <v>228</v>
      </c>
      <c r="B333" s="228" t="s">
        <v>336</v>
      </c>
      <c r="C333" s="193" t="s">
        <v>337</v>
      </c>
      <c r="D333" s="193"/>
      <c r="E333" s="194">
        <v>17</v>
      </c>
      <c r="F333" s="229">
        <v>17</v>
      </c>
      <c r="G333" s="230" t="s">
        <v>33</v>
      </c>
      <c r="H333" s="231">
        <v>0</v>
      </c>
      <c r="I333" s="251">
        <v>0</v>
      </c>
      <c r="J333" s="232">
        <v>0</v>
      </c>
      <c r="K333" s="232">
        <v>0</v>
      </c>
      <c r="L333" s="233">
        <v>0</v>
      </c>
      <c r="M333" s="232">
        <f t="shared" si="61"/>
        <v>0</v>
      </c>
      <c r="N333" s="234">
        <v>0</v>
      </c>
      <c r="O333" s="232">
        <f t="shared" si="62"/>
        <v>0</v>
      </c>
      <c r="P333" s="243"/>
      <c r="Q333" s="216"/>
      <c r="R333" s="236">
        <f t="shared" si="55"/>
        <v>0</v>
      </c>
      <c r="S333" s="237">
        <v>0</v>
      </c>
      <c r="T333" s="236">
        <f t="shared" si="56"/>
        <v>0</v>
      </c>
      <c r="U333" s="236">
        <f t="shared" si="57"/>
        <v>0</v>
      </c>
      <c r="V333" s="236">
        <f t="shared" si="58"/>
        <v>0</v>
      </c>
      <c r="W333" s="236">
        <f t="shared" si="59"/>
        <v>0</v>
      </c>
      <c r="X333" s="236">
        <f t="shared" si="60"/>
        <v>0</v>
      </c>
      <c r="Y333" s="238">
        <f t="shared" si="63"/>
        <v>0</v>
      </c>
      <c r="Z333" s="238">
        <f t="shared" si="64"/>
        <v>0</v>
      </c>
      <c r="AB333" s="219">
        <v>0</v>
      </c>
      <c r="AC333" s="462">
        <f t="shared" si="65"/>
        <v>0</v>
      </c>
    </row>
    <row r="334" spans="1:29" ht="30" x14ac:dyDescent="0.25">
      <c r="A334" s="191" t="s">
        <v>228</v>
      </c>
      <c r="B334" s="228" t="s">
        <v>338</v>
      </c>
      <c r="C334" s="193" t="s">
        <v>339</v>
      </c>
      <c r="D334" s="193"/>
      <c r="E334" s="194">
        <v>10.97</v>
      </c>
      <c r="F334" s="229">
        <v>10.97</v>
      </c>
      <c r="G334" s="230" t="s">
        <v>33</v>
      </c>
      <c r="H334" s="231">
        <v>14</v>
      </c>
      <c r="I334" s="251">
        <v>0</v>
      </c>
      <c r="J334" s="232">
        <v>0</v>
      </c>
      <c r="K334" s="232">
        <v>0</v>
      </c>
      <c r="L334" s="233">
        <v>0</v>
      </c>
      <c r="M334" s="232">
        <f t="shared" si="61"/>
        <v>14</v>
      </c>
      <c r="N334" s="234">
        <v>14</v>
      </c>
      <c r="O334" s="232">
        <f t="shared" si="62"/>
        <v>0</v>
      </c>
      <c r="P334" s="243"/>
      <c r="Q334" s="216"/>
      <c r="R334" s="236">
        <f t="shared" si="55"/>
        <v>153.58000000000001</v>
      </c>
      <c r="S334" s="237">
        <v>0</v>
      </c>
      <c r="T334" s="236">
        <f t="shared" si="56"/>
        <v>0</v>
      </c>
      <c r="U334" s="236">
        <f t="shared" si="57"/>
        <v>0</v>
      </c>
      <c r="V334" s="236">
        <f t="shared" si="58"/>
        <v>0</v>
      </c>
      <c r="W334" s="236">
        <f t="shared" si="59"/>
        <v>0</v>
      </c>
      <c r="X334" s="236">
        <f t="shared" si="60"/>
        <v>153.58000000000001</v>
      </c>
      <c r="Y334" s="238">
        <f t="shared" si="63"/>
        <v>153.58000000000001</v>
      </c>
      <c r="Z334" s="238">
        <f t="shared" si="64"/>
        <v>0</v>
      </c>
      <c r="AB334" s="219">
        <v>153.58000000000001</v>
      </c>
      <c r="AC334" s="462">
        <f t="shared" si="65"/>
        <v>0</v>
      </c>
    </row>
    <row r="335" spans="1:29" ht="30" x14ac:dyDescent="0.25">
      <c r="A335" s="191" t="s">
        <v>228</v>
      </c>
      <c r="B335" s="228" t="s">
        <v>340</v>
      </c>
      <c r="C335" s="193" t="s">
        <v>341</v>
      </c>
      <c r="D335" s="193"/>
      <c r="E335" s="194">
        <v>8.75</v>
      </c>
      <c r="F335" s="229">
        <v>8.75</v>
      </c>
      <c r="G335" s="230" t="s">
        <v>33</v>
      </c>
      <c r="H335" s="231">
        <v>0</v>
      </c>
      <c r="I335" s="251">
        <v>0</v>
      </c>
      <c r="J335" s="232">
        <v>0</v>
      </c>
      <c r="K335" s="232">
        <v>0</v>
      </c>
      <c r="L335" s="233">
        <v>0</v>
      </c>
      <c r="M335" s="232">
        <f t="shared" si="61"/>
        <v>0</v>
      </c>
      <c r="N335" s="234">
        <v>0</v>
      </c>
      <c r="O335" s="232">
        <f t="shared" si="62"/>
        <v>0</v>
      </c>
      <c r="P335" s="243"/>
      <c r="Q335" s="216"/>
      <c r="R335" s="236">
        <f t="shared" si="55"/>
        <v>0</v>
      </c>
      <c r="S335" s="237">
        <v>0</v>
      </c>
      <c r="T335" s="236">
        <f t="shared" si="56"/>
        <v>0</v>
      </c>
      <c r="U335" s="236">
        <f t="shared" si="57"/>
        <v>0</v>
      </c>
      <c r="V335" s="236">
        <f t="shared" si="58"/>
        <v>0</v>
      </c>
      <c r="W335" s="236">
        <f t="shared" si="59"/>
        <v>0</v>
      </c>
      <c r="X335" s="236">
        <f t="shared" si="60"/>
        <v>0</v>
      </c>
      <c r="Y335" s="238">
        <f t="shared" si="63"/>
        <v>0</v>
      </c>
      <c r="Z335" s="238">
        <f t="shared" si="64"/>
        <v>0</v>
      </c>
      <c r="AB335" s="219">
        <v>0</v>
      </c>
      <c r="AC335" s="462">
        <f t="shared" si="65"/>
        <v>0</v>
      </c>
    </row>
    <row r="336" spans="1:29" ht="30" x14ac:dyDescent="0.25">
      <c r="A336" s="191" t="s">
        <v>228</v>
      </c>
      <c r="B336" s="228" t="s">
        <v>342</v>
      </c>
      <c r="C336" s="193" t="s">
        <v>343</v>
      </c>
      <c r="D336" s="193"/>
      <c r="E336" s="194">
        <v>30.16</v>
      </c>
      <c r="F336" s="229">
        <v>30.16</v>
      </c>
      <c r="G336" s="230" t="s">
        <v>33</v>
      </c>
      <c r="H336" s="231">
        <v>7</v>
      </c>
      <c r="I336" s="251">
        <v>0</v>
      </c>
      <c r="J336" s="232">
        <v>0</v>
      </c>
      <c r="K336" s="232">
        <v>1</v>
      </c>
      <c r="L336" s="233">
        <v>0</v>
      </c>
      <c r="M336" s="232">
        <f t="shared" si="61"/>
        <v>6</v>
      </c>
      <c r="N336" s="234">
        <v>6</v>
      </c>
      <c r="O336" s="232">
        <f t="shared" si="62"/>
        <v>0</v>
      </c>
      <c r="P336" s="242"/>
      <c r="Q336" s="216"/>
      <c r="R336" s="236">
        <f t="shared" si="55"/>
        <v>211.12</v>
      </c>
      <c r="S336" s="237">
        <v>0</v>
      </c>
      <c r="T336" s="236">
        <f t="shared" si="56"/>
        <v>0</v>
      </c>
      <c r="U336" s="236">
        <f t="shared" si="57"/>
        <v>0</v>
      </c>
      <c r="V336" s="236">
        <f t="shared" si="58"/>
        <v>30.16</v>
      </c>
      <c r="W336" s="236">
        <f t="shared" si="59"/>
        <v>0</v>
      </c>
      <c r="X336" s="236">
        <f t="shared" si="60"/>
        <v>180.96</v>
      </c>
      <c r="Y336" s="238">
        <f t="shared" si="63"/>
        <v>180.96</v>
      </c>
      <c r="Z336" s="238">
        <f t="shared" si="64"/>
        <v>0</v>
      </c>
      <c r="AB336" s="219">
        <v>211.12</v>
      </c>
      <c r="AC336" s="462">
        <f t="shared" si="65"/>
        <v>0</v>
      </c>
    </row>
    <row r="337" spans="1:29" ht="30" x14ac:dyDescent="0.25">
      <c r="A337" s="191" t="s">
        <v>1053</v>
      </c>
      <c r="B337" s="228" t="s">
        <v>1136</v>
      </c>
      <c r="C337" s="193" t="s">
        <v>1137</v>
      </c>
      <c r="D337" s="193"/>
      <c r="E337" s="194">
        <v>50</v>
      </c>
      <c r="F337" s="229">
        <v>50</v>
      </c>
      <c r="G337" s="230" t="s">
        <v>33</v>
      </c>
      <c r="H337" s="231">
        <v>0</v>
      </c>
      <c r="I337" s="251">
        <v>0</v>
      </c>
      <c r="J337" s="232">
        <v>0</v>
      </c>
      <c r="K337" s="232">
        <v>0</v>
      </c>
      <c r="L337" s="233">
        <v>0</v>
      </c>
      <c r="M337" s="232">
        <f t="shared" si="61"/>
        <v>0</v>
      </c>
      <c r="N337" s="234">
        <v>0</v>
      </c>
      <c r="O337" s="232">
        <f t="shared" si="62"/>
        <v>0</v>
      </c>
      <c r="P337" s="243"/>
      <c r="Q337" s="216"/>
      <c r="R337" s="236">
        <f t="shared" si="55"/>
        <v>0</v>
      </c>
      <c r="S337" s="237">
        <v>0</v>
      </c>
      <c r="T337" s="236">
        <f t="shared" si="56"/>
        <v>0</v>
      </c>
      <c r="U337" s="236">
        <f t="shared" si="57"/>
        <v>0</v>
      </c>
      <c r="V337" s="236">
        <f t="shared" si="58"/>
        <v>0</v>
      </c>
      <c r="W337" s="236">
        <f t="shared" si="59"/>
        <v>0</v>
      </c>
      <c r="X337" s="236">
        <f t="shared" si="60"/>
        <v>0</v>
      </c>
      <c r="Y337" s="238">
        <f t="shared" si="63"/>
        <v>0</v>
      </c>
      <c r="Z337" s="238">
        <f t="shared" si="64"/>
        <v>0</v>
      </c>
      <c r="AB337" s="219">
        <v>0</v>
      </c>
      <c r="AC337" s="462">
        <f t="shared" si="65"/>
        <v>0</v>
      </c>
    </row>
    <row r="338" spans="1:29" ht="30" x14ac:dyDescent="0.25">
      <c r="A338" s="191" t="s">
        <v>228</v>
      </c>
      <c r="B338" s="228" t="s">
        <v>344</v>
      </c>
      <c r="C338" s="193" t="s">
        <v>345</v>
      </c>
      <c r="D338" s="193"/>
      <c r="E338" s="194">
        <v>3</v>
      </c>
      <c r="F338" s="229">
        <v>3</v>
      </c>
      <c r="G338" s="232" t="s">
        <v>33</v>
      </c>
      <c r="H338" s="231">
        <v>0</v>
      </c>
      <c r="I338" s="251">
        <v>0</v>
      </c>
      <c r="J338" s="232">
        <v>0</v>
      </c>
      <c r="K338" s="232">
        <v>0</v>
      </c>
      <c r="L338" s="233">
        <v>0</v>
      </c>
      <c r="M338" s="232">
        <f t="shared" si="61"/>
        <v>0</v>
      </c>
      <c r="N338" s="234">
        <v>0</v>
      </c>
      <c r="O338" s="232">
        <f t="shared" si="62"/>
        <v>0</v>
      </c>
      <c r="P338" s="243"/>
      <c r="Q338" s="241"/>
      <c r="R338" s="236">
        <f t="shared" si="55"/>
        <v>0</v>
      </c>
      <c r="S338" s="237">
        <v>0</v>
      </c>
      <c r="T338" s="236">
        <f t="shared" si="56"/>
        <v>0</v>
      </c>
      <c r="U338" s="236">
        <f t="shared" si="57"/>
        <v>0</v>
      </c>
      <c r="V338" s="236">
        <f t="shared" si="58"/>
        <v>0</v>
      </c>
      <c r="W338" s="236">
        <f t="shared" si="59"/>
        <v>0</v>
      </c>
      <c r="X338" s="236">
        <f t="shared" si="60"/>
        <v>0</v>
      </c>
      <c r="Y338" s="238">
        <f t="shared" si="63"/>
        <v>0</v>
      </c>
      <c r="Z338" s="238">
        <f t="shared" si="64"/>
        <v>0</v>
      </c>
      <c r="AB338" s="219">
        <v>0</v>
      </c>
      <c r="AC338" s="462">
        <f t="shared" si="65"/>
        <v>0</v>
      </c>
    </row>
    <row r="339" spans="1:29" ht="30" x14ac:dyDescent="0.25">
      <c r="A339" s="191" t="s">
        <v>228</v>
      </c>
      <c r="B339" s="228" t="s">
        <v>346</v>
      </c>
      <c r="C339" s="193" t="s">
        <v>347</v>
      </c>
      <c r="D339" s="193"/>
      <c r="E339" s="194">
        <v>27</v>
      </c>
      <c r="F339" s="229">
        <v>27</v>
      </c>
      <c r="G339" s="230" t="s">
        <v>33</v>
      </c>
      <c r="H339" s="231">
        <v>0</v>
      </c>
      <c r="I339" s="251">
        <v>0</v>
      </c>
      <c r="J339" s="232">
        <v>0</v>
      </c>
      <c r="K339" s="232">
        <v>0</v>
      </c>
      <c r="L339" s="233">
        <v>0</v>
      </c>
      <c r="M339" s="232">
        <f t="shared" si="61"/>
        <v>0</v>
      </c>
      <c r="N339" s="234">
        <v>0</v>
      </c>
      <c r="O339" s="232">
        <f t="shared" si="62"/>
        <v>0</v>
      </c>
      <c r="P339" s="243"/>
      <c r="Q339" s="216"/>
      <c r="R339" s="236">
        <f t="shared" si="55"/>
        <v>0</v>
      </c>
      <c r="S339" s="237">
        <v>0</v>
      </c>
      <c r="T339" s="236">
        <f t="shared" si="56"/>
        <v>0</v>
      </c>
      <c r="U339" s="236">
        <f t="shared" si="57"/>
        <v>0</v>
      </c>
      <c r="V339" s="236">
        <f t="shared" si="58"/>
        <v>0</v>
      </c>
      <c r="W339" s="236">
        <f t="shared" si="59"/>
        <v>0</v>
      </c>
      <c r="X339" s="236">
        <f t="shared" si="60"/>
        <v>0</v>
      </c>
      <c r="Y339" s="238">
        <f t="shared" si="63"/>
        <v>0</v>
      </c>
      <c r="Z339" s="238">
        <f t="shared" si="64"/>
        <v>0</v>
      </c>
      <c r="AB339" s="219">
        <v>0</v>
      </c>
      <c r="AC339" s="462">
        <f t="shared" si="65"/>
        <v>0</v>
      </c>
    </row>
    <row r="340" spans="1:29" ht="18" x14ac:dyDescent="0.25">
      <c r="A340" s="191" t="s">
        <v>1053</v>
      </c>
      <c r="B340" s="228" t="s">
        <v>1138</v>
      </c>
      <c r="C340" s="193" t="s">
        <v>1139</v>
      </c>
      <c r="D340" s="193"/>
      <c r="E340" s="194">
        <v>43</v>
      </c>
      <c r="F340" s="229">
        <v>43</v>
      </c>
      <c r="G340" s="230" t="s">
        <v>33</v>
      </c>
      <c r="H340" s="231">
        <v>0</v>
      </c>
      <c r="I340" s="251">
        <v>0</v>
      </c>
      <c r="J340" s="232">
        <v>0</v>
      </c>
      <c r="K340" s="232">
        <v>0</v>
      </c>
      <c r="L340" s="233">
        <v>0</v>
      </c>
      <c r="M340" s="232">
        <f t="shared" si="61"/>
        <v>0</v>
      </c>
      <c r="N340" s="234">
        <v>0</v>
      </c>
      <c r="O340" s="232">
        <f t="shared" si="62"/>
        <v>0</v>
      </c>
      <c r="P340" s="243"/>
      <c r="Q340" s="216"/>
      <c r="R340" s="236">
        <f t="shared" si="55"/>
        <v>0</v>
      </c>
      <c r="S340" s="237">
        <v>0</v>
      </c>
      <c r="T340" s="236">
        <f t="shared" si="56"/>
        <v>0</v>
      </c>
      <c r="U340" s="236">
        <f t="shared" si="57"/>
        <v>0</v>
      </c>
      <c r="V340" s="236">
        <f t="shared" si="58"/>
        <v>0</v>
      </c>
      <c r="W340" s="236">
        <f t="shared" si="59"/>
        <v>0</v>
      </c>
      <c r="X340" s="236">
        <f t="shared" si="60"/>
        <v>0</v>
      </c>
      <c r="Y340" s="238">
        <f t="shared" si="63"/>
        <v>0</v>
      </c>
      <c r="Z340" s="238">
        <f t="shared" si="64"/>
        <v>0</v>
      </c>
      <c r="AB340" s="219">
        <v>0</v>
      </c>
      <c r="AC340" s="462">
        <f t="shared" si="65"/>
        <v>0</v>
      </c>
    </row>
    <row r="341" spans="1:29" ht="30" x14ac:dyDescent="0.25">
      <c r="A341" s="191" t="s">
        <v>1436</v>
      </c>
      <c r="B341" s="228" t="s">
        <v>1465</v>
      </c>
      <c r="C341" s="193" t="s">
        <v>1466</v>
      </c>
      <c r="D341" s="193"/>
      <c r="E341" s="194">
        <v>19.72</v>
      </c>
      <c r="F341" s="229">
        <v>19.72</v>
      </c>
      <c r="G341" s="230" t="s">
        <v>33</v>
      </c>
      <c r="H341" s="231">
        <v>1</v>
      </c>
      <c r="I341" s="251">
        <v>0</v>
      </c>
      <c r="J341" s="232">
        <v>0</v>
      </c>
      <c r="K341" s="232">
        <v>0</v>
      </c>
      <c r="L341" s="233">
        <v>0</v>
      </c>
      <c r="M341" s="232">
        <f t="shared" si="61"/>
        <v>1</v>
      </c>
      <c r="N341" s="234">
        <v>1</v>
      </c>
      <c r="O341" s="232">
        <f t="shared" si="62"/>
        <v>0</v>
      </c>
      <c r="P341" s="243"/>
      <c r="Q341" s="216"/>
      <c r="R341" s="236">
        <f t="shared" si="55"/>
        <v>19.72</v>
      </c>
      <c r="S341" s="237">
        <v>0</v>
      </c>
      <c r="T341" s="236">
        <f t="shared" si="56"/>
        <v>0</v>
      </c>
      <c r="U341" s="236">
        <f t="shared" si="57"/>
        <v>0</v>
      </c>
      <c r="V341" s="236">
        <f t="shared" si="58"/>
        <v>0</v>
      </c>
      <c r="W341" s="236">
        <f t="shared" si="59"/>
        <v>0</v>
      </c>
      <c r="X341" s="236">
        <f t="shared" si="60"/>
        <v>19.72</v>
      </c>
      <c r="Y341" s="238">
        <f t="shared" si="63"/>
        <v>19.72</v>
      </c>
      <c r="Z341" s="238">
        <f t="shared" si="64"/>
        <v>0</v>
      </c>
      <c r="AB341" s="219">
        <v>19.72</v>
      </c>
      <c r="AC341" s="462">
        <f t="shared" si="65"/>
        <v>0</v>
      </c>
    </row>
    <row r="342" spans="1:29" ht="30" x14ac:dyDescent="0.25">
      <c r="A342" s="191" t="s">
        <v>659</v>
      </c>
      <c r="B342" s="228" t="s">
        <v>666</v>
      </c>
      <c r="C342" s="193" t="s">
        <v>667</v>
      </c>
      <c r="D342" s="193"/>
      <c r="E342" s="194">
        <v>82.99799999999999</v>
      </c>
      <c r="F342" s="229">
        <v>82.99799999999999</v>
      </c>
      <c r="G342" s="230" t="s">
        <v>33</v>
      </c>
      <c r="H342" s="231">
        <v>0</v>
      </c>
      <c r="I342" s="251">
        <v>0</v>
      </c>
      <c r="J342" s="232">
        <v>0</v>
      </c>
      <c r="K342" s="232">
        <v>0</v>
      </c>
      <c r="L342" s="233">
        <v>0</v>
      </c>
      <c r="M342" s="232">
        <f t="shared" si="61"/>
        <v>0</v>
      </c>
      <c r="N342" s="234">
        <v>0</v>
      </c>
      <c r="O342" s="232">
        <f t="shared" si="62"/>
        <v>0</v>
      </c>
      <c r="P342" s="243"/>
      <c r="Q342" s="216"/>
      <c r="R342" s="236">
        <f t="shared" si="55"/>
        <v>0</v>
      </c>
      <c r="S342" s="237">
        <v>0</v>
      </c>
      <c r="T342" s="236">
        <f t="shared" si="56"/>
        <v>0</v>
      </c>
      <c r="U342" s="236">
        <f t="shared" si="57"/>
        <v>0</v>
      </c>
      <c r="V342" s="236">
        <f t="shared" si="58"/>
        <v>0</v>
      </c>
      <c r="W342" s="236">
        <f t="shared" si="59"/>
        <v>0</v>
      </c>
      <c r="X342" s="236">
        <f t="shared" si="60"/>
        <v>0</v>
      </c>
      <c r="Y342" s="238">
        <f t="shared" si="63"/>
        <v>0</v>
      </c>
      <c r="Z342" s="238">
        <f t="shared" si="64"/>
        <v>0</v>
      </c>
      <c r="AB342" s="219">
        <v>0</v>
      </c>
      <c r="AC342" s="462">
        <f t="shared" si="65"/>
        <v>0</v>
      </c>
    </row>
    <row r="343" spans="1:29" ht="30" x14ac:dyDescent="0.25">
      <c r="A343" s="191" t="s">
        <v>1436</v>
      </c>
      <c r="B343" s="228" t="s">
        <v>1467</v>
      </c>
      <c r="C343" s="193" t="s">
        <v>1468</v>
      </c>
      <c r="D343" s="193"/>
      <c r="E343" s="194">
        <v>64.989999999999995</v>
      </c>
      <c r="F343" s="229">
        <v>64.989999999999995</v>
      </c>
      <c r="G343" s="230" t="s">
        <v>33</v>
      </c>
      <c r="H343" s="231">
        <v>0</v>
      </c>
      <c r="I343" s="251">
        <v>0</v>
      </c>
      <c r="J343" s="232">
        <v>0</v>
      </c>
      <c r="K343" s="232">
        <v>0</v>
      </c>
      <c r="L343" s="233">
        <v>0</v>
      </c>
      <c r="M343" s="232">
        <f t="shared" si="61"/>
        <v>0</v>
      </c>
      <c r="N343" s="234">
        <v>0</v>
      </c>
      <c r="O343" s="232">
        <f t="shared" si="62"/>
        <v>0</v>
      </c>
      <c r="P343" s="243"/>
      <c r="Q343" s="216"/>
      <c r="R343" s="236">
        <f t="shared" si="55"/>
        <v>0</v>
      </c>
      <c r="S343" s="237">
        <v>0</v>
      </c>
      <c r="T343" s="236">
        <f t="shared" si="56"/>
        <v>0</v>
      </c>
      <c r="U343" s="236">
        <f t="shared" si="57"/>
        <v>0</v>
      </c>
      <c r="V343" s="236">
        <f t="shared" si="58"/>
        <v>0</v>
      </c>
      <c r="W343" s="236">
        <f t="shared" si="59"/>
        <v>0</v>
      </c>
      <c r="X343" s="236">
        <f t="shared" si="60"/>
        <v>0</v>
      </c>
      <c r="Y343" s="238">
        <f t="shared" si="63"/>
        <v>0</v>
      </c>
      <c r="Z343" s="238">
        <f t="shared" si="64"/>
        <v>0</v>
      </c>
      <c r="AB343" s="219">
        <v>0</v>
      </c>
      <c r="AC343" s="462">
        <f t="shared" si="65"/>
        <v>0</v>
      </c>
    </row>
    <row r="344" spans="1:29" ht="30" x14ac:dyDescent="0.25">
      <c r="A344" s="191" t="s">
        <v>1053</v>
      </c>
      <c r="B344" s="228" t="s">
        <v>1140</v>
      </c>
      <c r="C344" s="193" t="s">
        <v>1141</v>
      </c>
      <c r="D344" s="193"/>
      <c r="E344" s="194">
        <v>57</v>
      </c>
      <c r="F344" s="229">
        <v>57</v>
      </c>
      <c r="G344" s="230" t="s">
        <v>33</v>
      </c>
      <c r="H344" s="231">
        <v>0</v>
      </c>
      <c r="I344" s="251">
        <v>0</v>
      </c>
      <c r="J344" s="232">
        <v>0</v>
      </c>
      <c r="K344" s="232">
        <v>0</v>
      </c>
      <c r="L344" s="233">
        <v>0</v>
      </c>
      <c r="M344" s="232">
        <f t="shared" si="61"/>
        <v>0</v>
      </c>
      <c r="N344" s="234">
        <v>0</v>
      </c>
      <c r="O344" s="232">
        <f t="shared" si="62"/>
        <v>0</v>
      </c>
      <c r="P344" s="243"/>
      <c r="Q344" s="216"/>
      <c r="R344" s="236">
        <f t="shared" si="55"/>
        <v>0</v>
      </c>
      <c r="S344" s="237">
        <v>0</v>
      </c>
      <c r="T344" s="236">
        <f t="shared" si="56"/>
        <v>0</v>
      </c>
      <c r="U344" s="236">
        <f t="shared" si="57"/>
        <v>0</v>
      </c>
      <c r="V344" s="236">
        <f t="shared" si="58"/>
        <v>0</v>
      </c>
      <c r="W344" s="236">
        <f t="shared" si="59"/>
        <v>0</v>
      </c>
      <c r="X344" s="236">
        <f t="shared" si="60"/>
        <v>0</v>
      </c>
      <c r="Y344" s="238">
        <f t="shared" si="63"/>
        <v>0</v>
      </c>
      <c r="Z344" s="238">
        <f t="shared" si="64"/>
        <v>0</v>
      </c>
      <c r="AB344" s="219">
        <v>0</v>
      </c>
      <c r="AC344" s="462">
        <f t="shared" si="65"/>
        <v>0</v>
      </c>
    </row>
    <row r="345" spans="1:29" ht="18" x14ac:dyDescent="0.25">
      <c r="A345" s="191" t="s">
        <v>1053</v>
      </c>
      <c r="B345" s="228" t="s">
        <v>1142</v>
      </c>
      <c r="C345" s="193" t="s">
        <v>1143</v>
      </c>
      <c r="D345" s="193"/>
      <c r="E345" s="194">
        <v>16</v>
      </c>
      <c r="F345" s="229">
        <v>16</v>
      </c>
      <c r="G345" s="230" t="s">
        <v>33</v>
      </c>
      <c r="H345" s="231">
        <v>0</v>
      </c>
      <c r="I345" s="251">
        <v>0</v>
      </c>
      <c r="J345" s="232">
        <v>0</v>
      </c>
      <c r="K345" s="232">
        <v>0</v>
      </c>
      <c r="L345" s="233">
        <v>0</v>
      </c>
      <c r="M345" s="232">
        <f t="shared" si="61"/>
        <v>0</v>
      </c>
      <c r="N345" s="234">
        <v>0</v>
      </c>
      <c r="O345" s="232">
        <f t="shared" si="62"/>
        <v>0</v>
      </c>
      <c r="P345" s="243"/>
      <c r="Q345" s="216"/>
      <c r="R345" s="236">
        <f t="shared" si="55"/>
        <v>0</v>
      </c>
      <c r="S345" s="237">
        <v>0</v>
      </c>
      <c r="T345" s="236">
        <f t="shared" si="56"/>
        <v>0</v>
      </c>
      <c r="U345" s="236">
        <f t="shared" si="57"/>
        <v>0</v>
      </c>
      <c r="V345" s="236">
        <f t="shared" si="58"/>
        <v>0</v>
      </c>
      <c r="W345" s="236">
        <f t="shared" si="59"/>
        <v>0</v>
      </c>
      <c r="X345" s="236">
        <f t="shared" si="60"/>
        <v>0</v>
      </c>
      <c r="Y345" s="238">
        <f t="shared" si="63"/>
        <v>0</v>
      </c>
      <c r="Z345" s="238">
        <f t="shared" si="64"/>
        <v>0</v>
      </c>
      <c r="AB345" s="219">
        <v>0</v>
      </c>
      <c r="AC345" s="462">
        <f t="shared" si="65"/>
        <v>0</v>
      </c>
    </row>
    <row r="346" spans="1:29" ht="45" x14ac:dyDescent="0.25">
      <c r="A346" s="191" t="s">
        <v>1053</v>
      </c>
      <c r="B346" s="228" t="s">
        <v>1144</v>
      </c>
      <c r="C346" s="193" t="s">
        <v>1145</v>
      </c>
      <c r="D346" s="193"/>
      <c r="E346" s="194">
        <v>67.28</v>
      </c>
      <c r="F346" s="229">
        <v>67.28</v>
      </c>
      <c r="G346" s="230" t="s">
        <v>33</v>
      </c>
      <c r="H346" s="231">
        <v>0</v>
      </c>
      <c r="I346" s="251">
        <v>0</v>
      </c>
      <c r="J346" s="232">
        <v>0</v>
      </c>
      <c r="K346" s="232">
        <v>0</v>
      </c>
      <c r="L346" s="233">
        <v>0</v>
      </c>
      <c r="M346" s="232">
        <f t="shared" si="61"/>
        <v>0</v>
      </c>
      <c r="N346" s="234">
        <v>0</v>
      </c>
      <c r="O346" s="232">
        <f t="shared" si="62"/>
        <v>0</v>
      </c>
      <c r="P346" s="243"/>
      <c r="Q346" s="216"/>
      <c r="R346" s="236">
        <f t="shared" si="55"/>
        <v>0</v>
      </c>
      <c r="S346" s="237">
        <v>0</v>
      </c>
      <c r="T346" s="236">
        <f t="shared" si="56"/>
        <v>0</v>
      </c>
      <c r="U346" s="236">
        <f t="shared" si="57"/>
        <v>0</v>
      </c>
      <c r="V346" s="236">
        <f t="shared" si="58"/>
        <v>0</v>
      </c>
      <c r="W346" s="236">
        <f t="shared" si="59"/>
        <v>0</v>
      </c>
      <c r="X346" s="236">
        <f t="shared" si="60"/>
        <v>0</v>
      </c>
      <c r="Y346" s="238">
        <f t="shared" si="63"/>
        <v>0</v>
      </c>
      <c r="Z346" s="238">
        <f t="shared" si="64"/>
        <v>0</v>
      </c>
      <c r="AB346" s="219">
        <v>0</v>
      </c>
      <c r="AC346" s="462">
        <f t="shared" si="65"/>
        <v>0</v>
      </c>
    </row>
    <row r="347" spans="1:29" ht="18" x14ac:dyDescent="0.25">
      <c r="A347" s="191" t="s">
        <v>1053</v>
      </c>
      <c r="B347" s="228" t="s">
        <v>1146</v>
      </c>
      <c r="C347" s="193" t="s">
        <v>1147</v>
      </c>
      <c r="D347" s="193"/>
      <c r="E347" s="194">
        <v>170</v>
      </c>
      <c r="F347" s="229">
        <v>170</v>
      </c>
      <c r="G347" s="230" t="s">
        <v>33</v>
      </c>
      <c r="H347" s="231">
        <v>0</v>
      </c>
      <c r="I347" s="251">
        <v>0</v>
      </c>
      <c r="J347" s="232">
        <v>0</v>
      </c>
      <c r="K347" s="232">
        <v>0</v>
      </c>
      <c r="L347" s="233">
        <v>0</v>
      </c>
      <c r="M347" s="232">
        <f t="shared" si="61"/>
        <v>0</v>
      </c>
      <c r="N347" s="234">
        <v>0</v>
      </c>
      <c r="O347" s="232">
        <f t="shared" si="62"/>
        <v>0</v>
      </c>
      <c r="P347" s="243"/>
      <c r="Q347" s="216"/>
      <c r="R347" s="236">
        <f t="shared" si="55"/>
        <v>0</v>
      </c>
      <c r="S347" s="237">
        <v>0</v>
      </c>
      <c r="T347" s="236">
        <f t="shared" si="56"/>
        <v>0</v>
      </c>
      <c r="U347" s="236">
        <f t="shared" si="57"/>
        <v>0</v>
      </c>
      <c r="V347" s="236">
        <f t="shared" si="58"/>
        <v>0</v>
      </c>
      <c r="W347" s="236">
        <f t="shared" si="59"/>
        <v>0</v>
      </c>
      <c r="X347" s="236">
        <f t="shared" si="60"/>
        <v>0</v>
      </c>
      <c r="Y347" s="238">
        <f t="shared" si="63"/>
        <v>0</v>
      </c>
      <c r="Z347" s="238">
        <f t="shared" si="64"/>
        <v>0</v>
      </c>
      <c r="AB347" s="219">
        <v>0</v>
      </c>
      <c r="AC347" s="462">
        <f t="shared" si="65"/>
        <v>0</v>
      </c>
    </row>
    <row r="348" spans="1:29" ht="30" x14ac:dyDescent="0.25">
      <c r="A348" s="191" t="s">
        <v>1053</v>
      </c>
      <c r="B348" s="228" t="s">
        <v>1148</v>
      </c>
      <c r="C348" s="193" t="s">
        <v>1149</v>
      </c>
      <c r="D348" s="193"/>
      <c r="E348" s="194">
        <v>180.01</v>
      </c>
      <c r="F348" s="229">
        <v>180.01</v>
      </c>
      <c r="G348" s="230" t="s">
        <v>33</v>
      </c>
      <c r="H348" s="231">
        <v>0</v>
      </c>
      <c r="I348" s="251">
        <v>0</v>
      </c>
      <c r="J348" s="232">
        <v>0</v>
      </c>
      <c r="K348" s="232">
        <v>0</v>
      </c>
      <c r="L348" s="233">
        <v>0</v>
      </c>
      <c r="M348" s="232">
        <f t="shared" si="61"/>
        <v>0</v>
      </c>
      <c r="N348" s="234">
        <v>0</v>
      </c>
      <c r="O348" s="232">
        <f t="shared" si="62"/>
        <v>0</v>
      </c>
      <c r="P348" s="243"/>
      <c r="Q348" s="216"/>
      <c r="R348" s="236">
        <f t="shared" si="55"/>
        <v>0</v>
      </c>
      <c r="S348" s="237">
        <v>0</v>
      </c>
      <c r="T348" s="236">
        <f t="shared" si="56"/>
        <v>0</v>
      </c>
      <c r="U348" s="236">
        <f t="shared" si="57"/>
        <v>0</v>
      </c>
      <c r="V348" s="236">
        <f t="shared" si="58"/>
        <v>0</v>
      </c>
      <c r="W348" s="236">
        <f t="shared" si="59"/>
        <v>0</v>
      </c>
      <c r="X348" s="236">
        <f t="shared" si="60"/>
        <v>0</v>
      </c>
      <c r="Y348" s="238">
        <f t="shared" si="63"/>
        <v>0</v>
      </c>
      <c r="Z348" s="238">
        <f t="shared" si="64"/>
        <v>0</v>
      </c>
      <c r="AB348" s="219">
        <v>0</v>
      </c>
      <c r="AC348" s="462">
        <f t="shared" si="65"/>
        <v>0</v>
      </c>
    </row>
    <row r="349" spans="1:29" ht="30" x14ac:dyDescent="0.25">
      <c r="A349" s="191" t="s">
        <v>228</v>
      </c>
      <c r="B349" s="228" t="s">
        <v>348</v>
      </c>
      <c r="C349" s="193" t="s">
        <v>349</v>
      </c>
      <c r="D349" s="193"/>
      <c r="E349" s="194">
        <v>135.05000000000001</v>
      </c>
      <c r="F349" s="229">
        <v>135.05000000000001</v>
      </c>
      <c r="G349" s="230" t="s">
        <v>33</v>
      </c>
      <c r="H349" s="231">
        <v>3</v>
      </c>
      <c r="I349" s="251">
        <v>0</v>
      </c>
      <c r="J349" s="232">
        <v>0</v>
      </c>
      <c r="K349" s="232">
        <v>0</v>
      </c>
      <c r="L349" s="233">
        <v>0</v>
      </c>
      <c r="M349" s="232">
        <f t="shared" si="61"/>
        <v>3</v>
      </c>
      <c r="N349" s="234">
        <v>3</v>
      </c>
      <c r="O349" s="232">
        <f t="shared" si="62"/>
        <v>0</v>
      </c>
      <c r="P349" s="243"/>
      <c r="Q349" s="216"/>
      <c r="R349" s="236">
        <f t="shared" si="55"/>
        <v>405.15000000000003</v>
      </c>
      <c r="S349" s="237">
        <v>0</v>
      </c>
      <c r="T349" s="236">
        <f t="shared" si="56"/>
        <v>0</v>
      </c>
      <c r="U349" s="236">
        <f t="shared" si="57"/>
        <v>0</v>
      </c>
      <c r="V349" s="236">
        <f t="shared" si="58"/>
        <v>0</v>
      </c>
      <c r="W349" s="236">
        <f t="shared" si="59"/>
        <v>0</v>
      </c>
      <c r="X349" s="236">
        <f t="shared" si="60"/>
        <v>405.15000000000003</v>
      </c>
      <c r="Y349" s="238">
        <f t="shared" si="63"/>
        <v>405.15000000000003</v>
      </c>
      <c r="Z349" s="238">
        <f t="shared" si="64"/>
        <v>0</v>
      </c>
      <c r="AB349" s="219">
        <v>405.15000000000003</v>
      </c>
      <c r="AC349" s="462">
        <f t="shared" si="65"/>
        <v>0</v>
      </c>
    </row>
    <row r="350" spans="1:29" ht="30" x14ac:dyDescent="0.25">
      <c r="A350" s="191" t="s">
        <v>228</v>
      </c>
      <c r="B350" s="228" t="s">
        <v>350</v>
      </c>
      <c r="C350" s="193" t="s">
        <v>351</v>
      </c>
      <c r="D350" s="193"/>
      <c r="E350" s="194">
        <v>80.91</v>
      </c>
      <c r="F350" s="229">
        <v>80.91</v>
      </c>
      <c r="G350" s="230" t="s">
        <v>33</v>
      </c>
      <c r="H350" s="231">
        <v>0</v>
      </c>
      <c r="I350" s="251">
        <v>0</v>
      </c>
      <c r="J350" s="232">
        <v>0</v>
      </c>
      <c r="K350" s="232">
        <v>0</v>
      </c>
      <c r="L350" s="233">
        <v>0</v>
      </c>
      <c r="M350" s="232">
        <f t="shared" si="61"/>
        <v>0</v>
      </c>
      <c r="N350" s="234">
        <v>0</v>
      </c>
      <c r="O350" s="232">
        <f t="shared" si="62"/>
        <v>0</v>
      </c>
      <c r="P350" s="243"/>
      <c r="Q350" s="216"/>
      <c r="R350" s="236">
        <f t="shared" si="55"/>
        <v>0</v>
      </c>
      <c r="S350" s="237">
        <v>0</v>
      </c>
      <c r="T350" s="236">
        <f t="shared" si="56"/>
        <v>0</v>
      </c>
      <c r="U350" s="236">
        <f t="shared" si="57"/>
        <v>0</v>
      </c>
      <c r="V350" s="236">
        <f t="shared" si="58"/>
        <v>0</v>
      </c>
      <c r="W350" s="236">
        <f t="shared" si="59"/>
        <v>0</v>
      </c>
      <c r="X350" s="236">
        <f t="shared" si="60"/>
        <v>0</v>
      </c>
      <c r="Y350" s="238">
        <f t="shared" si="63"/>
        <v>0</v>
      </c>
      <c r="Z350" s="238">
        <f t="shared" si="64"/>
        <v>0</v>
      </c>
      <c r="AB350" s="219">
        <v>0</v>
      </c>
      <c r="AC350" s="462">
        <f t="shared" si="65"/>
        <v>0</v>
      </c>
    </row>
    <row r="351" spans="1:29" ht="30" x14ac:dyDescent="0.25">
      <c r="A351" s="191" t="s">
        <v>228</v>
      </c>
      <c r="B351" s="228" t="s">
        <v>352</v>
      </c>
      <c r="C351" s="193" t="s">
        <v>353</v>
      </c>
      <c r="D351" s="193"/>
      <c r="E351" s="194">
        <v>44.46</v>
      </c>
      <c r="F351" s="229">
        <v>44.46</v>
      </c>
      <c r="G351" s="230" t="s">
        <v>33</v>
      </c>
      <c r="H351" s="231">
        <v>8</v>
      </c>
      <c r="I351" s="251">
        <v>0</v>
      </c>
      <c r="J351" s="232">
        <v>0</v>
      </c>
      <c r="K351" s="232">
        <v>0</v>
      </c>
      <c r="L351" s="233">
        <v>0</v>
      </c>
      <c r="M351" s="232">
        <f t="shared" si="61"/>
        <v>8</v>
      </c>
      <c r="N351" s="234">
        <v>8</v>
      </c>
      <c r="O351" s="232">
        <f t="shared" si="62"/>
        <v>0</v>
      </c>
      <c r="P351" s="243"/>
      <c r="Q351" s="216"/>
      <c r="R351" s="236">
        <f t="shared" si="55"/>
        <v>355.68</v>
      </c>
      <c r="S351" s="237">
        <v>0</v>
      </c>
      <c r="T351" s="236">
        <f t="shared" si="56"/>
        <v>0</v>
      </c>
      <c r="U351" s="236">
        <f t="shared" si="57"/>
        <v>0</v>
      </c>
      <c r="V351" s="236">
        <f t="shared" si="58"/>
        <v>0</v>
      </c>
      <c r="W351" s="236">
        <f t="shared" si="59"/>
        <v>0</v>
      </c>
      <c r="X351" s="236">
        <f t="shared" si="60"/>
        <v>355.68</v>
      </c>
      <c r="Y351" s="238">
        <f t="shared" si="63"/>
        <v>355.68</v>
      </c>
      <c r="Z351" s="238">
        <f t="shared" si="64"/>
        <v>0</v>
      </c>
      <c r="AB351" s="219">
        <v>355.68</v>
      </c>
      <c r="AC351" s="462">
        <f t="shared" si="65"/>
        <v>0</v>
      </c>
    </row>
    <row r="352" spans="1:29" ht="30" x14ac:dyDescent="0.25">
      <c r="A352" s="191" t="s">
        <v>228</v>
      </c>
      <c r="B352" s="228" t="s">
        <v>354</v>
      </c>
      <c r="C352" s="193" t="s">
        <v>355</v>
      </c>
      <c r="D352" s="193"/>
      <c r="E352" s="194">
        <v>237.41</v>
      </c>
      <c r="F352" s="229">
        <v>237.41</v>
      </c>
      <c r="G352" s="230" t="s">
        <v>33</v>
      </c>
      <c r="H352" s="231">
        <v>4</v>
      </c>
      <c r="I352" s="251">
        <v>0</v>
      </c>
      <c r="J352" s="232">
        <v>0</v>
      </c>
      <c r="K352" s="232">
        <v>0</v>
      </c>
      <c r="L352" s="233">
        <v>0</v>
      </c>
      <c r="M352" s="232">
        <f t="shared" si="61"/>
        <v>4</v>
      </c>
      <c r="N352" s="234">
        <v>4</v>
      </c>
      <c r="O352" s="232">
        <f t="shared" si="62"/>
        <v>0</v>
      </c>
      <c r="P352" s="243"/>
      <c r="Q352" s="216"/>
      <c r="R352" s="236">
        <f t="shared" si="55"/>
        <v>949.64</v>
      </c>
      <c r="S352" s="237">
        <v>0</v>
      </c>
      <c r="T352" s="236">
        <f t="shared" si="56"/>
        <v>0</v>
      </c>
      <c r="U352" s="236">
        <f t="shared" si="57"/>
        <v>0</v>
      </c>
      <c r="V352" s="236">
        <f t="shared" si="58"/>
        <v>0</v>
      </c>
      <c r="W352" s="236">
        <f t="shared" si="59"/>
        <v>0</v>
      </c>
      <c r="X352" s="236">
        <f t="shared" si="60"/>
        <v>949.64</v>
      </c>
      <c r="Y352" s="238">
        <f t="shared" si="63"/>
        <v>949.64</v>
      </c>
      <c r="Z352" s="238">
        <f t="shared" si="64"/>
        <v>0</v>
      </c>
      <c r="AB352" s="219">
        <v>949.64</v>
      </c>
      <c r="AC352" s="462">
        <f t="shared" si="65"/>
        <v>0</v>
      </c>
    </row>
    <row r="353" spans="1:29" ht="30" x14ac:dyDescent="0.25">
      <c r="A353" s="191" t="s">
        <v>228</v>
      </c>
      <c r="B353" s="228" t="s">
        <v>356</v>
      </c>
      <c r="C353" s="193" t="s">
        <v>357</v>
      </c>
      <c r="D353" s="193"/>
      <c r="E353" s="194">
        <v>190</v>
      </c>
      <c r="F353" s="229">
        <v>190</v>
      </c>
      <c r="G353" s="230" t="s">
        <v>33</v>
      </c>
      <c r="H353" s="231">
        <v>0</v>
      </c>
      <c r="I353" s="251">
        <v>0</v>
      </c>
      <c r="J353" s="232">
        <v>0</v>
      </c>
      <c r="K353" s="232">
        <v>0</v>
      </c>
      <c r="L353" s="233">
        <v>0</v>
      </c>
      <c r="M353" s="232">
        <f t="shared" si="61"/>
        <v>0</v>
      </c>
      <c r="N353" s="234">
        <v>0</v>
      </c>
      <c r="O353" s="232">
        <f t="shared" si="62"/>
        <v>0</v>
      </c>
      <c r="P353" s="243"/>
      <c r="Q353" s="216"/>
      <c r="R353" s="236">
        <f t="shared" si="55"/>
        <v>0</v>
      </c>
      <c r="S353" s="237">
        <v>0</v>
      </c>
      <c r="T353" s="236">
        <f t="shared" si="56"/>
        <v>0</v>
      </c>
      <c r="U353" s="236">
        <f t="shared" si="57"/>
        <v>0</v>
      </c>
      <c r="V353" s="236">
        <f t="shared" si="58"/>
        <v>0</v>
      </c>
      <c r="W353" s="236">
        <f t="shared" si="59"/>
        <v>0</v>
      </c>
      <c r="X353" s="236">
        <f t="shared" si="60"/>
        <v>0</v>
      </c>
      <c r="Y353" s="238">
        <f t="shared" si="63"/>
        <v>0</v>
      </c>
      <c r="Z353" s="238">
        <f t="shared" si="64"/>
        <v>0</v>
      </c>
      <c r="AB353" s="219">
        <v>0</v>
      </c>
      <c r="AC353" s="462">
        <f t="shared" si="65"/>
        <v>0</v>
      </c>
    </row>
    <row r="354" spans="1:29" ht="30" x14ac:dyDescent="0.25">
      <c r="A354" s="191" t="s">
        <v>228</v>
      </c>
      <c r="B354" s="228" t="s">
        <v>358</v>
      </c>
      <c r="C354" s="193" t="s">
        <v>359</v>
      </c>
      <c r="D354" s="193"/>
      <c r="E354" s="194">
        <v>210</v>
      </c>
      <c r="F354" s="229">
        <v>210</v>
      </c>
      <c r="G354" s="230" t="s">
        <v>33</v>
      </c>
      <c r="H354" s="231">
        <v>0</v>
      </c>
      <c r="I354" s="251">
        <v>0</v>
      </c>
      <c r="J354" s="232">
        <v>0</v>
      </c>
      <c r="K354" s="232">
        <v>0</v>
      </c>
      <c r="L354" s="233">
        <v>0</v>
      </c>
      <c r="M354" s="232">
        <f t="shared" si="61"/>
        <v>0</v>
      </c>
      <c r="N354" s="234">
        <v>0</v>
      </c>
      <c r="O354" s="232">
        <f t="shared" si="62"/>
        <v>0</v>
      </c>
      <c r="P354" s="243"/>
      <c r="Q354" s="216"/>
      <c r="R354" s="236">
        <f t="shared" si="55"/>
        <v>0</v>
      </c>
      <c r="S354" s="237">
        <v>0</v>
      </c>
      <c r="T354" s="236">
        <f t="shared" si="56"/>
        <v>0</v>
      </c>
      <c r="U354" s="236">
        <f t="shared" si="57"/>
        <v>0</v>
      </c>
      <c r="V354" s="236">
        <f t="shared" si="58"/>
        <v>0</v>
      </c>
      <c r="W354" s="236">
        <f t="shared" si="59"/>
        <v>0</v>
      </c>
      <c r="X354" s="236">
        <f t="shared" si="60"/>
        <v>0</v>
      </c>
      <c r="Y354" s="238">
        <f t="shared" si="63"/>
        <v>0</v>
      </c>
      <c r="Z354" s="238">
        <f t="shared" si="64"/>
        <v>0</v>
      </c>
      <c r="AB354" s="219">
        <v>0</v>
      </c>
      <c r="AC354" s="462">
        <f t="shared" si="65"/>
        <v>0</v>
      </c>
    </row>
    <row r="355" spans="1:29" ht="18" x14ac:dyDescent="0.25">
      <c r="A355" s="191" t="s">
        <v>1053</v>
      </c>
      <c r="B355" s="228" t="s">
        <v>1150</v>
      </c>
      <c r="C355" s="193" t="s">
        <v>1151</v>
      </c>
      <c r="D355" s="193"/>
      <c r="E355" s="194">
        <v>36.65</v>
      </c>
      <c r="F355" s="229">
        <v>36.65</v>
      </c>
      <c r="G355" s="230" t="s">
        <v>33</v>
      </c>
      <c r="H355" s="231">
        <v>8</v>
      </c>
      <c r="I355" s="251">
        <v>0</v>
      </c>
      <c r="J355" s="232">
        <v>0</v>
      </c>
      <c r="K355" s="232">
        <v>0</v>
      </c>
      <c r="L355" s="233">
        <v>0</v>
      </c>
      <c r="M355" s="232">
        <f t="shared" si="61"/>
        <v>8</v>
      </c>
      <c r="N355" s="234">
        <v>8</v>
      </c>
      <c r="O355" s="232">
        <f t="shared" si="62"/>
        <v>0</v>
      </c>
      <c r="P355" s="242"/>
      <c r="Q355" s="216"/>
      <c r="R355" s="236">
        <f t="shared" si="55"/>
        <v>293.2</v>
      </c>
      <c r="S355" s="237">
        <v>0</v>
      </c>
      <c r="T355" s="236">
        <f t="shared" si="56"/>
        <v>0</v>
      </c>
      <c r="U355" s="236">
        <f t="shared" si="57"/>
        <v>0</v>
      </c>
      <c r="V355" s="236">
        <f t="shared" si="58"/>
        <v>0</v>
      </c>
      <c r="W355" s="236">
        <f t="shared" si="59"/>
        <v>0</v>
      </c>
      <c r="X355" s="236">
        <f t="shared" si="60"/>
        <v>293.2</v>
      </c>
      <c r="Y355" s="238">
        <f t="shared" si="63"/>
        <v>293.2</v>
      </c>
      <c r="Z355" s="238">
        <f t="shared" si="64"/>
        <v>0</v>
      </c>
      <c r="AB355" s="219">
        <v>293.2</v>
      </c>
      <c r="AC355" s="462">
        <f t="shared" si="65"/>
        <v>0</v>
      </c>
    </row>
    <row r="356" spans="1:29" ht="18" x14ac:dyDescent="0.25">
      <c r="A356" s="191" t="s">
        <v>228</v>
      </c>
      <c r="B356" s="228" t="s">
        <v>360</v>
      </c>
      <c r="C356" s="193" t="s">
        <v>361</v>
      </c>
      <c r="D356" s="193"/>
      <c r="E356" s="194">
        <v>110.97</v>
      </c>
      <c r="F356" s="229">
        <v>110.97</v>
      </c>
      <c r="G356" s="230" t="s">
        <v>33</v>
      </c>
      <c r="H356" s="231">
        <v>0</v>
      </c>
      <c r="I356" s="251">
        <v>0</v>
      </c>
      <c r="J356" s="232">
        <v>0</v>
      </c>
      <c r="K356" s="232">
        <v>0</v>
      </c>
      <c r="L356" s="233">
        <v>0</v>
      </c>
      <c r="M356" s="232">
        <f t="shared" si="61"/>
        <v>0</v>
      </c>
      <c r="N356" s="234">
        <v>0</v>
      </c>
      <c r="O356" s="232">
        <f t="shared" si="62"/>
        <v>0</v>
      </c>
      <c r="P356" s="243"/>
      <c r="Q356" s="216"/>
      <c r="R356" s="236">
        <f t="shared" si="55"/>
        <v>0</v>
      </c>
      <c r="S356" s="237">
        <v>0</v>
      </c>
      <c r="T356" s="236">
        <f t="shared" si="56"/>
        <v>0</v>
      </c>
      <c r="U356" s="236">
        <f t="shared" si="57"/>
        <v>0</v>
      </c>
      <c r="V356" s="236">
        <f t="shared" si="58"/>
        <v>0</v>
      </c>
      <c r="W356" s="236">
        <f t="shared" si="59"/>
        <v>0</v>
      </c>
      <c r="X356" s="236">
        <f t="shared" si="60"/>
        <v>0</v>
      </c>
      <c r="Y356" s="238">
        <f t="shared" si="63"/>
        <v>0</v>
      </c>
      <c r="Z356" s="238">
        <f t="shared" si="64"/>
        <v>0</v>
      </c>
      <c r="AB356" s="219">
        <v>0</v>
      </c>
      <c r="AC356" s="462">
        <f t="shared" si="65"/>
        <v>0</v>
      </c>
    </row>
    <row r="357" spans="1:29" ht="18" x14ac:dyDescent="0.25">
      <c r="A357" s="191" t="s">
        <v>228</v>
      </c>
      <c r="B357" s="228" t="s">
        <v>362</v>
      </c>
      <c r="C357" s="193" t="s">
        <v>363</v>
      </c>
      <c r="D357" s="193"/>
      <c r="E357" s="194">
        <v>8</v>
      </c>
      <c r="F357" s="229">
        <v>8</v>
      </c>
      <c r="G357" s="230" t="s">
        <v>33</v>
      </c>
      <c r="H357" s="231">
        <v>0</v>
      </c>
      <c r="I357" s="251">
        <v>0</v>
      </c>
      <c r="J357" s="232">
        <v>0</v>
      </c>
      <c r="K357" s="232">
        <v>0</v>
      </c>
      <c r="L357" s="233">
        <v>0</v>
      </c>
      <c r="M357" s="232">
        <f t="shared" si="61"/>
        <v>0</v>
      </c>
      <c r="N357" s="234">
        <v>0</v>
      </c>
      <c r="O357" s="232">
        <f t="shared" si="62"/>
        <v>0</v>
      </c>
      <c r="P357" s="243"/>
      <c r="Q357" s="216"/>
      <c r="R357" s="236">
        <f t="shared" si="55"/>
        <v>0</v>
      </c>
      <c r="S357" s="237">
        <v>0</v>
      </c>
      <c r="T357" s="236">
        <f t="shared" si="56"/>
        <v>0</v>
      </c>
      <c r="U357" s="236">
        <f t="shared" si="57"/>
        <v>0</v>
      </c>
      <c r="V357" s="236">
        <f t="shared" si="58"/>
        <v>0</v>
      </c>
      <c r="W357" s="236">
        <f t="shared" si="59"/>
        <v>0</v>
      </c>
      <c r="X357" s="236">
        <f t="shared" si="60"/>
        <v>0</v>
      </c>
      <c r="Y357" s="238">
        <f t="shared" si="63"/>
        <v>0</v>
      </c>
      <c r="Z357" s="238">
        <f t="shared" si="64"/>
        <v>0</v>
      </c>
      <c r="AB357" s="219">
        <v>0</v>
      </c>
      <c r="AC357" s="462">
        <f t="shared" si="65"/>
        <v>0</v>
      </c>
    </row>
    <row r="358" spans="1:29" ht="30" x14ac:dyDescent="0.25">
      <c r="A358" s="191" t="s">
        <v>228</v>
      </c>
      <c r="B358" s="228" t="s">
        <v>364</v>
      </c>
      <c r="C358" s="193" t="s">
        <v>365</v>
      </c>
      <c r="D358" s="193"/>
      <c r="E358" s="194">
        <v>8</v>
      </c>
      <c r="F358" s="229">
        <v>8</v>
      </c>
      <c r="G358" s="230" t="s">
        <v>33</v>
      </c>
      <c r="H358" s="231">
        <v>0</v>
      </c>
      <c r="I358" s="251">
        <v>0</v>
      </c>
      <c r="J358" s="232">
        <v>0</v>
      </c>
      <c r="K358" s="232">
        <v>0</v>
      </c>
      <c r="L358" s="233">
        <v>0</v>
      </c>
      <c r="M358" s="232">
        <f t="shared" si="61"/>
        <v>0</v>
      </c>
      <c r="N358" s="234">
        <v>0</v>
      </c>
      <c r="O358" s="232">
        <f t="shared" si="62"/>
        <v>0</v>
      </c>
      <c r="P358" s="244" t="s">
        <v>2335</v>
      </c>
      <c r="Q358" s="216"/>
      <c r="R358" s="236">
        <f t="shared" si="55"/>
        <v>0</v>
      </c>
      <c r="S358" s="237">
        <v>0</v>
      </c>
      <c r="T358" s="236">
        <f t="shared" si="56"/>
        <v>0</v>
      </c>
      <c r="U358" s="236">
        <f t="shared" si="57"/>
        <v>0</v>
      </c>
      <c r="V358" s="236">
        <f t="shared" si="58"/>
        <v>0</v>
      </c>
      <c r="W358" s="236">
        <f t="shared" si="59"/>
        <v>0</v>
      </c>
      <c r="X358" s="236">
        <f t="shared" si="60"/>
        <v>0</v>
      </c>
      <c r="Y358" s="238">
        <f t="shared" si="63"/>
        <v>0</v>
      </c>
      <c r="Z358" s="238">
        <f t="shared" si="64"/>
        <v>0</v>
      </c>
      <c r="AB358" s="219">
        <v>0</v>
      </c>
      <c r="AC358" s="462">
        <f t="shared" si="65"/>
        <v>0</v>
      </c>
    </row>
    <row r="359" spans="1:29" ht="18" x14ac:dyDescent="0.25">
      <c r="A359" s="191" t="s">
        <v>228</v>
      </c>
      <c r="B359" s="228" t="s">
        <v>366</v>
      </c>
      <c r="C359" s="193" t="s">
        <v>367</v>
      </c>
      <c r="D359" s="193"/>
      <c r="E359" s="194">
        <v>24.3</v>
      </c>
      <c r="F359" s="229">
        <v>24.3</v>
      </c>
      <c r="G359" s="230" t="s">
        <v>33</v>
      </c>
      <c r="H359" s="231">
        <v>8</v>
      </c>
      <c r="I359" s="251">
        <v>0</v>
      </c>
      <c r="J359" s="232">
        <v>0</v>
      </c>
      <c r="K359" s="232">
        <v>0</v>
      </c>
      <c r="L359" s="233">
        <v>0</v>
      </c>
      <c r="M359" s="232">
        <f t="shared" si="61"/>
        <v>8</v>
      </c>
      <c r="N359" s="234">
        <v>8</v>
      </c>
      <c r="O359" s="232">
        <f t="shared" si="62"/>
        <v>0</v>
      </c>
      <c r="P359" s="243"/>
      <c r="Q359" s="216"/>
      <c r="R359" s="236">
        <f t="shared" si="55"/>
        <v>194.4</v>
      </c>
      <c r="S359" s="237">
        <v>0</v>
      </c>
      <c r="T359" s="236">
        <f t="shared" si="56"/>
        <v>0</v>
      </c>
      <c r="U359" s="236">
        <f t="shared" si="57"/>
        <v>0</v>
      </c>
      <c r="V359" s="236">
        <f t="shared" si="58"/>
        <v>0</v>
      </c>
      <c r="W359" s="236">
        <f t="shared" si="59"/>
        <v>0</v>
      </c>
      <c r="X359" s="236">
        <f t="shared" si="60"/>
        <v>194.4</v>
      </c>
      <c r="Y359" s="238">
        <f t="shared" si="63"/>
        <v>194.4</v>
      </c>
      <c r="Z359" s="238">
        <f t="shared" si="64"/>
        <v>0</v>
      </c>
      <c r="AB359" s="219">
        <v>194.4</v>
      </c>
      <c r="AC359" s="462">
        <f t="shared" si="65"/>
        <v>0</v>
      </c>
    </row>
    <row r="360" spans="1:29" ht="30" x14ac:dyDescent="0.25">
      <c r="A360" s="191" t="s">
        <v>228</v>
      </c>
      <c r="B360" s="228" t="s">
        <v>368</v>
      </c>
      <c r="C360" s="193" t="s">
        <v>369</v>
      </c>
      <c r="D360" s="193"/>
      <c r="E360" s="194">
        <v>28</v>
      </c>
      <c r="F360" s="229">
        <v>28</v>
      </c>
      <c r="G360" s="230" t="s">
        <v>33</v>
      </c>
      <c r="H360" s="231">
        <v>2</v>
      </c>
      <c r="I360" s="251">
        <v>0</v>
      </c>
      <c r="J360" s="232">
        <v>0</v>
      </c>
      <c r="K360" s="232">
        <v>0</v>
      </c>
      <c r="L360" s="233">
        <v>0</v>
      </c>
      <c r="M360" s="232">
        <f t="shared" si="61"/>
        <v>2</v>
      </c>
      <c r="N360" s="234">
        <v>2</v>
      </c>
      <c r="O360" s="232">
        <f t="shared" si="62"/>
        <v>0</v>
      </c>
      <c r="P360" s="243"/>
      <c r="Q360" s="216"/>
      <c r="R360" s="236">
        <f t="shared" si="55"/>
        <v>56</v>
      </c>
      <c r="S360" s="237">
        <v>0</v>
      </c>
      <c r="T360" s="236">
        <f t="shared" si="56"/>
        <v>0</v>
      </c>
      <c r="U360" s="236">
        <f t="shared" si="57"/>
        <v>0</v>
      </c>
      <c r="V360" s="236">
        <f t="shared" si="58"/>
        <v>0</v>
      </c>
      <c r="W360" s="236">
        <f t="shared" si="59"/>
        <v>0</v>
      </c>
      <c r="X360" s="236">
        <f t="shared" si="60"/>
        <v>56</v>
      </c>
      <c r="Y360" s="238">
        <f t="shared" si="63"/>
        <v>56</v>
      </c>
      <c r="Z360" s="238">
        <f t="shared" si="64"/>
        <v>0</v>
      </c>
      <c r="AB360" s="219">
        <v>56</v>
      </c>
      <c r="AC360" s="462">
        <f t="shared" si="65"/>
        <v>0</v>
      </c>
    </row>
    <row r="361" spans="1:29" ht="18" x14ac:dyDescent="0.25">
      <c r="A361" s="191" t="s">
        <v>228</v>
      </c>
      <c r="B361" s="228" t="s">
        <v>668</v>
      </c>
      <c r="C361" s="193" t="s">
        <v>669</v>
      </c>
      <c r="D361" s="193"/>
      <c r="E361" s="194">
        <v>190</v>
      </c>
      <c r="F361" s="229">
        <v>190</v>
      </c>
      <c r="G361" s="230" t="s">
        <v>33</v>
      </c>
      <c r="H361" s="231">
        <v>1</v>
      </c>
      <c r="I361" s="251">
        <v>0</v>
      </c>
      <c r="J361" s="232">
        <v>0</v>
      </c>
      <c r="K361" s="232">
        <v>0</v>
      </c>
      <c r="L361" s="233">
        <v>0</v>
      </c>
      <c r="M361" s="232">
        <f t="shared" si="61"/>
        <v>1</v>
      </c>
      <c r="N361" s="234">
        <v>1</v>
      </c>
      <c r="O361" s="232">
        <f t="shared" si="62"/>
        <v>0</v>
      </c>
      <c r="P361" s="243"/>
      <c r="Q361" s="216"/>
      <c r="R361" s="236">
        <f t="shared" si="55"/>
        <v>190</v>
      </c>
      <c r="S361" s="237">
        <v>0</v>
      </c>
      <c r="T361" s="236">
        <f t="shared" si="56"/>
        <v>0</v>
      </c>
      <c r="U361" s="236">
        <f t="shared" si="57"/>
        <v>0</v>
      </c>
      <c r="V361" s="236">
        <f t="shared" si="58"/>
        <v>0</v>
      </c>
      <c r="W361" s="236">
        <f t="shared" si="59"/>
        <v>0</v>
      </c>
      <c r="X361" s="236">
        <f t="shared" si="60"/>
        <v>190</v>
      </c>
      <c r="Y361" s="238">
        <f t="shared" si="63"/>
        <v>190</v>
      </c>
      <c r="Z361" s="238">
        <f t="shared" si="64"/>
        <v>0</v>
      </c>
      <c r="AB361" s="219">
        <v>190</v>
      </c>
      <c r="AC361" s="462">
        <f t="shared" si="65"/>
        <v>0</v>
      </c>
    </row>
    <row r="362" spans="1:29" ht="30" x14ac:dyDescent="0.25">
      <c r="A362" s="191" t="s">
        <v>659</v>
      </c>
      <c r="B362" s="228" t="s">
        <v>670</v>
      </c>
      <c r="C362" s="193" t="s">
        <v>671</v>
      </c>
      <c r="D362" s="193"/>
      <c r="E362" s="194">
        <v>203</v>
      </c>
      <c r="F362" s="229">
        <v>203</v>
      </c>
      <c r="G362" s="230" t="s">
        <v>33</v>
      </c>
      <c r="H362" s="231">
        <v>2</v>
      </c>
      <c r="I362" s="251">
        <v>0</v>
      </c>
      <c r="J362" s="232">
        <v>0</v>
      </c>
      <c r="K362" s="232">
        <v>0</v>
      </c>
      <c r="L362" s="233">
        <v>0</v>
      </c>
      <c r="M362" s="232">
        <f t="shared" si="61"/>
        <v>2</v>
      </c>
      <c r="N362" s="234">
        <v>2</v>
      </c>
      <c r="O362" s="232">
        <f t="shared" si="62"/>
        <v>0</v>
      </c>
      <c r="P362" s="243"/>
      <c r="Q362" s="216"/>
      <c r="R362" s="236">
        <f t="shared" si="55"/>
        <v>406</v>
      </c>
      <c r="S362" s="237">
        <v>0</v>
      </c>
      <c r="T362" s="236">
        <f t="shared" si="56"/>
        <v>0</v>
      </c>
      <c r="U362" s="236">
        <f t="shared" si="57"/>
        <v>0</v>
      </c>
      <c r="V362" s="236">
        <f t="shared" si="58"/>
        <v>0</v>
      </c>
      <c r="W362" s="236">
        <f t="shared" si="59"/>
        <v>0</v>
      </c>
      <c r="X362" s="236">
        <f t="shared" si="60"/>
        <v>406</v>
      </c>
      <c r="Y362" s="238">
        <f t="shared" si="63"/>
        <v>406</v>
      </c>
      <c r="Z362" s="238">
        <f t="shared" si="64"/>
        <v>0</v>
      </c>
      <c r="AB362" s="219">
        <v>406</v>
      </c>
      <c r="AC362" s="462">
        <f t="shared" si="65"/>
        <v>0</v>
      </c>
    </row>
    <row r="363" spans="1:29" ht="30" x14ac:dyDescent="0.25">
      <c r="A363" s="191" t="s">
        <v>228</v>
      </c>
      <c r="B363" s="228" t="s">
        <v>370</v>
      </c>
      <c r="C363" s="193" t="s">
        <v>371</v>
      </c>
      <c r="D363" s="193"/>
      <c r="E363" s="194">
        <v>59.9</v>
      </c>
      <c r="F363" s="229">
        <v>59.9</v>
      </c>
      <c r="G363" s="230" t="s">
        <v>33</v>
      </c>
      <c r="H363" s="231">
        <v>1</v>
      </c>
      <c r="I363" s="251">
        <v>0</v>
      </c>
      <c r="J363" s="232">
        <v>0</v>
      </c>
      <c r="K363" s="232">
        <v>0</v>
      </c>
      <c r="L363" s="233">
        <v>0</v>
      </c>
      <c r="M363" s="232">
        <f t="shared" si="61"/>
        <v>1</v>
      </c>
      <c r="N363" s="234">
        <v>1</v>
      </c>
      <c r="O363" s="232">
        <f t="shared" si="62"/>
        <v>0</v>
      </c>
      <c r="P363" s="243"/>
      <c r="Q363" s="216"/>
      <c r="R363" s="236">
        <f t="shared" si="55"/>
        <v>59.9</v>
      </c>
      <c r="S363" s="237">
        <v>0</v>
      </c>
      <c r="T363" s="236">
        <f t="shared" si="56"/>
        <v>0</v>
      </c>
      <c r="U363" s="236">
        <f t="shared" si="57"/>
        <v>0</v>
      </c>
      <c r="V363" s="236">
        <f t="shared" si="58"/>
        <v>0</v>
      </c>
      <c r="W363" s="236">
        <f t="shared" si="59"/>
        <v>0</v>
      </c>
      <c r="X363" s="236">
        <f t="shared" si="60"/>
        <v>59.9</v>
      </c>
      <c r="Y363" s="238">
        <f t="shared" si="63"/>
        <v>59.9</v>
      </c>
      <c r="Z363" s="238">
        <f t="shared" si="64"/>
        <v>0</v>
      </c>
      <c r="AB363" s="219">
        <v>59.9</v>
      </c>
      <c r="AC363" s="462">
        <f t="shared" si="65"/>
        <v>0</v>
      </c>
    </row>
    <row r="364" spans="1:29" ht="30" x14ac:dyDescent="0.25">
      <c r="A364" s="191" t="s">
        <v>228</v>
      </c>
      <c r="B364" s="228" t="s">
        <v>372</v>
      </c>
      <c r="C364" s="193" t="s">
        <v>373</v>
      </c>
      <c r="D364" s="193"/>
      <c r="E364" s="194">
        <v>0</v>
      </c>
      <c r="F364" s="229">
        <v>0</v>
      </c>
      <c r="G364" s="230" t="s">
        <v>33</v>
      </c>
      <c r="H364" s="231">
        <v>0</v>
      </c>
      <c r="I364" s="251">
        <v>0</v>
      </c>
      <c r="J364" s="232">
        <v>0</v>
      </c>
      <c r="K364" s="232">
        <v>0</v>
      </c>
      <c r="L364" s="233">
        <v>0</v>
      </c>
      <c r="M364" s="232">
        <f t="shared" si="61"/>
        <v>0</v>
      </c>
      <c r="N364" s="234">
        <v>0</v>
      </c>
      <c r="O364" s="232">
        <f t="shared" si="62"/>
        <v>0</v>
      </c>
      <c r="P364" s="243"/>
      <c r="Q364" s="216"/>
      <c r="R364" s="236">
        <f t="shared" si="55"/>
        <v>0</v>
      </c>
      <c r="S364" s="237">
        <v>0</v>
      </c>
      <c r="T364" s="236">
        <f t="shared" si="56"/>
        <v>0</v>
      </c>
      <c r="U364" s="236">
        <f t="shared" si="57"/>
        <v>0</v>
      </c>
      <c r="V364" s="236">
        <f t="shared" si="58"/>
        <v>0</v>
      </c>
      <c r="W364" s="236">
        <f t="shared" si="59"/>
        <v>0</v>
      </c>
      <c r="X364" s="236">
        <f t="shared" si="60"/>
        <v>0</v>
      </c>
      <c r="Y364" s="238">
        <f t="shared" si="63"/>
        <v>0</v>
      </c>
      <c r="Z364" s="238">
        <f t="shared" si="64"/>
        <v>0</v>
      </c>
      <c r="AB364" s="219">
        <v>0</v>
      </c>
      <c r="AC364" s="462">
        <f t="shared" si="65"/>
        <v>0</v>
      </c>
    </row>
    <row r="365" spans="1:29" ht="18" x14ac:dyDescent="0.25">
      <c r="A365" s="191" t="s">
        <v>228</v>
      </c>
      <c r="B365" s="228" t="s">
        <v>374</v>
      </c>
      <c r="C365" s="193" t="s">
        <v>375</v>
      </c>
      <c r="D365" s="193"/>
      <c r="E365" s="194">
        <v>8.5</v>
      </c>
      <c r="F365" s="229">
        <v>8.5</v>
      </c>
      <c r="G365" s="230" t="s">
        <v>33</v>
      </c>
      <c r="H365" s="231">
        <v>0</v>
      </c>
      <c r="I365" s="251">
        <v>0</v>
      </c>
      <c r="J365" s="232">
        <v>0</v>
      </c>
      <c r="K365" s="232">
        <v>0</v>
      </c>
      <c r="L365" s="233">
        <v>0</v>
      </c>
      <c r="M365" s="232">
        <f t="shared" si="61"/>
        <v>0</v>
      </c>
      <c r="N365" s="234">
        <v>0</v>
      </c>
      <c r="O365" s="232">
        <f t="shared" si="62"/>
        <v>0</v>
      </c>
      <c r="P365" s="243"/>
      <c r="Q365" s="216"/>
      <c r="R365" s="236">
        <f t="shared" si="55"/>
        <v>0</v>
      </c>
      <c r="S365" s="237">
        <v>0</v>
      </c>
      <c r="T365" s="236">
        <f t="shared" si="56"/>
        <v>0</v>
      </c>
      <c r="U365" s="236">
        <f t="shared" si="57"/>
        <v>0</v>
      </c>
      <c r="V365" s="236">
        <f t="shared" si="58"/>
        <v>0</v>
      </c>
      <c r="W365" s="236">
        <f t="shared" si="59"/>
        <v>0</v>
      </c>
      <c r="X365" s="236">
        <f t="shared" si="60"/>
        <v>0</v>
      </c>
      <c r="Y365" s="238">
        <f t="shared" si="63"/>
        <v>0</v>
      </c>
      <c r="Z365" s="238">
        <f t="shared" si="64"/>
        <v>0</v>
      </c>
      <c r="AB365" s="219">
        <v>0</v>
      </c>
      <c r="AC365" s="462">
        <f t="shared" si="65"/>
        <v>0</v>
      </c>
    </row>
    <row r="366" spans="1:29" ht="30" x14ac:dyDescent="0.25">
      <c r="A366" s="191" t="s">
        <v>228</v>
      </c>
      <c r="B366" s="228" t="s">
        <v>376</v>
      </c>
      <c r="C366" s="193" t="s">
        <v>377</v>
      </c>
      <c r="D366" s="193"/>
      <c r="E366" s="194">
        <v>40</v>
      </c>
      <c r="F366" s="229">
        <v>40</v>
      </c>
      <c r="G366" s="230" t="s">
        <v>33</v>
      </c>
      <c r="H366" s="231">
        <v>0</v>
      </c>
      <c r="I366" s="251">
        <v>0</v>
      </c>
      <c r="J366" s="232">
        <v>0</v>
      </c>
      <c r="K366" s="232">
        <v>0</v>
      </c>
      <c r="L366" s="233">
        <v>0</v>
      </c>
      <c r="M366" s="232">
        <f t="shared" si="61"/>
        <v>0</v>
      </c>
      <c r="N366" s="234">
        <v>0</v>
      </c>
      <c r="O366" s="232">
        <f t="shared" si="62"/>
        <v>0</v>
      </c>
      <c r="P366" s="243"/>
      <c r="Q366" s="216"/>
      <c r="R366" s="236">
        <f t="shared" si="55"/>
        <v>0</v>
      </c>
      <c r="S366" s="237">
        <v>0</v>
      </c>
      <c r="T366" s="236">
        <f t="shared" si="56"/>
        <v>0</v>
      </c>
      <c r="U366" s="236">
        <f t="shared" si="57"/>
        <v>0</v>
      </c>
      <c r="V366" s="236">
        <f t="shared" si="58"/>
        <v>0</v>
      </c>
      <c r="W366" s="236">
        <f t="shared" si="59"/>
        <v>0</v>
      </c>
      <c r="X366" s="236">
        <f t="shared" si="60"/>
        <v>0</v>
      </c>
      <c r="Y366" s="238">
        <f t="shared" si="63"/>
        <v>0</v>
      </c>
      <c r="Z366" s="238">
        <f t="shared" si="64"/>
        <v>0</v>
      </c>
      <c r="AB366" s="219">
        <v>0</v>
      </c>
      <c r="AC366" s="462">
        <f t="shared" si="65"/>
        <v>0</v>
      </c>
    </row>
    <row r="367" spans="1:29" ht="18" x14ac:dyDescent="0.25">
      <c r="A367" s="191" t="s">
        <v>228</v>
      </c>
      <c r="B367" s="228" t="s">
        <v>378</v>
      </c>
      <c r="C367" s="193" t="s">
        <v>379</v>
      </c>
      <c r="D367" s="193"/>
      <c r="E367" s="194">
        <v>9</v>
      </c>
      <c r="F367" s="229">
        <v>9</v>
      </c>
      <c r="G367" s="230" t="s">
        <v>33</v>
      </c>
      <c r="H367" s="231">
        <v>0</v>
      </c>
      <c r="I367" s="251">
        <v>0</v>
      </c>
      <c r="J367" s="232">
        <v>0</v>
      </c>
      <c r="K367" s="232">
        <v>0</v>
      </c>
      <c r="L367" s="233">
        <v>0</v>
      </c>
      <c r="M367" s="232">
        <f t="shared" si="61"/>
        <v>0</v>
      </c>
      <c r="N367" s="234">
        <v>0</v>
      </c>
      <c r="O367" s="232">
        <f t="shared" si="62"/>
        <v>0</v>
      </c>
      <c r="P367" s="243"/>
      <c r="Q367" s="216"/>
      <c r="R367" s="236">
        <f t="shared" si="55"/>
        <v>0</v>
      </c>
      <c r="S367" s="237">
        <v>0</v>
      </c>
      <c r="T367" s="236">
        <f t="shared" si="56"/>
        <v>0</v>
      </c>
      <c r="U367" s="236">
        <f t="shared" si="57"/>
        <v>0</v>
      </c>
      <c r="V367" s="236">
        <f t="shared" si="58"/>
        <v>0</v>
      </c>
      <c r="W367" s="236">
        <f t="shared" si="59"/>
        <v>0</v>
      </c>
      <c r="X367" s="236">
        <f t="shared" si="60"/>
        <v>0</v>
      </c>
      <c r="Y367" s="238">
        <f t="shared" si="63"/>
        <v>0</v>
      </c>
      <c r="Z367" s="238">
        <f t="shared" si="64"/>
        <v>0</v>
      </c>
      <c r="AB367" s="219">
        <v>0</v>
      </c>
      <c r="AC367" s="462">
        <f t="shared" si="65"/>
        <v>0</v>
      </c>
    </row>
    <row r="368" spans="1:29" ht="18" x14ac:dyDescent="0.25">
      <c r="A368" s="191" t="s">
        <v>228</v>
      </c>
      <c r="B368" s="228" t="s">
        <v>380</v>
      </c>
      <c r="C368" s="193" t="s">
        <v>381</v>
      </c>
      <c r="D368" s="193"/>
      <c r="E368" s="194">
        <v>2.58</v>
      </c>
      <c r="F368" s="229">
        <v>2.58</v>
      </c>
      <c r="G368" s="230" t="s">
        <v>33</v>
      </c>
      <c r="H368" s="231">
        <v>10</v>
      </c>
      <c r="I368" s="251">
        <v>0</v>
      </c>
      <c r="J368" s="232">
        <v>0</v>
      </c>
      <c r="K368" s="232">
        <v>1</v>
      </c>
      <c r="L368" s="233">
        <v>0</v>
      </c>
      <c r="M368" s="232">
        <f t="shared" si="61"/>
        <v>9</v>
      </c>
      <c r="N368" s="234">
        <v>9</v>
      </c>
      <c r="O368" s="232">
        <f t="shared" si="62"/>
        <v>0</v>
      </c>
      <c r="P368" s="242"/>
      <c r="Q368" s="216"/>
      <c r="R368" s="236">
        <f t="shared" si="55"/>
        <v>25.8</v>
      </c>
      <c r="S368" s="237">
        <v>0</v>
      </c>
      <c r="T368" s="236">
        <f t="shared" si="56"/>
        <v>0</v>
      </c>
      <c r="U368" s="236">
        <f t="shared" si="57"/>
        <v>0</v>
      </c>
      <c r="V368" s="236">
        <f t="shared" si="58"/>
        <v>2.58</v>
      </c>
      <c r="W368" s="236">
        <f t="shared" si="59"/>
        <v>0</v>
      </c>
      <c r="X368" s="236">
        <f t="shared" si="60"/>
        <v>23.22</v>
      </c>
      <c r="Y368" s="238">
        <f t="shared" si="63"/>
        <v>23.22</v>
      </c>
      <c r="Z368" s="238">
        <f t="shared" si="64"/>
        <v>0</v>
      </c>
      <c r="AB368" s="219">
        <v>25.800000000000004</v>
      </c>
      <c r="AC368" s="462">
        <f t="shared" si="65"/>
        <v>0</v>
      </c>
    </row>
    <row r="369" spans="1:29" ht="18" x14ac:dyDescent="0.25">
      <c r="A369" s="191" t="s">
        <v>228</v>
      </c>
      <c r="B369" s="228" t="s">
        <v>382</v>
      </c>
      <c r="C369" s="193" t="s">
        <v>383</v>
      </c>
      <c r="D369" s="193"/>
      <c r="E369" s="194">
        <v>7.13</v>
      </c>
      <c r="F369" s="229">
        <v>7.13</v>
      </c>
      <c r="G369" s="230" t="s">
        <v>33</v>
      </c>
      <c r="H369" s="231">
        <v>0</v>
      </c>
      <c r="I369" s="251">
        <v>0</v>
      </c>
      <c r="J369" s="232">
        <v>0</v>
      </c>
      <c r="K369" s="232">
        <v>0</v>
      </c>
      <c r="L369" s="233">
        <v>0</v>
      </c>
      <c r="M369" s="232">
        <f t="shared" si="61"/>
        <v>0</v>
      </c>
      <c r="N369" s="234">
        <v>0</v>
      </c>
      <c r="O369" s="232">
        <f t="shared" si="62"/>
        <v>0</v>
      </c>
      <c r="P369" s="242"/>
      <c r="Q369" s="216"/>
      <c r="R369" s="236">
        <f t="shared" si="55"/>
        <v>0</v>
      </c>
      <c r="S369" s="237">
        <v>0</v>
      </c>
      <c r="T369" s="236">
        <f t="shared" si="56"/>
        <v>0</v>
      </c>
      <c r="U369" s="236">
        <f t="shared" si="57"/>
        <v>0</v>
      </c>
      <c r="V369" s="236">
        <f t="shared" si="58"/>
        <v>0</v>
      </c>
      <c r="W369" s="236">
        <f t="shared" si="59"/>
        <v>0</v>
      </c>
      <c r="X369" s="236">
        <f t="shared" si="60"/>
        <v>0</v>
      </c>
      <c r="Y369" s="238">
        <f t="shared" si="63"/>
        <v>0</v>
      </c>
      <c r="Z369" s="238">
        <f t="shared" si="64"/>
        <v>0</v>
      </c>
      <c r="AB369" s="219">
        <v>0</v>
      </c>
      <c r="AC369" s="462">
        <f t="shared" si="65"/>
        <v>0</v>
      </c>
    </row>
    <row r="370" spans="1:29" ht="18" x14ac:dyDescent="0.25">
      <c r="A370" s="191" t="s">
        <v>228</v>
      </c>
      <c r="B370" s="228" t="s">
        <v>384</v>
      </c>
      <c r="C370" s="193" t="s">
        <v>385</v>
      </c>
      <c r="D370" s="193"/>
      <c r="E370" s="194">
        <v>3.56</v>
      </c>
      <c r="F370" s="229">
        <v>3.56</v>
      </c>
      <c r="G370" s="230" t="s">
        <v>33</v>
      </c>
      <c r="H370" s="231">
        <v>22</v>
      </c>
      <c r="I370" s="251">
        <v>0</v>
      </c>
      <c r="J370" s="232">
        <v>0</v>
      </c>
      <c r="K370" s="232">
        <v>0</v>
      </c>
      <c r="L370" s="233">
        <v>0</v>
      </c>
      <c r="M370" s="232">
        <f t="shared" si="61"/>
        <v>22</v>
      </c>
      <c r="N370" s="234">
        <v>22</v>
      </c>
      <c r="O370" s="232">
        <f t="shared" si="62"/>
        <v>0</v>
      </c>
      <c r="P370" s="243"/>
      <c r="Q370" s="216"/>
      <c r="R370" s="236">
        <f t="shared" si="55"/>
        <v>78.320000000000007</v>
      </c>
      <c r="S370" s="237">
        <v>0</v>
      </c>
      <c r="T370" s="236">
        <f t="shared" si="56"/>
        <v>0</v>
      </c>
      <c r="U370" s="236">
        <f t="shared" si="57"/>
        <v>0</v>
      </c>
      <c r="V370" s="236">
        <f t="shared" si="58"/>
        <v>0</v>
      </c>
      <c r="W370" s="236">
        <f t="shared" si="59"/>
        <v>0</v>
      </c>
      <c r="X370" s="236">
        <f t="shared" si="60"/>
        <v>78.320000000000007</v>
      </c>
      <c r="Y370" s="238">
        <f t="shared" si="63"/>
        <v>78.320000000000007</v>
      </c>
      <c r="Z370" s="238">
        <f t="shared" si="64"/>
        <v>0</v>
      </c>
      <c r="AB370" s="219">
        <v>78.320000000000007</v>
      </c>
      <c r="AC370" s="462">
        <f t="shared" si="65"/>
        <v>0</v>
      </c>
    </row>
    <row r="371" spans="1:29" ht="18" x14ac:dyDescent="0.25">
      <c r="A371" s="191" t="s">
        <v>228</v>
      </c>
      <c r="B371" s="228" t="s">
        <v>386</v>
      </c>
      <c r="C371" s="202" t="s">
        <v>387</v>
      </c>
      <c r="D371" s="491" t="s">
        <v>2654</v>
      </c>
      <c r="E371" s="203">
        <v>3.48</v>
      </c>
      <c r="F371" s="326">
        <v>22.11</v>
      </c>
      <c r="G371" s="316" t="s">
        <v>33</v>
      </c>
      <c r="H371" s="317">
        <v>1</v>
      </c>
      <c r="I371" s="251">
        <v>6</v>
      </c>
      <c r="J371" s="251">
        <v>0</v>
      </c>
      <c r="K371" s="251">
        <v>0</v>
      </c>
      <c r="L371" s="318">
        <v>0</v>
      </c>
      <c r="M371" s="232">
        <f t="shared" si="61"/>
        <v>7</v>
      </c>
      <c r="N371" s="252">
        <v>7</v>
      </c>
      <c r="O371" s="232">
        <f t="shared" si="62"/>
        <v>0</v>
      </c>
      <c r="P371" s="320"/>
      <c r="Q371" s="216"/>
      <c r="R371" s="236">
        <f t="shared" si="55"/>
        <v>3.48</v>
      </c>
      <c r="S371" s="237">
        <v>18.63</v>
      </c>
      <c r="T371" s="489">
        <f t="shared" si="56"/>
        <v>132.66</v>
      </c>
      <c r="U371" s="236">
        <f t="shared" si="57"/>
        <v>0</v>
      </c>
      <c r="V371" s="236">
        <f t="shared" si="58"/>
        <v>0</v>
      </c>
      <c r="W371" s="236">
        <f t="shared" si="59"/>
        <v>0</v>
      </c>
      <c r="X371" s="236">
        <f t="shared" si="60"/>
        <v>154.76999999999998</v>
      </c>
      <c r="Y371" s="238">
        <f t="shared" si="63"/>
        <v>154.76999999999998</v>
      </c>
      <c r="Z371" s="238">
        <f t="shared" si="64"/>
        <v>0</v>
      </c>
      <c r="AB371" s="219">
        <v>3.48</v>
      </c>
      <c r="AC371" s="462">
        <f t="shared" si="65"/>
        <v>0</v>
      </c>
    </row>
    <row r="372" spans="1:29" ht="18" x14ac:dyDescent="0.25">
      <c r="A372" s="191" t="s">
        <v>228</v>
      </c>
      <c r="B372" s="228" t="s">
        <v>388</v>
      </c>
      <c r="C372" s="193" t="s">
        <v>389</v>
      </c>
      <c r="D372" s="193"/>
      <c r="E372" s="194">
        <v>10</v>
      </c>
      <c r="F372" s="229">
        <v>10</v>
      </c>
      <c r="G372" s="230" t="s">
        <v>33</v>
      </c>
      <c r="H372" s="231">
        <v>20</v>
      </c>
      <c r="I372" s="251">
        <v>0</v>
      </c>
      <c r="J372" s="232">
        <v>0</v>
      </c>
      <c r="K372" s="232">
        <v>0</v>
      </c>
      <c r="L372" s="233">
        <v>0</v>
      </c>
      <c r="M372" s="232">
        <f t="shared" si="61"/>
        <v>20</v>
      </c>
      <c r="N372" s="234">
        <v>20</v>
      </c>
      <c r="O372" s="232">
        <f t="shared" si="62"/>
        <v>0</v>
      </c>
      <c r="P372" s="243"/>
      <c r="Q372" s="216"/>
      <c r="R372" s="236">
        <f t="shared" si="55"/>
        <v>200</v>
      </c>
      <c r="S372" s="237">
        <v>0</v>
      </c>
      <c r="T372" s="236">
        <f t="shared" si="56"/>
        <v>0</v>
      </c>
      <c r="U372" s="236">
        <f t="shared" si="57"/>
        <v>0</v>
      </c>
      <c r="V372" s="236">
        <f t="shared" si="58"/>
        <v>0</v>
      </c>
      <c r="W372" s="236">
        <f t="shared" si="59"/>
        <v>0</v>
      </c>
      <c r="X372" s="236">
        <f t="shared" si="60"/>
        <v>200</v>
      </c>
      <c r="Y372" s="238">
        <f t="shared" si="63"/>
        <v>200</v>
      </c>
      <c r="Z372" s="238">
        <f t="shared" si="64"/>
        <v>0</v>
      </c>
      <c r="AB372" s="219">
        <v>200</v>
      </c>
      <c r="AC372" s="462">
        <f t="shared" si="65"/>
        <v>0</v>
      </c>
    </row>
    <row r="373" spans="1:29" ht="30" x14ac:dyDescent="0.25">
      <c r="A373" s="191"/>
      <c r="B373" s="228" t="s">
        <v>390</v>
      </c>
      <c r="C373" s="193" t="s">
        <v>391</v>
      </c>
      <c r="D373" s="193"/>
      <c r="E373" s="194">
        <v>200.01</v>
      </c>
      <c r="F373" s="229">
        <v>200.01</v>
      </c>
      <c r="G373" s="232" t="s">
        <v>33</v>
      </c>
      <c r="H373" s="231">
        <v>0</v>
      </c>
      <c r="I373" s="251">
        <v>0</v>
      </c>
      <c r="J373" s="232">
        <v>0</v>
      </c>
      <c r="K373" s="232">
        <v>0</v>
      </c>
      <c r="L373" s="233">
        <v>0</v>
      </c>
      <c r="M373" s="232">
        <f t="shared" si="61"/>
        <v>0</v>
      </c>
      <c r="N373" s="234">
        <v>0</v>
      </c>
      <c r="O373" s="232">
        <f t="shared" si="62"/>
        <v>0</v>
      </c>
      <c r="P373" s="243"/>
      <c r="Q373" s="241"/>
      <c r="R373" s="236">
        <f t="shared" si="55"/>
        <v>0</v>
      </c>
      <c r="S373" s="237">
        <v>0</v>
      </c>
      <c r="T373" s="236">
        <f t="shared" si="56"/>
        <v>0</v>
      </c>
      <c r="U373" s="236">
        <f t="shared" si="57"/>
        <v>0</v>
      </c>
      <c r="V373" s="236">
        <f t="shared" si="58"/>
        <v>0</v>
      </c>
      <c r="W373" s="236">
        <f t="shared" si="59"/>
        <v>0</v>
      </c>
      <c r="X373" s="236">
        <f t="shared" si="60"/>
        <v>0</v>
      </c>
      <c r="Y373" s="238">
        <f t="shared" si="63"/>
        <v>0</v>
      </c>
      <c r="Z373" s="238">
        <f t="shared" si="64"/>
        <v>0</v>
      </c>
      <c r="AB373" s="219">
        <v>0</v>
      </c>
      <c r="AC373" s="462">
        <f t="shared" si="65"/>
        <v>0</v>
      </c>
    </row>
    <row r="374" spans="1:29" ht="30" x14ac:dyDescent="0.25">
      <c r="A374" s="191" t="s">
        <v>228</v>
      </c>
      <c r="B374" s="228" t="s">
        <v>392</v>
      </c>
      <c r="C374" s="193" t="s">
        <v>393</v>
      </c>
      <c r="D374" s="193"/>
      <c r="E374" s="194">
        <v>10.19</v>
      </c>
      <c r="F374" s="229">
        <v>10.19</v>
      </c>
      <c r="G374" s="232" t="s">
        <v>33</v>
      </c>
      <c r="H374" s="231">
        <v>0</v>
      </c>
      <c r="I374" s="251">
        <v>0</v>
      </c>
      <c r="J374" s="232">
        <v>0</v>
      </c>
      <c r="K374" s="232">
        <v>0</v>
      </c>
      <c r="L374" s="233">
        <v>0</v>
      </c>
      <c r="M374" s="232">
        <f t="shared" si="61"/>
        <v>0</v>
      </c>
      <c r="N374" s="234">
        <v>0</v>
      </c>
      <c r="O374" s="232">
        <f t="shared" si="62"/>
        <v>0</v>
      </c>
      <c r="P374" s="243"/>
      <c r="Q374" s="241"/>
      <c r="R374" s="236">
        <f t="shared" si="55"/>
        <v>0</v>
      </c>
      <c r="S374" s="237">
        <v>0</v>
      </c>
      <c r="T374" s="236">
        <f t="shared" si="56"/>
        <v>0</v>
      </c>
      <c r="U374" s="236">
        <f t="shared" si="57"/>
        <v>0</v>
      </c>
      <c r="V374" s="236">
        <f t="shared" si="58"/>
        <v>0</v>
      </c>
      <c r="W374" s="236">
        <f t="shared" si="59"/>
        <v>0</v>
      </c>
      <c r="X374" s="236">
        <f t="shared" si="60"/>
        <v>0</v>
      </c>
      <c r="Y374" s="238">
        <f t="shared" si="63"/>
        <v>0</v>
      </c>
      <c r="Z374" s="238">
        <f t="shared" si="64"/>
        <v>0</v>
      </c>
      <c r="AB374" s="219">
        <v>0</v>
      </c>
      <c r="AC374" s="462">
        <f t="shared" si="65"/>
        <v>0</v>
      </c>
    </row>
    <row r="375" spans="1:29" ht="30" x14ac:dyDescent="0.25">
      <c r="A375" s="191" t="s">
        <v>674</v>
      </c>
      <c r="B375" s="228" t="s">
        <v>672</v>
      </c>
      <c r="C375" s="193" t="s">
        <v>673</v>
      </c>
      <c r="D375" s="193"/>
      <c r="E375" s="194">
        <v>12.12</v>
      </c>
      <c r="F375" s="229">
        <v>12.12</v>
      </c>
      <c r="G375" s="230" t="s">
        <v>33</v>
      </c>
      <c r="H375" s="231">
        <v>0</v>
      </c>
      <c r="I375" s="251">
        <v>0</v>
      </c>
      <c r="J375" s="232">
        <v>0</v>
      </c>
      <c r="K375" s="232">
        <v>0</v>
      </c>
      <c r="L375" s="233">
        <v>0</v>
      </c>
      <c r="M375" s="232">
        <f t="shared" si="61"/>
        <v>0</v>
      </c>
      <c r="N375" s="234">
        <v>0</v>
      </c>
      <c r="O375" s="232">
        <f t="shared" si="62"/>
        <v>0</v>
      </c>
      <c r="P375" s="243"/>
      <c r="Q375" s="216"/>
      <c r="R375" s="236">
        <f t="shared" si="55"/>
        <v>0</v>
      </c>
      <c r="S375" s="237">
        <v>0</v>
      </c>
      <c r="T375" s="236">
        <f t="shared" si="56"/>
        <v>0</v>
      </c>
      <c r="U375" s="236">
        <f t="shared" si="57"/>
        <v>0</v>
      </c>
      <c r="V375" s="236">
        <f t="shared" si="58"/>
        <v>0</v>
      </c>
      <c r="W375" s="236">
        <f t="shared" si="59"/>
        <v>0</v>
      </c>
      <c r="X375" s="236">
        <f t="shared" si="60"/>
        <v>0</v>
      </c>
      <c r="Y375" s="238">
        <f t="shared" si="63"/>
        <v>0</v>
      </c>
      <c r="Z375" s="238">
        <f t="shared" si="64"/>
        <v>0</v>
      </c>
      <c r="AB375" s="219">
        <v>0</v>
      </c>
      <c r="AC375" s="462">
        <f t="shared" si="65"/>
        <v>0</v>
      </c>
    </row>
    <row r="376" spans="1:29" ht="30" x14ac:dyDescent="0.25">
      <c r="A376" s="191" t="s">
        <v>1739</v>
      </c>
      <c r="B376" s="228" t="s">
        <v>1779</v>
      </c>
      <c r="C376" s="193" t="s">
        <v>1780</v>
      </c>
      <c r="D376" s="193"/>
      <c r="E376" s="194">
        <v>59.83</v>
      </c>
      <c r="F376" s="229">
        <v>59.83</v>
      </c>
      <c r="G376" s="230" t="s">
        <v>33</v>
      </c>
      <c r="H376" s="231">
        <v>0</v>
      </c>
      <c r="I376" s="251">
        <v>0</v>
      </c>
      <c r="J376" s="232">
        <v>0</v>
      </c>
      <c r="K376" s="232">
        <v>0</v>
      </c>
      <c r="L376" s="233">
        <v>0</v>
      </c>
      <c r="M376" s="232">
        <f t="shared" si="61"/>
        <v>0</v>
      </c>
      <c r="N376" s="234">
        <v>0</v>
      </c>
      <c r="O376" s="232">
        <f t="shared" si="62"/>
        <v>0</v>
      </c>
      <c r="P376" s="242"/>
      <c r="Q376" s="216"/>
      <c r="R376" s="236">
        <f t="shared" si="55"/>
        <v>0</v>
      </c>
      <c r="S376" s="237">
        <v>0</v>
      </c>
      <c r="T376" s="236">
        <f t="shared" si="56"/>
        <v>0</v>
      </c>
      <c r="U376" s="236">
        <f t="shared" si="57"/>
        <v>0</v>
      </c>
      <c r="V376" s="236">
        <f t="shared" si="58"/>
        <v>0</v>
      </c>
      <c r="W376" s="236">
        <f t="shared" si="59"/>
        <v>0</v>
      </c>
      <c r="X376" s="236">
        <f t="shared" si="60"/>
        <v>0</v>
      </c>
      <c r="Y376" s="238">
        <f t="shared" si="63"/>
        <v>0</v>
      </c>
      <c r="Z376" s="238">
        <f t="shared" si="64"/>
        <v>0</v>
      </c>
      <c r="AB376" s="219">
        <v>0</v>
      </c>
      <c r="AC376" s="462">
        <f t="shared" si="65"/>
        <v>0</v>
      </c>
    </row>
    <row r="377" spans="1:29" ht="30" x14ac:dyDescent="0.25">
      <c r="A377" s="191" t="s">
        <v>1739</v>
      </c>
      <c r="B377" s="228" t="s">
        <v>1781</v>
      </c>
      <c r="C377" s="193" t="s">
        <v>1782</v>
      </c>
      <c r="D377" s="193"/>
      <c r="E377" s="194">
        <v>781.43</v>
      </c>
      <c r="F377" s="229">
        <v>781.43</v>
      </c>
      <c r="G377" s="230" t="s">
        <v>33</v>
      </c>
      <c r="H377" s="231">
        <v>0</v>
      </c>
      <c r="I377" s="251">
        <v>0</v>
      </c>
      <c r="J377" s="232">
        <v>0</v>
      </c>
      <c r="K377" s="232">
        <v>0</v>
      </c>
      <c r="L377" s="233">
        <v>0</v>
      </c>
      <c r="M377" s="232">
        <f t="shared" si="61"/>
        <v>0</v>
      </c>
      <c r="N377" s="234">
        <v>0</v>
      </c>
      <c r="O377" s="232">
        <f t="shared" si="62"/>
        <v>0</v>
      </c>
      <c r="P377" s="242"/>
      <c r="Q377" s="216"/>
      <c r="R377" s="236">
        <f t="shared" si="55"/>
        <v>0</v>
      </c>
      <c r="S377" s="237">
        <v>0</v>
      </c>
      <c r="T377" s="236">
        <f t="shared" si="56"/>
        <v>0</v>
      </c>
      <c r="U377" s="236">
        <f t="shared" si="57"/>
        <v>0</v>
      </c>
      <c r="V377" s="236">
        <f t="shared" si="58"/>
        <v>0</v>
      </c>
      <c r="W377" s="236">
        <f t="shared" si="59"/>
        <v>0</v>
      </c>
      <c r="X377" s="236">
        <f t="shared" si="60"/>
        <v>0</v>
      </c>
      <c r="Y377" s="238">
        <f t="shared" si="63"/>
        <v>0</v>
      </c>
      <c r="Z377" s="238">
        <f t="shared" si="64"/>
        <v>0</v>
      </c>
      <c r="AB377" s="219">
        <v>0</v>
      </c>
      <c r="AC377" s="462">
        <f t="shared" si="65"/>
        <v>0</v>
      </c>
    </row>
    <row r="378" spans="1:29" ht="18" x14ac:dyDescent="0.25">
      <c r="A378" s="191" t="s">
        <v>1053</v>
      </c>
      <c r="B378" s="228" t="s">
        <v>1152</v>
      </c>
      <c r="C378" s="193" t="s">
        <v>1153</v>
      </c>
      <c r="D378" s="193"/>
      <c r="E378" s="194">
        <v>25</v>
      </c>
      <c r="F378" s="229">
        <v>25</v>
      </c>
      <c r="G378" s="230" t="s">
        <v>33</v>
      </c>
      <c r="H378" s="231">
        <v>5</v>
      </c>
      <c r="I378" s="251">
        <v>0</v>
      </c>
      <c r="J378" s="232">
        <v>0</v>
      </c>
      <c r="K378" s="232">
        <v>0</v>
      </c>
      <c r="L378" s="233">
        <v>0</v>
      </c>
      <c r="M378" s="232">
        <f t="shared" si="61"/>
        <v>5</v>
      </c>
      <c r="N378" s="234">
        <v>5</v>
      </c>
      <c r="O378" s="232">
        <f t="shared" si="62"/>
        <v>0</v>
      </c>
      <c r="P378" s="243"/>
      <c r="Q378" s="216"/>
      <c r="R378" s="236">
        <f t="shared" si="55"/>
        <v>125</v>
      </c>
      <c r="S378" s="237">
        <v>0</v>
      </c>
      <c r="T378" s="236">
        <f t="shared" si="56"/>
        <v>0</v>
      </c>
      <c r="U378" s="236">
        <f t="shared" si="57"/>
        <v>0</v>
      </c>
      <c r="V378" s="236">
        <f t="shared" si="58"/>
        <v>0</v>
      </c>
      <c r="W378" s="236">
        <f t="shared" si="59"/>
        <v>0</v>
      </c>
      <c r="X378" s="236">
        <f t="shared" si="60"/>
        <v>125</v>
      </c>
      <c r="Y378" s="238">
        <f t="shared" si="63"/>
        <v>125</v>
      </c>
      <c r="Z378" s="238">
        <f t="shared" si="64"/>
        <v>0</v>
      </c>
      <c r="AB378" s="219">
        <v>125</v>
      </c>
      <c r="AC378" s="462">
        <f t="shared" si="65"/>
        <v>0</v>
      </c>
    </row>
    <row r="379" spans="1:29" ht="45" x14ac:dyDescent="0.25">
      <c r="A379" s="191" t="s">
        <v>228</v>
      </c>
      <c r="B379" s="228" t="s">
        <v>394</v>
      </c>
      <c r="C379" s="193" t="s">
        <v>395</v>
      </c>
      <c r="D379" s="193"/>
      <c r="E379" s="194">
        <v>6</v>
      </c>
      <c r="F379" s="229">
        <v>6</v>
      </c>
      <c r="G379" s="230" t="s">
        <v>33</v>
      </c>
      <c r="H379" s="231">
        <v>0</v>
      </c>
      <c r="I379" s="251">
        <v>0</v>
      </c>
      <c r="J379" s="232">
        <v>0</v>
      </c>
      <c r="K379" s="232">
        <v>0</v>
      </c>
      <c r="L379" s="233">
        <v>0</v>
      </c>
      <c r="M379" s="232">
        <f t="shared" si="61"/>
        <v>0</v>
      </c>
      <c r="N379" s="234">
        <v>0</v>
      </c>
      <c r="O379" s="232">
        <f t="shared" si="62"/>
        <v>0</v>
      </c>
      <c r="P379" s="242"/>
      <c r="Q379" s="216"/>
      <c r="R379" s="236">
        <f t="shared" si="55"/>
        <v>0</v>
      </c>
      <c r="S379" s="237">
        <v>0</v>
      </c>
      <c r="T379" s="236">
        <f t="shared" si="56"/>
        <v>0</v>
      </c>
      <c r="U379" s="236">
        <f t="shared" si="57"/>
        <v>0</v>
      </c>
      <c r="V379" s="236">
        <f t="shared" si="58"/>
        <v>0</v>
      </c>
      <c r="W379" s="236">
        <f t="shared" si="59"/>
        <v>0</v>
      </c>
      <c r="X379" s="236">
        <f t="shared" si="60"/>
        <v>0</v>
      </c>
      <c r="Y379" s="238">
        <f t="shared" si="63"/>
        <v>0</v>
      </c>
      <c r="Z379" s="238">
        <f t="shared" si="64"/>
        <v>0</v>
      </c>
      <c r="AB379" s="219">
        <v>0</v>
      </c>
      <c r="AC379" s="462">
        <f t="shared" si="65"/>
        <v>0</v>
      </c>
    </row>
    <row r="380" spans="1:29" ht="18" x14ac:dyDescent="0.25">
      <c r="A380" s="191" t="s">
        <v>189</v>
      </c>
      <c r="B380" s="228" t="s">
        <v>198</v>
      </c>
      <c r="C380" s="202" t="s">
        <v>199</v>
      </c>
      <c r="D380" s="491" t="s">
        <v>2658</v>
      </c>
      <c r="E380" s="203">
        <v>75.98</v>
      </c>
      <c r="F380" s="250">
        <v>75.98</v>
      </c>
      <c r="G380" s="316" t="s">
        <v>76</v>
      </c>
      <c r="H380" s="317">
        <v>0</v>
      </c>
      <c r="I380" s="251">
        <v>80</v>
      </c>
      <c r="J380" s="251">
        <v>0</v>
      </c>
      <c r="K380" s="251">
        <v>22</v>
      </c>
      <c r="L380" s="318">
        <v>0</v>
      </c>
      <c r="M380" s="232">
        <f t="shared" si="61"/>
        <v>58</v>
      </c>
      <c r="N380" s="252">
        <v>58</v>
      </c>
      <c r="O380" s="232">
        <f t="shared" si="62"/>
        <v>0</v>
      </c>
      <c r="P380" s="319"/>
      <c r="Q380" s="216"/>
      <c r="R380" s="236">
        <f t="shared" si="55"/>
        <v>0</v>
      </c>
      <c r="S380" s="237">
        <v>0</v>
      </c>
      <c r="T380" s="489">
        <f t="shared" si="56"/>
        <v>6078.4000000000005</v>
      </c>
      <c r="U380" s="236">
        <f t="shared" si="57"/>
        <v>0</v>
      </c>
      <c r="V380" s="236">
        <f t="shared" si="58"/>
        <v>1671.5600000000002</v>
      </c>
      <c r="W380" s="236">
        <f t="shared" si="59"/>
        <v>0</v>
      </c>
      <c r="X380" s="236">
        <f t="shared" si="60"/>
        <v>4406.84</v>
      </c>
      <c r="Y380" s="238">
        <f t="shared" si="63"/>
        <v>4406.84</v>
      </c>
      <c r="Z380" s="238">
        <f t="shared" si="64"/>
        <v>0</v>
      </c>
      <c r="AB380" s="219">
        <v>0</v>
      </c>
      <c r="AC380" s="462">
        <f t="shared" si="65"/>
        <v>0</v>
      </c>
    </row>
    <row r="381" spans="1:29" ht="45" x14ac:dyDescent="0.25">
      <c r="A381" s="191" t="s">
        <v>228</v>
      </c>
      <c r="B381" s="228" t="s">
        <v>396</v>
      </c>
      <c r="C381" s="193" t="s">
        <v>397</v>
      </c>
      <c r="D381" s="193"/>
      <c r="E381" s="194">
        <v>6</v>
      </c>
      <c r="F381" s="229">
        <v>6</v>
      </c>
      <c r="G381" s="230" t="s">
        <v>33</v>
      </c>
      <c r="H381" s="231">
        <v>0</v>
      </c>
      <c r="I381" s="251">
        <v>0</v>
      </c>
      <c r="J381" s="232">
        <v>0</v>
      </c>
      <c r="K381" s="232">
        <v>0</v>
      </c>
      <c r="L381" s="233">
        <v>0</v>
      </c>
      <c r="M381" s="232">
        <f t="shared" si="61"/>
        <v>0</v>
      </c>
      <c r="N381" s="234">
        <v>0</v>
      </c>
      <c r="O381" s="232">
        <f t="shared" si="62"/>
        <v>0</v>
      </c>
      <c r="P381" s="242"/>
      <c r="Q381" s="216"/>
      <c r="R381" s="236">
        <f t="shared" si="55"/>
        <v>0</v>
      </c>
      <c r="S381" s="237">
        <v>0</v>
      </c>
      <c r="T381" s="236">
        <f t="shared" si="56"/>
        <v>0</v>
      </c>
      <c r="U381" s="236">
        <f t="shared" si="57"/>
        <v>0</v>
      </c>
      <c r="V381" s="236">
        <f t="shared" si="58"/>
        <v>0</v>
      </c>
      <c r="W381" s="236">
        <f t="shared" si="59"/>
        <v>0</v>
      </c>
      <c r="X381" s="236">
        <f t="shared" si="60"/>
        <v>0</v>
      </c>
      <c r="Y381" s="238">
        <f t="shared" si="63"/>
        <v>0</v>
      </c>
      <c r="Z381" s="238">
        <f t="shared" si="64"/>
        <v>0</v>
      </c>
      <c r="AB381" s="219">
        <v>0</v>
      </c>
      <c r="AC381" s="462">
        <f t="shared" si="65"/>
        <v>0</v>
      </c>
    </row>
    <row r="382" spans="1:29" ht="30" x14ac:dyDescent="0.25">
      <c r="A382" s="191" t="s">
        <v>27</v>
      </c>
      <c r="B382" s="228" t="s">
        <v>74</v>
      </c>
      <c r="C382" s="193" t="s">
        <v>75</v>
      </c>
      <c r="D382" s="193"/>
      <c r="E382" s="194">
        <v>114.06</v>
      </c>
      <c r="F382" s="229">
        <v>114.06</v>
      </c>
      <c r="G382" s="230" t="s">
        <v>76</v>
      </c>
      <c r="H382" s="231">
        <v>0</v>
      </c>
      <c r="I382" s="251">
        <v>0</v>
      </c>
      <c r="J382" s="232">
        <v>0</v>
      </c>
      <c r="K382" s="232">
        <v>0</v>
      </c>
      <c r="L382" s="233">
        <v>0</v>
      </c>
      <c r="M382" s="232">
        <f t="shared" si="61"/>
        <v>0</v>
      </c>
      <c r="N382" s="234">
        <v>0</v>
      </c>
      <c r="O382" s="232">
        <f t="shared" si="62"/>
        <v>0</v>
      </c>
      <c r="P382" s="242"/>
      <c r="Q382" s="216"/>
      <c r="R382" s="236">
        <f t="shared" si="55"/>
        <v>0</v>
      </c>
      <c r="S382" s="237">
        <v>0</v>
      </c>
      <c r="T382" s="236">
        <f t="shared" si="56"/>
        <v>0</v>
      </c>
      <c r="U382" s="236">
        <f t="shared" si="57"/>
        <v>0</v>
      </c>
      <c r="V382" s="236">
        <f t="shared" si="58"/>
        <v>0</v>
      </c>
      <c r="W382" s="236">
        <f t="shared" si="59"/>
        <v>0</v>
      </c>
      <c r="X382" s="236">
        <f t="shared" si="60"/>
        <v>0</v>
      </c>
      <c r="Y382" s="238">
        <f t="shared" si="63"/>
        <v>0</v>
      </c>
      <c r="Z382" s="238">
        <f t="shared" si="64"/>
        <v>0</v>
      </c>
      <c r="AB382" s="219">
        <v>0</v>
      </c>
      <c r="AC382" s="462">
        <f t="shared" si="65"/>
        <v>0</v>
      </c>
    </row>
    <row r="383" spans="1:29" ht="30" x14ac:dyDescent="0.25">
      <c r="A383" s="191" t="s">
        <v>27</v>
      </c>
      <c r="B383" s="228" t="s">
        <v>77</v>
      </c>
      <c r="C383" s="193" t="s">
        <v>78</v>
      </c>
      <c r="D383" s="193"/>
      <c r="E383" s="194">
        <v>118.9</v>
      </c>
      <c r="F383" s="229">
        <v>118.9</v>
      </c>
      <c r="G383" s="230" t="s">
        <v>33</v>
      </c>
      <c r="H383" s="231">
        <v>31</v>
      </c>
      <c r="I383" s="251">
        <v>0</v>
      </c>
      <c r="J383" s="232">
        <v>0</v>
      </c>
      <c r="K383" s="232">
        <v>0</v>
      </c>
      <c r="L383" s="233">
        <v>0</v>
      </c>
      <c r="M383" s="232">
        <f t="shared" si="61"/>
        <v>31</v>
      </c>
      <c r="N383" s="234">
        <v>31</v>
      </c>
      <c r="O383" s="232">
        <f t="shared" si="62"/>
        <v>0</v>
      </c>
      <c r="P383" s="249"/>
      <c r="Q383" s="216"/>
      <c r="R383" s="236">
        <f t="shared" si="55"/>
        <v>3685.9</v>
      </c>
      <c r="S383" s="237">
        <v>0</v>
      </c>
      <c r="T383" s="236">
        <f t="shared" si="56"/>
        <v>0</v>
      </c>
      <c r="U383" s="236">
        <f t="shared" si="57"/>
        <v>0</v>
      </c>
      <c r="V383" s="236">
        <f t="shared" si="58"/>
        <v>0</v>
      </c>
      <c r="W383" s="236">
        <f t="shared" si="59"/>
        <v>0</v>
      </c>
      <c r="X383" s="236">
        <f t="shared" si="60"/>
        <v>3685.9</v>
      </c>
      <c r="Y383" s="238">
        <f t="shared" si="63"/>
        <v>3685.9</v>
      </c>
      <c r="Z383" s="238">
        <f t="shared" si="64"/>
        <v>0</v>
      </c>
      <c r="AB383" s="219">
        <v>3685.9</v>
      </c>
      <c r="AC383" s="462">
        <f t="shared" si="65"/>
        <v>0</v>
      </c>
    </row>
    <row r="384" spans="1:29" ht="30" x14ac:dyDescent="0.25">
      <c r="A384" s="191" t="s">
        <v>1053</v>
      </c>
      <c r="B384" s="228" t="s">
        <v>1154</v>
      </c>
      <c r="C384" s="193" t="s">
        <v>1155</v>
      </c>
      <c r="D384" s="193"/>
      <c r="E384" s="194">
        <v>295</v>
      </c>
      <c r="F384" s="229">
        <v>295</v>
      </c>
      <c r="G384" s="230" t="s">
        <v>33</v>
      </c>
      <c r="H384" s="231">
        <v>0</v>
      </c>
      <c r="I384" s="251">
        <v>0</v>
      </c>
      <c r="J384" s="232">
        <v>0</v>
      </c>
      <c r="K384" s="232">
        <v>0</v>
      </c>
      <c r="L384" s="233">
        <v>0</v>
      </c>
      <c r="M384" s="232">
        <f t="shared" si="61"/>
        <v>0</v>
      </c>
      <c r="N384" s="234">
        <v>0</v>
      </c>
      <c r="O384" s="232">
        <f t="shared" si="62"/>
        <v>0</v>
      </c>
      <c r="P384" s="242"/>
      <c r="Q384" s="216"/>
      <c r="R384" s="236">
        <f t="shared" si="55"/>
        <v>0</v>
      </c>
      <c r="S384" s="237">
        <v>0</v>
      </c>
      <c r="T384" s="236">
        <f t="shared" si="56"/>
        <v>0</v>
      </c>
      <c r="U384" s="236">
        <f t="shared" si="57"/>
        <v>0</v>
      </c>
      <c r="V384" s="236">
        <f t="shared" si="58"/>
        <v>0</v>
      </c>
      <c r="W384" s="236">
        <f t="shared" si="59"/>
        <v>0</v>
      </c>
      <c r="X384" s="236">
        <f t="shared" si="60"/>
        <v>0</v>
      </c>
      <c r="Y384" s="238">
        <f t="shared" si="63"/>
        <v>0</v>
      </c>
      <c r="Z384" s="238">
        <f t="shared" si="64"/>
        <v>0</v>
      </c>
      <c r="AB384" s="219">
        <v>0</v>
      </c>
      <c r="AC384" s="462">
        <f t="shared" si="65"/>
        <v>0</v>
      </c>
    </row>
    <row r="385" spans="1:29" ht="30" x14ac:dyDescent="0.25">
      <c r="A385" s="191" t="s">
        <v>189</v>
      </c>
      <c r="B385" s="228" t="s">
        <v>200</v>
      </c>
      <c r="C385" s="193" t="s">
        <v>201</v>
      </c>
      <c r="D385" s="193"/>
      <c r="E385" s="194">
        <v>86.49</v>
      </c>
      <c r="F385" s="229">
        <v>86.49</v>
      </c>
      <c r="G385" s="230" t="s">
        <v>76</v>
      </c>
      <c r="H385" s="231">
        <v>0</v>
      </c>
      <c r="I385" s="251">
        <v>0</v>
      </c>
      <c r="J385" s="232">
        <v>0</v>
      </c>
      <c r="K385" s="232">
        <v>0</v>
      </c>
      <c r="L385" s="233">
        <v>0</v>
      </c>
      <c r="M385" s="232">
        <f t="shared" si="61"/>
        <v>0</v>
      </c>
      <c r="N385" s="234">
        <v>0</v>
      </c>
      <c r="O385" s="232">
        <f t="shared" si="62"/>
        <v>0</v>
      </c>
      <c r="P385" s="242"/>
      <c r="Q385" s="216"/>
      <c r="R385" s="236">
        <f t="shared" si="55"/>
        <v>0</v>
      </c>
      <c r="S385" s="237">
        <v>0</v>
      </c>
      <c r="T385" s="236">
        <f t="shared" si="56"/>
        <v>0</v>
      </c>
      <c r="U385" s="236">
        <f t="shared" si="57"/>
        <v>0</v>
      </c>
      <c r="V385" s="236">
        <f t="shared" si="58"/>
        <v>0</v>
      </c>
      <c r="W385" s="236">
        <f t="shared" si="59"/>
        <v>0</v>
      </c>
      <c r="X385" s="236">
        <f t="shared" si="60"/>
        <v>0</v>
      </c>
      <c r="Y385" s="238">
        <f t="shared" si="63"/>
        <v>0</v>
      </c>
      <c r="Z385" s="238">
        <f t="shared" si="64"/>
        <v>0</v>
      </c>
      <c r="AB385" s="219">
        <v>0</v>
      </c>
      <c r="AC385" s="462">
        <f t="shared" si="65"/>
        <v>0</v>
      </c>
    </row>
    <row r="386" spans="1:29" ht="30" x14ac:dyDescent="0.25">
      <c r="A386" s="191" t="s">
        <v>189</v>
      </c>
      <c r="B386" s="228" t="s">
        <v>202</v>
      </c>
      <c r="C386" s="193" t="s">
        <v>203</v>
      </c>
      <c r="D386" s="193"/>
      <c r="E386" s="194">
        <v>99.6</v>
      </c>
      <c r="F386" s="229">
        <v>99.6</v>
      </c>
      <c r="G386" s="230" t="s">
        <v>76</v>
      </c>
      <c r="H386" s="231">
        <v>18</v>
      </c>
      <c r="I386" s="251">
        <v>0</v>
      </c>
      <c r="J386" s="232">
        <v>0</v>
      </c>
      <c r="K386" s="232">
        <v>0</v>
      </c>
      <c r="L386" s="233">
        <v>0</v>
      </c>
      <c r="M386" s="232">
        <f t="shared" si="61"/>
        <v>18</v>
      </c>
      <c r="N386" s="234">
        <v>18</v>
      </c>
      <c r="O386" s="232">
        <f t="shared" si="62"/>
        <v>0</v>
      </c>
      <c r="P386" s="242"/>
      <c r="Q386" s="216"/>
      <c r="R386" s="236">
        <f t="shared" si="55"/>
        <v>1792.8</v>
      </c>
      <c r="S386" s="237">
        <v>0</v>
      </c>
      <c r="T386" s="236">
        <f t="shared" si="56"/>
        <v>0</v>
      </c>
      <c r="U386" s="236">
        <f t="shared" si="57"/>
        <v>0</v>
      </c>
      <c r="V386" s="236">
        <f t="shared" si="58"/>
        <v>0</v>
      </c>
      <c r="W386" s="236">
        <f t="shared" si="59"/>
        <v>0</v>
      </c>
      <c r="X386" s="236">
        <f t="shared" si="60"/>
        <v>1792.8</v>
      </c>
      <c r="Y386" s="238">
        <f t="shared" si="63"/>
        <v>1792.8</v>
      </c>
      <c r="Z386" s="238">
        <f t="shared" si="64"/>
        <v>0</v>
      </c>
      <c r="AB386" s="219">
        <v>1792.8</v>
      </c>
      <c r="AC386" s="462">
        <f t="shared" si="65"/>
        <v>0</v>
      </c>
    </row>
    <row r="387" spans="1:29" ht="30" x14ac:dyDescent="0.25">
      <c r="A387" s="191" t="s">
        <v>1271</v>
      </c>
      <c r="B387" s="216" t="s">
        <v>1689</v>
      </c>
      <c r="C387" s="193" t="s">
        <v>1690</v>
      </c>
      <c r="D387" s="208"/>
      <c r="E387" s="206">
        <v>394.4</v>
      </c>
      <c r="F387" s="257">
        <v>394.4</v>
      </c>
      <c r="G387" s="230" t="s">
        <v>53</v>
      </c>
      <c r="H387" s="231">
        <v>0</v>
      </c>
      <c r="I387" s="251">
        <v>0</v>
      </c>
      <c r="J387" s="232">
        <v>0</v>
      </c>
      <c r="K387" s="232">
        <v>0</v>
      </c>
      <c r="L387" s="233">
        <v>0</v>
      </c>
      <c r="M387" s="232">
        <f t="shared" si="61"/>
        <v>0</v>
      </c>
      <c r="N387" s="234">
        <v>0</v>
      </c>
      <c r="O387" s="232">
        <f t="shared" si="62"/>
        <v>0</v>
      </c>
      <c r="P387" s="246"/>
      <c r="Q387" s="216"/>
      <c r="R387" s="236">
        <f t="shared" si="55"/>
        <v>0</v>
      </c>
      <c r="S387" s="237">
        <v>0</v>
      </c>
      <c r="T387" s="236">
        <f t="shared" si="56"/>
        <v>0</v>
      </c>
      <c r="U387" s="236">
        <f t="shared" si="57"/>
        <v>0</v>
      </c>
      <c r="V387" s="236">
        <f t="shared" si="58"/>
        <v>0</v>
      </c>
      <c r="W387" s="236">
        <f t="shared" si="59"/>
        <v>0</v>
      </c>
      <c r="X387" s="236">
        <f t="shared" si="60"/>
        <v>0</v>
      </c>
      <c r="Y387" s="238">
        <f t="shared" si="63"/>
        <v>0</v>
      </c>
      <c r="Z387" s="238">
        <f t="shared" si="64"/>
        <v>0</v>
      </c>
      <c r="AB387" s="219">
        <v>0</v>
      </c>
      <c r="AC387" s="462">
        <f t="shared" si="65"/>
        <v>0</v>
      </c>
    </row>
    <row r="388" spans="1:29" ht="30" x14ac:dyDescent="0.25">
      <c r="A388" s="191" t="s">
        <v>27</v>
      </c>
      <c r="B388" s="228" t="s">
        <v>79</v>
      </c>
      <c r="C388" s="193" t="s">
        <v>80</v>
      </c>
      <c r="D388" s="314" t="s">
        <v>2658</v>
      </c>
      <c r="E388" s="194">
        <v>842.16</v>
      </c>
      <c r="F388" s="313">
        <v>842.16</v>
      </c>
      <c r="G388" s="230" t="s">
        <v>33</v>
      </c>
      <c r="H388" s="231">
        <v>9</v>
      </c>
      <c r="I388" s="251">
        <v>0</v>
      </c>
      <c r="J388" s="232">
        <v>0</v>
      </c>
      <c r="K388" s="232">
        <v>0</v>
      </c>
      <c r="L388" s="233">
        <v>0</v>
      </c>
      <c r="M388" s="232">
        <f t="shared" si="61"/>
        <v>9</v>
      </c>
      <c r="N388" s="234">
        <v>9</v>
      </c>
      <c r="O388" s="232">
        <f t="shared" si="62"/>
        <v>0</v>
      </c>
      <c r="P388" s="249"/>
      <c r="Q388" s="216"/>
      <c r="R388" s="236">
        <f t="shared" si="55"/>
        <v>7579.44</v>
      </c>
      <c r="S388" s="237">
        <v>0</v>
      </c>
      <c r="T388" s="315">
        <f t="shared" si="56"/>
        <v>0</v>
      </c>
      <c r="U388" s="236">
        <f t="shared" si="57"/>
        <v>0</v>
      </c>
      <c r="V388" s="236">
        <f t="shared" si="58"/>
        <v>0</v>
      </c>
      <c r="W388" s="236">
        <f t="shared" si="59"/>
        <v>0</v>
      </c>
      <c r="X388" s="236">
        <f t="shared" si="60"/>
        <v>7579.44</v>
      </c>
      <c r="Y388" s="238">
        <f t="shared" si="63"/>
        <v>7579.44</v>
      </c>
      <c r="Z388" s="238">
        <f t="shared" si="64"/>
        <v>0</v>
      </c>
      <c r="AB388" s="219">
        <v>7579.4400000000005</v>
      </c>
      <c r="AC388" s="462">
        <f t="shared" si="65"/>
        <v>0</v>
      </c>
    </row>
    <row r="389" spans="1:29" ht="18" x14ac:dyDescent="0.25">
      <c r="A389" s="191" t="s">
        <v>27</v>
      </c>
      <c r="B389" s="228" t="s">
        <v>82</v>
      </c>
      <c r="C389" s="202" t="s">
        <v>83</v>
      </c>
      <c r="D389" s="491" t="s">
        <v>2658</v>
      </c>
      <c r="E389" s="203">
        <v>573.04</v>
      </c>
      <c r="F389" s="250">
        <v>541.72</v>
      </c>
      <c r="G389" s="316" t="s">
        <v>33</v>
      </c>
      <c r="H389" s="317">
        <v>1</v>
      </c>
      <c r="I389" s="251">
        <v>1</v>
      </c>
      <c r="J389" s="251">
        <v>0</v>
      </c>
      <c r="K389" s="251">
        <v>0</v>
      </c>
      <c r="L389" s="318">
        <v>0</v>
      </c>
      <c r="M389" s="232">
        <f t="shared" si="61"/>
        <v>2</v>
      </c>
      <c r="N389" s="252">
        <v>1</v>
      </c>
      <c r="O389" s="232">
        <f t="shared" si="62"/>
        <v>-1</v>
      </c>
      <c r="P389" s="319"/>
      <c r="Q389" s="225"/>
      <c r="R389" s="236">
        <f t="shared" si="55"/>
        <v>573.04</v>
      </c>
      <c r="S389" s="237">
        <v>-31.32</v>
      </c>
      <c r="T389" s="489">
        <f t="shared" si="56"/>
        <v>541.72</v>
      </c>
      <c r="U389" s="236">
        <f t="shared" si="57"/>
        <v>0</v>
      </c>
      <c r="V389" s="236">
        <f t="shared" si="58"/>
        <v>0</v>
      </c>
      <c r="W389" s="236">
        <f t="shared" si="59"/>
        <v>0</v>
      </c>
      <c r="X389" s="236">
        <f t="shared" si="60"/>
        <v>1083.44</v>
      </c>
      <c r="Y389" s="238">
        <f t="shared" si="63"/>
        <v>1083.44</v>
      </c>
      <c r="Z389" s="238">
        <f t="shared" si="64"/>
        <v>0</v>
      </c>
      <c r="AB389" s="219">
        <v>573.04</v>
      </c>
      <c r="AC389" s="462">
        <f t="shared" si="65"/>
        <v>0</v>
      </c>
    </row>
    <row r="390" spans="1:29" ht="30" x14ac:dyDescent="0.25">
      <c r="A390" s="191" t="s">
        <v>27</v>
      </c>
      <c r="B390" s="228" t="s">
        <v>84</v>
      </c>
      <c r="C390" s="202" t="s">
        <v>85</v>
      </c>
      <c r="D390" s="491" t="s">
        <v>2658</v>
      </c>
      <c r="E390" s="203">
        <v>842.16</v>
      </c>
      <c r="F390" s="250">
        <v>842.16</v>
      </c>
      <c r="G390" s="316" t="s">
        <v>33</v>
      </c>
      <c r="H390" s="317">
        <v>5</v>
      </c>
      <c r="I390" s="251">
        <v>1</v>
      </c>
      <c r="J390" s="251">
        <v>0</v>
      </c>
      <c r="K390" s="251">
        <v>0</v>
      </c>
      <c r="L390" s="318">
        <v>0</v>
      </c>
      <c r="M390" s="232">
        <f t="shared" si="61"/>
        <v>6</v>
      </c>
      <c r="N390" s="252">
        <v>6</v>
      </c>
      <c r="O390" s="232">
        <f t="shared" si="62"/>
        <v>0</v>
      </c>
      <c r="P390" s="322"/>
      <c r="Q390" s="216"/>
      <c r="R390" s="236">
        <f t="shared" si="55"/>
        <v>4210.8</v>
      </c>
      <c r="S390" s="237">
        <v>0</v>
      </c>
      <c r="T390" s="489">
        <f t="shared" si="56"/>
        <v>842.16</v>
      </c>
      <c r="U390" s="236">
        <f t="shared" si="57"/>
        <v>0</v>
      </c>
      <c r="V390" s="236">
        <f t="shared" si="58"/>
        <v>0</v>
      </c>
      <c r="W390" s="236">
        <f t="shared" si="59"/>
        <v>0</v>
      </c>
      <c r="X390" s="236">
        <f t="shared" si="60"/>
        <v>5052.96</v>
      </c>
      <c r="Y390" s="238">
        <f t="shared" si="63"/>
        <v>5052.96</v>
      </c>
      <c r="Z390" s="238">
        <f t="shared" si="64"/>
        <v>0</v>
      </c>
      <c r="AB390" s="219">
        <v>4210.8</v>
      </c>
      <c r="AC390" s="462">
        <f t="shared" si="65"/>
        <v>0</v>
      </c>
    </row>
    <row r="391" spans="1:29" ht="30" x14ac:dyDescent="0.25">
      <c r="A391" s="191" t="s">
        <v>27</v>
      </c>
      <c r="B391" s="228" t="s">
        <v>86</v>
      </c>
      <c r="C391" s="193" t="s">
        <v>87</v>
      </c>
      <c r="D391" s="193"/>
      <c r="E391" s="194">
        <v>0</v>
      </c>
      <c r="F391" s="229">
        <v>0</v>
      </c>
      <c r="G391" s="230" t="s">
        <v>33</v>
      </c>
      <c r="H391" s="231">
        <v>0</v>
      </c>
      <c r="I391" s="251">
        <v>0</v>
      </c>
      <c r="J391" s="232">
        <v>0</v>
      </c>
      <c r="K391" s="232">
        <v>0</v>
      </c>
      <c r="L391" s="233">
        <v>0</v>
      </c>
      <c r="M391" s="232">
        <f t="shared" si="61"/>
        <v>0</v>
      </c>
      <c r="N391" s="234">
        <v>0</v>
      </c>
      <c r="O391" s="232">
        <f t="shared" si="62"/>
        <v>0</v>
      </c>
      <c r="P391" s="242"/>
      <c r="Q391" s="216"/>
      <c r="R391" s="236">
        <f t="shared" si="55"/>
        <v>0</v>
      </c>
      <c r="S391" s="237">
        <v>0</v>
      </c>
      <c r="T391" s="236">
        <f t="shared" si="56"/>
        <v>0</v>
      </c>
      <c r="U391" s="236">
        <f t="shared" si="57"/>
        <v>0</v>
      </c>
      <c r="V391" s="236">
        <f t="shared" si="58"/>
        <v>0</v>
      </c>
      <c r="W391" s="236">
        <f t="shared" si="59"/>
        <v>0</v>
      </c>
      <c r="X391" s="236">
        <f t="shared" si="60"/>
        <v>0</v>
      </c>
      <c r="Y391" s="238">
        <f t="shared" si="63"/>
        <v>0</v>
      </c>
      <c r="Z391" s="238">
        <f t="shared" si="64"/>
        <v>0</v>
      </c>
      <c r="AB391" s="219">
        <v>0</v>
      </c>
      <c r="AC391" s="462">
        <f t="shared" si="65"/>
        <v>0</v>
      </c>
    </row>
    <row r="392" spans="1:29" ht="30" x14ac:dyDescent="0.25">
      <c r="A392" s="191" t="s">
        <v>27</v>
      </c>
      <c r="B392" s="228" t="s">
        <v>88</v>
      </c>
      <c r="C392" s="193" t="s">
        <v>89</v>
      </c>
      <c r="D392" s="193"/>
      <c r="E392" s="194">
        <v>139</v>
      </c>
      <c r="F392" s="229">
        <v>139</v>
      </c>
      <c r="G392" s="230" t="s">
        <v>53</v>
      </c>
      <c r="H392" s="231">
        <v>0</v>
      </c>
      <c r="I392" s="251">
        <v>0</v>
      </c>
      <c r="J392" s="232">
        <v>0</v>
      </c>
      <c r="K392" s="232">
        <v>0</v>
      </c>
      <c r="L392" s="233">
        <v>0</v>
      </c>
      <c r="M392" s="232">
        <f t="shared" si="61"/>
        <v>0</v>
      </c>
      <c r="N392" s="234">
        <v>0</v>
      </c>
      <c r="O392" s="232">
        <f t="shared" si="62"/>
        <v>0</v>
      </c>
      <c r="P392" s="242"/>
      <c r="Q392" s="216"/>
      <c r="R392" s="236">
        <f t="shared" si="55"/>
        <v>0</v>
      </c>
      <c r="S392" s="237">
        <v>0</v>
      </c>
      <c r="T392" s="236">
        <f t="shared" si="56"/>
        <v>0</v>
      </c>
      <c r="U392" s="236">
        <f t="shared" si="57"/>
        <v>0</v>
      </c>
      <c r="V392" s="236">
        <f t="shared" si="58"/>
        <v>0</v>
      </c>
      <c r="W392" s="236">
        <f t="shared" si="59"/>
        <v>0</v>
      </c>
      <c r="X392" s="236">
        <f t="shared" si="60"/>
        <v>0</v>
      </c>
      <c r="Y392" s="238">
        <f t="shared" si="63"/>
        <v>0</v>
      </c>
      <c r="Z392" s="238">
        <f t="shared" si="64"/>
        <v>0</v>
      </c>
      <c r="AB392" s="219">
        <v>0</v>
      </c>
      <c r="AC392" s="462">
        <f t="shared" si="65"/>
        <v>0</v>
      </c>
    </row>
    <row r="393" spans="1:29" ht="18" x14ac:dyDescent="0.25">
      <c r="A393" s="191" t="s">
        <v>27</v>
      </c>
      <c r="B393" s="228" t="s">
        <v>90</v>
      </c>
      <c r="C393" s="202" t="s">
        <v>91</v>
      </c>
      <c r="D393" s="491" t="s">
        <v>2658</v>
      </c>
      <c r="E393" s="203">
        <v>81.78</v>
      </c>
      <c r="F393" s="250">
        <v>82.36</v>
      </c>
      <c r="G393" s="316" t="s">
        <v>53</v>
      </c>
      <c r="H393" s="317">
        <v>225</v>
      </c>
      <c r="I393" s="251">
        <v>60</v>
      </c>
      <c r="J393" s="251">
        <v>0</v>
      </c>
      <c r="K393" s="251">
        <v>53</v>
      </c>
      <c r="L393" s="318">
        <v>0</v>
      </c>
      <c r="M393" s="232">
        <f t="shared" si="61"/>
        <v>232</v>
      </c>
      <c r="N393" s="252">
        <v>232</v>
      </c>
      <c r="O393" s="232">
        <f t="shared" si="62"/>
        <v>0</v>
      </c>
      <c r="P393" s="321"/>
      <c r="Q393" s="216"/>
      <c r="R393" s="236">
        <f t="shared" ref="R393:R456" si="66">H393*E393</f>
        <v>18400.5</v>
      </c>
      <c r="S393" s="237">
        <v>130.5</v>
      </c>
      <c r="T393" s="489">
        <f t="shared" ref="T393:T456" si="67">I393*F393</f>
        <v>4941.6000000000004</v>
      </c>
      <c r="U393" s="236">
        <f t="shared" ref="U393:U456" si="68">F393*J393</f>
        <v>0</v>
      </c>
      <c r="V393" s="236">
        <f t="shared" ref="V393:V456" si="69">F393*K393</f>
        <v>4365.08</v>
      </c>
      <c r="W393" s="236">
        <f t="shared" ref="W393:W456" si="70">F393*L393</f>
        <v>0</v>
      </c>
      <c r="X393" s="236">
        <f t="shared" ref="X393:X456" si="71">R393+S393+T393+U393-V393-W393</f>
        <v>19107.519999999997</v>
      </c>
      <c r="Y393" s="238">
        <f t="shared" si="63"/>
        <v>19107.52</v>
      </c>
      <c r="Z393" s="238">
        <f t="shared" si="64"/>
        <v>0</v>
      </c>
      <c r="AB393" s="219">
        <v>18400.5</v>
      </c>
      <c r="AC393" s="462">
        <f t="shared" si="65"/>
        <v>0</v>
      </c>
    </row>
    <row r="394" spans="1:29" ht="30" x14ac:dyDescent="0.25">
      <c r="A394" s="191" t="s">
        <v>27</v>
      </c>
      <c r="B394" s="228" t="s">
        <v>92</v>
      </c>
      <c r="C394" s="193" t="s">
        <v>93</v>
      </c>
      <c r="D394" s="193"/>
      <c r="E394" s="194">
        <v>243.9</v>
      </c>
      <c r="F394" s="229">
        <v>243.9</v>
      </c>
      <c r="G394" s="230" t="s">
        <v>53</v>
      </c>
      <c r="H394" s="231">
        <v>0</v>
      </c>
      <c r="I394" s="251">
        <v>0</v>
      </c>
      <c r="J394" s="232">
        <v>0</v>
      </c>
      <c r="K394" s="232">
        <v>0</v>
      </c>
      <c r="L394" s="233">
        <v>0</v>
      </c>
      <c r="M394" s="232">
        <f t="shared" ref="M394:M457" si="72">H394+I394+J394-K394-L394</f>
        <v>0</v>
      </c>
      <c r="N394" s="234">
        <v>0</v>
      </c>
      <c r="O394" s="232">
        <f t="shared" ref="O394:O457" si="73">N394-M394</f>
        <v>0</v>
      </c>
      <c r="P394" s="242"/>
      <c r="Q394" s="216"/>
      <c r="R394" s="236">
        <f t="shared" si="66"/>
        <v>0</v>
      </c>
      <c r="S394" s="237">
        <v>0</v>
      </c>
      <c r="T394" s="236">
        <f t="shared" si="67"/>
        <v>0</v>
      </c>
      <c r="U394" s="236">
        <f t="shared" si="68"/>
        <v>0</v>
      </c>
      <c r="V394" s="236">
        <f t="shared" si="69"/>
        <v>0</v>
      </c>
      <c r="W394" s="236">
        <f t="shared" si="70"/>
        <v>0</v>
      </c>
      <c r="X394" s="236">
        <f t="shared" si="71"/>
        <v>0</v>
      </c>
      <c r="Y394" s="238">
        <f t="shared" ref="Y394:Y457" si="74">M394*F394</f>
        <v>0</v>
      </c>
      <c r="Z394" s="238">
        <f t="shared" ref="Z394:Z457" si="75">Y394-X394</f>
        <v>0</v>
      </c>
      <c r="AB394" s="219">
        <v>0</v>
      </c>
      <c r="AC394" s="462">
        <f t="shared" ref="AC394:AC457" si="76">AB394-R394</f>
        <v>0</v>
      </c>
    </row>
    <row r="395" spans="1:29" ht="18" x14ac:dyDescent="0.25">
      <c r="A395" s="191" t="s">
        <v>1298</v>
      </c>
      <c r="B395" s="228" t="s">
        <v>1379</v>
      </c>
      <c r="C395" s="193" t="s">
        <v>1380</v>
      </c>
      <c r="D395" s="193"/>
      <c r="E395" s="194">
        <v>200</v>
      </c>
      <c r="F395" s="229">
        <v>200</v>
      </c>
      <c r="G395" s="230" t="s">
        <v>33</v>
      </c>
      <c r="H395" s="231">
        <v>8</v>
      </c>
      <c r="I395" s="251">
        <v>0</v>
      </c>
      <c r="J395" s="232">
        <v>0</v>
      </c>
      <c r="K395" s="232">
        <v>0</v>
      </c>
      <c r="L395" s="233">
        <v>0</v>
      </c>
      <c r="M395" s="232">
        <f t="shared" si="72"/>
        <v>8</v>
      </c>
      <c r="N395" s="234">
        <v>8</v>
      </c>
      <c r="O395" s="232">
        <f t="shared" si="73"/>
        <v>0</v>
      </c>
      <c r="P395" s="242"/>
      <c r="Q395" s="216"/>
      <c r="R395" s="236">
        <f t="shared" si="66"/>
        <v>1600</v>
      </c>
      <c r="S395" s="237">
        <v>0</v>
      </c>
      <c r="T395" s="236">
        <f t="shared" si="67"/>
        <v>0</v>
      </c>
      <c r="U395" s="236">
        <f t="shared" si="68"/>
        <v>0</v>
      </c>
      <c r="V395" s="236">
        <f t="shared" si="69"/>
        <v>0</v>
      </c>
      <c r="W395" s="236">
        <f t="shared" si="70"/>
        <v>0</v>
      </c>
      <c r="X395" s="236">
        <f t="shared" si="71"/>
        <v>1600</v>
      </c>
      <c r="Y395" s="238">
        <f t="shared" si="74"/>
        <v>1600</v>
      </c>
      <c r="Z395" s="238">
        <f t="shared" si="75"/>
        <v>0</v>
      </c>
      <c r="AB395" s="219">
        <v>1600</v>
      </c>
      <c r="AC395" s="462">
        <f t="shared" si="76"/>
        <v>0</v>
      </c>
    </row>
    <row r="396" spans="1:29" ht="30" x14ac:dyDescent="0.25">
      <c r="A396" s="191" t="s">
        <v>674</v>
      </c>
      <c r="B396" s="258" t="s">
        <v>787</v>
      </c>
      <c r="C396" s="193" t="s">
        <v>788</v>
      </c>
      <c r="D396" s="193"/>
      <c r="E396" s="205">
        <v>15.5</v>
      </c>
      <c r="F396" s="255">
        <v>15.5</v>
      </c>
      <c r="G396" s="230" t="s">
        <v>33</v>
      </c>
      <c r="H396" s="231">
        <v>0</v>
      </c>
      <c r="I396" s="251">
        <v>0</v>
      </c>
      <c r="J396" s="232">
        <v>0</v>
      </c>
      <c r="K396" s="232">
        <v>0</v>
      </c>
      <c r="L396" s="233">
        <v>0</v>
      </c>
      <c r="M396" s="232">
        <f t="shared" si="72"/>
        <v>0</v>
      </c>
      <c r="N396" s="234">
        <v>0</v>
      </c>
      <c r="O396" s="232">
        <f t="shared" si="73"/>
        <v>0</v>
      </c>
      <c r="P396" s="242"/>
      <c r="Q396" s="216"/>
      <c r="R396" s="236">
        <f t="shared" si="66"/>
        <v>0</v>
      </c>
      <c r="S396" s="237">
        <v>0</v>
      </c>
      <c r="T396" s="236">
        <f t="shared" si="67"/>
        <v>0</v>
      </c>
      <c r="U396" s="236">
        <f t="shared" si="68"/>
        <v>0</v>
      </c>
      <c r="V396" s="236">
        <f t="shared" si="69"/>
        <v>0</v>
      </c>
      <c r="W396" s="236">
        <f t="shared" si="70"/>
        <v>0</v>
      </c>
      <c r="X396" s="236">
        <f t="shared" si="71"/>
        <v>0</v>
      </c>
      <c r="Y396" s="238">
        <f t="shared" si="74"/>
        <v>0</v>
      </c>
      <c r="Z396" s="238">
        <f t="shared" si="75"/>
        <v>0</v>
      </c>
      <c r="AB396" s="219">
        <v>0</v>
      </c>
      <c r="AC396" s="462">
        <f t="shared" si="76"/>
        <v>0</v>
      </c>
    </row>
    <row r="397" spans="1:29" ht="30" x14ac:dyDescent="0.25">
      <c r="A397" s="191" t="s">
        <v>1739</v>
      </c>
      <c r="B397" s="228" t="s">
        <v>1783</v>
      </c>
      <c r="C397" s="193" t="s">
        <v>1784</v>
      </c>
      <c r="D397" s="193"/>
      <c r="E397" s="194">
        <v>121.22</v>
      </c>
      <c r="F397" s="229">
        <v>121.22</v>
      </c>
      <c r="G397" s="230" t="s">
        <v>33</v>
      </c>
      <c r="H397" s="231">
        <v>0</v>
      </c>
      <c r="I397" s="251">
        <v>0</v>
      </c>
      <c r="J397" s="232">
        <v>0</v>
      </c>
      <c r="K397" s="232">
        <v>0</v>
      </c>
      <c r="L397" s="233">
        <v>0</v>
      </c>
      <c r="M397" s="232">
        <f t="shared" si="72"/>
        <v>0</v>
      </c>
      <c r="N397" s="234">
        <v>0</v>
      </c>
      <c r="O397" s="232">
        <f t="shared" si="73"/>
        <v>0</v>
      </c>
      <c r="P397" s="242"/>
      <c r="Q397" s="216"/>
      <c r="R397" s="236">
        <f t="shared" si="66"/>
        <v>0</v>
      </c>
      <c r="S397" s="237">
        <v>0</v>
      </c>
      <c r="T397" s="236">
        <f t="shared" si="67"/>
        <v>0</v>
      </c>
      <c r="U397" s="236">
        <f t="shared" si="68"/>
        <v>0</v>
      </c>
      <c r="V397" s="236">
        <f t="shared" si="69"/>
        <v>0</v>
      </c>
      <c r="W397" s="236">
        <f t="shared" si="70"/>
        <v>0</v>
      </c>
      <c r="X397" s="236">
        <f t="shared" si="71"/>
        <v>0</v>
      </c>
      <c r="Y397" s="238">
        <f t="shared" si="74"/>
        <v>0</v>
      </c>
      <c r="Z397" s="238">
        <f t="shared" si="75"/>
        <v>0</v>
      </c>
      <c r="AB397" s="219">
        <v>0</v>
      </c>
      <c r="AC397" s="462">
        <f t="shared" si="76"/>
        <v>0</v>
      </c>
    </row>
    <row r="398" spans="1:29" s="458" customFormat="1" ht="30" x14ac:dyDescent="0.25">
      <c r="A398" s="196" t="s">
        <v>1739</v>
      </c>
      <c r="B398" s="245" t="s">
        <v>1785</v>
      </c>
      <c r="C398" s="327" t="s">
        <v>1786</v>
      </c>
      <c r="D398" s="460" t="s">
        <v>2660</v>
      </c>
      <c r="E398" s="328">
        <v>5.42</v>
      </c>
      <c r="F398" s="328">
        <v>5.42</v>
      </c>
      <c r="G398" s="330" t="s">
        <v>33</v>
      </c>
      <c r="H398" s="456">
        <v>4</v>
      </c>
      <c r="I398" s="251">
        <v>0</v>
      </c>
      <c r="J398" s="251">
        <v>0</v>
      </c>
      <c r="K398" s="251">
        <v>4</v>
      </c>
      <c r="L398" s="318">
        <v>0</v>
      </c>
      <c r="M398" s="232">
        <f t="shared" si="72"/>
        <v>0</v>
      </c>
      <c r="N398" s="461">
        <v>0</v>
      </c>
      <c r="O398" s="232">
        <f t="shared" si="73"/>
        <v>0</v>
      </c>
      <c r="P398" s="321"/>
      <c r="Q398" s="225"/>
      <c r="R398" s="236">
        <f t="shared" si="66"/>
        <v>21.68</v>
      </c>
      <c r="S398" s="237">
        <v>89.32</v>
      </c>
      <c r="T398" s="348">
        <f t="shared" si="67"/>
        <v>0</v>
      </c>
      <c r="U398" s="236">
        <f t="shared" si="68"/>
        <v>0</v>
      </c>
      <c r="V398" s="236">
        <f t="shared" si="69"/>
        <v>21.68</v>
      </c>
      <c r="W398" s="236">
        <f t="shared" si="70"/>
        <v>0</v>
      </c>
      <c r="X398" s="236">
        <f t="shared" si="71"/>
        <v>89.32</v>
      </c>
      <c r="Y398" s="238">
        <f t="shared" si="74"/>
        <v>0</v>
      </c>
      <c r="Z398" s="238">
        <f t="shared" si="75"/>
        <v>-89.32</v>
      </c>
      <c r="AB398" s="458">
        <v>21.68</v>
      </c>
      <c r="AC398" s="462">
        <f t="shared" si="76"/>
        <v>0</v>
      </c>
    </row>
    <row r="399" spans="1:29" ht="30" x14ac:dyDescent="0.25">
      <c r="A399" s="191" t="s">
        <v>674</v>
      </c>
      <c r="B399" s="228" t="s">
        <v>789</v>
      </c>
      <c r="C399" s="193" t="s">
        <v>790</v>
      </c>
      <c r="D399" s="193"/>
      <c r="E399" s="194">
        <v>82.73</v>
      </c>
      <c r="F399" s="229">
        <v>82.73</v>
      </c>
      <c r="G399" s="230" t="s">
        <v>33</v>
      </c>
      <c r="H399" s="231">
        <v>12</v>
      </c>
      <c r="I399" s="251">
        <v>0</v>
      </c>
      <c r="J399" s="232">
        <v>0</v>
      </c>
      <c r="K399" s="232">
        <v>0</v>
      </c>
      <c r="L399" s="233">
        <v>0</v>
      </c>
      <c r="M399" s="232">
        <f t="shared" si="72"/>
        <v>12</v>
      </c>
      <c r="N399" s="234">
        <v>12</v>
      </c>
      <c r="O399" s="232">
        <f t="shared" si="73"/>
        <v>0</v>
      </c>
      <c r="P399" s="243"/>
      <c r="Q399" s="216"/>
      <c r="R399" s="236">
        <f t="shared" si="66"/>
        <v>992.76</v>
      </c>
      <c r="S399" s="237">
        <v>0</v>
      </c>
      <c r="T399" s="236">
        <f t="shared" si="67"/>
        <v>0</v>
      </c>
      <c r="U399" s="236">
        <f t="shared" si="68"/>
        <v>0</v>
      </c>
      <c r="V399" s="236">
        <f t="shared" si="69"/>
        <v>0</v>
      </c>
      <c r="W399" s="236">
        <f t="shared" si="70"/>
        <v>0</v>
      </c>
      <c r="X399" s="236">
        <f t="shared" si="71"/>
        <v>992.76</v>
      </c>
      <c r="Y399" s="238">
        <f t="shared" si="74"/>
        <v>992.76</v>
      </c>
      <c r="Z399" s="238">
        <f t="shared" si="75"/>
        <v>0</v>
      </c>
      <c r="AB399" s="219">
        <v>992.7600000000001</v>
      </c>
      <c r="AC399" s="462">
        <f t="shared" si="76"/>
        <v>0</v>
      </c>
    </row>
    <row r="400" spans="1:29" ht="30" x14ac:dyDescent="0.25">
      <c r="A400" s="191" t="s">
        <v>674</v>
      </c>
      <c r="B400" s="228" t="s">
        <v>791</v>
      </c>
      <c r="C400" s="193" t="s">
        <v>792</v>
      </c>
      <c r="D400" s="193"/>
      <c r="E400" s="194">
        <v>70.349999999999994</v>
      </c>
      <c r="F400" s="229">
        <v>70.349999999999994</v>
      </c>
      <c r="G400" s="230" t="s">
        <v>33</v>
      </c>
      <c r="H400" s="231">
        <v>6</v>
      </c>
      <c r="I400" s="251">
        <v>0</v>
      </c>
      <c r="J400" s="232">
        <v>0</v>
      </c>
      <c r="K400" s="232">
        <v>0</v>
      </c>
      <c r="L400" s="233">
        <v>0</v>
      </c>
      <c r="M400" s="232">
        <f t="shared" si="72"/>
        <v>6</v>
      </c>
      <c r="N400" s="234">
        <v>6</v>
      </c>
      <c r="O400" s="232">
        <f t="shared" si="73"/>
        <v>0</v>
      </c>
      <c r="P400" s="243"/>
      <c r="Q400" s="216"/>
      <c r="R400" s="236">
        <f t="shared" si="66"/>
        <v>422.09999999999997</v>
      </c>
      <c r="S400" s="237">
        <v>0</v>
      </c>
      <c r="T400" s="236">
        <f t="shared" si="67"/>
        <v>0</v>
      </c>
      <c r="U400" s="236">
        <f t="shared" si="68"/>
        <v>0</v>
      </c>
      <c r="V400" s="236">
        <f t="shared" si="69"/>
        <v>0</v>
      </c>
      <c r="W400" s="236">
        <f t="shared" si="70"/>
        <v>0</v>
      </c>
      <c r="X400" s="236">
        <f t="shared" si="71"/>
        <v>422.09999999999997</v>
      </c>
      <c r="Y400" s="238">
        <f t="shared" si="74"/>
        <v>422.09999999999997</v>
      </c>
      <c r="Z400" s="238">
        <f t="shared" si="75"/>
        <v>0</v>
      </c>
      <c r="AB400" s="219">
        <v>422.09999999999997</v>
      </c>
      <c r="AC400" s="462">
        <f t="shared" si="76"/>
        <v>0</v>
      </c>
    </row>
    <row r="401" spans="1:29" ht="30" x14ac:dyDescent="0.25">
      <c r="A401" s="191" t="s">
        <v>1739</v>
      </c>
      <c r="B401" s="228" t="s">
        <v>1787</v>
      </c>
      <c r="C401" s="193" t="s">
        <v>1788</v>
      </c>
      <c r="D401" s="193"/>
      <c r="E401" s="194">
        <v>24.36</v>
      </c>
      <c r="F401" s="229">
        <v>24.36</v>
      </c>
      <c r="G401" s="230" t="s">
        <v>33</v>
      </c>
      <c r="H401" s="231">
        <v>0</v>
      </c>
      <c r="I401" s="251">
        <v>0</v>
      </c>
      <c r="J401" s="232">
        <v>0</v>
      </c>
      <c r="K401" s="232">
        <v>0</v>
      </c>
      <c r="L401" s="233">
        <v>0</v>
      </c>
      <c r="M401" s="232">
        <f t="shared" si="72"/>
        <v>0</v>
      </c>
      <c r="N401" s="234">
        <v>0</v>
      </c>
      <c r="O401" s="232">
        <f t="shared" si="73"/>
        <v>0</v>
      </c>
      <c r="P401" s="242"/>
      <c r="Q401" s="216"/>
      <c r="R401" s="236">
        <f t="shared" si="66"/>
        <v>0</v>
      </c>
      <c r="S401" s="237">
        <v>0</v>
      </c>
      <c r="T401" s="236">
        <f t="shared" si="67"/>
        <v>0</v>
      </c>
      <c r="U401" s="236">
        <f t="shared" si="68"/>
        <v>0</v>
      </c>
      <c r="V401" s="236">
        <f t="shared" si="69"/>
        <v>0</v>
      </c>
      <c r="W401" s="236">
        <f t="shared" si="70"/>
        <v>0</v>
      </c>
      <c r="X401" s="236">
        <f t="shared" si="71"/>
        <v>0</v>
      </c>
      <c r="Y401" s="238">
        <f t="shared" si="74"/>
        <v>0</v>
      </c>
      <c r="Z401" s="238">
        <f t="shared" si="75"/>
        <v>0</v>
      </c>
      <c r="AB401" s="219">
        <v>0</v>
      </c>
      <c r="AC401" s="462">
        <f t="shared" si="76"/>
        <v>0</v>
      </c>
    </row>
    <row r="402" spans="1:29" ht="30" x14ac:dyDescent="0.25">
      <c r="A402" s="191" t="s">
        <v>1739</v>
      </c>
      <c r="B402" s="228" t="s">
        <v>1789</v>
      </c>
      <c r="C402" s="193" t="s">
        <v>1790</v>
      </c>
      <c r="D402" s="193"/>
      <c r="E402" s="194">
        <v>67.510000000000005</v>
      </c>
      <c r="F402" s="229">
        <v>67.510000000000005</v>
      </c>
      <c r="G402" s="230" t="s">
        <v>33</v>
      </c>
      <c r="H402" s="231">
        <v>14</v>
      </c>
      <c r="I402" s="251">
        <v>0</v>
      </c>
      <c r="J402" s="232">
        <v>0</v>
      </c>
      <c r="K402" s="232">
        <v>0</v>
      </c>
      <c r="L402" s="233">
        <v>0</v>
      </c>
      <c r="M402" s="232">
        <f t="shared" si="72"/>
        <v>14</v>
      </c>
      <c r="N402" s="234">
        <v>14</v>
      </c>
      <c r="O402" s="232">
        <f t="shared" si="73"/>
        <v>0</v>
      </c>
      <c r="P402" s="242"/>
      <c r="Q402" s="216"/>
      <c r="R402" s="236">
        <f t="shared" si="66"/>
        <v>945.1400000000001</v>
      </c>
      <c r="S402" s="237">
        <v>0</v>
      </c>
      <c r="T402" s="236">
        <f t="shared" si="67"/>
        <v>0</v>
      </c>
      <c r="U402" s="236">
        <f t="shared" si="68"/>
        <v>0</v>
      </c>
      <c r="V402" s="236">
        <f t="shared" si="69"/>
        <v>0</v>
      </c>
      <c r="W402" s="236">
        <f t="shared" si="70"/>
        <v>0</v>
      </c>
      <c r="X402" s="236">
        <f t="shared" si="71"/>
        <v>945.1400000000001</v>
      </c>
      <c r="Y402" s="238">
        <f t="shared" si="74"/>
        <v>945.1400000000001</v>
      </c>
      <c r="Z402" s="238">
        <f t="shared" si="75"/>
        <v>0</v>
      </c>
      <c r="AB402" s="219">
        <v>945.1400000000001</v>
      </c>
      <c r="AC402" s="462">
        <f t="shared" si="76"/>
        <v>0</v>
      </c>
    </row>
    <row r="403" spans="1:29" ht="30" x14ac:dyDescent="0.25">
      <c r="A403" s="191" t="s">
        <v>1880</v>
      </c>
      <c r="B403" s="228" t="s">
        <v>1882</v>
      </c>
      <c r="C403" s="193" t="s">
        <v>1883</v>
      </c>
      <c r="D403" s="193"/>
      <c r="E403" s="194">
        <v>9.89</v>
      </c>
      <c r="F403" s="229">
        <v>9.89</v>
      </c>
      <c r="G403" s="230" t="s">
        <v>33</v>
      </c>
      <c r="H403" s="231">
        <v>0</v>
      </c>
      <c r="I403" s="251">
        <v>0</v>
      </c>
      <c r="J403" s="232">
        <v>0</v>
      </c>
      <c r="K403" s="232">
        <v>0</v>
      </c>
      <c r="L403" s="233">
        <v>0</v>
      </c>
      <c r="M403" s="232">
        <f t="shared" si="72"/>
        <v>0</v>
      </c>
      <c r="N403" s="234">
        <v>0</v>
      </c>
      <c r="O403" s="232">
        <f t="shared" si="73"/>
        <v>0</v>
      </c>
      <c r="P403" s="243"/>
      <c r="Q403" s="216"/>
      <c r="R403" s="236">
        <f t="shared" si="66"/>
        <v>0</v>
      </c>
      <c r="S403" s="237">
        <v>0</v>
      </c>
      <c r="T403" s="236">
        <f t="shared" si="67"/>
        <v>0</v>
      </c>
      <c r="U403" s="236">
        <f t="shared" si="68"/>
        <v>0</v>
      </c>
      <c r="V403" s="236">
        <f t="shared" si="69"/>
        <v>0</v>
      </c>
      <c r="W403" s="236">
        <f t="shared" si="70"/>
        <v>0</v>
      </c>
      <c r="X403" s="236">
        <f t="shared" si="71"/>
        <v>0</v>
      </c>
      <c r="Y403" s="238">
        <f t="shared" si="74"/>
        <v>0</v>
      </c>
      <c r="Z403" s="238">
        <f t="shared" si="75"/>
        <v>0</v>
      </c>
      <c r="AB403" s="219">
        <v>0</v>
      </c>
      <c r="AC403" s="462">
        <f t="shared" si="76"/>
        <v>0</v>
      </c>
    </row>
    <row r="404" spans="1:29" ht="30" x14ac:dyDescent="0.25">
      <c r="A404" s="191" t="s">
        <v>1739</v>
      </c>
      <c r="B404" s="228" t="s">
        <v>1791</v>
      </c>
      <c r="C404" s="193" t="s">
        <v>1792</v>
      </c>
      <c r="D404" s="193"/>
      <c r="E404" s="194">
        <v>10</v>
      </c>
      <c r="F404" s="229">
        <v>10</v>
      </c>
      <c r="G404" s="230" t="s">
        <v>33</v>
      </c>
      <c r="H404" s="231">
        <v>0</v>
      </c>
      <c r="I404" s="251">
        <v>0</v>
      </c>
      <c r="J404" s="232">
        <v>0</v>
      </c>
      <c r="K404" s="232">
        <v>0</v>
      </c>
      <c r="L404" s="233">
        <v>0</v>
      </c>
      <c r="M404" s="232">
        <f t="shared" si="72"/>
        <v>0</v>
      </c>
      <c r="N404" s="234">
        <v>0</v>
      </c>
      <c r="O404" s="232">
        <f t="shared" si="73"/>
        <v>0</v>
      </c>
      <c r="P404" s="243"/>
      <c r="Q404" s="216"/>
      <c r="R404" s="236">
        <f t="shared" si="66"/>
        <v>0</v>
      </c>
      <c r="S404" s="237">
        <v>0</v>
      </c>
      <c r="T404" s="236">
        <f t="shared" si="67"/>
        <v>0</v>
      </c>
      <c r="U404" s="236">
        <f t="shared" si="68"/>
        <v>0</v>
      </c>
      <c r="V404" s="236">
        <f t="shared" si="69"/>
        <v>0</v>
      </c>
      <c r="W404" s="236">
        <f t="shared" si="70"/>
        <v>0</v>
      </c>
      <c r="X404" s="236">
        <f t="shared" si="71"/>
        <v>0</v>
      </c>
      <c r="Y404" s="238">
        <f t="shared" si="74"/>
        <v>0</v>
      </c>
      <c r="Z404" s="238">
        <f t="shared" si="75"/>
        <v>0</v>
      </c>
      <c r="AB404" s="219">
        <v>0</v>
      </c>
      <c r="AC404" s="462">
        <f t="shared" si="76"/>
        <v>0</v>
      </c>
    </row>
    <row r="405" spans="1:29" ht="18" x14ac:dyDescent="0.25">
      <c r="A405" s="191" t="s">
        <v>189</v>
      </c>
      <c r="B405" s="228" t="s">
        <v>204</v>
      </c>
      <c r="C405" s="193" t="s">
        <v>205</v>
      </c>
      <c r="D405" s="193"/>
      <c r="E405" s="194">
        <v>0</v>
      </c>
      <c r="F405" s="229">
        <v>0</v>
      </c>
      <c r="G405" s="230" t="s">
        <v>76</v>
      </c>
      <c r="H405" s="231">
        <v>0</v>
      </c>
      <c r="I405" s="251">
        <v>0</v>
      </c>
      <c r="J405" s="232">
        <v>0</v>
      </c>
      <c r="K405" s="232">
        <v>0</v>
      </c>
      <c r="L405" s="233">
        <v>0</v>
      </c>
      <c r="M405" s="232">
        <f t="shared" si="72"/>
        <v>0</v>
      </c>
      <c r="N405" s="234">
        <v>0</v>
      </c>
      <c r="O405" s="232">
        <f t="shared" si="73"/>
        <v>0</v>
      </c>
      <c r="P405" s="242"/>
      <c r="Q405" s="216"/>
      <c r="R405" s="236">
        <f t="shared" si="66"/>
        <v>0</v>
      </c>
      <c r="S405" s="237">
        <v>0</v>
      </c>
      <c r="T405" s="236">
        <f t="shared" si="67"/>
        <v>0</v>
      </c>
      <c r="U405" s="236">
        <f t="shared" si="68"/>
        <v>0</v>
      </c>
      <c r="V405" s="236">
        <f t="shared" si="69"/>
        <v>0</v>
      </c>
      <c r="W405" s="236">
        <f t="shared" si="70"/>
        <v>0</v>
      </c>
      <c r="X405" s="236">
        <f t="shared" si="71"/>
        <v>0</v>
      </c>
      <c r="Y405" s="238">
        <f t="shared" si="74"/>
        <v>0</v>
      </c>
      <c r="Z405" s="238">
        <f t="shared" si="75"/>
        <v>0</v>
      </c>
      <c r="AB405" s="219">
        <v>0</v>
      </c>
      <c r="AC405" s="462">
        <f t="shared" si="76"/>
        <v>0</v>
      </c>
    </row>
    <row r="406" spans="1:29" ht="45" x14ac:dyDescent="0.25">
      <c r="A406" s="191" t="s">
        <v>1741</v>
      </c>
      <c r="B406" s="228" t="s">
        <v>1742</v>
      </c>
      <c r="C406" s="193" t="s">
        <v>1743</v>
      </c>
      <c r="D406" s="193"/>
      <c r="E406" s="194">
        <v>1169</v>
      </c>
      <c r="F406" s="229">
        <v>1169</v>
      </c>
      <c r="G406" s="230" t="s">
        <v>33</v>
      </c>
      <c r="H406" s="231">
        <v>2</v>
      </c>
      <c r="I406" s="251">
        <v>0</v>
      </c>
      <c r="J406" s="232">
        <v>0</v>
      </c>
      <c r="K406" s="232">
        <v>0</v>
      </c>
      <c r="L406" s="233">
        <v>0</v>
      </c>
      <c r="M406" s="232">
        <f t="shared" si="72"/>
        <v>2</v>
      </c>
      <c r="N406" s="234">
        <v>2</v>
      </c>
      <c r="O406" s="232">
        <f t="shared" si="73"/>
        <v>0</v>
      </c>
      <c r="P406" s="242"/>
      <c r="Q406" s="216"/>
      <c r="R406" s="236">
        <f t="shared" si="66"/>
        <v>2338</v>
      </c>
      <c r="S406" s="237">
        <v>0</v>
      </c>
      <c r="T406" s="236">
        <f t="shared" si="67"/>
        <v>0</v>
      </c>
      <c r="U406" s="236">
        <f t="shared" si="68"/>
        <v>0</v>
      </c>
      <c r="V406" s="236">
        <f t="shared" si="69"/>
        <v>0</v>
      </c>
      <c r="W406" s="236">
        <f t="shared" si="70"/>
        <v>0</v>
      </c>
      <c r="X406" s="236">
        <f t="shared" si="71"/>
        <v>2338</v>
      </c>
      <c r="Y406" s="238">
        <f t="shared" si="74"/>
        <v>2338</v>
      </c>
      <c r="Z406" s="238">
        <f t="shared" si="75"/>
        <v>0</v>
      </c>
      <c r="AB406" s="219">
        <v>2338</v>
      </c>
      <c r="AC406" s="462">
        <f t="shared" si="76"/>
        <v>0</v>
      </c>
    </row>
    <row r="407" spans="1:29" ht="30" x14ac:dyDescent="0.25">
      <c r="A407" s="191" t="s">
        <v>1271</v>
      </c>
      <c r="B407" s="228" t="s">
        <v>1691</v>
      </c>
      <c r="C407" s="193" t="s">
        <v>1692</v>
      </c>
      <c r="D407" s="193"/>
      <c r="E407" s="194">
        <v>1205.33</v>
      </c>
      <c r="F407" s="229">
        <v>1205.33</v>
      </c>
      <c r="G407" s="230" t="s">
        <v>33</v>
      </c>
      <c r="H407" s="231">
        <v>0</v>
      </c>
      <c r="I407" s="251">
        <v>0</v>
      </c>
      <c r="J407" s="232">
        <v>0</v>
      </c>
      <c r="K407" s="232">
        <v>0</v>
      </c>
      <c r="L407" s="233">
        <v>0</v>
      </c>
      <c r="M407" s="232">
        <f t="shared" si="72"/>
        <v>0</v>
      </c>
      <c r="N407" s="234">
        <v>0</v>
      </c>
      <c r="O407" s="232">
        <f t="shared" si="73"/>
        <v>0</v>
      </c>
      <c r="P407" s="243"/>
      <c r="Q407" s="216"/>
      <c r="R407" s="236">
        <f t="shared" si="66"/>
        <v>0</v>
      </c>
      <c r="S407" s="237">
        <v>0</v>
      </c>
      <c r="T407" s="236">
        <f t="shared" si="67"/>
        <v>0</v>
      </c>
      <c r="U407" s="236">
        <f t="shared" si="68"/>
        <v>0</v>
      </c>
      <c r="V407" s="236">
        <f t="shared" si="69"/>
        <v>0</v>
      </c>
      <c r="W407" s="236">
        <f t="shared" si="70"/>
        <v>0</v>
      </c>
      <c r="X407" s="236">
        <f t="shared" si="71"/>
        <v>0</v>
      </c>
      <c r="Y407" s="238">
        <f t="shared" si="74"/>
        <v>0</v>
      </c>
      <c r="Z407" s="238">
        <f t="shared" si="75"/>
        <v>0</v>
      </c>
      <c r="AB407" s="219">
        <v>0</v>
      </c>
      <c r="AC407" s="462">
        <f t="shared" si="76"/>
        <v>0</v>
      </c>
    </row>
    <row r="408" spans="1:29" ht="18" x14ac:dyDescent="0.25">
      <c r="A408" s="191" t="s">
        <v>1587</v>
      </c>
      <c r="B408" s="228" t="s">
        <v>1588</v>
      </c>
      <c r="C408" s="193" t="s">
        <v>1589</v>
      </c>
      <c r="D408" s="193"/>
      <c r="E408" s="194">
        <v>125</v>
      </c>
      <c r="F408" s="229">
        <v>125</v>
      </c>
      <c r="G408" s="230" t="s">
        <v>33</v>
      </c>
      <c r="H408" s="231">
        <v>2</v>
      </c>
      <c r="I408" s="251">
        <v>0</v>
      </c>
      <c r="J408" s="232">
        <v>0</v>
      </c>
      <c r="K408" s="232">
        <v>0</v>
      </c>
      <c r="L408" s="233">
        <v>0</v>
      </c>
      <c r="M408" s="232">
        <f t="shared" si="72"/>
        <v>2</v>
      </c>
      <c r="N408" s="234">
        <v>2</v>
      </c>
      <c r="O408" s="232">
        <f t="shared" si="73"/>
        <v>0</v>
      </c>
      <c r="P408" s="243"/>
      <c r="Q408" s="216"/>
      <c r="R408" s="236">
        <f t="shared" si="66"/>
        <v>250</v>
      </c>
      <c r="S408" s="237">
        <v>0</v>
      </c>
      <c r="T408" s="236">
        <f t="shared" si="67"/>
        <v>0</v>
      </c>
      <c r="U408" s="236">
        <f t="shared" si="68"/>
        <v>0</v>
      </c>
      <c r="V408" s="236">
        <f t="shared" si="69"/>
        <v>0</v>
      </c>
      <c r="W408" s="236">
        <f t="shared" si="70"/>
        <v>0</v>
      </c>
      <c r="X408" s="236">
        <f t="shared" si="71"/>
        <v>250</v>
      </c>
      <c r="Y408" s="238">
        <f t="shared" si="74"/>
        <v>250</v>
      </c>
      <c r="Z408" s="238">
        <f t="shared" si="75"/>
        <v>0</v>
      </c>
      <c r="AB408" s="219">
        <v>250</v>
      </c>
      <c r="AC408" s="462">
        <f t="shared" si="76"/>
        <v>0</v>
      </c>
    </row>
    <row r="409" spans="1:29" ht="45" x14ac:dyDescent="0.25">
      <c r="A409" s="191" t="s">
        <v>228</v>
      </c>
      <c r="B409" s="228" t="s">
        <v>398</v>
      </c>
      <c r="C409" s="193" t="s">
        <v>399</v>
      </c>
      <c r="D409" s="193"/>
      <c r="E409" s="194">
        <v>960.61</v>
      </c>
      <c r="F409" s="229">
        <v>960.61</v>
      </c>
      <c r="G409" s="230" t="s">
        <v>33</v>
      </c>
      <c r="H409" s="231">
        <v>0</v>
      </c>
      <c r="I409" s="251">
        <v>0</v>
      </c>
      <c r="J409" s="232">
        <v>0</v>
      </c>
      <c r="K409" s="232">
        <v>0</v>
      </c>
      <c r="L409" s="233">
        <v>0</v>
      </c>
      <c r="M409" s="232">
        <f t="shared" si="72"/>
        <v>0</v>
      </c>
      <c r="N409" s="234">
        <v>0</v>
      </c>
      <c r="O409" s="232">
        <f t="shared" si="73"/>
        <v>0</v>
      </c>
      <c r="P409" s="243"/>
      <c r="Q409" s="216"/>
      <c r="R409" s="236">
        <f t="shared" si="66"/>
        <v>0</v>
      </c>
      <c r="S409" s="237">
        <v>0</v>
      </c>
      <c r="T409" s="236">
        <f t="shared" si="67"/>
        <v>0</v>
      </c>
      <c r="U409" s="236">
        <f t="shared" si="68"/>
        <v>0</v>
      </c>
      <c r="V409" s="236">
        <f t="shared" si="69"/>
        <v>0</v>
      </c>
      <c r="W409" s="236">
        <f t="shared" si="70"/>
        <v>0</v>
      </c>
      <c r="X409" s="236">
        <f t="shared" si="71"/>
        <v>0</v>
      </c>
      <c r="Y409" s="238">
        <f t="shared" si="74"/>
        <v>0</v>
      </c>
      <c r="Z409" s="238">
        <f t="shared" si="75"/>
        <v>0</v>
      </c>
      <c r="AB409" s="219">
        <v>0</v>
      </c>
      <c r="AC409" s="462">
        <f t="shared" si="76"/>
        <v>0</v>
      </c>
    </row>
    <row r="410" spans="1:29" ht="30" x14ac:dyDescent="0.25">
      <c r="A410" s="191" t="s">
        <v>228</v>
      </c>
      <c r="B410" s="228" t="s">
        <v>400</v>
      </c>
      <c r="C410" s="193" t="s">
        <v>401</v>
      </c>
      <c r="D410" s="193"/>
      <c r="E410" s="194">
        <v>977.94</v>
      </c>
      <c r="F410" s="229">
        <v>977.94</v>
      </c>
      <c r="G410" s="230" t="s">
        <v>33</v>
      </c>
      <c r="H410" s="231">
        <v>0</v>
      </c>
      <c r="I410" s="251">
        <v>0</v>
      </c>
      <c r="J410" s="232">
        <v>0</v>
      </c>
      <c r="K410" s="232">
        <v>0</v>
      </c>
      <c r="L410" s="233">
        <v>0</v>
      </c>
      <c r="M410" s="232">
        <f t="shared" si="72"/>
        <v>0</v>
      </c>
      <c r="N410" s="234">
        <v>0</v>
      </c>
      <c r="O410" s="232">
        <f t="shared" si="73"/>
        <v>0</v>
      </c>
      <c r="P410" s="243"/>
      <c r="Q410" s="216"/>
      <c r="R410" s="236">
        <f t="shared" si="66"/>
        <v>0</v>
      </c>
      <c r="S410" s="237">
        <v>0</v>
      </c>
      <c r="T410" s="236">
        <f t="shared" si="67"/>
        <v>0</v>
      </c>
      <c r="U410" s="236">
        <f t="shared" si="68"/>
        <v>0</v>
      </c>
      <c r="V410" s="236">
        <f t="shared" si="69"/>
        <v>0</v>
      </c>
      <c r="W410" s="236">
        <f t="shared" si="70"/>
        <v>0</v>
      </c>
      <c r="X410" s="236">
        <f t="shared" si="71"/>
        <v>0</v>
      </c>
      <c r="Y410" s="238">
        <f t="shared" si="74"/>
        <v>0</v>
      </c>
      <c r="Z410" s="238">
        <f t="shared" si="75"/>
        <v>0</v>
      </c>
      <c r="AB410" s="219">
        <v>0</v>
      </c>
      <c r="AC410" s="462">
        <f t="shared" si="76"/>
        <v>0</v>
      </c>
    </row>
    <row r="411" spans="1:29" ht="18" x14ac:dyDescent="0.25">
      <c r="A411" s="191" t="s">
        <v>1587</v>
      </c>
      <c r="B411" s="228" t="s">
        <v>1590</v>
      </c>
      <c r="C411" s="193" t="s">
        <v>1591</v>
      </c>
      <c r="D411" s="193"/>
      <c r="E411" s="194">
        <v>646.54999999999995</v>
      </c>
      <c r="F411" s="229">
        <v>646.54999999999995</v>
      </c>
      <c r="G411" s="230" t="s">
        <v>33</v>
      </c>
      <c r="H411" s="231">
        <v>1</v>
      </c>
      <c r="I411" s="251">
        <v>0</v>
      </c>
      <c r="J411" s="232">
        <v>0</v>
      </c>
      <c r="K411" s="232">
        <v>0</v>
      </c>
      <c r="L411" s="233">
        <v>0</v>
      </c>
      <c r="M411" s="232">
        <f t="shared" si="72"/>
        <v>1</v>
      </c>
      <c r="N411" s="234">
        <v>1</v>
      </c>
      <c r="O411" s="232">
        <f t="shared" si="73"/>
        <v>0</v>
      </c>
      <c r="P411" s="243"/>
      <c r="Q411" s="216"/>
      <c r="R411" s="236">
        <f t="shared" si="66"/>
        <v>646.54999999999995</v>
      </c>
      <c r="S411" s="237">
        <v>0</v>
      </c>
      <c r="T411" s="236">
        <f t="shared" si="67"/>
        <v>0</v>
      </c>
      <c r="U411" s="236">
        <f t="shared" si="68"/>
        <v>0</v>
      </c>
      <c r="V411" s="236">
        <f t="shared" si="69"/>
        <v>0</v>
      </c>
      <c r="W411" s="236">
        <f t="shared" si="70"/>
        <v>0</v>
      </c>
      <c r="X411" s="236">
        <f t="shared" si="71"/>
        <v>646.54999999999995</v>
      </c>
      <c r="Y411" s="238">
        <f t="shared" si="74"/>
        <v>646.54999999999995</v>
      </c>
      <c r="Z411" s="238">
        <f t="shared" si="75"/>
        <v>0</v>
      </c>
      <c r="AB411" s="219">
        <v>646.54999999999995</v>
      </c>
      <c r="AC411" s="462">
        <f t="shared" si="76"/>
        <v>0</v>
      </c>
    </row>
    <row r="412" spans="1:29" ht="30" x14ac:dyDescent="0.25">
      <c r="A412" s="191" t="s">
        <v>228</v>
      </c>
      <c r="B412" s="228" t="s">
        <v>402</v>
      </c>
      <c r="C412" s="193" t="s">
        <v>403</v>
      </c>
      <c r="D412" s="193"/>
      <c r="E412" s="205">
        <v>6.61</v>
      </c>
      <c r="F412" s="255">
        <v>6.61</v>
      </c>
      <c r="G412" s="230" t="s">
        <v>33</v>
      </c>
      <c r="H412" s="231">
        <v>1</v>
      </c>
      <c r="I412" s="251">
        <v>0</v>
      </c>
      <c r="J412" s="232">
        <v>0</v>
      </c>
      <c r="K412" s="232">
        <v>0</v>
      </c>
      <c r="L412" s="233">
        <v>0</v>
      </c>
      <c r="M412" s="232">
        <f t="shared" si="72"/>
        <v>1</v>
      </c>
      <c r="N412" s="234">
        <v>1</v>
      </c>
      <c r="O412" s="232">
        <f t="shared" si="73"/>
        <v>0</v>
      </c>
      <c r="P412" s="243"/>
      <c r="Q412" s="216"/>
      <c r="R412" s="236">
        <f t="shared" si="66"/>
        <v>6.61</v>
      </c>
      <c r="S412" s="237">
        <v>0</v>
      </c>
      <c r="T412" s="236">
        <f t="shared" si="67"/>
        <v>0</v>
      </c>
      <c r="U412" s="236">
        <f t="shared" si="68"/>
        <v>0</v>
      </c>
      <c r="V412" s="236">
        <f t="shared" si="69"/>
        <v>0</v>
      </c>
      <c r="W412" s="236">
        <f t="shared" si="70"/>
        <v>0</v>
      </c>
      <c r="X412" s="236">
        <f t="shared" si="71"/>
        <v>6.61</v>
      </c>
      <c r="Y412" s="238">
        <f t="shared" si="74"/>
        <v>6.61</v>
      </c>
      <c r="Z412" s="238">
        <f t="shared" si="75"/>
        <v>0</v>
      </c>
      <c r="AB412" s="219">
        <v>6.61</v>
      </c>
      <c r="AC412" s="462">
        <f t="shared" si="76"/>
        <v>0</v>
      </c>
    </row>
    <row r="413" spans="1:29" ht="30" x14ac:dyDescent="0.25">
      <c r="A413" s="191" t="s">
        <v>228</v>
      </c>
      <c r="B413" s="228" t="s">
        <v>404</v>
      </c>
      <c r="C413" s="193" t="s">
        <v>405</v>
      </c>
      <c r="D413" s="193"/>
      <c r="E413" s="194">
        <v>81.2</v>
      </c>
      <c r="F413" s="229">
        <v>81.2</v>
      </c>
      <c r="G413" s="230" t="s">
        <v>33</v>
      </c>
      <c r="H413" s="231">
        <v>2</v>
      </c>
      <c r="I413" s="251">
        <v>0</v>
      </c>
      <c r="J413" s="232">
        <v>0</v>
      </c>
      <c r="K413" s="232">
        <v>0</v>
      </c>
      <c r="L413" s="233">
        <v>0</v>
      </c>
      <c r="M413" s="232">
        <f t="shared" si="72"/>
        <v>2</v>
      </c>
      <c r="N413" s="234">
        <v>2</v>
      </c>
      <c r="O413" s="232">
        <f t="shared" si="73"/>
        <v>0</v>
      </c>
      <c r="P413" s="242"/>
      <c r="Q413" s="216"/>
      <c r="R413" s="236">
        <f t="shared" si="66"/>
        <v>162.4</v>
      </c>
      <c r="S413" s="237">
        <v>0</v>
      </c>
      <c r="T413" s="236">
        <f t="shared" si="67"/>
        <v>0</v>
      </c>
      <c r="U413" s="236">
        <f t="shared" si="68"/>
        <v>0</v>
      </c>
      <c r="V413" s="236">
        <f t="shared" si="69"/>
        <v>0</v>
      </c>
      <c r="W413" s="236">
        <f t="shared" si="70"/>
        <v>0</v>
      </c>
      <c r="X413" s="236">
        <f t="shared" si="71"/>
        <v>162.4</v>
      </c>
      <c r="Y413" s="238">
        <f t="shared" si="74"/>
        <v>162.4</v>
      </c>
      <c r="Z413" s="238">
        <f t="shared" si="75"/>
        <v>0</v>
      </c>
      <c r="AB413" s="219">
        <v>162.4</v>
      </c>
      <c r="AC413" s="462">
        <f t="shared" si="76"/>
        <v>0</v>
      </c>
    </row>
    <row r="414" spans="1:29" ht="18" x14ac:dyDescent="0.25">
      <c r="A414" s="191" t="s">
        <v>228</v>
      </c>
      <c r="B414" s="228" t="s">
        <v>406</v>
      </c>
      <c r="C414" s="193" t="s">
        <v>407</v>
      </c>
      <c r="D414" s="193"/>
      <c r="E414" s="194">
        <v>359.6</v>
      </c>
      <c r="F414" s="229">
        <v>359.6</v>
      </c>
      <c r="G414" s="230" t="s">
        <v>33</v>
      </c>
      <c r="H414" s="231">
        <v>7</v>
      </c>
      <c r="I414" s="251">
        <v>0</v>
      </c>
      <c r="J414" s="232">
        <v>0</v>
      </c>
      <c r="K414" s="232">
        <v>0</v>
      </c>
      <c r="L414" s="233">
        <v>0</v>
      </c>
      <c r="M414" s="232">
        <f t="shared" si="72"/>
        <v>7</v>
      </c>
      <c r="N414" s="234">
        <v>7</v>
      </c>
      <c r="O414" s="232">
        <f t="shared" si="73"/>
        <v>0</v>
      </c>
      <c r="P414" s="242"/>
      <c r="Q414" s="216"/>
      <c r="R414" s="236">
        <f t="shared" si="66"/>
        <v>2517.2000000000003</v>
      </c>
      <c r="S414" s="237">
        <v>0</v>
      </c>
      <c r="T414" s="236">
        <f t="shared" si="67"/>
        <v>0</v>
      </c>
      <c r="U414" s="236">
        <f t="shared" si="68"/>
        <v>0</v>
      </c>
      <c r="V414" s="236">
        <f t="shared" si="69"/>
        <v>0</v>
      </c>
      <c r="W414" s="236">
        <f t="shared" si="70"/>
        <v>0</v>
      </c>
      <c r="X414" s="236">
        <f t="shared" si="71"/>
        <v>2517.2000000000003</v>
      </c>
      <c r="Y414" s="238">
        <f t="shared" si="74"/>
        <v>2517.2000000000003</v>
      </c>
      <c r="Z414" s="238">
        <f t="shared" si="75"/>
        <v>0</v>
      </c>
      <c r="AB414" s="219">
        <v>2517.2000000000003</v>
      </c>
      <c r="AC414" s="462">
        <f t="shared" si="76"/>
        <v>0</v>
      </c>
    </row>
    <row r="415" spans="1:29" ht="30" x14ac:dyDescent="0.25">
      <c r="A415" s="191" t="s">
        <v>1272</v>
      </c>
      <c r="B415" s="228" t="s">
        <v>1283</v>
      </c>
      <c r="C415" s="193" t="s">
        <v>1284</v>
      </c>
      <c r="D415" s="193"/>
      <c r="E415" s="194">
        <v>4.6399999999999997</v>
      </c>
      <c r="F415" s="229">
        <v>4.6399999999999997</v>
      </c>
      <c r="G415" s="230" t="s">
        <v>33</v>
      </c>
      <c r="H415" s="231">
        <v>9</v>
      </c>
      <c r="I415" s="251">
        <v>0</v>
      </c>
      <c r="J415" s="232">
        <v>0</v>
      </c>
      <c r="K415" s="232">
        <v>0</v>
      </c>
      <c r="L415" s="233">
        <v>0</v>
      </c>
      <c r="M415" s="232">
        <f t="shared" si="72"/>
        <v>9</v>
      </c>
      <c r="N415" s="234">
        <v>9</v>
      </c>
      <c r="O415" s="232">
        <f t="shared" si="73"/>
        <v>0</v>
      </c>
      <c r="P415" s="242"/>
      <c r="Q415" s="216"/>
      <c r="R415" s="236">
        <f t="shared" si="66"/>
        <v>41.76</v>
      </c>
      <c r="S415" s="237">
        <v>0</v>
      </c>
      <c r="T415" s="236">
        <f t="shared" si="67"/>
        <v>0</v>
      </c>
      <c r="U415" s="236">
        <f t="shared" si="68"/>
        <v>0</v>
      </c>
      <c r="V415" s="236">
        <f t="shared" si="69"/>
        <v>0</v>
      </c>
      <c r="W415" s="236">
        <f t="shared" si="70"/>
        <v>0</v>
      </c>
      <c r="X415" s="236">
        <f t="shared" si="71"/>
        <v>41.76</v>
      </c>
      <c r="Y415" s="238">
        <f t="shared" si="74"/>
        <v>41.76</v>
      </c>
      <c r="Z415" s="238">
        <f t="shared" si="75"/>
        <v>0</v>
      </c>
      <c r="AB415" s="219">
        <v>41.76</v>
      </c>
      <c r="AC415" s="462">
        <f t="shared" si="76"/>
        <v>0</v>
      </c>
    </row>
    <row r="416" spans="1:29" ht="30" x14ac:dyDescent="0.25">
      <c r="A416" s="191" t="s">
        <v>228</v>
      </c>
      <c r="B416" s="228" t="s">
        <v>408</v>
      </c>
      <c r="C416" s="193" t="s">
        <v>409</v>
      </c>
      <c r="D416" s="193"/>
      <c r="E416" s="194">
        <v>61</v>
      </c>
      <c r="F416" s="229">
        <v>61</v>
      </c>
      <c r="G416" s="230" t="s">
        <v>33</v>
      </c>
      <c r="H416" s="231">
        <v>2</v>
      </c>
      <c r="I416" s="251">
        <v>0</v>
      </c>
      <c r="J416" s="232">
        <v>0</v>
      </c>
      <c r="K416" s="232">
        <v>0</v>
      </c>
      <c r="L416" s="233">
        <v>0</v>
      </c>
      <c r="M416" s="232">
        <f t="shared" si="72"/>
        <v>2</v>
      </c>
      <c r="N416" s="234">
        <v>2</v>
      </c>
      <c r="O416" s="232">
        <f t="shared" si="73"/>
        <v>0</v>
      </c>
      <c r="P416" s="242"/>
      <c r="Q416" s="216"/>
      <c r="R416" s="236">
        <f t="shared" si="66"/>
        <v>122</v>
      </c>
      <c r="S416" s="237">
        <v>0</v>
      </c>
      <c r="T416" s="236">
        <f t="shared" si="67"/>
        <v>0</v>
      </c>
      <c r="U416" s="236">
        <f t="shared" si="68"/>
        <v>0</v>
      </c>
      <c r="V416" s="236">
        <f t="shared" si="69"/>
        <v>0</v>
      </c>
      <c r="W416" s="236">
        <f t="shared" si="70"/>
        <v>0</v>
      </c>
      <c r="X416" s="236">
        <f t="shared" si="71"/>
        <v>122</v>
      </c>
      <c r="Y416" s="238">
        <f t="shared" si="74"/>
        <v>122</v>
      </c>
      <c r="Z416" s="238">
        <f t="shared" si="75"/>
        <v>0</v>
      </c>
      <c r="AB416" s="219">
        <v>122</v>
      </c>
      <c r="AC416" s="462">
        <f t="shared" si="76"/>
        <v>0</v>
      </c>
    </row>
    <row r="417" spans="1:29" ht="30" x14ac:dyDescent="0.25">
      <c r="A417" s="191" t="s">
        <v>228</v>
      </c>
      <c r="B417" s="228" t="s">
        <v>410</v>
      </c>
      <c r="C417" s="193" t="s">
        <v>411</v>
      </c>
      <c r="D417" s="193"/>
      <c r="E417" s="194">
        <v>174</v>
      </c>
      <c r="F417" s="229">
        <v>174</v>
      </c>
      <c r="G417" s="230" t="s">
        <v>33</v>
      </c>
      <c r="H417" s="231">
        <v>1</v>
      </c>
      <c r="I417" s="251">
        <v>0</v>
      </c>
      <c r="J417" s="232">
        <v>0</v>
      </c>
      <c r="K417" s="232">
        <v>0</v>
      </c>
      <c r="L417" s="233">
        <v>0</v>
      </c>
      <c r="M417" s="232">
        <f t="shared" si="72"/>
        <v>1</v>
      </c>
      <c r="N417" s="234">
        <v>1</v>
      </c>
      <c r="O417" s="232">
        <f t="shared" si="73"/>
        <v>0</v>
      </c>
      <c r="P417" s="242"/>
      <c r="Q417" s="216"/>
      <c r="R417" s="236">
        <f t="shared" si="66"/>
        <v>174</v>
      </c>
      <c r="S417" s="237">
        <v>0</v>
      </c>
      <c r="T417" s="236">
        <f t="shared" si="67"/>
        <v>0</v>
      </c>
      <c r="U417" s="236">
        <f t="shared" si="68"/>
        <v>0</v>
      </c>
      <c r="V417" s="236">
        <f t="shared" si="69"/>
        <v>0</v>
      </c>
      <c r="W417" s="236">
        <f t="shared" si="70"/>
        <v>0</v>
      </c>
      <c r="X417" s="236">
        <f t="shared" si="71"/>
        <v>174</v>
      </c>
      <c r="Y417" s="238">
        <f t="shared" si="74"/>
        <v>174</v>
      </c>
      <c r="Z417" s="238">
        <f t="shared" si="75"/>
        <v>0</v>
      </c>
      <c r="AB417" s="219">
        <v>174</v>
      </c>
      <c r="AC417" s="462">
        <f t="shared" si="76"/>
        <v>0</v>
      </c>
    </row>
    <row r="418" spans="1:29" ht="30" x14ac:dyDescent="0.25">
      <c r="A418" s="191" t="s">
        <v>228</v>
      </c>
      <c r="B418" s="228" t="s">
        <v>412</v>
      </c>
      <c r="C418" s="193" t="s">
        <v>413</v>
      </c>
      <c r="D418" s="193"/>
      <c r="E418" s="194">
        <v>353.8</v>
      </c>
      <c r="F418" s="229">
        <v>353.8</v>
      </c>
      <c r="G418" s="230" t="s">
        <v>33</v>
      </c>
      <c r="H418" s="231">
        <v>1</v>
      </c>
      <c r="I418" s="251">
        <v>0</v>
      </c>
      <c r="J418" s="232">
        <v>0</v>
      </c>
      <c r="K418" s="232">
        <v>0</v>
      </c>
      <c r="L418" s="233">
        <v>0</v>
      </c>
      <c r="M418" s="232">
        <f t="shared" si="72"/>
        <v>1</v>
      </c>
      <c r="N418" s="234">
        <v>1</v>
      </c>
      <c r="O418" s="232">
        <f t="shared" si="73"/>
        <v>0</v>
      </c>
      <c r="P418" s="242"/>
      <c r="Q418" s="216"/>
      <c r="R418" s="236">
        <f t="shared" si="66"/>
        <v>353.8</v>
      </c>
      <c r="S418" s="237">
        <v>0</v>
      </c>
      <c r="T418" s="236">
        <f t="shared" si="67"/>
        <v>0</v>
      </c>
      <c r="U418" s="236">
        <f t="shared" si="68"/>
        <v>0</v>
      </c>
      <c r="V418" s="236">
        <f t="shared" si="69"/>
        <v>0</v>
      </c>
      <c r="W418" s="236">
        <f t="shared" si="70"/>
        <v>0</v>
      </c>
      <c r="X418" s="236">
        <f t="shared" si="71"/>
        <v>353.8</v>
      </c>
      <c r="Y418" s="238">
        <f t="shared" si="74"/>
        <v>353.8</v>
      </c>
      <c r="Z418" s="238">
        <f t="shared" si="75"/>
        <v>0</v>
      </c>
      <c r="AB418" s="219">
        <v>353.8</v>
      </c>
      <c r="AC418" s="462">
        <f t="shared" si="76"/>
        <v>0</v>
      </c>
    </row>
    <row r="419" spans="1:29" ht="30" x14ac:dyDescent="0.25">
      <c r="A419" s="191" t="s">
        <v>27</v>
      </c>
      <c r="B419" s="228" t="s">
        <v>94</v>
      </c>
      <c r="C419" s="193" t="s">
        <v>95</v>
      </c>
      <c r="D419" s="193"/>
      <c r="E419" s="194">
        <v>1</v>
      </c>
      <c r="F419" s="229">
        <v>1</v>
      </c>
      <c r="G419" s="230" t="s">
        <v>33</v>
      </c>
      <c r="H419" s="231">
        <v>0</v>
      </c>
      <c r="I419" s="251">
        <v>0</v>
      </c>
      <c r="J419" s="232">
        <v>0</v>
      </c>
      <c r="K419" s="232">
        <v>0</v>
      </c>
      <c r="L419" s="233">
        <v>0</v>
      </c>
      <c r="M419" s="232">
        <f t="shared" si="72"/>
        <v>0</v>
      </c>
      <c r="N419" s="234">
        <v>0</v>
      </c>
      <c r="O419" s="232">
        <f t="shared" si="73"/>
        <v>0</v>
      </c>
      <c r="P419" s="242"/>
      <c r="Q419" s="216"/>
      <c r="R419" s="236">
        <f t="shared" si="66"/>
        <v>0</v>
      </c>
      <c r="S419" s="237">
        <v>0</v>
      </c>
      <c r="T419" s="236">
        <f t="shared" si="67"/>
        <v>0</v>
      </c>
      <c r="U419" s="236">
        <f t="shared" si="68"/>
        <v>0</v>
      </c>
      <c r="V419" s="236">
        <f t="shared" si="69"/>
        <v>0</v>
      </c>
      <c r="W419" s="236">
        <f t="shared" si="70"/>
        <v>0</v>
      </c>
      <c r="X419" s="236">
        <f t="shared" si="71"/>
        <v>0</v>
      </c>
      <c r="Y419" s="238">
        <f t="shared" si="74"/>
        <v>0</v>
      </c>
      <c r="Z419" s="238">
        <f t="shared" si="75"/>
        <v>0</v>
      </c>
      <c r="AB419" s="219">
        <v>0</v>
      </c>
      <c r="AC419" s="462">
        <f t="shared" si="76"/>
        <v>0</v>
      </c>
    </row>
    <row r="420" spans="1:29" ht="30" x14ac:dyDescent="0.25">
      <c r="A420" s="196" t="s">
        <v>27</v>
      </c>
      <c r="B420" s="245" t="s">
        <v>96</v>
      </c>
      <c r="C420" s="327" t="s">
        <v>97</v>
      </c>
      <c r="D420" s="491" t="s">
        <v>2658</v>
      </c>
      <c r="E420" s="328">
        <v>121.8</v>
      </c>
      <c r="F420" s="329">
        <v>129.91999999999999</v>
      </c>
      <c r="G420" s="330" t="s">
        <v>33</v>
      </c>
      <c r="H420" s="317">
        <v>0</v>
      </c>
      <c r="I420" s="251">
        <v>20</v>
      </c>
      <c r="J420" s="251">
        <v>0</v>
      </c>
      <c r="K420" s="251">
        <v>8</v>
      </c>
      <c r="L420" s="318">
        <v>0</v>
      </c>
      <c r="M420" s="232">
        <f t="shared" si="72"/>
        <v>12</v>
      </c>
      <c r="N420" s="252">
        <v>12</v>
      </c>
      <c r="O420" s="232">
        <f t="shared" si="73"/>
        <v>0</v>
      </c>
      <c r="P420" s="319"/>
      <c r="Q420" s="225"/>
      <c r="R420" s="236">
        <f t="shared" si="66"/>
        <v>0</v>
      </c>
      <c r="S420" s="237">
        <v>0</v>
      </c>
      <c r="T420" s="489">
        <f t="shared" si="67"/>
        <v>2598.3999999999996</v>
      </c>
      <c r="U420" s="236">
        <f t="shared" si="68"/>
        <v>0</v>
      </c>
      <c r="V420" s="236">
        <f t="shared" si="69"/>
        <v>1039.3599999999999</v>
      </c>
      <c r="W420" s="236">
        <f t="shared" si="70"/>
        <v>0</v>
      </c>
      <c r="X420" s="236">
        <f t="shared" si="71"/>
        <v>1559.0399999999997</v>
      </c>
      <c r="Y420" s="238">
        <f t="shared" si="74"/>
        <v>1559.04</v>
      </c>
      <c r="Z420" s="238">
        <f t="shared" si="75"/>
        <v>0</v>
      </c>
      <c r="AB420" s="219">
        <v>0</v>
      </c>
      <c r="AC420" s="462">
        <f t="shared" si="76"/>
        <v>0</v>
      </c>
    </row>
    <row r="421" spans="1:29" ht="45" x14ac:dyDescent="0.25">
      <c r="A421" s="191" t="s">
        <v>27</v>
      </c>
      <c r="B421" s="228" t="s">
        <v>98</v>
      </c>
      <c r="C421" s="202" t="s">
        <v>99</v>
      </c>
      <c r="D421" s="491" t="s">
        <v>2658</v>
      </c>
      <c r="E421" s="203">
        <v>104.4</v>
      </c>
      <c r="F421" s="250">
        <v>129.91999999999999</v>
      </c>
      <c r="G421" s="316" t="s">
        <v>33</v>
      </c>
      <c r="H421" s="317">
        <v>108</v>
      </c>
      <c r="I421" s="251">
        <v>10</v>
      </c>
      <c r="J421" s="251">
        <v>0</v>
      </c>
      <c r="K421" s="251">
        <v>7</v>
      </c>
      <c r="L421" s="318">
        <v>0</v>
      </c>
      <c r="M421" s="232">
        <f t="shared" si="72"/>
        <v>111</v>
      </c>
      <c r="N421" s="252">
        <v>111</v>
      </c>
      <c r="O421" s="232">
        <f t="shared" si="73"/>
        <v>0</v>
      </c>
      <c r="P421" s="322"/>
      <c r="Q421" s="216"/>
      <c r="R421" s="236">
        <f t="shared" si="66"/>
        <v>11275.2</v>
      </c>
      <c r="S421" s="237">
        <v>2756.16</v>
      </c>
      <c r="T421" s="489">
        <f t="shared" si="67"/>
        <v>1299.1999999999998</v>
      </c>
      <c r="U421" s="236">
        <f t="shared" si="68"/>
        <v>0</v>
      </c>
      <c r="V421" s="236">
        <f t="shared" si="69"/>
        <v>909.43999999999994</v>
      </c>
      <c r="W421" s="236">
        <f t="shared" si="70"/>
        <v>0</v>
      </c>
      <c r="X421" s="236">
        <f t="shared" si="71"/>
        <v>14421.12</v>
      </c>
      <c r="Y421" s="238">
        <f t="shared" si="74"/>
        <v>14421.119999999999</v>
      </c>
      <c r="Z421" s="238">
        <f t="shared" si="75"/>
        <v>0</v>
      </c>
      <c r="AB421" s="219">
        <v>11275.2</v>
      </c>
      <c r="AC421" s="462">
        <f t="shared" si="76"/>
        <v>0</v>
      </c>
    </row>
    <row r="422" spans="1:29" ht="30" x14ac:dyDescent="0.25">
      <c r="A422" s="191" t="s">
        <v>27</v>
      </c>
      <c r="B422" s="228" t="s">
        <v>100</v>
      </c>
      <c r="C422" s="193" t="s">
        <v>101</v>
      </c>
      <c r="D422" s="193"/>
      <c r="E422" s="194">
        <v>0</v>
      </c>
      <c r="F422" s="229">
        <v>0</v>
      </c>
      <c r="G422" s="230" t="s">
        <v>33</v>
      </c>
      <c r="H422" s="231">
        <v>0</v>
      </c>
      <c r="I422" s="251">
        <v>0</v>
      </c>
      <c r="J422" s="232">
        <v>0</v>
      </c>
      <c r="K422" s="232">
        <v>0</v>
      </c>
      <c r="L422" s="233">
        <v>0</v>
      </c>
      <c r="M422" s="232">
        <f t="shared" si="72"/>
        <v>0</v>
      </c>
      <c r="N422" s="234">
        <v>0</v>
      </c>
      <c r="O422" s="232">
        <f t="shared" si="73"/>
        <v>0</v>
      </c>
      <c r="P422" s="243"/>
      <c r="Q422" s="216"/>
      <c r="R422" s="236">
        <f t="shared" si="66"/>
        <v>0</v>
      </c>
      <c r="S422" s="237">
        <v>0</v>
      </c>
      <c r="T422" s="236">
        <f t="shared" si="67"/>
        <v>0</v>
      </c>
      <c r="U422" s="236">
        <f t="shared" si="68"/>
        <v>0</v>
      </c>
      <c r="V422" s="236">
        <f t="shared" si="69"/>
        <v>0</v>
      </c>
      <c r="W422" s="236">
        <f t="shared" si="70"/>
        <v>0</v>
      </c>
      <c r="X422" s="236">
        <f t="shared" si="71"/>
        <v>0</v>
      </c>
      <c r="Y422" s="238">
        <f t="shared" si="74"/>
        <v>0</v>
      </c>
      <c r="Z422" s="238">
        <f t="shared" si="75"/>
        <v>0</v>
      </c>
      <c r="AB422" s="219">
        <v>0</v>
      </c>
      <c r="AC422" s="462">
        <f t="shared" si="76"/>
        <v>0</v>
      </c>
    </row>
    <row r="423" spans="1:29" ht="30" x14ac:dyDescent="0.25">
      <c r="A423" s="191" t="s">
        <v>27</v>
      </c>
      <c r="B423" s="228" t="s">
        <v>102</v>
      </c>
      <c r="C423" s="193" t="s">
        <v>103</v>
      </c>
      <c r="D423" s="193"/>
      <c r="E423" s="194">
        <v>67.86</v>
      </c>
      <c r="F423" s="229">
        <v>67.86</v>
      </c>
      <c r="G423" s="230" t="s">
        <v>33</v>
      </c>
      <c r="H423" s="231">
        <v>11</v>
      </c>
      <c r="I423" s="251">
        <v>0</v>
      </c>
      <c r="J423" s="232">
        <v>0</v>
      </c>
      <c r="K423" s="232">
        <v>0</v>
      </c>
      <c r="L423" s="233">
        <v>0</v>
      </c>
      <c r="M423" s="232">
        <f t="shared" si="72"/>
        <v>11</v>
      </c>
      <c r="N423" s="234">
        <v>11</v>
      </c>
      <c r="O423" s="232">
        <f t="shared" si="73"/>
        <v>0</v>
      </c>
      <c r="P423" s="243"/>
      <c r="Q423" s="216"/>
      <c r="R423" s="236">
        <f t="shared" si="66"/>
        <v>746.46</v>
      </c>
      <c r="S423" s="237">
        <v>0</v>
      </c>
      <c r="T423" s="236">
        <f t="shared" si="67"/>
        <v>0</v>
      </c>
      <c r="U423" s="236">
        <f t="shared" si="68"/>
        <v>0</v>
      </c>
      <c r="V423" s="236">
        <f t="shared" si="69"/>
        <v>0</v>
      </c>
      <c r="W423" s="236">
        <f t="shared" si="70"/>
        <v>0</v>
      </c>
      <c r="X423" s="236">
        <f t="shared" si="71"/>
        <v>746.46</v>
      </c>
      <c r="Y423" s="238">
        <f t="shared" si="74"/>
        <v>746.46</v>
      </c>
      <c r="Z423" s="238">
        <f t="shared" si="75"/>
        <v>0</v>
      </c>
      <c r="AB423" s="219">
        <v>746.46</v>
      </c>
      <c r="AC423" s="462">
        <f t="shared" si="76"/>
        <v>0</v>
      </c>
    </row>
    <row r="424" spans="1:29" ht="30" x14ac:dyDescent="0.25">
      <c r="A424" s="191" t="s">
        <v>1739</v>
      </c>
      <c r="B424" s="228" t="s">
        <v>1793</v>
      </c>
      <c r="C424" s="193" t="s">
        <v>1794</v>
      </c>
      <c r="D424" s="193"/>
      <c r="E424" s="194">
        <v>0</v>
      </c>
      <c r="F424" s="229">
        <v>0</v>
      </c>
      <c r="G424" s="230" t="s">
        <v>33</v>
      </c>
      <c r="H424" s="231">
        <v>0</v>
      </c>
      <c r="I424" s="251">
        <v>0</v>
      </c>
      <c r="J424" s="232">
        <v>0</v>
      </c>
      <c r="K424" s="232">
        <v>0</v>
      </c>
      <c r="L424" s="233">
        <v>0</v>
      </c>
      <c r="M424" s="232">
        <f t="shared" si="72"/>
        <v>0</v>
      </c>
      <c r="N424" s="234">
        <v>0</v>
      </c>
      <c r="O424" s="232">
        <f t="shared" si="73"/>
        <v>0</v>
      </c>
      <c r="P424" s="243"/>
      <c r="Q424" s="216"/>
      <c r="R424" s="236">
        <f t="shared" si="66"/>
        <v>0</v>
      </c>
      <c r="S424" s="237">
        <v>0</v>
      </c>
      <c r="T424" s="236">
        <f t="shared" si="67"/>
        <v>0</v>
      </c>
      <c r="U424" s="236">
        <f t="shared" si="68"/>
        <v>0</v>
      </c>
      <c r="V424" s="236">
        <f t="shared" si="69"/>
        <v>0</v>
      </c>
      <c r="W424" s="236">
        <f t="shared" si="70"/>
        <v>0</v>
      </c>
      <c r="X424" s="236">
        <f t="shared" si="71"/>
        <v>0</v>
      </c>
      <c r="Y424" s="238">
        <f t="shared" si="74"/>
        <v>0</v>
      </c>
      <c r="Z424" s="238">
        <f t="shared" si="75"/>
        <v>0</v>
      </c>
      <c r="AB424" s="219">
        <v>0</v>
      </c>
      <c r="AC424" s="462">
        <f t="shared" si="76"/>
        <v>0</v>
      </c>
    </row>
    <row r="425" spans="1:29" x14ac:dyDescent="0.25">
      <c r="A425" s="191" t="s">
        <v>1423</v>
      </c>
      <c r="B425" s="228" t="s">
        <v>1962</v>
      </c>
      <c r="C425" s="193" t="s">
        <v>1963</v>
      </c>
      <c r="D425" s="193"/>
      <c r="E425" s="194">
        <v>950</v>
      </c>
      <c r="F425" s="229">
        <v>950</v>
      </c>
      <c r="G425" s="230" t="s">
        <v>33</v>
      </c>
      <c r="H425" s="231">
        <v>0</v>
      </c>
      <c r="I425" s="251">
        <v>0</v>
      </c>
      <c r="J425" s="232">
        <v>0</v>
      </c>
      <c r="K425" s="232">
        <v>0</v>
      </c>
      <c r="L425" s="233">
        <v>0</v>
      </c>
      <c r="M425" s="232">
        <f t="shared" si="72"/>
        <v>0</v>
      </c>
      <c r="N425" s="234">
        <v>0</v>
      </c>
      <c r="O425" s="232">
        <f t="shared" si="73"/>
        <v>0</v>
      </c>
      <c r="P425" s="243"/>
      <c r="Q425" s="216"/>
      <c r="R425" s="236">
        <f t="shared" si="66"/>
        <v>0</v>
      </c>
      <c r="S425" s="237">
        <v>0</v>
      </c>
      <c r="T425" s="236">
        <f t="shared" si="67"/>
        <v>0</v>
      </c>
      <c r="U425" s="236">
        <f t="shared" si="68"/>
        <v>0</v>
      </c>
      <c r="V425" s="236">
        <f t="shared" si="69"/>
        <v>0</v>
      </c>
      <c r="W425" s="236">
        <f t="shared" si="70"/>
        <v>0</v>
      </c>
      <c r="X425" s="236">
        <f t="shared" si="71"/>
        <v>0</v>
      </c>
      <c r="Y425" s="238">
        <f t="shared" si="74"/>
        <v>0</v>
      </c>
      <c r="Z425" s="238">
        <f t="shared" si="75"/>
        <v>0</v>
      </c>
      <c r="AB425" s="219">
        <v>0</v>
      </c>
      <c r="AC425" s="462">
        <f t="shared" si="76"/>
        <v>0</v>
      </c>
    </row>
    <row r="426" spans="1:29" x14ac:dyDescent="0.25">
      <c r="A426" s="191"/>
      <c r="B426" s="228" t="s">
        <v>2479</v>
      </c>
      <c r="C426" s="228" t="s">
        <v>1964</v>
      </c>
      <c r="D426" s="228"/>
      <c r="E426" s="194">
        <v>162.4</v>
      </c>
      <c r="F426" s="229">
        <v>162.4</v>
      </c>
      <c r="G426" s="230" t="s">
        <v>33</v>
      </c>
      <c r="H426" s="231">
        <v>5</v>
      </c>
      <c r="I426" s="251">
        <v>0</v>
      </c>
      <c r="J426" s="232">
        <v>0</v>
      </c>
      <c r="K426" s="232">
        <v>1</v>
      </c>
      <c r="L426" s="233">
        <v>0</v>
      </c>
      <c r="M426" s="232">
        <f t="shared" si="72"/>
        <v>4</v>
      </c>
      <c r="N426" s="234">
        <v>4</v>
      </c>
      <c r="O426" s="232">
        <f t="shared" si="73"/>
        <v>0</v>
      </c>
      <c r="P426" s="243"/>
      <c r="Q426" s="216"/>
      <c r="R426" s="236">
        <f t="shared" si="66"/>
        <v>812</v>
      </c>
      <c r="S426" s="237">
        <v>0</v>
      </c>
      <c r="T426" s="236">
        <f t="shared" si="67"/>
        <v>0</v>
      </c>
      <c r="U426" s="236">
        <f t="shared" si="68"/>
        <v>0</v>
      </c>
      <c r="V426" s="236">
        <f t="shared" si="69"/>
        <v>162.4</v>
      </c>
      <c r="W426" s="236">
        <f t="shared" si="70"/>
        <v>0</v>
      </c>
      <c r="X426" s="236">
        <f t="shared" si="71"/>
        <v>649.6</v>
      </c>
      <c r="Y426" s="238">
        <f t="shared" si="74"/>
        <v>649.6</v>
      </c>
      <c r="Z426" s="238">
        <f t="shared" si="75"/>
        <v>0</v>
      </c>
      <c r="AB426" s="219">
        <v>812.00000000000011</v>
      </c>
      <c r="AC426" s="462">
        <f t="shared" si="76"/>
        <v>0</v>
      </c>
    </row>
    <row r="427" spans="1:29" ht="30" x14ac:dyDescent="0.25">
      <c r="A427" s="191" t="s">
        <v>674</v>
      </c>
      <c r="B427" s="228" t="s">
        <v>793</v>
      </c>
      <c r="C427" s="193" t="s">
        <v>794</v>
      </c>
      <c r="D427" s="193"/>
      <c r="E427" s="194">
        <v>190</v>
      </c>
      <c r="F427" s="229">
        <v>190</v>
      </c>
      <c r="G427" s="230" t="s">
        <v>33</v>
      </c>
      <c r="H427" s="231">
        <v>0</v>
      </c>
      <c r="I427" s="251">
        <v>0</v>
      </c>
      <c r="J427" s="232">
        <v>0</v>
      </c>
      <c r="K427" s="232">
        <v>0</v>
      </c>
      <c r="L427" s="233">
        <v>0</v>
      </c>
      <c r="M427" s="232">
        <f t="shared" si="72"/>
        <v>0</v>
      </c>
      <c r="N427" s="234">
        <v>0</v>
      </c>
      <c r="O427" s="232">
        <f t="shared" si="73"/>
        <v>0</v>
      </c>
      <c r="P427" s="242"/>
      <c r="Q427" s="216"/>
      <c r="R427" s="236">
        <f t="shared" si="66"/>
        <v>0</v>
      </c>
      <c r="S427" s="237">
        <v>0</v>
      </c>
      <c r="T427" s="236">
        <f t="shared" si="67"/>
        <v>0</v>
      </c>
      <c r="U427" s="236">
        <f t="shared" si="68"/>
        <v>0</v>
      </c>
      <c r="V427" s="236">
        <f t="shared" si="69"/>
        <v>0</v>
      </c>
      <c r="W427" s="236">
        <f t="shared" si="70"/>
        <v>0</v>
      </c>
      <c r="X427" s="236">
        <f t="shared" si="71"/>
        <v>0</v>
      </c>
      <c r="Y427" s="238">
        <f t="shared" si="74"/>
        <v>0</v>
      </c>
      <c r="Z427" s="238">
        <f t="shared" si="75"/>
        <v>0</v>
      </c>
      <c r="AB427" s="219">
        <v>0</v>
      </c>
      <c r="AC427" s="462">
        <f t="shared" si="76"/>
        <v>0</v>
      </c>
    </row>
    <row r="428" spans="1:29" x14ac:dyDescent="0.25">
      <c r="A428" s="191" t="s">
        <v>1423</v>
      </c>
      <c r="B428" s="228" t="s">
        <v>1965</v>
      </c>
      <c r="C428" s="193" t="s">
        <v>1966</v>
      </c>
      <c r="D428" s="193"/>
      <c r="E428" s="194">
        <v>88.16</v>
      </c>
      <c r="F428" s="229">
        <v>88.16</v>
      </c>
      <c r="G428" s="230" t="s">
        <v>53</v>
      </c>
      <c r="H428" s="231">
        <v>3</v>
      </c>
      <c r="I428" s="251">
        <v>0</v>
      </c>
      <c r="J428" s="232">
        <v>0</v>
      </c>
      <c r="K428" s="232">
        <v>0</v>
      </c>
      <c r="L428" s="233">
        <v>0</v>
      </c>
      <c r="M428" s="232">
        <f t="shared" si="72"/>
        <v>3</v>
      </c>
      <c r="N428" s="234">
        <v>3</v>
      </c>
      <c r="O428" s="232">
        <f t="shared" si="73"/>
        <v>0</v>
      </c>
      <c r="P428" s="243"/>
      <c r="Q428" s="216"/>
      <c r="R428" s="236">
        <f t="shared" si="66"/>
        <v>264.48</v>
      </c>
      <c r="S428" s="237">
        <v>0</v>
      </c>
      <c r="T428" s="236">
        <f t="shared" si="67"/>
        <v>0</v>
      </c>
      <c r="U428" s="236">
        <f t="shared" si="68"/>
        <v>0</v>
      </c>
      <c r="V428" s="236">
        <f t="shared" si="69"/>
        <v>0</v>
      </c>
      <c r="W428" s="236">
        <f t="shared" si="70"/>
        <v>0</v>
      </c>
      <c r="X428" s="236">
        <f t="shared" si="71"/>
        <v>264.48</v>
      </c>
      <c r="Y428" s="238">
        <f t="shared" si="74"/>
        <v>264.48</v>
      </c>
      <c r="Z428" s="238">
        <f t="shared" si="75"/>
        <v>0</v>
      </c>
      <c r="AB428" s="219">
        <v>264.48</v>
      </c>
      <c r="AC428" s="462">
        <f t="shared" si="76"/>
        <v>0</v>
      </c>
    </row>
    <row r="429" spans="1:29" ht="45" x14ac:dyDescent="0.25">
      <c r="A429" s="191" t="s">
        <v>228</v>
      </c>
      <c r="B429" s="228" t="s">
        <v>414</v>
      </c>
      <c r="C429" s="193" t="s">
        <v>415</v>
      </c>
      <c r="D429" s="193"/>
      <c r="E429" s="194">
        <v>348.43</v>
      </c>
      <c r="F429" s="229">
        <v>348.43</v>
      </c>
      <c r="G429" s="230" t="s">
        <v>33</v>
      </c>
      <c r="H429" s="231">
        <v>0</v>
      </c>
      <c r="I429" s="251">
        <v>0</v>
      </c>
      <c r="J429" s="232">
        <v>0</v>
      </c>
      <c r="K429" s="232">
        <v>0</v>
      </c>
      <c r="L429" s="233">
        <v>0</v>
      </c>
      <c r="M429" s="232">
        <f t="shared" si="72"/>
        <v>0</v>
      </c>
      <c r="N429" s="234">
        <v>0</v>
      </c>
      <c r="O429" s="232">
        <f t="shared" si="73"/>
        <v>0</v>
      </c>
      <c r="P429" s="242"/>
      <c r="Q429" s="216"/>
      <c r="R429" s="236">
        <f t="shared" si="66"/>
        <v>0</v>
      </c>
      <c r="S429" s="237">
        <v>0</v>
      </c>
      <c r="T429" s="236">
        <f t="shared" si="67"/>
        <v>0</v>
      </c>
      <c r="U429" s="236">
        <f t="shared" si="68"/>
        <v>0</v>
      </c>
      <c r="V429" s="236">
        <f t="shared" si="69"/>
        <v>0</v>
      </c>
      <c r="W429" s="236">
        <f t="shared" si="70"/>
        <v>0</v>
      </c>
      <c r="X429" s="236">
        <f t="shared" si="71"/>
        <v>0</v>
      </c>
      <c r="Y429" s="238">
        <f t="shared" si="74"/>
        <v>0</v>
      </c>
      <c r="Z429" s="238">
        <f t="shared" si="75"/>
        <v>0</v>
      </c>
      <c r="AB429" s="219">
        <v>0</v>
      </c>
      <c r="AC429" s="462">
        <f t="shared" si="76"/>
        <v>0</v>
      </c>
    </row>
    <row r="430" spans="1:29" ht="45" x14ac:dyDescent="0.25">
      <c r="A430" s="191" t="s">
        <v>228</v>
      </c>
      <c r="B430" s="228" t="s">
        <v>416</v>
      </c>
      <c r="C430" s="193" t="s">
        <v>417</v>
      </c>
      <c r="D430" s="193"/>
      <c r="E430" s="194">
        <v>917.21</v>
      </c>
      <c r="F430" s="229">
        <v>917.21</v>
      </c>
      <c r="G430" s="230" t="s">
        <v>33</v>
      </c>
      <c r="H430" s="231">
        <v>0</v>
      </c>
      <c r="I430" s="251">
        <v>0</v>
      </c>
      <c r="J430" s="232">
        <v>0</v>
      </c>
      <c r="K430" s="232">
        <v>0</v>
      </c>
      <c r="L430" s="233">
        <v>0</v>
      </c>
      <c r="M430" s="232">
        <f t="shared" si="72"/>
        <v>0</v>
      </c>
      <c r="N430" s="234">
        <v>0</v>
      </c>
      <c r="O430" s="232">
        <f t="shared" si="73"/>
        <v>0</v>
      </c>
      <c r="P430" s="242"/>
      <c r="Q430" s="216"/>
      <c r="R430" s="236">
        <f t="shared" si="66"/>
        <v>0</v>
      </c>
      <c r="S430" s="237">
        <v>0</v>
      </c>
      <c r="T430" s="236">
        <f t="shared" si="67"/>
        <v>0</v>
      </c>
      <c r="U430" s="236">
        <f t="shared" si="68"/>
        <v>0</v>
      </c>
      <c r="V430" s="236">
        <f t="shared" si="69"/>
        <v>0</v>
      </c>
      <c r="W430" s="236">
        <f t="shared" si="70"/>
        <v>0</v>
      </c>
      <c r="X430" s="236">
        <f t="shared" si="71"/>
        <v>0</v>
      </c>
      <c r="Y430" s="238">
        <f t="shared" si="74"/>
        <v>0</v>
      </c>
      <c r="Z430" s="238">
        <f t="shared" si="75"/>
        <v>0</v>
      </c>
      <c r="AB430" s="219">
        <v>0</v>
      </c>
      <c r="AC430" s="462">
        <f t="shared" si="76"/>
        <v>0</v>
      </c>
    </row>
    <row r="431" spans="1:29" ht="45" x14ac:dyDescent="0.25">
      <c r="A431" s="191" t="s">
        <v>228</v>
      </c>
      <c r="B431" s="228" t="s">
        <v>418</v>
      </c>
      <c r="C431" s="193" t="s">
        <v>419</v>
      </c>
      <c r="D431" s="193"/>
      <c r="E431" s="194">
        <v>663.07</v>
      </c>
      <c r="F431" s="229">
        <v>663.07</v>
      </c>
      <c r="G431" s="230" t="s">
        <v>33</v>
      </c>
      <c r="H431" s="231">
        <v>0</v>
      </c>
      <c r="I431" s="251">
        <v>0</v>
      </c>
      <c r="J431" s="232">
        <v>0</v>
      </c>
      <c r="K431" s="232">
        <v>0</v>
      </c>
      <c r="L431" s="233">
        <v>0</v>
      </c>
      <c r="M431" s="232">
        <f t="shared" si="72"/>
        <v>0</v>
      </c>
      <c r="N431" s="234">
        <v>0</v>
      </c>
      <c r="O431" s="232">
        <f t="shared" si="73"/>
        <v>0</v>
      </c>
      <c r="P431" s="246"/>
      <c r="Q431" s="216"/>
      <c r="R431" s="236">
        <f t="shared" si="66"/>
        <v>0</v>
      </c>
      <c r="S431" s="237">
        <v>0</v>
      </c>
      <c r="T431" s="236">
        <f t="shared" si="67"/>
        <v>0</v>
      </c>
      <c r="U431" s="236">
        <f t="shared" si="68"/>
        <v>0</v>
      </c>
      <c r="V431" s="236">
        <f t="shared" si="69"/>
        <v>0</v>
      </c>
      <c r="W431" s="236">
        <f t="shared" si="70"/>
        <v>0</v>
      </c>
      <c r="X431" s="236">
        <f t="shared" si="71"/>
        <v>0</v>
      </c>
      <c r="Y431" s="238">
        <f t="shared" si="74"/>
        <v>0</v>
      </c>
      <c r="Z431" s="238">
        <f t="shared" si="75"/>
        <v>0</v>
      </c>
      <c r="AB431" s="219">
        <v>0</v>
      </c>
      <c r="AC431" s="462">
        <f t="shared" si="76"/>
        <v>0</v>
      </c>
    </row>
    <row r="432" spans="1:29" ht="18" x14ac:dyDescent="0.25">
      <c r="A432" s="191" t="s">
        <v>1053</v>
      </c>
      <c r="B432" s="228" t="s">
        <v>1156</v>
      </c>
      <c r="C432" s="193" t="s">
        <v>1157</v>
      </c>
      <c r="D432" s="193"/>
      <c r="E432" s="194">
        <v>168.99</v>
      </c>
      <c r="F432" s="229">
        <v>168.99</v>
      </c>
      <c r="G432" s="230" t="s">
        <v>33</v>
      </c>
      <c r="H432" s="231">
        <v>0</v>
      </c>
      <c r="I432" s="251">
        <v>0</v>
      </c>
      <c r="J432" s="232">
        <v>0</v>
      </c>
      <c r="K432" s="232">
        <v>0</v>
      </c>
      <c r="L432" s="233">
        <v>0</v>
      </c>
      <c r="M432" s="232">
        <f t="shared" si="72"/>
        <v>0</v>
      </c>
      <c r="N432" s="234">
        <v>0</v>
      </c>
      <c r="O432" s="232">
        <f t="shared" si="73"/>
        <v>0</v>
      </c>
      <c r="P432" s="243"/>
      <c r="Q432" s="216"/>
      <c r="R432" s="236">
        <f t="shared" si="66"/>
        <v>0</v>
      </c>
      <c r="S432" s="237">
        <v>0</v>
      </c>
      <c r="T432" s="236">
        <f t="shared" si="67"/>
        <v>0</v>
      </c>
      <c r="U432" s="236">
        <f t="shared" si="68"/>
        <v>0</v>
      </c>
      <c r="V432" s="236">
        <f t="shared" si="69"/>
        <v>0</v>
      </c>
      <c r="W432" s="236">
        <f t="shared" si="70"/>
        <v>0</v>
      </c>
      <c r="X432" s="236">
        <f t="shared" si="71"/>
        <v>0</v>
      </c>
      <c r="Y432" s="238">
        <f t="shared" si="74"/>
        <v>0</v>
      </c>
      <c r="Z432" s="238">
        <f t="shared" si="75"/>
        <v>0</v>
      </c>
      <c r="AB432" s="219">
        <v>0</v>
      </c>
      <c r="AC432" s="462">
        <f t="shared" si="76"/>
        <v>0</v>
      </c>
    </row>
    <row r="433" spans="1:29" ht="30" x14ac:dyDescent="0.25">
      <c r="A433" s="191" t="s">
        <v>1423</v>
      </c>
      <c r="B433" s="228" t="s">
        <v>1967</v>
      </c>
      <c r="C433" s="193" t="s">
        <v>1968</v>
      </c>
      <c r="D433" s="193"/>
      <c r="E433" s="194">
        <v>218.08</v>
      </c>
      <c r="F433" s="229">
        <v>218.08</v>
      </c>
      <c r="G433" s="230" t="s">
        <v>33</v>
      </c>
      <c r="H433" s="231">
        <v>0</v>
      </c>
      <c r="I433" s="251">
        <v>0</v>
      </c>
      <c r="J433" s="232">
        <v>0</v>
      </c>
      <c r="K433" s="232">
        <v>0</v>
      </c>
      <c r="L433" s="233">
        <v>0</v>
      </c>
      <c r="M433" s="232">
        <f t="shared" si="72"/>
        <v>0</v>
      </c>
      <c r="N433" s="234">
        <v>0</v>
      </c>
      <c r="O433" s="232">
        <f t="shared" si="73"/>
        <v>0</v>
      </c>
      <c r="P433" s="243"/>
      <c r="Q433" s="216"/>
      <c r="R433" s="236">
        <f t="shared" si="66"/>
        <v>0</v>
      </c>
      <c r="S433" s="237">
        <v>0</v>
      </c>
      <c r="T433" s="236">
        <f t="shared" si="67"/>
        <v>0</v>
      </c>
      <c r="U433" s="236">
        <f t="shared" si="68"/>
        <v>0</v>
      </c>
      <c r="V433" s="236">
        <f t="shared" si="69"/>
        <v>0</v>
      </c>
      <c r="W433" s="236">
        <f t="shared" si="70"/>
        <v>0</v>
      </c>
      <c r="X433" s="236">
        <f t="shared" si="71"/>
        <v>0</v>
      </c>
      <c r="Y433" s="238">
        <f t="shared" si="74"/>
        <v>0</v>
      </c>
      <c r="Z433" s="238">
        <f t="shared" si="75"/>
        <v>0</v>
      </c>
      <c r="AB433" s="219">
        <v>0</v>
      </c>
      <c r="AC433" s="462">
        <f t="shared" si="76"/>
        <v>0</v>
      </c>
    </row>
    <row r="434" spans="1:29" ht="30" x14ac:dyDescent="0.25">
      <c r="A434" s="191" t="s">
        <v>1270</v>
      </c>
      <c r="B434" s="228" t="s">
        <v>1518</v>
      </c>
      <c r="C434" s="193" t="s">
        <v>1519</v>
      </c>
      <c r="D434" s="193"/>
      <c r="E434" s="194">
        <v>276.54000000000002</v>
      </c>
      <c r="F434" s="229">
        <v>276.54000000000002</v>
      </c>
      <c r="G434" s="230" t="s">
        <v>33</v>
      </c>
      <c r="H434" s="231">
        <v>1</v>
      </c>
      <c r="I434" s="251">
        <v>0</v>
      </c>
      <c r="J434" s="232">
        <v>0</v>
      </c>
      <c r="K434" s="232">
        <v>0</v>
      </c>
      <c r="L434" s="233">
        <v>0</v>
      </c>
      <c r="M434" s="232">
        <f t="shared" si="72"/>
        <v>1</v>
      </c>
      <c r="N434" s="234">
        <v>1</v>
      </c>
      <c r="O434" s="232">
        <f t="shared" si="73"/>
        <v>0</v>
      </c>
      <c r="P434" s="242"/>
      <c r="Q434" s="216"/>
      <c r="R434" s="236">
        <f t="shared" si="66"/>
        <v>276.54000000000002</v>
      </c>
      <c r="S434" s="237">
        <v>0</v>
      </c>
      <c r="T434" s="236">
        <f t="shared" si="67"/>
        <v>0</v>
      </c>
      <c r="U434" s="236">
        <f t="shared" si="68"/>
        <v>0</v>
      </c>
      <c r="V434" s="236">
        <f t="shared" si="69"/>
        <v>0</v>
      </c>
      <c r="W434" s="236">
        <f t="shared" si="70"/>
        <v>0</v>
      </c>
      <c r="X434" s="236">
        <f t="shared" si="71"/>
        <v>276.54000000000002</v>
      </c>
      <c r="Y434" s="238">
        <f t="shared" si="74"/>
        <v>276.54000000000002</v>
      </c>
      <c r="Z434" s="238">
        <f t="shared" si="75"/>
        <v>0</v>
      </c>
      <c r="AB434" s="219">
        <v>276.54000000000002</v>
      </c>
      <c r="AC434" s="462">
        <f t="shared" si="76"/>
        <v>0</v>
      </c>
    </row>
    <row r="435" spans="1:29" ht="18" x14ac:dyDescent="0.25">
      <c r="A435" s="191" t="s">
        <v>1270</v>
      </c>
      <c r="B435" s="228" t="s">
        <v>1520</v>
      </c>
      <c r="C435" s="193" t="s">
        <v>1521</v>
      </c>
      <c r="D435" s="193"/>
      <c r="E435" s="194">
        <v>161.94</v>
      </c>
      <c r="F435" s="229">
        <v>161.94</v>
      </c>
      <c r="G435" s="230" t="s">
        <v>33</v>
      </c>
      <c r="H435" s="231">
        <v>7</v>
      </c>
      <c r="I435" s="251">
        <v>0</v>
      </c>
      <c r="J435" s="232">
        <v>0</v>
      </c>
      <c r="K435" s="232">
        <v>1</v>
      </c>
      <c r="L435" s="233">
        <v>0</v>
      </c>
      <c r="M435" s="232">
        <f t="shared" si="72"/>
        <v>6</v>
      </c>
      <c r="N435" s="234">
        <v>6</v>
      </c>
      <c r="O435" s="232">
        <f t="shared" si="73"/>
        <v>0</v>
      </c>
      <c r="P435" s="243"/>
      <c r="Q435" s="216"/>
      <c r="R435" s="236">
        <f t="shared" si="66"/>
        <v>1133.58</v>
      </c>
      <c r="S435" s="237">
        <v>0</v>
      </c>
      <c r="T435" s="236">
        <f t="shared" si="67"/>
        <v>0</v>
      </c>
      <c r="U435" s="236">
        <f t="shared" si="68"/>
        <v>0</v>
      </c>
      <c r="V435" s="236">
        <f t="shared" si="69"/>
        <v>161.94</v>
      </c>
      <c r="W435" s="236">
        <f t="shared" si="70"/>
        <v>0</v>
      </c>
      <c r="X435" s="236">
        <f t="shared" si="71"/>
        <v>971.63999999999987</v>
      </c>
      <c r="Y435" s="238">
        <f t="shared" si="74"/>
        <v>971.64</v>
      </c>
      <c r="Z435" s="238">
        <f t="shared" si="75"/>
        <v>0</v>
      </c>
      <c r="AB435" s="219">
        <v>1133.58</v>
      </c>
      <c r="AC435" s="462">
        <f t="shared" si="76"/>
        <v>0</v>
      </c>
    </row>
    <row r="436" spans="1:29" x14ac:dyDescent="0.25">
      <c r="A436" s="191" t="s">
        <v>1423</v>
      </c>
      <c r="B436" s="228" t="s">
        <v>1969</v>
      </c>
      <c r="C436" s="193" t="s">
        <v>1970</v>
      </c>
      <c r="D436" s="193"/>
      <c r="E436" s="194">
        <v>0</v>
      </c>
      <c r="F436" s="229">
        <v>0</v>
      </c>
      <c r="G436" s="230" t="s">
        <v>33</v>
      </c>
      <c r="H436" s="231">
        <v>0</v>
      </c>
      <c r="I436" s="251">
        <v>0</v>
      </c>
      <c r="J436" s="232">
        <v>0</v>
      </c>
      <c r="K436" s="232">
        <v>0</v>
      </c>
      <c r="L436" s="233">
        <v>0</v>
      </c>
      <c r="M436" s="232">
        <f t="shared" si="72"/>
        <v>0</v>
      </c>
      <c r="N436" s="234">
        <v>0</v>
      </c>
      <c r="O436" s="232">
        <f t="shared" si="73"/>
        <v>0</v>
      </c>
      <c r="P436" s="244"/>
      <c r="Q436" s="216"/>
      <c r="R436" s="236">
        <f t="shared" si="66"/>
        <v>0</v>
      </c>
      <c r="S436" s="237">
        <v>0</v>
      </c>
      <c r="T436" s="236">
        <f t="shared" si="67"/>
        <v>0</v>
      </c>
      <c r="U436" s="236">
        <f t="shared" si="68"/>
        <v>0</v>
      </c>
      <c r="V436" s="236">
        <f t="shared" si="69"/>
        <v>0</v>
      </c>
      <c r="W436" s="236">
        <f t="shared" si="70"/>
        <v>0</v>
      </c>
      <c r="X436" s="236">
        <f t="shared" si="71"/>
        <v>0</v>
      </c>
      <c r="Y436" s="238">
        <f t="shared" si="74"/>
        <v>0</v>
      </c>
      <c r="Z436" s="238">
        <f t="shared" si="75"/>
        <v>0</v>
      </c>
      <c r="AB436" s="219">
        <v>0</v>
      </c>
      <c r="AC436" s="462">
        <f t="shared" si="76"/>
        <v>0</v>
      </c>
    </row>
    <row r="437" spans="1:29" ht="18" x14ac:dyDescent="0.25">
      <c r="A437" s="191" t="s">
        <v>27</v>
      </c>
      <c r="B437" s="228" t="s">
        <v>104</v>
      </c>
      <c r="C437" s="202" t="s">
        <v>105</v>
      </c>
      <c r="D437" s="491" t="s">
        <v>2658</v>
      </c>
      <c r="E437" s="203">
        <v>24.36</v>
      </c>
      <c r="F437" s="250">
        <v>18.559999999999999</v>
      </c>
      <c r="G437" s="316" t="s">
        <v>33</v>
      </c>
      <c r="H437" s="317">
        <v>8</v>
      </c>
      <c r="I437" s="251">
        <v>6</v>
      </c>
      <c r="J437" s="251">
        <v>0</v>
      </c>
      <c r="K437" s="251">
        <v>5</v>
      </c>
      <c r="L437" s="318">
        <v>0</v>
      </c>
      <c r="M437" s="232">
        <f t="shared" si="72"/>
        <v>9</v>
      </c>
      <c r="N437" s="252">
        <v>9</v>
      </c>
      <c r="O437" s="232">
        <f t="shared" si="73"/>
        <v>0</v>
      </c>
      <c r="P437" s="321"/>
      <c r="Q437" s="216"/>
      <c r="R437" s="236">
        <f t="shared" si="66"/>
        <v>194.88</v>
      </c>
      <c r="S437" s="237">
        <v>-46.4</v>
      </c>
      <c r="T437" s="489">
        <f t="shared" si="67"/>
        <v>111.35999999999999</v>
      </c>
      <c r="U437" s="236">
        <f t="shared" si="68"/>
        <v>0</v>
      </c>
      <c r="V437" s="236">
        <f t="shared" si="69"/>
        <v>92.8</v>
      </c>
      <c r="W437" s="236">
        <f t="shared" si="70"/>
        <v>0</v>
      </c>
      <c r="X437" s="236">
        <f t="shared" si="71"/>
        <v>167.03999999999996</v>
      </c>
      <c r="Y437" s="238">
        <f t="shared" si="74"/>
        <v>167.04</v>
      </c>
      <c r="Z437" s="238">
        <f t="shared" si="75"/>
        <v>0</v>
      </c>
      <c r="AB437" s="219">
        <v>194.88</v>
      </c>
      <c r="AC437" s="462">
        <f t="shared" si="76"/>
        <v>0</v>
      </c>
    </row>
    <row r="438" spans="1:29" ht="18" x14ac:dyDescent="0.25">
      <c r="A438" s="191" t="s">
        <v>674</v>
      </c>
      <c r="B438" s="228" t="s">
        <v>795</v>
      </c>
      <c r="C438" s="193" t="s">
        <v>796</v>
      </c>
      <c r="D438" s="193"/>
      <c r="E438" s="194">
        <v>134.91</v>
      </c>
      <c r="F438" s="229">
        <v>134.91</v>
      </c>
      <c r="G438" s="230" t="s">
        <v>797</v>
      </c>
      <c r="H438" s="231">
        <v>0</v>
      </c>
      <c r="I438" s="251">
        <v>0</v>
      </c>
      <c r="J438" s="232">
        <v>0</v>
      </c>
      <c r="K438" s="232">
        <v>0</v>
      </c>
      <c r="L438" s="233">
        <v>0</v>
      </c>
      <c r="M438" s="232">
        <f t="shared" si="72"/>
        <v>0</v>
      </c>
      <c r="N438" s="234">
        <v>0</v>
      </c>
      <c r="O438" s="232">
        <f t="shared" si="73"/>
        <v>0</v>
      </c>
      <c r="P438" s="242"/>
      <c r="Q438" s="216"/>
      <c r="R438" s="236">
        <f t="shared" si="66"/>
        <v>0</v>
      </c>
      <c r="S438" s="237">
        <v>0</v>
      </c>
      <c r="T438" s="236">
        <f t="shared" si="67"/>
        <v>0</v>
      </c>
      <c r="U438" s="236">
        <f t="shared" si="68"/>
        <v>0</v>
      </c>
      <c r="V438" s="236">
        <f t="shared" si="69"/>
        <v>0</v>
      </c>
      <c r="W438" s="236">
        <f t="shared" si="70"/>
        <v>0</v>
      </c>
      <c r="X438" s="236">
        <f t="shared" si="71"/>
        <v>0</v>
      </c>
      <c r="Y438" s="238">
        <f t="shared" si="74"/>
        <v>0</v>
      </c>
      <c r="Z438" s="238">
        <f t="shared" si="75"/>
        <v>0</v>
      </c>
      <c r="AB438" s="219">
        <v>0</v>
      </c>
      <c r="AC438" s="462">
        <f t="shared" si="76"/>
        <v>0</v>
      </c>
    </row>
    <row r="439" spans="1:29" ht="18" x14ac:dyDescent="0.25">
      <c r="A439" s="191" t="s">
        <v>27</v>
      </c>
      <c r="B439" s="228" t="s">
        <v>106</v>
      </c>
      <c r="C439" s="202" t="s">
        <v>107</v>
      </c>
      <c r="D439" s="491" t="s">
        <v>2658</v>
      </c>
      <c r="E439" s="203">
        <v>19.75</v>
      </c>
      <c r="F439" s="250">
        <v>13.34</v>
      </c>
      <c r="G439" s="316" t="s">
        <v>33</v>
      </c>
      <c r="H439" s="317">
        <v>0</v>
      </c>
      <c r="I439" s="251">
        <v>6</v>
      </c>
      <c r="J439" s="251">
        <v>0</v>
      </c>
      <c r="K439" s="251">
        <v>0</v>
      </c>
      <c r="L439" s="318">
        <v>0</v>
      </c>
      <c r="M439" s="232">
        <f t="shared" si="72"/>
        <v>6</v>
      </c>
      <c r="N439" s="252">
        <v>0</v>
      </c>
      <c r="O439" s="232">
        <f t="shared" si="73"/>
        <v>-6</v>
      </c>
      <c r="P439" s="322"/>
      <c r="Q439" s="216"/>
      <c r="R439" s="236">
        <f t="shared" si="66"/>
        <v>0</v>
      </c>
      <c r="S439" s="237">
        <v>0</v>
      </c>
      <c r="T439" s="489">
        <f t="shared" si="67"/>
        <v>80.039999999999992</v>
      </c>
      <c r="U439" s="236">
        <f t="shared" si="68"/>
        <v>0</v>
      </c>
      <c r="V439" s="236">
        <f t="shared" si="69"/>
        <v>0</v>
      </c>
      <c r="W439" s="236">
        <f t="shared" si="70"/>
        <v>0</v>
      </c>
      <c r="X439" s="236">
        <f t="shared" si="71"/>
        <v>80.039999999999992</v>
      </c>
      <c r="Y439" s="238">
        <f t="shared" si="74"/>
        <v>80.039999999999992</v>
      </c>
      <c r="Z439" s="238">
        <f t="shared" si="75"/>
        <v>0</v>
      </c>
      <c r="AB439" s="219">
        <v>0</v>
      </c>
      <c r="AC439" s="462">
        <f t="shared" si="76"/>
        <v>0</v>
      </c>
    </row>
    <row r="440" spans="1:29" ht="30" x14ac:dyDescent="0.25">
      <c r="A440" s="191" t="s">
        <v>27</v>
      </c>
      <c r="B440" s="228" t="s">
        <v>108</v>
      </c>
      <c r="C440" s="202" t="s">
        <v>109</v>
      </c>
      <c r="D440" s="491" t="s">
        <v>2658</v>
      </c>
      <c r="E440" s="203">
        <v>13.34</v>
      </c>
      <c r="F440" s="250">
        <v>37.119999999999997</v>
      </c>
      <c r="G440" s="316" t="s">
        <v>33</v>
      </c>
      <c r="H440" s="317">
        <v>0</v>
      </c>
      <c r="I440" s="251">
        <v>8</v>
      </c>
      <c r="J440" s="251">
        <v>0</v>
      </c>
      <c r="K440" s="251">
        <v>7</v>
      </c>
      <c r="L440" s="318">
        <v>0</v>
      </c>
      <c r="M440" s="232">
        <f t="shared" si="72"/>
        <v>1</v>
      </c>
      <c r="N440" s="252">
        <v>1</v>
      </c>
      <c r="O440" s="232">
        <f t="shared" si="73"/>
        <v>0</v>
      </c>
      <c r="P440" s="322"/>
      <c r="Q440" s="216"/>
      <c r="R440" s="236">
        <f t="shared" si="66"/>
        <v>0</v>
      </c>
      <c r="S440" s="237">
        <v>0</v>
      </c>
      <c r="T440" s="489">
        <f t="shared" si="67"/>
        <v>296.95999999999998</v>
      </c>
      <c r="U440" s="236">
        <f t="shared" si="68"/>
        <v>0</v>
      </c>
      <c r="V440" s="236">
        <f t="shared" si="69"/>
        <v>259.83999999999997</v>
      </c>
      <c r="W440" s="236">
        <f t="shared" si="70"/>
        <v>0</v>
      </c>
      <c r="X440" s="236">
        <f t="shared" si="71"/>
        <v>37.120000000000005</v>
      </c>
      <c r="Y440" s="238">
        <f t="shared" si="74"/>
        <v>37.119999999999997</v>
      </c>
      <c r="Z440" s="238">
        <f t="shared" si="75"/>
        <v>0</v>
      </c>
      <c r="AB440" s="219">
        <v>0</v>
      </c>
      <c r="AC440" s="462">
        <f t="shared" si="76"/>
        <v>0</v>
      </c>
    </row>
    <row r="441" spans="1:29" ht="18" x14ac:dyDescent="0.25">
      <c r="A441" s="191" t="s">
        <v>674</v>
      </c>
      <c r="B441" s="228" t="s">
        <v>798</v>
      </c>
      <c r="C441" s="193" t="s">
        <v>799</v>
      </c>
      <c r="D441" s="193"/>
      <c r="E441" s="194">
        <v>57.03</v>
      </c>
      <c r="F441" s="229">
        <v>57.03</v>
      </c>
      <c r="G441" s="230" t="s">
        <v>33</v>
      </c>
      <c r="H441" s="231">
        <v>3</v>
      </c>
      <c r="I441" s="251">
        <v>0</v>
      </c>
      <c r="J441" s="232">
        <v>0</v>
      </c>
      <c r="K441" s="232">
        <v>0</v>
      </c>
      <c r="L441" s="233">
        <v>0</v>
      </c>
      <c r="M441" s="232">
        <f t="shared" si="72"/>
        <v>3</v>
      </c>
      <c r="N441" s="234">
        <v>3</v>
      </c>
      <c r="O441" s="232">
        <f t="shared" si="73"/>
        <v>0</v>
      </c>
      <c r="P441" s="243"/>
      <c r="Q441" s="216"/>
      <c r="R441" s="236">
        <f t="shared" si="66"/>
        <v>171.09</v>
      </c>
      <c r="S441" s="237">
        <v>0</v>
      </c>
      <c r="T441" s="236">
        <f t="shared" si="67"/>
        <v>0</v>
      </c>
      <c r="U441" s="236">
        <f t="shared" si="68"/>
        <v>0</v>
      </c>
      <c r="V441" s="236">
        <f t="shared" si="69"/>
        <v>0</v>
      </c>
      <c r="W441" s="236">
        <f t="shared" si="70"/>
        <v>0</v>
      </c>
      <c r="X441" s="236">
        <f t="shared" si="71"/>
        <v>171.09</v>
      </c>
      <c r="Y441" s="238">
        <f t="shared" si="74"/>
        <v>171.09</v>
      </c>
      <c r="Z441" s="238">
        <f t="shared" si="75"/>
        <v>0</v>
      </c>
      <c r="AB441" s="219">
        <v>171.09</v>
      </c>
      <c r="AC441" s="462">
        <f t="shared" si="76"/>
        <v>0</v>
      </c>
    </row>
    <row r="442" spans="1:29" ht="18" x14ac:dyDescent="0.25">
      <c r="A442" s="191" t="s">
        <v>1601</v>
      </c>
      <c r="B442" s="228" t="s">
        <v>1612</v>
      </c>
      <c r="C442" s="193" t="s">
        <v>1613</v>
      </c>
      <c r="D442" s="193"/>
      <c r="E442" s="194">
        <v>248</v>
      </c>
      <c r="F442" s="229">
        <v>248</v>
      </c>
      <c r="G442" s="230" t="s">
        <v>33</v>
      </c>
      <c r="H442" s="231">
        <v>0</v>
      </c>
      <c r="I442" s="251">
        <v>0</v>
      </c>
      <c r="J442" s="232">
        <v>0</v>
      </c>
      <c r="K442" s="232">
        <v>0</v>
      </c>
      <c r="L442" s="233">
        <v>0</v>
      </c>
      <c r="M442" s="232">
        <f t="shared" si="72"/>
        <v>0</v>
      </c>
      <c r="N442" s="234">
        <v>0</v>
      </c>
      <c r="O442" s="232">
        <f t="shared" si="73"/>
        <v>0</v>
      </c>
      <c r="P442" s="242"/>
      <c r="Q442" s="216"/>
      <c r="R442" s="236">
        <f t="shared" si="66"/>
        <v>0</v>
      </c>
      <c r="S442" s="237">
        <v>0</v>
      </c>
      <c r="T442" s="236">
        <f t="shared" si="67"/>
        <v>0</v>
      </c>
      <c r="U442" s="236">
        <f t="shared" si="68"/>
        <v>0</v>
      </c>
      <c r="V442" s="236">
        <f t="shared" si="69"/>
        <v>0</v>
      </c>
      <c r="W442" s="236">
        <f t="shared" si="70"/>
        <v>0</v>
      </c>
      <c r="X442" s="236">
        <f t="shared" si="71"/>
        <v>0</v>
      </c>
      <c r="Y442" s="238">
        <f t="shared" si="74"/>
        <v>0</v>
      </c>
      <c r="Z442" s="238">
        <f t="shared" si="75"/>
        <v>0</v>
      </c>
      <c r="AB442" s="219">
        <v>0</v>
      </c>
      <c r="AC442" s="462">
        <f t="shared" si="76"/>
        <v>0</v>
      </c>
    </row>
    <row r="443" spans="1:29" x14ac:dyDescent="0.25">
      <c r="A443" s="191" t="s">
        <v>1875</v>
      </c>
      <c r="B443" s="228" t="s">
        <v>1876</v>
      </c>
      <c r="C443" s="193" t="s">
        <v>1877</v>
      </c>
      <c r="D443" s="193"/>
      <c r="E443" s="194">
        <v>195</v>
      </c>
      <c r="F443" s="229">
        <v>195</v>
      </c>
      <c r="G443" s="230" t="s">
        <v>33</v>
      </c>
      <c r="H443" s="231">
        <v>1</v>
      </c>
      <c r="I443" s="251">
        <v>0</v>
      </c>
      <c r="J443" s="232">
        <v>0</v>
      </c>
      <c r="K443" s="232">
        <v>0</v>
      </c>
      <c r="L443" s="233">
        <v>0</v>
      </c>
      <c r="M443" s="232">
        <f t="shared" si="72"/>
        <v>1</v>
      </c>
      <c r="N443" s="234">
        <v>1</v>
      </c>
      <c r="O443" s="232">
        <f t="shared" si="73"/>
        <v>0</v>
      </c>
      <c r="P443" s="243"/>
      <c r="Q443" s="216"/>
      <c r="R443" s="236">
        <f t="shared" si="66"/>
        <v>195</v>
      </c>
      <c r="S443" s="237">
        <v>0</v>
      </c>
      <c r="T443" s="236">
        <f t="shared" si="67"/>
        <v>0</v>
      </c>
      <c r="U443" s="236">
        <f t="shared" si="68"/>
        <v>0</v>
      </c>
      <c r="V443" s="236">
        <f t="shared" si="69"/>
        <v>0</v>
      </c>
      <c r="W443" s="236">
        <f t="shared" si="70"/>
        <v>0</v>
      </c>
      <c r="X443" s="236">
        <f t="shared" si="71"/>
        <v>195</v>
      </c>
      <c r="Y443" s="238">
        <f t="shared" si="74"/>
        <v>195</v>
      </c>
      <c r="Z443" s="238">
        <f t="shared" si="75"/>
        <v>0</v>
      </c>
      <c r="AB443" s="219">
        <v>195</v>
      </c>
      <c r="AC443" s="462">
        <f t="shared" si="76"/>
        <v>0</v>
      </c>
    </row>
    <row r="444" spans="1:29" ht="18" x14ac:dyDescent="0.25">
      <c r="A444" s="191" t="s">
        <v>1601</v>
      </c>
      <c r="B444" s="228" t="s">
        <v>1614</v>
      </c>
      <c r="C444" s="193" t="s">
        <v>1615</v>
      </c>
      <c r="D444" s="193"/>
      <c r="E444" s="194">
        <v>40</v>
      </c>
      <c r="F444" s="229">
        <v>40</v>
      </c>
      <c r="G444" s="230" t="s">
        <v>33</v>
      </c>
      <c r="H444" s="231">
        <v>0</v>
      </c>
      <c r="I444" s="251">
        <v>0</v>
      </c>
      <c r="J444" s="232">
        <v>0</v>
      </c>
      <c r="K444" s="232">
        <v>0</v>
      </c>
      <c r="L444" s="233">
        <v>0</v>
      </c>
      <c r="M444" s="232">
        <f t="shared" si="72"/>
        <v>0</v>
      </c>
      <c r="N444" s="234">
        <v>0</v>
      </c>
      <c r="O444" s="232">
        <f t="shared" si="73"/>
        <v>0</v>
      </c>
      <c r="P444" s="242"/>
      <c r="Q444" s="216"/>
      <c r="R444" s="236">
        <f t="shared" si="66"/>
        <v>0</v>
      </c>
      <c r="S444" s="237">
        <v>0</v>
      </c>
      <c r="T444" s="236">
        <f t="shared" si="67"/>
        <v>0</v>
      </c>
      <c r="U444" s="236">
        <f t="shared" si="68"/>
        <v>0</v>
      </c>
      <c r="V444" s="236">
        <f t="shared" si="69"/>
        <v>0</v>
      </c>
      <c r="W444" s="236">
        <f t="shared" si="70"/>
        <v>0</v>
      </c>
      <c r="X444" s="236">
        <f t="shared" si="71"/>
        <v>0</v>
      </c>
      <c r="Y444" s="238">
        <f t="shared" si="74"/>
        <v>0</v>
      </c>
      <c r="Z444" s="238">
        <f t="shared" si="75"/>
        <v>0</v>
      </c>
      <c r="AB444" s="219">
        <v>0</v>
      </c>
      <c r="AC444" s="462">
        <f t="shared" si="76"/>
        <v>0</v>
      </c>
    </row>
    <row r="445" spans="1:29" ht="42.75" x14ac:dyDescent="0.25">
      <c r="A445" s="191" t="s">
        <v>1540</v>
      </c>
      <c r="B445" s="228" t="s">
        <v>1569</v>
      </c>
      <c r="C445" s="193" t="s">
        <v>1570</v>
      </c>
      <c r="D445" s="193"/>
      <c r="E445" s="194">
        <v>800.4</v>
      </c>
      <c r="F445" s="229">
        <v>800.4</v>
      </c>
      <c r="G445" s="230" t="s">
        <v>33</v>
      </c>
      <c r="H445" s="231">
        <v>0</v>
      </c>
      <c r="I445" s="251">
        <v>0</v>
      </c>
      <c r="J445" s="232">
        <v>0</v>
      </c>
      <c r="K445" s="232">
        <v>0</v>
      </c>
      <c r="L445" s="233">
        <v>0</v>
      </c>
      <c r="M445" s="232">
        <f t="shared" si="72"/>
        <v>0</v>
      </c>
      <c r="N445" s="234">
        <v>0</v>
      </c>
      <c r="O445" s="232">
        <f t="shared" si="73"/>
        <v>0</v>
      </c>
      <c r="P445" s="242"/>
      <c r="Q445" s="216"/>
      <c r="R445" s="236">
        <f t="shared" si="66"/>
        <v>0</v>
      </c>
      <c r="S445" s="237">
        <v>0</v>
      </c>
      <c r="T445" s="236">
        <f t="shared" si="67"/>
        <v>0</v>
      </c>
      <c r="U445" s="236">
        <f t="shared" si="68"/>
        <v>0</v>
      </c>
      <c r="V445" s="236">
        <f t="shared" si="69"/>
        <v>0</v>
      </c>
      <c r="W445" s="236">
        <f t="shared" si="70"/>
        <v>0</v>
      </c>
      <c r="X445" s="236">
        <f t="shared" si="71"/>
        <v>0</v>
      </c>
      <c r="Y445" s="238">
        <f t="shared" si="74"/>
        <v>0</v>
      </c>
      <c r="Z445" s="238">
        <f t="shared" si="75"/>
        <v>0</v>
      </c>
      <c r="AB445" s="219">
        <v>0</v>
      </c>
      <c r="AC445" s="462">
        <f t="shared" si="76"/>
        <v>0</v>
      </c>
    </row>
    <row r="446" spans="1:29" ht="18" x14ac:dyDescent="0.25">
      <c r="A446" s="191" t="s">
        <v>1601</v>
      </c>
      <c r="B446" s="228" t="s">
        <v>1616</v>
      </c>
      <c r="C446" s="193" t="s">
        <v>1617</v>
      </c>
      <c r="D446" s="193"/>
      <c r="E446" s="194">
        <v>85</v>
      </c>
      <c r="F446" s="229">
        <v>85</v>
      </c>
      <c r="G446" s="230" t="s">
        <v>33</v>
      </c>
      <c r="H446" s="231">
        <v>2</v>
      </c>
      <c r="I446" s="251">
        <v>0</v>
      </c>
      <c r="J446" s="232">
        <v>0</v>
      </c>
      <c r="K446" s="232">
        <v>0</v>
      </c>
      <c r="L446" s="233">
        <v>0</v>
      </c>
      <c r="M446" s="232">
        <f t="shared" si="72"/>
        <v>2</v>
      </c>
      <c r="N446" s="234">
        <v>2</v>
      </c>
      <c r="O446" s="232">
        <f t="shared" si="73"/>
        <v>0</v>
      </c>
      <c r="P446" s="242"/>
      <c r="Q446" s="216"/>
      <c r="R446" s="236">
        <f t="shared" si="66"/>
        <v>170</v>
      </c>
      <c r="S446" s="237">
        <v>0</v>
      </c>
      <c r="T446" s="236">
        <f t="shared" si="67"/>
        <v>0</v>
      </c>
      <c r="U446" s="236">
        <f t="shared" si="68"/>
        <v>0</v>
      </c>
      <c r="V446" s="236">
        <f t="shared" si="69"/>
        <v>0</v>
      </c>
      <c r="W446" s="236">
        <f t="shared" si="70"/>
        <v>0</v>
      </c>
      <c r="X446" s="236">
        <f t="shared" si="71"/>
        <v>170</v>
      </c>
      <c r="Y446" s="238">
        <f t="shared" si="74"/>
        <v>170</v>
      </c>
      <c r="Z446" s="238">
        <f t="shared" si="75"/>
        <v>0</v>
      </c>
      <c r="AB446" s="219">
        <v>170</v>
      </c>
      <c r="AC446" s="462">
        <f t="shared" si="76"/>
        <v>0</v>
      </c>
    </row>
    <row r="447" spans="1:29" ht="18" x14ac:dyDescent="0.25">
      <c r="A447" s="191" t="s">
        <v>1298</v>
      </c>
      <c r="B447" s="228" t="s">
        <v>1381</v>
      </c>
      <c r="C447" s="193" t="s">
        <v>1382</v>
      </c>
      <c r="D447" s="193"/>
      <c r="E447" s="194">
        <v>66.790000000000006</v>
      </c>
      <c r="F447" s="229">
        <v>66.790000000000006</v>
      </c>
      <c r="G447" s="230" t="s">
        <v>33</v>
      </c>
      <c r="H447" s="231">
        <v>1</v>
      </c>
      <c r="I447" s="251">
        <v>0</v>
      </c>
      <c r="J447" s="232">
        <v>0</v>
      </c>
      <c r="K447" s="232">
        <v>0</v>
      </c>
      <c r="L447" s="233">
        <v>0</v>
      </c>
      <c r="M447" s="232">
        <f t="shared" si="72"/>
        <v>1</v>
      </c>
      <c r="N447" s="234">
        <v>1</v>
      </c>
      <c r="O447" s="232">
        <f t="shared" si="73"/>
        <v>0</v>
      </c>
      <c r="P447" s="242"/>
      <c r="Q447" s="216"/>
      <c r="R447" s="236">
        <f t="shared" si="66"/>
        <v>66.790000000000006</v>
      </c>
      <c r="S447" s="237">
        <v>0</v>
      </c>
      <c r="T447" s="236">
        <f t="shared" si="67"/>
        <v>0</v>
      </c>
      <c r="U447" s="236">
        <f t="shared" si="68"/>
        <v>0</v>
      </c>
      <c r="V447" s="236">
        <f t="shared" si="69"/>
        <v>0</v>
      </c>
      <c r="W447" s="236">
        <f t="shared" si="70"/>
        <v>0</v>
      </c>
      <c r="X447" s="236">
        <f t="shared" si="71"/>
        <v>66.790000000000006</v>
      </c>
      <c r="Y447" s="238">
        <f t="shared" si="74"/>
        <v>66.790000000000006</v>
      </c>
      <c r="Z447" s="238">
        <f t="shared" si="75"/>
        <v>0</v>
      </c>
      <c r="AB447" s="219">
        <v>66.790000000000006</v>
      </c>
      <c r="AC447" s="462">
        <f t="shared" si="76"/>
        <v>0</v>
      </c>
    </row>
    <row r="448" spans="1:29" ht="18" x14ac:dyDescent="0.25">
      <c r="A448" s="191" t="s">
        <v>1601</v>
      </c>
      <c r="B448" s="228" t="s">
        <v>1618</v>
      </c>
      <c r="C448" s="193" t="s">
        <v>1619</v>
      </c>
      <c r="D448" s="193"/>
      <c r="E448" s="194">
        <v>100.6</v>
      </c>
      <c r="F448" s="229">
        <v>100.6</v>
      </c>
      <c r="G448" s="230" t="s">
        <v>33</v>
      </c>
      <c r="H448" s="231">
        <v>2</v>
      </c>
      <c r="I448" s="251">
        <v>0</v>
      </c>
      <c r="J448" s="232">
        <v>0</v>
      </c>
      <c r="K448" s="232">
        <v>0</v>
      </c>
      <c r="L448" s="233">
        <v>0</v>
      </c>
      <c r="M448" s="232">
        <f t="shared" si="72"/>
        <v>2</v>
      </c>
      <c r="N448" s="234">
        <v>2</v>
      </c>
      <c r="O448" s="232">
        <f t="shared" si="73"/>
        <v>0</v>
      </c>
      <c r="P448" s="243"/>
      <c r="Q448" s="216"/>
      <c r="R448" s="236">
        <f t="shared" si="66"/>
        <v>201.2</v>
      </c>
      <c r="S448" s="237">
        <v>0</v>
      </c>
      <c r="T448" s="236">
        <f t="shared" si="67"/>
        <v>0</v>
      </c>
      <c r="U448" s="236">
        <f t="shared" si="68"/>
        <v>0</v>
      </c>
      <c r="V448" s="236">
        <f t="shared" si="69"/>
        <v>0</v>
      </c>
      <c r="W448" s="236">
        <f t="shared" si="70"/>
        <v>0</v>
      </c>
      <c r="X448" s="236">
        <f t="shared" si="71"/>
        <v>201.2</v>
      </c>
      <c r="Y448" s="238">
        <f t="shared" si="74"/>
        <v>201.2</v>
      </c>
      <c r="Z448" s="238">
        <f t="shared" si="75"/>
        <v>0</v>
      </c>
      <c r="AB448" s="219">
        <v>201.2</v>
      </c>
      <c r="AC448" s="462">
        <f t="shared" si="76"/>
        <v>0</v>
      </c>
    </row>
    <row r="449" spans="1:29" ht="45" x14ac:dyDescent="0.25">
      <c r="A449" s="191" t="s">
        <v>228</v>
      </c>
      <c r="B449" s="228" t="s">
        <v>420</v>
      </c>
      <c r="C449" s="193" t="s">
        <v>421</v>
      </c>
      <c r="D449" s="193"/>
      <c r="E449" s="194">
        <v>39</v>
      </c>
      <c r="F449" s="229">
        <v>39</v>
      </c>
      <c r="G449" s="232" t="s">
        <v>33</v>
      </c>
      <c r="H449" s="231">
        <v>0</v>
      </c>
      <c r="I449" s="251">
        <v>0</v>
      </c>
      <c r="J449" s="232">
        <v>0</v>
      </c>
      <c r="K449" s="232">
        <v>0</v>
      </c>
      <c r="L449" s="233">
        <v>0</v>
      </c>
      <c r="M449" s="232">
        <f t="shared" si="72"/>
        <v>0</v>
      </c>
      <c r="N449" s="234">
        <v>0</v>
      </c>
      <c r="O449" s="232">
        <f t="shared" si="73"/>
        <v>0</v>
      </c>
      <c r="P449" s="243"/>
      <c r="Q449" s="241"/>
      <c r="R449" s="236">
        <f t="shared" si="66"/>
        <v>0</v>
      </c>
      <c r="S449" s="237">
        <v>0</v>
      </c>
      <c r="T449" s="236">
        <f t="shared" si="67"/>
        <v>0</v>
      </c>
      <c r="U449" s="236">
        <f t="shared" si="68"/>
        <v>0</v>
      </c>
      <c r="V449" s="236">
        <f t="shared" si="69"/>
        <v>0</v>
      </c>
      <c r="W449" s="236">
        <f t="shared" si="70"/>
        <v>0</v>
      </c>
      <c r="X449" s="236">
        <f t="shared" si="71"/>
        <v>0</v>
      </c>
      <c r="Y449" s="238">
        <f t="shared" si="74"/>
        <v>0</v>
      </c>
      <c r="Z449" s="238">
        <f t="shared" si="75"/>
        <v>0</v>
      </c>
      <c r="AB449" s="219">
        <v>0</v>
      </c>
      <c r="AC449" s="462">
        <f t="shared" si="76"/>
        <v>0</v>
      </c>
    </row>
    <row r="450" spans="1:29" ht="18" x14ac:dyDescent="0.25">
      <c r="A450" s="191" t="s">
        <v>228</v>
      </c>
      <c r="B450" s="228" t="s">
        <v>422</v>
      </c>
      <c r="C450" s="193" t="s">
        <v>423</v>
      </c>
      <c r="D450" s="193"/>
      <c r="E450" s="194">
        <v>0</v>
      </c>
      <c r="F450" s="229">
        <v>0</v>
      </c>
      <c r="G450" s="230" t="s">
        <v>33</v>
      </c>
      <c r="H450" s="231">
        <v>0</v>
      </c>
      <c r="I450" s="251">
        <v>0</v>
      </c>
      <c r="J450" s="232">
        <v>0</v>
      </c>
      <c r="K450" s="232">
        <v>0</v>
      </c>
      <c r="L450" s="233">
        <v>0</v>
      </c>
      <c r="M450" s="232">
        <f t="shared" si="72"/>
        <v>0</v>
      </c>
      <c r="N450" s="234">
        <v>0</v>
      </c>
      <c r="O450" s="232">
        <f t="shared" si="73"/>
        <v>0</v>
      </c>
      <c r="P450" s="243"/>
      <c r="Q450" s="216"/>
      <c r="R450" s="236">
        <f t="shared" si="66"/>
        <v>0</v>
      </c>
      <c r="S450" s="237">
        <v>0</v>
      </c>
      <c r="T450" s="236">
        <f t="shared" si="67"/>
        <v>0</v>
      </c>
      <c r="U450" s="236">
        <f t="shared" si="68"/>
        <v>0</v>
      </c>
      <c r="V450" s="236">
        <f t="shared" si="69"/>
        <v>0</v>
      </c>
      <c r="W450" s="236">
        <f t="shared" si="70"/>
        <v>0</v>
      </c>
      <c r="X450" s="236">
        <f t="shared" si="71"/>
        <v>0</v>
      </c>
      <c r="Y450" s="238">
        <f t="shared" si="74"/>
        <v>0</v>
      </c>
      <c r="Z450" s="238">
        <f t="shared" si="75"/>
        <v>0</v>
      </c>
      <c r="AB450" s="219">
        <v>0</v>
      </c>
      <c r="AC450" s="462">
        <f t="shared" si="76"/>
        <v>0</v>
      </c>
    </row>
    <row r="451" spans="1:29" ht="18" x14ac:dyDescent="0.25">
      <c r="A451" s="191" t="s">
        <v>1601</v>
      </c>
      <c r="B451" s="228" t="s">
        <v>1620</v>
      </c>
      <c r="C451" s="193" t="s">
        <v>1621</v>
      </c>
      <c r="D451" s="193"/>
      <c r="E451" s="194">
        <v>63.01</v>
      </c>
      <c r="F451" s="229">
        <v>63.01</v>
      </c>
      <c r="G451" s="230" t="s">
        <v>33</v>
      </c>
      <c r="H451" s="231">
        <v>0</v>
      </c>
      <c r="I451" s="251">
        <v>0</v>
      </c>
      <c r="J451" s="232">
        <v>0</v>
      </c>
      <c r="K451" s="232">
        <v>0</v>
      </c>
      <c r="L451" s="233">
        <v>0</v>
      </c>
      <c r="M451" s="232">
        <f t="shared" si="72"/>
        <v>0</v>
      </c>
      <c r="N451" s="234">
        <v>0</v>
      </c>
      <c r="O451" s="232">
        <f t="shared" si="73"/>
        <v>0</v>
      </c>
      <c r="P451" s="243"/>
      <c r="Q451" s="216"/>
      <c r="R451" s="236">
        <f t="shared" si="66"/>
        <v>0</v>
      </c>
      <c r="S451" s="237">
        <v>0</v>
      </c>
      <c r="T451" s="236">
        <f t="shared" si="67"/>
        <v>0</v>
      </c>
      <c r="U451" s="236">
        <f t="shared" si="68"/>
        <v>0</v>
      </c>
      <c r="V451" s="236">
        <f t="shared" si="69"/>
        <v>0</v>
      </c>
      <c r="W451" s="236">
        <f t="shared" si="70"/>
        <v>0</v>
      </c>
      <c r="X451" s="236">
        <f t="shared" si="71"/>
        <v>0</v>
      </c>
      <c r="Y451" s="238">
        <f t="shared" si="74"/>
        <v>0</v>
      </c>
      <c r="Z451" s="238">
        <f t="shared" si="75"/>
        <v>0</v>
      </c>
      <c r="AB451" s="219">
        <v>0</v>
      </c>
      <c r="AC451" s="462">
        <f t="shared" si="76"/>
        <v>0</v>
      </c>
    </row>
    <row r="452" spans="1:29" ht="30" x14ac:dyDescent="0.25">
      <c r="A452" s="191" t="s">
        <v>1601</v>
      </c>
      <c r="B452" s="245" t="s">
        <v>1622</v>
      </c>
      <c r="C452" s="208" t="s">
        <v>1623</v>
      </c>
      <c r="D452" s="208"/>
      <c r="E452" s="194">
        <v>0</v>
      </c>
      <c r="F452" s="229">
        <v>0</v>
      </c>
      <c r="G452" s="280" t="s">
        <v>33</v>
      </c>
      <c r="H452" s="231">
        <v>0</v>
      </c>
      <c r="I452" s="251">
        <v>0</v>
      </c>
      <c r="J452" s="232">
        <v>0</v>
      </c>
      <c r="K452" s="232">
        <v>0</v>
      </c>
      <c r="L452" s="233">
        <v>0</v>
      </c>
      <c r="M452" s="232">
        <f t="shared" si="72"/>
        <v>0</v>
      </c>
      <c r="N452" s="234">
        <v>0</v>
      </c>
      <c r="O452" s="232">
        <f t="shared" si="73"/>
        <v>0</v>
      </c>
      <c r="P452" s="243"/>
      <c r="Q452" s="216"/>
      <c r="R452" s="236">
        <f t="shared" si="66"/>
        <v>0</v>
      </c>
      <c r="S452" s="237">
        <v>0</v>
      </c>
      <c r="T452" s="236">
        <f t="shared" si="67"/>
        <v>0</v>
      </c>
      <c r="U452" s="236">
        <f t="shared" si="68"/>
        <v>0</v>
      </c>
      <c r="V452" s="236">
        <f t="shared" si="69"/>
        <v>0</v>
      </c>
      <c r="W452" s="236">
        <f t="shared" si="70"/>
        <v>0</v>
      </c>
      <c r="X452" s="236">
        <f t="shared" si="71"/>
        <v>0</v>
      </c>
      <c r="Y452" s="238">
        <f t="shared" si="74"/>
        <v>0</v>
      </c>
      <c r="Z452" s="238">
        <f t="shared" si="75"/>
        <v>0</v>
      </c>
      <c r="AB452" s="219">
        <v>0</v>
      </c>
      <c r="AC452" s="462">
        <f t="shared" si="76"/>
        <v>0</v>
      </c>
    </row>
    <row r="453" spans="1:29" ht="18" x14ac:dyDescent="0.25">
      <c r="A453" s="191" t="s">
        <v>1053</v>
      </c>
      <c r="B453" s="228" t="s">
        <v>1285</v>
      </c>
      <c r="C453" s="193" t="s">
        <v>1286</v>
      </c>
      <c r="D453" s="193"/>
      <c r="E453" s="194">
        <v>8</v>
      </c>
      <c r="F453" s="229">
        <v>8</v>
      </c>
      <c r="G453" s="230" t="s">
        <v>33</v>
      </c>
      <c r="H453" s="231">
        <v>0</v>
      </c>
      <c r="I453" s="251">
        <v>0</v>
      </c>
      <c r="J453" s="232">
        <v>0</v>
      </c>
      <c r="K453" s="232">
        <v>0</v>
      </c>
      <c r="L453" s="233">
        <v>0</v>
      </c>
      <c r="M453" s="232">
        <f t="shared" si="72"/>
        <v>0</v>
      </c>
      <c r="N453" s="234">
        <v>0</v>
      </c>
      <c r="O453" s="232">
        <f t="shared" si="73"/>
        <v>0</v>
      </c>
      <c r="P453" s="243"/>
      <c r="Q453" s="216"/>
      <c r="R453" s="236">
        <f t="shared" si="66"/>
        <v>0</v>
      </c>
      <c r="S453" s="237">
        <v>0</v>
      </c>
      <c r="T453" s="236">
        <f t="shared" si="67"/>
        <v>0</v>
      </c>
      <c r="U453" s="236">
        <f t="shared" si="68"/>
        <v>0</v>
      </c>
      <c r="V453" s="236">
        <f t="shared" si="69"/>
        <v>0</v>
      </c>
      <c r="W453" s="236">
        <f t="shared" si="70"/>
        <v>0</v>
      </c>
      <c r="X453" s="236">
        <f t="shared" si="71"/>
        <v>0</v>
      </c>
      <c r="Y453" s="238">
        <f t="shared" si="74"/>
        <v>0</v>
      </c>
      <c r="Z453" s="238">
        <f t="shared" si="75"/>
        <v>0</v>
      </c>
      <c r="AB453" s="219">
        <v>0</v>
      </c>
      <c r="AC453" s="462">
        <f t="shared" si="76"/>
        <v>0</v>
      </c>
    </row>
    <row r="454" spans="1:29" ht="18" x14ac:dyDescent="0.25">
      <c r="A454" s="191" t="s">
        <v>1053</v>
      </c>
      <c r="B454" s="228" t="s">
        <v>1287</v>
      </c>
      <c r="C454" s="193" t="s">
        <v>1288</v>
      </c>
      <c r="D454" s="193"/>
      <c r="E454" s="194">
        <v>8</v>
      </c>
      <c r="F454" s="229">
        <v>8</v>
      </c>
      <c r="G454" s="230" t="s">
        <v>33</v>
      </c>
      <c r="H454" s="231">
        <v>0</v>
      </c>
      <c r="I454" s="251">
        <v>0</v>
      </c>
      <c r="J454" s="232">
        <v>0</v>
      </c>
      <c r="K454" s="232">
        <v>0</v>
      </c>
      <c r="L454" s="233">
        <v>0</v>
      </c>
      <c r="M454" s="232">
        <f t="shared" si="72"/>
        <v>0</v>
      </c>
      <c r="N454" s="234">
        <v>0</v>
      </c>
      <c r="O454" s="232">
        <f t="shared" si="73"/>
        <v>0</v>
      </c>
      <c r="P454" s="243"/>
      <c r="Q454" s="216"/>
      <c r="R454" s="236">
        <f t="shared" si="66"/>
        <v>0</v>
      </c>
      <c r="S454" s="237">
        <v>0</v>
      </c>
      <c r="T454" s="236">
        <f t="shared" si="67"/>
        <v>0</v>
      </c>
      <c r="U454" s="236">
        <f t="shared" si="68"/>
        <v>0</v>
      </c>
      <c r="V454" s="236">
        <f t="shared" si="69"/>
        <v>0</v>
      </c>
      <c r="W454" s="236">
        <f t="shared" si="70"/>
        <v>0</v>
      </c>
      <c r="X454" s="236">
        <f t="shared" si="71"/>
        <v>0</v>
      </c>
      <c r="Y454" s="238">
        <f t="shared" si="74"/>
        <v>0</v>
      </c>
      <c r="Z454" s="238">
        <f t="shared" si="75"/>
        <v>0</v>
      </c>
      <c r="AB454" s="219">
        <v>0</v>
      </c>
      <c r="AC454" s="462">
        <f t="shared" si="76"/>
        <v>0</v>
      </c>
    </row>
    <row r="455" spans="1:29" ht="30" x14ac:dyDescent="0.25">
      <c r="A455" s="191" t="s">
        <v>1053</v>
      </c>
      <c r="B455" s="228" t="s">
        <v>1158</v>
      </c>
      <c r="C455" s="193" t="s">
        <v>1159</v>
      </c>
      <c r="D455" s="193"/>
      <c r="E455" s="194">
        <v>7</v>
      </c>
      <c r="F455" s="229">
        <v>7</v>
      </c>
      <c r="G455" s="230" t="s">
        <v>33</v>
      </c>
      <c r="H455" s="231">
        <v>0</v>
      </c>
      <c r="I455" s="251">
        <v>0</v>
      </c>
      <c r="J455" s="232">
        <v>0</v>
      </c>
      <c r="K455" s="232">
        <v>0</v>
      </c>
      <c r="L455" s="233">
        <v>0</v>
      </c>
      <c r="M455" s="232">
        <f t="shared" si="72"/>
        <v>0</v>
      </c>
      <c r="N455" s="234">
        <v>0</v>
      </c>
      <c r="O455" s="232">
        <f t="shared" si="73"/>
        <v>0</v>
      </c>
      <c r="P455" s="243"/>
      <c r="Q455" s="216"/>
      <c r="R455" s="236">
        <f t="shared" si="66"/>
        <v>0</v>
      </c>
      <c r="S455" s="237">
        <v>0</v>
      </c>
      <c r="T455" s="236">
        <f t="shared" si="67"/>
        <v>0</v>
      </c>
      <c r="U455" s="236">
        <f t="shared" si="68"/>
        <v>0</v>
      </c>
      <c r="V455" s="236">
        <f t="shared" si="69"/>
        <v>0</v>
      </c>
      <c r="W455" s="236">
        <f t="shared" si="70"/>
        <v>0</v>
      </c>
      <c r="X455" s="236">
        <f t="shared" si="71"/>
        <v>0</v>
      </c>
      <c r="Y455" s="238">
        <f t="shared" si="74"/>
        <v>0</v>
      </c>
      <c r="Z455" s="238">
        <f t="shared" si="75"/>
        <v>0</v>
      </c>
      <c r="AB455" s="219">
        <v>0</v>
      </c>
      <c r="AC455" s="462">
        <f t="shared" si="76"/>
        <v>0</v>
      </c>
    </row>
    <row r="456" spans="1:29" ht="18" x14ac:dyDescent="0.25">
      <c r="A456" s="191" t="s">
        <v>1053</v>
      </c>
      <c r="B456" s="228" t="s">
        <v>1160</v>
      </c>
      <c r="C456" s="193" t="s">
        <v>1161</v>
      </c>
      <c r="D456" s="193"/>
      <c r="E456" s="194">
        <v>21</v>
      </c>
      <c r="F456" s="229">
        <v>21</v>
      </c>
      <c r="G456" s="230" t="s">
        <v>33</v>
      </c>
      <c r="H456" s="231">
        <v>0</v>
      </c>
      <c r="I456" s="251">
        <v>0</v>
      </c>
      <c r="J456" s="232">
        <v>0</v>
      </c>
      <c r="K456" s="232">
        <v>0</v>
      </c>
      <c r="L456" s="233">
        <v>0</v>
      </c>
      <c r="M456" s="232">
        <f t="shared" si="72"/>
        <v>0</v>
      </c>
      <c r="N456" s="234">
        <v>0</v>
      </c>
      <c r="O456" s="232">
        <f t="shared" si="73"/>
        <v>0</v>
      </c>
      <c r="P456" s="243"/>
      <c r="Q456" s="216"/>
      <c r="R456" s="236">
        <f t="shared" si="66"/>
        <v>0</v>
      </c>
      <c r="S456" s="237">
        <v>0</v>
      </c>
      <c r="T456" s="236">
        <f t="shared" si="67"/>
        <v>0</v>
      </c>
      <c r="U456" s="236">
        <f t="shared" si="68"/>
        <v>0</v>
      </c>
      <c r="V456" s="236">
        <f t="shared" si="69"/>
        <v>0</v>
      </c>
      <c r="W456" s="236">
        <f t="shared" si="70"/>
        <v>0</v>
      </c>
      <c r="X456" s="236">
        <f t="shared" si="71"/>
        <v>0</v>
      </c>
      <c r="Y456" s="238">
        <f t="shared" si="74"/>
        <v>0</v>
      </c>
      <c r="Z456" s="238">
        <f t="shared" si="75"/>
        <v>0</v>
      </c>
      <c r="AB456" s="219">
        <v>0</v>
      </c>
      <c r="AC456" s="462">
        <f t="shared" si="76"/>
        <v>0</v>
      </c>
    </row>
    <row r="457" spans="1:29" ht="30" x14ac:dyDescent="0.25">
      <c r="A457" s="191" t="s">
        <v>1053</v>
      </c>
      <c r="B457" s="228" t="s">
        <v>1162</v>
      </c>
      <c r="C457" s="193" t="s">
        <v>1163</v>
      </c>
      <c r="D457" s="193"/>
      <c r="E457" s="194">
        <v>388.6</v>
      </c>
      <c r="F457" s="229">
        <v>388.6</v>
      </c>
      <c r="G457" s="230" t="s">
        <v>33</v>
      </c>
      <c r="H457" s="231">
        <v>0</v>
      </c>
      <c r="I457" s="251">
        <v>0</v>
      </c>
      <c r="J457" s="232">
        <v>0</v>
      </c>
      <c r="K457" s="232">
        <v>0</v>
      </c>
      <c r="L457" s="233">
        <v>0</v>
      </c>
      <c r="M457" s="232">
        <f t="shared" si="72"/>
        <v>0</v>
      </c>
      <c r="N457" s="234">
        <v>0</v>
      </c>
      <c r="O457" s="232">
        <f t="shared" si="73"/>
        <v>0</v>
      </c>
      <c r="P457" s="243"/>
      <c r="Q457" s="216"/>
      <c r="R457" s="236">
        <f t="shared" ref="R457:R520" si="77">H457*E457</f>
        <v>0</v>
      </c>
      <c r="S457" s="237">
        <v>0</v>
      </c>
      <c r="T457" s="236">
        <f t="shared" ref="T457:T520" si="78">I457*F457</f>
        <v>0</v>
      </c>
      <c r="U457" s="236">
        <f t="shared" ref="U457:U520" si="79">F457*J457</f>
        <v>0</v>
      </c>
      <c r="V457" s="236">
        <f t="shared" ref="V457:V520" si="80">F457*K457</f>
        <v>0</v>
      </c>
      <c r="W457" s="236">
        <f t="shared" ref="W457:W520" si="81">F457*L457</f>
        <v>0</v>
      </c>
      <c r="X457" s="236">
        <f t="shared" ref="X457:X520" si="82">R457+S457+T457+U457-V457-W457</f>
        <v>0</v>
      </c>
      <c r="Y457" s="238">
        <f t="shared" si="74"/>
        <v>0</v>
      </c>
      <c r="Z457" s="238">
        <f t="shared" si="75"/>
        <v>0</v>
      </c>
      <c r="AB457" s="219">
        <v>0</v>
      </c>
      <c r="AC457" s="462">
        <f t="shared" si="76"/>
        <v>0</v>
      </c>
    </row>
    <row r="458" spans="1:29" ht="30" x14ac:dyDescent="0.25">
      <c r="A458" s="191" t="s">
        <v>1053</v>
      </c>
      <c r="B458" s="228" t="s">
        <v>1164</v>
      </c>
      <c r="C458" s="193" t="s">
        <v>1165</v>
      </c>
      <c r="D458" s="193"/>
      <c r="E458" s="209">
        <v>451.24</v>
      </c>
      <c r="F458" s="209">
        <v>451.24</v>
      </c>
      <c r="G458" s="230" t="s">
        <v>33</v>
      </c>
      <c r="H458" s="231">
        <v>0</v>
      </c>
      <c r="I458" s="251">
        <v>0</v>
      </c>
      <c r="J458" s="232">
        <v>0</v>
      </c>
      <c r="K458" s="232">
        <v>0</v>
      </c>
      <c r="L458" s="233">
        <v>0</v>
      </c>
      <c r="M458" s="232">
        <f t="shared" ref="M458:M521" si="83">H458+I458+J458-K458-L458</f>
        <v>0</v>
      </c>
      <c r="N458" s="234">
        <v>0</v>
      </c>
      <c r="O458" s="232">
        <f t="shared" ref="O458:O521" si="84">N458-M458</f>
        <v>0</v>
      </c>
      <c r="P458" s="243"/>
      <c r="Q458" s="216"/>
      <c r="R458" s="236">
        <f t="shared" si="77"/>
        <v>0</v>
      </c>
      <c r="S458" s="237">
        <v>0</v>
      </c>
      <c r="T458" s="236">
        <f t="shared" si="78"/>
        <v>0</v>
      </c>
      <c r="U458" s="236">
        <f t="shared" si="79"/>
        <v>0</v>
      </c>
      <c r="V458" s="236">
        <f t="shared" si="80"/>
        <v>0</v>
      </c>
      <c r="W458" s="236">
        <f t="shared" si="81"/>
        <v>0</v>
      </c>
      <c r="X458" s="236">
        <f t="shared" si="82"/>
        <v>0</v>
      </c>
      <c r="Y458" s="238">
        <f t="shared" ref="Y458:Y521" si="85">M458*F458</f>
        <v>0</v>
      </c>
      <c r="Z458" s="238">
        <f t="shared" ref="Z458:Z521" si="86">Y458-X458</f>
        <v>0</v>
      </c>
      <c r="AB458" s="219">
        <v>0</v>
      </c>
      <c r="AC458" s="462">
        <f t="shared" ref="AC458:AC521" si="87">AB458-R458</f>
        <v>0</v>
      </c>
    </row>
    <row r="459" spans="1:29" ht="18" x14ac:dyDescent="0.25">
      <c r="A459" s="191" t="s">
        <v>1053</v>
      </c>
      <c r="B459" s="228" t="s">
        <v>1166</v>
      </c>
      <c r="C459" s="193" t="s">
        <v>1167</v>
      </c>
      <c r="D459" s="193"/>
      <c r="E459" s="194">
        <v>8</v>
      </c>
      <c r="F459" s="229">
        <v>8</v>
      </c>
      <c r="G459" s="230" t="s">
        <v>33</v>
      </c>
      <c r="H459" s="231">
        <v>0</v>
      </c>
      <c r="I459" s="251">
        <v>0</v>
      </c>
      <c r="J459" s="232">
        <v>0</v>
      </c>
      <c r="K459" s="232">
        <v>0</v>
      </c>
      <c r="L459" s="233">
        <v>0</v>
      </c>
      <c r="M459" s="232">
        <f t="shared" si="83"/>
        <v>0</v>
      </c>
      <c r="N459" s="234">
        <v>0</v>
      </c>
      <c r="O459" s="232">
        <f t="shared" si="84"/>
        <v>0</v>
      </c>
      <c r="P459" s="243"/>
      <c r="Q459" s="216"/>
      <c r="R459" s="236">
        <f t="shared" si="77"/>
        <v>0</v>
      </c>
      <c r="S459" s="237">
        <v>0</v>
      </c>
      <c r="T459" s="236">
        <f t="shared" si="78"/>
        <v>0</v>
      </c>
      <c r="U459" s="236">
        <f t="shared" si="79"/>
        <v>0</v>
      </c>
      <c r="V459" s="236">
        <f t="shared" si="80"/>
        <v>0</v>
      </c>
      <c r="W459" s="236">
        <f t="shared" si="81"/>
        <v>0</v>
      </c>
      <c r="X459" s="236">
        <f t="shared" si="82"/>
        <v>0</v>
      </c>
      <c r="Y459" s="238">
        <f t="shared" si="85"/>
        <v>0</v>
      </c>
      <c r="Z459" s="238">
        <f t="shared" si="86"/>
        <v>0</v>
      </c>
      <c r="AB459" s="219">
        <v>0</v>
      </c>
      <c r="AC459" s="462">
        <f t="shared" si="87"/>
        <v>0</v>
      </c>
    </row>
    <row r="460" spans="1:29" ht="45" x14ac:dyDescent="0.25">
      <c r="A460" s="191" t="s">
        <v>1053</v>
      </c>
      <c r="B460" s="228" t="s">
        <v>1168</v>
      </c>
      <c r="C460" s="193" t="s">
        <v>1169</v>
      </c>
      <c r="D460" s="193"/>
      <c r="E460" s="194">
        <v>307.39999999999998</v>
      </c>
      <c r="F460" s="229">
        <v>307.39999999999998</v>
      </c>
      <c r="G460" s="230" t="s">
        <v>33</v>
      </c>
      <c r="H460" s="231">
        <v>0</v>
      </c>
      <c r="I460" s="251">
        <v>0</v>
      </c>
      <c r="J460" s="232">
        <v>0</v>
      </c>
      <c r="K460" s="232">
        <v>0</v>
      </c>
      <c r="L460" s="233">
        <v>0</v>
      </c>
      <c r="M460" s="232">
        <f t="shared" si="83"/>
        <v>0</v>
      </c>
      <c r="N460" s="234">
        <v>0</v>
      </c>
      <c r="O460" s="232">
        <f t="shared" si="84"/>
        <v>0</v>
      </c>
      <c r="P460" s="243"/>
      <c r="Q460" s="216"/>
      <c r="R460" s="236">
        <f t="shared" si="77"/>
        <v>0</v>
      </c>
      <c r="S460" s="237">
        <v>0</v>
      </c>
      <c r="T460" s="236">
        <f t="shared" si="78"/>
        <v>0</v>
      </c>
      <c r="U460" s="236">
        <f t="shared" si="79"/>
        <v>0</v>
      </c>
      <c r="V460" s="236">
        <f t="shared" si="80"/>
        <v>0</v>
      </c>
      <c r="W460" s="236">
        <f t="shared" si="81"/>
        <v>0</v>
      </c>
      <c r="X460" s="236">
        <f t="shared" si="82"/>
        <v>0</v>
      </c>
      <c r="Y460" s="238">
        <f t="shared" si="85"/>
        <v>0</v>
      </c>
      <c r="Z460" s="238">
        <f t="shared" si="86"/>
        <v>0</v>
      </c>
      <c r="AB460" s="219">
        <v>0</v>
      </c>
      <c r="AC460" s="462">
        <f t="shared" si="87"/>
        <v>0</v>
      </c>
    </row>
    <row r="461" spans="1:29" ht="45" x14ac:dyDescent="0.25">
      <c r="A461" s="191" t="s">
        <v>1053</v>
      </c>
      <c r="B461" s="228" t="s">
        <v>1170</v>
      </c>
      <c r="C461" s="193" t="s">
        <v>1171</v>
      </c>
      <c r="D461" s="193"/>
      <c r="E461" s="194">
        <v>207.64</v>
      </c>
      <c r="F461" s="229">
        <v>207.64</v>
      </c>
      <c r="G461" s="230" t="s">
        <v>33</v>
      </c>
      <c r="H461" s="231">
        <v>0</v>
      </c>
      <c r="I461" s="251">
        <v>0</v>
      </c>
      <c r="J461" s="232">
        <v>0</v>
      </c>
      <c r="K461" s="232">
        <v>0</v>
      </c>
      <c r="L461" s="233">
        <v>0</v>
      </c>
      <c r="M461" s="232">
        <f t="shared" si="83"/>
        <v>0</v>
      </c>
      <c r="N461" s="234">
        <v>0</v>
      </c>
      <c r="O461" s="232">
        <f t="shared" si="84"/>
        <v>0</v>
      </c>
      <c r="P461" s="243"/>
      <c r="Q461" s="216"/>
      <c r="R461" s="236">
        <f t="shared" si="77"/>
        <v>0</v>
      </c>
      <c r="S461" s="237">
        <v>0</v>
      </c>
      <c r="T461" s="236">
        <f t="shared" si="78"/>
        <v>0</v>
      </c>
      <c r="U461" s="236">
        <f t="shared" si="79"/>
        <v>0</v>
      </c>
      <c r="V461" s="236">
        <f t="shared" si="80"/>
        <v>0</v>
      </c>
      <c r="W461" s="236">
        <f t="shared" si="81"/>
        <v>0</v>
      </c>
      <c r="X461" s="236">
        <f t="shared" si="82"/>
        <v>0</v>
      </c>
      <c r="Y461" s="238">
        <f t="shared" si="85"/>
        <v>0</v>
      </c>
      <c r="Z461" s="238">
        <f t="shared" si="86"/>
        <v>0</v>
      </c>
      <c r="AB461" s="219">
        <v>0</v>
      </c>
      <c r="AC461" s="462">
        <f t="shared" si="87"/>
        <v>0</v>
      </c>
    </row>
    <row r="462" spans="1:29" ht="18" x14ac:dyDescent="0.25">
      <c r="A462" s="191" t="s">
        <v>1053</v>
      </c>
      <c r="B462" s="228" t="s">
        <v>1172</v>
      </c>
      <c r="C462" s="202" t="s">
        <v>1173</v>
      </c>
      <c r="D462" s="491" t="s">
        <v>2652</v>
      </c>
      <c r="E462" s="203">
        <v>49.5</v>
      </c>
      <c r="F462" s="250">
        <v>2.87</v>
      </c>
      <c r="G462" s="316" t="s">
        <v>33</v>
      </c>
      <c r="H462" s="317">
        <v>2</v>
      </c>
      <c r="I462" s="251">
        <v>10</v>
      </c>
      <c r="J462" s="251">
        <v>0</v>
      </c>
      <c r="K462" s="251">
        <v>1</v>
      </c>
      <c r="L462" s="318">
        <v>0</v>
      </c>
      <c r="M462" s="232">
        <f t="shared" si="83"/>
        <v>11</v>
      </c>
      <c r="N462" s="252">
        <v>11</v>
      </c>
      <c r="O462" s="232">
        <f t="shared" si="84"/>
        <v>0</v>
      </c>
      <c r="P462" s="320"/>
      <c r="Q462" s="216"/>
      <c r="R462" s="236">
        <f t="shared" si="77"/>
        <v>99</v>
      </c>
      <c r="S462" s="237">
        <v>-93.26</v>
      </c>
      <c r="T462" s="489">
        <f t="shared" si="78"/>
        <v>28.700000000000003</v>
      </c>
      <c r="U462" s="236">
        <f t="shared" si="79"/>
        <v>0</v>
      </c>
      <c r="V462" s="236">
        <f t="shared" si="80"/>
        <v>2.87</v>
      </c>
      <c r="W462" s="236">
        <f t="shared" si="81"/>
        <v>0</v>
      </c>
      <c r="X462" s="236">
        <f t="shared" si="82"/>
        <v>31.569999999999997</v>
      </c>
      <c r="Y462" s="238">
        <f t="shared" si="85"/>
        <v>31.57</v>
      </c>
      <c r="Z462" s="238">
        <f t="shared" si="86"/>
        <v>0</v>
      </c>
      <c r="AB462" s="219">
        <v>99</v>
      </c>
      <c r="AC462" s="462">
        <f t="shared" si="87"/>
        <v>0</v>
      </c>
    </row>
    <row r="463" spans="1:29" ht="18" x14ac:dyDescent="0.25">
      <c r="A463" s="191" t="s">
        <v>1053</v>
      </c>
      <c r="B463" s="228" t="s">
        <v>1174</v>
      </c>
      <c r="C463" s="193" t="s">
        <v>1175</v>
      </c>
      <c r="D463" s="193"/>
      <c r="E463" s="194">
        <v>50.46</v>
      </c>
      <c r="F463" s="229">
        <v>50.46</v>
      </c>
      <c r="G463" s="230" t="s">
        <v>33</v>
      </c>
      <c r="H463" s="231">
        <v>0</v>
      </c>
      <c r="I463" s="251">
        <v>0</v>
      </c>
      <c r="J463" s="232">
        <v>0</v>
      </c>
      <c r="K463" s="232">
        <v>0</v>
      </c>
      <c r="L463" s="233">
        <v>0</v>
      </c>
      <c r="M463" s="232">
        <f t="shared" si="83"/>
        <v>0</v>
      </c>
      <c r="N463" s="234">
        <v>0</v>
      </c>
      <c r="O463" s="232">
        <f t="shared" si="84"/>
        <v>0</v>
      </c>
      <c r="P463" s="246"/>
      <c r="Q463" s="216"/>
      <c r="R463" s="236">
        <f t="shared" si="77"/>
        <v>0</v>
      </c>
      <c r="S463" s="237">
        <v>0</v>
      </c>
      <c r="T463" s="236">
        <f t="shared" si="78"/>
        <v>0</v>
      </c>
      <c r="U463" s="236">
        <f t="shared" si="79"/>
        <v>0</v>
      </c>
      <c r="V463" s="236">
        <f t="shared" si="80"/>
        <v>0</v>
      </c>
      <c r="W463" s="236">
        <f t="shared" si="81"/>
        <v>0</v>
      </c>
      <c r="X463" s="236">
        <f t="shared" si="82"/>
        <v>0</v>
      </c>
      <c r="Y463" s="238">
        <f t="shared" si="85"/>
        <v>0</v>
      </c>
      <c r="Z463" s="238">
        <f t="shared" si="86"/>
        <v>0</v>
      </c>
      <c r="AB463" s="219">
        <v>0</v>
      </c>
      <c r="AC463" s="462">
        <f t="shared" si="87"/>
        <v>0</v>
      </c>
    </row>
    <row r="464" spans="1:29" ht="30" x14ac:dyDescent="0.25">
      <c r="A464" s="191" t="s">
        <v>1053</v>
      </c>
      <c r="B464" s="228" t="s">
        <v>1176</v>
      </c>
      <c r="C464" s="193" t="s">
        <v>1177</v>
      </c>
      <c r="D464" s="193"/>
      <c r="E464" s="194">
        <v>33.630000000000003</v>
      </c>
      <c r="F464" s="229">
        <v>33.630000000000003</v>
      </c>
      <c r="G464" s="230" t="s">
        <v>33</v>
      </c>
      <c r="H464" s="231">
        <v>0</v>
      </c>
      <c r="I464" s="251">
        <v>0</v>
      </c>
      <c r="J464" s="232">
        <v>0</v>
      </c>
      <c r="K464" s="232">
        <v>0</v>
      </c>
      <c r="L464" s="233">
        <v>0</v>
      </c>
      <c r="M464" s="232">
        <f t="shared" si="83"/>
        <v>0</v>
      </c>
      <c r="N464" s="234">
        <v>0</v>
      </c>
      <c r="O464" s="232">
        <f t="shared" si="84"/>
        <v>0</v>
      </c>
      <c r="P464" s="242"/>
      <c r="Q464" s="216"/>
      <c r="R464" s="236">
        <f t="shared" si="77"/>
        <v>0</v>
      </c>
      <c r="S464" s="237">
        <v>0</v>
      </c>
      <c r="T464" s="236">
        <f t="shared" si="78"/>
        <v>0</v>
      </c>
      <c r="U464" s="236">
        <f t="shared" si="79"/>
        <v>0</v>
      </c>
      <c r="V464" s="236">
        <f t="shared" si="80"/>
        <v>0</v>
      </c>
      <c r="W464" s="236">
        <f t="shared" si="81"/>
        <v>0</v>
      </c>
      <c r="X464" s="236">
        <f t="shared" si="82"/>
        <v>0</v>
      </c>
      <c r="Y464" s="238">
        <f t="shared" si="85"/>
        <v>0</v>
      </c>
      <c r="Z464" s="238">
        <f t="shared" si="86"/>
        <v>0</v>
      </c>
      <c r="AB464" s="219">
        <v>0</v>
      </c>
      <c r="AC464" s="462">
        <f t="shared" si="87"/>
        <v>0</v>
      </c>
    </row>
    <row r="465" spans="1:29" ht="18" x14ac:dyDescent="0.25">
      <c r="A465" s="191" t="s">
        <v>659</v>
      </c>
      <c r="B465" s="228" t="s">
        <v>1178</v>
      </c>
      <c r="C465" s="193" t="s">
        <v>1179</v>
      </c>
      <c r="D465" s="193"/>
      <c r="E465" s="194">
        <v>19.72</v>
      </c>
      <c r="F465" s="229">
        <v>19.72</v>
      </c>
      <c r="G465" s="230" t="s">
        <v>33</v>
      </c>
      <c r="H465" s="231">
        <v>0</v>
      </c>
      <c r="I465" s="251">
        <v>0</v>
      </c>
      <c r="J465" s="232">
        <v>0</v>
      </c>
      <c r="K465" s="232">
        <v>0</v>
      </c>
      <c r="L465" s="233">
        <v>0</v>
      </c>
      <c r="M465" s="232">
        <f t="shared" si="83"/>
        <v>0</v>
      </c>
      <c r="N465" s="234">
        <v>0</v>
      </c>
      <c r="O465" s="232">
        <f t="shared" si="84"/>
        <v>0</v>
      </c>
      <c r="P465" s="243"/>
      <c r="Q465" s="216"/>
      <c r="R465" s="236">
        <f t="shared" si="77"/>
        <v>0</v>
      </c>
      <c r="S465" s="237">
        <v>0</v>
      </c>
      <c r="T465" s="236">
        <f t="shared" si="78"/>
        <v>0</v>
      </c>
      <c r="U465" s="236">
        <f t="shared" si="79"/>
        <v>0</v>
      </c>
      <c r="V465" s="236">
        <f t="shared" si="80"/>
        <v>0</v>
      </c>
      <c r="W465" s="236">
        <f t="shared" si="81"/>
        <v>0</v>
      </c>
      <c r="X465" s="236">
        <f t="shared" si="82"/>
        <v>0</v>
      </c>
      <c r="Y465" s="238">
        <f t="shared" si="85"/>
        <v>0</v>
      </c>
      <c r="Z465" s="238">
        <f t="shared" si="86"/>
        <v>0</v>
      </c>
      <c r="AB465" s="219">
        <v>0</v>
      </c>
      <c r="AC465" s="462">
        <f t="shared" si="87"/>
        <v>0</v>
      </c>
    </row>
    <row r="466" spans="1:29" ht="30" x14ac:dyDescent="0.25">
      <c r="A466" s="191" t="s">
        <v>1053</v>
      </c>
      <c r="B466" s="228" t="s">
        <v>1289</v>
      </c>
      <c r="C466" s="193" t="s">
        <v>1290</v>
      </c>
      <c r="D466" s="193"/>
      <c r="E466" s="194">
        <v>0</v>
      </c>
      <c r="F466" s="229">
        <v>0</v>
      </c>
      <c r="G466" s="230" t="s">
        <v>33</v>
      </c>
      <c r="H466" s="231">
        <v>0</v>
      </c>
      <c r="I466" s="251">
        <v>0</v>
      </c>
      <c r="J466" s="232">
        <v>0</v>
      </c>
      <c r="K466" s="232">
        <v>0</v>
      </c>
      <c r="L466" s="233">
        <v>0</v>
      </c>
      <c r="M466" s="232">
        <f t="shared" si="83"/>
        <v>0</v>
      </c>
      <c r="N466" s="234">
        <v>0</v>
      </c>
      <c r="O466" s="232">
        <f t="shared" si="84"/>
        <v>0</v>
      </c>
      <c r="P466" s="243"/>
      <c r="Q466" s="216"/>
      <c r="R466" s="236">
        <f t="shared" si="77"/>
        <v>0</v>
      </c>
      <c r="S466" s="237">
        <v>0</v>
      </c>
      <c r="T466" s="236">
        <f t="shared" si="78"/>
        <v>0</v>
      </c>
      <c r="U466" s="236">
        <f t="shared" si="79"/>
        <v>0</v>
      </c>
      <c r="V466" s="236">
        <f t="shared" si="80"/>
        <v>0</v>
      </c>
      <c r="W466" s="236">
        <f t="shared" si="81"/>
        <v>0</v>
      </c>
      <c r="X466" s="236">
        <f t="shared" si="82"/>
        <v>0</v>
      </c>
      <c r="Y466" s="238">
        <f t="shared" si="85"/>
        <v>0</v>
      </c>
      <c r="Z466" s="238">
        <f t="shared" si="86"/>
        <v>0</v>
      </c>
      <c r="AB466" s="219">
        <v>0</v>
      </c>
      <c r="AC466" s="462">
        <f t="shared" si="87"/>
        <v>0</v>
      </c>
    </row>
    <row r="467" spans="1:29" ht="30" x14ac:dyDescent="0.25">
      <c r="A467" s="191" t="s">
        <v>1053</v>
      </c>
      <c r="B467" s="228" t="s">
        <v>1180</v>
      </c>
      <c r="C467" s="193" t="s">
        <v>1181</v>
      </c>
      <c r="D467" s="193"/>
      <c r="E467" s="194">
        <v>597.4</v>
      </c>
      <c r="F467" s="229">
        <v>597.4</v>
      </c>
      <c r="G467" s="230" t="s">
        <v>33</v>
      </c>
      <c r="H467" s="231">
        <v>0</v>
      </c>
      <c r="I467" s="251">
        <v>0</v>
      </c>
      <c r="J467" s="232">
        <v>0</v>
      </c>
      <c r="K467" s="232">
        <v>0</v>
      </c>
      <c r="L467" s="233">
        <v>0</v>
      </c>
      <c r="M467" s="232">
        <f t="shared" si="83"/>
        <v>0</v>
      </c>
      <c r="N467" s="234">
        <v>0</v>
      </c>
      <c r="O467" s="232">
        <f t="shared" si="84"/>
        <v>0</v>
      </c>
      <c r="P467" s="243"/>
      <c r="Q467" s="216"/>
      <c r="R467" s="236">
        <f t="shared" si="77"/>
        <v>0</v>
      </c>
      <c r="S467" s="237">
        <v>0</v>
      </c>
      <c r="T467" s="236">
        <f t="shared" si="78"/>
        <v>0</v>
      </c>
      <c r="U467" s="236">
        <f t="shared" si="79"/>
        <v>0</v>
      </c>
      <c r="V467" s="236">
        <f t="shared" si="80"/>
        <v>0</v>
      </c>
      <c r="W467" s="236">
        <f t="shared" si="81"/>
        <v>0</v>
      </c>
      <c r="X467" s="236">
        <f t="shared" si="82"/>
        <v>0</v>
      </c>
      <c r="Y467" s="238">
        <f t="shared" si="85"/>
        <v>0</v>
      </c>
      <c r="Z467" s="238">
        <f t="shared" si="86"/>
        <v>0</v>
      </c>
      <c r="AB467" s="219">
        <v>0</v>
      </c>
      <c r="AC467" s="462">
        <f t="shared" si="87"/>
        <v>0</v>
      </c>
    </row>
    <row r="468" spans="1:29" ht="45" x14ac:dyDescent="0.25">
      <c r="A468" s="196" t="s">
        <v>1053</v>
      </c>
      <c r="B468" s="228" t="s">
        <v>1182</v>
      </c>
      <c r="C468" s="199" t="s">
        <v>1183</v>
      </c>
      <c r="D468" s="199"/>
      <c r="E468" s="210">
        <v>209.31</v>
      </c>
      <c r="F468" s="210">
        <v>209.31</v>
      </c>
      <c r="G468" s="256" t="s">
        <v>33</v>
      </c>
      <c r="H468" s="231">
        <v>0</v>
      </c>
      <c r="I468" s="251">
        <v>0</v>
      </c>
      <c r="J468" s="232">
        <v>0</v>
      </c>
      <c r="K468" s="232">
        <v>0</v>
      </c>
      <c r="L468" s="233">
        <v>0</v>
      </c>
      <c r="M468" s="232">
        <f t="shared" si="83"/>
        <v>0</v>
      </c>
      <c r="N468" s="234">
        <v>0</v>
      </c>
      <c r="O468" s="232">
        <f t="shared" si="84"/>
        <v>0</v>
      </c>
      <c r="P468" s="243"/>
      <c r="Q468" s="225"/>
      <c r="R468" s="236">
        <f t="shared" si="77"/>
        <v>0</v>
      </c>
      <c r="S468" s="237">
        <v>0</v>
      </c>
      <c r="T468" s="236">
        <f t="shared" si="78"/>
        <v>0</v>
      </c>
      <c r="U468" s="236">
        <f t="shared" si="79"/>
        <v>0</v>
      </c>
      <c r="V468" s="236">
        <f t="shared" si="80"/>
        <v>0</v>
      </c>
      <c r="W468" s="236">
        <f t="shared" si="81"/>
        <v>0</v>
      </c>
      <c r="X468" s="236">
        <f t="shared" si="82"/>
        <v>0</v>
      </c>
      <c r="Y468" s="238">
        <f t="shared" si="85"/>
        <v>0</v>
      </c>
      <c r="Z468" s="238">
        <f t="shared" si="86"/>
        <v>0</v>
      </c>
      <c r="AB468" s="219">
        <v>0</v>
      </c>
      <c r="AC468" s="462">
        <f t="shared" si="87"/>
        <v>0</v>
      </c>
    </row>
    <row r="469" spans="1:29" ht="18" x14ac:dyDescent="0.25">
      <c r="A469" s="191" t="s">
        <v>1053</v>
      </c>
      <c r="B469" s="228" t="s">
        <v>1184</v>
      </c>
      <c r="C469" s="193" t="s">
        <v>1185</v>
      </c>
      <c r="D469" s="193"/>
      <c r="E469" s="194">
        <v>9.1</v>
      </c>
      <c r="F469" s="229">
        <v>9.1</v>
      </c>
      <c r="G469" s="230" t="s">
        <v>33</v>
      </c>
      <c r="H469" s="231">
        <v>73</v>
      </c>
      <c r="I469" s="251">
        <v>0</v>
      </c>
      <c r="J469" s="232">
        <v>0</v>
      </c>
      <c r="K469" s="232">
        <v>0</v>
      </c>
      <c r="L469" s="233">
        <v>0</v>
      </c>
      <c r="M469" s="232">
        <f t="shared" si="83"/>
        <v>73</v>
      </c>
      <c r="N469" s="234">
        <v>73</v>
      </c>
      <c r="O469" s="232">
        <f t="shared" si="84"/>
        <v>0</v>
      </c>
      <c r="P469" s="242"/>
      <c r="Q469" s="216"/>
      <c r="R469" s="236">
        <f t="shared" si="77"/>
        <v>664.3</v>
      </c>
      <c r="S469" s="237">
        <v>0</v>
      </c>
      <c r="T469" s="236">
        <f t="shared" si="78"/>
        <v>0</v>
      </c>
      <c r="U469" s="236">
        <f t="shared" si="79"/>
        <v>0</v>
      </c>
      <c r="V469" s="236">
        <f t="shared" si="80"/>
        <v>0</v>
      </c>
      <c r="W469" s="236">
        <f t="shared" si="81"/>
        <v>0</v>
      </c>
      <c r="X469" s="236">
        <f t="shared" si="82"/>
        <v>664.3</v>
      </c>
      <c r="Y469" s="238">
        <f t="shared" si="85"/>
        <v>664.3</v>
      </c>
      <c r="Z469" s="238">
        <f t="shared" si="86"/>
        <v>0</v>
      </c>
      <c r="AB469" s="219">
        <v>664.3</v>
      </c>
      <c r="AC469" s="462">
        <f t="shared" si="87"/>
        <v>0</v>
      </c>
    </row>
    <row r="470" spans="1:29" ht="45" x14ac:dyDescent="0.25">
      <c r="A470" s="191" t="s">
        <v>1053</v>
      </c>
      <c r="B470" s="228" t="s">
        <v>1186</v>
      </c>
      <c r="C470" s="193" t="s">
        <v>1187</v>
      </c>
      <c r="D470" s="193"/>
      <c r="E470" s="194">
        <v>667</v>
      </c>
      <c r="F470" s="229">
        <v>667</v>
      </c>
      <c r="G470" s="230" t="s">
        <v>33</v>
      </c>
      <c r="H470" s="231">
        <v>0</v>
      </c>
      <c r="I470" s="251">
        <v>0</v>
      </c>
      <c r="J470" s="232">
        <v>0</v>
      </c>
      <c r="K470" s="232">
        <v>0</v>
      </c>
      <c r="L470" s="233">
        <v>0</v>
      </c>
      <c r="M470" s="232">
        <f t="shared" si="83"/>
        <v>0</v>
      </c>
      <c r="N470" s="234">
        <v>0</v>
      </c>
      <c r="O470" s="232">
        <f t="shared" si="84"/>
        <v>0</v>
      </c>
      <c r="P470" s="243"/>
      <c r="Q470" s="216"/>
      <c r="R470" s="236">
        <f t="shared" si="77"/>
        <v>0</v>
      </c>
      <c r="S470" s="237">
        <v>0</v>
      </c>
      <c r="T470" s="236">
        <f t="shared" si="78"/>
        <v>0</v>
      </c>
      <c r="U470" s="236">
        <f t="shared" si="79"/>
        <v>0</v>
      </c>
      <c r="V470" s="236">
        <f t="shared" si="80"/>
        <v>0</v>
      </c>
      <c r="W470" s="236">
        <f t="shared" si="81"/>
        <v>0</v>
      </c>
      <c r="X470" s="236">
        <f t="shared" si="82"/>
        <v>0</v>
      </c>
      <c r="Y470" s="238">
        <f t="shared" si="85"/>
        <v>0</v>
      </c>
      <c r="Z470" s="238">
        <f t="shared" si="86"/>
        <v>0</v>
      </c>
      <c r="AB470" s="219">
        <v>0</v>
      </c>
      <c r="AC470" s="462">
        <f t="shared" si="87"/>
        <v>0</v>
      </c>
    </row>
    <row r="471" spans="1:29" ht="45" x14ac:dyDescent="0.25">
      <c r="A471" s="191" t="s">
        <v>1053</v>
      </c>
      <c r="B471" s="228" t="s">
        <v>1188</v>
      </c>
      <c r="C471" s="193" t="s">
        <v>1189</v>
      </c>
      <c r="D471" s="193"/>
      <c r="E471" s="194">
        <v>838.68</v>
      </c>
      <c r="F471" s="229">
        <v>838.68</v>
      </c>
      <c r="G471" s="230" t="s">
        <v>33</v>
      </c>
      <c r="H471" s="231">
        <v>0</v>
      </c>
      <c r="I471" s="251">
        <v>0</v>
      </c>
      <c r="J471" s="232">
        <v>0</v>
      </c>
      <c r="K471" s="232">
        <v>0</v>
      </c>
      <c r="L471" s="233">
        <v>0</v>
      </c>
      <c r="M471" s="232">
        <f t="shared" si="83"/>
        <v>0</v>
      </c>
      <c r="N471" s="234">
        <v>0</v>
      </c>
      <c r="O471" s="232">
        <f t="shared" si="84"/>
        <v>0</v>
      </c>
      <c r="P471" s="243"/>
      <c r="Q471" s="216"/>
      <c r="R471" s="236">
        <f t="shared" si="77"/>
        <v>0</v>
      </c>
      <c r="S471" s="237">
        <v>0</v>
      </c>
      <c r="T471" s="236">
        <f t="shared" si="78"/>
        <v>0</v>
      </c>
      <c r="U471" s="236">
        <f t="shared" si="79"/>
        <v>0</v>
      </c>
      <c r="V471" s="236">
        <f t="shared" si="80"/>
        <v>0</v>
      </c>
      <c r="W471" s="236">
        <f t="shared" si="81"/>
        <v>0</v>
      </c>
      <c r="X471" s="236">
        <f t="shared" si="82"/>
        <v>0</v>
      </c>
      <c r="Y471" s="238">
        <f t="shared" si="85"/>
        <v>0</v>
      </c>
      <c r="Z471" s="238">
        <f t="shared" si="86"/>
        <v>0</v>
      </c>
      <c r="AB471" s="219">
        <v>0</v>
      </c>
      <c r="AC471" s="462">
        <f t="shared" si="87"/>
        <v>0</v>
      </c>
    </row>
    <row r="472" spans="1:29" ht="18" x14ac:dyDescent="0.25">
      <c r="A472" s="191" t="s">
        <v>27</v>
      </c>
      <c r="B472" s="228" t="s">
        <v>110</v>
      </c>
      <c r="C472" s="202" t="s">
        <v>111</v>
      </c>
      <c r="D472" s="491" t="s">
        <v>2658</v>
      </c>
      <c r="E472" s="203">
        <v>40.6</v>
      </c>
      <c r="F472" s="250">
        <v>41.18</v>
      </c>
      <c r="G472" s="316" t="s">
        <v>33</v>
      </c>
      <c r="H472" s="317">
        <v>0</v>
      </c>
      <c r="I472" s="251">
        <v>10</v>
      </c>
      <c r="J472" s="251">
        <v>0</v>
      </c>
      <c r="K472" s="251">
        <v>5</v>
      </c>
      <c r="L472" s="318">
        <v>0</v>
      </c>
      <c r="M472" s="232">
        <f t="shared" si="83"/>
        <v>5</v>
      </c>
      <c r="N472" s="252">
        <v>5</v>
      </c>
      <c r="O472" s="232">
        <f t="shared" si="84"/>
        <v>0</v>
      </c>
      <c r="P472" s="319"/>
      <c r="Q472" s="216"/>
      <c r="R472" s="236">
        <f t="shared" si="77"/>
        <v>0</v>
      </c>
      <c r="S472" s="237">
        <v>0</v>
      </c>
      <c r="T472" s="489">
        <f t="shared" si="78"/>
        <v>411.8</v>
      </c>
      <c r="U472" s="236">
        <f t="shared" si="79"/>
        <v>0</v>
      </c>
      <c r="V472" s="236">
        <f t="shared" si="80"/>
        <v>205.9</v>
      </c>
      <c r="W472" s="236">
        <f t="shared" si="81"/>
        <v>0</v>
      </c>
      <c r="X472" s="236">
        <f t="shared" si="82"/>
        <v>205.9</v>
      </c>
      <c r="Y472" s="238">
        <f t="shared" si="85"/>
        <v>205.9</v>
      </c>
      <c r="Z472" s="238">
        <f t="shared" si="86"/>
        <v>0</v>
      </c>
      <c r="AB472" s="219">
        <v>0</v>
      </c>
      <c r="AC472" s="462">
        <f t="shared" si="87"/>
        <v>0</v>
      </c>
    </row>
    <row r="473" spans="1:29" ht="30" x14ac:dyDescent="0.25">
      <c r="A473" s="191" t="s">
        <v>1739</v>
      </c>
      <c r="B473" s="228" t="s">
        <v>1795</v>
      </c>
      <c r="C473" s="193" t="s">
        <v>1796</v>
      </c>
      <c r="D473" s="193"/>
      <c r="E473" s="194">
        <v>54.01</v>
      </c>
      <c r="F473" s="229">
        <v>54.01</v>
      </c>
      <c r="G473" s="230" t="s">
        <v>33</v>
      </c>
      <c r="H473" s="231">
        <v>0</v>
      </c>
      <c r="I473" s="251">
        <v>0</v>
      </c>
      <c r="J473" s="232">
        <v>0</v>
      </c>
      <c r="K473" s="232">
        <v>0</v>
      </c>
      <c r="L473" s="233">
        <v>0</v>
      </c>
      <c r="M473" s="232">
        <f t="shared" si="83"/>
        <v>0</v>
      </c>
      <c r="N473" s="234">
        <v>0</v>
      </c>
      <c r="O473" s="232">
        <f t="shared" si="84"/>
        <v>0</v>
      </c>
      <c r="P473" s="242"/>
      <c r="Q473" s="216"/>
      <c r="R473" s="236">
        <f t="shared" si="77"/>
        <v>0</v>
      </c>
      <c r="S473" s="237">
        <v>0</v>
      </c>
      <c r="T473" s="236">
        <f t="shared" si="78"/>
        <v>0</v>
      </c>
      <c r="U473" s="236">
        <f t="shared" si="79"/>
        <v>0</v>
      </c>
      <c r="V473" s="236">
        <f t="shared" si="80"/>
        <v>0</v>
      </c>
      <c r="W473" s="236">
        <f t="shared" si="81"/>
        <v>0</v>
      </c>
      <c r="X473" s="236">
        <f t="shared" si="82"/>
        <v>0</v>
      </c>
      <c r="Y473" s="238">
        <f t="shared" si="85"/>
        <v>0</v>
      </c>
      <c r="Z473" s="238">
        <f t="shared" si="86"/>
        <v>0</v>
      </c>
      <c r="AB473" s="219">
        <v>0</v>
      </c>
      <c r="AC473" s="462">
        <f t="shared" si="87"/>
        <v>0</v>
      </c>
    </row>
    <row r="474" spans="1:29" ht="30" x14ac:dyDescent="0.25">
      <c r="A474" s="191" t="s">
        <v>1053</v>
      </c>
      <c r="B474" s="228" t="s">
        <v>1190</v>
      </c>
      <c r="C474" s="193" t="s">
        <v>1191</v>
      </c>
      <c r="D474" s="193"/>
      <c r="E474" s="194">
        <v>15</v>
      </c>
      <c r="F474" s="229">
        <v>15</v>
      </c>
      <c r="G474" s="230" t="s">
        <v>33</v>
      </c>
      <c r="H474" s="231">
        <v>1</v>
      </c>
      <c r="I474" s="251">
        <v>0</v>
      </c>
      <c r="J474" s="232">
        <v>0</v>
      </c>
      <c r="K474" s="232">
        <v>1</v>
      </c>
      <c r="L474" s="233">
        <v>0</v>
      </c>
      <c r="M474" s="232">
        <f t="shared" si="83"/>
        <v>0</v>
      </c>
      <c r="N474" s="234">
        <v>0</v>
      </c>
      <c r="O474" s="232">
        <f t="shared" si="84"/>
        <v>0</v>
      </c>
      <c r="P474" s="242"/>
      <c r="Q474" s="216"/>
      <c r="R474" s="236">
        <f t="shared" si="77"/>
        <v>15</v>
      </c>
      <c r="S474" s="237">
        <v>0</v>
      </c>
      <c r="T474" s="236">
        <f t="shared" si="78"/>
        <v>0</v>
      </c>
      <c r="U474" s="236">
        <f t="shared" si="79"/>
        <v>0</v>
      </c>
      <c r="V474" s="236">
        <f t="shared" si="80"/>
        <v>15</v>
      </c>
      <c r="W474" s="236">
        <f t="shared" si="81"/>
        <v>0</v>
      </c>
      <c r="X474" s="236">
        <f t="shared" si="82"/>
        <v>0</v>
      </c>
      <c r="Y474" s="238">
        <f t="shared" si="85"/>
        <v>0</v>
      </c>
      <c r="Z474" s="238">
        <f t="shared" si="86"/>
        <v>0</v>
      </c>
      <c r="AB474" s="219">
        <v>15</v>
      </c>
      <c r="AC474" s="462">
        <f t="shared" si="87"/>
        <v>0</v>
      </c>
    </row>
    <row r="475" spans="1:29" ht="18" x14ac:dyDescent="0.25">
      <c r="A475" s="191" t="s">
        <v>1053</v>
      </c>
      <c r="B475" s="228" t="s">
        <v>1192</v>
      </c>
      <c r="C475" s="193" t="s">
        <v>1193</v>
      </c>
      <c r="D475" s="193"/>
      <c r="E475" s="194">
        <v>30.9</v>
      </c>
      <c r="F475" s="229">
        <v>30.9</v>
      </c>
      <c r="G475" s="230" t="s">
        <v>33</v>
      </c>
      <c r="H475" s="231">
        <v>2</v>
      </c>
      <c r="I475" s="251">
        <v>0</v>
      </c>
      <c r="J475" s="232">
        <v>0</v>
      </c>
      <c r="K475" s="232">
        <v>0</v>
      </c>
      <c r="L475" s="233">
        <v>0</v>
      </c>
      <c r="M475" s="232">
        <f t="shared" si="83"/>
        <v>2</v>
      </c>
      <c r="N475" s="234">
        <v>2</v>
      </c>
      <c r="O475" s="232">
        <f t="shared" si="84"/>
        <v>0</v>
      </c>
      <c r="P475" s="242"/>
      <c r="Q475" s="216"/>
      <c r="R475" s="236">
        <f t="shared" si="77"/>
        <v>61.8</v>
      </c>
      <c r="S475" s="237">
        <v>0</v>
      </c>
      <c r="T475" s="236">
        <f t="shared" si="78"/>
        <v>0</v>
      </c>
      <c r="U475" s="236">
        <f t="shared" si="79"/>
        <v>0</v>
      </c>
      <c r="V475" s="236">
        <f t="shared" si="80"/>
        <v>0</v>
      </c>
      <c r="W475" s="236">
        <f t="shared" si="81"/>
        <v>0</v>
      </c>
      <c r="X475" s="236">
        <f t="shared" si="82"/>
        <v>61.8</v>
      </c>
      <c r="Y475" s="238">
        <f t="shared" si="85"/>
        <v>61.8</v>
      </c>
      <c r="Z475" s="238">
        <f t="shared" si="86"/>
        <v>0</v>
      </c>
      <c r="AB475" s="219">
        <v>61.8</v>
      </c>
      <c r="AC475" s="462">
        <f t="shared" si="87"/>
        <v>0</v>
      </c>
    </row>
    <row r="476" spans="1:29" ht="18" x14ac:dyDescent="0.25">
      <c r="A476" s="191" t="s">
        <v>1053</v>
      </c>
      <c r="B476" s="228" t="s">
        <v>1194</v>
      </c>
      <c r="C476" s="208" t="s">
        <v>1195</v>
      </c>
      <c r="D476" s="208"/>
      <c r="E476" s="194">
        <v>118.12</v>
      </c>
      <c r="F476" s="229">
        <v>118.12</v>
      </c>
      <c r="G476" s="230" t="s">
        <v>33</v>
      </c>
      <c r="H476" s="231">
        <v>2</v>
      </c>
      <c r="I476" s="251">
        <v>0</v>
      </c>
      <c r="J476" s="232">
        <v>0</v>
      </c>
      <c r="K476" s="232">
        <v>0</v>
      </c>
      <c r="L476" s="233">
        <v>0</v>
      </c>
      <c r="M476" s="232">
        <f t="shared" si="83"/>
        <v>2</v>
      </c>
      <c r="N476" s="234">
        <v>2</v>
      </c>
      <c r="O476" s="232">
        <f t="shared" si="84"/>
        <v>0</v>
      </c>
      <c r="P476" s="242"/>
      <c r="Q476" s="216"/>
      <c r="R476" s="236">
        <f t="shared" si="77"/>
        <v>236.24</v>
      </c>
      <c r="S476" s="237">
        <v>0</v>
      </c>
      <c r="T476" s="236">
        <f t="shared" si="78"/>
        <v>0</v>
      </c>
      <c r="U476" s="236">
        <f t="shared" si="79"/>
        <v>0</v>
      </c>
      <c r="V476" s="236">
        <f t="shared" si="80"/>
        <v>0</v>
      </c>
      <c r="W476" s="236">
        <f t="shared" si="81"/>
        <v>0</v>
      </c>
      <c r="X476" s="236">
        <f t="shared" si="82"/>
        <v>236.24</v>
      </c>
      <c r="Y476" s="238">
        <f t="shared" si="85"/>
        <v>236.24</v>
      </c>
      <c r="Z476" s="238">
        <f t="shared" si="86"/>
        <v>0</v>
      </c>
      <c r="AB476" s="219">
        <v>236.24</v>
      </c>
      <c r="AC476" s="462">
        <f t="shared" si="87"/>
        <v>0</v>
      </c>
    </row>
    <row r="477" spans="1:29" ht="18" x14ac:dyDescent="0.25">
      <c r="A477" s="191" t="s">
        <v>1298</v>
      </c>
      <c r="B477" s="228" t="s">
        <v>1383</v>
      </c>
      <c r="C477" s="202" t="s">
        <v>1384</v>
      </c>
      <c r="D477" s="442" t="s">
        <v>2650</v>
      </c>
      <c r="E477" s="203">
        <v>38.880000000000003</v>
      </c>
      <c r="F477" s="250">
        <v>48</v>
      </c>
      <c r="G477" s="316" t="s">
        <v>33</v>
      </c>
      <c r="H477" s="317">
        <v>0</v>
      </c>
      <c r="I477" s="251">
        <v>2</v>
      </c>
      <c r="J477" s="251">
        <v>0</v>
      </c>
      <c r="K477" s="251">
        <v>2</v>
      </c>
      <c r="L477" s="318">
        <v>0</v>
      </c>
      <c r="M477" s="232">
        <f t="shared" si="83"/>
        <v>0</v>
      </c>
      <c r="N477" s="252">
        <v>0</v>
      </c>
      <c r="O477" s="232">
        <f t="shared" si="84"/>
        <v>0</v>
      </c>
      <c r="P477" s="322"/>
      <c r="Q477" s="216"/>
      <c r="R477" s="236">
        <f t="shared" si="77"/>
        <v>0</v>
      </c>
      <c r="S477" s="237">
        <v>0</v>
      </c>
      <c r="T477" s="348">
        <f t="shared" si="78"/>
        <v>96</v>
      </c>
      <c r="U477" s="236">
        <f t="shared" si="79"/>
        <v>0</v>
      </c>
      <c r="V477" s="236">
        <f t="shared" si="80"/>
        <v>96</v>
      </c>
      <c r="W477" s="236">
        <f t="shared" si="81"/>
        <v>0</v>
      </c>
      <c r="X477" s="236">
        <f t="shared" si="82"/>
        <v>0</v>
      </c>
      <c r="Y477" s="238">
        <f t="shared" si="85"/>
        <v>0</v>
      </c>
      <c r="Z477" s="238">
        <f t="shared" si="86"/>
        <v>0</v>
      </c>
      <c r="AB477" s="219">
        <v>0</v>
      </c>
      <c r="AC477" s="462">
        <f t="shared" si="87"/>
        <v>0</v>
      </c>
    </row>
    <row r="478" spans="1:29" ht="18" x14ac:dyDescent="0.25">
      <c r="A478" s="191" t="s">
        <v>1601</v>
      </c>
      <c r="B478" s="228" t="s">
        <v>1624</v>
      </c>
      <c r="C478" s="193" t="s">
        <v>1625</v>
      </c>
      <c r="D478" s="193"/>
      <c r="E478" s="194">
        <v>250</v>
      </c>
      <c r="F478" s="229">
        <v>250</v>
      </c>
      <c r="G478" s="230" t="s">
        <v>33</v>
      </c>
      <c r="H478" s="231">
        <v>0</v>
      </c>
      <c r="I478" s="251">
        <v>0</v>
      </c>
      <c r="J478" s="232">
        <v>0</v>
      </c>
      <c r="K478" s="232">
        <v>0</v>
      </c>
      <c r="L478" s="233">
        <v>0</v>
      </c>
      <c r="M478" s="232">
        <f t="shared" si="83"/>
        <v>0</v>
      </c>
      <c r="N478" s="234">
        <v>0</v>
      </c>
      <c r="O478" s="232">
        <f t="shared" si="84"/>
        <v>0</v>
      </c>
      <c r="P478" s="242"/>
      <c r="Q478" s="216"/>
      <c r="R478" s="236">
        <f t="shared" si="77"/>
        <v>0</v>
      </c>
      <c r="S478" s="237">
        <v>0</v>
      </c>
      <c r="T478" s="236">
        <f t="shared" si="78"/>
        <v>0</v>
      </c>
      <c r="U478" s="236">
        <f t="shared" si="79"/>
        <v>0</v>
      </c>
      <c r="V478" s="236">
        <f t="shared" si="80"/>
        <v>0</v>
      </c>
      <c r="W478" s="236">
        <f t="shared" si="81"/>
        <v>0</v>
      </c>
      <c r="X478" s="236">
        <f t="shared" si="82"/>
        <v>0</v>
      </c>
      <c r="Y478" s="238">
        <f t="shared" si="85"/>
        <v>0</v>
      </c>
      <c r="Z478" s="238">
        <f t="shared" si="86"/>
        <v>0</v>
      </c>
      <c r="AB478" s="219">
        <v>0</v>
      </c>
      <c r="AC478" s="462">
        <f t="shared" si="87"/>
        <v>0</v>
      </c>
    </row>
    <row r="479" spans="1:29" ht="30" x14ac:dyDescent="0.25">
      <c r="A479" s="191"/>
      <c r="B479" s="228" t="s">
        <v>800</v>
      </c>
      <c r="C479" s="193" t="s">
        <v>801</v>
      </c>
      <c r="D479" s="193"/>
      <c r="E479" s="194">
        <v>111.74</v>
      </c>
      <c r="F479" s="229">
        <v>111.74</v>
      </c>
      <c r="G479" s="259" t="s">
        <v>33</v>
      </c>
      <c r="H479" s="231">
        <v>0</v>
      </c>
      <c r="I479" s="251">
        <v>0</v>
      </c>
      <c r="J479" s="232">
        <v>0</v>
      </c>
      <c r="K479" s="232">
        <v>0</v>
      </c>
      <c r="L479" s="233">
        <v>0</v>
      </c>
      <c r="M479" s="232">
        <f t="shared" si="83"/>
        <v>0</v>
      </c>
      <c r="N479" s="234">
        <v>0</v>
      </c>
      <c r="O479" s="232">
        <f t="shared" si="84"/>
        <v>0</v>
      </c>
      <c r="P479" s="242"/>
      <c r="Q479" s="216"/>
      <c r="R479" s="236">
        <f t="shared" si="77"/>
        <v>0</v>
      </c>
      <c r="S479" s="237">
        <v>0</v>
      </c>
      <c r="T479" s="236">
        <f t="shared" si="78"/>
        <v>0</v>
      </c>
      <c r="U479" s="236">
        <f t="shared" si="79"/>
        <v>0</v>
      </c>
      <c r="V479" s="236">
        <f t="shared" si="80"/>
        <v>0</v>
      </c>
      <c r="W479" s="236">
        <f t="shared" si="81"/>
        <v>0</v>
      </c>
      <c r="X479" s="236">
        <f t="shared" si="82"/>
        <v>0</v>
      </c>
      <c r="Y479" s="238">
        <f t="shared" si="85"/>
        <v>0</v>
      </c>
      <c r="Z479" s="238">
        <f t="shared" si="86"/>
        <v>0</v>
      </c>
      <c r="AB479" s="219">
        <v>0</v>
      </c>
      <c r="AC479" s="462">
        <f t="shared" si="87"/>
        <v>0</v>
      </c>
    </row>
    <row r="480" spans="1:29" ht="18" x14ac:dyDescent="0.25">
      <c r="A480" s="191" t="s">
        <v>674</v>
      </c>
      <c r="B480" s="228" t="s">
        <v>802</v>
      </c>
      <c r="C480" s="193" t="s">
        <v>803</v>
      </c>
      <c r="D480" s="193"/>
      <c r="E480" s="194">
        <v>30</v>
      </c>
      <c r="F480" s="229">
        <v>30</v>
      </c>
      <c r="G480" s="230" t="s">
        <v>33</v>
      </c>
      <c r="H480" s="231">
        <v>0</v>
      </c>
      <c r="I480" s="251">
        <v>0</v>
      </c>
      <c r="J480" s="232">
        <v>0</v>
      </c>
      <c r="K480" s="232">
        <v>0</v>
      </c>
      <c r="L480" s="233">
        <v>0</v>
      </c>
      <c r="M480" s="232">
        <f t="shared" si="83"/>
        <v>0</v>
      </c>
      <c r="N480" s="234">
        <v>0</v>
      </c>
      <c r="O480" s="232">
        <f t="shared" si="84"/>
        <v>0</v>
      </c>
      <c r="P480" s="242"/>
      <c r="Q480" s="216"/>
      <c r="R480" s="236">
        <f t="shared" si="77"/>
        <v>0</v>
      </c>
      <c r="S480" s="237">
        <v>0</v>
      </c>
      <c r="T480" s="236">
        <f t="shared" si="78"/>
        <v>0</v>
      </c>
      <c r="U480" s="236">
        <f t="shared" si="79"/>
        <v>0</v>
      </c>
      <c r="V480" s="236">
        <f t="shared" si="80"/>
        <v>0</v>
      </c>
      <c r="W480" s="236">
        <f t="shared" si="81"/>
        <v>0</v>
      </c>
      <c r="X480" s="236">
        <f t="shared" si="82"/>
        <v>0</v>
      </c>
      <c r="Y480" s="238">
        <f t="shared" si="85"/>
        <v>0</v>
      </c>
      <c r="Z480" s="238">
        <f t="shared" si="86"/>
        <v>0</v>
      </c>
      <c r="AB480" s="219">
        <v>0</v>
      </c>
      <c r="AC480" s="462">
        <f t="shared" si="87"/>
        <v>0</v>
      </c>
    </row>
    <row r="481" spans="1:29" ht="18" x14ac:dyDescent="0.25">
      <c r="A481" s="191" t="s">
        <v>674</v>
      </c>
      <c r="B481" s="228" t="s">
        <v>804</v>
      </c>
      <c r="C481" s="193" t="s">
        <v>805</v>
      </c>
      <c r="D481" s="193"/>
      <c r="E481" s="194">
        <v>47.31</v>
      </c>
      <c r="F481" s="229">
        <v>47.31</v>
      </c>
      <c r="G481" s="230" t="s">
        <v>33</v>
      </c>
      <c r="H481" s="231">
        <v>0</v>
      </c>
      <c r="I481" s="251">
        <v>0</v>
      </c>
      <c r="J481" s="232">
        <v>0</v>
      </c>
      <c r="K481" s="232">
        <v>0</v>
      </c>
      <c r="L481" s="233">
        <v>0</v>
      </c>
      <c r="M481" s="232">
        <f t="shared" si="83"/>
        <v>0</v>
      </c>
      <c r="N481" s="234">
        <v>0</v>
      </c>
      <c r="O481" s="232">
        <f t="shared" si="84"/>
        <v>0</v>
      </c>
      <c r="P481" s="243"/>
      <c r="Q481" s="216"/>
      <c r="R481" s="236">
        <f t="shared" si="77"/>
        <v>0</v>
      </c>
      <c r="S481" s="237">
        <v>0</v>
      </c>
      <c r="T481" s="236">
        <f t="shared" si="78"/>
        <v>0</v>
      </c>
      <c r="U481" s="236">
        <f t="shared" si="79"/>
        <v>0</v>
      </c>
      <c r="V481" s="236">
        <f t="shared" si="80"/>
        <v>0</v>
      </c>
      <c r="W481" s="236">
        <f t="shared" si="81"/>
        <v>0</v>
      </c>
      <c r="X481" s="236">
        <f t="shared" si="82"/>
        <v>0</v>
      </c>
      <c r="Y481" s="238">
        <f t="shared" si="85"/>
        <v>0</v>
      </c>
      <c r="Z481" s="238">
        <f t="shared" si="86"/>
        <v>0</v>
      </c>
      <c r="AB481" s="219">
        <v>0</v>
      </c>
      <c r="AC481" s="462">
        <f t="shared" si="87"/>
        <v>0</v>
      </c>
    </row>
    <row r="482" spans="1:29" ht="18" x14ac:dyDescent="0.25">
      <c r="A482" s="191" t="s">
        <v>1298</v>
      </c>
      <c r="B482" s="228" t="s">
        <v>1385</v>
      </c>
      <c r="C482" s="193" t="s">
        <v>1386</v>
      </c>
      <c r="D482" s="193"/>
      <c r="E482" s="194">
        <v>242.44</v>
      </c>
      <c r="F482" s="229">
        <v>242.44</v>
      </c>
      <c r="G482" s="230" t="s">
        <v>33</v>
      </c>
      <c r="H482" s="231">
        <v>0</v>
      </c>
      <c r="I482" s="251">
        <v>0</v>
      </c>
      <c r="J482" s="232">
        <v>0</v>
      </c>
      <c r="K482" s="232">
        <v>0</v>
      </c>
      <c r="L482" s="233">
        <v>0</v>
      </c>
      <c r="M482" s="232">
        <f t="shared" si="83"/>
        <v>0</v>
      </c>
      <c r="N482" s="234">
        <v>0</v>
      </c>
      <c r="O482" s="232">
        <f t="shared" si="84"/>
        <v>0</v>
      </c>
      <c r="P482" s="243"/>
      <c r="Q482" s="216"/>
      <c r="R482" s="236">
        <f t="shared" si="77"/>
        <v>0</v>
      </c>
      <c r="S482" s="237">
        <v>0</v>
      </c>
      <c r="T482" s="236">
        <f t="shared" si="78"/>
        <v>0</v>
      </c>
      <c r="U482" s="236">
        <f t="shared" si="79"/>
        <v>0</v>
      </c>
      <c r="V482" s="236">
        <f t="shared" si="80"/>
        <v>0</v>
      </c>
      <c r="W482" s="236">
        <f t="shared" si="81"/>
        <v>0</v>
      </c>
      <c r="X482" s="236">
        <f t="shared" si="82"/>
        <v>0</v>
      </c>
      <c r="Y482" s="238">
        <f t="shared" si="85"/>
        <v>0</v>
      </c>
      <c r="Z482" s="238">
        <f t="shared" si="86"/>
        <v>0</v>
      </c>
      <c r="AB482" s="219">
        <v>0</v>
      </c>
      <c r="AC482" s="462">
        <f t="shared" si="87"/>
        <v>0</v>
      </c>
    </row>
    <row r="483" spans="1:29" ht="18" x14ac:dyDescent="0.25">
      <c r="A483" s="191" t="s">
        <v>1271</v>
      </c>
      <c r="B483" s="228" t="s">
        <v>1693</v>
      </c>
      <c r="C483" s="193" t="s">
        <v>1694</v>
      </c>
      <c r="D483" s="193"/>
      <c r="E483" s="194">
        <v>1336.32</v>
      </c>
      <c r="F483" s="229">
        <v>1336.32</v>
      </c>
      <c r="G483" s="230" t="s">
        <v>1368</v>
      </c>
      <c r="H483" s="231">
        <v>0</v>
      </c>
      <c r="I483" s="251">
        <v>0</v>
      </c>
      <c r="J483" s="232">
        <v>0</v>
      </c>
      <c r="K483" s="232">
        <v>0</v>
      </c>
      <c r="L483" s="233">
        <v>0</v>
      </c>
      <c r="M483" s="232">
        <f t="shared" si="83"/>
        <v>0</v>
      </c>
      <c r="N483" s="234">
        <v>0</v>
      </c>
      <c r="O483" s="232">
        <f t="shared" si="84"/>
        <v>0</v>
      </c>
      <c r="P483" s="242"/>
      <c r="Q483" s="216"/>
      <c r="R483" s="236">
        <f t="shared" si="77"/>
        <v>0</v>
      </c>
      <c r="S483" s="237">
        <v>0</v>
      </c>
      <c r="T483" s="236">
        <f t="shared" si="78"/>
        <v>0</v>
      </c>
      <c r="U483" s="236">
        <f t="shared" si="79"/>
        <v>0</v>
      </c>
      <c r="V483" s="236">
        <f t="shared" si="80"/>
        <v>0</v>
      </c>
      <c r="W483" s="236">
        <f t="shared" si="81"/>
        <v>0</v>
      </c>
      <c r="X483" s="236">
        <f t="shared" si="82"/>
        <v>0</v>
      </c>
      <c r="Y483" s="238">
        <f t="shared" si="85"/>
        <v>0</v>
      </c>
      <c r="Z483" s="238">
        <f t="shared" si="86"/>
        <v>0</v>
      </c>
      <c r="AB483" s="219">
        <v>0</v>
      </c>
      <c r="AC483" s="462">
        <f t="shared" si="87"/>
        <v>0</v>
      </c>
    </row>
    <row r="484" spans="1:29" ht="30" x14ac:dyDescent="0.25">
      <c r="A484" s="191" t="s">
        <v>1271</v>
      </c>
      <c r="B484" s="228" t="s">
        <v>1695</v>
      </c>
      <c r="C484" s="193" t="s">
        <v>1696</v>
      </c>
      <c r="D484" s="193"/>
      <c r="E484" s="194">
        <v>4794.74</v>
      </c>
      <c r="F484" s="229">
        <v>4794.74</v>
      </c>
      <c r="G484" s="230" t="s">
        <v>1368</v>
      </c>
      <c r="H484" s="231">
        <v>0</v>
      </c>
      <c r="I484" s="251">
        <v>0</v>
      </c>
      <c r="J484" s="232">
        <v>0</v>
      </c>
      <c r="K484" s="232">
        <v>0</v>
      </c>
      <c r="L484" s="233">
        <v>0</v>
      </c>
      <c r="M484" s="232">
        <f t="shared" si="83"/>
        <v>0</v>
      </c>
      <c r="N484" s="234">
        <v>0</v>
      </c>
      <c r="O484" s="232">
        <f t="shared" si="84"/>
        <v>0</v>
      </c>
      <c r="P484" s="243"/>
      <c r="Q484" s="216"/>
      <c r="R484" s="236">
        <f t="shared" si="77"/>
        <v>0</v>
      </c>
      <c r="S484" s="237">
        <v>0</v>
      </c>
      <c r="T484" s="236">
        <f t="shared" si="78"/>
        <v>0</v>
      </c>
      <c r="U484" s="236">
        <f t="shared" si="79"/>
        <v>0</v>
      </c>
      <c r="V484" s="236">
        <f t="shared" si="80"/>
        <v>0</v>
      </c>
      <c r="W484" s="236">
        <f t="shared" si="81"/>
        <v>0</v>
      </c>
      <c r="X484" s="236">
        <f t="shared" si="82"/>
        <v>0</v>
      </c>
      <c r="Y484" s="238">
        <f t="shared" si="85"/>
        <v>0</v>
      </c>
      <c r="Z484" s="238">
        <f t="shared" si="86"/>
        <v>0</v>
      </c>
      <c r="AB484" s="219">
        <v>0</v>
      </c>
      <c r="AC484" s="462">
        <f t="shared" si="87"/>
        <v>0</v>
      </c>
    </row>
    <row r="485" spans="1:29" ht="30" x14ac:dyDescent="0.25">
      <c r="A485" s="191" t="s">
        <v>27</v>
      </c>
      <c r="B485" s="228" t="s">
        <v>112</v>
      </c>
      <c r="C485" s="193" t="s">
        <v>113</v>
      </c>
      <c r="D485" s="193"/>
      <c r="E485" s="194">
        <v>309.14</v>
      </c>
      <c r="F485" s="229">
        <v>309.14</v>
      </c>
      <c r="G485" s="230" t="s">
        <v>33</v>
      </c>
      <c r="H485" s="231">
        <v>121</v>
      </c>
      <c r="I485" s="251">
        <v>0</v>
      </c>
      <c r="J485" s="232">
        <v>0</v>
      </c>
      <c r="K485" s="232">
        <v>1</v>
      </c>
      <c r="L485" s="233">
        <v>0</v>
      </c>
      <c r="M485" s="232">
        <f t="shared" si="83"/>
        <v>120</v>
      </c>
      <c r="N485" s="234">
        <v>120</v>
      </c>
      <c r="O485" s="232">
        <f t="shared" si="84"/>
        <v>0</v>
      </c>
      <c r="P485" s="242"/>
      <c r="Q485" s="216"/>
      <c r="R485" s="236">
        <f t="shared" si="77"/>
        <v>37405.939999999995</v>
      </c>
      <c r="S485" s="237">
        <v>0</v>
      </c>
      <c r="T485" s="236">
        <f t="shared" si="78"/>
        <v>0</v>
      </c>
      <c r="U485" s="236">
        <f t="shared" si="79"/>
        <v>0</v>
      </c>
      <c r="V485" s="236">
        <f t="shared" si="80"/>
        <v>309.14</v>
      </c>
      <c r="W485" s="236">
        <f t="shared" si="81"/>
        <v>0</v>
      </c>
      <c r="X485" s="236">
        <f t="shared" si="82"/>
        <v>37096.799999999996</v>
      </c>
      <c r="Y485" s="238">
        <f t="shared" si="85"/>
        <v>37096.799999999996</v>
      </c>
      <c r="Z485" s="238">
        <f t="shared" si="86"/>
        <v>0</v>
      </c>
      <c r="AB485" s="219">
        <v>37405.94</v>
      </c>
      <c r="AC485" s="462">
        <f t="shared" si="87"/>
        <v>0</v>
      </c>
    </row>
    <row r="486" spans="1:29" ht="30" x14ac:dyDescent="0.25">
      <c r="A486" s="191" t="s">
        <v>1270</v>
      </c>
      <c r="B486" s="228" t="s">
        <v>1522</v>
      </c>
      <c r="C486" s="193" t="s">
        <v>1523</v>
      </c>
      <c r="D486" s="193"/>
      <c r="E486" s="194">
        <v>157.49</v>
      </c>
      <c r="F486" s="229">
        <v>157.49</v>
      </c>
      <c r="G486" s="230" t="s">
        <v>33</v>
      </c>
      <c r="H486" s="231">
        <v>0</v>
      </c>
      <c r="I486" s="251">
        <v>0</v>
      </c>
      <c r="J486" s="232">
        <v>0</v>
      </c>
      <c r="K486" s="232">
        <v>0</v>
      </c>
      <c r="L486" s="233">
        <v>0</v>
      </c>
      <c r="M486" s="232">
        <f t="shared" si="83"/>
        <v>0</v>
      </c>
      <c r="N486" s="234">
        <v>0</v>
      </c>
      <c r="O486" s="232">
        <f t="shared" si="84"/>
        <v>0</v>
      </c>
      <c r="P486" s="242"/>
      <c r="Q486" s="216"/>
      <c r="R486" s="236">
        <f t="shared" si="77"/>
        <v>0</v>
      </c>
      <c r="S486" s="237">
        <v>0</v>
      </c>
      <c r="T486" s="236">
        <f t="shared" si="78"/>
        <v>0</v>
      </c>
      <c r="U486" s="236">
        <f t="shared" si="79"/>
        <v>0</v>
      </c>
      <c r="V486" s="236">
        <f t="shared" si="80"/>
        <v>0</v>
      </c>
      <c r="W486" s="236">
        <f t="shared" si="81"/>
        <v>0</v>
      </c>
      <c r="X486" s="236">
        <f t="shared" si="82"/>
        <v>0</v>
      </c>
      <c r="Y486" s="238">
        <f t="shared" si="85"/>
        <v>0</v>
      </c>
      <c r="Z486" s="238">
        <f t="shared" si="86"/>
        <v>0</v>
      </c>
      <c r="AB486" s="219">
        <v>0</v>
      </c>
      <c r="AC486" s="462">
        <f t="shared" si="87"/>
        <v>0</v>
      </c>
    </row>
    <row r="487" spans="1:29" ht="18" x14ac:dyDescent="0.25">
      <c r="A487" s="191" t="s">
        <v>1270</v>
      </c>
      <c r="B487" s="228" t="s">
        <v>1524</v>
      </c>
      <c r="C487" s="193" t="s">
        <v>1525</v>
      </c>
      <c r="D487" s="193"/>
      <c r="E487" s="194">
        <v>179.8</v>
      </c>
      <c r="F487" s="229">
        <v>179.8</v>
      </c>
      <c r="G487" s="230" t="s">
        <v>33</v>
      </c>
      <c r="H487" s="231">
        <v>0</v>
      </c>
      <c r="I487" s="251">
        <v>0</v>
      </c>
      <c r="J487" s="232">
        <v>0</v>
      </c>
      <c r="K487" s="232">
        <v>0</v>
      </c>
      <c r="L487" s="233">
        <v>0</v>
      </c>
      <c r="M487" s="232">
        <f t="shared" si="83"/>
        <v>0</v>
      </c>
      <c r="N487" s="234">
        <v>0</v>
      </c>
      <c r="O487" s="232">
        <f t="shared" si="84"/>
        <v>0</v>
      </c>
      <c r="P487" s="242"/>
      <c r="Q487" s="216"/>
      <c r="R487" s="236">
        <f t="shared" si="77"/>
        <v>0</v>
      </c>
      <c r="S487" s="237">
        <v>0</v>
      </c>
      <c r="T487" s="236">
        <f t="shared" si="78"/>
        <v>0</v>
      </c>
      <c r="U487" s="236">
        <f t="shared" si="79"/>
        <v>0</v>
      </c>
      <c r="V487" s="236">
        <f t="shared" si="80"/>
        <v>0</v>
      </c>
      <c r="W487" s="236">
        <f t="shared" si="81"/>
        <v>0</v>
      </c>
      <c r="X487" s="236">
        <f t="shared" si="82"/>
        <v>0</v>
      </c>
      <c r="Y487" s="238">
        <f t="shared" si="85"/>
        <v>0</v>
      </c>
      <c r="Z487" s="238">
        <f t="shared" si="86"/>
        <v>0</v>
      </c>
      <c r="AB487" s="219">
        <v>0</v>
      </c>
      <c r="AC487" s="462">
        <f t="shared" si="87"/>
        <v>0</v>
      </c>
    </row>
    <row r="488" spans="1:29" ht="18" x14ac:dyDescent="0.25">
      <c r="A488" s="191" t="s">
        <v>27</v>
      </c>
      <c r="B488" s="228" t="s">
        <v>114</v>
      </c>
      <c r="C488" s="202" t="s">
        <v>115</v>
      </c>
      <c r="D488" s="491" t="s">
        <v>2658</v>
      </c>
      <c r="E488" s="203">
        <v>78.88</v>
      </c>
      <c r="F488" s="250">
        <v>97.44</v>
      </c>
      <c r="G488" s="316" t="s">
        <v>33</v>
      </c>
      <c r="H488" s="317">
        <v>81</v>
      </c>
      <c r="I488" s="251">
        <v>6</v>
      </c>
      <c r="J488" s="251">
        <v>0</v>
      </c>
      <c r="K488" s="251">
        <v>12</v>
      </c>
      <c r="L488" s="318">
        <v>0</v>
      </c>
      <c r="M488" s="232">
        <f t="shared" si="83"/>
        <v>75</v>
      </c>
      <c r="N488" s="252">
        <v>69</v>
      </c>
      <c r="O488" s="232">
        <f t="shared" si="84"/>
        <v>-6</v>
      </c>
      <c r="P488" s="321"/>
      <c r="Q488" s="216"/>
      <c r="R488" s="236">
        <f t="shared" si="77"/>
        <v>6389.28</v>
      </c>
      <c r="S488" s="237">
        <v>1503.36</v>
      </c>
      <c r="T488" s="489">
        <f t="shared" si="78"/>
        <v>584.64</v>
      </c>
      <c r="U488" s="236">
        <f t="shared" si="79"/>
        <v>0</v>
      </c>
      <c r="V488" s="236">
        <f t="shared" si="80"/>
        <v>1169.28</v>
      </c>
      <c r="W488" s="236">
        <f t="shared" si="81"/>
        <v>0</v>
      </c>
      <c r="X488" s="236">
        <f t="shared" si="82"/>
        <v>7307.9999999999991</v>
      </c>
      <c r="Y488" s="238">
        <f t="shared" si="85"/>
        <v>7308</v>
      </c>
      <c r="Z488" s="238">
        <f t="shared" si="86"/>
        <v>0</v>
      </c>
      <c r="AB488" s="219">
        <v>6389.28</v>
      </c>
      <c r="AC488" s="462">
        <f t="shared" si="87"/>
        <v>0</v>
      </c>
    </row>
    <row r="489" spans="1:29" ht="30" x14ac:dyDescent="0.25">
      <c r="A489" s="191" t="s">
        <v>1739</v>
      </c>
      <c r="B489" s="228" t="s">
        <v>1797</v>
      </c>
      <c r="C489" s="193" t="s">
        <v>1798</v>
      </c>
      <c r="D489" s="193"/>
      <c r="E489" s="194">
        <v>441.95</v>
      </c>
      <c r="F489" s="229">
        <v>441.95</v>
      </c>
      <c r="G489" s="230"/>
      <c r="H489" s="231">
        <v>3</v>
      </c>
      <c r="I489" s="251">
        <v>0</v>
      </c>
      <c r="J489" s="232">
        <v>0</v>
      </c>
      <c r="K489" s="232">
        <v>0</v>
      </c>
      <c r="L489" s="233">
        <v>0</v>
      </c>
      <c r="M489" s="232">
        <f t="shared" si="83"/>
        <v>3</v>
      </c>
      <c r="N489" s="234">
        <v>3</v>
      </c>
      <c r="O489" s="232">
        <f t="shared" si="84"/>
        <v>0</v>
      </c>
      <c r="P489" s="242"/>
      <c r="Q489" s="216"/>
      <c r="R489" s="236">
        <f t="shared" si="77"/>
        <v>1325.85</v>
      </c>
      <c r="S489" s="237">
        <v>0</v>
      </c>
      <c r="T489" s="236">
        <f t="shared" si="78"/>
        <v>0</v>
      </c>
      <c r="U489" s="236">
        <f t="shared" si="79"/>
        <v>0</v>
      </c>
      <c r="V489" s="236">
        <f t="shared" si="80"/>
        <v>0</v>
      </c>
      <c r="W489" s="236">
        <f t="shared" si="81"/>
        <v>0</v>
      </c>
      <c r="X489" s="236">
        <f t="shared" si="82"/>
        <v>1325.85</v>
      </c>
      <c r="Y489" s="238">
        <f t="shared" si="85"/>
        <v>1325.85</v>
      </c>
      <c r="Z489" s="238">
        <f t="shared" si="86"/>
        <v>0</v>
      </c>
      <c r="AB489" s="219">
        <v>1325.85</v>
      </c>
      <c r="AC489" s="462">
        <f t="shared" si="87"/>
        <v>0</v>
      </c>
    </row>
    <row r="490" spans="1:29" ht="30" x14ac:dyDescent="0.25">
      <c r="A490" s="191" t="s">
        <v>1271</v>
      </c>
      <c r="B490" s="228" t="s">
        <v>1697</v>
      </c>
      <c r="C490" s="193" t="s">
        <v>1698</v>
      </c>
      <c r="D490" s="193"/>
      <c r="E490" s="194">
        <v>206.67</v>
      </c>
      <c r="F490" s="229">
        <v>206.67</v>
      </c>
      <c r="G490" s="230" t="s">
        <v>33</v>
      </c>
      <c r="H490" s="231">
        <v>2</v>
      </c>
      <c r="I490" s="251">
        <v>0</v>
      </c>
      <c r="J490" s="232">
        <v>0</v>
      </c>
      <c r="K490" s="232">
        <v>0</v>
      </c>
      <c r="L490" s="233">
        <v>0</v>
      </c>
      <c r="M490" s="232">
        <f t="shared" si="83"/>
        <v>2</v>
      </c>
      <c r="N490" s="234">
        <v>2</v>
      </c>
      <c r="O490" s="232">
        <f t="shared" si="84"/>
        <v>0</v>
      </c>
      <c r="P490" s="243"/>
      <c r="Q490" s="216"/>
      <c r="R490" s="236">
        <f t="shared" si="77"/>
        <v>413.34</v>
      </c>
      <c r="S490" s="237">
        <v>0</v>
      </c>
      <c r="T490" s="236">
        <f t="shared" si="78"/>
        <v>0</v>
      </c>
      <c r="U490" s="236">
        <f t="shared" si="79"/>
        <v>0</v>
      </c>
      <c r="V490" s="236">
        <f t="shared" si="80"/>
        <v>0</v>
      </c>
      <c r="W490" s="236">
        <f t="shared" si="81"/>
        <v>0</v>
      </c>
      <c r="X490" s="236">
        <f t="shared" si="82"/>
        <v>413.34</v>
      </c>
      <c r="Y490" s="238">
        <f t="shared" si="85"/>
        <v>413.34</v>
      </c>
      <c r="Z490" s="238">
        <f t="shared" si="86"/>
        <v>0</v>
      </c>
      <c r="AB490" s="219">
        <v>413.34</v>
      </c>
      <c r="AC490" s="462">
        <f t="shared" si="87"/>
        <v>0</v>
      </c>
    </row>
    <row r="491" spans="1:29" ht="30" x14ac:dyDescent="0.25">
      <c r="A491" s="191" t="s">
        <v>1436</v>
      </c>
      <c r="B491" s="228" t="s">
        <v>1469</v>
      </c>
      <c r="C491" s="193" t="s">
        <v>1470</v>
      </c>
      <c r="D491" s="193"/>
      <c r="E491" s="194">
        <v>49</v>
      </c>
      <c r="F491" s="229">
        <v>49</v>
      </c>
      <c r="G491" s="230" t="s">
        <v>33</v>
      </c>
      <c r="H491" s="231">
        <v>0</v>
      </c>
      <c r="I491" s="251">
        <v>0</v>
      </c>
      <c r="J491" s="232">
        <v>0</v>
      </c>
      <c r="K491" s="232">
        <v>0</v>
      </c>
      <c r="L491" s="233">
        <v>0</v>
      </c>
      <c r="M491" s="232">
        <f t="shared" si="83"/>
        <v>0</v>
      </c>
      <c r="N491" s="232">
        <v>0</v>
      </c>
      <c r="O491" s="232">
        <f t="shared" si="84"/>
        <v>0</v>
      </c>
      <c r="P491" s="242"/>
      <c r="Q491" s="216"/>
      <c r="R491" s="236">
        <f t="shared" si="77"/>
        <v>0</v>
      </c>
      <c r="S491" s="237">
        <v>0</v>
      </c>
      <c r="T491" s="236">
        <f t="shared" si="78"/>
        <v>0</v>
      </c>
      <c r="U491" s="236">
        <f t="shared" si="79"/>
        <v>0</v>
      </c>
      <c r="V491" s="236">
        <f t="shared" si="80"/>
        <v>0</v>
      </c>
      <c r="W491" s="236">
        <f t="shared" si="81"/>
        <v>0</v>
      </c>
      <c r="X491" s="236">
        <f t="shared" si="82"/>
        <v>0</v>
      </c>
      <c r="Y491" s="238">
        <f t="shared" si="85"/>
        <v>0</v>
      </c>
      <c r="Z491" s="238">
        <f t="shared" si="86"/>
        <v>0</v>
      </c>
      <c r="AB491" s="219">
        <v>0</v>
      </c>
      <c r="AC491" s="462">
        <f t="shared" si="87"/>
        <v>0</v>
      </c>
    </row>
    <row r="492" spans="1:29" ht="30" x14ac:dyDescent="0.25">
      <c r="A492" s="211" t="s">
        <v>1436</v>
      </c>
      <c r="B492" s="260" t="s">
        <v>1471</v>
      </c>
      <c r="C492" s="213" t="s">
        <v>1472</v>
      </c>
      <c r="D492" s="213"/>
      <c r="E492" s="214">
        <v>435</v>
      </c>
      <c r="F492" s="261">
        <v>435</v>
      </c>
      <c r="G492" s="262" t="s">
        <v>33</v>
      </c>
      <c r="H492" s="231">
        <v>0</v>
      </c>
      <c r="I492" s="251">
        <v>0</v>
      </c>
      <c r="J492" s="263">
        <v>0</v>
      </c>
      <c r="K492" s="232">
        <v>0</v>
      </c>
      <c r="L492" s="233">
        <v>0</v>
      </c>
      <c r="M492" s="232">
        <f t="shared" si="83"/>
        <v>0</v>
      </c>
      <c r="N492" s="265">
        <v>0</v>
      </c>
      <c r="O492" s="232">
        <f t="shared" si="84"/>
        <v>0</v>
      </c>
      <c r="P492" s="242"/>
      <c r="Q492" s="216"/>
      <c r="R492" s="236">
        <f t="shared" si="77"/>
        <v>0</v>
      </c>
      <c r="S492" s="237">
        <v>0</v>
      </c>
      <c r="T492" s="236">
        <f t="shared" si="78"/>
        <v>0</v>
      </c>
      <c r="U492" s="236">
        <f t="shared" si="79"/>
        <v>0</v>
      </c>
      <c r="V492" s="236">
        <f t="shared" si="80"/>
        <v>0</v>
      </c>
      <c r="W492" s="236">
        <f t="shared" si="81"/>
        <v>0</v>
      </c>
      <c r="X492" s="236">
        <f t="shared" si="82"/>
        <v>0</v>
      </c>
      <c r="Y492" s="238">
        <f t="shared" si="85"/>
        <v>0</v>
      </c>
      <c r="Z492" s="238">
        <f t="shared" si="86"/>
        <v>0</v>
      </c>
      <c r="AB492" s="219">
        <v>0</v>
      </c>
      <c r="AC492" s="462">
        <f t="shared" si="87"/>
        <v>0</v>
      </c>
    </row>
    <row r="493" spans="1:29" ht="30" x14ac:dyDescent="0.25">
      <c r="A493" s="191" t="s">
        <v>1271</v>
      </c>
      <c r="B493" s="228" t="s">
        <v>1699</v>
      </c>
      <c r="C493" s="193" t="s">
        <v>1700</v>
      </c>
      <c r="D493" s="193"/>
      <c r="E493" s="194">
        <v>32</v>
      </c>
      <c r="F493" s="229">
        <v>32</v>
      </c>
      <c r="G493" s="230" t="s">
        <v>33</v>
      </c>
      <c r="H493" s="231">
        <v>1</v>
      </c>
      <c r="I493" s="251">
        <v>0</v>
      </c>
      <c r="J493" s="232">
        <v>0</v>
      </c>
      <c r="K493" s="232">
        <v>1</v>
      </c>
      <c r="L493" s="233">
        <v>0</v>
      </c>
      <c r="M493" s="232">
        <f t="shared" si="83"/>
        <v>0</v>
      </c>
      <c r="N493" s="234">
        <v>0</v>
      </c>
      <c r="O493" s="232">
        <f t="shared" si="84"/>
        <v>0</v>
      </c>
      <c r="P493" s="242"/>
      <c r="Q493" s="216"/>
      <c r="R493" s="236">
        <f t="shared" si="77"/>
        <v>32</v>
      </c>
      <c r="S493" s="237">
        <v>0</v>
      </c>
      <c r="T493" s="236">
        <f t="shared" si="78"/>
        <v>0</v>
      </c>
      <c r="U493" s="236">
        <f t="shared" si="79"/>
        <v>0</v>
      </c>
      <c r="V493" s="236">
        <f t="shared" si="80"/>
        <v>32</v>
      </c>
      <c r="W493" s="236">
        <f t="shared" si="81"/>
        <v>0</v>
      </c>
      <c r="X493" s="236">
        <f t="shared" si="82"/>
        <v>0</v>
      </c>
      <c r="Y493" s="238">
        <f t="shared" si="85"/>
        <v>0</v>
      </c>
      <c r="Z493" s="238">
        <f t="shared" si="86"/>
        <v>0</v>
      </c>
      <c r="AB493" s="219">
        <v>32</v>
      </c>
      <c r="AC493" s="462">
        <f t="shared" si="87"/>
        <v>0</v>
      </c>
    </row>
    <row r="494" spans="1:29" ht="30" x14ac:dyDescent="0.25">
      <c r="A494" s="191" t="s">
        <v>1053</v>
      </c>
      <c r="B494" s="228" t="s">
        <v>1196</v>
      </c>
      <c r="C494" s="193" t="s">
        <v>1197</v>
      </c>
      <c r="D494" s="193"/>
      <c r="E494" s="194">
        <v>7.25</v>
      </c>
      <c r="F494" s="229">
        <v>7.25</v>
      </c>
      <c r="G494" s="230" t="s">
        <v>33</v>
      </c>
      <c r="H494" s="231">
        <v>0</v>
      </c>
      <c r="I494" s="251">
        <v>0</v>
      </c>
      <c r="J494" s="232">
        <v>0</v>
      </c>
      <c r="K494" s="232">
        <v>0</v>
      </c>
      <c r="L494" s="233">
        <v>0</v>
      </c>
      <c r="M494" s="232">
        <f t="shared" si="83"/>
        <v>0</v>
      </c>
      <c r="N494" s="234">
        <v>0</v>
      </c>
      <c r="O494" s="232">
        <f t="shared" si="84"/>
        <v>0</v>
      </c>
      <c r="P494" s="242"/>
      <c r="Q494" s="216"/>
      <c r="R494" s="236">
        <f t="shared" si="77"/>
        <v>0</v>
      </c>
      <c r="S494" s="237">
        <v>0</v>
      </c>
      <c r="T494" s="236">
        <f t="shared" si="78"/>
        <v>0</v>
      </c>
      <c r="U494" s="236">
        <f t="shared" si="79"/>
        <v>0</v>
      </c>
      <c r="V494" s="236">
        <f t="shared" si="80"/>
        <v>0</v>
      </c>
      <c r="W494" s="236">
        <f t="shared" si="81"/>
        <v>0</v>
      </c>
      <c r="X494" s="236">
        <f t="shared" si="82"/>
        <v>0</v>
      </c>
      <c r="Y494" s="238">
        <f t="shared" si="85"/>
        <v>0</v>
      </c>
      <c r="Z494" s="238">
        <f t="shared" si="86"/>
        <v>0</v>
      </c>
      <c r="AB494" s="219">
        <v>0</v>
      </c>
      <c r="AC494" s="462">
        <f t="shared" si="87"/>
        <v>0</v>
      </c>
    </row>
    <row r="495" spans="1:29" ht="30" x14ac:dyDescent="0.25">
      <c r="A495" s="191" t="s">
        <v>1436</v>
      </c>
      <c r="B495" s="228" t="s">
        <v>1500</v>
      </c>
      <c r="C495" s="193" t="s">
        <v>1501</v>
      </c>
      <c r="D495" s="193"/>
      <c r="E495" s="194">
        <v>436</v>
      </c>
      <c r="F495" s="229">
        <v>436</v>
      </c>
      <c r="G495" s="230" t="s">
        <v>33</v>
      </c>
      <c r="H495" s="231">
        <v>0</v>
      </c>
      <c r="I495" s="251">
        <v>0</v>
      </c>
      <c r="J495" s="232">
        <v>0</v>
      </c>
      <c r="K495" s="232">
        <v>0</v>
      </c>
      <c r="L495" s="233">
        <v>0</v>
      </c>
      <c r="M495" s="232">
        <f t="shared" si="83"/>
        <v>0</v>
      </c>
      <c r="N495" s="234">
        <v>0</v>
      </c>
      <c r="O495" s="232">
        <f t="shared" si="84"/>
        <v>0</v>
      </c>
      <c r="P495" s="242"/>
      <c r="Q495" s="216"/>
      <c r="R495" s="236">
        <f t="shared" si="77"/>
        <v>0</v>
      </c>
      <c r="S495" s="237">
        <v>0</v>
      </c>
      <c r="T495" s="236">
        <f t="shared" si="78"/>
        <v>0</v>
      </c>
      <c r="U495" s="236">
        <f t="shared" si="79"/>
        <v>0</v>
      </c>
      <c r="V495" s="236">
        <f t="shared" si="80"/>
        <v>0</v>
      </c>
      <c r="W495" s="236">
        <f t="shared" si="81"/>
        <v>0</v>
      </c>
      <c r="X495" s="236">
        <f t="shared" si="82"/>
        <v>0</v>
      </c>
      <c r="Y495" s="238">
        <f t="shared" si="85"/>
        <v>0</v>
      </c>
      <c r="Z495" s="238">
        <f t="shared" si="86"/>
        <v>0</v>
      </c>
      <c r="AB495" s="219">
        <v>0</v>
      </c>
      <c r="AC495" s="462">
        <f t="shared" si="87"/>
        <v>0</v>
      </c>
    </row>
    <row r="496" spans="1:29" ht="30" x14ac:dyDescent="0.25">
      <c r="A496" s="247"/>
      <c r="B496" s="228" t="s">
        <v>2489</v>
      </c>
      <c r="C496" s="195" t="s">
        <v>2201</v>
      </c>
      <c r="D496" s="195"/>
      <c r="E496" s="198">
        <v>435</v>
      </c>
      <c r="F496" s="248">
        <v>435</v>
      </c>
      <c r="G496" s="230" t="s">
        <v>33</v>
      </c>
      <c r="H496" s="231">
        <v>0</v>
      </c>
      <c r="I496" s="251">
        <v>0</v>
      </c>
      <c r="J496" s="232">
        <v>0</v>
      </c>
      <c r="K496" s="232">
        <v>0</v>
      </c>
      <c r="L496" s="233">
        <v>0</v>
      </c>
      <c r="M496" s="232">
        <f t="shared" si="83"/>
        <v>0</v>
      </c>
      <c r="N496" s="234">
        <v>0</v>
      </c>
      <c r="O496" s="232">
        <f t="shared" si="84"/>
        <v>0</v>
      </c>
      <c r="P496" s="249" t="s">
        <v>2335</v>
      </c>
      <c r="Q496" s="216"/>
      <c r="R496" s="236">
        <f t="shared" si="77"/>
        <v>0</v>
      </c>
      <c r="S496" s="237">
        <v>0</v>
      </c>
      <c r="T496" s="236">
        <f t="shared" si="78"/>
        <v>0</v>
      </c>
      <c r="U496" s="236">
        <f t="shared" si="79"/>
        <v>0</v>
      </c>
      <c r="V496" s="236">
        <f t="shared" si="80"/>
        <v>0</v>
      </c>
      <c r="W496" s="236">
        <f t="shared" si="81"/>
        <v>0</v>
      </c>
      <c r="X496" s="236">
        <f t="shared" si="82"/>
        <v>0</v>
      </c>
      <c r="Y496" s="238">
        <f t="shared" si="85"/>
        <v>0</v>
      </c>
      <c r="Z496" s="238">
        <f t="shared" si="86"/>
        <v>0</v>
      </c>
      <c r="AB496" s="219">
        <v>0</v>
      </c>
      <c r="AC496" s="462">
        <f t="shared" si="87"/>
        <v>0</v>
      </c>
    </row>
    <row r="497" spans="1:29" x14ac:dyDescent="0.25">
      <c r="A497" s="191" t="s">
        <v>1880</v>
      </c>
      <c r="B497" s="228" t="s">
        <v>1884</v>
      </c>
      <c r="C497" s="193" t="s">
        <v>1885</v>
      </c>
      <c r="D497" s="193"/>
      <c r="E497" s="194">
        <v>209.99</v>
      </c>
      <c r="F497" s="229">
        <v>209.99</v>
      </c>
      <c r="G497" s="230" t="s">
        <v>33</v>
      </c>
      <c r="H497" s="231">
        <v>0</v>
      </c>
      <c r="I497" s="251">
        <v>0</v>
      </c>
      <c r="J497" s="232">
        <v>0</v>
      </c>
      <c r="K497" s="232">
        <v>0</v>
      </c>
      <c r="L497" s="233">
        <v>0</v>
      </c>
      <c r="M497" s="232">
        <f t="shared" si="83"/>
        <v>0</v>
      </c>
      <c r="N497" s="234">
        <v>0</v>
      </c>
      <c r="O497" s="232">
        <f t="shared" si="84"/>
        <v>0</v>
      </c>
      <c r="P497" s="243"/>
      <c r="Q497" s="216"/>
      <c r="R497" s="236">
        <f t="shared" si="77"/>
        <v>0</v>
      </c>
      <c r="S497" s="237">
        <v>0</v>
      </c>
      <c r="T497" s="236">
        <f t="shared" si="78"/>
        <v>0</v>
      </c>
      <c r="U497" s="236">
        <f t="shared" si="79"/>
        <v>0</v>
      </c>
      <c r="V497" s="236">
        <f t="shared" si="80"/>
        <v>0</v>
      </c>
      <c r="W497" s="236">
        <f t="shared" si="81"/>
        <v>0</v>
      </c>
      <c r="X497" s="236">
        <f t="shared" si="82"/>
        <v>0</v>
      </c>
      <c r="Y497" s="238">
        <f t="shared" si="85"/>
        <v>0</v>
      </c>
      <c r="Z497" s="238">
        <f t="shared" si="86"/>
        <v>0</v>
      </c>
      <c r="AB497" s="219">
        <v>0</v>
      </c>
      <c r="AC497" s="462">
        <f t="shared" si="87"/>
        <v>0</v>
      </c>
    </row>
    <row r="498" spans="1:29" x14ac:dyDescent="0.25">
      <c r="A498" s="191" t="s">
        <v>1880</v>
      </c>
      <c r="B498" s="228" t="s">
        <v>1886</v>
      </c>
      <c r="C498" s="193" t="s">
        <v>1887</v>
      </c>
      <c r="D498" s="193"/>
      <c r="E498" s="194">
        <v>1142.8599999999999</v>
      </c>
      <c r="F498" s="229">
        <v>1142.8599999999999</v>
      </c>
      <c r="G498" s="230" t="s">
        <v>33</v>
      </c>
      <c r="H498" s="231">
        <v>0</v>
      </c>
      <c r="I498" s="251">
        <v>0</v>
      </c>
      <c r="J498" s="232">
        <v>0</v>
      </c>
      <c r="K498" s="232">
        <v>0</v>
      </c>
      <c r="L498" s="233">
        <v>0</v>
      </c>
      <c r="M498" s="232">
        <f t="shared" si="83"/>
        <v>0</v>
      </c>
      <c r="N498" s="234">
        <v>0</v>
      </c>
      <c r="O498" s="232">
        <f t="shared" si="84"/>
        <v>0</v>
      </c>
      <c r="P498" s="242"/>
      <c r="Q498" s="216"/>
      <c r="R498" s="236">
        <f t="shared" si="77"/>
        <v>0</v>
      </c>
      <c r="S498" s="237">
        <v>0</v>
      </c>
      <c r="T498" s="236">
        <f t="shared" si="78"/>
        <v>0</v>
      </c>
      <c r="U498" s="236">
        <f t="shared" si="79"/>
        <v>0</v>
      </c>
      <c r="V498" s="236">
        <f t="shared" si="80"/>
        <v>0</v>
      </c>
      <c r="W498" s="236">
        <f t="shared" si="81"/>
        <v>0</v>
      </c>
      <c r="X498" s="236">
        <f t="shared" si="82"/>
        <v>0</v>
      </c>
      <c r="Y498" s="238">
        <f t="shared" si="85"/>
        <v>0</v>
      </c>
      <c r="Z498" s="238">
        <f t="shared" si="86"/>
        <v>0</v>
      </c>
      <c r="AB498" s="219">
        <v>0</v>
      </c>
      <c r="AC498" s="462">
        <f t="shared" si="87"/>
        <v>0</v>
      </c>
    </row>
    <row r="499" spans="1:29" ht="30" x14ac:dyDescent="0.25">
      <c r="A499" s="191" t="s">
        <v>1880</v>
      </c>
      <c r="B499" s="228" t="s">
        <v>1888</v>
      </c>
      <c r="C499" s="193" t="s">
        <v>1889</v>
      </c>
      <c r="D499" s="193"/>
      <c r="E499" s="194">
        <v>472.12</v>
      </c>
      <c r="F499" s="229">
        <v>472.12</v>
      </c>
      <c r="G499" s="230" t="s">
        <v>33</v>
      </c>
      <c r="H499" s="231">
        <v>0</v>
      </c>
      <c r="I499" s="251">
        <v>0</v>
      </c>
      <c r="J499" s="232">
        <v>0</v>
      </c>
      <c r="K499" s="232">
        <v>0</v>
      </c>
      <c r="L499" s="233">
        <v>0</v>
      </c>
      <c r="M499" s="232">
        <f t="shared" si="83"/>
        <v>0</v>
      </c>
      <c r="N499" s="234">
        <v>0</v>
      </c>
      <c r="O499" s="232">
        <f t="shared" si="84"/>
        <v>0</v>
      </c>
      <c r="P499" s="242"/>
      <c r="Q499" s="216"/>
      <c r="R499" s="236">
        <f t="shared" si="77"/>
        <v>0</v>
      </c>
      <c r="S499" s="237">
        <v>0</v>
      </c>
      <c r="T499" s="236">
        <f t="shared" si="78"/>
        <v>0</v>
      </c>
      <c r="U499" s="236">
        <f t="shared" si="79"/>
        <v>0</v>
      </c>
      <c r="V499" s="236">
        <f t="shared" si="80"/>
        <v>0</v>
      </c>
      <c r="W499" s="236">
        <f t="shared" si="81"/>
        <v>0</v>
      </c>
      <c r="X499" s="236">
        <f t="shared" si="82"/>
        <v>0</v>
      </c>
      <c r="Y499" s="238">
        <f t="shared" si="85"/>
        <v>0</v>
      </c>
      <c r="Z499" s="238">
        <f t="shared" si="86"/>
        <v>0</v>
      </c>
      <c r="AB499" s="219">
        <v>0</v>
      </c>
      <c r="AC499" s="462">
        <f t="shared" si="87"/>
        <v>0</v>
      </c>
    </row>
    <row r="500" spans="1:29" ht="30" x14ac:dyDescent="0.25">
      <c r="A500" s="191" t="s">
        <v>1880</v>
      </c>
      <c r="B500" s="228" t="s">
        <v>1890</v>
      </c>
      <c r="C500" s="193" t="s">
        <v>1891</v>
      </c>
      <c r="D500" s="193"/>
      <c r="E500" s="194">
        <v>857.24</v>
      </c>
      <c r="F500" s="229">
        <v>857.24</v>
      </c>
      <c r="G500" s="230" t="s">
        <v>33</v>
      </c>
      <c r="H500" s="231">
        <v>20</v>
      </c>
      <c r="I500" s="251">
        <v>0</v>
      </c>
      <c r="J500" s="232">
        <v>0</v>
      </c>
      <c r="K500" s="232">
        <v>0</v>
      </c>
      <c r="L500" s="233">
        <v>0</v>
      </c>
      <c r="M500" s="232">
        <f t="shared" si="83"/>
        <v>20</v>
      </c>
      <c r="N500" s="234">
        <v>20</v>
      </c>
      <c r="O500" s="232">
        <f t="shared" si="84"/>
        <v>0</v>
      </c>
      <c r="P500" s="243"/>
      <c r="Q500" s="216"/>
      <c r="R500" s="236">
        <f t="shared" si="77"/>
        <v>17144.8</v>
      </c>
      <c r="S500" s="237">
        <v>0</v>
      </c>
      <c r="T500" s="236">
        <f t="shared" si="78"/>
        <v>0</v>
      </c>
      <c r="U500" s="236">
        <f t="shared" si="79"/>
        <v>0</v>
      </c>
      <c r="V500" s="236">
        <f t="shared" si="80"/>
        <v>0</v>
      </c>
      <c r="W500" s="236">
        <f t="shared" si="81"/>
        <v>0</v>
      </c>
      <c r="X500" s="236">
        <f t="shared" si="82"/>
        <v>17144.8</v>
      </c>
      <c r="Y500" s="238">
        <f t="shared" si="85"/>
        <v>17144.8</v>
      </c>
      <c r="Z500" s="238">
        <f t="shared" si="86"/>
        <v>0</v>
      </c>
      <c r="AB500" s="219">
        <v>17144.8</v>
      </c>
      <c r="AC500" s="462">
        <f t="shared" si="87"/>
        <v>0</v>
      </c>
    </row>
    <row r="501" spans="1:29" ht="18" x14ac:dyDescent="0.25">
      <c r="A501" s="191" t="s">
        <v>1053</v>
      </c>
      <c r="B501" s="228" t="s">
        <v>1198</v>
      </c>
      <c r="C501" s="193" t="s">
        <v>1199</v>
      </c>
      <c r="D501" s="193"/>
      <c r="E501" s="194">
        <v>120</v>
      </c>
      <c r="F501" s="229">
        <v>120</v>
      </c>
      <c r="G501" s="230" t="s">
        <v>33</v>
      </c>
      <c r="H501" s="231">
        <v>30</v>
      </c>
      <c r="I501" s="251">
        <v>0</v>
      </c>
      <c r="J501" s="232">
        <v>0</v>
      </c>
      <c r="K501" s="232">
        <v>0</v>
      </c>
      <c r="L501" s="233">
        <v>0</v>
      </c>
      <c r="M501" s="232">
        <f t="shared" si="83"/>
        <v>30</v>
      </c>
      <c r="N501" s="234">
        <v>30</v>
      </c>
      <c r="O501" s="232">
        <f t="shared" si="84"/>
        <v>0</v>
      </c>
      <c r="P501" s="243"/>
      <c r="Q501" s="216"/>
      <c r="R501" s="236">
        <f t="shared" si="77"/>
        <v>3600</v>
      </c>
      <c r="S501" s="237">
        <v>0</v>
      </c>
      <c r="T501" s="236">
        <f t="shared" si="78"/>
        <v>0</v>
      </c>
      <c r="U501" s="236">
        <f t="shared" si="79"/>
        <v>0</v>
      </c>
      <c r="V501" s="236">
        <f t="shared" si="80"/>
        <v>0</v>
      </c>
      <c r="W501" s="236">
        <f t="shared" si="81"/>
        <v>0</v>
      </c>
      <c r="X501" s="236">
        <f t="shared" si="82"/>
        <v>3600</v>
      </c>
      <c r="Y501" s="238">
        <f t="shared" si="85"/>
        <v>3600</v>
      </c>
      <c r="Z501" s="238">
        <f t="shared" si="86"/>
        <v>0</v>
      </c>
      <c r="AB501" s="219">
        <v>3600</v>
      </c>
      <c r="AC501" s="462">
        <f t="shared" si="87"/>
        <v>0</v>
      </c>
    </row>
    <row r="502" spans="1:29" ht="30" x14ac:dyDescent="0.25">
      <c r="A502" s="191" t="s">
        <v>1271</v>
      </c>
      <c r="B502" s="228" t="s">
        <v>1701</v>
      </c>
      <c r="C502" s="193" t="s">
        <v>1702</v>
      </c>
      <c r="D502" s="193"/>
      <c r="E502" s="194">
        <v>1568.32</v>
      </c>
      <c r="F502" s="229">
        <v>1568.32</v>
      </c>
      <c r="G502" s="230" t="s">
        <v>33</v>
      </c>
      <c r="H502" s="231">
        <v>1</v>
      </c>
      <c r="I502" s="251">
        <v>0</v>
      </c>
      <c r="J502" s="232">
        <v>0</v>
      </c>
      <c r="K502" s="232">
        <v>0</v>
      </c>
      <c r="L502" s="233">
        <v>0</v>
      </c>
      <c r="M502" s="232">
        <f t="shared" si="83"/>
        <v>1</v>
      </c>
      <c r="N502" s="234">
        <v>1</v>
      </c>
      <c r="O502" s="232">
        <f t="shared" si="84"/>
        <v>0</v>
      </c>
      <c r="P502" s="242"/>
      <c r="Q502" s="216"/>
      <c r="R502" s="236">
        <f t="shared" si="77"/>
        <v>1568.32</v>
      </c>
      <c r="S502" s="237">
        <v>0</v>
      </c>
      <c r="T502" s="236">
        <f t="shared" si="78"/>
        <v>0</v>
      </c>
      <c r="U502" s="236">
        <f t="shared" si="79"/>
        <v>0</v>
      </c>
      <c r="V502" s="236">
        <f t="shared" si="80"/>
        <v>0</v>
      </c>
      <c r="W502" s="236">
        <f t="shared" si="81"/>
        <v>0</v>
      </c>
      <c r="X502" s="236">
        <f t="shared" si="82"/>
        <v>1568.32</v>
      </c>
      <c r="Y502" s="238">
        <f t="shared" si="85"/>
        <v>1568.32</v>
      </c>
      <c r="Z502" s="238">
        <f t="shared" si="86"/>
        <v>0</v>
      </c>
      <c r="AB502" s="219">
        <v>1568.32</v>
      </c>
      <c r="AC502" s="462">
        <f t="shared" si="87"/>
        <v>0</v>
      </c>
    </row>
    <row r="503" spans="1:29" ht="18" x14ac:dyDescent="0.25">
      <c r="A503" s="191" t="s">
        <v>1270</v>
      </c>
      <c r="B503" s="228" t="s">
        <v>1526</v>
      </c>
      <c r="C503" s="193" t="s">
        <v>1527</v>
      </c>
      <c r="D503" s="193"/>
      <c r="E503" s="194">
        <v>231.74</v>
      </c>
      <c r="F503" s="229">
        <v>231.74</v>
      </c>
      <c r="G503" s="230" t="s">
        <v>33</v>
      </c>
      <c r="H503" s="231">
        <v>0</v>
      </c>
      <c r="I503" s="251">
        <v>0</v>
      </c>
      <c r="J503" s="232">
        <v>0</v>
      </c>
      <c r="K503" s="232">
        <v>0</v>
      </c>
      <c r="L503" s="233">
        <v>0</v>
      </c>
      <c r="M503" s="232">
        <f t="shared" si="83"/>
        <v>0</v>
      </c>
      <c r="N503" s="234">
        <v>0</v>
      </c>
      <c r="O503" s="232">
        <f t="shared" si="84"/>
        <v>0</v>
      </c>
      <c r="P503" s="242"/>
      <c r="Q503" s="216"/>
      <c r="R503" s="236">
        <f t="shared" si="77"/>
        <v>0</v>
      </c>
      <c r="S503" s="237">
        <v>0</v>
      </c>
      <c r="T503" s="236">
        <f t="shared" si="78"/>
        <v>0</v>
      </c>
      <c r="U503" s="236">
        <f t="shared" si="79"/>
        <v>0</v>
      </c>
      <c r="V503" s="236">
        <f t="shared" si="80"/>
        <v>0</v>
      </c>
      <c r="W503" s="236">
        <f t="shared" si="81"/>
        <v>0</v>
      </c>
      <c r="X503" s="236">
        <f t="shared" si="82"/>
        <v>0</v>
      </c>
      <c r="Y503" s="238">
        <f t="shared" si="85"/>
        <v>0</v>
      </c>
      <c r="Z503" s="238">
        <f t="shared" si="86"/>
        <v>0</v>
      </c>
      <c r="AB503" s="219">
        <v>0</v>
      </c>
      <c r="AC503" s="462">
        <f t="shared" si="87"/>
        <v>0</v>
      </c>
    </row>
    <row r="504" spans="1:29" ht="30" x14ac:dyDescent="0.25">
      <c r="A504" s="191" t="s">
        <v>2633</v>
      </c>
      <c r="B504" s="228" t="s">
        <v>1502</v>
      </c>
      <c r="C504" s="193" t="s">
        <v>1503</v>
      </c>
      <c r="D504" s="193"/>
      <c r="E504" s="194">
        <v>419</v>
      </c>
      <c r="F504" s="229">
        <v>419</v>
      </c>
      <c r="G504" s="230"/>
      <c r="H504" s="231">
        <v>0</v>
      </c>
      <c r="I504" s="251">
        <v>0</v>
      </c>
      <c r="J504" s="232">
        <v>0</v>
      </c>
      <c r="K504" s="232">
        <v>0</v>
      </c>
      <c r="L504" s="233">
        <v>0</v>
      </c>
      <c r="M504" s="232">
        <f t="shared" si="83"/>
        <v>0</v>
      </c>
      <c r="N504" s="234">
        <v>0</v>
      </c>
      <c r="O504" s="232">
        <f t="shared" si="84"/>
        <v>0</v>
      </c>
      <c r="P504" s="242"/>
      <c r="Q504" s="216"/>
      <c r="R504" s="236">
        <f t="shared" si="77"/>
        <v>0</v>
      </c>
      <c r="S504" s="237">
        <v>0</v>
      </c>
      <c r="T504" s="236">
        <f t="shared" si="78"/>
        <v>0</v>
      </c>
      <c r="U504" s="236">
        <f t="shared" si="79"/>
        <v>0</v>
      </c>
      <c r="V504" s="236">
        <f t="shared" si="80"/>
        <v>0</v>
      </c>
      <c r="W504" s="236">
        <f t="shared" si="81"/>
        <v>0</v>
      </c>
      <c r="X504" s="236">
        <f t="shared" si="82"/>
        <v>0</v>
      </c>
      <c r="Y504" s="238">
        <f t="shared" si="85"/>
        <v>0</v>
      </c>
      <c r="Z504" s="238">
        <f t="shared" si="86"/>
        <v>0</v>
      </c>
      <c r="AB504" s="219">
        <v>0</v>
      </c>
      <c r="AC504" s="462">
        <f t="shared" si="87"/>
        <v>0</v>
      </c>
    </row>
    <row r="505" spans="1:29" ht="18" x14ac:dyDescent="0.25">
      <c r="A505" s="191" t="s">
        <v>27</v>
      </c>
      <c r="B505" s="228" t="s">
        <v>116</v>
      </c>
      <c r="C505" s="202" t="s">
        <v>117</v>
      </c>
      <c r="D505" s="491" t="s">
        <v>2658</v>
      </c>
      <c r="E505" s="203">
        <v>183.28</v>
      </c>
      <c r="F505" s="250">
        <v>183.28</v>
      </c>
      <c r="G505" s="316" t="s">
        <v>33</v>
      </c>
      <c r="H505" s="317">
        <v>0</v>
      </c>
      <c r="I505" s="251">
        <v>10</v>
      </c>
      <c r="J505" s="251">
        <v>0</v>
      </c>
      <c r="K505" s="251">
        <v>6</v>
      </c>
      <c r="L505" s="318">
        <v>0</v>
      </c>
      <c r="M505" s="232">
        <f t="shared" si="83"/>
        <v>4</v>
      </c>
      <c r="N505" s="252">
        <v>4</v>
      </c>
      <c r="O505" s="232">
        <f t="shared" si="84"/>
        <v>0</v>
      </c>
      <c r="P505" s="321"/>
      <c r="Q505" s="216"/>
      <c r="R505" s="236">
        <f t="shared" si="77"/>
        <v>0</v>
      </c>
      <c r="S505" s="237">
        <v>0</v>
      </c>
      <c r="T505" s="489">
        <f t="shared" si="78"/>
        <v>1832.8</v>
      </c>
      <c r="U505" s="236">
        <f t="shared" si="79"/>
        <v>0</v>
      </c>
      <c r="V505" s="236">
        <f t="shared" si="80"/>
        <v>1099.68</v>
      </c>
      <c r="W505" s="236">
        <f t="shared" si="81"/>
        <v>0</v>
      </c>
      <c r="X505" s="236">
        <f t="shared" si="82"/>
        <v>733.11999999999989</v>
      </c>
      <c r="Y505" s="238">
        <f t="shared" si="85"/>
        <v>733.12</v>
      </c>
      <c r="Z505" s="238">
        <f t="shared" si="86"/>
        <v>0</v>
      </c>
      <c r="AB505" s="219">
        <v>0</v>
      </c>
      <c r="AC505" s="462">
        <f t="shared" si="87"/>
        <v>0</v>
      </c>
    </row>
    <row r="506" spans="1:29" ht="30" x14ac:dyDescent="0.25">
      <c r="A506" s="191" t="s">
        <v>27</v>
      </c>
      <c r="B506" s="228" t="s">
        <v>118</v>
      </c>
      <c r="C506" s="202" t="s">
        <v>119</v>
      </c>
      <c r="D506" s="491" t="s">
        <v>2658</v>
      </c>
      <c r="E506" s="203">
        <v>153.12</v>
      </c>
      <c r="F506" s="250">
        <v>167.62</v>
      </c>
      <c r="G506" s="316" t="s">
        <v>33</v>
      </c>
      <c r="H506" s="317">
        <v>0</v>
      </c>
      <c r="I506" s="251">
        <v>20</v>
      </c>
      <c r="J506" s="251">
        <v>0</v>
      </c>
      <c r="K506" s="251">
        <v>11</v>
      </c>
      <c r="L506" s="318">
        <v>0</v>
      </c>
      <c r="M506" s="232">
        <f t="shared" si="83"/>
        <v>9</v>
      </c>
      <c r="N506" s="252">
        <v>9</v>
      </c>
      <c r="O506" s="232">
        <f t="shared" si="84"/>
        <v>0</v>
      </c>
      <c r="P506" s="319"/>
      <c r="Q506" s="216"/>
      <c r="R506" s="236">
        <f t="shared" si="77"/>
        <v>0</v>
      </c>
      <c r="S506" s="237">
        <v>0</v>
      </c>
      <c r="T506" s="489">
        <f t="shared" si="78"/>
        <v>3352.4</v>
      </c>
      <c r="U506" s="236">
        <f t="shared" si="79"/>
        <v>0</v>
      </c>
      <c r="V506" s="236">
        <f t="shared" si="80"/>
        <v>1843.8200000000002</v>
      </c>
      <c r="W506" s="236">
        <f t="shared" si="81"/>
        <v>0</v>
      </c>
      <c r="X506" s="236">
        <f t="shared" si="82"/>
        <v>1508.58</v>
      </c>
      <c r="Y506" s="238">
        <f t="shared" si="85"/>
        <v>1508.58</v>
      </c>
      <c r="Z506" s="238">
        <f t="shared" si="86"/>
        <v>0</v>
      </c>
      <c r="AB506" s="219">
        <v>0</v>
      </c>
      <c r="AC506" s="462">
        <f t="shared" si="87"/>
        <v>0</v>
      </c>
    </row>
    <row r="507" spans="1:29" ht="30" x14ac:dyDescent="0.25">
      <c r="A507" s="191" t="s">
        <v>1053</v>
      </c>
      <c r="B507" s="228" t="s">
        <v>1200</v>
      </c>
      <c r="C507" s="193" t="s">
        <v>1201</v>
      </c>
      <c r="D507" s="193"/>
      <c r="E507" s="194">
        <v>203.87</v>
      </c>
      <c r="F507" s="229">
        <v>203.87</v>
      </c>
      <c r="G507" s="230" t="s">
        <v>33</v>
      </c>
      <c r="H507" s="231">
        <v>0</v>
      </c>
      <c r="I507" s="251">
        <v>0</v>
      </c>
      <c r="J507" s="232">
        <v>0</v>
      </c>
      <c r="K507" s="232">
        <v>0</v>
      </c>
      <c r="L507" s="233">
        <v>0</v>
      </c>
      <c r="M507" s="232">
        <f t="shared" si="83"/>
        <v>0</v>
      </c>
      <c r="N507" s="234">
        <v>0</v>
      </c>
      <c r="O507" s="232">
        <f t="shared" si="84"/>
        <v>0</v>
      </c>
      <c r="P507" s="243"/>
      <c r="Q507" s="216"/>
      <c r="R507" s="236">
        <f t="shared" si="77"/>
        <v>0</v>
      </c>
      <c r="S507" s="237">
        <v>0</v>
      </c>
      <c r="T507" s="236">
        <f t="shared" si="78"/>
        <v>0</v>
      </c>
      <c r="U507" s="236">
        <f t="shared" si="79"/>
        <v>0</v>
      </c>
      <c r="V507" s="236">
        <f t="shared" si="80"/>
        <v>0</v>
      </c>
      <c r="W507" s="236">
        <f t="shared" si="81"/>
        <v>0</v>
      </c>
      <c r="X507" s="236">
        <f t="shared" si="82"/>
        <v>0</v>
      </c>
      <c r="Y507" s="238">
        <f t="shared" si="85"/>
        <v>0</v>
      </c>
      <c r="Z507" s="238">
        <f t="shared" si="86"/>
        <v>0</v>
      </c>
      <c r="AB507" s="219">
        <v>0</v>
      </c>
      <c r="AC507" s="462">
        <f t="shared" si="87"/>
        <v>0</v>
      </c>
    </row>
    <row r="508" spans="1:29" ht="30" x14ac:dyDescent="0.25">
      <c r="A508" s="191" t="s">
        <v>1587</v>
      </c>
      <c r="B508" s="228" t="s">
        <v>1592</v>
      </c>
      <c r="C508" s="193" t="s">
        <v>1593</v>
      </c>
      <c r="D508" s="193"/>
      <c r="E508" s="194">
        <v>118.32</v>
      </c>
      <c r="F508" s="229">
        <v>118.32</v>
      </c>
      <c r="G508" s="230" t="s">
        <v>33</v>
      </c>
      <c r="H508" s="231">
        <v>0</v>
      </c>
      <c r="I508" s="251">
        <v>0</v>
      </c>
      <c r="J508" s="232">
        <v>0</v>
      </c>
      <c r="K508" s="232">
        <v>0</v>
      </c>
      <c r="L508" s="233">
        <v>0</v>
      </c>
      <c r="M508" s="232">
        <f t="shared" si="83"/>
        <v>0</v>
      </c>
      <c r="N508" s="234">
        <v>0</v>
      </c>
      <c r="O508" s="232">
        <f t="shared" si="84"/>
        <v>0</v>
      </c>
      <c r="P508" s="242"/>
      <c r="Q508" s="216"/>
      <c r="R508" s="236">
        <f t="shared" si="77"/>
        <v>0</v>
      </c>
      <c r="S508" s="237">
        <v>0</v>
      </c>
      <c r="T508" s="236">
        <f t="shared" si="78"/>
        <v>0</v>
      </c>
      <c r="U508" s="236">
        <f t="shared" si="79"/>
        <v>0</v>
      </c>
      <c r="V508" s="236">
        <f t="shared" si="80"/>
        <v>0</v>
      </c>
      <c r="W508" s="236">
        <f t="shared" si="81"/>
        <v>0</v>
      </c>
      <c r="X508" s="236">
        <f t="shared" si="82"/>
        <v>0</v>
      </c>
      <c r="Y508" s="238">
        <f t="shared" si="85"/>
        <v>0</v>
      </c>
      <c r="Z508" s="238">
        <f t="shared" si="86"/>
        <v>0</v>
      </c>
      <c r="AB508" s="219">
        <v>0</v>
      </c>
      <c r="AC508" s="462">
        <f t="shared" si="87"/>
        <v>0</v>
      </c>
    </row>
    <row r="509" spans="1:29" ht="30" x14ac:dyDescent="0.25">
      <c r="A509" s="191" t="s">
        <v>1875</v>
      </c>
      <c r="B509" s="228" t="s">
        <v>1878</v>
      </c>
      <c r="C509" s="193" t="s">
        <v>1879</v>
      </c>
      <c r="D509" s="193"/>
      <c r="E509" s="194">
        <v>118.32</v>
      </c>
      <c r="F509" s="229">
        <v>118.32</v>
      </c>
      <c r="G509" s="230" t="s">
        <v>33</v>
      </c>
      <c r="H509" s="231">
        <v>1</v>
      </c>
      <c r="I509" s="251">
        <v>0</v>
      </c>
      <c r="J509" s="232">
        <v>0</v>
      </c>
      <c r="K509" s="232">
        <v>0</v>
      </c>
      <c r="L509" s="233">
        <v>0</v>
      </c>
      <c r="M509" s="232">
        <f t="shared" si="83"/>
        <v>1</v>
      </c>
      <c r="N509" s="234">
        <v>1</v>
      </c>
      <c r="O509" s="232">
        <f t="shared" si="84"/>
        <v>0</v>
      </c>
      <c r="P509" s="243"/>
      <c r="Q509" s="216"/>
      <c r="R509" s="236">
        <f t="shared" si="77"/>
        <v>118.32</v>
      </c>
      <c r="S509" s="237">
        <v>0</v>
      </c>
      <c r="T509" s="236">
        <f t="shared" si="78"/>
        <v>0</v>
      </c>
      <c r="U509" s="236">
        <f t="shared" si="79"/>
        <v>0</v>
      </c>
      <c r="V509" s="236">
        <f t="shared" si="80"/>
        <v>0</v>
      </c>
      <c r="W509" s="236">
        <f t="shared" si="81"/>
        <v>0</v>
      </c>
      <c r="X509" s="236">
        <f t="shared" si="82"/>
        <v>118.32</v>
      </c>
      <c r="Y509" s="238">
        <f t="shared" si="85"/>
        <v>118.32</v>
      </c>
      <c r="Z509" s="238">
        <f t="shared" si="86"/>
        <v>0</v>
      </c>
      <c r="AB509" s="219">
        <v>118.32</v>
      </c>
      <c r="AC509" s="462">
        <f t="shared" si="87"/>
        <v>0</v>
      </c>
    </row>
    <row r="510" spans="1:29" ht="45" x14ac:dyDescent="0.25">
      <c r="A510" s="191" t="s">
        <v>1053</v>
      </c>
      <c r="B510" s="228" t="s">
        <v>1202</v>
      </c>
      <c r="C510" s="193" t="s">
        <v>1203</v>
      </c>
      <c r="D510" s="193"/>
      <c r="E510" s="194">
        <v>398.99</v>
      </c>
      <c r="F510" s="229">
        <v>398.99</v>
      </c>
      <c r="G510" s="230" t="s">
        <v>33</v>
      </c>
      <c r="H510" s="231">
        <v>0</v>
      </c>
      <c r="I510" s="251">
        <v>0</v>
      </c>
      <c r="J510" s="232">
        <v>0</v>
      </c>
      <c r="K510" s="232">
        <v>0</v>
      </c>
      <c r="L510" s="233">
        <v>0</v>
      </c>
      <c r="M510" s="232">
        <f t="shared" si="83"/>
        <v>0</v>
      </c>
      <c r="N510" s="234">
        <v>0</v>
      </c>
      <c r="O510" s="232">
        <f t="shared" si="84"/>
        <v>0</v>
      </c>
      <c r="P510" s="243"/>
      <c r="Q510" s="216"/>
      <c r="R510" s="236">
        <f t="shared" si="77"/>
        <v>0</v>
      </c>
      <c r="S510" s="237">
        <v>0</v>
      </c>
      <c r="T510" s="236">
        <f t="shared" si="78"/>
        <v>0</v>
      </c>
      <c r="U510" s="236">
        <f t="shared" si="79"/>
        <v>0</v>
      </c>
      <c r="V510" s="236">
        <f t="shared" si="80"/>
        <v>0</v>
      </c>
      <c r="W510" s="236">
        <f t="shared" si="81"/>
        <v>0</v>
      </c>
      <c r="X510" s="236">
        <f t="shared" si="82"/>
        <v>0</v>
      </c>
      <c r="Y510" s="238">
        <f t="shared" si="85"/>
        <v>0</v>
      </c>
      <c r="Z510" s="238">
        <f t="shared" si="86"/>
        <v>0</v>
      </c>
      <c r="AB510" s="219">
        <v>0</v>
      </c>
      <c r="AC510" s="462">
        <f t="shared" si="87"/>
        <v>0</v>
      </c>
    </row>
    <row r="511" spans="1:29" ht="45" x14ac:dyDescent="0.25">
      <c r="A511" s="191" t="s">
        <v>674</v>
      </c>
      <c r="B511" s="228" t="s">
        <v>806</v>
      </c>
      <c r="C511" s="193" t="s">
        <v>807</v>
      </c>
      <c r="D511" s="193"/>
      <c r="E511" s="205">
        <v>149.63999999999999</v>
      </c>
      <c r="F511" s="255">
        <v>149.63999999999999</v>
      </c>
      <c r="G511" s="230" t="s">
        <v>33</v>
      </c>
      <c r="H511" s="231">
        <v>0</v>
      </c>
      <c r="I511" s="251">
        <v>0</v>
      </c>
      <c r="J511" s="232">
        <v>0</v>
      </c>
      <c r="K511" s="232">
        <v>0</v>
      </c>
      <c r="L511" s="233">
        <v>0</v>
      </c>
      <c r="M511" s="232">
        <f t="shared" si="83"/>
        <v>0</v>
      </c>
      <c r="N511" s="234">
        <v>0</v>
      </c>
      <c r="O511" s="232">
        <f t="shared" si="84"/>
        <v>0</v>
      </c>
      <c r="P511" s="244" t="s">
        <v>2335</v>
      </c>
      <c r="Q511" s="216"/>
      <c r="R511" s="236">
        <f t="shared" si="77"/>
        <v>0</v>
      </c>
      <c r="S511" s="237">
        <v>0</v>
      </c>
      <c r="T511" s="236">
        <f t="shared" si="78"/>
        <v>0</v>
      </c>
      <c r="U511" s="236">
        <f t="shared" si="79"/>
        <v>0</v>
      </c>
      <c r="V511" s="236">
        <f t="shared" si="80"/>
        <v>0</v>
      </c>
      <c r="W511" s="236">
        <f t="shared" si="81"/>
        <v>0</v>
      </c>
      <c r="X511" s="236">
        <f t="shared" si="82"/>
        <v>0</v>
      </c>
      <c r="Y511" s="238">
        <f t="shared" si="85"/>
        <v>0</v>
      </c>
      <c r="Z511" s="238">
        <f t="shared" si="86"/>
        <v>0</v>
      </c>
      <c r="AB511" s="219">
        <v>0</v>
      </c>
      <c r="AC511" s="462">
        <f t="shared" si="87"/>
        <v>0</v>
      </c>
    </row>
    <row r="512" spans="1:29" ht="30" x14ac:dyDescent="0.25">
      <c r="A512" s="191" t="s">
        <v>27</v>
      </c>
      <c r="B512" s="228" t="s">
        <v>120</v>
      </c>
      <c r="C512" s="202" t="s">
        <v>121</v>
      </c>
      <c r="D512" s="491" t="s">
        <v>2658</v>
      </c>
      <c r="E512" s="203">
        <v>58</v>
      </c>
      <c r="F512" s="250">
        <v>58</v>
      </c>
      <c r="G512" s="316" t="s">
        <v>30</v>
      </c>
      <c r="H512" s="317">
        <v>24</v>
      </c>
      <c r="I512" s="251">
        <v>6</v>
      </c>
      <c r="J512" s="251">
        <v>0</v>
      </c>
      <c r="K512" s="251">
        <v>9</v>
      </c>
      <c r="L512" s="318">
        <v>0</v>
      </c>
      <c r="M512" s="232">
        <f t="shared" si="83"/>
        <v>21</v>
      </c>
      <c r="N512" s="252">
        <v>21</v>
      </c>
      <c r="O512" s="232">
        <f t="shared" si="84"/>
        <v>0</v>
      </c>
      <c r="P512" s="319"/>
      <c r="Q512" s="216"/>
      <c r="R512" s="236">
        <f t="shared" si="77"/>
        <v>1392</v>
      </c>
      <c r="S512" s="237">
        <v>0</v>
      </c>
      <c r="T512" s="489">
        <f t="shared" si="78"/>
        <v>348</v>
      </c>
      <c r="U512" s="236">
        <f t="shared" si="79"/>
        <v>0</v>
      </c>
      <c r="V512" s="236">
        <f t="shared" si="80"/>
        <v>522</v>
      </c>
      <c r="W512" s="236">
        <f t="shared" si="81"/>
        <v>0</v>
      </c>
      <c r="X512" s="236">
        <f t="shared" si="82"/>
        <v>1218</v>
      </c>
      <c r="Y512" s="238">
        <f t="shared" si="85"/>
        <v>1218</v>
      </c>
      <c r="Z512" s="238">
        <f t="shared" si="86"/>
        <v>0</v>
      </c>
      <c r="AB512" s="219">
        <v>1392</v>
      </c>
      <c r="AC512" s="462">
        <f t="shared" si="87"/>
        <v>0</v>
      </c>
    </row>
    <row r="513" spans="1:29" ht="18" x14ac:dyDescent="0.25">
      <c r="A513" s="191" t="s">
        <v>27</v>
      </c>
      <c r="B513" s="228" t="s">
        <v>122</v>
      </c>
      <c r="C513" s="193" t="s">
        <v>123</v>
      </c>
      <c r="D513" s="193"/>
      <c r="E513" s="194">
        <v>62.06</v>
      </c>
      <c r="F513" s="229">
        <v>62.06</v>
      </c>
      <c r="G513" s="230" t="s">
        <v>33</v>
      </c>
      <c r="H513" s="231">
        <v>0</v>
      </c>
      <c r="I513" s="251">
        <v>0</v>
      </c>
      <c r="J513" s="232">
        <v>0</v>
      </c>
      <c r="K513" s="232">
        <v>0</v>
      </c>
      <c r="L513" s="233">
        <v>0</v>
      </c>
      <c r="M513" s="232">
        <f t="shared" si="83"/>
        <v>0</v>
      </c>
      <c r="N513" s="234">
        <v>0</v>
      </c>
      <c r="O513" s="232">
        <f t="shared" si="84"/>
        <v>0</v>
      </c>
      <c r="P513" s="242"/>
      <c r="Q513" s="216"/>
      <c r="R513" s="236">
        <f t="shared" si="77"/>
        <v>0</v>
      </c>
      <c r="S513" s="237">
        <v>0</v>
      </c>
      <c r="T513" s="236">
        <f t="shared" si="78"/>
        <v>0</v>
      </c>
      <c r="U513" s="236">
        <f t="shared" si="79"/>
        <v>0</v>
      </c>
      <c r="V513" s="236">
        <f t="shared" si="80"/>
        <v>0</v>
      </c>
      <c r="W513" s="236">
        <f t="shared" si="81"/>
        <v>0</v>
      </c>
      <c r="X513" s="236">
        <f t="shared" si="82"/>
        <v>0</v>
      </c>
      <c r="Y513" s="238">
        <f t="shared" si="85"/>
        <v>0</v>
      </c>
      <c r="Z513" s="238">
        <f t="shared" si="86"/>
        <v>0</v>
      </c>
      <c r="AB513" s="219">
        <v>0</v>
      </c>
      <c r="AC513" s="462">
        <f t="shared" si="87"/>
        <v>0</v>
      </c>
    </row>
    <row r="514" spans="1:29" ht="30" x14ac:dyDescent="0.25">
      <c r="A514" s="191" t="s">
        <v>27</v>
      </c>
      <c r="B514" s="228" t="s">
        <v>124</v>
      </c>
      <c r="C514" s="202" t="s">
        <v>125</v>
      </c>
      <c r="D514" s="491" t="s">
        <v>2658</v>
      </c>
      <c r="E514" s="203">
        <v>60.32</v>
      </c>
      <c r="F514" s="250">
        <v>1098.52</v>
      </c>
      <c r="G514" s="316" t="s">
        <v>33</v>
      </c>
      <c r="H514" s="317">
        <v>7</v>
      </c>
      <c r="I514" s="251">
        <v>3</v>
      </c>
      <c r="J514" s="251">
        <v>0</v>
      </c>
      <c r="K514" s="251">
        <v>0</v>
      </c>
      <c r="L514" s="318">
        <v>0</v>
      </c>
      <c r="M514" s="232">
        <f t="shared" si="83"/>
        <v>10</v>
      </c>
      <c r="N514" s="252">
        <v>7</v>
      </c>
      <c r="O514" s="232">
        <f t="shared" si="84"/>
        <v>-3</v>
      </c>
      <c r="P514" s="321"/>
      <c r="Q514" s="216"/>
      <c r="R514" s="236">
        <f t="shared" si="77"/>
        <v>422.24</v>
      </c>
      <c r="S514" s="237">
        <v>7267.4</v>
      </c>
      <c r="T514" s="489">
        <f t="shared" si="78"/>
        <v>3295.56</v>
      </c>
      <c r="U514" s="236">
        <f t="shared" si="79"/>
        <v>0</v>
      </c>
      <c r="V514" s="236">
        <f t="shared" si="80"/>
        <v>0</v>
      </c>
      <c r="W514" s="236">
        <f t="shared" si="81"/>
        <v>0</v>
      </c>
      <c r="X514" s="236">
        <f t="shared" si="82"/>
        <v>10985.199999999999</v>
      </c>
      <c r="Y514" s="238">
        <f t="shared" si="85"/>
        <v>10985.2</v>
      </c>
      <c r="Z514" s="238">
        <f t="shared" si="86"/>
        <v>0</v>
      </c>
      <c r="AB514" s="219">
        <v>422.24</v>
      </c>
      <c r="AC514" s="462">
        <f t="shared" si="87"/>
        <v>0</v>
      </c>
    </row>
    <row r="515" spans="1:29" ht="30" x14ac:dyDescent="0.25">
      <c r="A515" s="191" t="s">
        <v>27</v>
      </c>
      <c r="B515" s="228" t="s">
        <v>126</v>
      </c>
      <c r="C515" s="193" t="s">
        <v>127</v>
      </c>
      <c r="D515" s="193"/>
      <c r="E515" s="194">
        <v>58</v>
      </c>
      <c r="F515" s="229">
        <v>58</v>
      </c>
      <c r="G515" s="230" t="s">
        <v>33</v>
      </c>
      <c r="H515" s="231">
        <v>0</v>
      </c>
      <c r="I515" s="251">
        <v>0</v>
      </c>
      <c r="J515" s="232">
        <v>0</v>
      </c>
      <c r="K515" s="232">
        <v>0</v>
      </c>
      <c r="L515" s="233">
        <v>0</v>
      </c>
      <c r="M515" s="232">
        <f t="shared" si="83"/>
        <v>0</v>
      </c>
      <c r="N515" s="234">
        <v>0</v>
      </c>
      <c r="O515" s="232">
        <f t="shared" si="84"/>
        <v>0</v>
      </c>
      <c r="P515" s="242"/>
      <c r="Q515" s="216"/>
      <c r="R515" s="236">
        <f t="shared" si="77"/>
        <v>0</v>
      </c>
      <c r="S515" s="237">
        <v>0</v>
      </c>
      <c r="T515" s="236">
        <f t="shared" si="78"/>
        <v>0</v>
      </c>
      <c r="U515" s="236">
        <f t="shared" si="79"/>
        <v>0</v>
      </c>
      <c r="V515" s="236">
        <f t="shared" si="80"/>
        <v>0</v>
      </c>
      <c r="W515" s="236">
        <f t="shared" si="81"/>
        <v>0</v>
      </c>
      <c r="X515" s="236">
        <f t="shared" si="82"/>
        <v>0</v>
      </c>
      <c r="Y515" s="238">
        <f t="shared" si="85"/>
        <v>0</v>
      </c>
      <c r="Z515" s="238">
        <f t="shared" si="86"/>
        <v>0</v>
      </c>
      <c r="AB515" s="219">
        <v>0</v>
      </c>
      <c r="AC515" s="462">
        <f t="shared" si="87"/>
        <v>0</v>
      </c>
    </row>
    <row r="516" spans="1:29" ht="30" x14ac:dyDescent="0.25">
      <c r="A516" s="191" t="s">
        <v>228</v>
      </c>
      <c r="B516" s="228" t="s">
        <v>424</v>
      </c>
      <c r="C516" s="193" t="s">
        <v>425</v>
      </c>
      <c r="D516" s="193"/>
      <c r="E516" s="194">
        <v>99</v>
      </c>
      <c r="F516" s="229">
        <v>99</v>
      </c>
      <c r="G516" s="230" t="s">
        <v>33</v>
      </c>
      <c r="H516" s="231">
        <v>0</v>
      </c>
      <c r="I516" s="251">
        <v>0</v>
      </c>
      <c r="J516" s="232">
        <v>0</v>
      </c>
      <c r="K516" s="232">
        <v>0</v>
      </c>
      <c r="L516" s="233">
        <v>0</v>
      </c>
      <c r="M516" s="232">
        <f t="shared" si="83"/>
        <v>0</v>
      </c>
      <c r="N516" s="234">
        <v>0</v>
      </c>
      <c r="O516" s="232">
        <f t="shared" si="84"/>
        <v>0</v>
      </c>
      <c r="P516" s="242"/>
      <c r="Q516" s="216"/>
      <c r="R516" s="236">
        <f t="shared" si="77"/>
        <v>0</v>
      </c>
      <c r="S516" s="237">
        <v>0</v>
      </c>
      <c r="T516" s="236">
        <f t="shared" si="78"/>
        <v>0</v>
      </c>
      <c r="U516" s="236">
        <f t="shared" si="79"/>
        <v>0</v>
      </c>
      <c r="V516" s="236">
        <f t="shared" si="80"/>
        <v>0</v>
      </c>
      <c r="W516" s="236">
        <f t="shared" si="81"/>
        <v>0</v>
      </c>
      <c r="X516" s="236">
        <f t="shared" si="82"/>
        <v>0</v>
      </c>
      <c r="Y516" s="238">
        <f t="shared" si="85"/>
        <v>0</v>
      </c>
      <c r="Z516" s="238">
        <f t="shared" si="86"/>
        <v>0</v>
      </c>
      <c r="AB516" s="219">
        <v>0</v>
      </c>
      <c r="AC516" s="462">
        <f t="shared" si="87"/>
        <v>0</v>
      </c>
    </row>
    <row r="517" spans="1:29" ht="30" x14ac:dyDescent="0.25">
      <c r="A517" s="191" t="s">
        <v>228</v>
      </c>
      <c r="B517" s="228" t="s">
        <v>426</v>
      </c>
      <c r="C517" s="193" t="s">
        <v>427</v>
      </c>
      <c r="D517" s="193"/>
      <c r="E517" s="194">
        <v>933.8</v>
      </c>
      <c r="F517" s="229">
        <v>933.8</v>
      </c>
      <c r="G517" s="230" t="s">
        <v>33</v>
      </c>
      <c r="H517" s="231">
        <v>0</v>
      </c>
      <c r="I517" s="251">
        <v>0</v>
      </c>
      <c r="J517" s="232">
        <v>0</v>
      </c>
      <c r="K517" s="232">
        <v>0</v>
      </c>
      <c r="L517" s="233">
        <v>0</v>
      </c>
      <c r="M517" s="232">
        <f t="shared" si="83"/>
        <v>0</v>
      </c>
      <c r="N517" s="234">
        <v>0</v>
      </c>
      <c r="O517" s="232">
        <f t="shared" si="84"/>
        <v>0</v>
      </c>
      <c r="P517" s="243"/>
      <c r="Q517" s="216"/>
      <c r="R517" s="236">
        <f t="shared" si="77"/>
        <v>0</v>
      </c>
      <c r="S517" s="237">
        <v>0</v>
      </c>
      <c r="T517" s="236">
        <f t="shared" si="78"/>
        <v>0</v>
      </c>
      <c r="U517" s="236">
        <f t="shared" si="79"/>
        <v>0</v>
      </c>
      <c r="V517" s="236">
        <f t="shared" si="80"/>
        <v>0</v>
      </c>
      <c r="W517" s="236">
        <f t="shared" si="81"/>
        <v>0</v>
      </c>
      <c r="X517" s="236">
        <f t="shared" si="82"/>
        <v>0</v>
      </c>
      <c r="Y517" s="238">
        <f t="shared" si="85"/>
        <v>0</v>
      </c>
      <c r="Z517" s="238">
        <f t="shared" si="86"/>
        <v>0</v>
      </c>
      <c r="AB517" s="219">
        <v>0</v>
      </c>
      <c r="AC517" s="462">
        <f t="shared" si="87"/>
        <v>0</v>
      </c>
    </row>
    <row r="518" spans="1:29" ht="42.75" x14ac:dyDescent="0.25">
      <c r="A518" s="191" t="s">
        <v>1540</v>
      </c>
      <c r="B518" s="228" t="s">
        <v>1571</v>
      </c>
      <c r="C518" s="193" t="s">
        <v>1572</v>
      </c>
      <c r="D518" s="193"/>
      <c r="E518" s="194">
        <v>550</v>
      </c>
      <c r="F518" s="229">
        <v>550</v>
      </c>
      <c r="G518" s="230" t="s">
        <v>33</v>
      </c>
      <c r="H518" s="231">
        <v>1</v>
      </c>
      <c r="I518" s="251">
        <v>0</v>
      </c>
      <c r="J518" s="232">
        <v>0</v>
      </c>
      <c r="K518" s="232">
        <v>0</v>
      </c>
      <c r="L518" s="233">
        <v>0</v>
      </c>
      <c r="M518" s="232">
        <f t="shared" si="83"/>
        <v>1</v>
      </c>
      <c r="N518" s="234">
        <v>1</v>
      </c>
      <c r="O518" s="232">
        <f t="shared" si="84"/>
        <v>0</v>
      </c>
      <c r="P518" s="243"/>
      <c r="Q518" s="216"/>
      <c r="R518" s="236">
        <f t="shared" si="77"/>
        <v>550</v>
      </c>
      <c r="S518" s="237">
        <v>0</v>
      </c>
      <c r="T518" s="236">
        <f t="shared" si="78"/>
        <v>0</v>
      </c>
      <c r="U518" s="236">
        <f t="shared" si="79"/>
        <v>0</v>
      </c>
      <c r="V518" s="236">
        <f t="shared" si="80"/>
        <v>0</v>
      </c>
      <c r="W518" s="236">
        <f t="shared" si="81"/>
        <v>0</v>
      </c>
      <c r="X518" s="236">
        <f t="shared" si="82"/>
        <v>550</v>
      </c>
      <c r="Y518" s="238">
        <f t="shared" si="85"/>
        <v>550</v>
      </c>
      <c r="Z518" s="238">
        <f t="shared" si="86"/>
        <v>0</v>
      </c>
      <c r="AB518" s="219">
        <v>550</v>
      </c>
      <c r="AC518" s="462">
        <f t="shared" si="87"/>
        <v>0</v>
      </c>
    </row>
    <row r="519" spans="1:29" ht="30" x14ac:dyDescent="0.25">
      <c r="A519" s="191" t="s">
        <v>228</v>
      </c>
      <c r="B519" s="228" t="s">
        <v>428</v>
      </c>
      <c r="C519" s="193" t="s">
        <v>429</v>
      </c>
      <c r="D519" s="193"/>
      <c r="E519" s="194">
        <v>98.95</v>
      </c>
      <c r="F519" s="229">
        <v>98.95</v>
      </c>
      <c r="G519" s="230" t="s">
        <v>33</v>
      </c>
      <c r="H519" s="231">
        <v>0</v>
      </c>
      <c r="I519" s="251">
        <v>0</v>
      </c>
      <c r="J519" s="232">
        <v>0</v>
      </c>
      <c r="K519" s="232">
        <v>0</v>
      </c>
      <c r="L519" s="233">
        <v>0</v>
      </c>
      <c r="M519" s="232">
        <f t="shared" si="83"/>
        <v>0</v>
      </c>
      <c r="N519" s="234">
        <v>0</v>
      </c>
      <c r="O519" s="232">
        <f t="shared" si="84"/>
        <v>0</v>
      </c>
      <c r="P519" s="242"/>
      <c r="Q519" s="216"/>
      <c r="R519" s="236">
        <f t="shared" si="77"/>
        <v>0</v>
      </c>
      <c r="S519" s="237">
        <v>0</v>
      </c>
      <c r="T519" s="236">
        <f t="shared" si="78"/>
        <v>0</v>
      </c>
      <c r="U519" s="236">
        <f t="shared" si="79"/>
        <v>0</v>
      </c>
      <c r="V519" s="236">
        <f t="shared" si="80"/>
        <v>0</v>
      </c>
      <c r="W519" s="236">
        <f t="shared" si="81"/>
        <v>0</v>
      </c>
      <c r="X519" s="236">
        <f t="shared" si="82"/>
        <v>0</v>
      </c>
      <c r="Y519" s="238">
        <f t="shared" si="85"/>
        <v>0</v>
      </c>
      <c r="Z519" s="238">
        <f t="shared" si="86"/>
        <v>0</v>
      </c>
      <c r="AB519" s="219">
        <v>0</v>
      </c>
      <c r="AC519" s="462">
        <f t="shared" si="87"/>
        <v>0</v>
      </c>
    </row>
    <row r="520" spans="1:29" ht="30" x14ac:dyDescent="0.25">
      <c r="A520" s="191" t="s">
        <v>228</v>
      </c>
      <c r="B520" s="228" t="s">
        <v>430</v>
      </c>
      <c r="C520" s="193" t="s">
        <v>431</v>
      </c>
      <c r="D520" s="193"/>
      <c r="E520" s="194">
        <v>400.84</v>
      </c>
      <c r="F520" s="229">
        <v>400.84</v>
      </c>
      <c r="G520" s="230" t="s">
        <v>33</v>
      </c>
      <c r="H520" s="231">
        <v>0</v>
      </c>
      <c r="I520" s="251">
        <v>0</v>
      </c>
      <c r="J520" s="232">
        <v>0</v>
      </c>
      <c r="K520" s="232">
        <v>0</v>
      </c>
      <c r="L520" s="233">
        <v>0</v>
      </c>
      <c r="M520" s="232">
        <f t="shared" si="83"/>
        <v>0</v>
      </c>
      <c r="N520" s="234">
        <v>0</v>
      </c>
      <c r="O520" s="232">
        <f t="shared" si="84"/>
        <v>0</v>
      </c>
      <c r="P520" s="243"/>
      <c r="Q520" s="225"/>
      <c r="R520" s="236">
        <f t="shared" si="77"/>
        <v>0</v>
      </c>
      <c r="S520" s="237">
        <v>0</v>
      </c>
      <c r="T520" s="236">
        <f t="shared" si="78"/>
        <v>0</v>
      </c>
      <c r="U520" s="236">
        <f t="shared" si="79"/>
        <v>0</v>
      </c>
      <c r="V520" s="236">
        <f t="shared" si="80"/>
        <v>0</v>
      </c>
      <c r="W520" s="236">
        <f t="shared" si="81"/>
        <v>0</v>
      </c>
      <c r="X520" s="236">
        <f t="shared" si="82"/>
        <v>0</v>
      </c>
      <c r="Y520" s="238">
        <f t="shared" si="85"/>
        <v>0</v>
      </c>
      <c r="Z520" s="238">
        <f t="shared" si="86"/>
        <v>0</v>
      </c>
      <c r="AB520" s="219">
        <v>0</v>
      </c>
      <c r="AC520" s="462">
        <f t="shared" si="87"/>
        <v>0</v>
      </c>
    </row>
    <row r="521" spans="1:29" ht="30" x14ac:dyDescent="0.25">
      <c r="A521" s="191" t="s">
        <v>228</v>
      </c>
      <c r="B521" s="228" t="s">
        <v>432</v>
      </c>
      <c r="C521" s="193" t="s">
        <v>433</v>
      </c>
      <c r="D521" s="193"/>
      <c r="E521" s="194">
        <v>18.809999999999999</v>
      </c>
      <c r="F521" s="229">
        <v>18.809999999999999</v>
      </c>
      <c r="G521" s="230" t="s">
        <v>33</v>
      </c>
      <c r="H521" s="231">
        <v>8</v>
      </c>
      <c r="I521" s="251">
        <v>0</v>
      </c>
      <c r="J521" s="232">
        <v>0</v>
      </c>
      <c r="K521" s="232">
        <v>0</v>
      </c>
      <c r="L521" s="233">
        <v>0</v>
      </c>
      <c r="M521" s="232">
        <f t="shared" si="83"/>
        <v>8</v>
      </c>
      <c r="N521" s="234">
        <v>8</v>
      </c>
      <c r="O521" s="232">
        <f t="shared" si="84"/>
        <v>0</v>
      </c>
      <c r="P521" s="242"/>
      <c r="Q521" s="216"/>
      <c r="R521" s="236">
        <f t="shared" ref="R521:R584" si="88">H521*E521</f>
        <v>150.47999999999999</v>
      </c>
      <c r="S521" s="237">
        <v>0</v>
      </c>
      <c r="T521" s="236">
        <f t="shared" ref="T521:T584" si="89">I521*F521</f>
        <v>0</v>
      </c>
      <c r="U521" s="236">
        <f t="shared" ref="U521:U584" si="90">F521*J521</f>
        <v>0</v>
      </c>
      <c r="V521" s="236">
        <f t="shared" ref="V521:V584" si="91">F521*K521</f>
        <v>0</v>
      </c>
      <c r="W521" s="236">
        <f t="shared" ref="W521:W584" si="92">F521*L521</f>
        <v>0</v>
      </c>
      <c r="X521" s="236">
        <f t="shared" ref="X521:X584" si="93">R521+S521+T521+U521-V521-W521</f>
        <v>150.47999999999999</v>
      </c>
      <c r="Y521" s="238">
        <f t="shared" si="85"/>
        <v>150.47999999999999</v>
      </c>
      <c r="Z521" s="238">
        <f t="shared" si="86"/>
        <v>0</v>
      </c>
      <c r="AB521" s="219">
        <v>150.47999999999999</v>
      </c>
      <c r="AC521" s="462">
        <f t="shared" si="87"/>
        <v>0</v>
      </c>
    </row>
    <row r="522" spans="1:29" ht="30" x14ac:dyDescent="0.25">
      <c r="A522" s="191" t="s">
        <v>228</v>
      </c>
      <c r="B522" s="228" t="s">
        <v>434</v>
      </c>
      <c r="C522" s="193" t="s">
        <v>435</v>
      </c>
      <c r="D522" s="193"/>
      <c r="E522" s="194">
        <v>41.2</v>
      </c>
      <c r="F522" s="229">
        <v>41.2</v>
      </c>
      <c r="G522" s="230" t="s">
        <v>33</v>
      </c>
      <c r="H522" s="231">
        <v>10</v>
      </c>
      <c r="I522" s="251">
        <v>0</v>
      </c>
      <c r="J522" s="232">
        <v>0</v>
      </c>
      <c r="K522" s="232">
        <v>0</v>
      </c>
      <c r="L522" s="233">
        <v>0</v>
      </c>
      <c r="M522" s="232">
        <f t="shared" ref="M522:M585" si="94">H522+I522+J522-K522-L522</f>
        <v>10</v>
      </c>
      <c r="N522" s="234">
        <v>10</v>
      </c>
      <c r="O522" s="232">
        <f t="shared" ref="O522:O585" si="95">N522-M522</f>
        <v>0</v>
      </c>
      <c r="P522" s="242"/>
      <c r="Q522" s="216"/>
      <c r="R522" s="236">
        <f t="shared" si="88"/>
        <v>412</v>
      </c>
      <c r="S522" s="237">
        <v>0</v>
      </c>
      <c r="T522" s="236">
        <f t="shared" si="89"/>
        <v>0</v>
      </c>
      <c r="U522" s="236">
        <f t="shared" si="90"/>
        <v>0</v>
      </c>
      <c r="V522" s="236">
        <f t="shared" si="91"/>
        <v>0</v>
      </c>
      <c r="W522" s="236">
        <f t="shared" si="92"/>
        <v>0</v>
      </c>
      <c r="X522" s="236">
        <f t="shared" si="93"/>
        <v>412</v>
      </c>
      <c r="Y522" s="238">
        <f t="shared" ref="Y522:Y585" si="96">M522*F522</f>
        <v>412</v>
      </c>
      <c r="Z522" s="238">
        <f t="shared" ref="Z522:Z585" si="97">Y522-X522</f>
        <v>0</v>
      </c>
      <c r="AB522" s="219">
        <v>412</v>
      </c>
      <c r="AC522" s="462">
        <f t="shared" ref="AC522:AC585" si="98">AB522-R522</f>
        <v>0</v>
      </c>
    </row>
    <row r="523" spans="1:29" ht="18" x14ac:dyDescent="0.25">
      <c r="A523" s="191" t="s">
        <v>1271</v>
      </c>
      <c r="B523" s="228" t="s">
        <v>1703</v>
      </c>
      <c r="C523" s="193" t="s">
        <v>1704</v>
      </c>
      <c r="D523" s="193"/>
      <c r="E523" s="194">
        <v>5.34</v>
      </c>
      <c r="F523" s="229">
        <v>5.34</v>
      </c>
      <c r="G523" s="230" t="s">
        <v>33</v>
      </c>
      <c r="H523" s="231">
        <v>0</v>
      </c>
      <c r="I523" s="251">
        <v>0</v>
      </c>
      <c r="J523" s="232">
        <v>0</v>
      </c>
      <c r="K523" s="232">
        <v>0</v>
      </c>
      <c r="L523" s="233">
        <v>0</v>
      </c>
      <c r="M523" s="232">
        <f t="shared" si="94"/>
        <v>0</v>
      </c>
      <c r="N523" s="234">
        <v>0</v>
      </c>
      <c r="O523" s="232">
        <f t="shared" si="95"/>
        <v>0</v>
      </c>
      <c r="P523" s="242"/>
      <c r="Q523" s="216"/>
      <c r="R523" s="236">
        <f t="shared" si="88"/>
        <v>0</v>
      </c>
      <c r="S523" s="237">
        <v>0</v>
      </c>
      <c r="T523" s="236">
        <f t="shared" si="89"/>
        <v>0</v>
      </c>
      <c r="U523" s="236">
        <f t="shared" si="90"/>
        <v>0</v>
      </c>
      <c r="V523" s="236">
        <f t="shared" si="91"/>
        <v>0</v>
      </c>
      <c r="W523" s="236">
        <f t="shared" si="92"/>
        <v>0</v>
      </c>
      <c r="X523" s="236">
        <f t="shared" si="93"/>
        <v>0</v>
      </c>
      <c r="Y523" s="238">
        <f t="shared" si="96"/>
        <v>0</v>
      </c>
      <c r="Z523" s="238">
        <f t="shared" si="97"/>
        <v>0</v>
      </c>
      <c r="AB523" s="219">
        <v>0</v>
      </c>
      <c r="AC523" s="462">
        <f t="shared" si="98"/>
        <v>0</v>
      </c>
    </row>
    <row r="524" spans="1:29" ht="30" x14ac:dyDescent="0.25">
      <c r="A524" s="247" t="s">
        <v>1739</v>
      </c>
      <c r="B524" s="228" t="s">
        <v>2474</v>
      </c>
      <c r="C524" s="217" t="s">
        <v>1799</v>
      </c>
      <c r="D524" s="217"/>
      <c r="E524" s="198">
        <v>1599.74</v>
      </c>
      <c r="F524" s="248">
        <v>1599.74</v>
      </c>
      <c r="G524" s="230" t="s">
        <v>33</v>
      </c>
      <c r="H524" s="231">
        <v>0</v>
      </c>
      <c r="I524" s="251">
        <v>0</v>
      </c>
      <c r="J524" s="232">
        <v>0</v>
      </c>
      <c r="K524" s="232">
        <v>0</v>
      </c>
      <c r="L524" s="233">
        <v>0</v>
      </c>
      <c r="M524" s="232">
        <f t="shared" si="94"/>
        <v>0</v>
      </c>
      <c r="N524" s="234">
        <v>0</v>
      </c>
      <c r="O524" s="232">
        <f t="shared" si="95"/>
        <v>0</v>
      </c>
      <c r="P524" s="242"/>
      <c r="Q524" s="216"/>
      <c r="R524" s="236">
        <f t="shared" si="88"/>
        <v>0</v>
      </c>
      <c r="S524" s="237">
        <v>0</v>
      </c>
      <c r="T524" s="236">
        <f t="shared" si="89"/>
        <v>0</v>
      </c>
      <c r="U524" s="236">
        <f t="shared" si="90"/>
        <v>0</v>
      </c>
      <c r="V524" s="236">
        <f t="shared" si="91"/>
        <v>0</v>
      </c>
      <c r="W524" s="236">
        <f t="shared" si="92"/>
        <v>0</v>
      </c>
      <c r="X524" s="236">
        <f t="shared" si="93"/>
        <v>0</v>
      </c>
      <c r="Y524" s="238">
        <f t="shared" si="96"/>
        <v>0</v>
      </c>
      <c r="Z524" s="238">
        <f t="shared" si="97"/>
        <v>0</v>
      </c>
      <c r="AB524" s="219">
        <v>0</v>
      </c>
      <c r="AC524" s="462">
        <f t="shared" si="98"/>
        <v>0</v>
      </c>
    </row>
    <row r="525" spans="1:29" ht="30" x14ac:dyDescent="0.25">
      <c r="A525" s="191" t="s">
        <v>1739</v>
      </c>
      <c r="B525" s="228" t="s">
        <v>1800</v>
      </c>
      <c r="C525" s="193" t="s">
        <v>1801</v>
      </c>
      <c r="D525" s="193"/>
      <c r="E525" s="194">
        <v>831.73</v>
      </c>
      <c r="F525" s="229">
        <v>831.73</v>
      </c>
      <c r="G525" s="230" t="s">
        <v>33</v>
      </c>
      <c r="H525" s="231">
        <v>4</v>
      </c>
      <c r="I525" s="251">
        <v>0</v>
      </c>
      <c r="J525" s="232">
        <v>0</v>
      </c>
      <c r="K525" s="232">
        <v>2</v>
      </c>
      <c r="L525" s="233">
        <v>0</v>
      </c>
      <c r="M525" s="232">
        <f t="shared" si="94"/>
        <v>2</v>
      </c>
      <c r="N525" s="234">
        <v>2</v>
      </c>
      <c r="O525" s="232">
        <f t="shared" si="95"/>
        <v>0</v>
      </c>
      <c r="P525" s="242"/>
      <c r="Q525" s="216"/>
      <c r="R525" s="236">
        <f t="shared" si="88"/>
        <v>3326.92</v>
      </c>
      <c r="S525" s="237">
        <v>0</v>
      </c>
      <c r="T525" s="236">
        <f t="shared" si="89"/>
        <v>0</v>
      </c>
      <c r="U525" s="236">
        <f t="shared" si="90"/>
        <v>0</v>
      </c>
      <c r="V525" s="236">
        <f t="shared" si="91"/>
        <v>1663.46</v>
      </c>
      <c r="W525" s="236">
        <f t="shared" si="92"/>
        <v>0</v>
      </c>
      <c r="X525" s="236">
        <f t="shared" si="93"/>
        <v>1663.46</v>
      </c>
      <c r="Y525" s="238">
        <f t="shared" si="96"/>
        <v>1663.46</v>
      </c>
      <c r="Z525" s="238">
        <f t="shared" si="97"/>
        <v>0</v>
      </c>
      <c r="AB525" s="219">
        <v>3326.92</v>
      </c>
      <c r="AC525" s="462">
        <f t="shared" si="98"/>
        <v>0</v>
      </c>
    </row>
    <row r="526" spans="1:29" ht="30" x14ac:dyDescent="0.25">
      <c r="A526" s="191" t="s">
        <v>1739</v>
      </c>
      <c r="B526" s="228" t="s">
        <v>1802</v>
      </c>
      <c r="C526" s="193" t="s">
        <v>1803</v>
      </c>
      <c r="D526" s="193"/>
      <c r="E526" s="194">
        <v>2592</v>
      </c>
      <c r="F526" s="229">
        <v>2592</v>
      </c>
      <c r="G526" s="230" t="s">
        <v>33</v>
      </c>
      <c r="H526" s="231">
        <v>0</v>
      </c>
      <c r="I526" s="251">
        <v>0</v>
      </c>
      <c r="J526" s="232">
        <v>0</v>
      </c>
      <c r="K526" s="232">
        <v>0</v>
      </c>
      <c r="L526" s="233">
        <v>0</v>
      </c>
      <c r="M526" s="232">
        <f t="shared" si="94"/>
        <v>0</v>
      </c>
      <c r="N526" s="234">
        <v>0</v>
      </c>
      <c r="O526" s="232">
        <f t="shared" si="95"/>
        <v>0</v>
      </c>
      <c r="P526" s="242"/>
      <c r="Q526" s="216"/>
      <c r="R526" s="236">
        <f t="shared" si="88"/>
        <v>0</v>
      </c>
      <c r="S526" s="237">
        <v>0</v>
      </c>
      <c r="T526" s="236">
        <f t="shared" si="89"/>
        <v>0</v>
      </c>
      <c r="U526" s="236">
        <f t="shared" si="90"/>
        <v>0</v>
      </c>
      <c r="V526" s="236">
        <f t="shared" si="91"/>
        <v>0</v>
      </c>
      <c r="W526" s="236">
        <f t="shared" si="92"/>
        <v>0</v>
      </c>
      <c r="X526" s="236">
        <f t="shared" si="93"/>
        <v>0</v>
      </c>
      <c r="Y526" s="238">
        <f t="shared" si="96"/>
        <v>0</v>
      </c>
      <c r="Z526" s="238">
        <f t="shared" si="97"/>
        <v>0</v>
      </c>
      <c r="AB526" s="219">
        <v>0</v>
      </c>
      <c r="AC526" s="462">
        <f t="shared" si="98"/>
        <v>0</v>
      </c>
    </row>
    <row r="527" spans="1:29" ht="30" x14ac:dyDescent="0.25">
      <c r="A527" s="191" t="s">
        <v>1739</v>
      </c>
      <c r="B527" s="228" t="s">
        <v>1804</v>
      </c>
      <c r="C527" s="193" t="s">
        <v>1805</v>
      </c>
      <c r="D527" s="193"/>
      <c r="E527" s="194">
        <v>7831.29</v>
      </c>
      <c r="F527" s="229">
        <v>7831.29</v>
      </c>
      <c r="G527" s="230"/>
      <c r="H527" s="231">
        <v>40</v>
      </c>
      <c r="I527" s="251">
        <v>0</v>
      </c>
      <c r="J527" s="232">
        <v>0</v>
      </c>
      <c r="K527" s="232">
        <v>0</v>
      </c>
      <c r="L527" s="233">
        <v>0</v>
      </c>
      <c r="M527" s="232">
        <f t="shared" si="94"/>
        <v>40</v>
      </c>
      <c r="N527" s="234">
        <v>40</v>
      </c>
      <c r="O527" s="232">
        <f t="shared" si="95"/>
        <v>0</v>
      </c>
      <c r="P527" s="242"/>
      <c r="Q527" s="216"/>
      <c r="R527" s="236">
        <f t="shared" si="88"/>
        <v>313251.59999999998</v>
      </c>
      <c r="S527" s="237">
        <v>0</v>
      </c>
      <c r="T527" s="236">
        <f t="shared" si="89"/>
        <v>0</v>
      </c>
      <c r="U527" s="236">
        <f t="shared" si="90"/>
        <v>0</v>
      </c>
      <c r="V527" s="236">
        <f t="shared" si="91"/>
        <v>0</v>
      </c>
      <c r="W527" s="236">
        <f t="shared" si="92"/>
        <v>0</v>
      </c>
      <c r="X527" s="236">
        <f t="shared" si="93"/>
        <v>313251.59999999998</v>
      </c>
      <c r="Y527" s="238">
        <f t="shared" si="96"/>
        <v>313251.59999999998</v>
      </c>
      <c r="Z527" s="238">
        <f t="shared" si="97"/>
        <v>0</v>
      </c>
      <c r="AB527" s="219">
        <v>313251.59999999998</v>
      </c>
      <c r="AC527" s="462">
        <f t="shared" si="98"/>
        <v>0</v>
      </c>
    </row>
    <row r="528" spans="1:29" x14ac:dyDescent="0.25">
      <c r="A528" s="191" t="s">
        <v>1739</v>
      </c>
      <c r="B528" s="228" t="s">
        <v>1806</v>
      </c>
      <c r="C528" s="193" t="s">
        <v>1807</v>
      </c>
      <c r="D528" s="193"/>
      <c r="E528" s="194">
        <v>835</v>
      </c>
      <c r="F528" s="229">
        <v>835</v>
      </c>
      <c r="G528" s="230" t="s">
        <v>33</v>
      </c>
      <c r="H528" s="231">
        <v>0</v>
      </c>
      <c r="I528" s="251">
        <v>0</v>
      </c>
      <c r="J528" s="232">
        <v>0</v>
      </c>
      <c r="K528" s="232">
        <v>0</v>
      </c>
      <c r="L528" s="233">
        <v>0</v>
      </c>
      <c r="M528" s="232">
        <f t="shared" si="94"/>
        <v>0</v>
      </c>
      <c r="N528" s="234">
        <v>0</v>
      </c>
      <c r="O528" s="232">
        <f t="shared" si="95"/>
        <v>0</v>
      </c>
      <c r="P528" s="242"/>
      <c r="Q528" s="216"/>
      <c r="R528" s="236">
        <f t="shared" si="88"/>
        <v>0</v>
      </c>
      <c r="S528" s="237">
        <v>0</v>
      </c>
      <c r="T528" s="236">
        <f t="shared" si="89"/>
        <v>0</v>
      </c>
      <c r="U528" s="236">
        <f t="shared" si="90"/>
        <v>0</v>
      </c>
      <c r="V528" s="236">
        <f t="shared" si="91"/>
        <v>0</v>
      </c>
      <c r="W528" s="236">
        <f t="shared" si="92"/>
        <v>0</v>
      </c>
      <c r="X528" s="236">
        <f t="shared" si="93"/>
        <v>0</v>
      </c>
      <c r="Y528" s="238">
        <f t="shared" si="96"/>
        <v>0</v>
      </c>
      <c r="Z528" s="238">
        <f t="shared" si="97"/>
        <v>0</v>
      </c>
      <c r="AB528" s="219">
        <v>0</v>
      </c>
      <c r="AC528" s="462">
        <f t="shared" si="98"/>
        <v>0</v>
      </c>
    </row>
    <row r="529" spans="1:29" ht="30" x14ac:dyDescent="0.25">
      <c r="A529" s="191" t="s">
        <v>1270</v>
      </c>
      <c r="B529" s="228" t="s">
        <v>1528</v>
      </c>
      <c r="C529" s="193" t="s">
        <v>1529</v>
      </c>
      <c r="D529" s="193"/>
      <c r="E529" s="194">
        <v>986.46</v>
      </c>
      <c r="F529" s="229">
        <v>986.46</v>
      </c>
      <c r="G529" s="230" t="s">
        <v>33</v>
      </c>
      <c r="H529" s="231">
        <v>0</v>
      </c>
      <c r="I529" s="251">
        <v>0</v>
      </c>
      <c r="J529" s="232">
        <v>0</v>
      </c>
      <c r="K529" s="232">
        <v>0</v>
      </c>
      <c r="L529" s="233">
        <v>0</v>
      </c>
      <c r="M529" s="232">
        <f t="shared" si="94"/>
        <v>0</v>
      </c>
      <c r="N529" s="234">
        <v>0</v>
      </c>
      <c r="O529" s="232">
        <f t="shared" si="95"/>
        <v>0</v>
      </c>
      <c r="P529" s="242"/>
      <c r="Q529" s="216"/>
      <c r="R529" s="236">
        <f t="shared" si="88"/>
        <v>0</v>
      </c>
      <c r="S529" s="237">
        <v>0</v>
      </c>
      <c r="T529" s="236">
        <f t="shared" si="89"/>
        <v>0</v>
      </c>
      <c r="U529" s="236">
        <f t="shared" si="90"/>
        <v>0</v>
      </c>
      <c r="V529" s="236">
        <f t="shared" si="91"/>
        <v>0</v>
      </c>
      <c r="W529" s="236">
        <f t="shared" si="92"/>
        <v>0</v>
      </c>
      <c r="X529" s="236">
        <f t="shared" si="93"/>
        <v>0</v>
      </c>
      <c r="Y529" s="238">
        <f t="shared" si="96"/>
        <v>0</v>
      </c>
      <c r="Z529" s="238">
        <f t="shared" si="97"/>
        <v>0</v>
      </c>
      <c r="AB529" s="219">
        <v>0</v>
      </c>
      <c r="AC529" s="462">
        <f t="shared" si="98"/>
        <v>0</v>
      </c>
    </row>
    <row r="530" spans="1:29" ht="30" x14ac:dyDescent="0.25">
      <c r="A530" s="191"/>
      <c r="B530" s="228" t="s">
        <v>1204</v>
      </c>
      <c r="C530" s="193" t="s">
        <v>1205</v>
      </c>
      <c r="D530" s="193"/>
      <c r="E530" s="204">
        <v>127.6</v>
      </c>
      <c r="F530" s="254">
        <v>127.6</v>
      </c>
      <c r="G530" s="230" t="s">
        <v>33</v>
      </c>
      <c r="H530" s="231">
        <v>0</v>
      </c>
      <c r="I530" s="251">
        <v>0</v>
      </c>
      <c r="J530" s="232"/>
      <c r="K530" s="232">
        <v>0</v>
      </c>
      <c r="L530" s="233"/>
      <c r="M530" s="232">
        <f t="shared" si="94"/>
        <v>0</v>
      </c>
      <c r="N530" s="234">
        <v>0</v>
      </c>
      <c r="O530" s="232">
        <f t="shared" si="95"/>
        <v>0</v>
      </c>
      <c r="P530" s="242"/>
      <c r="Q530" s="216"/>
      <c r="R530" s="236">
        <f t="shared" si="88"/>
        <v>0</v>
      </c>
      <c r="S530" s="237">
        <v>0</v>
      </c>
      <c r="T530" s="236">
        <f t="shared" si="89"/>
        <v>0</v>
      </c>
      <c r="U530" s="236">
        <f t="shared" si="90"/>
        <v>0</v>
      </c>
      <c r="V530" s="236">
        <f t="shared" si="91"/>
        <v>0</v>
      </c>
      <c r="W530" s="236">
        <f t="shared" si="92"/>
        <v>0</v>
      </c>
      <c r="X530" s="236">
        <f t="shared" si="93"/>
        <v>0</v>
      </c>
      <c r="Y530" s="238">
        <f t="shared" si="96"/>
        <v>0</v>
      </c>
      <c r="Z530" s="238">
        <f t="shared" si="97"/>
        <v>0</v>
      </c>
      <c r="AB530" s="219">
        <v>0</v>
      </c>
      <c r="AC530" s="462">
        <f t="shared" si="98"/>
        <v>0</v>
      </c>
    </row>
    <row r="531" spans="1:29" ht="18" x14ac:dyDescent="0.25">
      <c r="A531" s="191" t="s">
        <v>27</v>
      </c>
      <c r="B531" s="228" t="s">
        <v>128</v>
      </c>
      <c r="C531" s="193" t="s">
        <v>129</v>
      </c>
      <c r="D531" s="193"/>
      <c r="E531" s="194">
        <v>110</v>
      </c>
      <c r="F531" s="229">
        <v>110</v>
      </c>
      <c r="G531" s="230" t="s">
        <v>76</v>
      </c>
      <c r="H531" s="231">
        <v>0</v>
      </c>
      <c r="I531" s="251">
        <v>0</v>
      </c>
      <c r="J531" s="232">
        <v>0</v>
      </c>
      <c r="K531" s="232">
        <v>0</v>
      </c>
      <c r="L531" s="233">
        <v>0</v>
      </c>
      <c r="M531" s="232">
        <f t="shared" si="94"/>
        <v>0</v>
      </c>
      <c r="N531" s="234">
        <v>0</v>
      </c>
      <c r="O531" s="232">
        <f t="shared" si="95"/>
        <v>0</v>
      </c>
      <c r="P531" s="243"/>
      <c r="Q531" s="216"/>
      <c r="R531" s="236">
        <f t="shared" si="88"/>
        <v>0</v>
      </c>
      <c r="S531" s="237">
        <v>0</v>
      </c>
      <c r="T531" s="236">
        <f t="shared" si="89"/>
        <v>0</v>
      </c>
      <c r="U531" s="236">
        <f t="shared" si="90"/>
        <v>0</v>
      </c>
      <c r="V531" s="236">
        <f t="shared" si="91"/>
        <v>0</v>
      </c>
      <c r="W531" s="236">
        <f t="shared" si="92"/>
        <v>0</v>
      </c>
      <c r="X531" s="236">
        <f t="shared" si="93"/>
        <v>0</v>
      </c>
      <c r="Y531" s="238">
        <f t="shared" si="96"/>
        <v>0</v>
      </c>
      <c r="Z531" s="238">
        <f t="shared" si="97"/>
        <v>0</v>
      </c>
      <c r="AB531" s="219">
        <v>0</v>
      </c>
      <c r="AC531" s="462">
        <f t="shared" si="98"/>
        <v>0</v>
      </c>
    </row>
    <row r="532" spans="1:29" ht="30" x14ac:dyDescent="0.25">
      <c r="A532" s="191" t="s">
        <v>674</v>
      </c>
      <c r="B532" s="228" t="s">
        <v>808</v>
      </c>
      <c r="C532" s="193" t="s">
        <v>809</v>
      </c>
      <c r="D532" s="193"/>
      <c r="E532" s="194">
        <v>31.98</v>
      </c>
      <c r="F532" s="229">
        <v>31.98</v>
      </c>
      <c r="G532" s="230" t="s">
        <v>33</v>
      </c>
      <c r="H532" s="231">
        <v>3</v>
      </c>
      <c r="I532" s="251">
        <v>0</v>
      </c>
      <c r="J532" s="232">
        <v>0</v>
      </c>
      <c r="K532" s="232">
        <v>0</v>
      </c>
      <c r="L532" s="233">
        <v>0</v>
      </c>
      <c r="M532" s="232">
        <f t="shared" si="94"/>
        <v>3</v>
      </c>
      <c r="N532" s="234">
        <v>3</v>
      </c>
      <c r="O532" s="232">
        <f t="shared" si="95"/>
        <v>0</v>
      </c>
      <c r="P532" s="243"/>
      <c r="Q532" s="216"/>
      <c r="R532" s="236">
        <f t="shared" si="88"/>
        <v>95.94</v>
      </c>
      <c r="S532" s="237">
        <v>0</v>
      </c>
      <c r="T532" s="236">
        <f t="shared" si="89"/>
        <v>0</v>
      </c>
      <c r="U532" s="236">
        <f t="shared" si="90"/>
        <v>0</v>
      </c>
      <c r="V532" s="236">
        <f t="shared" si="91"/>
        <v>0</v>
      </c>
      <c r="W532" s="236">
        <f t="shared" si="92"/>
        <v>0</v>
      </c>
      <c r="X532" s="236">
        <f t="shared" si="93"/>
        <v>95.94</v>
      </c>
      <c r="Y532" s="238">
        <f t="shared" si="96"/>
        <v>95.94</v>
      </c>
      <c r="Z532" s="238">
        <f t="shared" si="97"/>
        <v>0</v>
      </c>
      <c r="AB532" s="219">
        <v>95.94</v>
      </c>
      <c r="AC532" s="462">
        <f t="shared" si="98"/>
        <v>0</v>
      </c>
    </row>
    <row r="533" spans="1:29" x14ac:dyDescent="0.25">
      <c r="A533" s="191" t="s">
        <v>1880</v>
      </c>
      <c r="B533" s="228" t="s">
        <v>1892</v>
      </c>
      <c r="C533" s="193" t="s">
        <v>1893</v>
      </c>
      <c r="D533" s="193"/>
      <c r="E533" s="194">
        <v>0</v>
      </c>
      <c r="F533" s="229">
        <v>0</v>
      </c>
      <c r="G533" s="230" t="s">
        <v>33</v>
      </c>
      <c r="H533" s="231">
        <v>0</v>
      </c>
      <c r="I533" s="251">
        <v>0</v>
      </c>
      <c r="J533" s="232">
        <v>0</v>
      </c>
      <c r="K533" s="232">
        <v>0</v>
      </c>
      <c r="L533" s="233">
        <v>0</v>
      </c>
      <c r="M533" s="232">
        <f t="shared" si="94"/>
        <v>0</v>
      </c>
      <c r="N533" s="234">
        <v>0</v>
      </c>
      <c r="O533" s="232">
        <f t="shared" si="95"/>
        <v>0</v>
      </c>
      <c r="P533" s="243"/>
      <c r="Q533" s="216"/>
      <c r="R533" s="236">
        <f t="shared" si="88"/>
        <v>0</v>
      </c>
      <c r="S533" s="237">
        <v>0</v>
      </c>
      <c r="T533" s="236">
        <f t="shared" si="89"/>
        <v>0</v>
      </c>
      <c r="U533" s="236">
        <f t="shared" si="90"/>
        <v>0</v>
      </c>
      <c r="V533" s="236">
        <f t="shared" si="91"/>
        <v>0</v>
      </c>
      <c r="W533" s="236">
        <f t="shared" si="92"/>
        <v>0</v>
      </c>
      <c r="X533" s="236">
        <f t="shared" si="93"/>
        <v>0</v>
      </c>
      <c r="Y533" s="238">
        <f t="shared" si="96"/>
        <v>0</v>
      </c>
      <c r="Z533" s="238">
        <f t="shared" si="97"/>
        <v>0</v>
      </c>
      <c r="AB533" s="219">
        <v>0</v>
      </c>
      <c r="AC533" s="462">
        <f t="shared" si="98"/>
        <v>0</v>
      </c>
    </row>
    <row r="534" spans="1:29" x14ac:dyDescent="0.25">
      <c r="A534" s="191" t="s">
        <v>1880</v>
      </c>
      <c r="B534" s="228" t="s">
        <v>1894</v>
      </c>
      <c r="C534" s="193" t="s">
        <v>1895</v>
      </c>
      <c r="D534" s="193"/>
      <c r="E534" s="194">
        <v>85.84</v>
      </c>
      <c r="F534" s="229">
        <v>85.84</v>
      </c>
      <c r="G534" s="230" t="s">
        <v>33</v>
      </c>
      <c r="H534" s="231">
        <v>0</v>
      </c>
      <c r="I534" s="251">
        <v>0</v>
      </c>
      <c r="J534" s="232">
        <v>0</v>
      </c>
      <c r="K534" s="232">
        <v>0</v>
      </c>
      <c r="L534" s="233">
        <v>0</v>
      </c>
      <c r="M534" s="232">
        <f t="shared" si="94"/>
        <v>0</v>
      </c>
      <c r="N534" s="234">
        <v>0</v>
      </c>
      <c r="O534" s="232">
        <f t="shared" si="95"/>
        <v>0</v>
      </c>
      <c r="P534" s="243"/>
      <c r="Q534" s="216"/>
      <c r="R534" s="236">
        <f t="shared" si="88"/>
        <v>0</v>
      </c>
      <c r="S534" s="237">
        <v>0</v>
      </c>
      <c r="T534" s="236">
        <f t="shared" si="89"/>
        <v>0</v>
      </c>
      <c r="U534" s="236">
        <f t="shared" si="90"/>
        <v>0</v>
      </c>
      <c r="V534" s="236">
        <f t="shared" si="91"/>
        <v>0</v>
      </c>
      <c r="W534" s="236">
        <f t="shared" si="92"/>
        <v>0</v>
      </c>
      <c r="X534" s="236">
        <f t="shared" si="93"/>
        <v>0</v>
      </c>
      <c r="Y534" s="238">
        <f t="shared" si="96"/>
        <v>0</v>
      </c>
      <c r="Z534" s="238">
        <f t="shared" si="97"/>
        <v>0</v>
      </c>
      <c r="AB534" s="219">
        <v>0</v>
      </c>
      <c r="AC534" s="462">
        <f t="shared" si="98"/>
        <v>0</v>
      </c>
    </row>
    <row r="535" spans="1:29" x14ac:dyDescent="0.25">
      <c r="A535" s="191" t="s">
        <v>1739</v>
      </c>
      <c r="B535" s="228" t="s">
        <v>1808</v>
      </c>
      <c r="C535" s="193" t="s">
        <v>1809</v>
      </c>
      <c r="D535" s="193"/>
      <c r="E535" s="194">
        <v>11.6</v>
      </c>
      <c r="F535" s="229">
        <v>11.6</v>
      </c>
      <c r="G535" s="230" t="s">
        <v>33</v>
      </c>
      <c r="H535" s="231">
        <v>267</v>
      </c>
      <c r="I535" s="251">
        <v>0</v>
      </c>
      <c r="J535" s="232">
        <v>0</v>
      </c>
      <c r="K535" s="232">
        <v>11</v>
      </c>
      <c r="L535" s="233">
        <v>0</v>
      </c>
      <c r="M535" s="232">
        <f t="shared" si="94"/>
        <v>256</v>
      </c>
      <c r="N535" s="234">
        <v>256</v>
      </c>
      <c r="O535" s="232">
        <f t="shared" si="95"/>
        <v>0</v>
      </c>
      <c r="P535" s="249"/>
      <c r="Q535" s="216"/>
      <c r="R535" s="236">
        <f t="shared" si="88"/>
        <v>3097.2</v>
      </c>
      <c r="S535" s="237">
        <v>0</v>
      </c>
      <c r="T535" s="236">
        <f t="shared" si="89"/>
        <v>0</v>
      </c>
      <c r="U535" s="236">
        <f t="shared" si="90"/>
        <v>0</v>
      </c>
      <c r="V535" s="236">
        <f t="shared" si="91"/>
        <v>127.6</v>
      </c>
      <c r="W535" s="236">
        <f t="shared" si="92"/>
        <v>0</v>
      </c>
      <c r="X535" s="236">
        <f t="shared" si="93"/>
        <v>2969.6</v>
      </c>
      <c r="Y535" s="238">
        <f t="shared" si="96"/>
        <v>2969.6</v>
      </c>
      <c r="Z535" s="238">
        <f t="shared" si="97"/>
        <v>0</v>
      </c>
      <c r="AB535" s="219">
        <v>3097.2</v>
      </c>
      <c r="AC535" s="462">
        <f t="shared" si="98"/>
        <v>0</v>
      </c>
    </row>
    <row r="536" spans="1:29" ht="30" x14ac:dyDescent="0.25">
      <c r="A536" s="191" t="s">
        <v>1739</v>
      </c>
      <c r="B536" s="228" t="s">
        <v>1810</v>
      </c>
      <c r="C536" s="193" t="s">
        <v>1811</v>
      </c>
      <c r="D536" s="193"/>
      <c r="E536" s="194">
        <v>9</v>
      </c>
      <c r="F536" s="229">
        <v>9</v>
      </c>
      <c r="G536" s="230" t="s">
        <v>33</v>
      </c>
      <c r="H536" s="231">
        <v>0</v>
      </c>
      <c r="I536" s="251">
        <v>0</v>
      </c>
      <c r="J536" s="232">
        <v>0</v>
      </c>
      <c r="K536" s="232">
        <v>0</v>
      </c>
      <c r="L536" s="233">
        <v>0</v>
      </c>
      <c r="M536" s="232">
        <f t="shared" si="94"/>
        <v>0</v>
      </c>
      <c r="N536" s="234">
        <v>0</v>
      </c>
      <c r="O536" s="232">
        <f t="shared" si="95"/>
        <v>0</v>
      </c>
      <c r="P536" s="243"/>
      <c r="Q536" s="216"/>
      <c r="R536" s="236">
        <f t="shared" si="88"/>
        <v>0</v>
      </c>
      <c r="S536" s="237">
        <v>0</v>
      </c>
      <c r="T536" s="236">
        <f t="shared" si="89"/>
        <v>0</v>
      </c>
      <c r="U536" s="236">
        <f t="shared" si="90"/>
        <v>0</v>
      </c>
      <c r="V536" s="236">
        <f t="shared" si="91"/>
        <v>0</v>
      </c>
      <c r="W536" s="236">
        <f t="shared" si="92"/>
        <v>0</v>
      </c>
      <c r="X536" s="236">
        <f t="shared" si="93"/>
        <v>0</v>
      </c>
      <c r="Y536" s="238">
        <f t="shared" si="96"/>
        <v>0</v>
      </c>
      <c r="Z536" s="238">
        <f t="shared" si="97"/>
        <v>0</v>
      </c>
      <c r="AB536" s="219">
        <v>0</v>
      </c>
      <c r="AC536" s="462">
        <f t="shared" si="98"/>
        <v>0</v>
      </c>
    </row>
    <row r="537" spans="1:29" x14ac:dyDescent="0.25">
      <c r="A537" s="191" t="s">
        <v>1739</v>
      </c>
      <c r="B537" s="228" t="s">
        <v>1812</v>
      </c>
      <c r="C537" s="193" t="s">
        <v>1813</v>
      </c>
      <c r="D537" s="193"/>
      <c r="E537" s="194">
        <v>10.039999999999999</v>
      </c>
      <c r="F537" s="229">
        <v>10.039999999999999</v>
      </c>
      <c r="G537" s="230" t="s">
        <v>33</v>
      </c>
      <c r="H537" s="231">
        <v>0</v>
      </c>
      <c r="I537" s="251">
        <v>0</v>
      </c>
      <c r="J537" s="232">
        <v>0</v>
      </c>
      <c r="K537" s="232">
        <v>0</v>
      </c>
      <c r="L537" s="233">
        <v>0</v>
      </c>
      <c r="M537" s="232">
        <f t="shared" si="94"/>
        <v>0</v>
      </c>
      <c r="N537" s="234">
        <v>0</v>
      </c>
      <c r="O537" s="232">
        <f t="shared" si="95"/>
        <v>0</v>
      </c>
      <c r="P537" s="243"/>
      <c r="Q537" s="216"/>
      <c r="R537" s="236">
        <f t="shared" si="88"/>
        <v>0</v>
      </c>
      <c r="S537" s="237">
        <v>0</v>
      </c>
      <c r="T537" s="236">
        <f t="shared" si="89"/>
        <v>0</v>
      </c>
      <c r="U537" s="236">
        <f t="shared" si="90"/>
        <v>0</v>
      </c>
      <c r="V537" s="236">
        <f t="shared" si="91"/>
        <v>0</v>
      </c>
      <c r="W537" s="236">
        <f t="shared" si="92"/>
        <v>0</v>
      </c>
      <c r="X537" s="236">
        <f t="shared" si="93"/>
        <v>0</v>
      </c>
      <c r="Y537" s="238">
        <f t="shared" si="96"/>
        <v>0</v>
      </c>
      <c r="Z537" s="238">
        <f t="shared" si="97"/>
        <v>0</v>
      </c>
      <c r="AB537" s="219">
        <v>0</v>
      </c>
      <c r="AC537" s="462">
        <f t="shared" si="98"/>
        <v>0</v>
      </c>
    </row>
    <row r="538" spans="1:29" x14ac:dyDescent="0.25">
      <c r="A538" s="191" t="s">
        <v>1739</v>
      </c>
      <c r="B538" s="228" t="s">
        <v>1814</v>
      </c>
      <c r="C538" s="193" t="s">
        <v>1815</v>
      </c>
      <c r="D538" s="193"/>
      <c r="E538" s="194">
        <v>13</v>
      </c>
      <c r="F538" s="229">
        <v>13</v>
      </c>
      <c r="G538" s="230" t="s">
        <v>33</v>
      </c>
      <c r="H538" s="231">
        <v>0</v>
      </c>
      <c r="I538" s="251">
        <v>0</v>
      </c>
      <c r="J538" s="232">
        <v>0</v>
      </c>
      <c r="K538" s="232">
        <v>0</v>
      </c>
      <c r="L538" s="233">
        <v>0</v>
      </c>
      <c r="M538" s="232">
        <f t="shared" si="94"/>
        <v>0</v>
      </c>
      <c r="N538" s="234">
        <v>0</v>
      </c>
      <c r="O538" s="232">
        <f t="shared" si="95"/>
        <v>0</v>
      </c>
      <c r="P538" s="242"/>
      <c r="Q538" s="216"/>
      <c r="R538" s="236">
        <f t="shared" si="88"/>
        <v>0</v>
      </c>
      <c r="S538" s="237">
        <v>0</v>
      </c>
      <c r="T538" s="236">
        <f t="shared" si="89"/>
        <v>0</v>
      </c>
      <c r="U538" s="236">
        <f t="shared" si="90"/>
        <v>0</v>
      </c>
      <c r="V538" s="236">
        <f t="shared" si="91"/>
        <v>0</v>
      </c>
      <c r="W538" s="236">
        <f t="shared" si="92"/>
        <v>0</v>
      </c>
      <c r="X538" s="236">
        <f t="shared" si="93"/>
        <v>0</v>
      </c>
      <c r="Y538" s="238">
        <f t="shared" si="96"/>
        <v>0</v>
      </c>
      <c r="Z538" s="238">
        <f t="shared" si="97"/>
        <v>0</v>
      </c>
      <c r="AB538" s="219">
        <v>0</v>
      </c>
      <c r="AC538" s="462">
        <f t="shared" si="98"/>
        <v>0</v>
      </c>
    </row>
    <row r="539" spans="1:29" x14ac:dyDescent="0.25">
      <c r="A539" s="191" t="s">
        <v>1739</v>
      </c>
      <c r="B539" s="228" t="s">
        <v>1816</v>
      </c>
      <c r="C539" s="193" t="s">
        <v>1817</v>
      </c>
      <c r="D539" s="193"/>
      <c r="E539" s="194">
        <v>45.24</v>
      </c>
      <c r="F539" s="229">
        <v>45.24</v>
      </c>
      <c r="G539" s="230" t="s">
        <v>33</v>
      </c>
      <c r="H539" s="231">
        <v>0</v>
      </c>
      <c r="I539" s="251">
        <v>0</v>
      </c>
      <c r="J539" s="232">
        <v>0</v>
      </c>
      <c r="K539" s="232">
        <v>0</v>
      </c>
      <c r="L539" s="233">
        <v>0</v>
      </c>
      <c r="M539" s="232">
        <f t="shared" si="94"/>
        <v>0</v>
      </c>
      <c r="N539" s="234">
        <v>0</v>
      </c>
      <c r="O539" s="232">
        <f t="shared" si="95"/>
        <v>0</v>
      </c>
      <c r="P539" s="242"/>
      <c r="Q539" s="216"/>
      <c r="R539" s="236">
        <f t="shared" si="88"/>
        <v>0</v>
      </c>
      <c r="S539" s="237">
        <v>0</v>
      </c>
      <c r="T539" s="236">
        <f t="shared" si="89"/>
        <v>0</v>
      </c>
      <c r="U539" s="236">
        <f t="shared" si="90"/>
        <v>0</v>
      </c>
      <c r="V539" s="236">
        <f t="shared" si="91"/>
        <v>0</v>
      </c>
      <c r="W539" s="236">
        <f t="shared" si="92"/>
        <v>0</v>
      </c>
      <c r="X539" s="236">
        <f t="shared" si="93"/>
        <v>0</v>
      </c>
      <c r="Y539" s="238">
        <f t="shared" si="96"/>
        <v>0</v>
      </c>
      <c r="Z539" s="238">
        <f t="shared" si="97"/>
        <v>0</v>
      </c>
      <c r="AB539" s="219">
        <v>0</v>
      </c>
      <c r="AC539" s="462">
        <f t="shared" si="98"/>
        <v>0</v>
      </c>
    </row>
    <row r="540" spans="1:29" x14ac:dyDescent="0.25">
      <c r="A540" s="191" t="s">
        <v>1880</v>
      </c>
      <c r="B540" s="228" t="s">
        <v>1896</v>
      </c>
      <c r="C540" s="193" t="s">
        <v>1897</v>
      </c>
      <c r="D540" s="193"/>
      <c r="E540" s="194">
        <v>9</v>
      </c>
      <c r="F540" s="229">
        <v>9</v>
      </c>
      <c r="G540" s="230" t="s">
        <v>33</v>
      </c>
      <c r="H540" s="231">
        <v>0</v>
      </c>
      <c r="I540" s="251">
        <v>0</v>
      </c>
      <c r="J540" s="232">
        <v>0</v>
      </c>
      <c r="K540" s="232">
        <v>0</v>
      </c>
      <c r="L540" s="233">
        <v>0</v>
      </c>
      <c r="M540" s="232">
        <f t="shared" si="94"/>
        <v>0</v>
      </c>
      <c r="N540" s="234">
        <v>0</v>
      </c>
      <c r="O540" s="232">
        <f t="shared" si="95"/>
        <v>0</v>
      </c>
      <c r="P540" s="243"/>
      <c r="Q540" s="216"/>
      <c r="R540" s="236">
        <f t="shared" si="88"/>
        <v>0</v>
      </c>
      <c r="S540" s="237">
        <v>0</v>
      </c>
      <c r="T540" s="236">
        <f t="shared" si="89"/>
        <v>0</v>
      </c>
      <c r="U540" s="236">
        <f t="shared" si="90"/>
        <v>0</v>
      </c>
      <c r="V540" s="236">
        <f t="shared" si="91"/>
        <v>0</v>
      </c>
      <c r="W540" s="236">
        <f t="shared" si="92"/>
        <v>0</v>
      </c>
      <c r="X540" s="236">
        <f t="shared" si="93"/>
        <v>0</v>
      </c>
      <c r="Y540" s="238">
        <f t="shared" si="96"/>
        <v>0</v>
      </c>
      <c r="Z540" s="238">
        <f t="shared" si="97"/>
        <v>0</v>
      </c>
      <c r="AB540" s="219">
        <v>0</v>
      </c>
      <c r="AC540" s="462">
        <f t="shared" si="98"/>
        <v>0</v>
      </c>
    </row>
    <row r="541" spans="1:29" ht="18" x14ac:dyDescent="0.25">
      <c r="A541" s="191" t="s">
        <v>674</v>
      </c>
      <c r="B541" s="228" t="s">
        <v>810</v>
      </c>
      <c r="C541" s="193" t="s">
        <v>811</v>
      </c>
      <c r="D541" s="193"/>
      <c r="E541" s="194">
        <v>38.42</v>
      </c>
      <c r="F541" s="229">
        <v>38.42</v>
      </c>
      <c r="G541" s="230" t="s">
        <v>33</v>
      </c>
      <c r="H541" s="231">
        <v>0</v>
      </c>
      <c r="I541" s="251">
        <v>0</v>
      </c>
      <c r="J541" s="232">
        <v>0</v>
      </c>
      <c r="K541" s="232">
        <v>0</v>
      </c>
      <c r="L541" s="233">
        <v>0</v>
      </c>
      <c r="M541" s="232">
        <f t="shared" si="94"/>
        <v>0</v>
      </c>
      <c r="N541" s="234">
        <v>0</v>
      </c>
      <c r="O541" s="232">
        <f t="shared" si="95"/>
        <v>0</v>
      </c>
      <c r="P541" s="243"/>
      <c r="Q541" s="216"/>
      <c r="R541" s="236">
        <f t="shared" si="88"/>
        <v>0</v>
      </c>
      <c r="S541" s="237">
        <v>0</v>
      </c>
      <c r="T541" s="236">
        <f t="shared" si="89"/>
        <v>0</v>
      </c>
      <c r="U541" s="236">
        <f t="shared" si="90"/>
        <v>0</v>
      </c>
      <c r="V541" s="236">
        <f t="shared" si="91"/>
        <v>0</v>
      </c>
      <c r="W541" s="236">
        <f t="shared" si="92"/>
        <v>0</v>
      </c>
      <c r="X541" s="236">
        <f t="shared" si="93"/>
        <v>0</v>
      </c>
      <c r="Y541" s="238">
        <f t="shared" si="96"/>
        <v>0</v>
      </c>
      <c r="Z541" s="238">
        <f t="shared" si="97"/>
        <v>0</v>
      </c>
      <c r="AB541" s="219">
        <v>0</v>
      </c>
      <c r="AC541" s="462">
        <f t="shared" si="98"/>
        <v>0</v>
      </c>
    </row>
    <row r="542" spans="1:29" ht="30" x14ac:dyDescent="0.25">
      <c r="A542" s="191" t="s">
        <v>674</v>
      </c>
      <c r="B542" s="228" t="s">
        <v>812</v>
      </c>
      <c r="C542" s="193" t="s">
        <v>813</v>
      </c>
      <c r="D542" s="193"/>
      <c r="E542" s="194">
        <v>70.64</v>
      </c>
      <c r="F542" s="229">
        <v>70.64</v>
      </c>
      <c r="G542" s="230" t="s">
        <v>33</v>
      </c>
      <c r="H542" s="231">
        <v>0</v>
      </c>
      <c r="I542" s="251">
        <v>0</v>
      </c>
      <c r="J542" s="232">
        <v>0</v>
      </c>
      <c r="K542" s="232">
        <v>0</v>
      </c>
      <c r="L542" s="233">
        <v>0</v>
      </c>
      <c r="M542" s="232">
        <f t="shared" si="94"/>
        <v>0</v>
      </c>
      <c r="N542" s="234">
        <v>0</v>
      </c>
      <c r="O542" s="232">
        <f t="shared" si="95"/>
        <v>0</v>
      </c>
      <c r="P542" s="243"/>
      <c r="Q542" s="216"/>
      <c r="R542" s="236">
        <f t="shared" si="88"/>
        <v>0</v>
      </c>
      <c r="S542" s="237">
        <v>0</v>
      </c>
      <c r="T542" s="236">
        <f t="shared" si="89"/>
        <v>0</v>
      </c>
      <c r="U542" s="236">
        <f t="shared" si="90"/>
        <v>0</v>
      </c>
      <c r="V542" s="236">
        <f t="shared" si="91"/>
        <v>0</v>
      </c>
      <c r="W542" s="236">
        <f t="shared" si="92"/>
        <v>0</v>
      </c>
      <c r="X542" s="236">
        <f t="shared" si="93"/>
        <v>0</v>
      </c>
      <c r="Y542" s="238">
        <f t="shared" si="96"/>
        <v>0</v>
      </c>
      <c r="Z542" s="238">
        <f t="shared" si="97"/>
        <v>0</v>
      </c>
      <c r="AB542" s="219">
        <v>0</v>
      </c>
      <c r="AC542" s="462">
        <f t="shared" si="98"/>
        <v>0</v>
      </c>
    </row>
    <row r="543" spans="1:29" ht="18" x14ac:dyDescent="0.25">
      <c r="A543" s="191" t="s">
        <v>189</v>
      </c>
      <c r="B543" s="228" t="s">
        <v>206</v>
      </c>
      <c r="C543" s="193" t="s">
        <v>207</v>
      </c>
      <c r="D543" s="193"/>
      <c r="E543" s="194">
        <v>0</v>
      </c>
      <c r="F543" s="229">
        <v>0</v>
      </c>
      <c r="G543" s="230" t="s">
        <v>76</v>
      </c>
      <c r="H543" s="231">
        <v>0</v>
      </c>
      <c r="I543" s="251">
        <v>0</v>
      </c>
      <c r="J543" s="232">
        <v>0</v>
      </c>
      <c r="K543" s="232">
        <v>0</v>
      </c>
      <c r="L543" s="233">
        <v>0</v>
      </c>
      <c r="M543" s="232">
        <f t="shared" si="94"/>
        <v>0</v>
      </c>
      <c r="N543" s="234">
        <v>0</v>
      </c>
      <c r="O543" s="232">
        <f t="shared" si="95"/>
        <v>0</v>
      </c>
      <c r="P543" s="243"/>
      <c r="Q543" s="216"/>
      <c r="R543" s="236">
        <f t="shared" si="88"/>
        <v>0</v>
      </c>
      <c r="S543" s="237">
        <v>0</v>
      </c>
      <c r="T543" s="236">
        <f t="shared" si="89"/>
        <v>0</v>
      </c>
      <c r="U543" s="236">
        <f t="shared" si="90"/>
        <v>0</v>
      </c>
      <c r="V543" s="236">
        <f t="shared" si="91"/>
        <v>0</v>
      </c>
      <c r="W543" s="236">
        <f t="shared" si="92"/>
        <v>0</v>
      </c>
      <c r="X543" s="236">
        <f t="shared" si="93"/>
        <v>0</v>
      </c>
      <c r="Y543" s="238">
        <f t="shared" si="96"/>
        <v>0</v>
      </c>
      <c r="Z543" s="238">
        <f t="shared" si="97"/>
        <v>0</v>
      </c>
      <c r="AB543" s="219">
        <v>0</v>
      </c>
      <c r="AC543" s="462">
        <f t="shared" si="98"/>
        <v>0</v>
      </c>
    </row>
    <row r="544" spans="1:29" ht="18" x14ac:dyDescent="0.25">
      <c r="A544" s="191" t="s">
        <v>189</v>
      </c>
      <c r="B544" s="228" t="s">
        <v>208</v>
      </c>
      <c r="C544" s="202" t="s">
        <v>209</v>
      </c>
      <c r="D544" s="491" t="s">
        <v>2658</v>
      </c>
      <c r="E544" s="203">
        <v>76.56</v>
      </c>
      <c r="F544" s="250">
        <v>76.56</v>
      </c>
      <c r="G544" s="316" t="s">
        <v>76</v>
      </c>
      <c r="H544" s="317">
        <v>9</v>
      </c>
      <c r="I544" s="251">
        <v>10</v>
      </c>
      <c r="J544" s="251">
        <v>0</v>
      </c>
      <c r="K544" s="251">
        <v>6</v>
      </c>
      <c r="L544" s="318">
        <v>0</v>
      </c>
      <c r="M544" s="232">
        <f t="shared" si="94"/>
        <v>13</v>
      </c>
      <c r="N544" s="252">
        <v>13</v>
      </c>
      <c r="O544" s="232">
        <f t="shared" si="95"/>
        <v>0</v>
      </c>
      <c r="P544" s="319"/>
      <c r="Q544" s="216"/>
      <c r="R544" s="236">
        <f t="shared" si="88"/>
        <v>689.04</v>
      </c>
      <c r="S544" s="237">
        <v>0</v>
      </c>
      <c r="T544" s="489">
        <f t="shared" si="89"/>
        <v>765.6</v>
      </c>
      <c r="U544" s="236">
        <f t="shared" si="90"/>
        <v>0</v>
      </c>
      <c r="V544" s="236">
        <f t="shared" si="91"/>
        <v>459.36</v>
      </c>
      <c r="W544" s="236">
        <f t="shared" si="92"/>
        <v>0</v>
      </c>
      <c r="X544" s="236">
        <f t="shared" si="93"/>
        <v>995.27999999999986</v>
      </c>
      <c r="Y544" s="238">
        <f t="shared" si="96"/>
        <v>995.28</v>
      </c>
      <c r="Z544" s="238">
        <f t="shared" si="97"/>
        <v>0</v>
      </c>
      <c r="AB544" s="219">
        <v>689.04</v>
      </c>
      <c r="AC544" s="462">
        <f t="shared" si="98"/>
        <v>0</v>
      </c>
    </row>
    <row r="545" spans="1:29" ht="30" x14ac:dyDescent="0.25">
      <c r="A545" s="191" t="s">
        <v>27</v>
      </c>
      <c r="B545" s="228" t="s">
        <v>130</v>
      </c>
      <c r="C545" s="193" t="s">
        <v>131</v>
      </c>
      <c r="D545" s="193"/>
      <c r="E545" s="194">
        <v>154.86000000000001</v>
      </c>
      <c r="F545" s="229">
        <v>154.86000000000001</v>
      </c>
      <c r="G545" s="230" t="s">
        <v>33</v>
      </c>
      <c r="H545" s="231">
        <v>1</v>
      </c>
      <c r="I545" s="251">
        <v>0</v>
      </c>
      <c r="J545" s="232">
        <v>0</v>
      </c>
      <c r="K545" s="232">
        <v>0</v>
      </c>
      <c r="L545" s="233">
        <v>0</v>
      </c>
      <c r="M545" s="232">
        <f t="shared" si="94"/>
        <v>1</v>
      </c>
      <c r="N545" s="234">
        <v>1</v>
      </c>
      <c r="O545" s="232">
        <f t="shared" si="95"/>
        <v>0</v>
      </c>
      <c r="P545" s="244"/>
      <c r="Q545" s="216"/>
      <c r="R545" s="236">
        <f t="shared" si="88"/>
        <v>154.86000000000001</v>
      </c>
      <c r="S545" s="237">
        <v>0</v>
      </c>
      <c r="T545" s="236">
        <f t="shared" si="89"/>
        <v>0</v>
      </c>
      <c r="U545" s="236">
        <f t="shared" si="90"/>
        <v>0</v>
      </c>
      <c r="V545" s="236">
        <f t="shared" si="91"/>
        <v>0</v>
      </c>
      <c r="W545" s="236">
        <f t="shared" si="92"/>
        <v>0</v>
      </c>
      <c r="X545" s="236">
        <f t="shared" si="93"/>
        <v>154.86000000000001</v>
      </c>
      <c r="Y545" s="238">
        <f t="shared" si="96"/>
        <v>154.86000000000001</v>
      </c>
      <c r="Z545" s="238">
        <f t="shared" si="97"/>
        <v>0</v>
      </c>
      <c r="AB545" s="219">
        <v>154.86000000000001</v>
      </c>
      <c r="AC545" s="462">
        <f t="shared" si="98"/>
        <v>0</v>
      </c>
    </row>
    <row r="546" spans="1:29" ht="18" x14ac:dyDescent="0.25">
      <c r="A546" s="191" t="s">
        <v>189</v>
      </c>
      <c r="B546" s="228" t="s">
        <v>210</v>
      </c>
      <c r="C546" s="193" t="s">
        <v>211</v>
      </c>
      <c r="D546" s="193"/>
      <c r="E546" s="194">
        <v>34.799999999999997</v>
      </c>
      <c r="F546" s="229">
        <v>34.799999999999997</v>
      </c>
      <c r="G546" s="230" t="s">
        <v>76</v>
      </c>
      <c r="H546" s="231">
        <v>0</v>
      </c>
      <c r="I546" s="251">
        <v>0</v>
      </c>
      <c r="J546" s="232">
        <v>0</v>
      </c>
      <c r="K546" s="232">
        <v>0</v>
      </c>
      <c r="L546" s="233">
        <v>0</v>
      </c>
      <c r="M546" s="232">
        <f t="shared" si="94"/>
        <v>0</v>
      </c>
      <c r="N546" s="234">
        <v>0</v>
      </c>
      <c r="O546" s="232">
        <f t="shared" si="95"/>
        <v>0</v>
      </c>
      <c r="P546" s="243"/>
      <c r="Q546" s="216"/>
      <c r="R546" s="236">
        <f t="shared" si="88"/>
        <v>0</v>
      </c>
      <c r="S546" s="237">
        <v>0</v>
      </c>
      <c r="T546" s="236">
        <f t="shared" si="89"/>
        <v>0</v>
      </c>
      <c r="U546" s="236">
        <f t="shared" si="90"/>
        <v>0</v>
      </c>
      <c r="V546" s="236">
        <f t="shared" si="91"/>
        <v>0</v>
      </c>
      <c r="W546" s="236">
        <f t="shared" si="92"/>
        <v>0</v>
      </c>
      <c r="X546" s="236">
        <f t="shared" si="93"/>
        <v>0</v>
      </c>
      <c r="Y546" s="238">
        <f t="shared" si="96"/>
        <v>0</v>
      </c>
      <c r="Z546" s="238">
        <f t="shared" si="97"/>
        <v>0</v>
      </c>
      <c r="AB546" s="219">
        <v>0</v>
      </c>
      <c r="AC546" s="462">
        <f t="shared" si="98"/>
        <v>0</v>
      </c>
    </row>
    <row r="547" spans="1:29" ht="30" x14ac:dyDescent="0.25">
      <c r="A547" s="191" t="s">
        <v>674</v>
      </c>
      <c r="B547" s="228" t="s">
        <v>814</v>
      </c>
      <c r="C547" s="193" t="s">
        <v>815</v>
      </c>
      <c r="D547" s="193"/>
      <c r="E547" s="194">
        <v>61</v>
      </c>
      <c r="F547" s="229">
        <v>61</v>
      </c>
      <c r="G547" s="230" t="s">
        <v>33</v>
      </c>
      <c r="H547" s="231">
        <v>0</v>
      </c>
      <c r="I547" s="251">
        <v>0</v>
      </c>
      <c r="J547" s="232">
        <v>0</v>
      </c>
      <c r="K547" s="232">
        <v>0</v>
      </c>
      <c r="L547" s="233">
        <v>0</v>
      </c>
      <c r="M547" s="232">
        <f t="shared" si="94"/>
        <v>0</v>
      </c>
      <c r="N547" s="234">
        <v>0</v>
      </c>
      <c r="O547" s="232">
        <f t="shared" si="95"/>
        <v>0</v>
      </c>
      <c r="P547" s="243"/>
      <c r="Q547" s="216"/>
      <c r="R547" s="236">
        <f t="shared" si="88"/>
        <v>0</v>
      </c>
      <c r="S547" s="237">
        <v>0</v>
      </c>
      <c r="T547" s="236">
        <f t="shared" si="89"/>
        <v>0</v>
      </c>
      <c r="U547" s="236">
        <f t="shared" si="90"/>
        <v>0</v>
      </c>
      <c r="V547" s="236">
        <f t="shared" si="91"/>
        <v>0</v>
      </c>
      <c r="W547" s="236">
        <f t="shared" si="92"/>
        <v>0</v>
      </c>
      <c r="X547" s="236">
        <f t="shared" si="93"/>
        <v>0</v>
      </c>
      <c r="Y547" s="238">
        <f t="shared" si="96"/>
        <v>0</v>
      </c>
      <c r="Z547" s="238">
        <f t="shared" si="97"/>
        <v>0</v>
      </c>
      <c r="AB547" s="219">
        <v>0</v>
      </c>
      <c r="AC547" s="462">
        <f t="shared" si="98"/>
        <v>0</v>
      </c>
    </row>
    <row r="548" spans="1:29" ht="30" x14ac:dyDescent="0.25">
      <c r="A548" s="191" t="s">
        <v>27</v>
      </c>
      <c r="B548" s="228" t="s">
        <v>132</v>
      </c>
      <c r="C548" s="202" t="s">
        <v>133</v>
      </c>
      <c r="D548" s="491" t="s">
        <v>2658</v>
      </c>
      <c r="E548" s="203">
        <v>77.72</v>
      </c>
      <c r="F548" s="250">
        <v>121.8</v>
      </c>
      <c r="G548" s="316" t="s">
        <v>33</v>
      </c>
      <c r="H548" s="317">
        <v>12</v>
      </c>
      <c r="I548" s="251">
        <v>3</v>
      </c>
      <c r="J548" s="251">
        <v>0</v>
      </c>
      <c r="K548" s="251">
        <v>1</v>
      </c>
      <c r="L548" s="318">
        <v>0</v>
      </c>
      <c r="M548" s="232">
        <f t="shared" si="94"/>
        <v>14</v>
      </c>
      <c r="N548" s="252">
        <v>11</v>
      </c>
      <c r="O548" s="232">
        <f t="shared" si="95"/>
        <v>-3</v>
      </c>
      <c r="P548" s="320"/>
      <c r="Q548" s="216"/>
      <c r="R548" s="236">
        <f t="shared" si="88"/>
        <v>932.64</v>
      </c>
      <c r="S548" s="237">
        <v>528.96</v>
      </c>
      <c r="T548" s="489">
        <f t="shared" si="89"/>
        <v>365.4</v>
      </c>
      <c r="U548" s="236">
        <f t="shared" si="90"/>
        <v>0</v>
      </c>
      <c r="V548" s="236">
        <f t="shared" si="91"/>
        <v>121.8</v>
      </c>
      <c r="W548" s="236">
        <f t="shared" si="92"/>
        <v>0</v>
      </c>
      <c r="X548" s="236">
        <f t="shared" si="93"/>
        <v>1705.2</v>
      </c>
      <c r="Y548" s="238">
        <f t="shared" si="96"/>
        <v>1705.2</v>
      </c>
      <c r="Z548" s="238">
        <f t="shared" si="97"/>
        <v>0</v>
      </c>
      <c r="AB548" s="219">
        <v>932.64</v>
      </c>
      <c r="AC548" s="462">
        <f t="shared" si="98"/>
        <v>0</v>
      </c>
    </row>
    <row r="549" spans="1:29" ht="45" x14ac:dyDescent="0.25">
      <c r="A549" s="191" t="s">
        <v>27</v>
      </c>
      <c r="B549" s="228" t="s">
        <v>134</v>
      </c>
      <c r="C549" s="193" t="s">
        <v>135</v>
      </c>
      <c r="D549" s="193"/>
      <c r="E549" s="194">
        <v>713.4</v>
      </c>
      <c r="F549" s="229">
        <v>713.4</v>
      </c>
      <c r="G549" s="230" t="s">
        <v>33</v>
      </c>
      <c r="H549" s="231">
        <v>16</v>
      </c>
      <c r="I549" s="251">
        <v>0</v>
      </c>
      <c r="J549" s="232">
        <v>0</v>
      </c>
      <c r="K549" s="232">
        <v>0</v>
      </c>
      <c r="L549" s="233">
        <v>0</v>
      </c>
      <c r="M549" s="232">
        <f t="shared" si="94"/>
        <v>16</v>
      </c>
      <c r="N549" s="234">
        <v>16</v>
      </c>
      <c r="O549" s="232">
        <f t="shared" si="95"/>
        <v>0</v>
      </c>
      <c r="P549" s="243"/>
      <c r="Q549" s="216"/>
      <c r="R549" s="236">
        <f t="shared" si="88"/>
        <v>11414.4</v>
      </c>
      <c r="S549" s="237">
        <v>0</v>
      </c>
      <c r="T549" s="236">
        <f t="shared" si="89"/>
        <v>0</v>
      </c>
      <c r="U549" s="236">
        <f t="shared" si="90"/>
        <v>0</v>
      </c>
      <c r="V549" s="236">
        <f t="shared" si="91"/>
        <v>0</v>
      </c>
      <c r="W549" s="236">
        <f t="shared" si="92"/>
        <v>0</v>
      </c>
      <c r="X549" s="236">
        <f t="shared" si="93"/>
        <v>11414.4</v>
      </c>
      <c r="Y549" s="238">
        <f t="shared" si="96"/>
        <v>11414.4</v>
      </c>
      <c r="Z549" s="238">
        <f t="shared" si="97"/>
        <v>0</v>
      </c>
      <c r="AB549" s="219">
        <v>11414.4</v>
      </c>
      <c r="AC549" s="462">
        <f t="shared" si="98"/>
        <v>0</v>
      </c>
    </row>
    <row r="550" spans="1:29" ht="30" x14ac:dyDescent="0.25">
      <c r="A550" s="191" t="s">
        <v>1298</v>
      </c>
      <c r="B550" s="228" t="s">
        <v>1387</v>
      </c>
      <c r="C550" s="193" t="s">
        <v>1388</v>
      </c>
      <c r="D550" s="193"/>
      <c r="E550" s="194">
        <v>97.03</v>
      </c>
      <c r="F550" s="229">
        <v>97.03</v>
      </c>
      <c r="G550" s="230" t="s">
        <v>33</v>
      </c>
      <c r="H550" s="231">
        <v>0</v>
      </c>
      <c r="I550" s="251">
        <v>0</v>
      </c>
      <c r="J550" s="232">
        <v>0</v>
      </c>
      <c r="K550" s="232">
        <v>0</v>
      </c>
      <c r="L550" s="233">
        <v>0</v>
      </c>
      <c r="M550" s="232">
        <f t="shared" si="94"/>
        <v>0</v>
      </c>
      <c r="N550" s="234">
        <v>0</v>
      </c>
      <c r="O550" s="232">
        <f t="shared" si="95"/>
        <v>0</v>
      </c>
      <c r="P550" s="243"/>
      <c r="Q550" s="216"/>
      <c r="R550" s="236">
        <f t="shared" si="88"/>
        <v>0</v>
      </c>
      <c r="S550" s="237">
        <v>0</v>
      </c>
      <c r="T550" s="236">
        <f t="shared" si="89"/>
        <v>0</v>
      </c>
      <c r="U550" s="236">
        <f t="shared" si="90"/>
        <v>0</v>
      </c>
      <c r="V550" s="236">
        <f t="shared" si="91"/>
        <v>0</v>
      </c>
      <c r="W550" s="236">
        <f t="shared" si="92"/>
        <v>0</v>
      </c>
      <c r="X550" s="236">
        <f t="shared" si="93"/>
        <v>0</v>
      </c>
      <c r="Y550" s="238">
        <f t="shared" si="96"/>
        <v>0</v>
      </c>
      <c r="Z550" s="238">
        <f t="shared" si="97"/>
        <v>0</v>
      </c>
      <c r="AB550" s="219">
        <v>0</v>
      </c>
      <c r="AC550" s="462">
        <f t="shared" si="98"/>
        <v>0</v>
      </c>
    </row>
    <row r="551" spans="1:29" ht="18" x14ac:dyDescent="0.25">
      <c r="A551" s="191" t="s">
        <v>1298</v>
      </c>
      <c r="B551" s="228" t="s">
        <v>1389</v>
      </c>
      <c r="C551" s="193" t="s">
        <v>1390</v>
      </c>
      <c r="D551" s="193"/>
      <c r="E551" s="194">
        <v>75.010000000000005</v>
      </c>
      <c r="F551" s="229">
        <v>75.010000000000005</v>
      </c>
      <c r="G551" s="230" t="s">
        <v>33</v>
      </c>
      <c r="H551" s="231">
        <v>0</v>
      </c>
      <c r="I551" s="251">
        <v>0</v>
      </c>
      <c r="J551" s="232">
        <v>0</v>
      </c>
      <c r="K551" s="232">
        <v>0</v>
      </c>
      <c r="L551" s="233">
        <v>0</v>
      </c>
      <c r="M551" s="232">
        <f t="shared" si="94"/>
        <v>0</v>
      </c>
      <c r="N551" s="234">
        <v>0</v>
      </c>
      <c r="O551" s="232">
        <f t="shared" si="95"/>
        <v>0</v>
      </c>
      <c r="P551" s="243"/>
      <c r="Q551" s="216"/>
      <c r="R551" s="236">
        <f t="shared" si="88"/>
        <v>0</v>
      </c>
      <c r="S551" s="237">
        <v>0</v>
      </c>
      <c r="T551" s="236">
        <f t="shared" si="89"/>
        <v>0</v>
      </c>
      <c r="U551" s="236">
        <f t="shared" si="90"/>
        <v>0</v>
      </c>
      <c r="V551" s="236">
        <f t="shared" si="91"/>
        <v>0</v>
      </c>
      <c r="W551" s="236">
        <f t="shared" si="92"/>
        <v>0</v>
      </c>
      <c r="X551" s="236">
        <f t="shared" si="93"/>
        <v>0</v>
      </c>
      <c r="Y551" s="238">
        <f t="shared" si="96"/>
        <v>0</v>
      </c>
      <c r="Z551" s="238">
        <f t="shared" si="97"/>
        <v>0</v>
      </c>
      <c r="AB551" s="219">
        <v>0</v>
      </c>
      <c r="AC551" s="462">
        <f t="shared" si="98"/>
        <v>0</v>
      </c>
    </row>
    <row r="552" spans="1:29" ht="18" x14ac:dyDescent="0.25">
      <c r="A552" s="191" t="s">
        <v>674</v>
      </c>
      <c r="B552" s="228" t="s">
        <v>816</v>
      </c>
      <c r="C552" s="193" t="s">
        <v>817</v>
      </c>
      <c r="D552" s="193"/>
      <c r="E552" s="194">
        <v>1504.31</v>
      </c>
      <c r="F552" s="229">
        <v>1504.31</v>
      </c>
      <c r="G552" s="230" t="s">
        <v>33</v>
      </c>
      <c r="H552" s="231">
        <v>5</v>
      </c>
      <c r="I552" s="251">
        <v>0</v>
      </c>
      <c r="J552" s="232">
        <v>0</v>
      </c>
      <c r="K552" s="232">
        <v>0</v>
      </c>
      <c r="L552" s="233">
        <v>0</v>
      </c>
      <c r="M552" s="232">
        <f t="shared" si="94"/>
        <v>5</v>
      </c>
      <c r="N552" s="234">
        <v>5</v>
      </c>
      <c r="O552" s="232">
        <f t="shared" si="95"/>
        <v>0</v>
      </c>
      <c r="P552" s="243"/>
      <c r="Q552" s="216"/>
      <c r="R552" s="236">
        <f t="shared" si="88"/>
        <v>7521.5499999999993</v>
      </c>
      <c r="S552" s="237">
        <v>0</v>
      </c>
      <c r="T552" s="236">
        <f t="shared" si="89"/>
        <v>0</v>
      </c>
      <c r="U552" s="236">
        <f t="shared" si="90"/>
        <v>0</v>
      </c>
      <c r="V552" s="236">
        <f t="shared" si="91"/>
        <v>0</v>
      </c>
      <c r="W552" s="236">
        <f t="shared" si="92"/>
        <v>0</v>
      </c>
      <c r="X552" s="236">
        <f t="shared" si="93"/>
        <v>7521.5499999999993</v>
      </c>
      <c r="Y552" s="238">
        <f t="shared" si="96"/>
        <v>7521.5499999999993</v>
      </c>
      <c r="Z552" s="238">
        <f t="shared" si="97"/>
        <v>0</v>
      </c>
      <c r="AB552" s="219">
        <v>7521.5499999999993</v>
      </c>
      <c r="AC552" s="462">
        <f t="shared" si="98"/>
        <v>0</v>
      </c>
    </row>
    <row r="553" spans="1:29" ht="18" x14ac:dyDescent="0.25">
      <c r="A553" s="191" t="s">
        <v>674</v>
      </c>
      <c r="B553" s="228" t="s">
        <v>818</v>
      </c>
      <c r="C553" s="193" t="s">
        <v>819</v>
      </c>
      <c r="D553" s="193"/>
      <c r="E553" s="194">
        <v>0</v>
      </c>
      <c r="F553" s="229">
        <v>0</v>
      </c>
      <c r="G553" s="230" t="s">
        <v>33</v>
      </c>
      <c r="H553" s="231">
        <v>0</v>
      </c>
      <c r="I553" s="251">
        <v>0</v>
      </c>
      <c r="J553" s="232">
        <v>0</v>
      </c>
      <c r="K553" s="232">
        <v>0</v>
      </c>
      <c r="L553" s="233">
        <v>0</v>
      </c>
      <c r="M553" s="232">
        <f t="shared" si="94"/>
        <v>0</v>
      </c>
      <c r="N553" s="234">
        <v>0</v>
      </c>
      <c r="O553" s="232">
        <f t="shared" si="95"/>
        <v>0</v>
      </c>
      <c r="P553" s="243"/>
      <c r="Q553" s="216"/>
      <c r="R553" s="236">
        <f t="shared" si="88"/>
        <v>0</v>
      </c>
      <c r="S553" s="237">
        <v>0</v>
      </c>
      <c r="T553" s="236">
        <f t="shared" si="89"/>
        <v>0</v>
      </c>
      <c r="U553" s="236">
        <f t="shared" si="90"/>
        <v>0</v>
      </c>
      <c r="V553" s="236">
        <f t="shared" si="91"/>
        <v>0</v>
      </c>
      <c r="W553" s="236">
        <f t="shared" si="92"/>
        <v>0</v>
      </c>
      <c r="X553" s="236">
        <f t="shared" si="93"/>
        <v>0</v>
      </c>
      <c r="Y553" s="238">
        <f t="shared" si="96"/>
        <v>0</v>
      </c>
      <c r="Z553" s="238">
        <f t="shared" si="97"/>
        <v>0</v>
      </c>
      <c r="AB553" s="219">
        <v>0</v>
      </c>
      <c r="AC553" s="462">
        <f t="shared" si="98"/>
        <v>0</v>
      </c>
    </row>
    <row r="554" spans="1:29" ht="30" x14ac:dyDescent="0.25">
      <c r="A554" s="191" t="s">
        <v>674</v>
      </c>
      <c r="B554" s="228" t="s">
        <v>820</v>
      </c>
      <c r="C554" s="193" t="s">
        <v>821</v>
      </c>
      <c r="D554" s="193"/>
      <c r="E554" s="194">
        <v>385</v>
      </c>
      <c r="F554" s="229">
        <v>385</v>
      </c>
      <c r="G554" s="230" t="s">
        <v>33</v>
      </c>
      <c r="H554" s="231">
        <v>0</v>
      </c>
      <c r="I554" s="251">
        <v>0</v>
      </c>
      <c r="J554" s="232">
        <v>0</v>
      </c>
      <c r="K554" s="232">
        <v>0</v>
      </c>
      <c r="L554" s="233">
        <v>0</v>
      </c>
      <c r="M554" s="232">
        <f t="shared" si="94"/>
        <v>0</v>
      </c>
      <c r="N554" s="234">
        <v>0</v>
      </c>
      <c r="O554" s="232">
        <f t="shared" si="95"/>
        <v>0</v>
      </c>
      <c r="P554" s="243"/>
      <c r="Q554" s="216"/>
      <c r="R554" s="236">
        <f t="shared" si="88"/>
        <v>0</v>
      </c>
      <c r="S554" s="237">
        <v>0</v>
      </c>
      <c r="T554" s="236">
        <f t="shared" si="89"/>
        <v>0</v>
      </c>
      <c r="U554" s="236">
        <f t="shared" si="90"/>
        <v>0</v>
      </c>
      <c r="V554" s="236">
        <f t="shared" si="91"/>
        <v>0</v>
      </c>
      <c r="W554" s="236">
        <f t="shared" si="92"/>
        <v>0</v>
      </c>
      <c r="X554" s="236">
        <f t="shared" si="93"/>
        <v>0</v>
      </c>
      <c r="Y554" s="238">
        <f t="shared" si="96"/>
        <v>0</v>
      </c>
      <c r="Z554" s="238">
        <f t="shared" si="97"/>
        <v>0</v>
      </c>
      <c r="AB554" s="219">
        <v>0</v>
      </c>
      <c r="AC554" s="462">
        <f t="shared" si="98"/>
        <v>0</v>
      </c>
    </row>
    <row r="555" spans="1:29" ht="30" x14ac:dyDescent="0.25">
      <c r="A555" s="191" t="s">
        <v>674</v>
      </c>
      <c r="B555" s="228" t="s">
        <v>822</v>
      </c>
      <c r="C555" s="193" t="s">
        <v>823</v>
      </c>
      <c r="D555" s="193"/>
      <c r="E555" s="194">
        <v>152.66</v>
      </c>
      <c r="F555" s="229">
        <v>152.66</v>
      </c>
      <c r="G555" s="230" t="s">
        <v>33</v>
      </c>
      <c r="H555" s="231">
        <v>0</v>
      </c>
      <c r="I555" s="251">
        <v>0</v>
      </c>
      <c r="J555" s="232">
        <v>0</v>
      </c>
      <c r="K555" s="232">
        <v>0</v>
      </c>
      <c r="L555" s="233">
        <v>0</v>
      </c>
      <c r="M555" s="232">
        <f t="shared" si="94"/>
        <v>0</v>
      </c>
      <c r="N555" s="234">
        <v>0</v>
      </c>
      <c r="O555" s="232">
        <f t="shared" si="95"/>
        <v>0</v>
      </c>
      <c r="P555" s="243"/>
      <c r="Q555" s="216"/>
      <c r="R555" s="236">
        <f t="shared" si="88"/>
        <v>0</v>
      </c>
      <c r="S555" s="237">
        <v>0</v>
      </c>
      <c r="T555" s="236">
        <f t="shared" si="89"/>
        <v>0</v>
      </c>
      <c r="U555" s="236">
        <f t="shared" si="90"/>
        <v>0</v>
      </c>
      <c r="V555" s="236">
        <f t="shared" si="91"/>
        <v>0</v>
      </c>
      <c r="W555" s="236">
        <f t="shared" si="92"/>
        <v>0</v>
      </c>
      <c r="X555" s="236">
        <f t="shared" si="93"/>
        <v>0</v>
      </c>
      <c r="Y555" s="238">
        <f t="shared" si="96"/>
        <v>0</v>
      </c>
      <c r="Z555" s="238">
        <f t="shared" si="97"/>
        <v>0</v>
      </c>
      <c r="AB555" s="219">
        <v>0</v>
      </c>
      <c r="AC555" s="462">
        <f t="shared" si="98"/>
        <v>0</v>
      </c>
    </row>
    <row r="556" spans="1:29" ht="30" x14ac:dyDescent="0.25">
      <c r="A556" s="191" t="s">
        <v>228</v>
      </c>
      <c r="B556" s="228" t="s">
        <v>436</v>
      </c>
      <c r="C556" s="193" t="s">
        <v>437</v>
      </c>
      <c r="D556" s="193"/>
      <c r="E556" s="194">
        <v>37.909999999999997</v>
      </c>
      <c r="F556" s="229">
        <v>37.909999999999997</v>
      </c>
      <c r="G556" s="230" t="s">
        <v>33</v>
      </c>
      <c r="H556" s="231">
        <v>0</v>
      </c>
      <c r="I556" s="251">
        <v>0</v>
      </c>
      <c r="J556" s="232">
        <v>0</v>
      </c>
      <c r="K556" s="232">
        <v>0</v>
      </c>
      <c r="L556" s="233">
        <v>0</v>
      </c>
      <c r="M556" s="232">
        <f t="shared" si="94"/>
        <v>0</v>
      </c>
      <c r="N556" s="234">
        <v>0</v>
      </c>
      <c r="O556" s="232">
        <f t="shared" si="95"/>
        <v>0</v>
      </c>
      <c r="P556" s="243"/>
      <c r="Q556" s="216"/>
      <c r="R556" s="236">
        <f t="shared" si="88"/>
        <v>0</v>
      </c>
      <c r="S556" s="237">
        <v>0</v>
      </c>
      <c r="T556" s="236">
        <f t="shared" si="89"/>
        <v>0</v>
      </c>
      <c r="U556" s="236">
        <f t="shared" si="90"/>
        <v>0</v>
      </c>
      <c r="V556" s="236">
        <f t="shared" si="91"/>
        <v>0</v>
      </c>
      <c r="W556" s="236">
        <f t="shared" si="92"/>
        <v>0</v>
      </c>
      <c r="X556" s="236">
        <f t="shared" si="93"/>
        <v>0</v>
      </c>
      <c r="Y556" s="238">
        <f t="shared" si="96"/>
        <v>0</v>
      </c>
      <c r="Z556" s="238">
        <f t="shared" si="97"/>
        <v>0</v>
      </c>
      <c r="AB556" s="219">
        <v>0</v>
      </c>
      <c r="AC556" s="462">
        <f t="shared" si="98"/>
        <v>0</v>
      </c>
    </row>
    <row r="557" spans="1:29" ht="30" x14ac:dyDescent="0.25">
      <c r="A557" s="191"/>
      <c r="B557" s="228" t="s">
        <v>2480</v>
      </c>
      <c r="C557" s="217" t="s">
        <v>824</v>
      </c>
      <c r="D557" s="217"/>
      <c r="E557" s="194">
        <v>69.39</v>
      </c>
      <c r="F557" s="229">
        <v>69.39</v>
      </c>
      <c r="G557" s="230" t="s">
        <v>33</v>
      </c>
      <c r="H557" s="231">
        <v>0</v>
      </c>
      <c r="I557" s="251">
        <v>0</v>
      </c>
      <c r="J557" s="232">
        <v>0</v>
      </c>
      <c r="K557" s="232">
        <v>0</v>
      </c>
      <c r="L557" s="233">
        <v>0</v>
      </c>
      <c r="M557" s="232">
        <f t="shared" si="94"/>
        <v>0</v>
      </c>
      <c r="N557" s="234">
        <v>0</v>
      </c>
      <c r="O557" s="232">
        <f t="shared" si="95"/>
        <v>0</v>
      </c>
      <c r="P557" s="243"/>
      <c r="Q557" s="216"/>
      <c r="R557" s="236">
        <f t="shared" si="88"/>
        <v>0</v>
      </c>
      <c r="S557" s="237">
        <v>0</v>
      </c>
      <c r="T557" s="236">
        <f t="shared" si="89"/>
        <v>0</v>
      </c>
      <c r="U557" s="236">
        <f t="shared" si="90"/>
        <v>0</v>
      </c>
      <c r="V557" s="236">
        <f t="shared" si="91"/>
        <v>0</v>
      </c>
      <c r="W557" s="236">
        <f t="shared" si="92"/>
        <v>0</v>
      </c>
      <c r="X557" s="236">
        <f t="shared" si="93"/>
        <v>0</v>
      </c>
      <c r="Y557" s="238">
        <f t="shared" si="96"/>
        <v>0</v>
      </c>
      <c r="Z557" s="238">
        <f t="shared" si="97"/>
        <v>0</v>
      </c>
      <c r="AB557" s="219">
        <v>0</v>
      </c>
      <c r="AC557" s="462">
        <f t="shared" si="98"/>
        <v>0</v>
      </c>
    </row>
    <row r="558" spans="1:29" ht="18" x14ac:dyDescent="0.25">
      <c r="A558" s="191" t="s">
        <v>228</v>
      </c>
      <c r="B558" s="228" t="s">
        <v>438</v>
      </c>
      <c r="C558" s="193" t="s">
        <v>439</v>
      </c>
      <c r="D558" s="193"/>
      <c r="E558" s="194">
        <v>1</v>
      </c>
      <c r="F558" s="229">
        <v>1</v>
      </c>
      <c r="G558" s="230" t="s">
        <v>33</v>
      </c>
      <c r="H558" s="231">
        <v>0</v>
      </c>
      <c r="I558" s="251">
        <v>0</v>
      </c>
      <c r="J558" s="232">
        <v>0</v>
      </c>
      <c r="K558" s="232">
        <v>0</v>
      </c>
      <c r="L558" s="233">
        <v>0</v>
      </c>
      <c r="M558" s="232">
        <f t="shared" si="94"/>
        <v>0</v>
      </c>
      <c r="N558" s="234">
        <v>0</v>
      </c>
      <c r="O558" s="232">
        <f t="shared" si="95"/>
        <v>0</v>
      </c>
      <c r="P558" s="242"/>
      <c r="Q558" s="216"/>
      <c r="R558" s="236">
        <f t="shared" si="88"/>
        <v>0</v>
      </c>
      <c r="S558" s="237">
        <v>0</v>
      </c>
      <c r="T558" s="236">
        <f t="shared" si="89"/>
        <v>0</v>
      </c>
      <c r="U558" s="236">
        <f t="shared" si="90"/>
        <v>0</v>
      </c>
      <c r="V558" s="236">
        <f t="shared" si="91"/>
        <v>0</v>
      </c>
      <c r="W558" s="236">
        <f t="shared" si="92"/>
        <v>0</v>
      </c>
      <c r="X558" s="236">
        <f t="shared" si="93"/>
        <v>0</v>
      </c>
      <c r="Y558" s="238">
        <f t="shared" si="96"/>
        <v>0</v>
      </c>
      <c r="Z558" s="238">
        <f t="shared" si="97"/>
        <v>0</v>
      </c>
      <c r="AB558" s="219">
        <v>0</v>
      </c>
      <c r="AC558" s="462">
        <f t="shared" si="98"/>
        <v>0</v>
      </c>
    </row>
    <row r="559" spans="1:29" ht="18" x14ac:dyDescent="0.25">
      <c r="A559" s="191" t="s">
        <v>228</v>
      </c>
      <c r="B559" s="228" t="s">
        <v>440</v>
      </c>
      <c r="C559" s="202" t="s">
        <v>441</v>
      </c>
      <c r="D559" s="442" t="s">
        <v>2660</v>
      </c>
      <c r="E559" s="203">
        <v>69.989999999999995</v>
      </c>
      <c r="F559" s="203">
        <v>69.989999999999995</v>
      </c>
      <c r="G559" s="316" t="s">
        <v>33</v>
      </c>
      <c r="H559" s="317">
        <v>0</v>
      </c>
      <c r="I559" s="251">
        <v>0</v>
      </c>
      <c r="J559" s="251">
        <v>0</v>
      </c>
      <c r="K559" s="251">
        <v>0</v>
      </c>
      <c r="L559" s="318">
        <v>0</v>
      </c>
      <c r="M559" s="232">
        <f t="shared" si="94"/>
        <v>0</v>
      </c>
      <c r="N559" s="252">
        <v>2</v>
      </c>
      <c r="O559" s="232">
        <f t="shared" si="95"/>
        <v>2</v>
      </c>
      <c r="P559" s="322"/>
      <c r="Q559" s="216"/>
      <c r="R559" s="236">
        <f t="shared" si="88"/>
        <v>0</v>
      </c>
      <c r="S559" s="237">
        <v>0</v>
      </c>
      <c r="T559" s="348">
        <f t="shared" si="89"/>
        <v>0</v>
      </c>
      <c r="U559" s="236">
        <f t="shared" si="90"/>
        <v>0</v>
      </c>
      <c r="V559" s="236">
        <f t="shared" si="91"/>
        <v>0</v>
      </c>
      <c r="W559" s="236">
        <f t="shared" si="92"/>
        <v>0</v>
      </c>
      <c r="X559" s="236">
        <f t="shared" si="93"/>
        <v>0</v>
      </c>
      <c r="Y559" s="238">
        <f t="shared" si="96"/>
        <v>0</v>
      </c>
      <c r="Z559" s="238">
        <f t="shared" si="97"/>
        <v>0</v>
      </c>
      <c r="AB559" s="219">
        <v>0</v>
      </c>
      <c r="AC559" s="462">
        <f t="shared" si="98"/>
        <v>0</v>
      </c>
    </row>
    <row r="560" spans="1:29" ht="30" x14ac:dyDescent="0.25">
      <c r="A560" s="191" t="s">
        <v>228</v>
      </c>
      <c r="B560" s="228" t="s">
        <v>442</v>
      </c>
      <c r="C560" s="193" t="s">
        <v>443</v>
      </c>
      <c r="D560" s="193"/>
      <c r="E560" s="194">
        <v>130.52000000000001</v>
      </c>
      <c r="F560" s="229">
        <v>130.52000000000001</v>
      </c>
      <c r="G560" s="230" t="s">
        <v>33</v>
      </c>
      <c r="H560" s="231">
        <v>0</v>
      </c>
      <c r="I560" s="251">
        <v>0</v>
      </c>
      <c r="J560" s="232">
        <v>0</v>
      </c>
      <c r="K560" s="232">
        <v>0</v>
      </c>
      <c r="L560" s="233">
        <v>0</v>
      </c>
      <c r="M560" s="232">
        <f t="shared" si="94"/>
        <v>0</v>
      </c>
      <c r="N560" s="234">
        <v>0</v>
      </c>
      <c r="O560" s="232">
        <f t="shared" si="95"/>
        <v>0</v>
      </c>
      <c r="P560" s="242"/>
      <c r="Q560" s="216"/>
      <c r="R560" s="236">
        <f t="shared" si="88"/>
        <v>0</v>
      </c>
      <c r="S560" s="237">
        <v>0</v>
      </c>
      <c r="T560" s="236">
        <f t="shared" si="89"/>
        <v>0</v>
      </c>
      <c r="U560" s="236">
        <f t="shared" si="90"/>
        <v>0</v>
      </c>
      <c r="V560" s="236">
        <f t="shared" si="91"/>
        <v>0</v>
      </c>
      <c r="W560" s="236">
        <f t="shared" si="92"/>
        <v>0</v>
      </c>
      <c r="X560" s="236">
        <f t="shared" si="93"/>
        <v>0</v>
      </c>
      <c r="Y560" s="238">
        <f t="shared" si="96"/>
        <v>0</v>
      </c>
      <c r="Z560" s="238">
        <f t="shared" si="97"/>
        <v>0</v>
      </c>
      <c r="AB560" s="219">
        <v>0</v>
      </c>
      <c r="AC560" s="462">
        <f t="shared" si="98"/>
        <v>0</v>
      </c>
    </row>
    <row r="561" spans="1:29" ht="18" x14ac:dyDescent="0.25">
      <c r="A561" s="191" t="s">
        <v>228</v>
      </c>
      <c r="B561" s="228" t="s">
        <v>444</v>
      </c>
      <c r="C561" s="193" t="s">
        <v>445</v>
      </c>
      <c r="D561" s="193"/>
      <c r="E561" s="194">
        <v>115.2</v>
      </c>
      <c r="F561" s="229">
        <v>115.2</v>
      </c>
      <c r="G561" s="230" t="s">
        <v>33</v>
      </c>
      <c r="H561" s="231">
        <v>5</v>
      </c>
      <c r="I561" s="251">
        <v>0</v>
      </c>
      <c r="J561" s="232">
        <v>0</v>
      </c>
      <c r="K561" s="232">
        <v>0</v>
      </c>
      <c r="L561" s="233">
        <v>0</v>
      </c>
      <c r="M561" s="232">
        <f t="shared" si="94"/>
        <v>5</v>
      </c>
      <c r="N561" s="234">
        <v>5</v>
      </c>
      <c r="O561" s="232">
        <f t="shared" si="95"/>
        <v>0</v>
      </c>
      <c r="P561" s="242"/>
      <c r="Q561" s="216"/>
      <c r="R561" s="236">
        <f t="shared" si="88"/>
        <v>576</v>
      </c>
      <c r="S561" s="237">
        <v>0</v>
      </c>
      <c r="T561" s="236">
        <f t="shared" si="89"/>
        <v>0</v>
      </c>
      <c r="U561" s="236">
        <f t="shared" si="90"/>
        <v>0</v>
      </c>
      <c r="V561" s="236">
        <f t="shared" si="91"/>
        <v>0</v>
      </c>
      <c r="W561" s="236">
        <f t="shared" si="92"/>
        <v>0</v>
      </c>
      <c r="X561" s="236">
        <f t="shared" si="93"/>
        <v>576</v>
      </c>
      <c r="Y561" s="238">
        <f t="shared" si="96"/>
        <v>576</v>
      </c>
      <c r="Z561" s="238">
        <f t="shared" si="97"/>
        <v>0</v>
      </c>
      <c r="AB561" s="219">
        <v>576</v>
      </c>
      <c r="AC561" s="462">
        <f t="shared" si="98"/>
        <v>0</v>
      </c>
    </row>
    <row r="562" spans="1:29" ht="18" x14ac:dyDescent="0.25">
      <c r="A562" s="191" t="s">
        <v>228</v>
      </c>
      <c r="B562" s="228" t="s">
        <v>446</v>
      </c>
      <c r="C562" s="193" t="s">
        <v>447</v>
      </c>
      <c r="D562" s="193"/>
      <c r="E562" s="194">
        <v>69.83</v>
      </c>
      <c r="F562" s="229">
        <v>69.83</v>
      </c>
      <c r="G562" s="230" t="s">
        <v>33</v>
      </c>
      <c r="H562" s="231">
        <v>0</v>
      </c>
      <c r="I562" s="251">
        <v>0</v>
      </c>
      <c r="J562" s="232">
        <v>0</v>
      </c>
      <c r="K562" s="232">
        <v>0</v>
      </c>
      <c r="L562" s="233">
        <v>0</v>
      </c>
      <c r="M562" s="232">
        <f t="shared" si="94"/>
        <v>0</v>
      </c>
      <c r="N562" s="234">
        <v>0</v>
      </c>
      <c r="O562" s="232">
        <f t="shared" si="95"/>
        <v>0</v>
      </c>
      <c r="P562" s="242"/>
      <c r="Q562" s="216"/>
      <c r="R562" s="236">
        <f t="shared" si="88"/>
        <v>0</v>
      </c>
      <c r="S562" s="237">
        <v>0</v>
      </c>
      <c r="T562" s="236">
        <f t="shared" si="89"/>
        <v>0</v>
      </c>
      <c r="U562" s="236">
        <f t="shared" si="90"/>
        <v>0</v>
      </c>
      <c r="V562" s="236">
        <f t="shared" si="91"/>
        <v>0</v>
      </c>
      <c r="W562" s="236">
        <f t="shared" si="92"/>
        <v>0</v>
      </c>
      <c r="X562" s="236">
        <f t="shared" si="93"/>
        <v>0</v>
      </c>
      <c r="Y562" s="238">
        <f t="shared" si="96"/>
        <v>0</v>
      </c>
      <c r="Z562" s="238">
        <f t="shared" si="97"/>
        <v>0</v>
      </c>
      <c r="AB562" s="219">
        <v>0</v>
      </c>
      <c r="AC562" s="462">
        <f t="shared" si="98"/>
        <v>0</v>
      </c>
    </row>
    <row r="563" spans="1:29" ht="30" x14ac:dyDescent="0.25">
      <c r="A563" s="191" t="s">
        <v>228</v>
      </c>
      <c r="B563" s="228" t="s">
        <v>448</v>
      </c>
      <c r="C563" s="193" t="s">
        <v>449</v>
      </c>
      <c r="D563" s="193"/>
      <c r="E563" s="194">
        <v>1753.92</v>
      </c>
      <c r="F563" s="229">
        <v>1753.92</v>
      </c>
      <c r="G563" s="230" t="s">
        <v>33</v>
      </c>
      <c r="H563" s="231">
        <v>2</v>
      </c>
      <c r="I563" s="251">
        <v>0</v>
      </c>
      <c r="J563" s="232">
        <v>0</v>
      </c>
      <c r="K563" s="232">
        <v>0</v>
      </c>
      <c r="L563" s="233">
        <v>0</v>
      </c>
      <c r="M563" s="232">
        <f t="shared" si="94"/>
        <v>2</v>
      </c>
      <c r="N563" s="234">
        <v>2</v>
      </c>
      <c r="O563" s="232">
        <f t="shared" si="95"/>
        <v>0</v>
      </c>
      <c r="P563" s="242"/>
      <c r="Q563" s="216"/>
      <c r="R563" s="236">
        <f t="shared" si="88"/>
        <v>3507.84</v>
      </c>
      <c r="S563" s="237">
        <v>0</v>
      </c>
      <c r="T563" s="236">
        <f t="shared" si="89"/>
        <v>0</v>
      </c>
      <c r="U563" s="236">
        <f t="shared" si="90"/>
        <v>0</v>
      </c>
      <c r="V563" s="236">
        <f t="shared" si="91"/>
        <v>0</v>
      </c>
      <c r="W563" s="236">
        <f t="shared" si="92"/>
        <v>0</v>
      </c>
      <c r="X563" s="236">
        <f t="shared" si="93"/>
        <v>3507.84</v>
      </c>
      <c r="Y563" s="238">
        <f t="shared" si="96"/>
        <v>3507.84</v>
      </c>
      <c r="Z563" s="238">
        <f t="shared" si="97"/>
        <v>0</v>
      </c>
      <c r="AB563" s="219">
        <v>3507.84</v>
      </c>
      <c r="AC563" s="462">
        <f t="shared" si="98"/>
        <v>0</v>
      </c>
    </row>
    <row r="564" spans="1:29" ht="30" x14ac:dyDescent="0.25">
      <c r="A564" s="191"/>
      <c r="B564" s="228" t="s">
        <v>825</v>
      </c>
      <c r="C564" s="193" t="s">
        <v>826</v>
      </c>
      <c r="D564" s="193"/>
      <c r="E564" s="204">
        <v>121.8</v>
      </c>
      <c r="F564" s="254">
        <v>121.8</v>
      </c>
      <c r="G564" s="230" t="s">
        <v>33</v>
      </c>
      <c r="H564" s="231">
        <v>0</v>
      </c>
      <c r="I564" s="251">
        <v>0</v>
      </c>
      <c r="J564" s="232"/>
      <c r="K564" s="232">
        <v>0</v>
      </c>
      <c r="L564" s="233"/>
      <c r="M564" s="232">
        <f t="shared" si="94"/>
        <v>0</v>
      </c>
      <c r="N564" s="234">
        <v>0</v>
      </c>
      <c r="O564" s="232">
        <f t="shared" si="95"/>
        <v>0</v>
      </c>
      <c r="P564" s="242"/>
      <c r="Q564" s="216"/>
      <c r="R564" s="236">
        <f t="shared" si="88"/>
        <v>0</v>
      </c>
      <c r="S564" s="237">
        <v>0</v>
      </c>
      <c r="T564" s="236">
        <f t="shared" si="89"/>
        <v>0</v>
      </c>
      <c r="U564" s="236">
        <f t="shared" si="90"/>
        <v>0</v>
      </c>
      <c r="V564" s="236">
        <f t="shared" si="91"/>
        <v>0</v>
      </c>
      <c r="W564" s="236">
        <f t="shared" si="92"/>
        <v>0</v>
      </c>
      <c r="X564" s="236">
        <f t="shared" si="93"/>
        <v>0</v>
      </c>
      <c r="Y564" s="238">
        <f t="shared" si="96"/>
        <v>0</v>
      </c>
      <c r="Z564" s="238">
        <f t="shared" si="97"/>
        <v>0</v>
      </c>
      <c r="AB564" s="219">
        <v>0</v>
      </c>
      <c r="AC564" s="462">
        <f t="shared" si="98"/>
        <v>0</v>
      </c>
    </row>
    <row r="565" spans="1:29" ht="18" x14ac:dyDescent="0.25">
      <c r="A565" s="191" t="s">
        <v>674</v>
      </c>
      <c r="B565" s="228" t="s">
        <v>827</v>
      </c>
      <c r="C565" s="193" t="s">
        <v>828</v>
      </c>
      <c r="D565" s="193"/>
      <c r="E565" s="194">
        <v>9.5500000000000007</v>
      </c>
      <c r="F565" s="229">
        <v>9.5500000000000007</v>
      </c>
      <c r="G565" s="230" t="s">
        <v>33</v>
      </c>
      <c r="H565" s="231">
        <v>0</v>
      </c>
      <c r="I565" s="251">
        <v>0</v>
      </c>
      <c r="J565" s="232">
        <v>0</v>
      </c>
      <c r="K565" s="232">
        <v>0</v>
      </c>
      <c r="L565" s="233">
        <v>0</v>
      </c>
      <c r="M565" s="232">
        <f t="shared" si="94"/>
        <v>0</v>
      </c>
      <c r="N565" s="234">
        <v>0</v>
      </c>
      <c r="O565" s="232">
        <f t="shared" si="95"/>
        <v>0</v>
      </c>
      <c r="P565" s="242"/>
      <c r="Q565" s="216"/>
      <c r="R565" s="236">
        <f t="shared" si="88"/>
        <v>0</v>
      </c>
      <c r="S565" s="237">
        <v>0</v>
      </c>
      <c r="T565" s="236">
        <f t="shared" si="89"/>
        <v>0</v>
      </c>
      <c r="U565" s="236">
        <f t="shared" si="90"/>
        <v>0</v>
      </c>
      <c r="V565" s="236">
        <f t="shared" si="91"/>
        <v>0</v>
      </c>
      <c r="W565" s="236">
        <f t="shared" si="92"/>
        <v>0</v>
      </c>
      <c r="X565" s="236">
        <f t="shared" si="93"/>
        <v>0</v>
      </c>
      <c r="Y565" s="238">
        <f t="shared" si="96"/>
        <v>0</v>
      </c>
      <c r="Z565" s="238">
        <f t="shared" si="97"/>
        <v>0</v>
      </c>
      <c r="AB565" s="219">
        <v>0</v>
      </c>
      <c r="AC565" s="462">
        <f t="shared" si="98"/>
        <v>0</v>
      </c>
    </row>
    <row r="566" spans="1:29" ht="30" x14ac:dyDescent="0.25">
      <c r="A566" s="191" t="s">
        <v>674</v>
      </c>
      <c r="B566" s="228" t="s">
        <v>829</v>
      </c>
      <c r="C566" s="193" t="s">
        <v>830</v>
      </c>
      <c r="D566" s="193"/>
      <c r="E566" s="194">
        <v>136.97</v>
      </c>
      <c r="F566" s="229">
        <v>136.97</v>
      </c>
      <c r="G566" s="230" t="s">
        <v>33</v>
      </c>
      <c r="H566" s="231">
        <v>0</v>
      </c>
      <c r="I566" s="251">
        <v>0</v>
      </c>
      <c r="J566" s="232">
        <v>0</v>
      </c>
      <c r="K566" s="232">
        <v>0</v>
      </c>
      <c r="L566" s="233">
        <v>0</v>
      </c>
      <c r="M566" s="232">
        <f t="shared" si="94"/>
        <v>0</v>
      </c>
      <c r="N566" s="234">
        <v>0</v>
      </c>
      <c r="O566" s="232">
        <f t="shared" si="95"/>
        <v>0</v>
      </c>
      <c r="P566" s="242"/>
      <c r="Q566" s="216"/>
      <c r="R566" s="236">
        <f t="shared" si="88"/>
        <v>0</v>
      </c>
      <c r="S566" s="237">
        <v>0</v>
      </c>
      <c r="T566" s="236">
        <f t="shared" si="89"/>
        <v>0</v>
      </c>
      <c r="U566" s="236">
        <f t="shared" si="90"/>
        <v>0</v>
      </c>
      <c r="V566" s="236">
        <f t="shared" si="91"/>
        <v>0</v>
      </c>
      <c r="W566" s="236">
        <f t="shared" si="92"/>
        <v>0</v>
      </c>
      <c r="X566" s="236">
        <f t="shared" si="93"/>
        <v>0</v>
      </c>
      <c r="Y566" s="238">
        <f t="shared" si="96"/>
        <v>0</v>
      </c>
      <c r="Z566" s="238">
        <f t="shared" si="97"/>
        <v>0</v>
      </c>
      <c r="AB566" s="219">
        <v>0</v>
      </c>
      <c r="AC566" s="462">
        <f t="shared" si="98"/>
        <v>0</v>
      </c>
    </row>
    <row r="567" spans="1:29" ht="18" x14ac:dyDescent="0.25">
      <c r="A567" s="191" t="s">
        <v>1053</v>
      </c>
      <c r="B567" s="228" t="s">
        <v>1206</v>
      </c>
      <c r="C567" s="193" t="s">
        <v>1207</v>
      </c>
      <c r="D567" s="193"/>
      <c r="E567" s="194">
        <v>0</v>
      </c>
      <c r="F567" s="229">
        <v>0</v>
      </c>
      <c r="G567" s="230" t="s">
        <v>33</v>
      </c>
      <c r="H567" s="231">
        <v>0</v>
      </c>
      <c r="I567" s="251">
        <v>0</v>
      </c>
      <c r="J567" s="232">
        <v>0</v>
      </c>
      <c r="K567" s="232">
        <v>0</v>
      </c>
      <c r="L567" s="233">
        <v>0</v>
      </c>
      <c r="M567" s="232">
        <f t="shared" si="94"/>
        <v>0</v>
      </c>
      <c r="N567" s="234">
        <v>0</v>
      </c>
      <c r="O567" s="232">
        <f t="shared" si="95"/>
        <v>0</v>
      </c>
      <c r="P567" s="242"/>
      <c r="Q567" s="216"/>
      <c r="R567" s="236">
        <f t="shared" si="88"/>
        <v>0</v>
      </c>
      <c r="S567" s="237">
        <v>0</v>
      </c>
      <c r="T567" s="236">
        <f t="shared" si="89"/>
        <v>0</v>
      </c>
      <c r="U567" s="236">
        <f t="shared" si="90"/>
        <v>0</v>
      </c>
      <c r="V567" s="236">
        <f t="shared" si="91"/>
        <v>0</v>
      </c>
      <c r="W567" s="236">
        <f t="shared" si="92"/>
        <v>0</v>
      </c>
      <c r="X567" s="236">
        <f t="shared" si="93"/>
        <v>0</v>
      </c>
      <c r="Y567" s="238">
        <f t="shared" si="96"/>
        <v>0</v>
      </c>
      <c r="Z567" s="238">
        <f t="shared" si="97"/>
        <v>0</v>
      </c>
      <c r="AB567" s="219">
        <v>0</v>
      </c>
      <c r="AC567" s="462">
        <f t="shared" si="98"/>
        <v>0</v>
      </c>
    </row>
    <row r="568" spans="1:29" ht="30" x14ac:dyDescent="0.25">
      <c r="A568" s="191" t="s">
        <v>1053</v>
      </c>
      <c r="B568" s="228" t="s">
        <v>1208</v>
      </c>
      <c r="C568" s="193" t="s">
        <v>1209</v>
      </c>
      <c r="D568" s="193"/>
      <c r="E568" s="194">
        <v>261.7</v>
      </c>
      <c r="F568" s="229">
        <v>261.7</v>
      </c>
      <c r="G568" s="230" t="s">
        <v>33</v>
      </c>
      <c r="H568" s="231">
        <v>0</v>
      </c>
      <c r="I568" s="251">
        <v>0</v>
      </c>
      <c r="J568" s="232">
        <v>0</v>
      </c>
      <c r="K568" s="232">
        <v>0</v>
      </c>
      <c r="L568" s="233">
        <v>0</v>
      </c>
      <c r="M568" s="232">
        <f t="shared" si="94"/>
        <v>0</v>
      </c>
      <c r="N568" s="234">
        <v>0</v>
      </c>
      <c r="O568" s="232">
        <f t="shared" si="95"/>
        <v>0</v>
      </c>
      <c r="P568" s="242"/>
      <c r="Q568" s="216"/>
      <c r="R568" s="236">
        <f t="shared" si="88"/>
        <v>0</v>
      </c>
      <c r="S568" s="237">
        <v>0</v>
      </c>
      <c r="T568" s="236">
        <f t="shared" si="89"/>
        <v>0</v>
      </c>
      <c r="U568" s="236">
        <f t="shared" si="90"/>
        <v>0</v>
      </c>
      <c r="V568" s="236">
        <f t="shared" si="91"/>
        <v>0</v>
      </c>
      <c r="W568" s="236">
        <f t="shared" si="92"/>
        <v>0</v>
      </c>
      <c r="X568" s="236">
        <f t="shared" si="93"/>
        <v>0</v>
      </c>
      <c r="Y568" s="238">
        <f t="shared" si="96"/>
        <v>0</v>
      </c>
      <c r="Z568" s="238">
        <f t="shared" si="97"/>
        <v>0</v>
      </c>
      <c r="AB568" s="219">
        <v>0</v>
      </c>
      <c r="AC568" s="462">
        <f t="shared" si="98"/>
        <v>0</v>
      </c>
    </row>
    <row r="569" spans="1:29" ht="18" x14ac:dyDescent="0.25">
      <c r="A569" s="191" t="s">
        <v>27</v>
      </c>
      <c r="B569" s="228" t="s">
        <v>136</v>
      </c>
      <c r="C569" s="193" t="s">
        <v>137</v>
      </c>
      <c r="D569" s="193"/>
      <c r="E569" s="194">
        <v>0</v>
      </c>
      <c r="F569" s="229">
        <v>0</v>
      </c>
      <c r="G569" s="230" t="s">
        <v>76</v>
      </c>
      <c r="H569" s="231">
        <v>0</v>
      </c>
      <c r="I569" s="251">
        <v>0</v>
      </c>
      <c r="J569" s="232">
        <v>0</v>
      </c>
      <c r="K569" s="232">
        <v>0</v>
      </c>
      <c r="L569" s="233">
        <v>0</v>
      </c>
      <c r="M569" s="232">
        <f t="shared" si="94"/>
        <v>0</v>
      </c>
      <c r="N569" s="234">
        <v>0</v>
      </c>
      <c r="O569" s="232">
        <f t="shared" si="95"/>
        <v>0</v>
      </c>
      <c r="P569" s="242"/>
      <c r="Q569" s="216"/>
      <c r="R569" s="236">
        <f t="shared" si="88"/>
        <v>0</v>
      </c>
      <c r="S569" s="237">
        <v>0</v>
      </c>
      <c r="T569" s="236">
        <f t="shared" si="89"/>
        <v>0</v>
      </c>
      <c r="U569" s="236">
        <f t="shared" si="90"/>
        <v>0</v>
      </c>
      <c r="V569" s="236">
        <f t="shared" si="91"/>
        <v>0</v>
      </c>
      <c r="W569" s="236">
        <f t="shared" si="92"/>
        <v>0</v>
      </c>
      <c r="X569" s="236">
        <f t="shared" si="93"/>
        <v>0</v>
      </c>
      <c r="Y569" s="238">
        <f t="shared" si="96"/>
        <v>0</v>
      </c>
      <c r="Z569" s="238">
        <f t="shared" si="97"/>
        <v>0</v>
      </c>
      <c r="AB569" s="219">
        <v>0</v>
      </c>
      <c r="AC569" s="462">
        <f t="shared" si="98"/>
        <v>0</v>
      </c>
    </row>
    <row r="570" spans="1:29" ht="18" x14ac:dyDescent="0.25">
      <c r="A570" s="191" t="s">
        <v>27</v>
      </c>
      <c r="B570" s="228" t="s">
        <v>138</v>
      </c>
      <c r="C570" s="193" t="s">
        <v>139</v>
      </c>
      <c r="D570" s="193"/>
      <c r="E570" s="194">
        <v>57.77</v>
      </c>
      <c r="F570" s="229">
        <v>57.77</v>
      </c>
      <c r="G570" s="230" t="s">
        <v>76</v>
      </c>
      <c r="H570" s="231">
        <v>0</v>
      </c>
      <c r="I570" s="251">
        <v>0</v>
      </c>
      <c r="J570" s="232">
        <v>0</v>
      </c>
      <c r="K570" s="232">
        <v>0</v>
      </c>
      <c r="L570" s="233">
        <v>0</v>
      </c>
      <c r="M570" s="232">
        <f t="shared" si="94"/>
        <v>0</v>
      </c>
      <c r="N570" s="234">
        <v>0</v>
      </c>
      <c r="O570" s="232">
        <f t="shared" si="95"/>
        <v>0</v>
      </c>
      <c r="P570" s="242"/>
      <c r="Q570" s="216"/>
      <c r="R570" s="236">
        <f t="shared" si="88"/>
        <v>0</v>
      </c>
      <c r="S570" s="237">
        <v>0</v>
      </c>
      <c r="T570" s="236">
        <f t="shared" si="89"/>
        <v>0</v>
      </c>
      <c r="U570" s="236">
        <f t="shared" si="90"/>
        <v>0</v>
      </c>
      <c r="V570" s="236">
        <f t="shared" si="91"/>
        <v>0</v>
      </c>
      <c r="W570" s="236">
        <f t="shared" si="92"/>
        <v>0</v>
      </c>
      <c r="X570" s="236">
        <f t="shared" si="93"/>
        <v>0</v>
      </c>
      <c r="Y570" s="238">
        <f t="shared" si="96"/>
        <v>0</v>
      </c>
      <c r="Z570" s="238">
        <f t="shared" si="97"/>
        <v>0</v>
      </c>
      <c r="AB570" s="219">
        <v>0</v>
      </c>
      <c r="AC570" s="462">
        <f t="shared" si="98"/>
        <v>0</v>
      </c>
    </row>
    <row r="571" spans="1:29" x14ac:dyDescent="0.25">
      <c r="A571" s="191" t="s">
        <v>1880</v>
      </c>
      <c r="B571" s="228" t="s">
        <v>1898</v>
      </c>
      <c r="C571" s="193" t="s">
        <v>1899</v>
      </c>
      <c r="D571" s="193"/>
      <c r="E571" s="194">
        <v>126</v>
      </c>
      <c r="F571" s="229">
        <v>126</v>
      </c>
      <c r="G571" s="230" t="s">
        <v>33</v>
      </c>
      <c r="H571" s="231">
        <v>0</v>
      </c>
      <c r="I571" s="251">
        <v>0</v>
      </c>
      <c r="J571" s="232">
        <v>0</v>
      </c>
      <c r="K571" s="232">
        <v>0</v>
      </c>
      <c r="L571" s="233">
        <v>0</v>
      </c>
      <c r="M571" s="232">
        <f t="shared" si="94"/>
        <v>0</v>
      </c>
      <c r="N571" s="234">
        <v>0</v>
      </c>
      <c r="O571" s="232">
        <f t="shared" si="95"/>
        <v>0</v>
      </c>
      <c r="P571" s="242"/>
      <c r="Q571" s="216"/>
      <c r="R571" s="236">
        <f t="shared" si="88"/>
        <v>0</v>
      </c>
      <c r="S571" s="237">
        <v>0</v>
      </c>
      <c r="T571" s="236">
        <f t="shared" si="89"/>
        <v>0</v>
      </c>
      <c r="U571" s="236">
        <f t="shared" si="90"/>
        <v>0</v>
      </c>
      <c r="V571" s="236">
        <f t="shared" si="91"/>
        <v>0</v>
      </c>
      <c r="W571" s="236">
        <f t="shared" si="92"/>
        <v>0</v>
      </c>
      <c r="X571" s="236">
        <f t="shared" si="93"/>
        <v>0</v>
      </c>
      <c r="Y571" s="238">
        <f t="shared" si="96"/>
        <v>0</v>
      </c>
      <c r="Z571" s="238">
        <f t="shared" si="97"/>
        <v>0</v>
      </c>
      <c r="AB571" s="219">
        <v>0</v>
      </c>
      <c r="AC571" s="462">
        <f t="shared" si="98"/>
        <v>0</v>
      </c>
    </row>
    <row r="572" spans="1:29" ht="30" x14ac:dyDescent="0.25">
      <c r="A572" s="247" t="s">
        <v>1880</v>
      </c>
      <c r="B572" s="228" t="s">
        <v>2476</v>
      </c>
      <c r="C572" s="217" t="s">
        <v>1900</v>
      </c>
      <c r="D572" s="217"/>
      <c r="E572" s="198">
        <v>69.599999999999994</v>
      </c>
      <c r="F572" s="248">
        <v>69.599999999999994</v>
      </c>
      <c r="G572" s="230" t="s">
        <v>33</v>
      </c>
      <c r="H572" s="231">
        <v>0</v>
      </c>
      <c r="I572" s="251">
        <v>0</v>
      </c>
      <c r="J572" s="232">
        <v>0</v>
      </c>
      <c r="K572" s="232">
        <v>0</v>
      </c>
      <c r="L572" s="233">
        <v>0</v>
      </c>
      <c r="M572" s="232">
        <f t="shared" si="94"/>
        <v>0</v>
      </c>
      <c r="N572" s="234">
        <v>0</v>
      </c>
      <c r="O572" s="232">
        <f t="shared" si="95"/>
        <v>0</v>
      </c>
      <c r="P572" s="242"/>
      <c r="Q572" s="216"/>
      <c r="R572" s="236">
        <f t="shared" si="88"/>
        <v>0</v>
      </c>
      <c r="S572" s="237">
        <v>0</v>
      </c>
      <c r="T572" s="236">
        <f t="shared" si="89"/>
        <v>0</v>
      </c>
      <c r="U572" s="236">
        <f t="shared" si="90"/>
        <v>0</v>
      </c>
      <c r="V572" s="236">
        <f t="shared" si="91"/>
        <v>0</v>
      </c>
      <c r="W572" s="236">
        <f t="shared" si="92"/>
        <v>0</v>
      </c>
      <c r="X572" s="236">
        <f t="shared" si="93"/>
        <v>0</v>
      </c>
      <c r="Y572" s="238">
        <f t="shared" si="96"/>
        <v>0</v>
      </c>
      <c r="Z572" s="238">
        <f t="shared" si="97"/>
        <v>0</v>
      </c>
      <c r="AB572" s="219">
        <v>0</v>
      </c>
      <c r="AC572" s="462">
        <f t="shared" si="98"/>
        <v>0</v>
      </c>
    </row>
    <row r="573" spans="1:29" ht="45" x14ac:dyDescent="0.25">
      <c r="A573" s="191" t="s">
        <v>1880</v>
      </c>
      <c r="B573" s="228" t="s">
        <v>1901</v>
      </c>
      <c r="C573" s="193" t="s">
        <v>1902</v>
      </c>
      <c r="D573" s="193"/>
      <c r="E573" s="194">
        <v>242.44</v>
      </c>
      <c r="F573" s="229">
        <v>242.44</v>
      </c>
      <c r="G573" s="230" t="s">
        <v>33</v>
      </c>
      <c r="H573" s="231">
        <v>0</v>
      </c>
      <c r="I573" s="251">
        <v>0</v>
      </c>
      <c r="J573" s="232">
        <v>0</v>
      </c>
      <c r="K573" s="232">
        <v>0</v>
      </c>
      <c r="L573" s="233">
        <v>0</v>
      </c>
      <c r="M573" s="232">
        <f t="shared" si="94"/>
        <v>0</v>
      </c>
      <c r="N573" s="234">
        <v>0</v>
      </c>
      <c r="O573" s="232">
        <f t="shared" si="95"/>
        <v>0</v>
      </c>
      <c r="P573" s="242"/>
      <c r="Q573" s="216"/>
      <c r="R573" s="236">
        <f t="shared" si="88"/>
        <v>0</v>
      </c>
      <c r="S573" s="237">
        <v>0</v>
      </c>
      <c r="T573" s="236">
        <f t="shared" si="89"/>
        <v>0</v>
      </c>
      <c r="U573" s="236">
        <f t="shared" si="90"/>
        <v>0</v>
      </c>
      <c r="V573" s="236">
        <f t="shared" si="91"/>
        <v>0</v>
      </c>
      <c r="W573" s="236">
        <f t="shared" si="92"/>
        <v>0</v>
      </c>
      <c r="X573" s="236">
        <f t="shared" si="93"/>
        <v>0</v>
      </c>
      <c r="Y573" s="238">
        <f t="shared" si="96"/>
        <v>0</v>
      </c>
      <c r="Z573" s="238">
        <f t="shared" si="97"/>
        <v>0</v>
      </c>
      <c r="AB573" s="219">
        <v>0</v>
      </c>
      <c r="AC573" s="462">
        <f t="shared" si="98"/>
        <v>0</v>
      </c>
    </row>
    <row r="574" spans="1:29" ht="45" x14ac:dyDescent="0.25">
      <c r="A574" s="191" t="s">
        <v>1880</v>
      </c>
      <c r="B574" s="228" t="s">
        <v>1903</v>
      </c>
      <c r="C574" s="193" t="s">
        <v>1904</v>
      </c>
      <c r="D574" s="193"/>
      <c r="E574" s="194">
        <v>323.99</v>
      </c>
      <c r="F574" s="229">
        <v>323.99</v>
      </c>
      <c r="G574" s="230" t="s">
        <v>33</v>
      </c>
      <c r="H574" s="231">
        <v>0</v>
      </c>
      <c r="I574" s="251">
        <v>0</v>
      </c>
      <c r="J574" s="232">
        <v>0</v>
      </c>
      <c r="K574" s="232">
        <v>0</v>
      </c>
      <c r="L574" s="233">
        <v>0</v>
      </c>
      <c r="M574" s="232">
        <f t="shared" si="94"/>
        <v>0</v>
      </c>
      <c r="N574" s="234">
        <v>0</v>
      </c>
      <c r="O574" s="232">
        <f t="shared" si="95"/>
        <v>0</v>
      </c>
      <c r="P574" s="242"/>
      <c r="Q574" s="216"/>
      <c r="R574" s="236">
        <f t="shared" si="88"/>
        <v>0</v>
      </c>
      <c r="S574" s="237">
        <v>0</v>
      </c>
      <c r="T574" s="236">
        <f t="shared" si="89"/>
        <v>0</v>
      </c>
      <c r="U574" s="236">
        <f t="shared" si="90"/>
        <v>0</v>
      </c>
      <c r="V574" s="236">
        <f t="shared" si="91"/>
        <v>0</v>
      </c>
      <c r="W574" s="236">
        <f t="shared" si="92"/>
        <v>0</v>
      </c>
      <c r="X574" s="236">
        <f t="shared" si="93"/>
        <v>0</v>
      </c>
      <c r="Y574" s="238">
        <f t="shared" si="96"/>
        <v>0</v>
      </c>
      <c r="Z574" s="238">
        <f t="shared" si="97"/>
        <v>0</v>
      </c>
      <c r="AB574" s="219">
        <v>0</v>
      </c>
      <c r="AC574" s="462">
        <f t="shared" si="98"/>
        <v>0</v>
      </c>
    </row>
    <row r="575" spans="1:29" ht="45" x14ac:dyDescent="0.25">
      <c r="A575" s="191" t="s">
        <v>1880</v>
      </c>
      <c r="B575" s="228" t="s">
        <v>1905</v>
      </c>
      <c r="C575" s="193" t="s">
        <v>1906</v>
      </c>
      <c r="D575" s="193"/>
      <c r="E575" s="194">
        <v>484.88</v>
      </c>
      <c r="F575" s="229">
        <v>484.88</v>
      </c>
      <c r="G575" s="230" t="s">
        <v>33</v>
      </c>
      <c r="H575" s="231">
        <v>0</v>
      </c>
      <c r="I575" s="251">
        <v>0</v>
      </c>
      <c r="J575" s="232">
        <v>0</v>
      </c>
      <c r="K575" s="232">
        <v>0</v>
      </c>
      <c r="L575" s="233">
        <v>0</v>
      </c>
      <c r="M575" s="232">
        <f t="shared" si="94"/>
        <v>0</v>
      </c>
      <c r="N575" s="234">
        <v>0</v>
      </c>
      <c r="O575" s="232">
        <f t="shared" si="95"/>
        <v>0</v>
      </c>
      <c r="P575" s="242"/>
      <c r="Q575" s="216"/>
      <c r="R575" s="236">
        <f t="shared" si="88"/>
        <v>0</v>
      </c>
      <c r="S575" s="237">
        <v>0</v>
      </c>
      <c r="T575" s="236">
        <f t="shared" si="89"/>
        <v>0</v>
      </c>
      <c r="U575" s="236">
        <f t="shared" si="90"/>
        <v>0</v>
      </c>
      <c r="V575" s="236">
        <f t="shared" si="91"/>
        <v>0</v>
      </c>
      <c r="W575" s="236">
        <f t="shared" si="92"/>
        <v>0</v>
      </c>
      <c r="X575" s="236">
        <f t="shared" si="93"/>
        <v>0</v>
      </c>
      <c r="Y575" s="238">
        <f t="shared" si="96"/>
        <v>0</v>
      </c>
      <c r="Z575" s="238">
        <f t="shared" si="97"/>
        <v>0</v>
      </c>
      <c r="AB575" s="219">
        <v>0</v>
      </c>
      <c r="AC575" s="462">
        <f t="shared" si="98"/>
        <v>0</v>
      </c>
    </row>
    <row r="576" spans="1:29" ht="30" x14ac:dyDescent="0.25">
      <c r="A576" s="191" t="s">
        <v>1880</v>
      </c>
      <c r="B576" s="228" t="s">
        <v>1907</v>
      </c>
      <c r="C576" s="193" t="s">
        <v>1908</v>
      </c>
      <c r="D576" s="193"/>
      <c r="E576" s="194">
        <v>73</v>
      </c>
      <c r="F576" s="229">
        <v>73</v>
      </c>
      <c r="G576" s="230" t="s">
        <v>33</v>
      </c>
      <c r="H576" s="231">
        <v>0</v>
      </c>
      <c r="I576" s="251">
        <v>0</v>
      </c>
      <c r="J576" s="232">
        <v>0</v>
      </c>
      <c r="K576" s="232">
        <v>0</v>
      </c>
      <c r="L576" s="233">
        <v>0</v>
      </c>
      <c r="M576" s="232">
        <f t="shared" si="94"/>
        <v>0</v>
      </c>
      <c r="N576" s="234">
        <v>0</v>
      </c>
      <c r="O576" s="232">
        <f t="shared" si="95"/>
        <v>0</v>
      </c>
      <c r="P576" s="243"/>
      <c r="Q576" s="216"/>
      <c r="R576" s="236">
        <f t="shared" si="88"/>
        <v>0</v>
      </c>
      <c r="S576" s="237">
        <v>0</v>
      </c>
      <c r="T576" s="236">
        <f t="shared" si="89"/>
        <v>0</v>
      </c>
      <c r="U576" s="236">
        <f t="shared" si="90"/>
        <v>0</v>
      </c>
      <c r="V576" s="236">
        <f t="shared" si="91"/>
        <v>0</v>
      </c>
      <c r="W576" s="236">
        <f t="shared" si="92"/>
        <v>0</v>
      </c>
      <c r="X576" s="236">
        <f t="shared" si="93"/>
        <v>0</v>
      </c>
      <c r="Y576" s="238">
        <f t="shared" si="96"/>
        <v>0</v>
      </c>
      <c r="Z576" s="238">
        <f t="shared" si="97"/>
        <v>0</v>
      </c>
      <c r="AB576" s="219">
        <v>0</v>
      </c>
      <c r="AC576" s="462">
        <f t="shared" si="98"/>
        <v>0</v>
      </c>
    </row>
    <row r="577" spans="1:29" ht="18" x14ac:dyDescent="0.25">
      <c r="A577" s="191" t="s">
        <v>1271</v>
      </c>
      <c r="B577" s="228" t="s">
        <v>1705</v>
      </c>
      <c r="C577" s="193" t="s">
        <v>1706</v>
      </c>
      <c r="D577" s="193"/>
      <c r="E577" s="194">
        <v>0</v>
      </c>
      <c r="F577" s="229">
        <v>0</v>
      </c>
      <c r="G577" s="230" t="s">
        <v>33</v>
      </c>
      <c r="H577" s="231">
        <v>0</v>
      </c>
      <c r="I577" s="251">
        <v>0</v>
      </c>
      <c r="J577" s="232">
        <v>0</v>
      </c>
      <c r="K577" s="232">
        <v>0</v>
      </c>
      <c r="L577" s="233">
        <v>0</v>
      </c>
      <c r="M577" s="232">
        <f t="shared" si="94"/>
        <v>0</v>
      </c>
      <c r="N577" s="234">
        <v>0</v>
      </c>
      <c r="O577" s="232">
        <f t="shared" si="95"/>
        <v>0</v>
      </c>
      <c r="P577" s="242"/>
      <c r="Q577" s="216"/>
      <c r="R577" s="236">
        <f t="shared" si="88"/>
        <v>0</v>
      </c>
      <c r="S577" s="237">
        <v>0</v>
      </c>
      <c r="T577" s="236">
        <f t="shared" si="89"/>
        <v>0</v>
      </c>
      <c r="U577" s="236">
        <f t="shared" si="90"/>
        <v>0</v>
      </c>
      <c r="V577" s="236">
        <f t="shared" si="91"/>
        <v>0</v>
      </c>
      <c r="W577" s="236">
        <f t="shared" si="92"/>
        <v>0</v>
      </c>
      <c r="X577" s="236">
        <f t="shared" si="93"/>
        <v>0</v>
      </c>
      <c r="Y577" s="238">
        <f t="shared" si="96"/>
        <v>0</v>
      </c>
      <c r="Z577" s="238">
        <f t="shared" si="97"/>
        <v>0</v>
      </c>
      <c r="AB577" s="219">
        <v>0</v>
      </c>
      <c r="AC577" s="462">
        <f t="shared" si="98"/>
        <v>0</v>
      </c>
    </row>
    <row r="578" spans="1:29" ht="45" x14ac:dyDescent="0.25">
      <c r="A578" s="191" t="s">
        <v>1271</v>
      </c>
      <c r="B578" s="228" t="s">
        <v>1707</v>
      </c>
      <c r="C578" s="193" t="s">
        <v>1708</v>
      </c>
      <c r="D578" s="193"/>
      <c r="E578" s="194">
        <v>2165.25</v>
      </c>
      <c r="F578" s="229">
        <v>2165.25</v>
      </c>
      <c r="G578" s="230" t="s">
        <v>33</v>
      </c>
      <c r="H578" s="231">
        <v>0</v>
      </c>
      <c r="I578" s="251">
        <v>0</v>
      </c>
      <c r="J578" s="232">
        <v>0</v>
      </c>
      <c r="K578" s="232">
        <v>0</v>
      </c>
      <c r="L578" s="233">
        <v>0</v>
      </c>
      <c r="M578" s="232">
        <f t="shared" si="94"/>
        <v>0</v>
      </c>
      <c r="N578" s="234">
        <v>0</v>
      </c>
      <c r="O578" s="232">
        <f t="shared" si="95"/>
        <v>0</v>
      </c>
      <c r="P578" s="243"/>
      <c r="Q578" s="216"/>
      <c r="R578" s="236">
        <f t="shared" si="88"/>
        <v>0</v>
      </c>
      <c r="S578" s="237">
        <v>0</v>
      </c>
      <c r="T578" s="236">
        <f t="shared" si="89"/>
        <v>0</v>
      </c>
      <c r="U578" s="236">
        <f t="shared" si="90"/>
        <v>0</v>
      </c>
      <c r="V578" s="236">
        <f t="shared" si="91"/>
        <v>0</v>
      </c>
      <c r="W578" s="236">
        <f t="shared" si="92"/>
        <v>0</v>
      </c>
      <c r="X578" s="236">
        <f t="shared" si="93"/>
        <v>0</v>
      </c>
      <c r="Y578" s="238">
        <f t="shared" si="96"/>
        <v>0</v>
      </c>
      <c r="Z578" s="238">
        <f t="shared" si="97"/>
        <v>0</v>
      </c>
      <c r="AB578" s="219">
        <v>0</v>
      </c>
      <c r="AC578" s="462">
        <f t="shared" si="98"/>
        <v>0</v>
      </c>
    </row>
    <row r="579" spans="1:29" ht="30" x14ac:dyDescent="0.25">
      <c r="A579" s="191" t="s">
        <v>1271</v>
      </c>
      <c r="B579" s="228" t="s">
        <v>1709</v>
      </c>
      <c r="C579" s="193" t="s">
        <v>1710</v>
      </c>
      <c r="D579" s="193"/>
      <c r="E579" s="194">
        <v>88.5</v>
      </c>
      <c r="F579" s="229">
        <v>88.5</v>
      </c>
      <c r="G579" s="230" t="s">
        <v>33</v>
      </c>
      <c r="H579" s="231">
        <v>0</v>
      </c>
      <c r="I579" s="251">
        <v>0</v>
      </c>
      <c r="J579" s="232">
        <v>0</v>
      </c>
      <c r="K579" s="232">
        <v>0</v>
      </c>
      <c r="L579" s="233">
        <v>0</v>
      </c>
      <c r="M579" s="232">
        <f t="shared" si="94"/>
        <v>0</v>
      </c>
      <c r="N579" s="234">
        <v>0</v>
      </c>
      <c r="O579" s="232">
        <f t="shared" si="95"/>
        <v>0</v>
      </c>
      <c r="P579" s="243"/>
      <c r="Q579" s="216"/>
      <c r="R579" s="236">
        <f t="shared" si="88"/>
        <v>0</v>
      </c>
      <c r="S579" s="237">
        <v>0</v>
      </c>
      <c r="T579" s="236">
        <f t="shared" si="89"/>
        <v>0</v>
      </c>
      <c r="U579" s="236">
        <f t="shared" si="90"/>
        <v>0</v>
      </c>
      <c r="V579" s="236">
        <f t="shared" si="91"/>
        <v>0</v>
      </c>
      <c r="W579" s="236">
        <f t="shared" si="92"/>
        <v>0</v>
      </c>
      <c r="X579" s="236">
        <f t="shared" si="93"/>
        <v>0</v>
      </c>
      <c r="Y579" s="238">
        <f t="shared" si="96"/>
        <v>0</v>
      </c>
      <c r="Z579" s="238">
        <f t="shared" si="97"/>
        <v>0</v>
      </c>
      <c r="AB579" s="219">
        <v>0</v>
      </c>
      <c r="AC579" s="462">
        <f t="shared" si="98"/>
        <v>0</v>
      </c>
    </row>
    <row r="580" spans="1:29" ht="30" x14ac:dyDescent="0.25">
      <c r="A580" s="191" t="s">
        <v>1271</v>
      </c>
      <c r="B580" s="228" t="s">
        <v>1711</v>
      </c>
      <c r="C580" s="208" t="s">
        <v>1712</v>
      </c>
      <c r="D580" s="208"/>
      <c r="E580" s="194">
        <v>37.119999999999997</v>
      </c>
      <c r="F580" s="229">
        <v>37.119999999999997</v>
      </c>
      <c r="G580" s="280" t="s">
        <v>1368</v>
      </c>
      <c r="H580" s="231">
        <v>0</v>
      </c>
      <c r="I580" s="251">
        <v>0</v>
      </c>
      <c r="J580" s="232">
        <v>0</v>
      </c>
      <c r="K580" s="232">
        <v>0</v>
      </c>
      <c r="L580" s="233">
        <v>0</v>
      </c>
      <c r="M580" s="232">
        <f t="shared" si="94"/>
        <v>0</v>
      </c>
      <c r="N580" s="234">
        <v>0</v>
      </c>
      <c r="O580" s="232">
        <f t="shared" si="95"/>
        <v>0</v>
      </c>
      <c r="P580" s="243"/>
      <c r="Q580" s="216"/>
      <c r="R580" s="236">
        <f t="shared" si="88"/>
        <v>0</v>
      </c>
      <c r="S580" s="237">
        <v>0</v>
      </c>
      <c r="T580" s="236">
        <f t="shared" si="89"/>
        <v>0</v>
      </c>
      <c r="U580" s="236">
        <f t="shared" si="90"/>
        <v>0</v>
      </c>
      <c r="V580" s="236">
        <f t="shared" si="91"/>
        <v>0</v>
      </c>
      <c r="W580" s="236">
        <f t="shared" si="92"/>
        <v>0</v>
      </c>
      <c r="X580" s="236">
        <f t="shared" si="93"/>
        <v>0</v>
      </c>
      <c r="Y580" s="238">
        <f t="shared" si="96"/>
        <v>0</v>
      </c>
      <c r="Z580" s="238">
        <f t="shared" si="97"/>
        <v>0</v>
      </c>
      <c r="AB580" s="219">
        <v>0</v>
      </c>
      <c r="AC580" s="462">
        <f t="shared" si="98"/>
        <v>0</v>
      </c>
    </row>
    <row r="581" spans="1:29" ht="45" x14ac:dyDescent="0.25">
      <c r="A581" s="191" t="s">
        <v>1271</v>
      </c>
      <c r="B581" s="228" t="s">
        <v>1713</v>
      </c>
      <c r="C581" s="193" t="s">
        <v>1714</v>
      </c>
      <c r="D581" s="193"/>
      <c r="E581" s="194">
        <v>1367.14</v>
      </c>
      <c r="F581" s="229">
        <v>1367.14</v>
      </c>
      <c r="G581" s="230" t="s">
        <v>1715</v>
      </c>
      <c r="H581" s="231">
        <v>0</v>
      </c>
      <c r="I581" s="251">
        <v>0</v>
      </c>
      <c r="J581" s="232">
        <v>0</v>
      </c>
      <c r="K581" s="232">
        <v>0</v>
      </c>
      <c r="L581" s="233">
        <v>0</v>
      </c>
      <c r="M581" s="232">
        <f t="shared" si="94"/>
        <v>0</v>
      </c>
      <c r="N581" s="234">
        <v>0</v>
      </c>
      <c r="O581" s="232">
        <f t="shared" si="95"/>
        <v>0</v>
      </c>
      <c r="P581" s="243"/>
      <c r="Q581" s="216"/>
      <c r="R581" s="236">
        <f t="shared" si="88"/>
        <v>0</v>
      </c>
      <c r="S581" s="237">
        <v>0</v>
      </c>
      <c r="T581" s="236">
        <f t="shared" si="89"/>
        <v>0</v>
      </c>
      <c r="U581" s="236">
        <f t="shared" si="90"/>
        <v>0</v>
      </c>
      <c r="V581" s="236">
        <f t="shared" si="91"/>
        <v>0</v>
      </c>
      <c r="W581" s="236">
        <f t="shared" si="92"/>
        <v>0</v>
      </c>
      <c r="X581" s="236">
        <f t="shared" si="93"/>
        <v>0</v>
      </c>
      <c r="Y581" s="238">
        <f t="shared" si="96"/>
        <v>0</v>
      </c>
      <c r="Z581" s="238">
        <f t="shared" si="97"/>
        <v>0</v>
      </c>
      <c r="AB581" s="219">
        <v>0</v>
      </c>
      <c r="AC581" s="462">
        <f t="shared" si="98"/>
        <v>0</v>
      </c>
    </row>
    <row r="582" spans="1:29" ht="18" x14ac:dyDescent="0.25">
      <c r="A582" s="191" t="s">
        <v>1271</v>
      </c>
      <c r="B582" s="228" t="s">
        <v>1716</v>
      </c>
      <c r="C582" s="193" t="s">
        <v>1717</v>
      </c>
      <c r="D582" s="193"/>
      <c r="E582" s="194">
        <v>39</v>
      </c>
      <c r="F582" s="229">
        <v>39</v>
      </c>
      <c r="G582" s="230" t="s">
        <v>33</v>
      </c>
      <c r="H582" s="231">
        <v>0</v>
      </c>
      <c r="I582" s="251">
        <v>0</v>
      </c>
      <c r="J582" s="232">
        <v>0</v>
      </c>
      <c r="K582" s="232">
        <v>0</v>
      </c>
      <c r="L582" s="233">
        <v>0</v>
      </c>
      <c r="M582" s="232">
        <f t="shared" si="94"/>
        <v>0</v>
      </c>
      <c r="N582" s="234">
        <v>0</v>
      </c>
      <c r="O582" s="232">
        <f t="shared" si="95"/>
        <v>0</v>
      </c>
      <c r="P582" s="243"/>
      <c r="Q582" s="216"/>
      <c r="R582" s="236">
        <f t="shared" si="88"/>
        <v>0</v>
      </c>
      <c r="S582" s="237">
        <v>0</v>
      </c>
      <c r="T582" s="236">
        <f t="shared" si="89"/>
        <v>0</v>
      </c>
      <c r="U582" s="236">
        <f t="shared" si="90"/>
        <v>0</v>
      </c>
      <c r="V582" s="236">
        <f t="shared" si="91"/>
        <v>0</v>
      </c>
      <c r="W582" s="236">
        <f t="shared" si="92"/>
        <v>0</v>
      </c>
      <c r="X582" s="236">
        <f t="shared" si="93"/>
        <v>0</v>
      </c>
      <c r="Y582" s="238">
        <f t="shared" si="96"/>
        <v>0</v>
      </c>
      <c r="Z582" s="238">
        <f t="shared" si="97"/>
        <v>0</v>
      </c>
      <c r="AB582" s="219">
        <v>0</v>
      </c>
      <c r="AC582" s="462">
        <f t="shared" si="98"/>
        <v>0</v>
      </c>
    </row>
    <row r="583" spans="1:29" ht="18" x14ac:dyDescent="0.25">
      <c r="A583" s="191" t="s">
        <v>1271</v>
      </c>
      <c r="B583" s="228" t="s">
        <v>1718</v>
      </c>
      <c r="C583" s="193" t="s">
        <v>1719</v>
      </c>
      <c r="D583" s="193"/>
      <c r="E583" s="194">
        <v>55.68</v>
      </c>
      <c r="F583" s="229">
        <v>55.68</v>
      </c>
      <c r="G583" s="230" t="s">
        <v>33</v>
      </c>
      <c r="H583" s="231">
        <v>0</v>
      </c>
      <c r="I583" s="251">
        <v>0</v>
      </c>
      <c r="J583" s="232">
        <v>0</v>
      </c>
      <c r="K583" s="232">
        <v>0</v>
      </c>
      <c r="L583" s="233">
        <v>0</v>
      </c>
      <c r="M583" s="232">
        <f t="shared" si="94"/>
        <v>0</v>
      </c>
      <c r="N583" s="234">
        <v>0</v>
      </c>
      <c r="O583" s="232">
        <f t="shared" si="95"/>
        <v>0</v>
      </c>
      <c r="P583" s="243"/>
      <c r="Q583" s="216"/>
      <c r="R583" s="236">
        <f t="shared" si="88"/>
        <v>0</v>
      </c>
      <c r="S583" s="237">
        <v>0</v>
      </c>
      <c r="T583" s="236">
        <f t="shared" si="89"/>
        <v>0</v>
      </c>
      <c r="U583" s="236">
        <f t="shared" si="90"/>
        <v>0</v>
      </c>
      <c r="V583" s="236">
        <f t="shared" si="91"/>
        <v>0</v>
      </c>
      <c r="W583" s="236">
        <f t="shared" si="92"/>
        <v>0</v>
      </c>
      <c r="X583" s="236">
        <f t="shared" si="93"/>
        <v>0</v>
      </c>
      <c r="Y583" s="238">
        <f t="shared" si="96"/>
        <v>0</v>
      </c>
      <c r="Z583" s="238">
        <f t="shared" si="97"/>
        <v>0</v>
      </c>
      <c r="AB583" s="219">
        <v>0</v>
      </c>
      <c r="AC583" s="462">
        <f t="shared" si="98"/>
        <v>0</v>
      </c>
    </row>
    <row r="584" spans="1:29" ht="42.75" x14ac:dyDescent="0.25">
      <c r="A584" s="191" t="s">
        <v>1540</v>
      </c>
      <c r="B584" s="228" t="s">
        <v>1573</v>
      </c>
      <c r="C584" s="193" t="s">
        <v>1574</v>
      </c>
      <c r="D584" s="193"/>
      <c r="E584" s="194">
        <v>1408.24</v>
      </c>
      <c r="F584" s="229">
        <v>1408.24</v>
      </c>
      <c r="G584" s="230" t="s">
        <v>33</v>
      </c>
      <c r="H584" s="231">
        <v>0</v>
      </c>
      <c r="I584" s="251">
        <v>0</v>
      </c>
      <c r="J584" s="232">
        <v>0</v>
      </c>
      <c r="K584" s="232">
        <v>0</v>
      </c>
      <c r="L584" s="233">
        <v>0</v>
      </c>
      <c r="M584" s="232">
        <f t="shared" si="94"/>
        <v>0</v>
      </c>
      <c r="N584" s="234">
        <v>0</v>
      </c>
      <c r="O584" s="232">
        <f t="shared" si="95"/>
        <v>0</v>
      </c>
      <c r="P584" s="242"/>
      <c r="Q584" s="216"/>
      <c r="R584" s="236">
        <f t="shared" si="88"/>
        <v>0</v>
      </c>
      <c r="S584" s="237">
        <v>0</v>
      </c>
      <c r="T584" s="236">
        <f t="shared" si="89"/>
        <v>0</v>
      </c>
      <c r="U584" s="236">
        <f t="shared" si="90"/>
        <v>0</v>
      </c>
      <c r="V584" s="236">
        <f t="shared" si="91"/>
        <v>0</v>
      </c>
      <c r="W584" s="236">
        <f t="shared" si="92"/>
        <v>0</v>
      </c>
      <c r="X584" s="236">
        <f t="shared" si="93"/>
        <v>0</v>
      </c>
      <c r="Y584" s="238">
        <f t="shared" si="96"/>
        <v>0</v>
      </c>
      <c r="Z584" s="238">
        <f t="shared" si="97"/>
        <v>0</v>
      </c>
      <c r="AB584" s="219">
        <v>0</v>
      </c>
      <c r="AC584" s="462">
        <f t="shared" si="98"/>
        <v>0</v>
      </c>
    </row>
    <row r="585" spans="1:29" x14ac:dyDescent="0.25">
      <c r="A585" s="191" t="s">
        <v>1423</v>
      </c>
      <c r="B585" s="228" t="s">
        <v>1971</v>
      </c>
      <c r="C585" s="193" t="s">
        <v>1972</v>
      </c>
      <c r="D585" s="193"/>
      <c r="E585" s="194">
        <v>0</v>
      </c>
      <c r="F585" s="229">
        <v>0</v>
      </c>
      <c r="G585" s="230" t="s">
        <v>33</v>
      </c>
      <c r="H585" s="231">
        <v>0</v>
      </c>
      <c r="I585" s="251">
        <v>0</v>
      </c>
      <c r="J585" s="232">
        <v>0</v>
      </c>
      <c r="K585" s="232">
        <v>0</v>
      </c>
      <c r="L585" s="233">
        <v>0</v>
      </c>
      <c r="M585" s="232">
        <f t="shared" si="94"/>
        <v>0</v>
      </c>
      <c r="N585" s="234">
        <v>0</v>
      </c>
      <c r="O585" s="232">
        <f t="shared" si="95"/>
        <v>0</v>
      </c>
      <c r="P585" s="243"/>
      <c r="Q585" s="216"/>
      <c r="R585" s="236">
        <f t="shared" ref="R585:R648" si="99">H585*E585</f>
        <v>0</v>
      </c>
      <c r="S585" s="237">
        <v>0</v>
      </c>
      <c r="T585" s="236">
        <f t="shared" ref="T585:T648" si="100">I585*F585</f>
        <v>0</v>
      </c>
      <c r="U585" s="236">
        <f t="shared" ref="U585:U648" si="101">F585*J585</f>
        <v>0</v>
      </c>
      <c r="V585" s="236">
        <f t="shared" ref="V585:V648" si="102">F585*K585</f>
        <v>0</v>
      </c>
      <c r="W585" s="236">
        <f t="shared" ref="W585:W648" si="103">F585*L585</f>
        <v>0</v>
      </c>
      <c r="X585" s="236">
        <f t="shared" ref="X585:X648" si="104">R585+S585+T585+U585-V585-W585</f>
        <v>0</v>
      </c>
      <c r="Y585" s="238">
        <f t="shared" si="96"/>
        <v>0</v>
      </c>
      <c r="Z585" s="238">
        <f t="shared" si="97"/>
        <v>0</v>
      </c>
      <c r="AB585" s="219">
        <v>0</v>
      </c>
      <c r="AC585" s="462">
        <f t="shared" si="98"/>
        <v>0</v>
      </c>
    </row>
    <row r="586" spans="1:29" ht="42.75" x14ac:dyDescent="0.25">
      <c r="A586" s="191" t="s">
        <v>1540</v>
      </c>
      <c r="B586" s="228" t="s">
        <v>1575</v>
      </c>
      <c r="C586" s="193" t="s">
        <v>1576</v>
      </c>
      <c r="D586" s="193"/>
      <c r="E586" s="194">
        <v>644.4</v>
      </c>
      <c r="F586" s="229">
        <v>644.4</v>
      </c>
      <c r="G586" s="230" t="s">
        <v>33</v>
      </c>
      <c r="H586" s="231">
        <v>0</v>
      </c>
      <c r="I586" s="251">
        <v>0</v>
      </c>
      <c r="J586" s="232">
        <v>0</v>
      </c>
      <c r="K586" s="232">
        <v>0</v>
      </c>
      <c r="L586" s="233">
        <v>0</v>
      </c>
      <c r="M586" s="232">
        <f t="shared" ref="M586:M649" si="105">H586+I586+J586-K586-L586</f>
        <v>0</v>
      </c>
      <c r="N586" s="234">
        <v>0</v>
      </c>
      <c r="O586" s="232">
        <f t="shared" ref="O586:O649" si="106">N586-M586</f>
        <v>0</v>
      </c>
      <c r="P586" s="243"/>
      <c r="Q586" s="216"/>
      <c r="R586" s="236">
        <f t="shared" si="99"/>
        <v>0</v>
      </c>
      <c r="S586" s="237">
        <v>0</v>
      </c>
      <c r="T586" s="236">
        <f t="shared" si="100"/>
        <v>0</v>
      </c>
      <c r="U586" s="236">
        <f t="shared" si="101"/>
        <v>0</v>
      </c>
      <c r="V586" s="236">
        <f t="shared" si="102"/>
        <v>0</v>
      </c>
      <c r="W586" s="236">
        <f t="shared" si="103"/>
        <v>0</v>
      </c>
      <c r="X586" s="236">
        <f t="shared" si="104"/>
        <v>0</v>
      </c>
      <c r="Y586" s="238">
        <f t="shared" ref="Y586:Y649" si="107">M586*F586</f>
        <v>0</v>
      </c>
      <c r="Z586" s="238">
        <f t="shared" ref="Z586:Z649" si="108">Y586-X586</f>
        <v>0</v>
      </c>
      <c r="AB586" s="219">
        <v>0</v>
      </c>
      <c r="AC586" s="462">
        <f t="shared" ref="AC586:AC649" si="109">AB586-R586</f>
        <v>0</v>
      </c>
    </row>
    <row r="587" spans="1:29" ht="45" x14ac:dyDescent="0.25">
      <c r="A587" s="191" t="s">
        <v>674</v>
      </c>
      <c r="B587" s="228" t="s">
        <v>831</v>
      </c>
      <c r="C587" s="193" t="s">
        <v>832</v>
      </c>
      <c r="D587" s="193"/>
      <c r="E587" s="194">
        <v>26</v>
      </c>
      <c r="F587" s="229">
        <v>26</v>
      </c>
      <c r="G587" s="230" t="s">
        <v>33</v>
      </c>
      <c r="H587" s="231">
        <v>0</v>
      </c>
      <c r="I587" s="251">
        <v>0</v>
      </c>
      <c r="J587" s="232">
        <v>0</v>
      </c>
      <c r="K587" s="232">
        <v>0</v>
      </c>
      <c r="L587" s="233">
        <v>0</v>
      </c>
      <c r="M587" s="232">
        <f t="shared" si="105"/>
        <v>0</v>
      </c>
      <c r="N587" s="234">
        <v>0</v>
      </c>
      <c r="O587" s="232">
        <f t="shared" si="106"/>
        <v>0</v>
      </c>
      <c r="P587" s="243"/>
      <c r="Q587" s="216"/>
      <c r="R587" s="236">
        <f t="shared" si="99"/>
        <v>0</v>
      </c>
      <c r="S587" s="237">
        <v>0</v>
      </c>
      <c r="T587" s="236">
        <f t="shared" si="100"/>
        <v>0</v>
      </c>
      <c r="U587" s="236">
        <f t="shared" si="101"/>
        <v>0</v>
      </c>
      <c r="V587" s="236">
        <f t="shared" si="102"/>
        <v>0</v>
      </c>
      <c r="W587" s="236">
        <f t="shared" si="103"/>
        <v>0</v>
      </c>
      <c r="X587" s="236">
        <f t="shared" si="104"/>
        <v>0</v>
      </c>
      <c r="Y587" s="238">
        <f t="shared" si="107"/>
        <v>0</v>
      </c>
      <c r="Z587" s="238">
        <f t="shared" si="108"/>
        <v>0</v>
      </c>
      <c r="AB587" s="219">
        <v>0</v>
      </c>
      <c r="AC587" s="462">
        <f t="shared" si="109"/>
        <v>0</v>
      </c>
    </row>
    <row r="588" spans="1:29" ht="45" x14ac:dyDescent="0.25">
      <c r="A588" s="191" t="s">
        <v>1540</v>
      </c>
      <c r="B588" s="228" t="s">
        <v>1577</v>
      </c>
      <c r="C588" s="193" t="s">
        <v>1578</v>
      </c>
      <c r="D588" s="193"/>
      <c r="E588" s="194">
        <v>655.04999999999995</v>
      </c>
      <c r="F588" s="229">
        <v>655.04999999999995</v>
      </c>
      <c r="G588" s="230" t="s">
        <v>33</v>
      </c>
      <c r="H588" s="231">
        <v>1</v>
      </c>
      <c r="I588" s="251">
        <v>0</v>
      </c>
      <c r="J588" s="232">
        <v>0</v>
      </c>
      <c r="K588" s="232">
        <v>0</v>
      </c>
      <c r="L588" s="233">
        <v>0</v>
      </c>
      <c r="M588" s="232">
        <f t="shared" si="105"/>
        <v>1</v>
      </c>
      <c r="N588" s="234">
        <v>1</v>
      </c>
      <c r="O588" s="232">
        <f t="shared" si="106"/>
        <v>0</v>
      </c>
      <c r="P588" s="243"/>
      <c r="Q588" s="216"/>
      <c r="R588" s="236">
        <f t="shared" si="99"/>
        <v>655.04999999999995</v>
      </c>
      <c r="S588" s="237">
        <v>0</v>
      </c>
      <c r="T588" s="236">
        <f t="shared" si="100"/>
        <v>0</v>
      </c>
      <c r="U588" s="236">
        <f t="shared" si="101"/>
        <v>0</v>
      </c>
      <c r="V588" s="236">
        <f t="shared" si="102"/>
        <v>0</v>
      </c>
      <c r="W588" s="236">
        <f t="shared" si="103"/>
        <v>0</v>
      </c>
      <c r="X588" s="236">
        <f t="shared" si="104"/>
        <v>655.04999999999995</v>
      </c>
      <c r="Y588" s="238">
        <f t="shared" si="107"/>
        <v>655.04999999999995</v>
      </c>
      <c r="Z588" s="238">
        <f t="shared" si="108"/>
        <v>0</v>
      </c>
      <c r="AB588" s="219">
        <v>655.04999999999995</v>
      </c>
      <c r="AC588" s="462">
        <f t="shared" si="109"/>
        <v>0</v>
      </c>
    </row>
    <row r="589" spans="1:29" ht="45" x14ac:dyDescent="0.25">
      <c r="A589" s="191" t="s">
        <v>228</v>
      </c>
      <c r="B589" s="228" t="s">
        <v>450</v>
      </c>
      <c r="C589" s="193" t="s">
        <v>451</v>
      </c>
      <c r="D589" s="193"/>
      <c r="E589" s="205">
        <v>53</v>
      </c>
      <c r="F589" s="255">
        <v>53</v>
      </c>
      <c r="G589" s="230" t="s">
        <v>33</v>
      </c>
      <c r="H589" s="231">
        <v>0</v>
      </c>
      <c r="I589" s="251">
        <v>0</v>
      </c>
      <c r="J589" s="232">
        <v>0</v>
      </c>
      <c r="K589" s="232">
        <v>0</v>
      </c>
      <c r="L589" s="233">
        <v>0</v>
      </c>
      <c r="M589" s="232">
        <f t="shared" si="105"/>
        <v>0</v>
      </c>
      <c r="N589" s="234">
        <v>0</v>
      </c>
      <c r="O589" s="232">
        <f t="shared" si="106"/>
        <v>0</v>
      </c>
      <c r="P589" s="242"/>
      <c r="Q589" s="216"/>
      <c r="R589" s="236">
        <f t="shared" si="99"/>
        <v>0</v>
      </c>
      <c r="S589" s="237">
        <v>0</v>
      </c>
      <c r="T589" s="236">
        <f t="shared" si="100"/>
        <v>0</v>
      </c>
      <c r="U589" s="236">
        <f t="shared" si="101"/>
        <v>0</v>
      </c>
      <c r="V589" s="236">
        <f t="shared" si="102"/>
        <v>0</v>
      </c>
      <c r="W589" s="236">
        <f t="shared" si="103"/>
        <v>0</v>
      </c>
      <c r="X589" s="236">
        <f t="shared" si="104"/>
        <v>0</v>
      </c>
      <c r="Y589" s="238">
        <f t="shared" si="107"/>
        <v>0</v>
      </c>
      <c r="Z589" s="238">
        <f t="shared" si="108"/>
        <v>0</v>
      </c>
      <c r="AB589" s="219">
        <v>0</v>
      </c>
      <c r="AC589" s="462">
        <f t="shared" si="109"/>
        <v>0</v>
      </c>
    </row>
    <row r="590" spans="1:29" ht="45" x14ac:dyDescent="0.25">
      <c r="A590" s="191"/>
      <c r="B590" s="228" t="s">
        <v>2481</v>
      </c>
      <c r="C590" s="228" t="s">
        <v>2117</v>
      </c>
      <c r="D590" s="228"/>
      <c r="E590" s="194">
        <v>66</v>
      </c>
      <c r="F590" s="229">
        <v>66</v>
      </c>
      <c r="G590" s="230" t="s">
        <v>33</v>
      </c>
      <c r="H590" s="231">
        <v>0</v>
      </c>
      <c r="I590" s="251">
        <v>0</v>
      </c>
      <c r="J590" s="232">
        <v>0</v>
      </c>
      <c r="K590" s="232">
        <v>0</v>
      </c>
      <c r="L590" s="233">
        <v>0</v>
      </c>
      <c r="M590" s="232">
        <f t="shared" si="105"/>
        <v>0</v>
      </c>
      <c r="N590" s="234">
        <v>0</v>
      </c>
      <c r="O590" s="232">
        <f t="shared" si="106"/>
        <v>0</v>
      </c>
      <c r="P590" s="242"/>
      <c r="Q590" s="216"/>
      <c r="R590" s="236">
        <f t="shared" si="99"/>
        <v>0</v>
      </c>
      <c r="S590" s="237">
        <v>0</v>
      </c>
      <c r="T590" s="236">
        <f t="shared" si="100"/>
        <v>0</v>
      </c>
      <c r="U590" s="236">
        <f t="shared" si="101"/>
        <v>0</v>
      </c>
      <c r="V590" s="236">
        <f t="shared" si="102"/>
        <v>0</v>
      </c>
      <c r="W590" s="236">
        <f t="shared" si="103"/>
        <v>0</v>
      </c>
      <c r="X590" s="236">
        <f t="shared" si="104"/>
        <v>0</v>
      </c>
      <c r="Y590" s="238">
        <f t="shared" si="107"/>
        <v>0</v>
      </c>
      <c r="Z590" s="238">
        <f t="shared" si="108"/>
        <v>0</v>
      </c>
      <c r="AB590" s="219">
        <v>0</v>
      </c>
      <c r="AC590" s="462">
        <f t="shared" si="109"/>
        <v>0</v>
      </c>
    </row>
    <row r="591" spans="1:29" ht="30" x14ac:dyDescent="0.25">
      <c r="A591" s="191" t="s">
        <v>228</v>
      </c>
      <c r="B591" s="228" t="s">
        <v>452</v>
      </c>
      <c r="C591" s="193" t="s">
        <v>453</v>
      </c>
      <c r="D591" s="193"/>
      <c r="E591" s="194">
        <v>103.91</v>
      </c>
      <c r="F591" s="229">
        <v>103.91</v>
      </c>
      <c r="G591" s="230" t="s">
        <v>33</v>
      </c>
      <c r="H591" s="231">
        <v>7</v>
      </c>
      <c r="I591" s="251">
        <v>0</v>
      </c>
      <c r="J591" s="232">
        <v>0</v>
      </c>
      <c r="K591" s="232">
        <v>0</v>
      </c>
      <c r="L591" s="233">
        <v>0</v>
      </c>
      <c r="M591" s="232">
        <f t="shared" si="105"/>
        <v>7</v>
      </c>
      <c r="N591" s="234">
        <v>7</v>
      </c>
      <c r="O591" s="232">
        <f t="shared" si="106"/>
        <v>0</v>
      </c>
      <c r="P591" s="243"/>
      <c r="Q591" s="216"/>
      <c r="R591" s="236">
        <f t="shared" si="99"/>
        <v>727.37</v>
      </c>
      <c r="S591" s="237">
        <v>0</v>
      </c>
      <c r="T591" s="236">
        <f t="shared" si="100"/>
        <v>0</v>
      </c>
      <c r="U591" s="236">
        <f t="shared" si="101"/>
        <v>0</v>
      </c>
      <c r="V591" s="236">
        <f t="shared" si="102"/>
        <v>0</v>
      </c>
      <c r="W591" s="236">
        <f t="shared" si="103"/>
        <v>0</v>
      </c>
      <c r="X591" s="236">
        <f t="shared" si="104"/>
        <v>727.37</v>
      </c>
      <c r="Y591" s="238">
        <f t="shared" si="107"/>
        <v>727.37</v>
      </c>
      <c r="Z591" s="238">
        <f t="shared" si="108"/>
        <v>0</v>
      </c>
      <c r="AB591" s="219">
        <v>727.37</v>
      </c>
      <c r="AC591" s="462">
        <f t="shared" si="109"/>
        <v>0</v>
      </c>
    </row>
    <row r="592" spans="1:29" ht="45" x14ac:dyDescent="0.25">
      <c r="A592" s="191" t="s">
        <v>1540</v>
      </c>
      <c r="B592" s="228" t="s">
        <v>1579</v>
      </c>
      <c r="C592" s="193" t="s">
        <v>1580</v>
      </c>
      <c r="D592" s="193"/>
      <c r="E592" s="194">
        <v>170.14</v>
      </c>
      <c r="F592" s="229">
        <v>170.14</v>
      </c>
      <c r="G592" s="230" t="s">
        <v>1368</v>
      </c>
      <c r="H592" s="231">
        <v>0</v>
      </c>
      <c r="I592" s="251">
        <v>0</v>
      </c>
      <c r="J592" s="232">
        <v>0</v>
      </c>
      <c r="K592" s="232">
        <v>0</v>
      </c>
      <c r="L592" s="233">
        <v>0</v>
      </c>
      <c r="M592" s="232">
        <f t="shared" si="105"/>
        <v>0</v>
      </c>
      <c r="N592" s="234">
        <v>0</v>
      </c>
      <c r="O592" s="232">
        <f t="shared" si="106"/>
        <v>0</v>
      </c>
      <c r="P592" s="243"/>
      <c r="Q592" s="216"/>
      <c r="R592" s="236">
        <f t="shared" si="99"/>
        <v>0</v>
      </c>
      <c r="S592" s="237">
        <v>0</v>
      </c>
      <c r="T592" s="236">
        <f t="shared" si="100"/>
        <v>0</v>
      </c>
      <c r="U592" s="236">
        <f t="shared" si="101"/>
        <v>0</v>
      </c>
      <c r="V592" s="236">
        <f t="shared" si="102"/>
        <v>0</v>
      </c>
      <c r="W592" s="236">
        <f t="shared" si="103"/>
        <v>0</v>
      </c>
      <c r="X592" s="236">
        <f t="shared" si="104"/>
        <v>0</v>
      </c>
      <c r="Y592" s="238">
        <f t="shared" si="107"/>
        <v>0</v>
      </c>
      <c r="Z592" s="238">
        <f t="shared" si="108"/>
        <v>0</v>
      </c>
      <c r="AB592" s="219">
        <v>0</v>
      </c>
      <c r="AC592" s="462">
        <f t="shared" si="109"/>
        <v>0</v>
      </c>
    </row>
    <row r="593" spans="1:29" ht="30" x14ac:dyDescent="0.25">
      <c r="A593" s="191" t="s">
        <v>228</v>
      </c>
      <c r="B593" s="228" t="s">
        <v>454</v>
      </c>
      <c r="C593" s="193" t="s">
        <v>455</v>
      </c>
      <c r="D593" s="193"/>
      <c r="E593" s="194">
        <v>440.8</v>
      </c>
      <c r="F593" s="229">
        <v>440.8</v>
      </c>
      <c r="G593" s="230" t="s">
        <v>33</v>
      </c>
      <c r="H593" s="231">
        <v>0</v>
      </c>
      <c r="I593" s="251">
        <v>0</v>
      </c>
      <c r="J593" s="232">
        <v>0</v>
      </c>
      <c r="K593" s="232">
        <v>0</v>
      </c>
      <c r="L593" s="233">
        <v>0</v>
      </c>
      <c r="M593" s="232">
        <f t="shared" si="105"/>
        <v>0</v>
      </c>
      <c r="N593" s="234">
        <v>0</v>
      </c>
      <c r="O593" s="232">
        <f t="shared" si="106"/>
        <v>0</v>
      </c>
      <c r="P593" s="243"/>
      <c r="Q593" s="216"/>
      <c r="R593" s="236">
        <f t="shared" si="99"/>
        <v>0</v>
      </c>
      <c r="S593" s="237">
        <v>0</v>
      </c>
      <c r="T593" s="236">
        <f t="shared" si="100"/>
        <v>0</v>
      </c>
      <c r="U593" s="236">
        <f t="shared" si="101"/>
        <v>0</v>
      </c>
      <c r="V593" s="236">
        <f t="shared" si="102"/>
        <v>0</v>
      </c>
      <c r="W593" s="236">
        <f t="shared" si="103"/>
        <v>0</v>
      </c>
      <c r="X593" s="236">
        <f t="shared" si="104"/>
        <v>0</v>
      </c>
      <c r="Y593" s="238">
        <f t="shared" si="107"/>
        <v>0</v>
      </c>
      <c r="Z593" s="238">
        <f t="shared" si="108"/>
        <v>0</v>
      </c>
      <c r="AB593" s="219">
        <v>0</v>
      </c>
      <c r="AC593" s="462">
        <f t="shared" si="109"/>
        <v>0</v>
      </c>
    </row>
    <row r="594" spans="1:29" ht="30" x14ac:dyDescent="0.25">
      <c r="A594" s="191" t="s">
        <v>228</v>
      </c>
      <c r="B594" s="228" t="s">
        <v>456</v>
      </c>
      <c r="C594" s="193" t="s">
        <v>457</v>
      </c>
      <c r="D594" s="193"/>
      <c r="E594" s="194">
        <v>22.63</v>
      </c>
      <c r="F594" s="229">
        <v>22.63</v>
      </c>
      <c r="G594" s="230" t="s">
        <v>33</v>
      </c>
      <c r="H594" s="231">
        <v>0</v>
      </c>
      <c r="I594" s="251">
        <v>0</v>
      </c>
      <c r="J594" s="232">
        <v>0</v>
      </c>
      <c r="K594" s="232">
        <v>0</v>
      </c>
      <c r="L594" s="233">
        <v>0</v>
      </c>
      <c r="M594" s="232">
        <f t="shared" si="105"/>
        <v>0</v>
      </c>
      <c r="N594" s="234">
        <v>0</v>
      </c>
      <c r="O594" s="232">
        <f t="shared" si="106"/>
        <v>0</v>
      </c>
      <c r="P594" s="243"/>
      <c r="Q594" s="216"/>
      <c r="R594" s="236">
        <f t="shared" si="99"/>
        <v>0</v>
      </c>
      <c r="S594" s="237">
        <v>0</v>
      </c>
      <c r="T594" s="236">
        <f t="shared" si="100"/>
        <v>0</v>
      </c>
      <c r="U594" s="236">
        <f t="shared" si="101"/>
        <v>0</v>
      </c>
      <c r="V594" s="236">
        <f t="shared" si="102"/>
        <v>0</v>
      </c>
      <c r="W594" s="236">
        <f t="shared" si="103"/>
        <v>0</v>
      </c>
      <c r="X594" s="236">
        <f t="shared" si="104"/>
        <v>0</v>
      </c>
      <c r="Y594" s="238">
        <f t="shared" si="107"/>
        <v>0</v>
      </c>
      <c r="Z594" s="238">
        <f t="shared" si="108"/>
        <v>0</v>
      </c>
      <c r="AB594" s="219">
        <v>0</v>
      </c>
      <c r="AC594" s="462">
        <f t="shared" si="109"/>
        <v>0</v>
      </c>
    </row>
    <row r="595" spans="1:29" ht="30" x14ac:dyDescent="0.25">
      <c r="A595" s="191" t="s">
        <v>1436</v>
      </c>
      <c r="B595" s="228" t="s">
        <v>1473</v>
      </c>
      <c r="C595" s="193" t="s">
        <v>1474</v>
      </c>
      <c r="D595" s="193"/>
      <c r="E595" s="194">
        <v>29</v>
      </c>
      <c r="F595" s="229">
        <v>29</v>
      </c>
      <c r="G595" s="230" t="s">
        <v>1475</v>
      </c>
      <c r="H595" s="231">
        <v>0</v>
      </c>
      <c r="I595" s="251">
        <v>0</v>
      </c>
      <c r="J595" s="232">
        <v>0</v>
      </c>
      <c r="K595" s="232">
        <v>0</v>
      </c>
      <c r="L595" s="233">
        <v>0</v>
      </c>
      <c r="M595" s="232">
        <f t="shared" si="105"/>
        <v>0</v>
      </c>
      <c r="N595" s="234">
        <v>0</v>
      </c>
      <c r="O595" s="232">
        <f t="shared" si="106"/>
        <v>0</v>
      </c>
      <c r="P595" s="243"/>
      <c r="Q595" s="216"/>
      <c r="R595" s="236">
        <f t="shared" si="99"/>
        <v>0</v>
      </c>
      <c r="S595" s="237">
        <v>0</v>
      </c>
      <c r="T595" s="236">
        <f t="shared" si="100"/>
        <v>0</v>
      </c>
      <c r="U595" s="236">
        <f t="shared" si="101"/>
        <v>0</v>
      </c>
      <c r="V595" s="236">
        <f t="shared" si="102"/>
        <v>0</v>
      </c>
      <c r="W595" s="236">
        <f t="shared" si="103"/>
        <v>0</v>
      </c>
      <c r="X595" s="236">
        <f t="shared" si="104"/>
        <v>0</v>
      </c>
      <c r="Y595" s="238">
        <f t="shared" si="107"/>
        <v>0</v>
      </c>
      <c r="Z595" s="238">
        <f t="shared" si="108"/>
        <v>0</v>
      </c>
      <c r="AB595" s="219">
        <v>0</v>
      </c>
      <c r="AC595" s="462">
        <f t="shared" si="109"/>
        <v>0</v>
      </c>
    </row>
    <row r="596" spans="1:29" ht="30" x14ac:dyDescent="0.25">
      <c r="A596" s="191"/>
      <c r="B596" s="228" t="s">
        <v>458</v>
      </c>
      <c r="C596" s="193" t="s">
        <v>459</v>
      </c>
      <c r="D596" s="193"/>
      <c r="E596" s="194">
        <v>33.520000000000003</v>
      </c>
      <c r="F596" s="229">
        <v>33.520000000000003</v>
      </c>
      <c r="G596" s="230" t="s">
        <v>33</v>
      </c>
      <c r="H596" s="231">
        <v>0</v>
      </c>
      <c r="I596" s="251">
        <v>0</v>
      </c>
      <c r="J596" s="232">
        <v>0</v>
      </c>
      <c r="K596" s="232">
        <v>0</v>
      </c>
      <c r="L596" s="233">
        <v>0</v>
      </c>
      <c r="M596" s="232">
        <f t="shared" si="105"/>
        <v>0</v>
      </c>
      <c r="N596" s="234">
        <v>0</v>
      </c>
      <c r="O596" s="232">
        <f t="shared" si="106"/>
        <v>0</v>
      </c>
      <c r="P596" s="243"/>
      <c r="Q596" s="216"/>
      <c r="R596" s="236">
        <f t="shared" si="99"/>
        <v>0</v>
      </c>
      <c r="S596" s="237">
        <v>0</v>
      </c>
      <c r="T596" s="236">
        <f t="shared" si="100"/>
        <v>0</v>
      </c>
      <c r="U596" s="236">
        <f t="shared" si="101"/>
        <v>0</v>
      </c>
      <c r="V596" s="236">
        <f t="shared" si="102"/>
        <v>0</v>
      </c>
      <c r="W596" s="236">
        <f t="shared" si="103"/>
        <v>0</v>
      </c>
      <c r="X596" s="236">
        <f t="shared" si="104"/>
        <v>0</v>
      </c>
      <c r="Y596" s="238">
        <f t="shared" si="107"/>
        <v>0</v>
      </c>
      <c r="Z596" s="238">
        <f t="shared" si="108"/>
        <v>0</v>
      </c>
      <c r="AB596" s="219">
        <v>0</v>
      </c>
      <c r="AC596" s="462">
        <f t="shared" si="109"/>
        <v>0</v>
      </c>
    </row>
    <row r="597" spans="1:29" ht="30" x14ac:dyDescent="0.25">
      <c r="A597" s="191" t="s">
        <v>674</v>
      </c>
      <c r="B597" s="228" t="s">
        <v>833</v>
      </c>
      <c r="C597" s="193" t="s">
        <v>834</v>
      </c>
      <c r="D597" s="193"/>
      <c r="E597" s="194">
        <v>189.6</v>
      </c>
      <c r="F597" s="229">
        <v>189.6</v>
      </c>
      <c r="G597" s="230" t="s">
        <v>33</v>
      </c>
      <c r="H597" s="231">
        <v>0</v>
      </c>
      <c r="I597" s="251">
        <v>0</v>
      </c>
      <c r="J597" s="232">
        <v>0</v>
      </c>
      <c r="K597" s="232">
        <v>0</v>
      </c>
      <c r="L597" s="233">
        <v>0</v>
      </c>
      <c r="M597" s="232">
        <f t="shared" si="105"/>
        <v>0</v>
      </c>
      <c r="N597" s="234">
        <v>0</v>
      </c>
      <c r="O597" s="232">
        <f t="shared" si="106"/>
        <v>0</v>
      </c>
      <c r="P597" s="243"/>
      <c r="Q597" s="216"/>
      <c r="R597" s="236">
        <f t="shared" si="99"/>
        <v>0</v>
      </c>
      <c r="S597" s="237">
        <v>0</v>
      </c>
      <c r="T597" s="236">
        <f t="shared" si="100"/>
        <v>0</v>
      </c>
      <c r="U597" s="236">
        <f t="shared" si="101"/>
        <v>0</v>
      </c>
      <c r="V597" s="236">
        <f t="shared" si="102"/>
        <v>0</v>
      </c>
      <c r="W597" s="236">
        <f t="shared" si="103"/>
        <v>0</v>
      </c>
      <c r="X597" s="236">
        <f t="shared" si="104"/>
        <v>0</v>
      </c>
      <c r="Y597" s="238">
        <f t="shared" si="107"/>
        <v>0</v>
      </c>
      <c r="Z597" s="238">
        <f t="shared" si="108"/>
        <v>0</v>
      </c>
      <c r="AB597" s="219">
        <v>0</v>
      </c>
      <c r="AC597" s="462">
        <f t="shared" si="109"/>
        <v>0</v>
      </c>
    </row>
    <row r="598" spans="1:29" ht="30" x14ac:dyDescent="0.25">
      <c r="A598" s="191" t="s">
        <v>1436</v>
      </c>
      <c r="B598" s="228" t="s">
        <v>1476</v>
      </c>
      <c r="C598" s="193" t="s">
        <v>1477</v>
      </c>
      <c r="D598" s="193"/>
      <c r="E598" s="194">
        <v>356.12</v>
      </c>
      <c r="F598" s="229">
        <v>356.12</v>
      </c>
      <c r="G598" s="230" t="s">
        <v>33</v>
      </c>
      <c r="H598" s="231">
        <v>0</v>
      </c>
      <c r="I598" s="251">
        <v>0</v>
      </c>
      <c r="J598" s="232">
        <v>0</v>
      </c>
      <c r="K598" s="232">
        <v>0</v>
      </c>
      <c r="L598" s="233">
        <v>0</v>
      </c>
      <c r="M598" s="232">
        <f t="shared" si="105"/>
        <v>0</v>
      </c>
      <c r="N598" s="234">
        <v>0</v>
      </c>
      <c r="O598" s="232">
        <f t="shared" si="106"/>
        <v>0</v>
      </c>
      <c r="P598" s="243"/>
      <c r="Q598" s="216"/>
      <c r="R598" s="236">
        <f t="shared" si="99"/>
        <v>0</v>
      </c>
      <c r="S598" s="237">
        <v>0</v>
      </c>
      <c r="T598" s="236">
        <f t="shared" si="100"/>
        <v>0</v>
      </c>
      <c r="U598" s="236">
        <f t="shared" si="101"/>
        <v>0</v>
      </c>
      <c r="V598" s="236">
        <f t="shared" si="102"/>
        <v>0</v>
      </c>
      <c r="W598" s="236">
        <f t="shared" si="103"/>
        <v>0</v>
      </c>
      <c r="X598" s="236">
        <f t="shared" si="104"/>
        <v>0</v>
      </c>
      <c r="Y598" s="238">
        <f t="shared" si="107"/>
        <v>0</v>
      </c>
      <c r="Z598" s="238">
        <f t="shared" si="108"/>
        <v>0</v>
      </c>
      <c r="AB598" s="219">
        <v>0</v>
      </c>
      <c r="AC598" s="462">
        <f t="shared" si="109"/>
        <v>0</v>
      </c>
    </row>
    <row r="599" spans="1:29" ht="45" x14ac:dyDescent="0.25">
      <c r="A599" s="191" t="s">
        <v>1436</v>
      </c>
      <c r="B599" s="228" t="s">
        <v>1478</v>
      </c>
      <c r="C599" s="193" t="s">
        <v>1479</v>
      </c>
      <c r="D599" s="193"/>
      <c r="E599" s="194">
        <v>2986.92</v>
      </c>
      <c r="F599" s="229">
        <v>2986.92</v>
      </c>
      <c r="G599" s="230" t="s">
        <v>33</v>
      </c>
      <c r="H599" s="231">
        <v>0</v>
      </c>
      <c r="I599" s="251">
        <v>0</v>
      </c>
      <c r="J599" s="232">
        <v>0</v>
      </c>
      <c r="K599" s="232">
        <v>0</v>
      </c>
      <c r="L599" s="233">
        <v>0</v>
      </c>
      <c r="M599" s="232">
        <f t="shared" si="105"/>
        <v>0</v>
      </c>
      <c r="N599" s="234">
        <v>0</v>
      </c>
      <c r="O599" s="232">
        <f t="shared" si="106"/>
        <v>0</v>
      </c>
      <c r="P599" s="243"/>
      <c r="Q599" s="216"/>
      <c r="R599" s="236">
        <f t="shared" si="99"/>
        <v>0</v>
      </c>
      <c r="S599" s="237">
        <v>0</v>
      </c>
      <c r="T599" s="236">
        <f t="shared" si="100"/>
        <v>0</v>
      </c>
      <c r="U599" s="236">
        <f t="shared" si="101"/>
        <v>0</v>
      </c>
      <c r="V599" s="236">
        <f t="shared" si="102"/>
        <v>0</v>
      </c>
      <c r="W599" s="236">
        <f t="shared" si="103"/>
        <v>0</v>
      </c>
      <c r="X599" s="236">
        <f t="shared" si="104"/>
        <v>0</v>
      </c>
      <c r="Y599" s="238">
        <f t="shared" si="107"/>
        <v>0</v>
      </c>
      <c r="Z599" s="238">
        <f t="shared" si="108"/>
        <v>0</v>
      </c>
      <c r="AB599" s="219">
        <v>0</v>
      </c>
      <c r="AC599" s="462">
        <f t="shared" si="109"/>
        <v>0</v>
      </c>
    </row>
    <row r="600" spans="1:29" ht="30" x14ac:dyDescent="0.25">
      <c r="A600" s="191" t="s">
        <v>228</v>
      </c>
      <c r="B600" s="228" t="s">
        <v>460</v>
      </c>
      <c r="C600" s="193" t="s">
        <v>461</v>
      </c>
      <c r="D600" s="193"/>
      <c r="E600" s="194">
        <v>663.07</v>
      </c>
      <c r="F600" s="229">
        <v>663.07</v>
      </c>
      <c r="G600" s="230" t="s">
        <v>33</v>
      </c>
      <c r="H600" s="231">
        <v>0</v>
      </c>
      <c r="I600" s="251">
        <v>0</v>
      </c>
      <c r="J600" s="232">
        <v>0</v>
      </c>
      <c r="K600" s="232">
        <v>0</v>
      </c>
      <c r="L600" s="233">
        <v>0</v>
      </c>
      <c r="M600" s="232">
        <f t="shared" si="105"/>
        <v>0</v>
      </c>
      <c r="N600" s="234">
        <v>0</v>
      </c>
      <c r="O600" s="232">
        <f t="shared" si="106"/>
        <v>0</v>
      </c>
      <c r="P600" s="242"/>
      <c r="Q600" s="216"/>
      <c r="R600" s="236">
        <f t="shared" si="99"/>
        <v>0</v>
      </c>
      <c r="S600" s="237">
        <v>0</v>
      </c>
      <c r="T600" s="236">
        <f t="shared" si="100"/>
        <v>0</v>
      </c>
      <c r="U600" s="236">
        <f t="shared" si="101"/>
        <v>0</v>
      </c>
      <c r="V600" s="236">
        <f t="shared" si="102"/>
        <v>0</v>
      </c>
      <c r="W600" s="236">
        <f t="shared" si="103"/>
        <v>0</v>
      </c>
      <c r="X600" s="236">
        <f t="shared" si="104"/>
        <v>0</v>
      </c>
      <c r="Y600" s="238">
        <f t="shared" si="107"/>
        <v>0</v>
      </c>
      <c r="Z600" s="238">
        <f t="shared" si="108"/>
        <v>0</v>
      </c>
      <c r="AB600" s="219">
        <v>0</v>
      </c>
      <c r="AC600" s="462">
        <f t="shared" si="109"/>
        <v>0</v>
      </c>
    </row>
    <row r="601" spans="1:29" ht="18" x14ac:dyDescent="0.25">
      <c r="A601" s="191" t="s">
        <v>1601</v>
      </c>
      <c r="B601" s="228" t="s">
        <v>1626</v>
      </c>
      <c r="C601" s="193" t="s">
        <v>1627</v>
      </c>
      <c r="D601" s="193"/>
      <c r="E601" s="194">
        <v>16</v>
      </c>
      <c r="F601" s="229">
        <v>16</v>
      </c>
      <c r="G601" s="230" t="s">
        <v>33</v>
      </c>
      <c r="H601" s="231">
        <v>25</v>
      </c>
      <c r="I601" s="251">
        <v>0</v>
      </c>
      <c r="J601" s="232">
        <v>0</v>
      </c>
      <c r="K601" s="232">
        <v>0</v>
      </c>
      <c r="L601" s="233">
        <v>0</v>
      </c>
      <c r="M601" s="232">
        <f t="shared" si="105"/>
        <v>25</v>
      </c>
      <c r="N601" s="234">
        <v>25</v>
      </c>
      <c r="O601" s="232">
        <f t="shared" si="106"/>
        <v>0</v>
      </c>
      <c r="P601" s="243"/>
      <c r="Q601" s="216"/>
      <c r="R601" s="236">
        <f t="shared" si="99"/>
        <v>400</v>
      </c>
      <c r="S601" s="237">
        <v>0</v>
      </c>
      <c r="T601" s="236">
        <f t="shared" si="100"/>
        <v>0</v>
      </c>
      <c r="U601" s="236">
        <f t="shared" si="101"/>
        <v>0</v>
      </c>
      <c r="V601" s="236">
        <f t="shared" si="102"/>
        <v>0</v>
      </c>
      <c r="W601" s="236">
        <f t="shared" si="103"/>
        <v>0</v>
      </c>
      <c r="X601" s="236">
        <f t="shared" si="104"/>
        <v>400</v>
      </c>
      <c r="Y601" s="238">
        <f t="shared" si="107"/>
        <v>400</v>
      </c>
      <c r="Z601" s="238">
        <f t="shared" si="108"/>
        <v>0</v>
      </c>
      <c r="AB601" s="219">
        <v>400</v>
      </c>
      <c r="AC601" s="462">
        <f t="shared" si="109"/>
        <v>0</v>
      </c>
    </row>
    <row r="602" spans="1:29" ht="18" x14ac:dyDescent="0.25">
      <c r="A602" s="191" t="s">
        <v>674</v>
      </c>
      <c r="B602" s="228" t="s">
        <v>835</v>
      </c>
      <c r="C602" s="193" t="s">
        <v>836</v>
      </c>
      <c r="D602" s="193"/>
      <c r="E602" s="194">
        <v>493.7</v>
      </c>
      <c r="F602" s="229">
        <v>493.7</v>
      </c>
      <c r="G602" s="230" t="s">
        <v>53</v>
      </c>
      <c r="H602" s="231">
        <v>0</v>
      </c>
      <c r="I602" s="251">
        <v>0</v>
      </c>
      <c r="J602" s="232">
        <v>0</v>
      </c>
      <c r="K602" s="232">
        <v>0</v>
      </c>
      <c r="L602" s="233">
        <v>0</v>
      </c>
      <c r="M602" s="232">
        <f t="shared" si="105"/>
        <v>0</v>
      </c>
      <c r="N602" s="234">
        <v>0</v>
      </c>
      <c r="O602" s="232">
        <f t="shared" si="106"/>
        <v>0</v>
      </c>
      <c r="P602" s="243"/>
      <c r="Q602" s="216"/>
      <c r="R602" s="236">
        <f t="shared" si="99"/>
        <v>0</v>
      </c>
      <c r="S602" s="237">
        <v>0</v>
      </c>
      <c r="T602" s="236">
        <f t="shared" si="100"/>
        <v>0</v>
      </c>
      <c r="U602" s="236">
        <f t="shared" si="101"/>
        <v>0</v>
      </c>
      <c r="V602" s="236">
        <f t="shared" si="102"/>
        <v>0</v>
      </c>
      <c r="W602" s="236">
        <f t="shared" si="103"/>
        <v>0</v>
      </c>
      <c r="X602" s="236">
        <f t="shared" si="104"/>
        <v>0</v>
      </c>
      <c r="Y602" s="238">
        <f t="shared" si="107"/>
        <v>0</v>
      </c>
      <c r="Z602" s="238">
        <f t="shared" si="108"/>
        <v>0</v>
      </c>
      <c r="AB602" s="219">
        <v>0</v>
      </c>
      <c r="AC602" s="462">
        <f t="shared" si="109"/>
        <v>0</v>
      </c>
    </row>
    <row r="603" spans="1:29" ht="30" x14ac:dyDescent="0.25">
      <c r="A603" s="191" t="s">
        <v>1298</v>
      </c>
      <c r="B603" s="228" t="s">
        <v>1391</v>
      </c>
      <c r="C603" s="193" t="s">
        <v>1392</v>
      </c>
      <c r="D603" s="193"/>
      <c r="E603" s="194">
        <v>320</v>
      </c>
      <c r="F603" s="229">
        <v>320</v>
      </c>
      <c r="G603" s="230" t="s">
        <v>33</v>
      </c>
      <c r="H603" s="231">
        <v>0</v>
      </c>
      <c r="I603" s="251">
        <v>0</v>
      </c>
      <c r="J603" s="232">
        <v>0</v>
      </c>
      <c r="K603" s="232">
        <v>0</v>
      </c>
      <c r="L603" s="233">
        <v>0</v>
      </c>
      <c r="M603" s="232">
        <f t="shared" si="105"/>
        <v>0</v>
      </c>
      <c r="N603" s="234">
        <v>0</v>
      </c>
      <c r="O603" s="232">
        <f t="shared" si="106"/>
        <v>0</v>
      </c>
      <c r="P603" s="243"/>
      <c r="Q603" s="216"/>
      <c r="R603" s="236">
        <f t="shared" si="99"/>
        <v>0</v>
      </c>
      <c r="S603" s="237">
        <v>0</v>
      </c>
      <c r="T603" s="236">
        <f t="shared" si="100"/>
        <v>0</v>
      </c>
      <c r="U603" s="236">
        <f t="shared" si="101"/>
        <v>0</v>
      </c>
      <c r="V603" s="236">
        <f t="shared" si="102"/>
        <v>0</v>
      </c>
      <c r="W603" s="236">
        <f t="shared" si="103"/>
        <v>0</v>
      </c>
      <c r="X603" s="236">
        <f t="shared" si="104"/>
        <v>0</v>
      </c>
      <c r="Y603" s="238">
        <f t="shared" si="107"/>
        <v>0</v>
      </c>
      <c r="Z603" s="238">
        <f t="shared" si="108"/>
        <v>0</v>
      </c>
      <c r="AB603" s="219">
        <v>0</v>
      </c>
      <c r="AC603" s="462">
        <f t="shared" si="109"/>
        <v>0</v>
      </c>
    </row>
    <row r="604" spans="1:29" ht="60" x14ac:dyDescent="0.25">
      <c r="A604" s="191" t="s">
        <v>674</v>
      </c>
      <c r="B604" s="228" t="s">
        <v>837</v>
      </c>
      <c r="C604" s="193" t="s">
        <v>838</v>
      </c>
      <c r="D604" s="193"/>
      <c r="E604" s="194">
        <v>88</v>
      </c>
      <c r="F604" s="229">
        <v>88</v>
      </c>
      <c r="G604" s="230" t="s">
        <v>33</v>
      </c>
      <c r="H604" s="231">
        <v>0</v>
      </c>
      <c r="I604" s="251">
        <v>0</v>
      </c>
      <c r="J604" s="232">
        <v>0</v>
      </c>
      <c r="K604" s="232">
        <v>0</v>
      </c>
      <c r="L604" s="233">
        <v>0</v>
      </c>
      <c r="M604" s="232">
        <f t="shared" si="105"/>
        <v>0</v>
      </c>
      <c r="N604" s="234">
        <v>0</v>
      </c>
      <c r="O604" s="232">
        <f t="shared" si="106"/>
        <v>0</v>
      </c>
      <c r="P604" s="243"/>
      <c r="Q604" s="216"/>
      <c r="R604" s="236">
        <f t="shared" si="99"/>
        <v>0</v>
      </c>
      <c r="S604" s="237">
        <v>0</v>
      </c>
      <c r="T604" s="236">
        <f t="shared" si="100"/>
        <v>0</v>
      </c>
      <c r="U604" s="236">
        <f t="shared" si="101"/>
        <v>0</v>
      </c>
      <c r="V604" s="236">
        <f t="shared" si="102"/>
        <v>0</v>
      </c>
      <c r="W604" s="236">
        <f t="shared" si="103"/>
        <v>0</v>
      </c>
      <c r="X604" s="236">
        <f t="shared" si="104"/>
        <v>0</v>
      </c>
      <c r="Y604" s="238">
        <f t="shared" si="107"/>
        <v>0</v>
      </c>
      <c r="Z604" s="238">
        <f t="shared" si="108"/>
        <v>0</v>
      </c>
      <c r="AB604" s="219">
        <v>0</v>
      </c>
      <c r="AC604" s="462">
        <f t="shared" si="109"/>
        <v>0</v>
      </c>
    </row>
    <row r="605" spans="1:29" ht="30" x14ac:dyDescent="0.25">
      <c r="A605" s="191" t="s">
        <v>228</v>
      </c>
      <c r="B605" s="228" t="s">
        <v>462</v>
      </c>
      <c r="C605" s="193" t="s">
        <v>463</v>
      </c>
      <c r="D605" s="193"/>
      <c r="E605" s="205">
        <v>299</v>
      </c>
      <c r="F605" s="255">
        <v>299</v>
      </c>
      <c r="G605" s="230" t="s">
        <v>33</v>
      </c>
      <c r="H605" s="231">
        <v>0</v>
      </c>
      <c r="I605" s="251">
        <v>0</v>
      </c>
      <c r="J605" s="232">
        <v>0</v>
      </c>
      <c r="K605" s="232">
        <v>0</v>
      </c>
      <c r="L605" s="233">
        <v>0</v>
      </c>
      <c r="M605" s="232">
        <f t="shared" si="105"/>
        <v>0</v>
      </c>
      <c r="N605" s="234">
        <v>0</v>
      </c>
      <c r="O605" s="232">
        <f t="shared" si="106"/>
        <v>0</v>
      </c>
      <c r="P605" s="243"/>
      <c r="Q605" s="216"/>
      <c r="R605" s="236">
        <f t="shared" si="99"/>
        <v>0</v>
      </c>
      <c r="S605" s="237">
        <v>0</v>
      </c>
      <c r="T605" s="236">
        <f t="shared" si="100"/>
        <v>0</v>
      </c>
      <c r="U605" s="236">
        <f t="shared" si="101"/>
        <v>0</v>
      </c>
      <c r="V605" s="236">
        <f t="shared" si="102"/>
        <v>0</v>
      </c>
      <c r="W605" s="236">
        <f t="shared" si="103"/>
        <v>0</v>
      </c>
      <c r="X605" s="236">
        <f t="shared" si="104"/>
        <v>0</v>
      </c>
      <c r="Y605" s="238">
        <f t="shared" si="107"/>
        <v>0</v>
      </c>
      <c r="Z605" s="238">
        <f t="shared" si="108"/>
        <v>0</v>
      </c>
      <c r="AB605" s="219">
        <v>0</v>
      </c>
      <c r="AC605" s="462">
        <f t="shared" si="109"/>
        <v>0</v>
      </c>
    </row>
    <row r="606" spans="1:29" ht="30" x14ac:dyDescent="0.25">
      <c r="A606" s="191" t="s">
        <v>228</v>
      </c>
      <c r="B606" s="228" t="s">
        <v>464</v>
      </c>
      <c r="C606" s="193" t="s">
        <v>465</v>
      </c>
      <c r="D606" s="193"/>
      <c r="E606" s="194">
        <v>225.04</v>
      </c>
      <c r="F606" s="229">
        <v>225.04</v>
      </c>
      <c r="G606" s="230" t="s">
        <v>33</v>
      </c>
      <c r="H606" s="231">
        <v>0</v>
      </c>
      <c r="I606" s="251">
        <v>0</v>
      </c>
      <c r="J606" s="232">
        <v>0</v>
      </c>
      <c r="K606" s="232">
        <v>0</v>
      </c>
      <c r="L606" s="233">
        <v>0</v>
      </c>
      <c r="M606" s="232">
        <f t="shared" si="105"/>
        <v>0</v>
      </c>
      <c r="N606" s="234">
        <v>0</v>
      </c>
      <c r="O606" s="232">
        <f t="shared" si="106"/>
        <v>0</v>
      </c>
      <c r="P606" s="243"/>
      <c r="Q606" s="216"/>
      <c r="R606" s="236">
        <f t="shared" si="99"/>
        <v>0</v>
      </c>
      <c r="S606" s="237">
        <v>0</v>
      </c>
      <c r="T606" s="236">
        <f t="shared" si="100"/>
        <v>0</v>
      </c>
      <c r="U606" s="236">
        <f t="shared" si="101"/>
        <v>0</v>
      </c>
      <c r="V606" s="236">
        <f t="shared" si="102"/>
        <v>0</v>
      </c>
      <c r="W606" s="236">
        <f t="shared" si="103"/>
        <v>0</v>
      </c>
      <c r="X606" s="236">
        <f t="shared" si="104"/>
        <v>0</v>
      </c>
      <c r="Y606" s="238">
        <f t="shared" si="107"/>
        <v>0</v>
      </c>
      <c r="Z606" s="238">
        <f t="shared" si="108"/>
        <v>0</v>
      </c>
      <c r="AB606" s="219">
        <v>0</v>
      </c>
      <c r="AC606" s="462">
        <f t="shared" si="109"/>
        <v>0</v>
      </c>
    </row>
    <row r="607" spans="1:29" ht="30" x14ac:dyDescent="0.25">
      <c r="A607" s="191" t="s">
        <v>1053</v>
      </c>
      <c r="B607" s="228" t="s">
        <v>1210</v>
      </c>
      <c r="C607" s="193" t="s">
        <v>1211</v>
      </c>
      <c r="D607" s="193"/>
      <c r="E607" s="194">
        <v>100</v>
      </c>
      <c r="F607" s="229">
        <v>100</v>
      </c>
      <c r="G607" s="230" t="s">
        <v>33</v>
      </c>
      <c r="H607" s="231">
        <v>0</v>
      </c>
      <c r="I607" s="251">
        <v>0</v>
      </c>
      <c r="J607" s="232">
        <v>0</v>
      </c>
      <c r="K607" s="232">
        <v>0</v>
      </c>
      <c r="L607" s="233">
        <v>0</v>
      </c>
      <c r="M607" s="232">
        <f t="shared" si="105"/>
        <v>0</v>
      </c>
      <c r="N607" s="234">
        <v>0</v>
      </c>
      <c r="O607" s="232">
        <f t="shared" si="106"/>
        <v>0</v>
      </c>
      <c r="P607" s="243"/>
      <c r="Q607" s="216"/>
      <c r="R607" s="236">
        <f t="shared" si="99"/>
        <v>0</v>
      </c>
      <c r="S607" s="237">
        <v>0</v>
      </c>
      <c r="T607" s="236">
        <f t="shared" si="100"/>
        <v>0</v>
      </c>
      <c r="U607" s="236">
        <f t="shared" si="101"/>
        <v>0</v>
      </c>
      <c r="V607" s="236">
        <f t="shared" si="102"/>
        <v>0</v>
      </c>
      <c r="W607" s="236">
        <f t="shared" si="103"/>
        <v>0</v>
      </c>
      <c r="X607" s="236">
        <f t="shared" si="104"/>
        <v>0</v>
      </c>
      <c r="Y607" s="238">
        <f t="shared" si="107"/>
        <v>0</v>
      </c>
      <c r="Z607" s="238">
        <f t="shared" si="108"/>
        <v>0</v>
      </c>
      <c r="AB607" s="219">
        <v>0</v>
      </c>
      <c r="AC607" s="462">
        <f t="shared" si="109"/>
        <v>0</v>
      </c>
    </row>
    <row r="608" spans="1:29" ht="18" x14ac:dyDescent="0.25">
      <c r="A608" s="191" t="s">
        <v>228</v>
      </c>
      <c r="B608" s="228" t="s">
        <v>466</v>
      </c>
      <c r="C608" s="193" t="s">
        <v>467</v>
      </c>
      <c r="D608" s="193"/>
      <c r="E608" s="194">
        <v>1720</v>
      </c>
      <c r="F608" s="229">
        <v>1720</v>
      </c>
      <c r="G608" s="230" t="s">
        <v>33</v>
      </c>
      <c r="H608" s="231">
        <v>0</v>
      </c>
      <c r="I608" s="251">
        <v>0</v>
      </c>
      <c r="J608" s="232">
        <v>0</v>
      </c>
      <c r="K608" s="232">
        <v>0</v>
      </c>
      <c r="L608" s="233">
        <v>0</v>
      </c>
      <c r="M608" s="232">
        <f t="shared" si="105"/>
        <v>0</v>
      </c>
      <c r="N608" s="234">
        <v>0</v>
      </c>
      <c r="O608" s="232">
        <f t="shared" si="106"/>
        <v>0</v>
      </c>
      <c r="P608" s="243"/>
      <c r="Q608" s="216"/>
      <c r="R608" s="236">
        <f t="shared" si="99"/>
        <v>0</v>
      </c>
      <c r="S608" s="237">
        <v>0</v>
      </c>
      <c r="T608" s="236">
        <f t="shared" si="100"/>
        <v>0</v>
      </c>
      <c r="U608" s="236">
        <f t="shared" si="101"/>
        <v>0</v>
      </c>
      <c r="V608" s="236">
        <f t="shared" si="102"/>
        <v>0</v>
      </c>
      <c r="W608" s="236">
        <f t="shared" si="103"/>
        <v>0</v>
      </c>
      <c r="X608" s="236">
        <f t="shared" si="104"/>
        <v>0</v>
      </c>
      <c r="Y608" s="238">
        <f t="shared" si="107"/>
        <v>0</v>
      </c>
      <c r="Z608" s="238">
        <f t="shared" si="108"/>
        <v>0</v>
      </c>
      <c r="AB608" s="219">
        <v>0</v>
      </c>
      <c r="AC608" s="462">
        <f t="shared" si="109"/>
        <v>0</v>
      </c>
    </row>
    <row r="609" spans="1:29" ht="45" x14ac:dyDescent="0.25">
      <c r="A609" s="191" t="s">
        <v>228</v>
      </c>
      <c r="B609" s="228" t="s">
        <v>468</v>
      </c>
      <c r="C609" s="193" t="s">
        <v>469</v>
      </c>
      <c r="D609" s="193"/>
      <c r="E609" s="194">
        <v>3455.71</v>
      </c>
      <c r="F609" s="229">
        <v>3455.71</v>
      </c>
      <c r="G609" s="230" t="s">
        <v>33</v>
      </c>
      <c r="H609" s="231">
        <v>0</v>
      </c>
      <c r="I609" s="251">
        <v>0</v>
      </c>
      <c r="J609" s="232">
        <v>0</v>
      </c>
      <c r="K609" s="232">
        <v>0</v>
      </c>
      <c r="L609" s="232">
        <v>0</v>
      </c>
      <c r="M609" s="232">
        <f t="shared" si="105"/>
        <v>0</v>
      </c>
      <c r="N609" s="232">
        <v>0</v>
      </c>
      <c r="O609" s="232">
        <f t="shared" si="106"/>
        <v>0</v>
      </c>
      <c r="P609" s="243"/>
      <c r="Q609" s="216"/>
      <c r="R609" s="236">
        <f t="shared" si="99"/>
        <v>0</v>
      </c>
      <c r="S609" s="237">
        <v>0</v>
      </c>
      <c r="T609" s="236">
        <f t="shared" si="100"/>
        <v>0</v>
      </c>
      <c r="U609" s="236">
        <f t="shared" si="101"/>
        <v>0</v>
      </c>
      <c r="V609" s="236">
        <f t="shared" si="102"/>
        <v>0</v>
      </c>
      <c r="W609" s="236">
        <f t="shared" si="103"/>
        <v>0</v>
      </c>
      <c r="X609" s="236">
        <f t="shared" si="104"/>
        <v>0</v>
      </c>
      <c r="Y609" s="238">
        <f t="shared" si="107"/>
        <v>0</v>
      </c>
      <c r="Z609" s="238">
        <f t="shared" si="108"/>
        <v>0</v>
      </c>
      <c r="AB609" s="219">
        <v>0</v>
      </c>
      <c r="AC609" s="462">
        <f t="shared" si="109"/>
        <v>0</v>
      </c>
    </row>
    <row r="610" spans="1:29" ht="45" x14ac:dyDescent="0.25">
      <c r="A610" s="211" t="s">
        <v>674</v>
      </c>
      <c r="B610" s="260" t="s">
        <v>839</v>
      </c>
      <c r="C610" s="213" t="s">
        <v>840</v>
      </c>
      <c r="D610" s="213"/>
      <c r="E610" s="214">
        <v>150.80000000000001</v>
      </c>
      <c r="F610" s="261">
        <v>150.80000000000001</v>
      </c>
      <c r="G610" s="262" t="s">
        <v>33</v>
      </c>
      <c r="H610" s="231">
        <v>4</v>
      </c>
      <c r="I610" s="251">
        <v>0</v>
      </c>
      <c r="J610" s="263">
        <v>0</v>
      </c>
      <c r="K610" s="232">
        <v>0</v>
      </c>
      <c r="L610" s="264">
        <v>0</v>
      </c>
      <c r="M610" s="232">
        <f t="shared" si="105"/>
        <v>4</v>
      </c>
      <c r="N610" s="265">
        <v>4</v>
      </c>
      <c r="O610" s="232">
        <f t="shared" si="106"/>
        <v>0</v>
      </c>
      <c r="P610" s="243"/>
      <c r="Q610" s="216"/>
      <c r="R610" s="236">
        <f t="shared" si="99"/>
        <v>603.20000000000005</v>
      </c>
      <c r="S610" s="237">
        <v>0</v>
      </c>
      <c r="T610" s="236">
        <f t="shared" si="100"/>
        <v>0</v>
      </c>
      <c r="U610" s="236">
        <f t="shared" si="101"/>
        <v>0</v>
      </c>
      <c r="V610" s="236">
        <f t="shared" si="102"/>
        <v>0</v>
      </c>
      <c r="W610" s="236">
        <f t="shared" si="103"/>
        <v>0</v>
      </c>
      <c r="X610" s="236">
        <f t="shared" si="104"/>
        <v>603.20000000000005</v>
      </c>
      <c r="Y610" s="238">
        <f t="shared" si="107"/>
        <v>603.20000000000005</v>
      </c>
      <c r="Z610" s="238">
        <f t="shared" si="108"/>
        <v>0</v>
      </c>
      <c r="AB610" s="219">
        <v>603.20000000000005</v>
      </c>
      <c r="AC610" s="462">
        <f t="shared" si="109"/>
        <v>0</v>
      </c>
    </row>
    <row r="611" spans="1:29" ht="42.75" x14ac:dyDescent="0.25">
      <c r="A611" s="191" t="s">
        <v>1540</v>
      </c>
      <c r="B611" s="228" t="s">
        <v>1581</v>
      </c>
      <c r="C611" s="193" t="s">
        <v>1582</v>
      </c>
      <c r="D611" s="193"/>
      <c r="E611" s="194">
        <v>150.47999999999999</v>
      </c>
      <c r="F611" s="229">
        <v>150.47999999999999</v>
      </c>
      <c r="G611" s="230" t="s">
        <v>33</v>
      </c>
      <c r="H611" s="231">
        <v>0</v>
      </c>
      <c r="I611" s="251">
        <v>0</v>
      </c>
      <c r="J611" s="232">
        <v>0</v>
      </c>
      <c r="K611" s="232">
        <v>0</v>
      </c>
      <c r="L611" s="233">
        <v>0</v>
      </c>
      <c r="M611" s="232">
        <f t="shared" si="105"/>
        <v>0</v>
      </c>
      <c r="N611" s="234">
        <v>0</v>
      </c>
      <c r="O611" s="232">
        <f t="shared" si="106"/>
        <v>0</v>
      </c>
      <c r="P611" s="242"/>
      <c r="Q611" s="216"/>
      <c r="R611" s="236">
        <f t="shared" si="99"/>
        <v>0</v>
      </c>
      <c r="S611" s="237">
        <v>0</v>
      </c>
      <c r="T611" s="236">
        <f t="shared" si="100"/>
        <v>0</v>
      </c>
      <c r="U611" s="236">
        <f t="shared" si="101"/>
        <v>0</v>
      </c>
      <c r="V611" s="236">
        <f t="shared" si="102"/>
        <v>0</v>
      </c>
      <c r="W611" s="236">
        <f t="shared" si="103"/>
        <v>0</v>
      </c>
      <c r="X611" s="236">
        <f t="shared" si="104"/>
        <v>0</v>
      </c>
      <c r="Y611" s="238">
        <f t="shared" si="107"/>
        <v>0</v>
      </c>
      <c r="Z611" s="238">
        <f t="shared" si="108"/>
        <v>0</v>
      </c>
      <c r="AB611" s="219">
        <v>0</v>
      </c>
      <c r="AC611" s="462">
        <f t="shared" si="109"/>
        <v>0</v>
      </c>
    </row>
    <row r="612" spans="1:29" ht="60" x14ac:dyDescent="0.25">
      <c r="A612" s="247"/>
      <c r="B612" s="228" t="s">
        <v>2490</v>
      </c>
      <c r="C612" s="195" t="s">
        <v>2119</v>
      </c>
      <c r="D612" s="195"/>
      <c r="E612" s="198">
        <v>2813</v>
      </c>
      <c r="F612" s="248">
        <v>2813</v>
      </c>
      <c r="G612" s="230" t="s">
        <v>33</v>
      </c>
      <c r="H612" s="231">
        <v>1</v>
      </c>
      <c r="I612" s="251">
        <v>0</v>
      </c>
      <c r="J612" s="232">
        <v>0</v>
      </c>
      <c r="K612" s="232">
        <v>1</v>
      </c>
      <c r="L612" s="233">
        <v>0</v>
      </c>
      <c r="M612" s="232">
        <f t="shared" si="105"/>
        <v>0</v>
      </c>
      <c r="N612" s="234">
        <v>0</v>
      </c>
      <c r="O612" s="232">
        <f t="shared" si="106"/>
        <v>0</v>
      </c>
      <c r="P612" s="266"/>
      <c r="Q612" s="216"/>
      <c r="R612" s="236">
        <f t="shared" si="99"/>
        <v>2813</v>
      </c>
      <c r="S612" s="237">
        <v>0</v>
      </c>
      <c r="T612" s="236">
        <f t="shared" si="100"/>
        <v>0</v>
      </c>
      <c r="U612" s="236">
        <f t="shared" si="101"/>
        <v>0</v>
      </c>
      <c r="V612" s="236">
        <f t="shared" si="102"/>
        <v>2813</v>
      </c>
      <c r="W612" s="236">
        <f t="shared" si="103"/>
        <v>0</v>
      </c>
      <c r="X612" s="236">
        <f t="shared" si="104"/>
        <v>0</v>
      </c>
      <c r="Y612" s="238">
        <f t="shared" si="107"/>
        <v>0</v>
      </c>
      <c r="Z612" s="238">
        <f t="shared" si="108"/>
        <v>0</v>
      </c>
      <c r="AB612" s="219">
        <v>2813</v>
      </c>
      <c r="AC612" s="462">
        <f t="shared" si="109"/>
        <v>0</v>
      </c>
    </row>
    <row r="613" spans="1:29" ht="45" x14ac:dyDescent="0.25">
      <c r="A613" s="191" t="s">
        <v>1271</v>
      </c>
      <c r="B613" s="228" t="s">
        <v>2473</v>
      </c>
      <c r="C613" s="228" t="s">
        <v>1720</v>
      </c>
      <c r="D613" s="228"/>
      <c r="E613" s="194">
        <v>2350</v>
      </c>
      <c r="F613" s="229">
        <v>2350</v>
      </c>
      <c r="G613" s="230" t="s">
        <v>33</v>
      </c>
      <c r="H613" s="231">
        <v>2</v>
      </c>
      <c r="I613" s="251">
        <v>0</v>
      </c>
      <c r="J613" s="232">
        <v>0</v>
      </c>
      <c r="K613" s="232">
        <v>0</v>
      </c>
      <c r="L613" s="233">
        <v>0</v>
      </c>
      <c r="M613" s="232">
        <f t="shared" si="105"/>
        <v>2</v>
      </c>
      <c r="N613" s="234">
        <v>2</v>
      </c>
      <c r="O613" s="232">
        <f t="shared" si="106"/>
        <v>0</v>
      </c>
      <c r="P613" s="242"/>
      <c r="Q613" s="216"/>
      <c r="R613" s="236">
        <f t="shared" si="99"/>
        <v>4700</v>
      </c>
      <c r="S613" s="237">
        <v>0</v>
      </c>
      <c r="T613" s="236">
        <f t="shared" si="100"/>
        <v>0</v>
      </c>
      <c r="U613" s="236">
        <f t="shared" si="101"/>
        <v>0</v>
      </c>
      <c r="V613" s="236">
        <f t="shared" si="102"/>
        <v>0</v>
      </c>
      <c r="W613" s="236">
        <f t="shared" si="103"/>
        <v>0</v>
      </c>
      <c r="X613" s="236">
        <f t="shared" si="104"/>
        <v>4700</v>
      </c>
      <c r="Y613" s="238">
        <f t="shared" si="107"/>
        <v>4700</v>
      </c>
      <c r="Z613" s="238">
        <f t="shared" si="108"/>
        <v>0</v>
      </c>
      <c r="AB613" s="219">
        <v>4700</v>
      </c>
      <c r="AC613" s="462">
        <f t="shared" si="109"/>
        <v>0</v>
      </c>
    </row>
    <row r="614" spans="1:29" ht="30" x14ac:dyDescent="0.25">
      <c r="A614" s="191" t="s">
        <v>674</v>
      </c>
      <c r="B614" s="228" t="s">
        <v>841</v>
      </c>
      <c r="C614" s="193" t="s">
        <v>842</v>
      </c>
      <c r="D614" s="193"/>
      <c r="E614" s="194">
        <v>8</v>
      </c>
      <c r="F614" s="229">
        <v>8</v>
      </c>
      <c r="G614" s="230" t="s">
        <v>33</v>
      </c>
      <c r="H614" s="231">
        <v>0</v>
      </c>
      <c r="I614" s="251">
        <v>0</v>
      </c>
      <c r="J614" s="232">
        <v>0</v>
      </c>
      <c r="K614" s="232">
        <v>0</v>
      </c>
      <c r="L614" s="233">
        <v>0</v>
      </c>
      <c r="M614" s="232">
        <f t="shared" si="105"/>
        <v>0</v>
      </c>
      <c r="N614" s="234">
        <v>0</v>
      </c>
      <c r="O614" s="232">
        <f t="shared" si="106"/>
        <v>0</v>
      </c>
      <c r="P614" s="243"/>
      <c r="Q614" s="216"/>
      <c r="R614" s="236">
        <f t="shared" si="99"/>
        <v>0</v>
      </c>
      <c r="S614" s="237">
        <v>0</v>
      </c>
      <c r="T614" s="236">
        <f t="shared" si="100"/>
        <v>0</v>
      </c>
      <c r="U614" s="236">
        <f t="shared" si="101"/>
        <v>0</v>
      </c>
      <c r="V614" s="236">
        <f t="shared" si="102"/>
        <v>0</v>
      </c>
      <c r="W614" s="236">
        <f t="shared" si="103"/>
        <v>0</v>
      </c>
      <c r="X614" s="236">
        <f t="shared" si="104"/>
        <v>0</v>
      </c>
      <c r="Y614" s="238">
        <f t="shared" si="107"/>
        <v>0</v>
      </c>
      <c r="Z614" s="238">
        <f t="shared" si="108"/>
        <v>0</v>
      </c>
      <c r="AB614" s="219">
        <v>0</v>
      </c>
      <c r="AC614" s="462">
        <f t="shared" si="109"/>
        <v>0</v>
      </c>
    </row>
    <row r="615" spans="1:29" ht="18" x14ac:dyDescent="0.25">
      <c r="A615" s="191" t="s">
        <v>1298</v>
      </c>
      <c r="B615" s="228" t="s">
        <v>1393</v>
      </c>
      <c r="C615" s="193" t="s">
        <v>1394</v>
      </c>
      <c r="D615" s="193"/>
      <c r="E615" s="194">
        <v>73.31</v>
      </c>
      <c r="F615" s="229">
        <v>73.31</v>
      </c>
      <c r="G615" s="230" t="s">
        <v>33</v>
      </c>
      <c r="H615" s="231">
        <v>0</v>
      </c>
      <c r="I615" s="251">
        <v>0</v>
      </c>
      <c r="J615" s="232">
        <v>0</v>
      </c>
      <c r="K615" s="232">
        <v>0</v>
      </c>
      <c r="L615" s="233">
        <v>0</v>
      </c>
      <c r="M615" s="232">
        <f t="shared" si="105"/>
        <v>0</v>
      </c>
      <c r="N615" s="234">
        <v>0</v>
      </c>
      <c r="O615" s="232">
        <f t="shared" si="106"/>
        <v>0</v>
      </c>
      <c r="P615" s="243"/>
      <c r="Q615" s="216"/>
      <c r="R615" s="236">
        <f t="shared" si="99"/>
        <v>0</v>
      </c>
      <c r="S615" s="237">
        <v>0</v>
      </c>
      <c r="T615" s="236">
        <f t="shared" si="100"/>
        <v>0</v>
      </c>
      <c r="U615" s="236">
        <f t="shared" si="101"/>
        <v>0</v>
      </c>
      <c r="V615" s="236">
        <f t="shared" si="102"/>
        <v>0</v>
      </c>
      <c r="W615" s="236">
        <f t="shared" si="103"/>
        <v>0</v>
      </c>
      <c r="X615" s="236">
        <f t="shared" si="104"/>
        <v>0</v>
      </c>
      <c r="Y615" s="238">
        <f t="shared" si="107"/>
        <v>0</v>
      </c>
      <c r="Z615" s="238">
        <f t="shared" si="108"/>
        <v>0</v>
      </c>
      <c r="AB615" s="219">
        <v>0</v>
      </c>
      <c r="AC615" s="462">
        <f t="shared" si="109"/>
        <v>0</v>
      </c>
    </row>
    <row r="616" spans="1:29" ht="30" x14ac:dyDescent="0.25">
      <c r="A616" s="191" t="s">
        <v>228</v>
      </c>
      <c r="B616" s="228" t="s">
        <v>470</v>
      </c>
      <c r="C616" s="193" t="s">
        <v>471</v>
      </c>
      <c r="D616" s="193"/>
      <c r="E616" s="194">
        <v>8.1199999999999992</v>
      </c>
      <c r="F616" s="229">
        <v>8.1199999999999992</v>
      </c>
      <c r="G616" s="230" t="s">
        <v>33</v>
      </c>
      <c r="H616" s="231">
        <v>1</v>
      </c>
      <c r="I616" s="251">
        <v>0</v>
      </c>
      <c r="J616" s="232">
        <v>0</v>
      </c>
      <c r="K616" s="232">
        <v>0</v>
      </c>
      <c r="L616" s="233">
        <v>0</v>
      </c>
      <c r="M616" s="232">
        <f t="shared" si="105"/>
        <v>1</v>
      </c>
      <c r="N616" s="234">
        <v>1</v>
      </c>
      <c r="O616" s="232">
        <f t="shared" si="106"/>
        <v>0</v>
      </c>
      <c r="P616" s="243"/>
      <c r="Q616" s="216"/>
      <c r="R616" s="236">
        <f t="shared" si="99"/>
        <v>8.1199999999999992</v>
      </c>
      <c r="S616" s="237">
        <v>0</v>
      </c>
      <c r="T616" s="236">
        <f t="shared" si="100"/>
        <v>0</v>
      </c>
      <c r="U616" s="236">
        <f t="shared" si="101"/>
        <v>0</v>
      </c>
      <c r="V616" s="236">
        <f t="shared" si="102"/>
        <v>0</v>
      </c>
      <c r="W616" s="236">
        <f t="shared" si="103"/>
        <v>0</v>
      </c>
      <c r="X616" s="236">
        <f t="shared" si="104"/>
        <v>8.1199999999999992</v>
      </c>
      <c r="Y616" s="238">
        <f t="shared" si="107"/>
        <v>8.1199999999999992</v>
      </c>
      <c r="Z616" s="238">
        <f t="shared" si="108"/>
        <v>0</v>
      </c>
      <c r="AB616" s="219">
        <v>8.1199999999999992</v>
      </c>
      <c r="AC616" s="462">
        <f t="shared" si="109"/>
        <v>0</v>
      </c>
    </row>
    <row r="617" spans="1:29" ht="18" x14ac:dyDescent="0.25">
      <c r="A617" s="191" t="s">
        <v>228</v>
      </c>
      <c r="B617" s="228" t="s">
        <v>472</v>
      </c>
      <c r="C617" s="193" t="s">
        <v>473</v>
      </c>
      <c r="D617" s="193"/>
      <c r="E617" s="194">
        <v>52</v>
      </c>
      <c r="F617" s="229">
        <v>52</v>
      </c>
      <c r="G617" s="230" t="s">
        <v>33</v>
      </c>
      <c r="H617" s="231">
        <v>0</v>
      </c>
      <c r="I617" s="251">
        <v>0</v>
      </c>
      <c r="J617" s="232">
        <v>0</v>
      </c>
      <c r="K617" s="232">
        <v>0</v>
      </c>
      <c r="L617" s="233">
        <v>0</v>
      </c>
      <c r="M617" s="232">
        <f t="shared" si="105"/>
        <v>0</v>
      </c>
      <c r="N617" s="234">
        <v>0</v>
      </c>
      <c r="O617" s="232">
        <f t="shared" si="106"/>
        <v>0</v>
      </c>
      <c r="P617" s="243"/>
      <c r="Q617" s="216"/>
      <c r="R617" s="236">
        <f t="shared" si="99"/>
        <v>0</v>
      </c>
      <c r="S617" s="237">
        <v>0</v>
      </c>
      <c r="T617" s="236">
        <f t="shared" si="100"/>
        <v>0</v>
      </c>
      <c r="U617" s="236">
        <f t="shared" si="101"/>
        <v>0</v>
      </c>
      <c r="V617" s="236">
        <f t="shared" si="102"/>
        <v>0</v>
      </c>
      <c r="W617" s="236">
        <f t="shared" si="103"/>
        <v>0</v>
      </c>
      <c r="X617" s="236">
        <f t="shared" si="104"/>
        <v>0</v>
      </c>
      <c r="Y617" s="238">
        <f t="shared" si="107"/>
        <v>0</v>
      </c>
      <c r="Z617" s="238">
        <f t="shared" si="108"/>
        <v>0</v>
      </c>
      <c r="AB617" s="219">
        <v>0</v>
      </c>
      <c r="AC617" s="462">
        <f t="shared" si="109"/>
        <v>0</v>
      </c>
    </row>
    <row r="618" spans="1:29" ht="30" x14ac:dyDescent="0.25">
      <c r="A618" s="191" t="s">
        <v>228</v>
      </c>
      <c r="B618" s="228" t="s">
        <v>474</v>
      </c>
      <c r="C618" s="193" t="s">
        <v>475</v>
      </c>
      <c r="D618" s="193"/>
      <c r="E618" s="194">
        <v>90</v>
      </c>
      <c r="F618" s="229">
        <v>90</v>
      </c>
      <c r="G618" s="230" t="s">
        <v>33</v>
      </c>
      <c r="H618" s="231">
        <v>0</v>
      </c>
      <c r="I618" s="251">
        <v>0</v>
      </c>
      <c r="J618" s="232">
        <v>0</v>
      </c>
      <c r="K618" s="232">
        <v>0</v>
      </c>
      <c r="L618" s="233">
        <v>0</v>
      </c>
      <c r="M618" s="232">
        <f t="shared" si="105"/>
        <v>0</v>
      </c>
      <c r="N618" s="234">
        <v>0</v>
      </c>
      <c r="O618" s="232">
        <f t="shared" si="106"/>
        <v>0</v>
      </c>
      <c r="P618" s="243"/>
      <c r="Q618" s="216"/>
      <c r="R618" s="236">
        <f t="shared" si="99"/>
        <v>0</v>
      </c>
      <c r="S618" s="237">
        <v>0</v>
      </c>
      <c r="T618" s="236">
        <f t="shared" si="100"/>
        <v>0</v>
      </c>
      <c r="U618" s="236">
        <f t="shared" si="101"/>
        <v>0</v>
      </c>
      <c r="V618" s="236">
        <f t="shared" si="102"/>
        <v>0</v>
      </c>
      <c r="W618" s="236">
        <f t="shared" si="103"/>
        <v>0</v>
      </c>
      <c r="X618" s="236">
        <f t="shared" si="104"/>
        <v>0</v>
      </c>
      <c r="Y618" s="238">
        <f t="shared" si="107"/>
        <v>0</v>
      </c>
      <c r="Z618" s="238">
        <f t="shared" si="108"/>
        <v>0</v>
      </c>
      <c r="AB618" s="219">
        <v>0</v>
      </c>
      <c r="AC618" s="462">
        <f t="shared" si="109"/>
        <v>0</v>
      </c>
    </row>
    <row r="619" spans="1:29" ht="30" x14ac:dyDescent="0.25">
      <c r="A619" s="191" t="s">
        <v>228</v>
      </c>
      <c r="B619" s="228" t="s">
        <v>476</v>
      </c>
      <c r="C619" s="193" t="s">
        <v>477</v>
      </c>
      <c r="D619" s="193"/>
      <c r="E619" s="194">
        <v>11.92</v>
      </c>
      <c r="F619" s="229">
        <v>11.92</v>
      </c>
      <c r="G619" s="230" t="s">
        <v>33</v>
      </c>
      <c r="H619" s="231">
        <v>0</v>
      </c>
      <c r="I619" s="251">
        <v>0</v>
      </c>
      <c r="J619" s="232">
        <v>0</v>
      </c>
      <c r="K619" s="232">
        <v>0</v>
      </c>
      <c r="L619" s="233">
        <v>0</v>
      </c>
      <c r="M619" s="232">
        <f t="shared" si="105"/>
        <v>0</v>
      </c>
      <c r="N619" s="234">
        <v>0</v>
      </c>
      <c r="O619" s="232">
        <f t="shared" si="106"/>
        <v>0</v>
      </c>
      <c r="P619" s="242"/>
      <c r="Q619" s="216"/>
      <c r="R619" s="236">
        <f t="shared" si="99"/>
        <v>0</v>
      </c>
      <c r="S619" s="237">
        <v>0</v>
      </c>
      <c r="T619" s="236">
        <f t="shared" si="100"/>
        <v>0</v>
      </c>
      <c r="U619" s="236">
        <f t="shared" si="101"/>
        <v>0</v>
      </c>
      <c r="V619" s="236">
        <f t="shared" si="102"/>
        <v>0</v>
      </c>
      <c r="W619" s="236">
        <f t="shared" si="103"/>
        <v>0</v>
      </c>
      <c r="X619" s="236">
        <f t="shared" si="104"/>
        <v>0</v>
      </c>
      <c r="Y619" s="238">
        <f t="shared" si="107"/>
        <v>0</v>
      </c>
      <c r="Z619" s="238">
        <f t="shared" si="108"/>
        <v>0</v>
      </c>
      <c r="AB619" s="219">
        <v>0</v>
      </c>
      <c r="AC619" s="462">
        <f t="shared" si="109"/>
        <v>0</v>
      </c>
    </row>
    <row r="620" spans="1:29" ht="30" x14ac:dyDescent="0.25">
      <c r="A620" s="191" t="s">
        <v>228</v>
      </c>
      <c r="B620" s="228" t="s">
        <v>478</v>
      </c>
      <c r="C620" s="193" t="s">
        <v>479</v>
      </c>
      <c r="D620" s="193"/>
      <c r="E620" s="194">
        <v>48</v>
      </c>
      <c r="F620" s="229">
        <v>48</v>
      </c>
      <c r="G620" s="230" t="s">
        <v>33</v>
      </c>
      <c r="H620" s="231">
        <v>0</v>
      </c>
      <c r="I620" s="251">
        <v>0</v>
      </c>
      <c r="J620" s="232">
        <v>0</v>
      </c>
      <c r="K620" s="232">
        <v>0</v>
      </c>
      <c r="L620" s="233">
        <v>0</v>
      </c>
      <c r="M620" s="232">
        <f t="shared" si="105"/>
        <v>0</v>
      </c>
      <c r="N620" s="234">
        <v>0</v>
      </c>
      <c r="O620" s="232">
        <f t="shared" si="106"/>
        <v>0</v>
      </c>
      <c r="P620" s="242"/>
      <c r="Q620" s="216"/>
      <c r="R620" s="236">
        <f t="shared" si="99"/>
        <v>0</v>
      </c>
      <c r="S620" s="237">
        <v>0</v>
      </c>
      <c r="T620" s="236">
        <f t="shared" si="100"/>
        <v>0</v>
      </c>
      <c r="U620" s="236">
        <f t="shared" si="101"/>
        <v>0</v>
      </c>
      <c r="V620" s="236">
        <f t="shared" si="102"/>
        <v>0</v>
      </c>
      <c r="W620" s="236">
        <f t="shared" si="103"/>
        <v>0</v>
      </c>
      <c r="X620" s="236">
        <f t="shared" si="104"/>
        <v>0</v>
      </c>
      <c r="Y620" s="238">
        <f t="shared" si="107"/>
        <v>0</v>
      </c>
      <c r="Z620" s="238">
        <f t="shared" si="108"/>
        <v>0</v>
      </c>
      <c r="AB620" s="219">
        <v>0</v>
      </c>
      <c r="AC620" s="462">
        <f t="shared" si="109"/>
        <v>0</v>
      </c>
    </row>
    <row r="621" spans="1:29" ht="30" x14ac:dyDescent="0.25">
      <c r="A621" s="191" t="s">
        <v>228</v>
      </c>
      <c r="B621" s="228" t="s">
        <v>480</v>
      </c>
      <c r="C621" s="193" t="s">
        <v>481</v>
      </c>
      <c r="D621" s="193"/>
      <c r="E621" s="194">
        <v>11.99</v>
      </c>
      <c r="F621" s="229">
        <v>11.99</v>
      </c>
      <c r="G621" s="230" t="s">
        <v>33</v>
      </c>
      <c r="H621" s="231">
        <v>0</v>
      </c>
      <c r="I621" s="251">
        <v>0</v>
      </c>
      <c r="J621" s="232">
        <v>0</v>
      </c>
      <c r="K621" s="232">
        <v>0</v>
      </c>
      <c r="L621" s="233">
        <v>0</v>
      </c>
      <c r="M621" s="232">
        <f t="shared" si="105"/>
        <v>0</v>
      </c>
      <c r="N621" s="234">
        <v>0</v>
      </c>
      <c r="O621" s="232">
        <f t="shared" si="106"/>
        <v>0</v>
      </c>
      <c r="P621" s="243"/>
      <c r="Q621" s="216"/>
      <c r="R621" s="236">
        <f t="shared" si="99"/>
        <v>0</v>
      </c>
      <c r="S621" s="237">
        <v>0</v>
      </c>
      <c r="T621" s="236">
        <f t="shared" si="100"/>
        <v>0</v>
      </c>
      <c r="U621" s="236">
        <f t="shared" si="101"/>
        <v>0</v>
      </c>
      <c r="V621" s="236">
        <f t="shared" si="102"/>
        <v>0</v>
      </c>
      <c r="W621" s="236">
        <f t="shared" si="103"/>
        <v>0</v>
      </c>
      <c r="X621" s="236">
        <f t="shared" si="104"/>
        <v>0</v>
      </c>
      <c r="Y621" s="238">
        <f t="shared" si="107"/>
        <v>0</v>
      </c>
      <c r="Z621" s="238">
        <f t="shared" si="108"/>
        <v>0</v>
      </c>
      <c r="AB621" s="219">
        <v>0</v>
      </c>
      <c r="AC621" s="462">
        <f t="shared" si="109"/>
        <v>0</v>
      </c>
    </row>
    <row r="622" spans="1:29" ht="30" x14ac:dyDescent="0.25">
      <c r="A622" s="191" t="s">
        <v>228</v>
      </c>
      <c r="B622" s="228" t="s">
        <v>482</v>
      </c>
      <c r="C622" s="193" t="s">
        <v>483</v>
      </c>
      <c r="D622" s="193"/>
      <c r="E622" s="194">
        <v>24.36</v>
      </c>
      <c r="F622" s="229">
        <v>24.36</v>
      </c>
      <c r="G622" s="230" t="s">
        <v>33</v>
      </c>
      <c r="H622" s="231">
        <v>2</v>
      </c>
      <c r="I622" s="251">
        <v>0</v>
      </c>
      <c r="J622" s="232">
        <v>0</v>
      </c>
      <c r="K622" s="232">
        <v>0</v>
      </c>
      <c r="L622" s="233">
        <v>0</v>
      </c>
      <c r="M622" s="232">
        <f t="shared" si="105"/>
        <v>2</v>
      </c>
      <c r="N622" s="234">
        <v>2</v>
      </c>
      <c r="O622" s="232">
        <f t="shared" si="106"/>
        <v>0</v>
      </c>
      <c r="P622" s="243"/>
      <c r="Q622" s="216"/>
      <c r="R622" s="236">
        <f t="shared" si="99"/>
        <v>48.72</v>
      </c>
      <c r="S622" s="237">
        <v>0</v>
      </c>
      <c r="T622" s="236">
        <f t="shared" si="100"/>
        <v>0</v>
      </c>
      <c r="U622" s="236">
        <f t="shared" si="101"/>
        <v>0</v>
      </c>
      <c r="V622" s="236">
        <f t="shared" si="102"/>
        <v>0</v>
      </c>
      <c r="W622" s="236">
        <f t="shared" si="103"/>
        <v>0</v>
      </c>
      <c r="X622" s="236">
        <f t="shared" si="104"/>
        <v>48.72</v>
      </c>
      <c r="Y622" s="238">
        <f t="shared" si="107"/>
        <v>48.72</v>
      </c>
      <c r="Z622" s="238">
        <f t="shared" si="108"/>
        <v>0</v>
      </c>
      <c r="AB622" s="219">
        <v>48.72</v>
      </c>
      <c r="AC622" s="462">
        <f t="shared" si="109"/>
        <v>0</v>
      </c>
    </row>
    <row r="623" spans="1:29" ht="30" x14ac:dyDescent="0.25">
      <c r="A623" s="191" t="s">
        <v>228</v>
      </c>
      <c r="B623" s="228" t="s">
        <v>484</v>
      </c>
      <c r="C623" s="193" t="s">
        <v>485</v>
      </c>
      <c r="D623" s="193"/>
      <c r="E623" s="194">
        <v>47.56</v>
      </c>
      <c r="F623" s="229">
        <v>47.56</v>
      </c>
      <c r="G623" s="230" t="s">
        <v>33</v>
      </c>
      <c r="H623" s="231">
        <v>1</v>
      </c>
      <c r="I623" s="251">
        <v>0</v>
      </c>
      <c r="J623" s="232">
        <v>0</v>
      </c>
      <c r="K623" s="232">
        <v>0</v>
      </c>
      <c r="L623" s="233">
        <v>0</v>
      </c>
      <c r="M623" s="232">
        <f t="shared" si="105"/>
        <v>1</v>
      </c>
      <c r="N623" s="234">
        <v>1</v>
      </c>
      <c r="O623" s="232">
        <f t="shared" si="106"/>
        <v>0</v>
      </c>
      <c r="P623" s="243"/>
      <c r="Q623" s="216"/>
      <c r="R623" s="236">
        <f t="shared" si="99"/>
        <v>47.56</v>
      </c>
      <c r="S623" s="237">
        <v>0</v>
      </c>
      <c r="T623" s="236">
        <f t="shared" si="100"/>
        <v>0</v>
      </c>
      <c r="U623" s="236">
        <f t="shared" si="101"/>
        <v>0</v>
      </c>
      <c r="V623" s="236">
        <f t="shared" si="102"/>
        <v>0</v>
      </c>
      <c r="W623" s="236">
        <f t="shared" si="103"/>
        <v>0</v>
      </c>
      <c r="X623" s="236">
        <f t="shared" si="104"/>
        <v>47.56</v>
      </c>
      <c r="Y623" s="238">
        <f t="shared" si="107"/>
        <v>47.56</v>
      </c>
      <c r="Z623" s="238">
        <f t="shared" si="108"/>
        <v>0</v>
      </c>
      <c r="AB623" s="219">
        <v>47.56</v>
      </c>
      <c r="AC623" s="462">
        <f t="shared" si="109"/>
        <v>0</v>
      </c>
    </row>
    <row r="624" spans="1:29" ht="30" x14ac:dyDescent="0.25">
      <c r="A624" s="191" t="s">
        <v>1739</v>
      </c>
      <c r="B624" s="228" t="s">
        <v>1818</v>
      </c>
      <c r="C624" s="193" t="s">
        <v>1819</v>
      </c>
      <c r="D624" s="193"/>
      <c r="E624" s="194">
        <v>20</v>
      </c>
      <c r="F624" s="229">
        <v>20</v>
      </c>
      <c r="G624" s="230" t="s">
        <v>33</v>
      </c>
      <c r="H624" s="231">
        <v>0</v>
      </c>
      <c r="I624" s="251">
        <v>0</v>
      </c>
      <c r="J624" s="232">
        <v>0</v>
      </c>
      <c r="K624" s="232">
        <v>0</v>
      </c>
      <c r="L624" s="233">
        <v>0</v>
      </c>
      <c r="M624" s="232">
        <f t="shared" si="105"/>
        <v>0</v>
      </c>
      <c r="N624" s="234">
        <v>0</v>
      </c>
      <c r="O624" s="232">
        <f t="shared" si="106"/>
        <v>0</v>
      </c>
      <c r="P624" s="243"/>
      <c r="Q624" s="216"/>
      <c r="R624" s="236">
        <f t="shared" si="99"/>
        <v>0</v>
      </c>
      <c r="S624" s="237">
        <v>0</v>
      </c>
      <c r="T624" s="236">
        <f t="shared" si="100"/>
        <v>0</v>
      </c>
      <c r="U624" s="236">
        <f t="shared" si="101"/>
        <v>0</v>
      </c>
      <c r="V624" s="236">
        <f t="shared" si="102"/>
        <v>0</v>
      </c>
      <c r="W624" s="236">
        <f t="shared" si="103"/>
        <v>0</v>
      </c>
      <c r="X624" s="236">
        <f t="shared" si="104"/>
        <v>0</v>
      </c>
      <c r="Y624" s="238">
        <f t="shared" si="107"/>
        <v>0</v>
      </c>
      <c r="Z624" s="238">
        <f t="shared" si="108"/>
        <v>0</v>
      </c>
      <c r="AB624" s="219">
        <v>0</v>
      </c>
      <c r="AC624" s="462">
        <f t="shared" si="109"/>
        <v>0</v>
      </c>
    </row>
    <row r="625" spans="1:29" ht="18" x14ac:dyDescent="0.25">
      <c r="A625" s="191" t="s">
        <v>2634</v>
      </c>
      <c r="B625" s="228" t="s">
        <v>486</v>
      </c>
      <c r="C625" s="193" t="s">
        <v>487</v>
      </c>
      <c r="D625" s="193"/>
      <c r="E625" s="194">
        <v>18</v>
      </c>
      <c r="F625" s="229">
        <v>18</v>
      </c>
      <c r="G625" s="232" t="s">
        <v>33</v>
      </c>
      <c r="H625" s="231">
        <v>0</v>
      </c>
      <c r="I625" s="251">
        <v>0</v>
      </c>
      <c r="J625" s="232">
        <v>0</v>
      </c>
      <c r="K625" s="232">
        <v>0</v>
      </c>
      <c r="L625" s="233">
        <v>0</v>
      </c>
      <c r="M625" s="232">
        <f t="shared" si="105"/>
        <v>0</v>
      </c>
      <c r="N625" s="234">
        <v>0</v>
      </c>
      <c r="O625" s="232">
        <f t="shared" si="106"/>
        <v>0</v>
      </c>
      <c r="P625" s="243"/>
      <c r="Q625" s="241"/>
      <c r="R625" s="236">
        <f t="shared" si="99"/>
        <v>0</v>
      </c>
      <c r="S625" s="237">
        <v>0</v>
      </c>
      <c r="T625" s="236">
        <f t="shared" si="100"/>
        <v>0</v>
      </c>
      <c r="U625" s="236">
        <f t="shared" si="101"/>
        <v>0</v>
      </c>
      <c r="V625" s="236">
        <f t="shared" si="102"/>
        <v>0</v>
      </c>
      <c r="W625" s="236">
        <f t="shared" si="103"/>
        <v>0</v>
      </c>
      <c r="X625" s="236">
        <f t="shared" si="104"/>
        <v>0</v>
      </c>
      <c r="Y625" s="238">
        <f t="shared" si="107"/>
        <v>0</v>
      </c>
      <c r="Z625" s="238">
        <f t="shared" si="108"/>
        <v>0</v>
      </c>
      <c r="AB625" s="219">
        <v>0</v>
      </c>
      <c r="AC625" s="462">
        <f t="shared" si="109"/>
        <v>0</v>
      </c>
    </row>
    <row r="626" spans="1:29" ht="30" x14ac:dyDescent="0.25">
      <c r="A626" s="191" t="s">
        <v>228</v>
      </c>
      <c r="B626" s="228" t="s">
        <v>488</v>
      </c>
      <c r="C626" s="193" t="s">
        <v>489</v>
      </c>
      <c r="D626" s="193"/>
      <c r="E626" s="194">
        <v>0</v>
      </c>
      <c r="F626" s="229">
        <v>0</v>
      </c>
      <c r="G626" s="230" t="s">
        <v>33</v>
      </c>
      <c r="H626" s="231">
        <v>0</v>
      </c>
      <c r="I626" s="251">
        <v>0</v>
      </c>
      <c r="J626" s="232">
        <v>0</v>
      </c>
      <c r="K626" s="232">
        <v>0</v>
      </c>
      <c r="L626" s="233">
        <v>0</v>
      </c>
      <c r="M626" s="232">
        <f t="shared" si="105"/>
        <v>0</v>
      </c>
      <c r="N626" s="234">
        <v>0</v>
      </c>
      <c r="O626" s="232">
        <f t="shared" si="106"/>
        <v>0</v>
      </c>
      <c r="P626" s="243"/>
      <c r="Q626" s="216"/>
      <c r="R626" s="236">
        <f t="shared" si="99"/>
        <v>0</v>
      </c>
      <c r="S626" s="237">
        <v>0</v>
      </c>
      <c r="T626" s="236">
        <f t="shared" si="100"/>
        <v>0</v>
      </c>
      <c r="U626" s="236">
        <f t="shared" si="101"/>
        <v>0</v>
      </c>
      <c r="V626" s="236">
        <f t="shared" si="102"/>
        <v>0</v>
      </c>
      <c r="W626" s="236">
        <f t="shared" si="103"/>
        <v>0</v>
      </c>
      <c r="X626" s="236">
        <f t="shared" si="104"/>
        <v>0</v>
      </c>
      <c r="Y626" s="238">
        <f t="shared" si="107"/>
        <v>0</v>
      </c>
      <c r="Z626" s="238">
        <f t="shared" si="108"/>
        <v>0</v>
      </c>
      <c r="AB626" s="219">
        <v>0</v>
      </c>
      <c r="AC626" s="462">
        <f t="shared" si="109"/>
        <v>0</v>
      </c>
    </row>
    <row r="627" spans="1:29" ht="18" x14ac:dyDescent="0.25">
      <c r="A627" s="191" t="s">
        <v>228</v>
      </c>
      <c r="B627" s="228" t="s">
        <v>490</v>
      </c>
      <c r="C627" s="193" t="s">
        <v>491</v>
      </c>
      <c r="D627" s="193"/>
      <c r="E627" s="194">
        <v>0</v>
      </c>
      <c r="F627" s="229">
        <v>0</v>
      </c>
      <c r="G627" s="230" t="s">
        <v>33</v>
      </c>
      <c r="H627" s="231">
        <v>0</v>
      </c>
      <c r="I627" s="251">
        <v>0</v>
      </c>
      <c r="J627" s="232">
        <v>0</v>
      </c>
      <c r="K627" s="232">
        <v>0</v>
      </c>
      <c r="L627" s="233">
        <v>0</v>
      </c>
      <c r="M627" s="232">
        <f t="shared" si="105"/>
        <v>0</v>
      </c>
      <c r="N627" s="234">
        <v>0</v>
      </c>
      <c r="O627" s="232">
        <f t="shared" si="106"/>
        <v>0</v>
      </c>
      <c r="P627" s="243"/>
      <c r="Q627" s="216"/>
      <c r="R627" s="236">
        <f t="shared" si="99"/>
        <v>0</v>
      </c>
      <c r="S627" s="237">
        <v>0</v>
      </c>
      <c r="T627" s="236">
        <f t="shared" si="100"/>
        <v>0</v>
      </c>
      <c r="U627" s="236">
        <f t="shared" si="101"/>
        <v>0</v>
      </c>
      <c r="V627" s="236">
        <f t="shared" si="102"/>
        <v>0</v>
      </c>
      <c r="W627" s="236">
        <f t="shared" si="103"/>
        <v>0</v>
      </c>
      <c r="X627" s="236">
        <f t="shared" si="104"/>
        <v>0</v>
      </c>
      <c r="Y627" s="238">
        <f t="shared" si="107"/>
        <v>0</v>
      </c>
      <c r="Z627" s="238">
        <f t="shared" si="108"/>
        <v>0</v>
      </c>
      <c r="AB627" s="219">
        <v>0</v>
      </c>
      <c r="AC627" s="462">
        <f t="shared" si="109"/>
        <v>0</v>
      </c>
    </row>
    <row r="628" spans="1:29" ht="30" x14ac:dyDescent="0.25">
      <c r="A628" s="191" t="s">
        <v>2634</v>
      </c>
      <c r="B628" s="228" t="s">
        <v>492</v>
      </c>
      <c r="C628" s="193" t="s">
        <v>493</v>
      </c>
      <c r="D628" s="193"/>
      <c r="E628" s="194">
        <v>13</v>
      </c>
      <c r="F628" s="229">
        <v>13</v>
      </c>
      <c r="G628" s="232" t="s">
        <v>33</v>
      </c>
      <c r="H628" s="231">
        <v>0</v>
      </c>
      <c r="I628" s="251">
        <v>0</v>
      </c>
      <c r="J628" s="232">
        <v>0</v>
      </c>
      <c r="K628" s="232">
        <v>0</v>
      </c>
      <c r="L628" s="233">
        <v>0</v>
      </c>
      <c r="M628" s="232">
        <f t="shared" si="105"/>
        <v>0</v>
      </c>
      <c r="N628" s="234">
        <v>0</v>
      </c>
      <c r="O628" s="232">
        <f t="shared" si="106"/>
        <v>0</v>
      </c>
      <c r="P628" s="243"/>
      <c r="Q628" s="241"/>
      <c r="R628" s="236">
        <f t="shared" si="99"/>
        <v>0</v>
      </c>
      <c r="S628" s="237">
        <v>0</v>
      </c>
      <c r="T628" s="236">
        <f t="shared" si="100"/>
        <v>0</v>
      </c>
      <c r="U628" s="236">
        <f t="shared" si="101"/>
        <v>0</v>
      </c>
      <c r="V628" s="236">
        <f t="shared" si="102"/>
        <v>0</v>
      </c>
      <c r="W628" s="236">
        <f t="shared" si="103"/>
        <v>0</v>
      </c>
      <c r="X628" s="236">
        <f t="shared" si="104"/>
        <v>0</v>
      </c>
      <c r="Y628" s="238">
        <f t="shared" si="107"/>
        <v>0</v>
      </c>
      <c r="Z628" s="238">
        <f t="shared" si="108"/>
        <v>0</v>
      </c>
      <c r="AB628" s="219">
        <v>0</v>
      </c>
      <c r="AC628" s="462">
        <f t="shared" si="109"/>
        <v>0</v>
      </c>
    </row>
    <row r="629" spans="1:29" ht="18" x14ac:dyDescent="0.25">
      <c r="A629" s="191" t="s">
        <v>2634</v>
      </c>
      <c r="B629" s="228" t="s">
        <v>494</v>
      </c>
      <c r="C629" s="193" t="s">
        <v>495</v>
      </c>
      <c r="D629" s="193"/>
      <c r="E629" s="194">
        <v>24.99</v>
      </c>
      <c r="F629" s="229">
        <v>24.99</v>
      </c>
      <c r="G629" s="232" t="s">
        <v>33</v>
      </c>
      <c r="H629" s="231">
        <v>0</v>
      </c>
      <c r="I629" s="251">
        <v>0</v>
      </c>
      <c r="J629" s="232"/>
      <c r="K629" s="232">
        <v>0</v>
      </c>
      <c r="L629" s="233">
        <v>0</v>
      </c>
      <c r="M629" s="232">
        <f t="shared" si="105"/>
        <v>0</v>
      </c>
      <c r="N629" s="234">
        <v>0</v>
      </c>
      <c r="O629" s="232">
        <f t="shared" si="106"/>
        <v>0</v>
      </c>
      <c r="P629" s="243"/>
      <c r="Q629" s="241"/>
      <c r="R629" s="236">
        <f t="shared" si="99"/>
        <v>0</v>
      </c>
      <c r="S629" s="237">
        <v>0</v>
      </c>
      <c r="T629" s="236">
        <f t="shared" si="100"/>
        <v>0</v>
      </c>
      <c r="U629" s="236">
        <f t="shared" si="101"/>
        <v>0</v>
      </c>
      <c r="V629" s="236">
        <f t="shared" si="102"/>
        <v>0</v>
      </c>
      <c r="W629" s="236">
        <f t="shared" si="103"/>
        <v>0</v>
      </c>
      <c r="X629" s="236">
        <f t="shared" si="104"/>
        <v>0</v>
      </c>
      <c r="Y629" s="238">
        <f t="shared" si="107"/>
        <v>0</v>
      </c>
      <c r="Z629" s="238">
        <f t="shared" si="108"/>
        <v>0</v>
      </c>
      <c r="AB629" s="219">
        <v>0</v>
      </c>
      <c r="AC629" s="462">
        <f t="shared" si="109"/>
        <v>0</v>
      </c>
    </row>
    <row r="630" spans="1:29" ht="30" x14ac:dyDescent="0.25">
      <c r="A630" s="191" t="s">
        <v>2634</v>
      </c>
      <c r="B630" s="228" t="s">
        <v>496</v>
      </c>
      <c r="C630" s="193" t="s">
        <v>497</v>
      </c>
      <c r="D630" s="193"/>
      <c r="E630" s="194">
        <v>22.26</v>
      </c>
      <c r="F630" s="229">
        <v>22.26</v>
      </c>
      <c r="G630" s="230" t="s">
        <v>33</v>
      </c>
      <c r="H630" s="231">
        <v>0</v>
      </c>
      <c r="I630" s="251">
        <v>0</v>
      </c>
      <c r="J630" s="232">
        <v>0</v>
      </c>
      <c r="K630" s="232">
        <v>0</v>
      </c>
      <c r="L630" s="233">
        <v>0</v>
      </c>
      <c r="M630" s="232">
        <f t="shared" si="105"/>
        <v>0</v>
      </c>
      <c r="N630" s="234">
        <v>0</v>
      </c>
      <c r="O630" s="232">
        <f t="shared" si="106"/>
        <v>0</v>
      </c>
      <c r="P630" s="242"/>
      <c r="Q630" s="216"/>
      <c r="R630" s="236">
        <f t="shared" si="99"/>
        <v>0</v>
      </c>
      <c r="S630" s="237">
        <v>0</v>
      </c>
      <c r="T630" s="236">
        <f t="shared" si="100"/>
        <v>0</v>
      </c>
      <c r="U630" s="236">
        <f t="shared" si="101"/>
        <v>0</v>
      </c>
      <c r="V630" s="236">
        <f t="shared" si="102"/>
        <v>0</v>
      </c>
      <c r="W630" s="236">
        <f t="shared" si="103"/>
        <v>0</v>
      </c>
      <c r="X630" s="236">
        <f t="shared" si="104"/>
        <v>0</v>
      </c>
      <c r="Y630" s="238">
        <f t="shared" si="107"/>
        <v>0</v>
      </c>
      <c r="Z630" s="238">
        <f t="shared" si="108"/>
        <v>0</v>
      </c>
      <c r="AB630" s="219">
        <v>0</v>
      </c>
      <c r="AC630" s="462">
        <f t="shared" si="109"/>
        <v>0</v>
      </c>
    </row>
    <row r="631" spans="1:29" ht="18" x14ac:dyDescent="0.25">
      <c r="A631" s="191" t="s">
        <v>2634</v>
      </c>
      <c r="B631" s="228" t="s">
        <v>498</v>
      </c>
      <c r="C631" s="193" t="s">
        <v>499</v>
      </c>
      <c r="D631" s="193"/>
      <c r="E631" s="194">
        <v>35.549999999999997</v>
      </c>
      <c r="F631" s="229">
        <v>35.549999999999997</v>
      </c>
      <c r="G631" s="230" t="s">
        <v>33</v>
      </c>
      <c r="H631" s="231">
        <v>0</v>
      </c>
      <c r="I631" s="251">
        <v>0</v>
      </c>
      <c r="J631" s="232">
        <v>0</v>
      </c>
      <c r="K631" s="232">
        <v>0</v>
      </c>
      <c r="L631" s="233">
        <v>0</v>
      </c>
      <c r="M631" s="232">
        <f t="shared" si="105"/>
        <v>0</v>
      </c>
      <c r="N631" s="234">
        <v>0</v>
      </c>
      <c r="O631" s="232">
        <f t="shared" si="106"/>
        <v>0</v>
      </c>
      <c r="P631" s="243"/>
      <c r="Q631" s="216"/>
      <c r="R631" s="236">
        <f t="shared" si="99"/>
        <v>0</v>
      </c>
      <c r="S631" s="237">
        <v>0</v>
      </c>
      <c r="T631" s="236">
        <f t="shared" si="100"/>
        <v>0</v>
      </c>
      <c r="U631" s="236">
        <f t="shared" si="101"/>
        <v>0</v>
      </c>
      <c r="V631" s="236">
        <f t="shared" si="102"/>
        <v>0</v>
      </c>
      <c r="W631" s="236">
        <f t="shared" si="103"/>
        <v>0</v>
      </c>
      <c r="X631" s="236">
        <f t="shared" si="104"/>
        <v>0</v>
      </c>
      <c r="Y631" s="238">
        <f t="shared" si="107"/>
        <v>0</v>
      </c>
      <c r="Z631" s="238">
        <f t="shared" si="108"/>
        <v>0</v>
      </c>
      <c r="AB631" s="219">
        <v>0</v>
      </c>
      <c r="AC631" s="462">
        <f t="shared" si="109"/>
        <v>0</v>
      </c>
    </row>
    <row r="632" spans="1:29" ht="18" x14ac:dyDescent="0.25">
      <c r="A632" s="191" t="s">
        <v>674</v>
      </c>
      <c r="B632" s="228" t="s">
        <v>843</v>
      </c>
      <c r="C632" s="193" t="s">
        <v>844</v>
      </c>
      <c r="D632" s="193"/>
      <c r="E632" s="194">
        <v>27.61</v>
      </c>
      <c r="F632" s="229">
        <v>27.61</v>
      </c>
      <c r="G632" s="230" t="s">
        <v>33</v>
      </c>
      <c r="H632" s="231">
        <v>2</v>
      </c>
      <c r="I632" s="251">
        <v>0</v>
      </c>
      <c r="J632" s="232">
        <v>0</v>
      </c>
      <c r="K632" s="232">
        <v>0</v>
      </c>
      <c r="L632" s="233">
        <v>0</v>
      </c>
      <c r="M632" s="232">
        <f t="shared" si="105"/>
        <v>2</v>
      </c>
      <c r="N632" s="234">
        <v>2</v>
      </c>
      <c r="O632" s="232">
        <f t="shared" si="106"/>
        <v>0</v>
      </c>
      <c r="P632" s="242"/>
      <c r="Q632" s="216"/>
      <c r="R632" s="236">
        <f t="shared" si="99"/>
        <v>55.22</v>
      </c>
      <c r="S632" s="237">
        <v>0</v>
      </c>
      <c r="T632" s="236">
        <f t="shared" si="100"/>
        <v>0</v>
      </c>
      <c r="U632" s="236">
        <f t="shared" si="101"/>
        <v>0</v>
      </c>
      <c r="V632" s="236">
        <f t="shared" si="102"/>
        <v>0</v>
      </c>
      <c r="W632" s="236">
        <f t="shared" si="103"/>
        <v>0</v>
      </c>
      <c r="X632" s="236">
        <f t="shared" si="104"/>
        <v>55.22</v>
      </c>
      <c r="Y632" s="238">
        <f t="shared" si="107"/>
        <v>55.22</v>
      </c>
      <c r="Z632" s="238">
        <f t="shared" si="108"/>
        <v>0</v>
      </c>
      <c r="AB632" s="219">
        <v>55.22</v>
      </c>
      <c r="AC632" s="462">
        <f t="shared" si="109"/>
        <v>0</v>
      </c>
    </row>
    <row r="633" spans="1:29" ht="18" x14ac:dyDescent="0.25">
      <c r="A633" s="191" t="s">
        <v>674</v>
      </c>
      <c r="B633" s="228" t="s">
        <v>845</v>
      </c>
      <c r="C633" s="193" t="s">
        <v>846</v>
      </c>
      <c r="D633" s="193"/>
      <c r="E633" s="194">
        <v>43.38</v>
      </c>
      <c r="F633" s="229">
        <v>43.38</v>
      </c>
      <c r="G633" s="230" t="s">
        <v>847</v>
      </c>
      <c r="H633" s="231">
        <v>0</v>
      </c>
      <c r="I633" s="251">
        <v>0</v>
      </c>
      <c r="J633" s="232">
        <v>0</v>
      </c>
      <c r="K633" s="232">
        <v>0</v>
      </c>
      <c r="L633" s="233">
        <v>0</v>
      </c>
      <c r="M633" s="232">
        <f t="shared" si="105"/>
        <v>0</v>
      </c>
      <c r="N633" s="234">
        <v>0</v>
      </c>
      <c r="O633" s="232">
        <f t="shared" si="106"/>
        <v>0</v>
      </c>
      <c r="P633" s="242"/>
      <c r="Q633" s="216"/>
      <c r="R633" s="236">
        <f t="shared" si="99"/>
        <v>0</v>
      </c>
      <c r="S633" s="237">
        <v>0</v>
      </c>
      <c r="T633" s="236">
        <f t="shared" si="100"/>
        <v>0</v>
      </c>
      <c r="U633" s="236">
        <f t="shared" si="101"/>
        <v>0</v>
      </c>
      <c r="V633" s="236">
        <f t="shared" si="102"/>
        <v>0</v>
      </c>
      <c r="W633" s="236">
        <f t="shared" si="103"/>
        <v>0</v>
      </c>
      <c r="X633" s="236">
        <f t="shared" si="104"/>
        <v>0</v>
      </c>
      <c r="Y633" s="238">
        <f t="shared" si="107"/>
        <v>0</v>
      </c>
      <c r="Z633" s="238">
        <f t="shared" si="108"/>
        <v>0</v>
      </c>
      <c r="AB633" s="219">
        <v>0</v>
      </c>
      <c r="AC633" s="462">
        <f t="shared" si="109"/>
        <v>0</v>
      </c>
    </row>
    <row r="634" spans="1:29" ht="30" x14ac:dyDescent="0.25">
      <c r="A634" s="191" t="s">
        <v>1739</v>
      </c>
      <c r="B634" s="228" t="s">
        <v>1820</v>
      </c>
      <c r="C634" s="193" t="s">
        <v>1821</v>
      </c>
      <c r="D634" s="193"/>
      <c r="E634" s="194">
        <v>78.180000000000007</v>
      </c>
      <c r="F634" s="229">
        <v>78.180000000000007</v>
      </c>
      <c r="G634" s="230" t="s">
        <v>1822</v>
      </c>
      <c r="H634" s="231">
        <v>0</v>
      </c>
      <c r="I634" s="251">
        <v>0</v>
      </c>
      <c r="J634" s="232">
        <v>0</v>
      </c>
      <c r="K634" s="232">
        <v>0</v>
      </c>
      <c r="L634" s="233">
        <v>0</v>
      </c>
      <c r="M634" s="232">
        <f t="shared" si="105"/>
        <v>0</v>
      </c>
      <c r="N634" s="234">
        <v>0</v>
      </c>
      <c r="O634" s="232">
        <f t="shared" si="106"/>
        <v>0</v>
      </c>
      <c r="P634" s="243"/>
      <c r="Q634" s="216"/>
      <c r="R634" s="236">
        <f t="shared" si="99"/>
        <v>0</v>
      </c>
      <c r="S634" s="237">
        <v>0</v>
      </c>
      <c r="T634" s="236">
        <f t="shared" si="100"/>
        <v>0</v>
      </c>
      <c r="U634" s="236">
        <f t="shared" si="101"/>
        <v>0</v>
      </c>
      <c r="V634" s="236">
        <f t="shared" si="102"/>
        <v>0</v>
      </c>
      <c r="W634" s="236">
        <f t="shared" si="103"/>
        <v>0</v>
      </c>
      <c r="X634" s="236">
        <f t="shared" si="104"/>
        <v>0</v>
      </c>
      <c r="Y634" s="238">
        <f t="shared" si="107"/>
        <v>0</v>
      </c>
      <c r="Z634" s="238">
        <f t="shared" si="108"/>
        <v>0</v>
      </c>
      <c r="AB634" s="219">
        <v>0</v>
      </c>
      <c r="AC634" s="462">
        <f t="shared" si="109"/>
        <v>0</v>
      </c>
    </row>
    <row r="635" spans="1:29" ht="18" x14ac:dyDescent="0.25">
      <c r="A635" s="191" t="s">
        <v>27</v>
      </c>
      <c r="B635" s="228" t="s">
        <v>140</v>
      </c>
      <c r="C635" s="193" t="s">
        <v>141</v>
      </c>
      <c r="D635" s="193"/>
      <c r="E635" s="194">
        <v>320.16000000000003</v>
      </c>
      <c r="F635" s="229">
        <v>320.16000000000003</v>
      </c>
      <c r="G635" s="230" t="s">
        <v>142</v>
      </c>
      <c r="H635" s="231">
        <v>0</v>
      </c>
      <c r="I635" s="251">
        <v>0</v>
      </c>
      <c r="J635" s="232">
        <v>0</v>
      </c>
      <c r="K635" s="232">
        <v>0</v>
      </c>
      <c r="L635" s="233">
        <v>0</v>
      </c>
      <c r="M635" s="232">
        <f t="shared" si="105"/>
        <v>0</v>
      </c>
      <c r="N635" s="234">
        <v>0</v>
      </c>
      <c r="O635" s="232">
        <f t="shared" si="106"/>
        <v>0</v>
      </c>
      <c r="P635" s="244"/>
      <c r="Q635" s="216"/>
      <c r="R635" s="236">
        <f t="shared" si="99"/>
        <v>0</v>
      </c>
      <c r="S635" s="237">
        <v>0</v>
      </c>
      <c r="T635" s="236">
        <f t="shared" si="100"/>
        <v>0</v>
      </c>
      <c r="U635" s="236">
        <f t="shared" si="101"/>
        <v>0</v>
      </c>
      <c r="V635" s="236">
        <f t="shared" si="102"/>
        <v>0</v>
      </c>
      <c r="W635" s="236">
        <f t="shared" si="103"/>
        <v>0</v>
      </c>
      <c r="X635" s="236">
        <f t="shared" si="104"/>
        <v>0</v>
      </c>
      <c r="Y635" s="238">
        <f t="shared" si="107"/>
        <v>0</v>
      </c>
      <c r="Z635" s="238">
        <f t="shared" si="108"/>
        <v>0</v>
      </c>
      <c r="AB635" s="219">
        <v>0</v>
      </c>
      <c r="AC635" s="462">
        <f t="shared" si="109"/>
        <v>0</v>
      </c>
    </row>
    <row r="636" spans="1:29" ht="45" x14ac:dyDescent="0.25">
      <c r="A636" s="191" t="s">
        <v>1053</v>
      </c>
      <c r="B636" s="228" t="s">
        <v>1212</v>
      </c>
      <c r="C636" s="193" t="s">
        <v>1213</v>
      </c>
      <c r="D636" s="193"/>
      <c r="E636" s="194">
        <v>422.24</v>
      </c>
      <c r="F636" s="229">
        <v>422.24</v>
      </c>
      <c r="G636" s="230" t="s">
        <v>33</v>
      </c>
      <c r="H636" s="231">
        <v>0</v>
      </c>
      <c r="I636" s="251">
        <v>0</v>
      </c>
      <c r="J636" s="232">
        <v>0</v>
      </c>
      <c r="K636" s="232">
        <v>0</v>
      </c>
      <c r="L636" s="233">
        <v>0</v>
      </c>
      <c r="M636" s="232">
        <f t="shared" si="105"/>
        <v>0</v>
      </c>
      <c r="N636" s="234">
        <v>0</v>
      </c>
      <c r="O636" s="232">
        <f t="shared" si="106"/>
        <v>0</v>
      </c>
      <c r="P636" s="243"/>
      <c r="Q636" s="216"/>
      <c r="R636" s="236">
        <f t="shared" si="99"/>
        <v>0</v>
      </c>
      <c r="S636" s="237">
        <v>0</v>
      </c>
      <c r="T636" s="236">
        <f t="shared" si="100"/>
        <v>0</v>
      </c>
      <c r="U636" s="236">
        <f t="shared" si="101"/>
        <v>0</v>
      </c>
      <c r="V636" s="236">
        <f t="shared" si="102"/>
        <v>0</v>
      </c>
      <c r="W636" s="236">
        <f t="shared" si="103"/>
        <v>0</v>
      </c>
      <c r="X636" s="236">
        <f t="shared" si="104"/>
        <v>0</v>
      </c>
      <c r="Y636" s="238">
        <f t="shared" si="107"/>
        <v>0</v>
      </c>
      <c r="Z636" s="238">
        <f t="shared" si="108"/>
        <v>0</v>
      </c>
      <c r="AB636" s="219">
        <v>0</v>
      </c>
      <c r="AC636" s="462">
        <f t="shared" si="109"/>
        <v>0</v>
      </c>
    </row>
    <row r="637" spans="1:29" ht="30" x14ac:dyDescent="0.25">
      <c r="A637" s="191" t="s">
        <v>674</v>
      </c>
      <c r="B637" s="228" t="s">
        <v>848</v>
      </c>
      <c r="C637" s="193" t="s">
        <v>849</v>
      </c>
      <c r="D637" s="193"/>
      <c r="E637" s="194">
        <v>75.17</v>
      </c>
      <c r="F637" s="229">
        <v>75.17</v>
      </c>
      <c r="G637" s="230" t="s">
        <v>33</v>
      </c>
      <c r="H637" s="231">
        <v>0</v>
      </c>
      <c r="I637" s="251">
        <v>0</v>
      </c>
      <c r="J637" s="232">
        <v>0</v>
      </c>
      <c r="K637" s="232">
        <v>0</v>
      </c>
      <c r="L637" s="233">
        <v>0</v>
      </c>
      <c r="M637" s="232">
        <f t="shared" si="105"/>
        <v>0</v>
      </c>
      <c r="N637" s="234">
        <v>0</v>
      </c>
      <c r="O637" s="232">
        <f t="shared" si="106"/>
        <v>0</v>
      </c>
      <c r="P637" s="243"/>
      <c r="Q637" s="216"/>
      <c r="R637" s="236">
        <f t="shared" si="99"/>
        <v>0</v>
      </c>
      <c r="S637" s="237">
        <v>0</v>
      </c>
      <c r="T637" s="236">
        <f t="shared" si="100"/>
        <v>0</v>
      </c>
      <c r="U637" s="236">
        <f t="shared" si="101"/>
        <v>0</v>
      </c>
      <c r="V637" s="236">
        <f t="shared" si="102"/>
        <v>0</v>
      </c>
      <c r="W637" s="236">
        <f t="shared" si="103"/>
        <v>0</v>
      </c>
      <c r="X637" s="236">
        <f t="shared" si="104"/>
        <v>0</v>
      </c>
      <c r="Y637" s="238">
        <f t="shared" si="107"/>
        <v>0</v>
      </c>
      <c r="Z637" s="238">
        <f t="shared" si="108"/>
        <v>0</v>
      </c>
      <c r="AB637" s="219">
        <v>0</v>
      </c>
      <c r="AC637" s="462">
        <f t="shared" si="109"/>
        <v>0</v>
      </c>
    </row>
    <row r="638" spans="1:29" ht="30" x14ac:dyDescent="0.25">
      <c r="A638" s="191" t="s">
        <v>674</v>
      </c>
      <c r="B638" s="228" t="s">
        <v>850</v>
      </c>
      <c r="C638" s="193" t="s">
        <v>851</v>
      </c>
      <c r="D638" s="193"/>
      <c r="E638" s="194">
        <v>81.2</v>
      </c>
      <c r="F638" s="229">
        <v>81.2</v>
      </c>
      <c r="G638" s="230" t="s">
        <v>33</v>
      </c>
      <c r="H638" s="231">
        <v>0</v>
      </c>
      <c r="I638" s="251">
        <v>0</v>
      </c>
      <c r="J638" s="232">
        <v>0</v>
      </c>
      <c r="K638" s="232">
        <v>0</v>
      </c>
      <c r="L638" s="233">
        <v>0</v>
      </c>
      <c r="M638" s="232">
        <f t="shared" si="105"/>
        <v>0</v>
      </c>
      <c r="N638" s="234">
        <v>0</v>
      </c>
      <c r="O638" s="232">
        <f t="shared" si="106"/>
        <v>0</v>
      </c>
      <c r="P638" s="242"/>
      <c r="Q638" s="216"/>
      <c r="R638" s="236">
        <f t="shared" si="99"/>
        <v>0</v>
      </c>
      <c r="S638" s="237">
        <v>0</v>
      </c>
      <c r="T638" s="236">
        <f t="shared" si="100"/>
        <v>0</v>
      </c>
      <c r="U638" s="236">
        <f t="shared" si="101"/>
        <v>0</v>
      </c>
      <c r="V638" s="236">
        <f t="shared" si="102"/>
        <v>0</v>
      </c>
      <c r="W638" s="236">
        <f t="shared" si="103"/>
        <v>0</v>
      </c>
      <c r="X638" s="236">
        <f t="shared" si="104"/>
        <v>0</v>
      </c>
      <c r="Y638" s="238">
        <f t="shared" si="107"/>
        <v>0</v>
      </c>
      <c r="Z638" s="238">
        <f t="shared" si="108"/>
        <v>0</v>
      </c>
      <c r="AB638" s="219">
        <v>0</v>
      </c>
      <c r="AC638" s="462">
        <f t="shared" si="109"/>
        <v>0</v>
      </c>
    </row>
    <row r="639" spans="1:29" ht="30" x14ac:dyDescent="0.25">
      <c r="A639" s="191" t="s">
        <v>674</v>
      </c>
      <c r="B639" s="228" t="s">
        <v>852</v>
      </c>
      <c r="C639" s="193" t="s">
        <v>853</v>
      </c>
      <c r="D639" s="193"/>
      <c r="E639" s="194">
        <v>91.59</v>
      </c>
      <c r="F639" s="229">
        <v>91.59</v>
      </c>
      <c r="G639" s="230" t="s">
        <v>33</v>
      </c>
      <c r="H639" s="231">
        <v>0</v>
      </c>
      <c r="I639" s="251">
        <v>0</v>
      </c>
      <c r="J639" s="232">
        <v>0</v>
      </c>
      <c r="K639" s="232">
        <v>0</v>
      </c>
      <c r="L639" s="233">
        <v>0</v>
      </c>
      <c r="M639" s="232">
        <f t="shared" si="105"/>
        <v>0</v>
      </c>
      <c r="N639" s="234">
        <v>0</v>
      </c>
      <c r="O639" s="232">
        <f t="shared" si="106"/>
        <v>0</v>
      </c>
      <c r="P639" s="243"/>
      <c r="Q639" s="216"/>
      <c r="R639" s="236">
        <f t="shared" si="99"/>
        <v>0</v>
      </c>
      <c r="S639" s="237">
        <v>0</v>
      </c>
      <c r="T639" s="236">
        <f t="shared" si="100"/>
        <v>0</v>
      </c>
      <c r="U639" s="236">
        <f t="shared" si="101"/>
        <v>0</v>
      </c>
      <c r="V639" s="236">
        <f t="shared" si="102"/>
        <v>0</v>
      </c>
      <c r="W639" s="236">
        <f t="shared" si="103"/>
        <v>0</v>
      </c>
      <c r="X639" s="236">
        <f t="shared" si="104"/>
        <v>0</v>
      </c>
      <c r="Y639" s="238">
        <f t="shared" si="107"/>
        <v>0</v>
      </c>
      <c r="Z639" s="238">
        <f t="shared" si="108"/>
        <v>0</v>
      </c>
      <c r="AB639" s="219">
        <v>0</v>
      </c>
      <c r="AC639" s="462">
        <f t="shared" si="109"/>
        <v>0</v>
      </c>
    </row>
    <row r="640" spans="1:29" ht="30" x14ac:dyDescent="0.25">
      <c r="A640" s="191" t="s">
        <v>674</v>
      </c>
      <c r="B640" s="228" t="s">
        <v>854</v>
      </c>
      <c r="C640" s="193" t="s">
        <v>855</v>
      </c>
      <c r="D640" s="193"/>
      <c r="E640" s="194">
        <v>34</v>
      </c>
      <c r="F640" s="229">
        <v>34</v>
      </c>
      <c r="G640" s="230" t="s">
        <v>33</v>
      </c>
      <c r="H640" s="231">
        <v>0</v>
      </c>
      <c r="I640" s="251">
        <v>0</v>
      </c>
      <c r="J640" s="232">
        <v>0</v>
      </c>
      <c r="K640" s="232">
        <v>0</v>
      </c>
      <c r="L640" s="233">
        <v>0</v>
      </c>
      <c r="M640" s="232">
        <f t="shared" si="105"/>
        <v>0</v>
      </c>
      <c r="N640" s="234">
        <v>0</v>
      </c>
      <c r="O640" s="232">
        <f t="shared" si="106"/>
        <v>0</v>
      </c>
      <c r="P640" s="243"/>
      <c r="Q640" s="216"/>
      <c r="R640" s="236">
        <f t="shared" si="99"/>
        <v>0</v>
      </c>
      <c r="S640" s="237">
        <v>0</v>
      </c>
      <c r="T640" s="236">
        <f t="shared" si="100"/>
        <v>0</v>
      </c>
      <c r="U640" s="236">
        <f t="shared" si="101"/>
        <v>0</v>
      </c>
      <c r="V640" s="236">
        <f t="shared" si="102"/>
        <v>0</v>
      </c>
      <c r="W640" s="236">
        <f t="shared" si="103"/>
        <v>0</v>
      </c>
      <c r="X640" s="236">
        <f t="shared" si="104"/>
        <v>0</v>
      </c>
      <c r="Y640" s="238">
        <f t="shared" si="107"/>
        <v>0</v>
      </c>
      <c r="Z640" s="238">
        <f t="shared" si="108"/>
        <v>0</v>
      </c>
      <c r="AB640" s="219">
        <v>0</v>
      </c>
      <c r="AC640" s="462">
        <f t="shared" si="109"/>
        <v>0</v>
      </c>
    </row>
    <row r="641" spans="1:29" ht="18" x14ac:dyDescent="0.25">
      <c r="A641" s="191" t="s">
        <v>1053</v>
      </c>
      <c r="B641" s="228" t="s">
        <v>1214</v>
      </c>
      <c r="C641" s="193" t="s">
        <v>1215</v>
      </c>
      <c r="D641" s="193"/>
      <c r="E641" s="194">
        <v>98</v>
      </c>
      <c r="F641" s="229">
        <v>98</v>
      </c>
      <c r="G641" s="230" t="s">
        <v>33</v>
      </c>
      <c r="H641" s="231">
        <v>0</v>
      </c>
      <c r="I641" s="251">
        <v>0</v>
      </c>
      <c r="J641" s="232">
        <v>0</v>
      </c>
      <c r="K641" s="232">
        <v>0</v>
      </c>
      <c r="L641" s="233">
        <v>0</v>
      </c>
      <c r="M641" s="232">
        <f t="shared" si="105"/>
        <v>0</v>
      </c>
      <c r="N641" s="234">
        <v>0</v>
      </c>
      <c r="O641" s="232">
        <f t="shared" si="106"/>
        <v>0</v>
      </c>
      <c r="P641" s="242"/>
      <c r="Q641" s="216"/>
      <c r="R641" s="236">
        <f t="shared" si="99"/>
        <v>0</v>
      </c>
      <c r="S641" s="237">
        <v>0</v>
      </c>
      <c r="T641" s="236">
        <f t="shared" si="100"/>
        <v>0</v>
      </c>
      <c r="U641" s="236">
        <f t="shared" si="101"/>
        <v>0</v>
      </c>
      <c r="V641" s="236">
        <f t="shared" si="102"/>
        <v>0</v>
      </c>
      <c r="W641" s="236">
        <f t="shared" si="103"/>
        <v>0</v>
      </c>
      <c r="X641" s="236">
        <f t="shared" si="104"/>
        <v>0</v>
      </c>
      <c r="Y641" s="238">
        <f t="shared" si="107"/>
        <v>0</v>
      </c>
      <c r="Z641" s="238">
        <f t="shared" si="108"/>
        <v>0</v>
      </c>
      <c r="AB641" s="219">
        <v>0</v>
      </c>
      <c r="AC641" s="462">
        <f t="shared" si="109"/>
        <v>0</v>
      </c>
    </row>
    <row r="642" spans="1:29" ht="30" x14ac:dyDescent="0.25">
      <c r="A642" s="191" t="s">
        <v>27</v>
      </c>
      <c r="B642" s="228" t="s">
        <v>143</v>
      </c>
      <c r="C642" s="202" t="s">
        <v>144</v>
      </c>
      <c r="D642" s="491" t="s">
        <v>2658</v>
      </c>
      <c r="E642" s="203">
        <v>37.119999999999997</v>
      </c>
      <c r="F642" s="250">
        <v>37.119999999999997</v>
      </c>
      <c r="G642" s="316" t="s">
        <v>33</v>
      </c>
      <c r="H642" s="317">
        <v>10</v>
      </c>
      <c r="I642" s="251">
        <v>6</v>
      </c>
      <c r="J642" s="251">
        <v>0</v>
      </c>
      <c r="K642" s="251">
        <v>16</v>
      </c>
      <c r="L642" s="318">
        <v>0</v>
      </c>
      <c r="M642" s="232">
        <f t="shared" si="105"/>
        <v>0</v>
      </c>
      <c r="N642" s="252">
        <v>0</v>
      </c>
      <c r="O642" s="232">
        <f t="shared" si="106"/>
        <v>0</v>
      </c>
      <c r="P642" s="319"/>
      <c r="Q642" s="216"/>
      <c r="R642" s="236">
        <f t="shared" si="99"/>
        <v>371.2</v>
      </c>
      <c r="S642" s="237">
        <v>0</v>
      </c>
      <c r="T642" s="489">
        <f t="shared" si="100"/>
        <v>222.71999999999997</v>
      </c>
      <c r="U642" s="236">
        <f t="shared" si="101"/>
        <v>0</v>
      </c>
      <c r="V642" s="236">
        <f t="shared" si="102"/>
        <v>593.91999999999996</v>
      </c>
      <c r="W642" s="236">
        <f t="shared" si="103"/>
        <v>0</v>
      </c>
      <c r="X642" s="236">
        <f t="shared" si="104"/>
        <v>0</v>
      </c>
      <c r="Y642" s="238">
        <f t="shared" si="107"/>
        <v>0</v>
      </c>
      <c r="Z642" s="238">
        <f t="shared" si="108"/>
        <v>0</v>
      </c>
      <c r="AB642" s="219">
        <v>371.2</v>
      </c>
      <c r="AC642" s="462">
        <f t="shared" si="109"/>
        <v>0</v>
      </c>
    </row>
    <row r="643" spans="1:29" ht="18" x14ac:dyDescent="0.25">
      <c r="A643" s="191" t="s">
        <v>1053</v>
      </c>
      <c r="B643" s="228" t="s">
        <v>1216</v>
      </c>
      <c r="C643" s="193" t="s">
        <v>1217</v>
      </c>
      <c r="D643" s="193"/>
      <c r="E643" s="194">
        <v>95</v>
      </c>
      <c r="F643" s="229">
        <v>95</v>
      </c>
      <c r="G643" s="230" t="s">
        <v>33</v>
      </c>
      <c r="H643" s="231">
        <v>0</v>
      </c>
      <c r="I643" s="251">
        <v>0</v>
      </c>
      <c r="J643" s="232">
        <v>0</v>
      </c>
      <c r="K643" s="232">
        <v>0</v>
      </c>
      <c r="L643" s="233">
        <v>0</v>
      </c>
      <c r="M643" s="232">
        <f t="shared" si="105"/>
        <v>0</v>
      </c>
      <c r="N643" s="234">
        <v>0</v>
      </c>
      <c r="O643" s="232">
        <f t="shared" si="106"/>
        <v>0</v>
      </c>
      <c r="P643" s="243"/>
      <c r="Q643" s="216"/>
      <c r="R643" s="236">
        <f t="shared" si="99"/>
        <v>0</v>
      </c>
      <c r="S643" s="237">
        <v>0</v>
      </c>
      <c r="T643" s="236">
        <f t="shared" si="100"/>
        <v>0</v>
      </c>
      <c r="U643" s="236">
        <f t="shared" si="101"/>
        <v>0</v>
      </c>
      <c r="V643" s="236">
        <f t="shared" si="102"/>
        <v>0</v>
      </c>
      <c r="W643" s="236">
        <f t="shared" si="103"/>
        <v>0</v>
      </c>
      <c r="X643" s="236">
        <f t="shared" si="104"/>
        <v>0</v>
      </c>
      <c r="Y643" s="238">
        <f t="shared" si="107"/>
        <v>0</v>
      </c>
      <c r="Z643" s="238">
        <f t="shared" si="108"/>
        <v>0</v>
      </c>
      <c r="AB643" s="219">
        <v>0</v>
      </c>
      <c r="AC643" s="462">
        <f t="shared" si="109"/>
        <v>0</v>
      </c>
    </row>
    <row r="644" spans="1:29" ht="30" x14ac:dyDescent="0.25">
      <c r="A644" s="191" t="s">
        <v>27</v>
      </c>
      <c r="B644" s="228" t="s">
        <v>145</v>
      </c>
      <c r="C644" s="193" t="s">
        <v>146</v>
      </c>
      <c r="D644" s="193"/>
      <c r="E644" s="194">
        <v>31.32</v>
      </c>
      <c r="F644" s="229">
        <v>31.32</v>
      </c>
      <c r="G644" s="230" t="s">
        <v>33</v>
      </c>
      <c r="H644" s="231">
        <v>0</v>
      </c>
      <c r="I644" s="251">
        <v>0</v>
      </c>
      <c r="J644" s="232">
        <v>0</v>
      </c>
      <c r="K644" s="232">
        <v>0</v>
      </c>
      <c r="L644" s="233">
        <v>0</v>
      </c>
      <c r="M644" s="232">
        <f t="shared" si="105"/>
        <v>0</v>
      </c>
      <c r="N644" s="234">
        <v>0</v>
      </c>
      <c r="O644" s="232">
        <f t="shared" si="106"/>
        <v>0</v>
      </c>
      <c r="P644" s="243"/>
      <c r="Q644" s="216"/>
      <c r="R644" s="236">
        <f t="shared" si="99"/>
        <v>0</v>
      </c>
      <c r="S644" s="237">
        <v>0</v>
      </c>
      <c r="T644" s="236">
        <f t="shared" si="100"/>
        <v>0</v>
      </c>
      <c r="U644" s="236">
        <f t="shared" si="101"/>
        <v>0</v>
      </c>
      <c r="V644" s="236">
        <f t="shared" si="102"/>
        <v>0</v>
      </c>
      <c r="W644" s="236">
        <f t="shared" si="103"/>
        <v>0</v>
      </c>
      <c r="X644" s="236">
        <f t="shared" si="104"/>
        <v>0</v>
      </c>
      <c r="Y644" s="238">
        <f t="shared" si="107"/>
        <v>0</v>
      </c>
      <c r="Z644" s="238">
        <f t="shared" si="108"/>
        <v>0</v>
      </c>
      <c r="AB644" s="219">
        <v>0</v>
      </c>
      <c r="AC644" s="462">
        <f t="shared" si="109"/>
        <v>0</v>
      </c>
    </row>
    <row r="645" spans="1:29" ht="18" x14ac:dyDescent="0.25">
      <c r="A645" s="191" t="s">
        <v>1270</v>
      </c>
      <c r="B645" s="228" t="s">
        <v>1530</v>
      </c>
      <c r="C645" s="193" t="s">
        <v>1531</v>
      </c>
      <c r="D645" s="193"/>
      <c r="E645" s="194">
        <v>2117.6999999999998</v>
      </c>
      <c r="F645" s="229">
        <v>2117.6999999999998</v>
      </c>
      <c r="G645" s="230" t="s">
        <v>33</v>
      </c>
      <c r="H645" s="231">
        <v>0</v>
      </c>
      <c r="I645" s="251">
        <v>0</v>
      </c>
      <c r="J645" s="232">
        <v>0</v>
      </c>
      <c r="K645" s="232">
        <v>0</v>
      </c>
      <c r="L645" s="233">
        <v>0</v>
      </c>
      <c r="M645" s="232">
        <f t="shared" si="105"/>
        <v>0</v>
      </c>
      <c r="N645" s="234">
        <v>0</v>
      </c>
      <c r="O645" s="232">
        <f t="shared" si="106"/>
        <v>0</v>
      </c>
      <c r="P645" s="243"/>
      <c r="Q645" s="216"/>
      <c r="R645" s="236">
        <f t="shared" si="99"/>
        <v>0</v>
      </c>
      <c r="S645" s="237">
        <v>0</v>
      </c>
      <c r="T645" s="236">
        <f t="shared" si="100"/>
        <v>0</v>
      </c>
      <c r="U645" s="236">
        <f t="shared" si="101"/>
        <v>0</v>
      </c>
      <c r="V645" s="236">
        <f t="shared" si="102"/>
        <v>0</v>
      </c>
      <c r="W645" s="236">
        <f t="shared" si="103"/>
        <v>0</v>
      </c>
      <c r="X645" s="236">
        <f t="shared" si="104"/>
        <v>0</v>
      </c>
      <c r="Y645" s="238">
        <f t="shared" si="107"/>
        <v>0</v>
      </c>
      <c r="Z645" s="238">
        <f t="shared" si="108"/>
        <v>0</v>
      </c>
      <c r="AB645" s="219">
        <v>0</v>
      </c>
      <c r="AC645" s="462">
        <f t="shared" si="109"/>
        <v>0</v>
      </c>
    </row>
    <row r="646" spans="1:29" ht="18" x14ac:dyDescent="0.25">
      <c r="A646" s="191" t="s">
        <v>674</v>
      </c>
      <c r="B646" s="228" t="s">
        <v>856</v>
      </c>
      <c r="C646" s="193" t="s">
        <v>857</v>
      </c>
      <c r="D646" s="193"/>
      <c r="E646" s="194">
        <v>621.88</v>
      </c>
      <c r="F646" s="229">
        <v>621.88</v>
      </c>
      <c r="G646" s="230" t="s">
        <v>76</v>
      </c>
      <c r="H646" s="231">
        <v>1</v>
      </c>
      <c r="I646" s="251">
        <v>0</v>
      </c>
      <c r="J646" s="232">
        <v>0</v>
      </c>
      <c r="K646" s="232">
        <v>0</v>
      </c>
      <c r="L646" s="233">
        <v>0</v>
      </c>
      <c r="M646" s="232">
        <f t="shared" si="105"/>
        <v>1</v>
      </c>
      <c r="N646" s="234">
        <v>1</v>
      </c>
      <c r="O646" s="232">
        <f t="shared" si="106"/>
        <v>0</v>
      </c>
      <c r="P646" s="243"/>
      <c r="Q646" s="216"/>
      <c r="R646" s="236">
        <f t="shared" si="99"/>
        <v>621.88</v>
      </c>
      <c r="S646" s="237">
        <v>0</v>
      </c>
      <c r="T646" s="236">
        <f t="shared" si="100"/>
        <v>0</v>
      </c>
      <c r="U646" s="236">
        <f t="shared" si="101"/>
        <v>0</v>
      </c>
      <c r="V646" s="236">
        <f t="shared" si="102"/>
        <v>0</v>
      </c>
      <c r="W646" s="236">
        <f t="shared" si="103"/>
        <v>0</v>
      </c>
      <c r="X646" s="236">
        <f t="shared" si="104"/>
        <v>621.88</v>
      </c>
      <c r="Y646" s="238">
        <f t="shared" si="107"/>
        <v>621.88</v>
      </c>
      <c r="Z646" s="238">
        <f t="shared" si="108"/>
        <v>0</v>
      </c>
      <c r="AB646" s="219">
        <v>621.88</v>
      </c>
      <c r="AC646" s="462">
        <f t="shared" si="109"/>
        <v>0</v>
      </c>
    </row>
    <row r="647" spans="1:29" ht="30" x14ac:dyDescent="0.25">
      <c r="A647" s="191" t="s">
        <v>674</v>
      </c>
      <c r="B647" s="228" t="s">
        <v>858</v>
      </c>
      <c r="C647" s="193" t="s">
        <v>859</v>
      </c>
      <c r="D647" s="193"/>
      <c r="E647" s="194">
        <v>170</v>
      </c>
      <c r="F647" s="229">
        <v>170</v>
      </c>
      <c r="G647" s="230" t="s">
        <v>33</v>
      </c>
      <c r="H647" s="231">
        <v>0</v>
      </c>
      <c r="I647" s="251">
        <v>0</v>
      </c>
      <c r="J647" s="232">
        <v>0</v>
      </c>
      <c r="K647" s="232">
        <v>0</v>
      </c>
      <c r="L647" s="233">
        <v>0</v>
      </c>
      <c r="M647" s="232">
        <f t="shared" si="105"/>
        <v>0</v>
      </c>
      <c r="N647" s="234">
        <v>0</v>
      </c>
      <c r="O647" s="232">
        <f t="shared" si="106"/>
        <v>0</v>
      </c>
      <c r="P647" s="243"/>
      <c r="Q647" s="216"/>
      <c r="R647" s="236">
        <f t="shared" si="99"/>
        <v>0</v>
      </c>
      <c r="S647" s="237">
        <v>0</v>
      </c>
      <c r="T647" s="236">
        <f t="shared" si="100"/>
        <v>0</v>
      </c>
      <c r="U647" s="236">
        <f t="shared" si="101"/>
        <v>0</v>
      </c>
      <c r="V647" s="236">
        <f t="shared" si="102"/>
        <v>0</v>
      </c>
      <c r="W647" s="236">
        <f t="shared" si="103"/>
        <v>0</v>
      </c>
      <c r="X647" s="236">
        <f t="shared" si="104"/>
        <v>0</v>
      </c>
      <c r="Y647" s="238">
        <f t="shared" si="107"/>
        <v>0</v>
      </c>
      <c r="Z647" s="238">
        <f t="shared" si="108"/>
        <v>0</v>
      </c>
      <c r="AB647" s="219">
        <v>0</v>
      </c>
      <c r="AC647" s="462">
        <f t="shared" si="109"/>
        <v>0</v>
      </c>
    </row>
    <row r="648" spans="1:29" ht="18" x14ac:dyDescent="0.25">
      <c r="A648" s="191" t="s">
        <v>228</v>
      </c>
      <c r="B648" s="228" t="s">
        <v>500</v>
      </c>
      <c r="C648" s="202" t="s">
        <v>501</v>
      </c>
      <c r="D648" s="491" t="s">
        <v>2654</v>
      </c>
      <c r="E648" s="203">
        <v>406</v>
      </c>
      <c r="F648" s="250">
        <v>58.17</v>
      </c>
      <c r="G648" s="316" t="s">
        <v>33</v>
      </c>
      <c r="H648" s="317">
        <v>0</v>
      </c>
      <c r="I648" s="251">
        <v>4</v>
      </c>
      <c r="J648" s="251">
        <v>0</v>
      </c>
      <c r="K648" s="251">
        <v>0</v>
      </c>
      <c r="L648" s="318">
        <v>0</v>
      </c>
      <c r="M648" s="232">
        <f t="shared" si="105"/>
        <v>4</v>
      </c>
      <c r="N648" s="252">
        <v>4</v>
      </c>
      <c r="O648" s="232">
        <f t="shared" si="106"/>
        <v>0</v>
      </c>
      <c r="P648" s="320"/>
      <c r="Q648" s="216"/>
      <c r="R648" s="236">
        <f t="shared" si="99"/>
        <v>0</v>
      </c>
      <c r="S648" s="237">
        <v>0</v>
      </c>
      <c r="T648" s="489">
        <f t="shared" si="100"/>
        <v>232.68</v>
      </c>
      <c r="U648" s="236">
        <f t="shared" si="101"/>
        <v>0</v>
      </c>
      <c r="V648" s="236">
        <f t="shared" si="102"/>
        <v>0</v>
      </c>
      <c r="W648" s="236">
        <f t="shared" si="103"/>
        <v>0</v>
      </c>
      <c r="X648" s="236">
        <f t="shared" si="104"/>
        <v>232.68</v>
      </c>
      <c r="Y648" s="238">
        <f t="shared" si="107"/>
        <v>232.68</v>
      </c>
      <c r="Z648" s="238">
        <f t="shared" si="108"/>
        <v>0</v>
      </c>
      <c r="AB648" s="219">
        <v>0</v>
      </c>
      <c r="AC648" s="462">
        <f t="shared" si="109"/>
        <v>0</v>
      </c>
    </row>
    <row r="649" spans="1:29" x14ac:dyDescent="0.25">
      <c r="A649" s="191" t="s">
        <v>1880</v>
      </c>
      <c r="B649" s="228" t="s">
        <v>1909</v>
      </c>
      <c r="C649" s="193" t="s">
        <v>1910</v>
      </c>
      <c r="D649" s="193"/>
      <c r="E649" s="194">
        <v>186.76</v>
      </c>
      <c r="F649" s="229">
        <v>186.76</v>
      </c>
      <c r="G649" s="230" t="s">
        <v>76</v>
      </c>
      <c r="H649" s="231">
        <v>0</v>
      </c>
      <c r="I649" s="251">
        <v>0</v>
      </c>
      <c r="J649" s="232">
        <v>0</v>
      </c>
      <c r="K649" s="232">
        <v>0</v>
      </c>
      <c r="L649" s="233">
        <v>0</v>
      </c>
      <c r="M649" s="232">
        <f t="shared" si="105"/>
        <v>0</v>
      </c>
      <c r="N649" s="234">
        <v>0</v>
      </c>
      <c r="O649" s="232">
        <f t="shared" si="106"/>
        <v>0</v>
      </c>
      <c r="P649" s="243"/>
      <c r="Q649" s="216"/>
      <c r="R649" s="236">
        <f t="shared" ref="R649:R712" si="110">H649*E649</f>
        <v>0</v>
      </c>
      <c r="S649" s="237">
        <v>0</v>
      </c>
      <c r="T649" s="236">
        <f t="shared" ref="T649:T712" si="111">I649*F649</f>
        <v>0</v>
      </c>
      <c r="U649" s="236">
        <f t="shared" ref="U649:U712" si="112">F649*J649</f>
        <v>0</v>
      </c>
      <c r="V649" s="236">
        <f t="shared" ref="V649:V712" si="113">F649*K649</f>
        <v>0</v>
      </c>
      <c r="W649" s="236">
        <f t="shared" ref="W649:W712" si="114">F649*L649</f>
        <v>0</v>
      </c>
      <c r="X649" s="236">
        <f t="shared" ref="X649:X712" si="115">R649+S649+T649+U649-V649-W649</f>
        <v>0</v>
      </c>
      <c r="Y649" s="238">
        <f t="shared" si="107"/>
        <v>0</v>
      </c>
      <c r="Z649" s="238">
        <f t="shared" si="108"/>
        <v>0</v>
      </c>
      <c r="AB649" s="219">
        <v>0</v>
      </c>
      <c r="AC649" s="462">
        <f t="shared" si="109"/>
        <v>0</v>
      </c>
    </row>
    <row r="650" spans="1:29" ht="30" x14ac:dyDescent="0.25">
      <c r="A650" s="191" t="s">
        <v>674</v>
      </c>
      <c r="B650" s="228" t="s">
        <v>860</v>
      </c>
      <c r="C650" s="193" t="s">
        <v>861</v>
      </c>
      <c r="D650" s="193"/>
      <c r="E650" s="194">
        <v>188</v>
      </c>
      <c r="F650" s="229">
        <v>188</v>
      </c>
      <c r="G650" s="230" t="s">
        <v>76</v>
      </c>
      <c r="H650" s="231">
        <v>0</v>
      </c>
      <c r="I650" s="251">
        <v>0</v>
      </c>
      <c r="J650" s="232">
        <v>0</v>
      </c>
      <c r="K650" s="232">
        <v>0</v>
      </c>
      <c r="L650" s="233">
        <v>0</v>
      </c>
      <c r="M650" s="232">
        <f t="shared" ref="M650:M713" si="116">H650+I650+J650-K650-L650</f>
        <v>0</v>
      </c>
      <c r="N650" s="234">
        <v>0</v>
      </c>
      <c r="O650" s="232">
        <f t="shared" ref="O650:O713" si="117">N650-M650</f>
        <v>0</v>
      </c>
      <c r="P650" s="243"/>
      <c r="Q650" s="216"/>
      <c r="R650" s="236">
        <f t="shared" si="110"/>
        <v>0</v>
      </c>
      <c r="S650" s="237">
        <v>0</v>
      </c>
      <c r="T650" s="236">
        <f t="shared" si="111"/>
        <v>0</v>
      </c>
      <c r="U650" s="236">
        <f t="shared" si="112"/>
        <v>0</v>
      </c>
      <c r="V650" s="236">
        <f t="shared" si="113"/>
        <v>0</v>
      </c>
      <c r="W650" s="236">
        <f t="shared" si="114"/>
        <v>0</v>
      </c>
      <c r="X650" s="236">
        <f t="shared" si="115"/>
        <v>0</v>
      </c>
      <c r="Y650" s="238">
        <f t="shared" ref="Y650:Y713" si="118">M650*F650</f>
        <v>0</v>
      </c>
      <c r="Z650" s="238">
        <f t="shared" ref="Z650:Z713" si="119">Y650-X650</f>
        <v>0</v>
      </c>
      <c r="AB650" s="219">
        <v>0</v>
      </c>
      <c r="AC650" s="462">
        <f t="shared" ref="AC650:AC713" si="120">AB650-R650</f>
        <v>0</v>
      </c>
    </row>
    <row r="651" spans="1:29" x14ac:dyDescent="0.25">
      <c r="A651" s="191" t="s">
        <v>1739</v>
      </c>
      <c r="B651" s="228" t="s">
        <v>1823</v>
      </c>
      <c r="C651" s="193" t="s">
        <v>1824</v>
      </c>
      <c r="D651" s="193"/>
      <c r="E651" s="194">
        <v>288</v>
      </c>
      <c r="F651" s="229">
        <v>288</v>
      </c>
      <c r="G651" s="230" t="s">
        <v>33</v>
      </c>
      <c r="H651" s="231">
        <v>0</v>
      </c>
      <c r="I651" s="251">
        <v>0</v>
      </c>
      <c r="J651" s="232">
        <v>0</v>
      </c>
      <c r="K651" s="232">
        <v>0</v>
      </c>
      <c r="L651" s="233">
        <v>0</v>
      </c>
      <c r="M651" s="232">
        <f t="shared" si="116"/>
        <v>0</v>
      </c>
      <c r="N651" s="234">
        <v>0</v>
      </c>
      <c r="O651" s="232">
        <f t="shared" si="117"/>
        <v>0</v>
      </c>
      <c r="P651" s="243"/>
      <c r="Q651" s="216"/>
      <c r="R651" s="236">
        <f t="shared" si="110"/>
        <v>0</v>
      </c>
      <c r="S651" s="237">
        <v>0</v>
      </c>
      <c r="T651" s="236">
        <f t="shared" si="111"/>
        <v>0</v>
      </c>
      <c r="U651" s="236">
        <f t="shared" si="112"/>
        <v>0</v>
      </c>
      <c r="V651" s="236">
        <f t="shared" si="113"/>
        <v>0</v>
      </c>
      <c r="W651" s="236">
        <f t="shared" si="114"/>
        <v>0</v>
      </c>
      <c r="X651" s="236">
        <f t="shared" si="115"/>
        <v>0</v>
      </c>
      <c r="Y651" s="238">
        <f t="shared" si="118"/>
        <v>0</v>
      </c>
      <c r="Z651" s="238">
        <f t="shared" si="119"/>
        <v>0</v>
      </c>
      <c r="AB651" s="219">
        <v>0</v>
      </c>
      <c r="AC651" s="462">
        <f t="shared" si="120"/>
        <v>0</v>
      </c>
    </row>
    <row r="652" spans="1:29" ht="18" x14ac:dyDescent="0.25">
      <c r="A652" s="191" t="s">
        <v>674</v>
      </c>
      <c r="B652" s="228" t="s">
        <v>862</v>
      </c>
      <c r="C652" s="193" t="s">
        <v>863</v>
      </c>
      <c r="D652" s="193"/>
      <c r="E652" s="194">
        <v>0.3</v>
      </c>
      <c r="F652" s="229">
        <v>0.3</v>
      </c>
      <c r="G652" s="230" t="s">
        <v>33</v>
      </c>
      <c r="H652" s="231">
        <v>0</v>
      </c>
      <c r="I652" s="251">
        <v>0</v>
      </c>
      <c r="J652" s="232">
        <v>0</v>
      </c>
      <c r="K652" s="232">
        <v>0</v>
      </c>
      <c r="L652" s="233">
        <v>0</v>
      </c>
      <c r="M652" s="232">
        <f t="shared" si="116"/>
        <v>0</v>
      </c>
      <c r="N652" s="234">
        <v>0</v>
      </c>
      <c r="O652" s="232">
        <f t="shared" si="117"/>
        <v>0</v>
      </c>
      <c r="P652" s="243"/>
      <c r="Q652" s="216"/>
      <c r="R652" s="236">
        <f t="shared" si="110"/>
        <v>0</v>
      </c>
      <c r="S652" s="237">
        <v>0</v>
      </c>
      <c r="T652" s="236">
        <f t="shared" si="111"/>
        <v>0</v>
      </c>
      <c r="U652" s="236">
        <f t="shared" si="112"/>
        <v>0</v>
      </c>
      <c r="V652" s="236">
        <f t="shared" si="113"/>
        <v>0</v>
      </c>
      <c r="W652" s="236">
        <f t="shared" si="114"/>
        <v>0</v>
      </c>
      <c r="X652" s="236">
        <f t="shared" si="115"/>
        <v>0</v>
      </c>
      <c r="Y652" s="238">
        <f t="shared" si="118"/>
        <v>0</v>
      </c>
      <c r="Z652" s="238">
        <f t="shared" si="119"/>
        <v>0</v>
      </c>
      <c r="AB652" s="219">
        <v>0</v>
      </c>
      <c r="AC652" s="462">
        <f t="shared" si="120"/>
        <v>0</v>
      </c>
    </row>
    <row r="653" spans="1:29" ht="30" x14ac:dyDescent="0.25">
      <c r="A653" s="191" t="s">
        <v>674</v>
      </c>
      <c r="B653" s="228" t="s">
        <v>864</v>
      </c>
      <c r="C653" s="193" t="s">
        <v>865</v>
      </c>
      <c r="D653" s="193"/>
      <c r="E653" s="194">
        <v>0</v>
      </c>
      <c r="F653" s="229">
        <v>0</v>
      </c>
      <c r="G653" s="230" t="s">
        <v>33</v>
      </c>
      <c r="H653" s="231">
        <v>0</v>
      </c>
      <c r="I653" s="251">
        <v>0</v>
      </c>
      <c r="J653" s="232">
        <v>0</v>
      </c>
      <c r="K653" s="232">
        <v>0</v>
      </c>
      <c r="L653" s="233">
        <v>0</v>
      </c>
      <c r="M653" s="232">
        <f t="shared" si="116"/>
        <v>0</v>
      </c>
      <c r="N653" s="234">
        <v>0</v>
      </c>
      <c r="O653" s="232">
        <f t="shared" si="117"/>
        <v>0</v>
      </c>
      <c r="P653" s="243"/>
      <c r="Q653" s="216"/>
      <c r="R653" s="236">
        <f t="shared" si="110"/>
        <v>0</v>
      </c>
      <c r="S653" s="237">
        <v>0</v>
      </c>
      <c r="T653" s="236">
        <f t="shared" si="111"/>
        <v>0</v>
      </c>
      <c r="U653" s="236">
        <f t="shared" si="112"/>
        <v>0</v>
      </c>
      <c r="V653" s="236">
        <f t="shared" si="113"/>
        <v>0</v>
      </c>
      <c r="W653" s="236">
        <f t="shared" si="114"/>
        <v>0</v>
      </c>
      <c r="X653" s="236">
        <f t="shared" si="115"/>
        <v>0</v>
      </c>
      <c r="Y653" s="238">
        <f t="shared" si="118"/>
        <v>0</v>
      </c>
      <c r="Z653" s="238">
        <f t="shared" si="119"/>
        <v>0</v>
      </c>
      <c r="AB653" s="219">
        <v>0</v>
      </c>
      <c r="AC653" s="462">
        <f t="shared" si="120"/>
        <v>0</v>
      </c>
    </row>
    <row r="654" spans="1:29" ht="30" x14ac:dyDescent="0.25">
      <c r="A654" s="191" t="s">
        <v>674</v>
      </c>
      <c r="B654" s="228" t="s">
        <v>866</v>
      </c>
      <c r="C654" s="193" t="s">
        <v>867</v>
      </c>
      <c r="D654" s="193"/>
      <c r="E654" s="194">
        <v>0.36</v>
      </c>
      <c r="F654" s="229">
        <v>0.36</v>
      </c>
      <c r="G654" s="230" t="s">
        <v>33</v>
      </c>
      <c r="H654" s="231">
        <v>50</v>
      </c>
      <c r="I654" s="251">
        <v>0</v>
      </c>
      <c r="J654" s="232">
        <v>0</v>
      </c>
      <c r="K654" s="232">
        <v>0</v>
      </c>
      <c r="L654" s="233">
        <v>0</v>
      </c>
      <c r="M654" s="232">
        <f t="shared" si="116"/>
        <v>50</v>
      </c>
      <c r="N654" s="234">
        <v>50</v>
      </c>
      <c r="O654" s="232">
        <f t="shared" si="117"/>
        <v>0</v>
      </c>
      <c r="P654" s="243"/>
      <c r="Q654" s="216"/>
      <c r="R654" s="236">
        <f t="shared" si="110"/>
        <v>18</v>
      </c>
      <c r="S654" s="237">
        <v>0</v>
      </c>
      <c r="T654" s="236">
        <f t="shared" si="111"/>
        <v>0</v>
      </c>
      <c r="U654" s="236">
        <f t="shared" si="112"/>
        <v>0</v>
      </c>
      <c r="V654" s="236">
        <f t="shared" si="113"/>
        <v>0</v>
      </c>
      <c r="W654" s="236">
        <f t="shared" si="114"/>
        <v>0</v>
      </c>
      <c r="X654" s="236">
        <f t="shared" si="115"/>
        <v>18</v>
      </c>
      <c r="Y654" s="238">
        <f t="shared" si="118"/>
        <v>18</v>
      </c>
      <c r="Z654" s="238">
        <f t="shared" si="119"/>
        <v>0</v>
      </c>
      <c r="AB654" s="219">
        <v>18</v>
      </c>
      <c r="AC654" s="462">
        <f t="shared" si="120"/>
        <v>0</v>
      </c>
    </row>
    <row r="655" spans="1:29" ht="30" x14ac:dyDescent="0.25">
      <c r="A655" s="191" t="s">
        <v>674</v>
      </c>
      <c r="B655" s="228" t="s">
        <v>868</v>
      </c>
      <c r="C655" s="193" t="s">
        <v>869</v>
      </c>
      <c r="D655" s="193"/>
      <c r="E655" s="194">
        <v>0</v>
      </c>
      <c r="F655" s="229">
        <v>0</v>
      </c>
      <c r="G655" s="230" t="s">
        <v>33</v>
      </c>
      <c r="H655" s="231">
        <v>0</v>
      </c>
      <c r="I655" s="251">
        <v>0</v>
      </c>
      <c r="J655" s="232">
        <v>0</v>
      </c>
      <c r="K655" s="232">
        <v>0</v>
      </c>
      <c r="L655" s="233">
        <v>0</v>
      </c>
      <c r="M655" s="232">
        <f t="shared" si="116"/>
        <v>0</v>
      </c>
      <c r="N655" s="234">
        <v>0</v>
      </c>
      <c r="O655" s="232">
        <f t="shared" si="117"/>
        <v>0</v>
      </c>
      <c r="P655" s="243"/>
      <c r="Q655" s="216"/>
      <c r="R655" s="236">
        <f t="shared" si="110"/>
        <v>0</v>
      </c>
      <c r="S655" s="237">
        <v>0</v>
      </c>
      <c r="T655" s="236">
        <f t="shared" si="111"/>
        <v>0</v>
      </c>
      <c r="U655" s="236">
        <f t="shared" si="112"/>
        <v>0</v>
      </c>
      <c r="V655" s="236">
        <f t="shared" si="113"/>
        <v>0</v>
      </c>
      <c r="W655" s="236">
        <f t="shared" si="114"/>
        <v>0</v>
      </c>
      <c r="X655" s="236">
        <f t="shared" si="115"/>
        <v>0</v>
      </c>
      <c r="Y655" s="238">
        <f t="shared" si="118"/>
        <v>0</v>
      </c>
      <c r="Z655" s="238">
        <f t="shared" si="119"/>
        <v>0</v>
      </c>
      <c r="AB655" s="219">
        <v>0</v>
      </c>
      <c r="AC655" s="462">
        <f t="shared" si="120"/>
        <v>0</v>
      </c>
    </row>
    <row r="656" spans="1:29" ht="18" x14ac:dyDescent="0.25">
      <c r="A656" s="191" t="s">
        <v>674</v>
      </c>
      <c r="B656" s="228" t="s">
        <v>870</v>
      </c>
      <c r="C656" s="193" t="s">
        <v>871</v>
      </c>
      <c r="D656" s="193"/>
      <c r="E656" s="194">
        <v>0.93</v>
      </c>
      <c r="F656" s="229">
        <v>0.93</v>
      </c>
      <c r="G656" s="230" t="s">
        <v>33</v>
      </c>
      <c r="H656" s="231">
        <v>0</v>
      </c>
      <c r="I656" s="251">
        <v>0</v>
      </c>
      <c r="J656" s="232">
        <v>0</v>
      </c>
      <c r="K656" s="232">
        <v>0</v>
      </c>
      <c r="L656" s="233">
        <v>0</v>
      </c>
      <c r="M656" s="232">
        <f t="shared" si="116"/>
        <v>0</v>
      </c>
      <c r="N656" s="234">
        <v>0</v>
      </c>
      <c r="O656" s="232">
        <f t="shared" si="117"/>
        <v>0</v>
      </c>
      <c r="P656" s="243"/>
      <c r="Q656" s="216"/>
      <c r="R656" s="236">
        <f t="shared" si="110"/>
        <v>0</v>
      </c>
      <c r="S656" s="237">
        <v>0</v>
      </c>
      <c r="T656" s="236">
        <f t="shared" si="111"/>
        <v>0</v>
      </c>
      <c r="U656" s="236">
        <f t="shared" si="112"/>
        <v>0</v>
      </c>
      <c r="V656" s="236">
        <f t="shared" si="113"/>
        <v>0</v>
      </c>
      <c r="W656" s="236">
        <f t="shared" si="114"/>
        <v>0</v>
      </c>
      <c r="X656" s="236">
        <f t="shared" si="115"/>
        <v>0</v>
      </c>
      <c r="Y656" s="238">
        <f t="shared" si="118"/>
        <v>0</v>
      </c>
      <c r="Z656" s="238">
        <f t="shared" si="119"/>
        <v>0</v>
      </c>
      <c r="AB656" s="219">
        <v>0</v>
      </c>
      <c r="AC656" s="462">
        <f t="shared" si="120"/>
        <v>0</v>
      </c>
    </row>
    <row r="657" spans="1:29" ht="30" x14ac:dyDescent="0.25">
      <c r="A657" s="191" t="s">
        <v>674</v>
      </c>
      <c r="B657" s="228" t="s">
        <v>872</v>
      </c>
      <c r="C657" s="193" t="s">
        <v>873</v>
      </c>
      <c r="D657" s="193"/>
      <c r="E657" s="194">
        <v>0.3</v>
      </c>
      <c r="F657" s="229">
        <v>0.3</v>
      </c>
      <c r="G657" s="230" t="s">
        <v>33</v>
      </c>
      <c r="H657" s="231">
        <v>0</v>
      </c>
      <c r="I657" s="251">
        <v>0</v>
      </c>
      <c r="J657" s="232">
        <v>0</v>
      </c>
      <c r="K657" s="232">
        <v>0</v>
      </c>
      <c r="L657" s="233">
        <v>0</v>
      </c>
      <c r="M657" s="232">
        <f t="shared" si="116"/>
        <v>0</v>
      </c>
      <c r="N657" s="234">
        <v>0</v>
      </c>
      <c r="O657" s="232">
        <f t="shared" si="117"/>
        <v>0</v>
      </c>
      <c r="P657" s="242"/>
      <c r="Q657" s="216"/>
      <c r="R657" s="236">
        <f t="shared" si="110"/>
        <v>0</v>
      </c>
      <c r="S657" s="237">
        <v>0</v>
      </c>
      <c r="T657" s="236">
        <f t="shared" si="111"/>
        <v>0</v>
      </c>
      <c r="U657" s="236">
        <f t="shared" si="112"/>
        <v>0</v>
      </c>
      <c r="V657" s="236">
        <f t="shared" si="113"/>
        <v>0</v>
      </c>
      <c r="W657" s="236">
        <f t="shared" si="114"/>
        <v>0</v>
      </c>
      <c r="X657" s="236">
        <f t="shared" si="115"/>
        <v>0</v>
      </c>
      <c r="Y657" s="238">
        <f t="shared" si="118"/>
        <v>0</v>
      </c>
      <c r="Z657" s="238">
        <f t="shared" si="119"/>
        <v>0</v>
      </c>
      <c r="AB657" s="219">
        <v>0</v>
      </c>
      <c r="AC657" s="462">
        <f t="shared" si="120"/>
        <v>0</v>
      </c>
    </row>
    <row r="658" spans="1:29" ht="30" x14ac:dyDescent="0.25">
      <c r="A658" s="191" t="s">
        <v>674</v>
      </c>
      <c r="B658" s="228" t="s">
        <v>874</v>
      </c>
      <c r="C658" s="193" t="s">
        <v>875</v>
      </c>
      <c r="D658" s="193"/>
      <c r="E658" s="194">
        <v>0.45</v>
      </c>
      <c r="F658" s="229">
        <v>0.45</v>
      </c>
      <c r="G658" s="230" t="s">
        <v>33</v>
      </c>
      <c r="H658" s="231">
        <v>200</v>
      </c>
      <c r="I658" s="251">
        <v>0</v>
      </c>
      <c r="J658" s="232">
        <v>0</v>
      </c>
      <c r="K658" s="232">
        <v>0</v>
      </c>
      <c r="L658" s="233">
        <v>0</v>
      </c>
      <c r="M658" s="232">
        <f t="shared" si="116"/>
        <v>200</v>
      </c>
      <c r="N658" s="234">
        <v>200</v>
      </c>
      <c r="O658" s="232">
        <f t="shared" si="117"/>
        <v>0</v>
      </c>
      <c r="P658" s="243"/>
      <c r="Q658" s="216"/>
      <c r="R658" s="236">
        <f t="shared" si="110"/>
        <v>90</v>
      </c>
      <c r="S658" s="237">
        <v>0</v>
      </c>
      <c r="T658" s="236">
        <f t="shared" si="111"/>
        <v>0</v>
      </c>
      <c r="U658" s="236">
        <f t="shared" si="112"/>
        <v>0</v>
      </c>
      <c r="V658" s="236">
        <f t="shared" si="113"/>
        <v>0</v>
      </c>
      <c r="W658" s="236">
        <f t="shared" si="114"/>
        <v>0</v>
      </c>
      <c r="X658" s="236">
        <f t="shared" si="115"/>
        <v>90</v>
      </c>
      <c r="Y658" s="238">
        <f t="shared" si="118"/>
        <v>90</v>
      </c>
      <c r="Z658" s="238">
        <f t="shared" si="119"/>
        <v>0</v>
      </c>
      <c r="AB658" s="219">
        <v>90</v>
      </c>
      <c r="AC658" s="462">
        <f t="shared" si="120"/>
        <v>0</v>
      </c>
    </row>
    <row r="659" spans="1:29" ht="30" x14ac:dyDescent="0.25">
      <c r="A659" s="191" t="s">
        <v>674</v>
      </c>
      <c r="B659" s="228" t="s">
        <v>876</v>
      </c>
      <c r="C659" s="193" t="s">
        <v>877</v>
      </c>
      <c r="D659" s="193"/>
      <c r="E659" s="194">
        <v>0.2</v>
      </c>
      <c r="F659" s="229">
        <v>0.2</v>
      </c>
      <c r="G659" s="230" t="s">
        <v>33</v>
      </c>
      <c r="H659" s="231">
        <v>0</v>
      </c>
      <c r="I659" s="251">
        <v>0</v>
      </c>
      <c r="J659" s="232">
        <v>0</v>
      </c>
      <c r="K659" s="232">
        <v>0</v>
      </c>
      <c r="L659" s="232">
        <v>0</v>
      </c>
      <c r="M659" s="232">
        <f t="shared" si="116"/>
        <v>0</v>
      </c>
      <c r="N659" s="232">
        <v>0</v>
      </c>
      <c r="O659" s="232">
        <f t="shared" si="117"/>
        <v>0</v>
      </c>
      <c r="P659" s="243"/>
      <c r="Q659" s="216"/>
      <c r="R659" s="236">
        <f t="shared" si="110"/>
        <v>0</v>
      </c>
      <c r="S659" s="237">
        <v>0</v>
      </c>
      <c r="T659" s="236">
        <f t="shared" si="111"/>
        <v>0</v>
      </c>
      <c r="U659" s="236">
        <f t="shared" si="112"/>
        <v>0</v>
      </c>
      <c r="V659" s="236">
        <f t="shared" si="113"/>
        <v>0</v>
      </c>
      <c r="W659" s="236">
        <f t="shared" si="114"/>
        <v>0</v>
      </c>
      <c r="X659" s="236">
        <f t="shared" si="115"/>
        <v>0</v>
      </c>
      <c r="Y659" s="238">
        <f t="shared" si="118"/>
        <v>0</v>
      </c>
      <c r="Z659" s="238">
        <f t="shared" si="119"/>
        <v>0</v>
      </c>
      <c r="AB659" s="219">
        <v>0</v>
      </c>
      <c r="AC659" s="462">
        <f t="shared" si="120"/>
        <v>0</v>
      </c>
    </row>
    <row r="660" spans="1:29" ht="30" x14ac:dyDescent="0.25">
      <c r="A660" s="211" t="s">
        <v>674</v>
      </c>
      <c r="B660" s="260" t="s">
        <v>878</v>
      </c>
      <c r="C660" s="213" t="s">
        <v>879</v>
      </c>
      <c r="D660" s="213"/>
      <c r="E660" s="214">
        <v>0.39</v>
      </c>
      <c r="F660" s="261">
        <v>0.39</v>
      </c>
      <c r="G660" s="262" t="s">
        <v>33</v>
      </c>
      <c r="H660" s="231">
        <v>0</v>
      </c>
      <c r="I660" s="251">
        <v>0</v>
      </c>
      <c r="J660" s="263">
        <v>0</v>
      </c>
      <c r="K660" s="232">
        <v>0</v>
      </c>
      <c r="L660" s="264">
        <v>0</v>
      </c>
      <c r="M660" s="232">
        <f t="shared" si="116"/>
        <v>0</v>
      </c>
      <c r="N660" s="265">
        <v>0</v>
      </c>
      <c r="O660" s="232">
        <f t="shared" si="117"/>
        <v>0</v>
      </c>
      <c r="P660" s="242"/>
      <c r="Q660" s="216"/>
      <c r="R660" s="236">
        <f t="shared" si="110"/>
        <v>0</v>
      </c>
      <c r="S660" s="237">
        <v>0</v>
      </c>
      <c r="T660" s="236">
        <f t="shared" si="111"/>
        <v>0</v>
      </c>
      <c r="U660" s="236">
        <f t="shared" si="112"/>
        <v>0</v>
      </c>
      <c r="V660" s="236">
        <f t="shared" si="113"/>
        <v>0</v>
      </c>
      <c r="W660" s="236">
        <f t="shared" si="114"/>
        <v>0</v>
      </c>
      <c r="X660" s="236">
        <f t="shared" si="115"/>
        <v>0</v>
      </c>
      <c r="Y660" s="238">
        <f t="shared" si="118"/>
        <v>0</v>
      </c>
      <c r="Z660" s="238">
        <f t="shared" si="119"/>
        <v>0</v>
      </c>
      <c r="AB660" s="219">
        <v>0</v>
      </c>
      <c r="AC660" s="462">
        <f t="shared" si="120"/>
        <v>0</v>
      </c>
    </row>
    <row r="661" spans="1:29" ht="30" x14ac:dyDescent="0.25">
      <c r="A661" s="191" t="s">
        <v>674</v>
      </c>
      <c r="B661" s="228" t="s">
        <v>880</v>
      </c>
      <c r="C661" s="193" t="s">
        <v>881</v>
      </c>
      <c r="D661" s="193"/>
      <c r="E661" s="194">
        <v>0.45</v>
      </c>
      <c r="F661" s="229">
        <v>0.45</v>
      </c>
      <c r="G661" s="230" t="s">
        <v>33</v>
      </c>
      <c r="H661" s="231">
        <v>0</v>
      </c>
      <c r="I661" s="251">
        <v>0</v>
      </c>
      <c r="J661" s="232">
        <v>0</v>
      </c>
      <c r="K661" s="232">
        <v>0</v>
      </c>
      <c r="L661" s="233">
        <v>0</v>
      </c>
      <c r="M661" s="232">
        <f t="shared" si="116"/>
        <v>0</v>
      </c>
      <c r="N661" s="234">
        <v>0</v>
      </c>
      <c r="O661" s="232">
        <f t="shared" si="117"/>
        <v>0</v>
      </c>
      <c r="P661" s="243"/>
      <c r="Q661" s="216"/>
      <c r="R661" s="236">
        <f t="shared" si="110"/>
        <v>0</v>
      </c>
      <c r="S661" s="237">
        <v>0</v>
      </c>
      <c r="T661" s="236">
        <f t="shared" si="111"/>
        <v>0</v>
      </c>
      <c r="U661" s="236">
        <f t="shared" si="112"/>
        <v>0</v>
      </c>
      <c r="V661" s="236">
        <f t="shared" si="113"/>
        <v>0</v>
      </c>
      <c r="W661" s="236">
        <f t="shared" si="114"/>
        <v>0</v>
      </c>
      <c r="X661" s="236">
        <f t="shared" si="115"/>
        <v>0</v>
      </c>
      <c r="Y661" s="238">
        <f t="shared" si="118"/>
        <v>0</v>
      </c>
      <c r="Z661" s="238">
        <f t="shared" si="119"/>
        <v>0</v>
      </c>
      <c r="AB661" s="219">
        <v>0</v>
      </c>
      <c r="AC661" s="462">
        <f t="shared" si="120"/>
        <v>0</v>
      </c>
    </row>
    <row r="662" spans="1:29" ht="30" x14ac:dyDescent="0.25">
      <c r="A662" s="191" t="s">
        <v>674</v>
      </c>
      <c r="B662" s="228" t="s">
        <v>882</v>
      </c>
      <c r="C662" s="193" t="s">
        <v>883</v>
      </c>
      <c r="D662" s="193"/>
      <c r="E662" s="194">
        <v>0</v>
      </c>
      <c r="F662" s="229">
        <v>0</v>
      </c>
      <c r="G662" s="230" t="s">
        <v>33</v>
      </c>
      <c r="H662" s="231">
        <v>0</v>
      </c>
      <c r="I662" s="251">
        <v>0</v>
      </c>
      <c r="J662" s="232">
        <v>0</v>
      </c>
      <c r="K662" s="232">
        <v>0</v>
      </c>
      <c r="L662" s="233">
        <v>0</v>
      </c>
      <c r="M662" s="232">
        <f t="shared" si="116"/>
        <v>0</v>
      </c>
      <c r="N662" s="234">
        <v>0</v>
      </c>
      <c r="O662" s="232">
        <f t="shared" si="117"/>
        <v>0</v>
      </c>
      <c r="P662" s="243"/>
      <c r="Q662" s="216"/>
      <c r="R662" s="236">
        <f t="shared" si="110"/>
        <v>0</v>
      </c>
      <c r="S662" s="237">
        <v>0</v>
      </c>
      <c r="T662" s="236">
        <f t="shared" si="111"/>
        <v>0</v>
      </c>
      <c r="U662" s="236">
        <f t="shared" si="112"/>
        <v>0</v>
      </c>
      <c r="V662" s="236">
        <f t="shared" si="113"/>
        <v>0</v>
      </c>
      <c r="W662" s="236">
        <f t="shared" si="114"/>
        <v>0</v>
      </c>
      <c r="X662" s="236">
        <f t="shared" si="115"/>
        <v>0</v>
      </c>
      <c r="Y662" s="238">
        <f t="shared" si="118"/>
        <v>0</v>
      </c>
      <c r="Z662" s="238">
        <f t="shared" si="119"/>
        <v>0</v>
      </c>
      <c r="AB662" s="219">
        <v>0</v>
      </c>
      <c r="AC662" s="462">
        <f t="shared" si="120"/>
        <v>0</v>
      </c>
    </row>
    <row r="663" spans="1:29" ht="18" x14ac:dyDescent="0.25">
      <c r="A663" s="191" t="s">
        <v>674</v>
      </c>
      <c r="B663" s="228" t="s">
        <v>884</v>
      </c>
      <c r="C663" s="193" t="s">
        <v>885</v>
      </c>
      <c r="D663" s="193"/>
      <c r="E663" s="194">
        <v>0.35</v>
      </c>
      <c r="F663" s="229">
        <v>0.35</v>
      </c>
      <c r="G663" s="230" t="s">
        <v>33</v>
      </c>
      <c r="H663" s="231">
        <v>0</v>
      </c>
      <c r="I663" s="251">
        <v>0</v>
      </c>
      <c r="J663" s="232">
        <v>0</v>
      </c>
      <c r="K663" s="232">
        <v>0</v>
      </c>
      <c r="L663" s="233">
        <v>0</v>
      </c>
      <c r="M663" s="232">
        <f t="shared" si="116"/>
        <v>0</v>
      </c>
      <c r="N663" s="234">
        <v>0</v>
      </c>
      <c r="O663" s="232">
        <f t="shared" si="117"/>
        <v>0</v>
      </c>
      <c r="P663" s="242"/>
      <c r="Q663" s="216"/>
      <c r="R663" s="236">
        <f t="shared" si="110"/>
        <v>0</v>
      </c>
      <c r="S663" s="237">
        <v>0</v>
      </c>
      <c r="T663" s="236">
        <f t="shared" si="111"/>
        <v>0</v>
      </c>
      <c r="U663" s="236">
        <f t="shared" si="112"/>
        <v>0</v>
      </c>
      <c r="V663" s="236">
        <f t="shared" si="113"/>
        <v>0</v>
      </c>
      <c r="W663" s="236">
        <f t="shared" si="114"/>
        <v>0</v>
      </c>
      <c r="X663" s="236">
        <f t="shared" si="115"/>
        <v>0</v>
      </c>
      <c r="Y663" s="238">
        <f t="shared" si="118"/>
        <v>0</v>
      </c>
      <c r="Z663" s="238">
        <f t="shared" si="119"/>
        <v>0</v>
      </c>
      <c r="AB663" s="219">
        <v>0</v>
      </c>
      <c r="AC663" s="462">
        <f t="shared" si="120"/>
        <v>0</v>
      </c>
    </row>
    <row r="664" spans="1:29" ht="30" x14ac:dyDescent="0.25">
      <c r="A664" s="191" t="s">
        <v>674</v>
      </c>
      <c r="B664" s="228" t="s">
        <v>886</v>
      </c>
      <c r="C664" s="193" t="s">
        <v>887</v>
      </c>
      <c r="D664" s="193"/>
      <c r="E664" s="194">
        <v>0.59</v>
      </c>
      <c r="F664" s="229">
        <v>0.59</v>
      </c>
      <c r="G664" s="230" t="s">
        <v>33</v>
      </c>
      <c r="H664" s="231">
        <v>0</v>
      </c>
      <c r="I664" s="251">
        <v>0</v>
      </c>
      <c r="J664" s="232">
        <v>0</v>
      </c>
      <c r="K664" s="232">
        <v>0</v>
      </c>
      <c r="L664" s="233">
        <v>0</v>
      </c>
      <c r="M664" s="232">
        <f t="shared" si="116"/>
        <v>0</v>
      </c>
      <c r="N664" s="234">
        <v>0</v>
      </c>
      <c r="O664" s="232">
        <f t="shared" si="117"/>
        <v>0</v>
      </c>
      <c r="P664" s="243"/>
      <c r="Q664" s="216"/>
      <c r="R664" s="236">
        <f t="shared" si="110"/>
        <v>0</v>
      </c>
      <c r="S664" s="237">
        <v>0</v>
      </c>
      <c r="T664" s="236">
        <f t="shared" si="111"/>
        <v>0</v>
      </c>
      <c r="U664" s="236">
        <f t="shared" si="112"/>
        <v>0</v>
      </c>
      <c r="V664" s="236">
        <f t="shared" si="113"/>
        <v>0</v>
      </c>
      <c r="W664" s="236">
        <f t="shared" si="114"/>
        <v>0</v>
      </c>
      <c r="X664" s="236">
        <f t="shared" si="115"/>
        <v>0</v>
      </c>
      <c r="Y664" s="238">
        <f t="shared" si="118"/>
        <v>0</v>
      </c>
      <c r="Z664" s="238">
        <f t="shared" si="119"/>
        <v>0</v>
      </c>
      <c r="AB664" s="219">
        <v>0</v>
      </c>
      <c r="AC664" s="462">
        <f t="shared" si="120"/>
        <v>0</v>
      </c>
    </row>
    <row r="665" spans="1:29" ht="30" x14ac:dyDescent="0.25">
      <c r="A665" s="191" t="s">
        <v>674</v>
      </c>
      <c r="B665" s="228" t="s">
        <v>888</v>
      </c>
      <c r="C665" s="193" t="s">
        <v>889</v>
      </c>
      <c r="D665" s="193"/>
      <c r="E665" s="194">
        <v>127.83</v>
      </c>
      <c r="F665" s="229">
        <v>127.83</v>
      </c>
      <c r="G665" s="230" t="s">
        <v>33</v>
      </c>
      <c r="H665" s="231">
        <v>0</v>
      </c>
      <c r="I665" s="251">
        <v>0</v>
      </c>
      <c r="J665" s="232">
        <v>0</v>
      </c>
      <c r="K665" s="232">
        <v>0</v>
      </c>
      <c r="L665" s="233">
        <v>0</v>
      </c>
      <c r="M665" s="232">
        <f t="shared" si="116"/>
        <v>0</v>
      </c>
      <c r="N665" s="234">
        <v>0</v>
      </c>
      <c r="O665" s="232">
        <f t="shared" si="117"/>
        <v>0</v>
      </c>
      <c r="P665" s="242"/>
      <c r="Q665" s="216"/>
      <c r="R665" s="236">
        <f t="shared" si="110"/>
        <v>0</v>
      </c>
      <c r="S665" s="237">
        <v>0</v>
      </c>
      <c r="T665" s="236">
        <f t="shared" si="111"/>
        <v>0</v>
      </c>
      <c r="U665" s="236">
        <f t="shared" si="112"/>
        <v>0</v>
      </c>
      <c r="V665" s="236">
        <f t="shared" si="113"/>
        <v>0</v>
      </c>
      <c r="W665" s="236">
        <f t="shared" si="114"/>
        <v>0</v>
      </c>
      <c r="X665" s="236">
        <f t="shared" si="115"/>
        <v>0</v>
      </c>
      <c r="Y665" s="238">
        <f t="shared" si="118"/>
        <v>0</v>
      </c>
      <c r="Z665" s="238">
        <f t="shared" si="119"/>
        <v>0</v>
      </c>
      <c r="AB665" s="219">
        <v>0</v>
      </c>
      <c r="AC665" s="462">
        <f t="shared" si="120"/>
        <v>0</v>
      </c>
    </row>
    <row r="666" spans="1:29" ht="30" x14ac:dyDescent="0.25">
      <c r="A666" s="191"/>
      <c r="B666" s="228" t="s">
        <v>890</v>
      </c>
      <c r="C666" s="193" t="s">
        <v>891</v>
      </c>
      <c r="D666" s="193"/>
      <c r="E666" s="194">
        <v>0.57999999999999996</v>
      </c>
      <c r="F666" s="229">
        <v>0.57999999999999996</v>
      </c>
      <c r="G666" s="230" t="s">
        <v>33</v>
      </c>
      <c r="H666" s="231">
        <v>0</v>
      </c>
      <c r="I666" s="251">
        <v>0</v>
      </c>
      <c r="J666" s="232">
        <v>0</v>
      </c>
      <c r="K666" s="232">
        <v>0</v>
      </c>
      <c r="L666" s="233">
        <v>0</v>
      </c>
      <c r="M666" s="232">
        <f t="shared" si="116"/>
        <v>0</v>
      </c>
      <c r="N666" s="234">
        <v>0</v>
      </c>
      <c r="O666" s="232">
        <f t="shared" si="117"/>
        <v>0</v>
      </c>
      <c r="P666" s="242"/>
      <c r="Q666" s="216"/>
      <c r="R666" s="236">
        <f t="shared" si="110"/>
        <v>0</v>
      </c>
      <c r="S666" s="237">
        <v>0</v>
      </c>
      <c r="T666" s="236">
        <f t="shared" si="111"/>
        <v>0</v>
      </c>
      <c r="U666" s="236">
        <f t="shared" si="112"/>
        <v>0</v>
      </c>
      <c r="V666" s="236">
        <f t="shared" si="113"/>
        <v>0</v>
      </c>
      <c r="W666" s="236">
        <f t="shared" si="114"/>
        <v>0</v>
      </c>
      <c r="X666" s="236">
        <f t="shared" si="115"/>
        <v>0</v>
      </c>
      <c r="Y666" s="238">
        <f t="shared" si="118"/>
        <v>0</v>
      </c>
      <c r="Z666" s="238">
        <f t="shared" si="119"/>
        <v>0</v>
      </c>
      <c r="AB666" s="219">
        <v>0</v>
      </c>
      <c r="AC666" s="462">
        <f t="shared" si="120"/>
        <v>0</v>
      </c>
    </row>
    <row r="667" spans="1:29" ht="30" x14ac:dyDescent="0.25">
      <c r="A667" s="191" t="s">
        <v>674</v>
      </c>
      <c r="B667" s="228" t="s">
        <v>892</v>
      </c>
      <c r="C667" s="193" t="s">
        <v>893</v>
      </c>
      <c r="D667" s="193"/>
      <c r="E667" s="194">
        <v>0</v>
      </c>
      <c r="F667" s="229">
        <v>0</v>
      </c>
      <c r="G667" s="230" t="s">
        <v>33</v>
      </c>
      <c r="H667" s="231">
        <v>0</v>
      </c>
      <c r="I667" s="251">
        <v>0</v>
      </c>
      <c r="J667" s="232">
        <v>0</v>
      </c>
      <c r="K667" s="232">
        <v>0</v>
      </c>
      <c r="L667" s="233">
        <v>0</v>
      </c>
      <c r="M667" s="232">
        <f t="shared" si="116"/>
        <v>0</v>
      </c>
      <c r="N667" s="234">
        <v>0</v>
      </c>
      <c r="O667" s="232">
        <f t="shared" si="117"/>
        <v>0</v>
      </c>
      <c r="P667" s="242"/>
      <c r="Q667" s="216"/>
      <c r="R667" s="236">
        <f t="shared" si="110"/>
        <v>0</v>
      </c>
      <c r="S667" s="237">
        <v>0</v>
      </c>
      <c r="T667" s="236">
        <f t="shared" si="111"/>
        <v>0</v>
      </c>
      <c r="U667" s="236">
        <f t="shared" si="112"/>
        <v>0</v>
      </c>
      <c r="V667" s="236">
        <f t="shared" si="113"/>
        <v>0</v>
      </c>
      <c r="W667" s="236">
        <f t="shared" si="114"/>
        <v>0</v>
      </c>
      <c r="X667" s="236">
        <f t="shared" si="115"/>
        <v>0</v>
      </c>
      <c r="Y667" s="238">
        <f t="shared" si="118"/>
        <v>0</v>
      </c>
      <c r="Z667" s="238">
        <f t="shared" si="119"/>
        <v>0</v>
      </c>
      <c r="AB667" s="219">
        <v>0</v>
      </c>
      <c r="AC667" s="462">
        <f t="shared" si="120"/>
        <v>0</v>
      </c>
    </row>
    <row r="668" spans="1:29" ht="30" x14ac:dyDescent="0.25">
      <c r="A668" s="191" t="s">
        <v>674</v>
      </c>
      <c r="B668" s="228" t="s">
        <v>894</v>
      </c>
      <c r="C668" s="193" t="s">
        <v>895</v>
      </c>
      <c r="D668" s="193"/>
      <c r="E668" s="194">
        <v>0.7</v>
      </c>
      <c r="F668" s="229">
        <v>0.7</v>
      </c>
      <c r="G668" s="230" t="s">
        <v>33</v>
      </c>
      <c r="H668" s="231">
        <v>0</v>
      </c>
      <c r="I668" s="251">
        <v>0</v>
      </c>
      <c r="J668" s="232">
        <v>0</v>
      </c>
      <c r="K668" s="232">
        <v>0</v>
      </c>
      <c r="L668" s="233">
        <v>0</v>
      </c>
      <c r="M668" s="232">
        <f t="shared" si="116"/>
        <v>0</v>
      </c>
      <c r="N668" s="234">
        <v>0</v>
      </c>
      <c r="O668" s="232">
        <f t="shared" si="117"/>
        <v>0</v>
      </c>
      <c r="P668" s="242"/>
      <c r="Q668" s="225"/>
      <c r="R668" s="236">
        <f t="shared" si="110"/>
        <v>0</v>
      </c>
      <c r="S668" s="237">
        <v>0</v>
      </c>
      <c r="T668" s="236">
        <f t="shared" si="111"/>
        <v>0</v>
      </c>
      <c r="U668" s="236">
        <f t="shared" si="112"/>
        <v>0</v>
      </c>
      <c r="V668" s="236">
        <f t="shared" si="113"/>
        <v>0</v>
      </c>
      <c r="W668" s="236">
        <f t="shared" si="114"/>
        <v>0</v>
      </c>
      <c r="X668" s="236">
        <f t="shared" si="115"/>
        <v>0</v>
      </c>
      <c r="Y668" s="238">
        <f t="shared" si="118"/>
        <v>0</v>
      </c>
      <c r="Z668" s="238">
        <f t="shared" si="119"/>
        <v>0</v>
      </c>
      <c r="AB668" s="219">
        <v>0</v>
      </c>
      <c r="AC668" s="462">
        <f t="shared" si="120"/>
        <v>0</v>
      </c>
    </row>
    <row r="669" spans="1:29" ht="30" x14ac:dyDescent="0.25">
      <c r="A669" s="191" t="s">
        <v>674</v>
      </c>
      <c r="B669" s="228" t="s">
        <v>896</v>
      </c>
      <c r="C669" s="202" t="s">
        <v>897</v>
      </c>
      <c r="D669" s="491" t="s">
        <v>2654</v>
      </c>
      <c r="E669" s="203">
        <v>1.77</v>
      </c>
      <c r="F669" s="250">
        <v>0.51</v>
      </c>
      <c r="G669" s="316" t="s">
        <v>33</v>
      </c>
      <c r="H669" s="317">
        <v>0</v>
      </c>
      <c r="I669" s="251">
        <v>500</v>
      </c>
      <c r="J669" s="251">
        <v>0</v>
      </c>
      <c r="K669" s="251">
        <v>500</v>
      </c>
      <c r="L669" s="318">
        <v>0</v>
      </c>
      <c r="M669" s="232">
        <f t="shared" si="116"/>
        <v>0</v>
      </c>
      <c r="N669" s="252">
        <v>0</v>
      </c>
      <c r="O669" s="232">
        <f t="shared" si="117"/>
        <v>0</v>
      </c>
      <c r="P669" s="322"/>
      <c r="Q669" s="216"/>
      <c r="R669" s="236">
        <f t="shared" si="110"/>
        <v>0</v>
      </c>
      <c r="S669" s="237">
        <v>0</v>
      </c>
      <c r="T669" s="489">
        <f t="shared" si="111"/>
        <v>255</v>
      </c>
      <c r="U669" s="236">
        <f t="shared" si="112"/>
        <v>0</v>
      </c>
      <c r="V669" s="236">
        <f t="shared" si="113"/>
        <v>255</v>
      </c>
      <c r="W669" s="236">
        <f t="shared" si="114"/>
        <v>0</v>
      </c>
      <c r="X669" s="236">
        <f t="shared" si="115"/>
        <v>0</v>
      </c>
      <c r="Y669" s="238">
        <f t="shared" si="118"/>
        <v>0</v>
      </c>
      <c r="Z669" s="238">
        <f t="shared" si="119"/>
        <v>0</v>
      </c>
      <c r="AB669" s="219">
        <v>0</v>
      </c>
      <c r="AC669" s="462">
        <f t="shared" si="120"/>
        <v>0</v>
      </c>
    </row>
    <row r="670" spans="1:29" ht="30" x14ac:dyDescent="0.25">
      <c r="A670" s="191" t="s">
        <v>674</v>
      </c>
      <c r="B670" s="228" t="s">
        <v>898</v>
      </c>
      <c r="C670" s="193" t="s">
        <v>899</v>
      </c>
      <c r="D670" s="193"/>
      <c r="E670" s="194">
        <v>1.1100000000000001</v>
      </c>
      <c r="F670" s="229">
        <v>1.1100000000000001</v>
      </c>
      <c r="G670" s="230" t="s">
        <v>33</v>
      </c>
      <c r="H670" s="231">
        <v>0</v>
      </c>
      <c r="I670" s="251">
        <v>0</v>
      </c>
      <c r="J670" s="232">
        <v>0</v>
      </c>
      <c r="K670" s="232">
        <v>0</v>
      </c>
      <c r="L670" s="233">
        <v>0</v>
      </c>
      <c r="M670" s="232">
        <f t="shared" si="116"/>
        <v>0</v>
      </c>
      <c r="N670" s="234">
        <v>0</v>
      </c>
      <c r="O670" s="232">
        <f t="shared" si="117"/>
        <v>0</v>
      </c>
      <c r="P670" s="242"/>
      <c r="Q670" s="216"/>
      <c r="R670" s="236">
        <f t="shared" si="110"/>
        <v>0</v>
      </c>
      <c r="S670" s="237">
        <v>0</v>
      </c>
      <c r="T670" s="236">
        <f t="shared" si="111"/>
        <v>0</v>
      </c>
      <c r="U670" s="236">
        <f t="shared" si="112"/>
        <v>0</v>
      </c>
      <c r="V670" s="236">
        <f t="shared" si="113"/>
        <v>0</v>
      </c>
      <c r="W670" s="236">
        <f t="shared" si="114"/>
        <v>0</v>
      </c>
      <c r="X670" s="236">
        <f t="shared" si="115"/>
        <v>0</v>
      </c>
      <c r="Y670" s="238">
        <f t="shared" si="118"/>
        <v>0</v>
      </c>
      <c r="Z670" s="238">
        <f t="shared" si="119"/>
        <v>0</v>
      </c>
      <c r="AB670" s="219">
        <v>0</v>
      </c>
      <c r="AC670" s="462">
        <f t="shared" si="120"/>
        <v>0</v>
      </c>
    </row>
    <row r="671" spans="1:29" ht="30" x14ac:dyDescent="0.25">
      <c r="A671" s="191" t="s">
        <v>674</v>
      </c>
      <c r="B671" s="228" t="s">
        <v>900</v>
      </c>
      <c r="C671" s="193" t="s">
        <v>901</v>
      </c>
      <c r="D671" s="193"/>
      <c r="E671" s="194">
        <v>0.7</v>
      </c>
      <c r="F671" s="229">
        <v>0.7</v>
      </c>
      <c r="G671" s="230" t="s">
        <v>33</v>
      </c>
      <c r="H671" s="231">
        <v>0</v>
      </c>
      <c r="I671" s="251">
        <v>0</v>
      </c>
      <c r="J671" s="232">
        <v>0</v>
      </c>
      <c r="K671" s="232">
        <v>0</v>
      </c>
      <c r="L671" s="233">
        <v>0</v>
      </c>
      <c r="M671" s="232">
        <f t="shared" si="116"/>
        <v>0</v>
      </c>
      <c r="N671" s="234">
        <v>0</v>
      </c>
      <c r="O671" s="232">
        <f t="shared" si="117"/>
        <v>0</v>
      </c>
      <c r="P671" s="242"/>
      <c r="Q671" s="216"/>
      <c r="R671" s="236">
        <f t="shared" si="110"/>
        <v>0</v>
      </c>
      <c r="S671" s="237">
        <v>0</v>
      </c>
      <c r="T671" s="236">
        <f t="shared" si="111"/>
        <v>0</v>
      </c>
      <c r="U671" s="236">
        <f t="shared" si="112"/>
        <v>0</v>
      </c>
      <c r="V671" s="236">
        <f t="shared" si="113"/>
        <v>0</v>
      </c>
      <c r="W671" s="236">
        <f t="shared" si="114"/>
        <v>0</v>
      </c>
      <c r="X671" s="236">
        <f t="shared" si="115"/>
        <v>0</v>
      </c>
      <c r="Y671" s="238">
        <f t="shared" si="118"/>
        <v>0</v>
      </c>
      <c r="Z671" s="238">
        <f t="shared" si="119"/>
        <v>0</v>
      </c>
      <c r="AB671" s="219">
        <v>0</v>
      </c>
      <c r="AC671" s="462">
        <f t="shared" si="120"/>
        <v>0</v>
      </c>
    </row>
    <row r="672" spans="1:29" ht="30" x14ac:dyDescent="0.25">
      <c r="A672" s="191" t="s">
        <v>674</v>
      </c>
      <c r="B672" s="228" t="s">
        <v>902</v>
      </c>
      <c r="C672" s="193" t="s">
        <v>903</v>
      </c>
      <c r="D672" s="193"/>
      <c r="E672" s="205">
        <v>0.32</v>
      </c>
      <c r="F672" s="255">
        <v>0.32</v>
      </c>
      <c r="G672" s="230" t="s">
        <v>33</v>
      </c>
      <c r="H672" s="231">
        <v>0</v>
      </c>
      <c r="I672" s="251">
        <v>0</v>
      </c>
      <c r="J672" s="232">
        <v>0</v>
      </c>
      <c r="K672" s="232">
        <v>0</v>
      </c>
      <c r="L672" s="233">
        <v>0</v>
      </c>
      <c r="M672" s="232">
        <f t="shared" si="116"/>
        <v>0</v>
      </c>
      <c r="N672" s="234">
        <v>0</v>
      </c>
      <c r="O672" s="232">
        <f t="shared" si="117"/>
        <v>0</v>
      </c>
      <c r="P672" s="242"/>
      <c r="Q672" s="216"/>
      <c r="R672" s="236">
        <f t="shared" si="110"/>
        <v>0</v>
      </c>
      <c r="S672" s="237">
        <v>0</v>
      </c>
      <c r="T672" s="236">
        <f t="shared" si="111"/>
        <v>0</v>
      </c>
      <c r="U672" s="236">
        <f t="shared" si="112"/>
        <v>0</v>
      </c>
      <c r="V672" s="236">
        <f t="shared" si="113"/>
        <v>0</v>
      </c>
      <c r="W672" s="236">
        <f t="shared" si="114"/>
        <v>0</v>
      </c>
      <c r="X672" s="236">
        <f t="shared" si="115"/>
        <v>0</v>
      </c>
      <c r="Y672" s="238">
        <f t="shared" si="118"/>
        <v>0</v>
      </c>
      <c r="Z672" s="238">
        <f t="shared" si="119"/>
        <v>0</v>
      </c>
      <c r="AB672" s="219">
        <v>0</v>
      </c>
      <c r="AC672" s="462">
        <f t="shared" si="120"/>
        <v>0</v>
      </c>
    </row>
    <row r="673" spans="1:29" ht="30" x14ac:dyDescent="0.25">
      <c r="A673" s="191" t="s">
        <v>674</v>
      </c>
      <c r="B673" s="228" t="s">
        <v>904</v>
      </c>
      <c r="C673" s="193" t="s">
        <v>905</v>
      </c>
      <c r="D673" s="193"/>
      <c r="E673" s="205">
        <v>3.1</v>
      </c>
      <c r="F673" s="255">
        <v>3.1</v>
      </c>
      <c r="G673" s="230" t="s">
        <v>33</v>
      </c>
      <c r="H673" s="231">
        <v>0</v>
      </c>
      <c r="I673" s="251">
        <v>0</v>
      </c>
      <c r="J673" s="232">
        <v>0</v>
      </c>
      <c r="K673" s="232">
        <v>0</v>
      </c>
      <c r="L673" s="233">
        <v>0</v>
      </c>
      <c r="M673" s="232">
        <f t="shared" si="116"/>
        <v>0</v>
      </c>
      <c r="N673" s="234">
        <v>0</v>
      </c>
      <c r="O673" s="232">
        <f t="shared" si="117"/>
        <v>0</v>
      </c>
      <c r="P673" s="242"/>
      <c r="Q673" s="216"/>
      <c r="R673" s="236">
        <f t="shared" si="110"/>
        <v>0</v>
      </c>
      <c r="S673" s="237">
        <v>0</v>
      </c>
      <c r="T673" s="236">
        <f t="shared" si="111"/>
        <v>0</v>
      </c>
      <c r="U673" s="236">
        <f t="shared" si="112"/>
        <v>0</v>
      </c>
      <c r="V673" s="236">
        <f t="shared" si="113"/>
        <v>0</v>
      </c>
      <c r="W673" s="236">
        <f t="shared" si="114"/>
        <v>0</v>
      </c>
      <c r="X673" s="236">
        <f t="shared" si="115"/>
        <v>0</v>
      </c>
      <c r="Y673" s="238">
        <f t="shared" si="118"/>
        <v>0</v>
      </c>
      <c r="Z673" s="238">
        <f t="shared" si="119"/>
        <v>0</v>
      </c>
      <c r="AB673" s="219">
        <v>0</v>
      </c>
      <c r="AC673" s="462">
        <f t="shared" si="120"/>
        <v>0</v>
      </c>
    </row>
    <row r="674" spans="1:29" ht="30" x14ac:dyDescent="0.25">
      <c r="A674" s="191" t="s">
        <v>674</v>
      </c>
      <c r="B674" s="228" t="s">
        <v>906</v>
      </c>
      <c r="C674" s="193" t="s">
        <v>907</v>
      </c>
      <c r="D674" s="193"/>
      <c r="E674" s="194">
        <v>0.36</v>
      </c>
      <c r="F674" s="229">
        <v>0.36</v>
      </c>
      <c r="G674" s="230" t="s">
        <v>33</v>
      </c>
      <c r="H674" s="231">
        <v>0</v>
      </c>
      <c r="I674" s="251">
        <v>0</v>
      </c>
      <c r="J674" s="232">
        <v>0</v>
      </c>
      <c r="K674" s="232">
        <v>0</v>
      </c>
      <c r="L674" s="233">
        <v>0</v>
      </c>
      <c r="M674" s="232">
        <f t="shared" si="116"/>
        <v>0</v>
      </c>
      <c r="N674" s="234">
        <v>0</v>
      </c>
      <c r="O674" s="232">
        <f t="shared" si="117"/>
        <v>0</v>
      </c>
      <c r="P674" s="242"/>
      <c r="Q674" s="216"/>
      <c r="R674" s="236">
        <f t="shared" si="110"/>
        <v>0</v>
      </c>
      <c r="S674" s="237">
        <v>0</v>
      </c>
      <c r="T674" s="236">
        <f t="shared" si="111"/>
        <v>0</v>
      </c>
      <c r="U674" s="236">
        <f t="shared" si="112"/>
        <v>0</v>
      </c>
      <c r="V674" s="236">
        <f t="shared" si="113"/>
        <v>0</v>
      </c>
      <c r="W674" s="236">
        <f t="shared" si="114"/>
        <v>0</v>
      </c>
      <c r="X674" s="236">
        <f t="shared" si="115"/>
        <v>0</v>
      </c>
      <c r="Y674" s="238">
        <f t="shared" si="118"/>
        <v>0</v>
      </c>
      <c r="Z674" s="238">
        <f t="shared" si="119"/>
        <v>0</v>
      </c>
      <c r="AB674" s="219">
        <v>0</v>
      </c>
      <c r="AC674" s="462">
        <f t="shared" si="120"/>
        <v>0</v>
      </c>
    </row>
    <row r="675" spans="1:29" ht="18" x14ac:dyDescent="0.25">
      <c r="A675" s="191" t="s">
        <v>1271</v>
      </c>
      <c r="B675" s="228" t="s">
        <v>1721</v>
      </c>
      <c r="C675" s="193" t="s">
        <v>1722</v>
      </c>
      <c r="D675" s="193"/>
      <c r="E675" s="194">
        <v>1</v>
      </c>
      <c r="F675" s="229">
        <v>1</v>
      </c>
      <c r="G675" s="230" t="s">
        <v>33</v>
      </c>
      <c r="H675" s="231">
        <v>0</v>
      </c>
      <c r="I675" s="251">
        <v>0</v>
      </c>
      <c r="J675" s="232">
        <v>0</v>
      </c>
      <c r="K675" s="232">
        <v>0</v>
      </c>
      <c r="L675" s="233">
        <v>0</v>
      </c>
      <c r="M675" s="232">
        <f t="shared" si="116"/>
        <v>0</v>
      </c>
      <c r="N675" s="234">
        <v>0</v>
      </c>
      <c r="O675" s="232">
        <f t="shared" si="117"/>
        <v>0</v>
      </c>
      <c r="P675" s="242"/>
      <c r="Q675" s="216"/>
      <c r="R675" s="236">
        <f t="shared" si="110"/>
        <v>0</v>
      </c>
      <c r="S675" s="237">
        <v>0</v>
      </c>
      <c r="T675" s="236">
        <f t="shared" si="111"/>
        <v>0</v>
      </c>
      <c r="U675" s="236">
        <f t="shared" si="112"/>
        <v>0</v>
      </c>
      <c r="V675" s="236">
        <f t="shared" si="113"/>
        <v>0</v>
      </c>
      <c r="W675" s="236">
        <f t="shared" si="114"/>
        <v>0</v>
      </c>
      <c r="X675" s="236">
        <f t="shared" si="115"/>
        <v>0</v>
      </c>
      <c r="Y675" s="238">
        <f t="shared" si="118"/>
        <v>0</v>
      </c>
      <c r="Z675" s="238">
        <f t="shared" si="119"/>
        <v>0</v>
      </c>
      <c r="AB675" s="219">
        <v>0</v>
      </c>
      <c r="AC675" s="462">
        <f t="shared" si="120"/>
        <v>0</v>
      </c>
    </row>
    <row r="676" spans="1:29" ht="18" x14ac:dyDescent="0.25">
      <c r="A676" s="191" t="s">
        <v>674</v>
      </c>
      <c r="B676" s="228" t="s">
        <v>908</v>
      </c>
      <c r="C676" s="202" t="s">
        <v>909</v>
      </c>
      <c r="D676" s="442" t="s">
        <v>2651</v>
      </c>
      <c r="E676" s="203">
        <v>68.996799999999993</v>
      </c>
      <c r="F676" s="250">
        <v>40.6</v>
      </c>
      <c r="G676" s="316" t="s">
        <v>33</v>
      </c>
      <c r="H676" s="317">
        <v>0</v>
      </c>
      <c r="I676" s="251">
        <v>1</v>
      </c>
      <c r="J676" s="251">
        <v>0</v>
      </c>
      <c r="K676" s="251">
        <v>1</v>
      </c>
      <c r="L676" s="318">
        <v>0</v>
      </c>
      <c r="M676" s="232">
        <f t="shared" si="116"/>
        <v>0</v>
      </c>
      <c r="N676" s="252">
        <v>0</v>
      </c>
      <c r="O676" s="232">
        <f t="shared" si="117"/>
        <v>0</v>
      </c>
      <c r="P676" s="322"/>
      <c r="Q676" s="216"/>
      <c r="R676" s="236">
        <f t="shared" si="110"/>
        <v>0</v>
      </c>
      <c r="S676" s="237">
        <v>0</v>
      </c>
      <c r="T676" s="348">
        <f t="shared" si="111"/>
        <v>40.6</v>
      </c>
      <c r="U676" s="236">
        <f t="shared" si="112"/>
        <v>0</v>
      </c>
      <c r="V676" s="236">
        <f t="shared" si="113"/>
        <v>40.6</v>
      </c>
      <c r="W676" s="236">
        <f t="shared" si="114"/>
        <v>0</v>
      </c>
      <c r="X676" s="236">
        <f t="shared" si="115"/>
        <v>0</v>
      </c>
      <c r="Y676" s="238">
        <f t="shared" si="118"/>
        <v>0</v>
      </c>
      <c r="Z676" s="238">
        <f t="shared" si="119"/>
        <v>0</v>
      </c>
      <c r="AB676" s="219">
        <v>0</v>
      </c>
      <c r="AC676" s="462">
        <f t="shared" si="120"/>
        <v>0</v>
      </c>
    </row>
    <row r="677" spans="1:29" ht="30" x14ac:dyDescent="0.25">
      <c r="A677" s="191" t="s">
        <v>674</v>
      </c>
      <c r="B677" s="228" t="s">
        <v>910</v>
      </c>
      <c r="C677" s="193" t="s">
        <v>911</v>
      </c>
      <c r="D677" s="193"/>
      <c r="E677" s="205">
        <v>161</v>
      </c>
      <c r="F677" s="255">
        <v>161</v>
      </c>
      <c r="G677" s="230" t="s">
        <v>33</v>
      </c>
      <c r="H677" s="231">
        <v>0</v>
      </c>
      <c r="I677" s="251">
        <v>0</v>
      </c>
      <c r="J677" s="232">
        <v>0</v>
      </c>
      <c r="K677" s="232">
        <v>0</v>
      </c>
      <c r="L677" s="233">
        <v>0</v>
      </c>
      <c r="M677" s="232">
        <f t="shared" si="116"/>
        <v>0</v>
      </c>
      <c r="N677" s="234">
        <v>0</v>
      </c>
      <c r="O677" s="232">
        <f t="shared" si="117"/>
        <v>0</v>
      </c>
      <c r="P677" s="242"/>
      <c r="Q677" s="216"/>
      <c r="R677" s="236">
        <f t="shared" si="110"/>
        <v>0</v>
      </c>
      <c r="S677" s="237">
        <v>0</v>
      </c>
      <c r="T677" s="236">
        <f t="shared" si="111"/>
        <v>0</v>
      </c>
      <c r="U677" s="236">
        <f t="shared" si="112"/>
        <v>0</v>
      </c>
      <c r="V677" s="236">
        <f t="shared" si="113"/>
        <v>0</v>
      </c>
      <c r="W677" s="236">
        <f t="shared" si="114"/>
        <v>0</v>
      </c>
      <c r="X677" s="236">
        <f t="shared" si="115"/>
        <v>0</v>
      </c>
      <c r="Y677" s="238">
        <f t="shared" si="118"/>
        <v>0</v>
      </c>
      <c r="Z677" s="238">
        <f t="shared" si="119"/>
        <v>0</v>
      </c>
      <c r="AB677" s="219">
        <v>0</v>
      </c>
      <c r="AC677" s="462">
        <f t="shared" si="120"/>
        <v>0</v>
      </c>
    </row>
    <row r="678" spans="1:29" ht="67.5" x14ac:dyDescent="0.25">
      <c r="A678" s="191" t="s">
        <v>1423</v>
      </c>
      <c r="B678" s="228" t="s">
        <v>1973</v>
      </c>
      <c r="C678" s="193" t="s">
        <v>1974</v>
      </c>
      <c r="D678" s="193"/>
      <c r="E678" s="194">
        <v>3596</v>
      </c>
      <c r="F678" s="229">
        <v>3596</v>
      </c>
      <c r="G678" s="230"/>
      <c r="H678" s="231">
        <v>29</v>
      </c>
      <c r="I678" s="251">
        <v>0</v>
      </c>
      <c r="J678" s="232">
        <v>0</v>
      </c>
      <c r="K678" s="232">
        <v>1</v>
      </c>
      <c r="L678" s="233">
        <v>0</v>
      </c>
      <c r="M678" s="232">
        <f t="shared" si="116"/>
        <v>28</v>
      </c>
      <c r="N678" s="234">
        <v>28</v>
      </c>
      <c r="O678" s="232">
        <f t="shared" si="117"/>
        <v>0</v>
      </c>
      <c r="P678" s="244" t="s">
        <v>2635</v>
      </c>
      <c r="Q678" s="216"/>
      <c r="R678" s="236">
        <f t="shared" si="110"/>
        <v>104284</v>
      </c>
      <c r="S678" s="237">
        <v>0</v>
      </c>
      <c r="T678" s="236">
        <f t="shared" si="111"/>
        <v>0</v>
      </c>
      <c r="U678" s="236">
        <f t="shared" si="112"/>
        <v>0</v>
      </c>
      <c r="V678" s="236">
        <f t="shared" si="113"/>
        <v>3596</v>
      </c>
      <c r="W678" s="236">
        <f t="shared" si="114"/>
        <v>0</v>
      </c>
      <c r="X678" s="236">
        <f t="shared" si="115"/>
        <v>100688</v>
      </c>
      <c r="Y678" s="238">
        <f t="shared" si="118"/>
        <v>100688</v>
      </c>
      <c r="Z678" s="238">
        <f t="shared" si="119"/>
        <v>0</v>
      </c>
      <c r="AB678" s="219">
        <v>104284</v>
      </c>
      <c r="AC678" s="462">
        <f t="shared" si="120"/>
        <v>0</v>
      </c>
    </row>
    <row r="679" spans="1:29" ht="30" x14ac:dyDescent="0.25">
      <c r="A679" s="191" t="s">
        <v>1423</v>
      </c>
      <c r="B679" s="228" t="s">
        <v>1975</v>
      </c>
      <c r="C679" s="193" t="s">
        <v>1976</v>
      </c>
      <c r="D679" s="193"/>
      <c r="E679" s="194">
        <v>87</v>
      </c>
      <c r="F679" s="229">
        <v>87</v>
      </c>
      <c r="G679" s="230" t="s">
        <v>33</v>
      </c>
      <c r="H679" s="231">
        <v>0</v>
      </c>
      <c r="I679" s="251">
        <v>0</v>
      </c>
      <c r="J679" s="232">
        <v>0</v>
      </c>
      <c r="K679" s="232">
        <v>0</v>
      </c>
      <c r="L679" s="233">
        <v>0</v>
      </c>
      <c r="M679" s="232">
        <f t="shared" si="116"/>
        <v>0</v>
      </c>
      <c r="N679" s="234">
        <v>0</v>
      </c>
      <c r="O679" s="232">
        <f t="shared" si="117"/>
        <v>0</v>
      </c>
      <c r="P679" s="243"/>
      <c r="Q679" s="216"/>
      <c r="R679" s="236">
        <f t="shared" si="110"/>
        <v>0</v>
      </c>
      <c r="S679" s="237">
        <v>0</v>
      </c>
      <c r="T679" s="236">
        <f t="shared" si="111"/>
        <v>0</v>
      </c>
      <c r="U679" s="236">
        <f t="shared" si="112"/>
        <v>0</v>
      </c>
      <c r="V679" s="236">
        <f t="shared" si="113"/>
        <v>0</v>
      </c>
      <c r="W679" s="236">
        <f t="shared" si="114"/>
        <v>0</v>
      </c>
      <c r="X679" s="236">
        <f t="shared" si="115"/>
        <v>0</v>
      </c>
      <c r="Y679" s="238">
        <f t="shared" si="118"/>
        <v>0</v>
      </c>
      <c r="Z679" s="238">
        <f t="shared" si="119"/>
        <v>0</v>
      </c>
      <c r="AB679" s="219">
        <v>0</v>
      </c>
      <c r="AC679" s="462">
        <f t="shared" si="120"/>
        <v>0</v>
      </c>
    </row>
    <row r="680" spans="1:29" ht="30" x14ac:dyDescent="0.25">
      <c r="A680" s="191" t="s">
        <v>1423</v>
      </c>
      <c r="B680" s="228" t="s">
        <v>1977</v>
      </c>
      <c r="C680" s="193" t="s">
        <v>1978</v>
      </c>
      <c r="D680" s="193"/>
      <c r="E680" s="194">
        <v>87</v>
      </c>
      <c r="F680" s="229">
        <v>87</v>
      </c>
      <c r="G680" s="230" t="s">
        <v>33</v>
      </c>
      <c r="H680" s="231">
        <v>0</v>
      </c>
      <c r="I680" s="251">
        <v>0</v>
      </c>
      <c r="J680" s="232">
        <v>0</v>
      </c>
      <c r="K680" s="232">
        <v>0</v>
      </c>
      <c r="L680" s="233">
        <v>0</v>
      </c>
      <c r="M680" s="232">
        <f t="shared" si="116"/>
        <v>0</v>
      </c>
      <c r="N680" s="234">
        <v>0</v>
      </c>
      <c r="O680" s="232">
        <f t="shared" si="117"/>
        <v>0</v>
      </c>
      <c r="P680" s="243"/>
      <c r="Q680" s="216"/>
      <c r="R680" s="236">
        <f t="shared" si="110"/>
        <v>0</v>
      </c>
      <c r="S680" s="237">
        <v>0</v>
      </c>
      <c r="T680" s="236">
        <f t="shared" si="111"/>
        <v>0</v>
      </c>
      <c r="U680" s="236">
        <f t="shared" si="112"/>
        <v>0</v>
      </c>
      <c r="V680" s="236">
        <f t="shared" si="113"/>
        <v>0</v>
      </c>
      <c r="W680" s="236">
        <f t="shared" si="114"/>
        <v>0</v>
      </c>
      <c r="X680" s="236">
        <f t="shared" si="115"/>
        <v>0</v>
      </c>
      <c r="Y680" s="238">
        <f t="shared" si="118"/>
        <v>0</v>
      </c>
      <c r="Z680" s="238">
        <f t="shared" si="119"/>
        <v>0</v>
      </c>
      <c r="AB680" s="219">
        <v>0</v>
      </c>
      <c r="AC680" s="462">
        <f t="shared" si="120"/>
        <v>0</v>
      </c>
    </row>
    <row r="681" spans="1:29" ht="30" x14ac:dyDescent="0.25">
      <c r="A681" s="191" t="s">
        <v>1423</v>
      </c>
      <c r="B681" s="228" t="s">
        <v>1979</v>
      </c>
      <c r="C681" s="193" t="s">
        <v>1980</v>
      </c>
      <c r="D681" s="193"/>
      <c r="E681" s="194">
        <v>87</v>
      </c>
      <c r="F681" s="229">
        <v>87</v>
      </c>
      <c r="G681" s="230" t="s">
        <v>33</v>
      </c>
      <c r="H681" s="231">
        <v>0</v>
      </c>
      <c r="I681" s="251">
        <v>0</v>
      </c>
      <c r="J681" s="232">
        <v>0</v>
      </c>
      <c r="K681" s="232">
        <v>0</v>
      </c>
      <c r="L681" s="233">
        <v>0</v>
      </c>
      <c r="M681" s="232">
        <f t="shared" si="116"/>
        <v>0</v>
      </c>
      <c r="N681" s="234">
        <v>0</v>
      </c>
      <c r="O681" s="232">
        <f t="shared" si="117"/>
        <v>0</v>
      </c>
      <c r="P681" s="243"/>
      <c r="Q681" s="216"/>
      <c r="R681" s="236">
        <f t="shared" si="110"/>
        <v>0</v>
      </c>
      <c r="S681" s="237">
        <v>0</v>
      </c>
      <c r="T681" s="236">
        <f t="shared" si="111"/>
        <v>0</v>
      </c>
      <c r="U681" s="236">
        <f t="shared" si="112"/>
        <v>0</v>
      </c>
      <c r="V681" s="236">
        <f t="shared" si="113"/>
        <v>0</v>
      </c>
      <c r="W681" s="236">
        <f t="shared" si="114"/>
        <v>0</v>
      </c>
      <c r="X681" s="236">
        <f t="shared" si="115"/>
        <v>0</v>
      </c>
      <c r="Y681" s="238">
        <f t="shared" si="118"/>
        <v>0</v>
      </c>
      <c r="Z681" s="238">
        <f t="shared" si="119"/>
        <v>0</v>
      </c>
      <c r="AB681" s="219">
        <v>0</v>
      </c>
      <c r="AC681" s="462">
        <f t="shared" si="120"/>
        <v>0</v>
      </c>
    </row>
    <row r="682" spans="1:29" ht="30" x14ac:dyDescent="0.25">
      <c r="A682" s="191" t="s">
        <v>1423</v>
      </c>
      <c r="B682" s="228" t="s">
        <v>1981</v>
      </c>
      <c r="C682" s="193" t="s">
        <v>1982</v>
      </c>
      <c r="D682" s="193"/>
      <c r="E682" s="194">
        <v>87</v>
      </c>
      <c r="F682" s="229">
        <v>87</v>
      </c>
      <c r="G682" s="230" t="s">
        <v>33</v>
      </c>
      <c r="H682" s="231">
        <v>0</v>
      </c>
      <c r="I682" s="251">
        <v>0</v>
      </c>
      <c r="J682" s="232">
        <v>0</v>
      </c>
      <c r="K682" s="232">
        <v>0</v>
      </c>
      <c r="L682" s="233">
        <v>0</v>
      </c>
      <c r="M682" s="232">
        <f t="shared" si="116"/>
        <v>0</v>
      </c>
      <c r="N682" s="234">
        <v>0</v>
      </c>
      <c r="O682" s="232">
        <f t="shared" si="117"/>
        <v>0</v>
      </c>
      <c r="P682" s="243"/>
      <c r="Q682" s="216"/>
      <c r="R682" s="236">
        <f t="shared" si="110"/>
        <v>0</v>
      </c>
      <c r="S682" s="237">
        <v>0</v>
      </c>
      <c r="T682" s="236">
        <f t="shared" si="111"/>
        <v>0</v>
      </c>
      <c r="U682" s="236">
        <f t="shared" si="112"/>
        <v>0</v>
      </c>
      <c r="V682" s="236">
        <f t="shared" si="113"/>
        <v>0</v>
      </c>
      <c r="W682" s="236">
        <f t="shared" si="114"/>
        <v>0</v>
      </c>
      <c r="X682" s="236">
        <f t="shared" si="115"/>
        <v>0</v>
      </c>
      <c r="Y682" s="238">
        <f t="shared" si="118"/>
        <v>0</v>
      </c>
      <c r="Z682" s="238">
        <f t="shared" si="119"/>
        <v>0</v>
      </c>
      <c r="AB682" s="219">
        <v>0</v>
      </c>
      <c r="AC682" s="462">
        <f t="shared" si="120"/>
        <v>0</v>
      </c>
    </row>
    <row r="683" spans="1:29" ht="30" x14ac:dyDescent="0.25">
      <c r="A683" s="191" t="s">
        <v>1423</v>
      </c>
      <c r="B683" s="228" t="s">
        <v>1983</v>
      </c>
      <c r="C683" s="193" t="s">
        <v>1984</v>
      </c>
      <c r="D683" s="193"/>
      <c r="E683" s="194">
        <v>765.6</v>
      </c>
      <c r="F683" s="229">
        <v>765.6</v>
      </c>
      <c r="G683" s="230" t="s">
        <v>159</v>
      </c>
      <c r="H683" s="231">
        <v>0</v>
      </c>
      <c r="I683" s="251">
        <v>0</v>
      </c>
      <c r="J683" s="232">
        <v>0</v>
      </c>
      <c r="K683" s="232">
        <v>0</v>
      </c>
      <c r="L683" s="233">
        <v>0</v>
      </c>
      <c r="M683" s="232">
        <f t="shared" si="116"/>
        <v>0</v>
      </c>
      <c r="N683" s="234">
        <v>0</v>
      </c>
      <c r="O683" s="232">
        <f t="shared" si="117"/>
        <v>0</v>
      </c>
      <c r="P683" s="243"/>
      <c r="Q683" s="216"/>
      <c r="R683" s="236">
        <f t="shared" si="110"/>
        <v>0</v>
      </c>
      <c r="S683" s="237">
        <v>0</v>
      </c>
      <c r="T683" s="236">
        <f t="shared" si="111"/>
        <v>0</v>
      </c>
      <c r="U683" s="236">
        <f t="shared" si="112"/>
        <v>0</v>
      </c>
      <c r="V683" s="236">
        <f t="shared" si="113"/>
        <v>0</v>
      </c>
      <c r="W683" s="236">
        <f t="shared" si="114"/>
        <v>0</v>
      </c>
      <c r="X683" s="236">
        <f t="shared" si="115"/>
        <v>0</v>
      </c>
      <c r="Y683" s="238">
        <f t="shared" si="118"/>
        <v>0</v>
      </c>
      <c r="Z683" s="238">
        <f t="shared" si="119"/>
        <v>0</v>
      </c>
      <c r="AB683" s="219">
        <v>0</v>
      </c>
      <c r="AC683" s="462">
        <f t="shared" si="120"/>
        <v>0</v>
      </c>
    </row>
    <row r="684" spans="1:29" ht="45" x14ac:dyDescent="0.25">
      <c r="A684" s="191" t="s">
        <v>1423</v>
      </c>
      <c r="B684" s="228" t="s">
        <v>1985</v>
      </c>
      <c r="C684" s="193" t="s">
        <v>1986</v>
      </c>
      <c r="D684" s="193"/>
      <c r="E684" s="194">
        <v>4267.05</v>
      </c>
      <c r="F684" s="229">
        <v>4267.05</v>
      </c>
      <c r="G684" s="230" t="s">
        <v>1915</v>
      </c>
      <c r="H684" s="231">
        <v>1</v>
      </c>
      <c r="I684" s="251">
        <v>0</v>
      </c>
      <c r="J684" s="232">
        <v>0</v>
      </c>
      <c r="K684" s="232">
        <v>0</v>
      </c>
      <c r="L684" s="233">
        <v>0</v>
      </c>
      <c r="M684" s="232">
        <f t="shared" si="116"/>
        <v>1</v>
      </c>
      <c r="N684" s="234">
        <v>1</v>
      </c>
      <c r="O684" s="232">
        <f t="shared" si="117"/>
        <v>0</v>
      </c>
      <c r="P684" s="243"/>
      <c r="Q684" s="216"/>
      <c r="R684" s="236">
        <f t="shared" si="110"/>
        <v>4267.05</v>
      </c>
      <c r="S684" s="237">
        <v>0</v>
      </c>
      <c r="T684" s="236">
        <f t="shared" si="111"/>
        <v>0</v>
      </c>
      <c r="U684" s="236">
        <f t="shared" si="112"/>
        <v>0</v>
      </c>
      <c r="V684" s="236">
        <f t="shared" si="113"/>
        <v>0</v>
      </c>
      <c r="W684" s="236">
        <f t="shared" si="114"/>
        <v>0</v>
      </c>
      <c r="X684" s="236">
        <f t="shared" si="115"/>
        <v>4267.05</v>
      </c>
      <c r="Y684" s="238">
        <f t="shared" si="118"/>
        <v>4267.05</v>
      </c>
      <c r="Z684" s="238">
        <f t="shared" si="119"/>
        <v>0</v>
      </c>
      <c r="AB684" s="219">
        <v>4267.05</v>
      </c>
      <c r="AC684" s="462">
        <f t="shared" si="120"/>
        <v>0</v>
      </c>
    </row>
    <row r="685" spans="1:29" ht="45" x14ac:dyDescent="0.25">
      <c r="A685" s="191" t="s">
        <v>1423</v>
      </c>
      <c r="B685" s="228" t="s">
        <v>1987</v>
      </c>
      <c r="C685" s="193" t="s">
        <v>1988</v>
      </c>
      <c r="D685" s="193"/>
      <c r="E685" s="194">
        <v>3596</v>
      </c>
      <c r="F685" s="229">
        <v>3596</v>
      </c>
      <c r="G685" s="230" t="s">
        <v>1915</v>
      </c>
      <c r="H685" s="231">
        <v>3</v>
      </c>
      <c r="I685" s="251">
        <v>0</v>
      </c>
      <c r="J685" s="232">
        <v>0</v>
      </c>
      <c r="K685" s="232">
        <v>2</v>
      </c>
      <c r="L685" s="233">
        <v>0</v>
      </c>
      <c r="M685" s="232">
        <f t="shared" si="116"/>
        <v>1</v>
      </c>
      <c r="N685" s="234">
        <v>1</v>
      </c>
      <c r="O685" s="232">
        <f t="shared" si="117"/>
        <v>0</v>
      </c>
      <c r="P685" s="243"/>
      <c r="Q685" s="216"/>
      <c r="R685" s="236">
        <f t="shared" si="110"/>
        <v>10788</v>
      </c>
      <c r="S685" s="237">
        <v>0</v>
      </c>
      <c r="T685" s="236">
        <f t="shared" si="111"/>
        <v>0</v>
      </c>
      <c r="U685" s="236">
        <f t="shared" si="112"/>
        <v>0</v>
      </c>
      <c r="V685" s="236">
        <f t="shared" si="113"/>
        <v>7192</v>
      </c>
      <c r="W685" s="236">
        <f t="shared" si="114"/>
        <v>0</v>
      </c>
      <c r="X685" s="236">
        <f t="shared" si="115"/>
        <v>3596</v>
      </c>
      <c r="Y685" s="238">
        <f t="shared" si="118"/>
        <v>3596</v>
      </c>
      <c r="Z685" s="238">
        <f t="shared" si="119"/>
        <v>0</v>
      </c>
      <c r="AB685" s="219">
        <v>10788</v>
      </c>
      <c r="AC685" s="462">
        <f t="shared" si="120"/>
        <v>0</v>
      </c>
    </row>
    <row r="686" spans="1:29" x14ac:dyDescent="0.25">
      <c r="A686" s="191" t="s">
        <v>1423</v>
      </c>
      <c r="B686" s="228" t="s">
        <v>1989</v>
      </c>
      <c r="C686" s="193" t="s">
        <v>1990</v>
      </c>
      <c r="D686" s="193"/>
      <c r="E686" s="194">
        <v>2101.92</v>
      </c>
      <c r="F686" s="229">
        <v>2101.92</v>
      </c>
      <c r="G686" s="230" t="s">
        <v>1915</v>
      </c>
      <c r="H686" s="231">
        <v>0</v>
      </c>
      <c r="I686" s="251">
        <v>0</v>
      </c>
      <c r="J686" s="232">
        <v>0</v>
      </c>
      <c r="K686" s="232">
        <v>0</v>
      </c>
      <c r="L686" s="233">
        <v>0</v>
      </c>
      <c r="M686" s="232">
        <f t="shared" si="116"/>
        <v>0</v>
      </c>
      <c r="N686" s="234">
        <v>0</v>
      </c>
      <c r="O686" s="232">
        <f t="shared" si="117"/>
        <v>0</v>
      </c>
      <c r="P686" s="243"/>
      <c r="Q686" s="216"/>
      <c r="R686" s="236">
        <f t="shared" si="110"/>
        <v>0</v>
      </c>
      <c r="S686" s="237">
        <v>0</v>
      </c>
      <c r="T686" s="236">
        <f t="shared" si="111"/>
        <v>0</v>
      </c>
      <c r="U686" s="236">
        <f t="shared" si="112"/>
        <v>0</v>
      </c>
      <c r="V686" s="236">
        <f t="shared" si="113"/>
        <v>0</v>
      </c>
      <c r="W686" s="236">
        <f t="shared" si="114"/>
        <v>0</v>
      </c>
      <c r="X686" s="236">
        <f t="shared" si="115"/>
        <v>0</v>
      </c>
      <c r="Y686" s="238">
        <f t="shared" si="118"/>
        <v>0</v>
      </c>
      <c r="Z686" s="238">
        <f t="shared" si="119"/>
        <v>0</v>
      </c>
      <c r="AB686" s="219">
        <v>0</v>
      </c>
      <c r="AC686" s="462">
        <f t="shared" si="120"/>
        <v>0</v>
      </c>
    </row>
    <row r="687" spans="1:29" x14ac:dyDescent="0.25">
      <c r="A687" s="191" t="s">
        <v>1423</v>
      </c>
      <c r="B687" s="228" t="s">
        <v>1991</v>
      </c>
      <c r="C687" s="193" t="s">
        <v>1992</v>
      </c>
      <c r="D687" s="193"/>
      <c r="E687" s="194">
        <v>5506.66</v>
      </c>
      <c r="F687" s="229">
        <v>5506.66</v>
      </c>
      <c r="G687" s="230" t="s">
        <v>33</v>
      </c>
      <c r="H687" s="231">
        <v>0</v>
      </c>
      <c r="I687" s="251">
        <v>0</v>
      </c>
      <c r="J687" s="232">
        <v>0</v>
      </c>
      <c r="K687" s="232">
        <v>0</v>
      </c>
      <c r="L687" s="233">
        <v>0</v>
      </c>
      <c r="M687" s="232">
        <f t="shared" si="116"/>
        <v>0</v>
      </c>
      <c r="N687" s="234">
        <v>0</v>
      </c>
      <c r="O687" s="232">
        <f t="shared" si="117"/>
        <v>0</v>
      </c>
      <c r="P687" s="243"/>
      <c r="Q687" s="216"/>
      <c r="R687" s="236">
        <f t="shared" si="110"/>
        <v>0</v>
      </c>
      <c r="S687" s="237">
        <v>0</v>
      </c>
      <c r="T687" s="236">
        <f t="shared" si="111"/>
        <v>0</v>
      </c>
      <c r="U687" s="236">
        <f t="shared" si="112"/>
        <v>0</v>
      </c>
      <c r="V687" s="236">
        <f t="shared" si="113"/>
        <v>0</v>
      </c>
      <c r="W687" s="236">
        <f t="shared" si="114"/>
        <v>0</v>
      </c>
      <c r="X687" s="236">
        <f t="shared" si="115"/>
        <v>0</v>
      </c>
      <c r="Y687" s="238">
        <f t="shared" si="118"/>
        <v>0</v>
      </c>
      <c r="Z687" s="238">
        <f t="shared" si="119"/>
        <v>0</v>
      </c>
      <c r="AB687" s="219">
        <v>0</v>
      </c>
      <c r="AC687" s="462">
        <f t="shared" si="120"/>
        <v>0</v>
      </c>
    </row>
    <row r="688" spans="1:29" ht="30" x14ac:dyDescent="0.25">
      <c r="A688" s="191" t="s">
        <v>1423</v>
      </c>
      <c r="B688" s="228" t="s">
        <v>1993</v>
      </c>
      <c r="C688" s="193" t="s">
        <v>1994</v>
      </c>
      <c r="D688" s="193"/>
      <c r="E688" s="194">
        <v>1464.76</v>
      </c>
      <c r="F688" s="229">
        <v>1464.76</v>
      </c>
      <c r="G688" s="230" t="s">
        <v>159</v>
      </c>
      <c r="H688" s="231">
        <v>0</v>
      </c>
      <c r="I688" s="251">
        <v>0</v>
      </c>
      <c r="J688" s="232">
        <v>0</v>
      </c>
      <c r="K688" s="232">
        <v>0</v>
      </c>
      <c r="L688" s="233">
        <v>0</v>
      </c>
      <c r="M688" s="232">
        <f t="shared" si="116"/>
        <v>0</v>
      </c>
      <c r="N688" s="234">
        <v>0</v>
      </c>
      <c r="O688" s="232">
        <f t="shared" si="117"/>
        <v>0</v>
      </c>
      <c r="P688" s="243"/>
      <c r="Q688" s="216"/>
      <c r="R688" s="236">
        <f t="shared" si="110"/>
        <v>0</v>
      </c>
      <c r="S688" s="237">
        <v>0</v>
      </c>
      <c r="T688" s="236">
        <f t="shared" si="111"/>
        <v>0</v>
      </c>
      <c r="U688" s="236">
        <f t="shared" si="112"/>
        <v>0</v>
      </c>
      <c r="V688" s="236">
        <f t="shared" si="113"/>
        <v>0</v>
      </c>
      <c r="W688" s="236">
        <f t="shared" si="114"/>
        <v>0</v>
      </c>
      <c r="X688" s="236">
        <f t="shared" si="115"/>
        <v>0</v>
      </c>
      <c r="Y688" s="238">
        <f t="shared" si="118"/>
        <v>0</v>
      </c>
      <c r="Z688" s="238">
        <f t="shared" si="119"/>
        <v>0</v>
      </c>
      <c r="AB688" s="219">
        <v>0</v>
      </c>
      <c r="AC688" s="462">
        <f t="shared" si="120"/>
        <v>0</v>
      </c>
    </row>
    <row r="689" spans="1:29" ht="30" x14ac:dyDescent="0.25">
      <c r="A689" s="191" t="s">
        <v>1423</v>
      </c>
      <c r="B689" s="228" t="s">
        <v>1995</v>
      </c>
      <c r="C689" s="193" t="s">
        <v>1996</v>
      </c>
      <c r="D689" s="193"/>
      <c r="E689" s="194">
        <v>4297.8</v>
      </c>
      <c r="F689" s="229">
        <v>4297.8</v>
      </c>
      <c r="G689" s="280" t="s">
        <v>1915</v>
      </c>
      <c r="H689" s="231">
        <v>0</v>
      </c>
      <c r="I689" s="251">
        <v>0</v>
      </c>
      <c r="J689" s="232">
        <v>0</v>
      </c>
      <c r="K689" s="232">
        <v>0</v>
      </c>
      <c r="L689" s="233">
        <v>0</v>
      </c>
      <c r="M689" s="232">
        <f t="shared" si="116"/>
        <v>0</v>
      </c>
      <c r="N689" s="234">
        <v>0</v>
      </c>
      <c r="O689" s="232">
        <f t="shared" si="117"/>
        <v>0</v>
      </c>
      <c r="P689" s="243"/>
      <c r="Q689" s="216"/>
      <c r="R689" s="236">
        <f t="shared" si="110"/>
        <v>0</v>
      </c>
      <c r="S689" s="237">
        <v>0</v>
      </c>
      <c r="T689" s="236">
        <f t="shared" si="111"/>
        <v>0</v>
      </c>
      <c r="U689" s="236">
        <f t="shared" si="112"/>
        <v>0</v>
      </c>
      <c r="V689" s="236">
        <f t="shared" si="113"/>
        <v>0</v>
      </c>
      <c r="W689" s="236">
        <f t="shared" si="114"/>
        <v>0</v>
      </c>
      <c r="X689" s="236">
        <f t="shared" si="115"/>
        <v>0</v>
      </c>
      <c r="Y689" s="238">
        <f t="shared" si="118"/>
        <v>0</v>
      </c>
      <c r="Z689" s="238">
        <f t="shared" si="119"/>
        <v>0</v>
      </c>
      <c r="AB689" s="219">
        <v>0</v>
      </c>
      <c r="AC689" s="462">
        <f t="shared" si="120"/>
        <v>0</v>
      </c>
    </row>
    <row r="690" spans="1:29" ht="30" x14ac:dyDescent="0.25">
      <c r="A690" s="191" t="s">
        <v>1423</v>
      </c>
      <c r="B690" s="228" t="s">
        <v>1997</v>
      </c>
      <c r="C690" s="193" t="s">
        <v>1998</v>
      </c>
      <c r="D690" s="193"/>
      <c r="E690" s="194">
        <v>370.17</v>
      </c>
      <c r="F690" s="229">
        <v>370.17</v>
      </c>
      <c r="G690" s="280" t="s">
        <v>76</v>
      </c>
      <c r="H690" s="231">
        <v>0</v>
      </c>
      <c r="I690" s="251">
        <v>0</v>
      </c>
      <c r="J690" s="232">
        <v>0</v>
      </c>
      <c r="K690" s="232">
        <v>0</v>
      </c>
      <c r="L690" s="233">
        <v>0</v>
      </c>
      <c r="M690" s="232">
        <f t="shared" si="116"/>
        <v>0</v>
      </c>
      <c r="N690" s="234">
        <v>0</v>
      </c>
      <c r="O690" s="232">
        <f t="shared" si="117"/>
        <v>0</v>
      </c>
      <c r="P690" s="243"/>
      <c r="Q690" s="216"/>
      <c r="R690" s="236">
        <f t="shared" si="110"/>
        <v>0</v>
      </c>
      <c r="S690" s="237">
        <v>0</v>
      </c>
      <c r="T690" s="236">
        <f t="shared" si="111"/>
        <v>0</v>
      </c>
      <c r="U690" s="236">
        <f t="shared" si="112"/>
        <v>0</v>
      </c>
      <c r="V690" s="236">
        <f t="shared" si="113"/>
        <v>0</v>
      </c>
      <c r="W690" s="236">
        <f t="shared" si="114"/>
        <v>0</v>
      </c>
      <c r="X690" s="236">
        <f t="shared" si="115"/>
        <v>0</v>
      </c>
      <c r="Y690" s="238">
        <f t="shared" si="118"/>
        <v>0</v>
      </c>
      <c r="Z690" s="238">
        <f t="shared" si="119"/>
        <v>0</v>
      </c>
      <c r="AB690" s="219">
        <v>0</v>
      </c>
      <c r="AC690" s="462">
        <f t="shared" si="120"/>
        <v>0</v>
      </c>
    </row>
    <row r="691" spans="1:29" ht="30" x14ac:dyDescent="0.25">
      <c r="A691" s="191" t="s">
        <v>1423</v>
      </c>
      <c r="B691" s="228" t="s">
        <v>1999</v>
      </c>
      <c r="C691" s="193" t="s">
        <v>2000</v>
      </c>
      <c r="D691" s="193"/>
      <c r="E691" s="194">
        <v>1753.92</v>
      </c>
      <c r="F691" s="229">
        <v>1753.92</v>
      </c>
      <c r="G691" s="280" t="s">
        <v>159</v>
      </c>
      <c r="H691" s="231">
        <v>5</v>
      </c>
      <c r="I691" s="251">
        <v>0</v>
      </c>
      <c r="J691" s="232">
        <v>0</v>
      </c>
      <c r="K691" s="232">
        <v>0</v>
      </c>
      <c r="L691" s="233">
        <v>0</v>
      </c>
      <c r="M691" s="232">
        <f t="shared" si="116"/>
        <v>5</v>
      </c>
      <c r="N691" s="234">
        <v>5</v>
      </c>
      <c r="O691" s="232">
        <f t="shared" si="117"/>
        <v>0</v>
      </c>
      <c r="P691" s="244"/>
      <c r="Q691" s="216"/>
      <c r="R691" s="236">
        <f t="shared" si="110"/>
        <v>8769.6</v>
      </c>
      <c r="S691" s="237">
        <v>0</v>
      </c>
      <c r="T691" s="236">
        <f t="shared" si="111"/>
        <v>0</v>
      </c>
      <c r="U691" s="236">
        <f t="shared" si="112"/>
        <v>0</v>
      </c>
      <c r="V691" s="236">
        <f t="shared" si="113"/>
        <v>0</v>
      </c>
      <c r="W691" s="236">
        <f t="shared" si="114"/>
        <v>0</v>
      </c>
      <c r="X691" s="236">
        <f t="shared" si="115"/>
        <v>8769.6</v>
      </c>
      <c r="Y691" s="238">
        <f t="shared" si="118"/>
        <v>8769.6</v>
      </c>
      <c r="Z691" s="238">
        <f t="shared" si="119"/>
        <v>0</v>
      </c>
      <c r="AB691" s="219">
        <v>8769.6</v>
      </c>
      <c r="AC691" s="462">
        <f t="shared" si="120"/>
        <v>0</v>
      </c>
    </row>
    <row r="692" spans="1:29" ht="54" x14ac:dyDescent="0.25">
      <c r="A692" s="191" t="s">
        <v>1423</v>
      </c>
      <c r="B692" s="228" t="s">
        <v>2001</v>
      </c>
      <c r="C692" s="193" t="s">
        <v>2636</v>
      </c>
      <c r="D692" s="193"/>
      <c r="E692" s="194">
        <v>5721.12</v>
      </c>
      <c r="F692" s="229">
        <v>5721.12</v>
      </c>
      <c r="G692" s="280" t="s">
        <v>33</v>
      </c>
      <c r="H692" s="231">
        <v>9</v>
      </c>
      <c r="I692" s="251">
        <v>0</v>
      </c>
      <c r="J692" s="232">
        <v>0</v>
      </c>
      <c r="K692" s="232">
        <v>0</v>
      </c>
      <c r="L692" s="233">
        <v>0</v>
      </c>
      <c r="M692" s="232">
        <f t="shared" si="116"/>
        <v>9</v>
      </c>
      <c r="N692" s="234">
        <v>9</v>
      </c>
      <c r="O692" s="232">
        <f t="shared" si="117"/>
        <v>0</v>
      </c>
      <c r="P692" s="267" t="s">
        <v>1486</v>
      </c>
      <c r="Q692" s="216"/>
      <c r="R692" s="236">
        <f t="shared" si="110"/>
        <v>51490.080000000002</v>
      </c>
      <c r="S692" s="237">
        <v>0</v>
      </c>
      <c r="T692" s="236">
        <f t="shared" si="111"/>
        <v>0</v>
      </c>
      <c r="U692" s="236">
        <f t="shared" si="112"/>
        <v>0</v>
      </c>
      <c r="V692" s="236">
        <f t="shared" si="113"/>
        <v>0</v>
      </c>
      <c r="W692" s="236">
        <f t="shared" si="114"/>
        <v>0</v>
      </c>
      <c r="X692" s="236">
        <f t="shared" si="115"/>
        <v>51490.080000000002</v>
      </c>
      <c r="Y692" s="238">
        <f t="shared" si="118"/>
        <v>51490.080000000002</v>
      </c>
      <c r="Z692" s="238">
        <f t="shared" si="119"/>
        <v>0</v>
      </c>
      <c r="AB692" s="219">
        <v>51490.080000000002</v>
      </c>
      <c r="AC692" s="462">
        <f t="shared" si="120"/>
        <v>0</v>
      </c>
    </row>
    <row r="693" spans="1:29" x14ac:dyDescent="0.25">
      <c r="A693" s="191" t="s">
        <v>1423</v>
      </c>
      <c r="B693" s="228" t="s">
        <v>2002</v>
      </c>
      <c r="C693" s="193" t="s">
        <v>2003</v>
      </c>
      <c r="D693" s="193"/>
      <c r="E693" s="194">
        <v>2056.33</v>
      </c>
      <c r="F693" s="229">
        <v>2056.33</v>
      </c>
      <c r="G693" s="230" t="s">
        <v>33</v>
      </c>
      <c r="H693" s="231">
        <v>0</v>
      </c>
      <c r="I693" s="251">
        <v>0</v>
      </c>
      <c r="J693" s="232">
        <v>0</v>
      </c>
      <c r="K693" s="232">
        <v>0</v>
      </c>
      <c r="L693" s="233">
        <v>0</v>
      </c>
      <c r="M693" s="232">
        <f t="shared" si="116"/>
        <v>0</v>
      </c>
      <c r="N693" s="234">
        <v>0</v>
      </c>
      <c r="O693" s="232">
        <f t="shared" si="117"/>
        <v>0</v>
      </c>
      <c r="P693" s="242"/>
      <c r="Q693" s="216"/>
      <c r="R693" s="236">
        <f t="shared" si="110"/>
        <v>0</v>
      </c>
      <c r="S693" s="237">
        <v>0</v>
      </c>
      <c r="T693" s="236">
        <f t="shared" si="111"/>
        <v>0</v>
      </c>
      <c r="U693" s="236">
        <f t="shared" si="112"/>
        <v>0</v>
      </c>
      <c r="V693" s="236">
        <f t="shared" si="113"/>
        <v>0</v>
      </c>
      <c r="W693" s="236">
        <f t="shared" si="114"/>
        <v>0</v>
      </c>
      <c r="X693" s="236">
        <f t="shared" si="115"/>
        <v>0</v>
      </c>
      <c r="Y693" s="238">
        <f t="shared" si="118"/>
        <v>0</v>
      </c>
      <c r="Z693" s="238">
        <f t="shared" si="119"/>
        <v>0</v>
      </c>
      <c r="AB693" s="219">
        <v>0</v>
      </c>
      <c r="AC693" s="462">
        <f t="shared" si="120"/>
        <v>0</v>
      </c>
    </row>
    <row r="694" spans="1:29" ht="30" x14ac:dyDescent="0.25">
      <c r="A694" s="191" t="s">
        <v>1423</v>
      </c>
      <c r="B694" s="228" t="s">
        <v>2004</v>
      </c>
      <c r="C694" s="193" t="s">
        <v>2005</v>
      </c>
      <c r="D694" s="193"/>
      <c r="E694" s="194">
        <v>765.6</v>
      </c>
      <c r="F694" s="229">
        <v>765.6</v>
      </c>
      <c r="G694" s="230" t="s">
        <v>159</v>
      </c>
      <c r="H694" s="231">
        <v>0</v>
      </c>
      <c r="I694" s="251">
        <v>0</v>
      </c>
      <c r="J694" s="232">
        <v>0</v>
      </c>
      <c r="K694" s="232">
        <v>0</v>
      </c>
      <c r="L694" s="233">
        <v>0</v>
      </c>
      <c r="M694" s="232">
        <f t="shared" si="116"/>
        <v>0</v>
      </c>
      <c r="N694" s="234">
        <v>0</v>
      </c>
      <c r="O694" s="232">
        <f t="shared" si="117"/>
        <v>0</v>
      </c>
      <c r="P694" s="242"/>
      <c r="Q694" s="216"/>
      <c r="R694" s="236">
        <f t="shared" si="110"/>
        <v>0</v>
      </c>
      <c r="S694" s="237">
        <v>0</v>
      </c>
      <c r="T694" s="236">
        <f t="shared" si="111"/>
        <v>0</v>
      </c>
      <c r="U694" s="236">
        <f t="shared" si="112"/>
        <v>0</v>
      </c>
      <c r="V694" s="236">
        <f t="shared" si="113"/>
        <v>0</v>
      </c>
      <c r="W694" s="236">
        <f t="shared" si="114"/>
        <v>0</v>
      </c>
      <c r="X694" s="236">
        <f t="shared" si="115"/>
        <v>0</v>
      </c>
      <c r="Y694" s="238">
        <f t="shared" si="118"/>
        <v>0</v>
      </c>
      <c r="Z694" s="238">
        <f t="shared" si="119"/>
        <v>0</v>
      </c>
      <c r="AB694" s="219">
        <v>0</v>
      </c>
      <c r="AC694" s="462">
        <f t="shared" si="120"/>
        <v>0</v>
      </c>
    </row>
    <row r="695" spans="1:29" x14ac:dyDescent="0.25">
      <c r="A695" s="191" t="s">
        <v>1423</v>
      </c>
      <c r="B695" s="228" t="s">
        <v>2006</v>
      </c>
      <c r="C695" s="193" t="s">
        <v>2007</v>
      </c>
      <c r="D695" s="193"/>
      <c r="E695" s="194">
        <v>574.4</v>
      </c>
      <c r="F695" s="229">
        <v>574.4</v>
      </c>
      <c r="G695" s="230" t="s">
        <v>1915</v>
      </c>
      <c r="H695" s="231">
        <v>0</v>
      </c>
      <c r="I695" s="251">
        <v>0</v>
      </c>
      <c r="J695" s="232">
        <v>0</v>
      </c>
      <c r="K695" s="232">
        <v>0</v>
      </c>
      <c r="L695" s="233">
        <v>0</v>
      </c>
      <c r="M695" s="232">
        <f t="shared" si="116"/>
        <v>0</v>
      </c>
      <c r="N695" s="234">
        <v>0</v>
      </c>
      <c r="O695" s="232">
        <f t="shared" si="117"/>
        <v>0</v>
      </c>
      <c r="P695" s="242"/>
      <c r="Q695" s="216"/>
      <c r="R695" s="236">
        <f t="shared" si="110"/>
        <v>0</v>
      </c>
      <c r="S695" s="237">
        <v>0</v>
      </c>
      <c r="T695" s="236">
        <f t="shared" si="111"/>
        <v>0</v>
      </c>
      <c r="U695" s="236">
        <f t="shared" si="112"/>
        <v>0</v>
      </c>
      <c r="V695" s="236">
        <f t="shared" si="113"/>
        <v>0</v>
      </c>
      <c r="W695" s="236">
        <f t="shared" si="114"/>
        <v>0</v>
      </c>
      <c r="X695" s="236">
        <f t="shared" si="115"/>
        <v>0</v>
      </c>
      <c r="Y695" s="238">
        <f t="shared" si="118"/>
        <v>0</v>
      </c>
      <c r="Z695" s="238">
        <f t="shared" si="119"/>
        <v>0</v>
      </c>
      <c r="AB695" s="219">
        <v>0</v>
      </c>
      <c r="AC695" s="462">
        <f t="shared" si="120"/>
        <v>0</v>
      </c>
    </row>
    <row r="696" spans="1:29" ht="30" x14ac:dyDescent="0.25">
      <c r="A696" s="191" t="s">
        <v>1423</v>
      </c>
      <c r="B696" s="228" t="s">
        <v>2009</v>
      </c>
      <c r="C696" s="193" t="s">
        <v>2010</v>
      </c>
      <c r="D696" s="193"/>
      <c r="E696" s="194">
        <v>765.6</v>
      </c>
      <c r="F696" s="229">
        <v>765.6</v>
      </c>
      <c r="G696" s="230" t="s">
        <v>159</v>
      </c>
      <c r="H696" s="231">
        <v>0</v>
      </c>
      <c r="I696" s="251">
        <v>0</v>
      </c>
      <c r="J696" s="232">
        <v>0</v>
      </c>
      <c r="K696" s="232">
        <v>0</v>
      </c>
      <c r="L696" s="233">
        <v>0</v>
      </c>
      <c r="M696" s="232">
        <f t="shared" si="116"/>
        <v>0</v>
      </c>
      <c r="N696" s="234">
        <v>0</v>
      </c>
      <c r="O696" s="232">
        <f t="shared" si="117"/>
        <v>0</v>
      </c>
      <c r="P696" s="242"/>
      <c r="Q696" s="216"/>
      <c r="R696" s="236">
        <f t="shared" si="110"/>
        <v>0</v>
      </c>
      <c r="S696" s="237">
        <v>0</v>
      </c>
      <c r="T696" s="236">
        <f t="shared" si="111"/>
        <v>0</v>
      </c>
      <c r="U696" s="236">
        <f t="shared" si="112"/>
        <v>0</v>
      </c>
      <c r="V696" s="236">
        <f t="shared" si="113"/>
        <v>0</v>
      </c>
      <c r="W696" s="236">
        <f t="shared" si="114"/>
        <v>0</v>
      </c>
      <c r="X696" s="236">
        <f t="shared" si="115"/>
        <v>0</v>
      </c>
      <c r="Y696" s="238">
        <f t="shared" si="118"/>
        <v>0</v>
      </c>
      <c r="Z696" s="238">
        <f t="shared" si="119"/>
        <v>0</v>
      </c>
      <c r="AB696" s="219">
        <v>0</v>
      </c>
      <c r="AC696" s="462">
        <f t="shared" si="120"/>
        <v>0</v>
      </c>
    </row>
    <row r="697" spans="1:29" ht="30" x14ac:dyDescent="0.25">
      <c r="A697" s="191" t="s">
        <v>1423</v>
      </c>
      <c r="B697" s="228" t="s">
        <v>2011</v>
      </c>
      <c r="C697" s="193" t="s">
        <v>2012</v>
      </c>
      <c r="D697" s="193"/>
      <c r="E697" s="194">
        <v>728.48</v>
      </c>
      <c r="F697" s="229">
        <v>728.48</v>
      </c>
      <c r="G697" s="230" t="s">
        <v>159</v>
      </c>
      <c r="H697" s="231">
        <v>2</v>
      </c>
      <c r="I697" s="251">
        <v>0</v>
      </c>
      <c r="J697" s="232">
        <v>0</v>
      </c>
      <c r="K697" s="232">
        <v>0</v>
      </c>
      <c r="L697" s="233">
        <v>0</v>
      </c>
      <c r="M697" s="232">
        <f t="shared" si="116"/>
        <v>2</v>
      </c>
      <c r="N697" s="234">
        <v>2</v>
      </c>
      <c r="O697" s="232">
        <f t="shared" si="117"/>
        <v>0</v>
      </c>
      <c r="P697" s="242"/>
      <c r="Q697" s="216"/>
      <c r="R697" s="236">
        <f t="shared" si="110"/>
        <v>1456.96</v>
      </c>
      <c r="S697" s="237">
        <v>0</v>
      </c>
      <c r="T697" s="236">
        <f t="shared" si="111"/>
        <v>0</v>
      </c>
      <c r="U697" s="236">
        <f t="shared" si="112"/>
        <v>0</v>
      </c>
      <c r="V697" s="236">
        <f t="shared" si="113"/>
        <v>0</v>
      </c>
      <c r="W697" s="236">
        <f t="shared" si="114"/>
        <v>0</v>
      </c>
      <c r="X697" s="236">
        <f t="shared" si="115"/>
        <v>1456.96</v>
      </c>
      <c r="Y697" s="238">
        <f t="shared" si="118"/>
        <v>1456.96</v>
      </c>
      <c r="Z697" s="238">
        <f t="shared" si="119"/>
        <v>0</v>
      </c>
      <c r="AB697" s="219">
        <v>1456.96</v>
      </c>
      <c r="AC697" s="462">
        <f t="shared" si="120"/>
        <v>0</v>
      </c>
    </row>
    <row r="698" spans="1:29" ht="45" x14ac:dyDescent="0.25">
      <c r="A698" s="191" t="s">
        <v>1423</v>
      </c>
      <c r="B698" s="228" t="s">
        <v>2013</v>
      </c>
      <c r="C698" s="193" t="s">
        <v>2014</v>
      </c>
      <c r="D698" s="193"/>
      <c r="E698" s="194">
        <v>480</v>
      </c>
      <c r="F698" s="229">
        <v>480</v>
      </c>
      <c r="G698" s="230" t="s">
        <v>159</v>
      </c>
      <c r="H698" s="231">
        <v>0</v>
      </c>
      <c r="I698" s="251">
        <v>0</v>
      </c>
      <c r="J698" s="232">
        <v>0</v>
      </c>
      <c r="K698" s="232">
        <v>0</v>
      </c>
      <c r="L698" s="233">
        <v>0</v>
      </c>
      <c r="M698" s="232">
        <f t="shared" si="116"/>
        <v>0</v>
      </c>
      <c r="N698" s="234">
        <v>0</v>
      </c>
      <c r="O698" s="232">
        <f t="shared" si="117"/>
        <v>0</v>
      </c>
      <c r="P698" s="242"/>
      <c r="Q698" s="216"/>
      <c r="R698" s="236">
        <f t="shared" si="110"/>
        <v>0</v>
      </c>
      <c r="S698" s="237">
        <v>0</v>
      </c>
      <c r="T698" s="236">
        <f t="shared" si="111"/>
        <v>0</v>
      </c>
      <c r="U698" s="236">
        <f t="shared" si="112"/>
        <v>0</v>
      </c>
      <c r="V698" s="236">
        <f t="shared" si="113"/>
        <v>0</v>
      </c>
      <c r="W698" s="236">
        <f t="shared" si="114"/>
        <v>0</v>
      </c>
      <c r="X698" s="236">
        <f t="shared" si="115"/>
        <v>0</v>
      </c>
      <c r="Y698" s="238">
        <f t="shared" si="118"/>
        <v>0</v>
      </c>
      <c r="Z698" s="238">
        <f t="shared" si="119"/>
        <v>0</v>
      </c>
      <c r="AB698" s="219">
        <v>0</v>
      </c>
      <c r="AC698" s="462">
        <f t="shared" si="120"/>
        <v>0</v>
      </c>
    </row>
    <row r="699" spans="1:29" ht="45" x14ac:dyDescent="0.25">
      <c r="A699" s="191" t="s">
        <v>1423</v>
      </c>
      <c r="B699" s="228" t="s">
        <v>2016</v>
      </c>
      <c r="C699" s="193" t="s">
        <v>2017</v>
      </c>
      <c r="D699" s="193"/>
      <c r="E699" s="194">
        <v>3596</v>
      </c>
      <c r="F699" s="229">
        <v>3596</v>
      </c>
      <c r="G699" s="230" t="s">
        <v>1915</v>
      </c>
      <c r="H699" s="231">
        <v>33</v>
      </c>
      <c r="I699" s="251">
        <v>0</v>
      </c>
      <c r="J699" s="232">
        <v>0</v>
      </c>
      <c r="K699" s="232">
        <v>4</v>
      </c>
      <c r="L699" s="233">
        <v>0</v>
      </c>
      <c r="M699" s="232">
        <f t="shared" si="116"/>
        <v>29</v>
      </c>
      <c r="N699" s="234">
        <v>29</v>
      </c>
      <c r="O699" s="232">
        <f t="shared" si="117"/>
        <v>0</v>
      </c>
      <c r="P699" s="242"/>
      <c r="Q699" s="216"/>
      <c r="R699" s="236">
        <f t="shared" si="110"/>
        <v>118668</v>
      </c>
      <c r="S699" s="237">
        <v>0</v>
      </c>
      <c r="T699" s="236">
        <f t="shared" si="111"/>
        <v>0</v>
      </c>
      <c r="U699" s="236">
        <f t="shared" si="112"/>
        <v>0</v>
      </c>
      <c r="V699" s="236">
        <f t="shared" si="113"/>
        <v>14384</v>
      </c>
      <c r="W699" s="236">
        <f t="shared" si="114"/>
        <v>0</v>
      </c>
      <c r="X699" s="236">
        <f t="shared" si="115"/>
        <v>104284</v>
      </c>
      <c r="Y699" s="238">
        <f t="shared" si="118"/>
        <v>104284</v>
      </c>
      <c r="Z699" s="238">
        <f t="shared" si="119"/>
        <v>0</v>
      </c>
      <c r="AB699" s="219">
        <v>118668</v>
      </c>
      <c r="AC699" s="462">
        <f t="shared" si="120"/>
        <v>0</v>
      </c>
    </row>
    <row r="700" spans="1:29" ht="45" x14ac:dyDescent="0.25">
      <c r="A700" s="191" t="s">
        <v>1423</v>
      </c>
      <c r="B700" s="228" t="s">
        <v>2018</v>
      </c>
      <c r="C700" s="193" t="s">
        <v>2019</v>
      </c>
      <c r="D700" s="193"/>
      <c r="E700" s="194">
        <v>3526.4</v>
      </c>
      <c r="F700" s="229">
        <v>3526.4</v>
      </c>
      <c r="G700" s="230"/>
      <c r="H700" s="231">
        <v>0</v>
      </c>
      <c r="I700" s="251">
        <v>0</v>
      </c>
      <c r="J700" s="232">
        <v>0</v>
      </c>
      <c r="K700" s="232">
        <v>0</v>
      </c>
      <c r="L700" s="233">
        <v>0</v>
      </c>
      <c r="M700" s="232">
        <f t="shared" si="116"/>
        <v>0</v>
      </c>
      <c r="N700" s="234">
        <v>0</v>
      </c>
      <c r="O700" s="232">
        <f t="shared" si="117"/>
        <v>0</v>
      </c>
      <c r="P700" s="249"/>
      <c r="Q700" s="216"/>
      <c r="R700" s="236">
        <f t="shared" si="110"/>
        <v>0</v>
      </c>
      <c r="S700" s="237">
        <v>0</v>
      </c>
      <c r="T700" s="236">
        <f t="shared" si="111"/>
        <v>0</v>
      </c>
      <c r="U700" s="236">
        <f t="shared" si="112"/>
        <v>0</v>
      </c>
      <c r="V700" s="236">
        <f t="shared" si="113"/>
        <v>0</v>
      </c>
      <c r="W700" s="236">
        <f t="shared" si="114"/>
        <v>0</v>
      </c>
      <c r="X700" s="236">
        <f t="shared" si="115"/>
        <v>0</v>
      </c>
      <c r="Y700" s="238">
        <f t="shared" si="118"/>
        <v>0</v>
      </c>
      <c r="Z700" s="238">
        <f t="shared" si="119"/>
        <v>0</v>
      </c>
      <c r="AB700" s="219">
        <v>0</v>
      </c>
      <c r="AC700" s="462">
        <f t="shared" si="120"/>
        <v>0</v>
      </c>
    </row>
    <row r="701" spans="1:29" ht="45" x14ac:dyDescent="0.25">
      <c r="A701" s="191"/>
      <c r="B701" s="228" t="s">
        <v>2020</v>
      </c>
      <c r="C701" s="193" t="s">
        <v>2637</v>
      </c>
      <c r="D701" s="193"/>
      <c r="E701" s="194">
        <v>3596</v>
      </c>
      <c r="F701" s="229">
        <v>3596</v>
      </c>
      <c r="G701" s="230"/>
      <c r="H701" s="231">
        <v>11</v>
      </c>
      <c r="I701" s="251">
        <v>0</v>
      </c>
      <c r="J701" s="232">
        <v>0</v>
      </c>
      <c r="K701" s="232">
        <v>0</v>
      </c>
      <c r="L701" s="233">
        <v>0</v>
      </c>
      <c r="M701" s="232">
        <f t="shared" si="116"/>
        <v>11</v>
      </c>
      <c r="N701" s="234">
        <v>11</v>
      </c>
      <c r="O701" s="232">
        <f t="shared" si="117"/>
        <v>0</v>
      </c>
      <c r="P701" s="242"/>
      <c r="Q701" s="216"/>
      <c r="R701" s="236">
        <f t="shared" si="110"/>
        <v>39556</v>
      </c>
      <c r="S701" s="237">
        <v>0</v>
      </c>
      <c r="T701" s="236">
        <f t="shared" si="111"/>
        <v>0</v>
      </c>
      <c r="U701" s="236">
        <f t="shared" si="112"/>
        <v>0</v>
      </c>
      <c r="V701" s="236">
        <f t="shared" si="113"/>
        <v>0</v>
      </c>
      <c r="W701" s="236">
        <f t="shared" si="114"/>
        <v>0</v>
      </c>
      <c r="X701" s="236">
        <f t="shared" si="115"/>
        <v>39556</v>
      </c>
      <c r="Y701" s="238">
        <f t="shared" si="118"/>
        <v>39556</v>
      </c>
      <c r="Z701" s="238">
        <f t="shared" si="119"/>
        <v>0</v>
      </c>
      <c r="AB701" s="219">
        <v>39556</v>
      </c>
      <c r="AC701" s="462">
        <f t="shared" si="120"/>
        <v>0</v>
      </c>
    </row>
    <row r="702" spans="1:29" ht="30" x14ac:dyDescent="0.25">
      <c r="A702" s="191"/>
      <c r="B702" s="228" t="s">
        <v>2021</v>
      </c>
      <c r="C702" s="193" t="s">
        <v>2022</v>
      </c>
      <c r="D702" s="193"/>
      <c r="E702" s="194">
        <v>3596</v>
      </c>
      <c r="F702" s="229">
        <v>3596</v>
      </c>
      <c r="G702" s="230"/>
      <c r="H702" s="231">
        <v>1</v>
      </c>
      <c r="I702" s="251">
        <v>0</v>
      </c>
      <c r="J702" s="232">
        <v>0</v>
      </c>
      <c r="K702" s="232">
        <v>1</v>
      </c>
      <c r="L702" s="233">
        <v>0</v>
      </c>
      <c r="M702" s="232">
        <f t="shared" si="116"/>
        <v>0</v>
      </c>
      <c r="N702" s="234">
        <v>0</v>
      </c>
      <c r="O702" s="232">
        <f t="shared" si="117"/>
        <v>0</v>
      </c>
      <c r="P702" s="242"/>
      <c r="Q702" s="216"/>
      <c r="R702" s="236">
        <f t="shared" si="110"/>
        <v>3596</v>
      </c>
      <c r="S702" s="237">
        <v>0</v>
      </c>
      <c r="T702" s="236">
        <f t="shared" si="111"/>
        <v>0</v>
      </c>
      <c r="U702" s="236">
        <f t="shared" si="112"/>
        <v>0</v>
      </c>
      <c r="V702" s="236">
        <f t="shared" si="113"/>
        <v>3596</v>
      </c>
      <c r="W702" s="236">
        <f t="shared" si="114"/>
        <v>0</v>
      </c>
      <c r="X702" s="236">
        <f t="shared" si="115"/>
        <v>0</v>
      </c>
      <c r="Y702" s="238">
        <f t="shared" si="118"/>
        <v>0</v>
      </c>
      <c r="Z702" s="238">
        <f t="shared" si="119"/>
        <v>0</v>
      </c>
      <c r="AB702" s="219">
        <v>3596</v>
      </c>
      <c r="AC702" s="462">
        <f t="shared" si="120"/>
        <v>0</v>
      </c>
    </row>
    <row r="703" spans="1:29" ht="30" x14ac:dyDescent="0.25">
      <c r="A703" s="191"/>
      <c r="B703" s="228" t="s">
        <v>2023</v>
      </c>
      <c r="C703" s="193" t="s">
        <v>2024</v>
      </c>
      <c r="D703" s="193"/>
      <c r="E703" s="194">
        <v>3745.64</v>
      </c>
      <c r="F703" s="229">
        <v>3745.64</v>
      </c>
      <c r="G703" s="230"/>
      <c r="H703" s="231">
        <v>4</v>
      </c>
      <c r="I703" s="251">
        <v>0</v>
      </c>
      <c r="J703" s="232">
        <v>0</v>
      </c>
      <c r="K703" s="232">
        <v>0</v>
      </c>
      <c r="L703" s="233">
        <v>0</v>
      </c>
      <c r="M703" s="232">
        <f t="shared" si="116"/>
        <v>4</v>
      </c>
      <c r="N703" s="234">
        <v>4</v>
      </c>
      <c r="O703" s="232">
        <f t="shared" si="117"/>
        <v>0</v>
      </c>
      <c r="P703" s="242"/>
      <c r="Q703" s="216"/>
      <c r="R703" s="236">
        <f t="shared" si="110"/>
        <v>14982.56</v>
      </c>
      <c r="S703" s="237">
        <v>0</v>
      </c>
      <c r="T703" s="236">
        <f t="shared" si="111"/>
        <v>0</v>
      </c>
      <c r="U703" s="236">
        <f t="shared" si="112"/>
        <v>0</v>
      </c>
      <c r="V703" s="236">
        <f t="shared" si="113"/>
        <v>0</v>
      </c>
      <c r="W703" s="236">
        <f t="shared" si="114"/>
        <v>0</v>
      </c>
      <c r="X703" s="236">
        <f t="shared" si="115"/>
        <v>14982.56</v>
      </c>
      <c r="Y703" s="238">
        <f t="shared" si="118"/>
        <v>14982.56</v>
      </c>
      <c r="Z703" s="238">
        <f t="shared" si="119"/>
        <v>0</v>
      </c>
      <c r="AB703" s="219">
        <v>14982.56</v>
      </c>
      <c r="AC703" s="462">
        <f t="shared" si="120"/>
        <v>0</v>
      </c>
    </row>
    <row r="704" spans="1:29" ht="30" x14ac:dyDescent="0.25">
      <c r="A704" s="191" t="s">
        <v>1423</v>
      </c>
      <c r="B704" s="228" t="s">
        <v>2025</v>
      </c>
      <c r="C704" s="193" t="s">
        <v>2026</v>
      </c>
      <c r="D704" s="193"/>
      <c r="E704" s="194">
        <v>1573.95</v>
      </c>
      <c r="F704" s="229">
        <v>1573.95</v>
      </c>
      <c r="G704" s="230" t="s">
        <v>1915</v>
      </c>
      <c r="H704" s="231">
        <v>1</v>
      </c>
      <c r="I704" s="251">
        <v>0</v>
      </c>
      <c r="J704" s="232">
        <v>0</v>
      </c>
      <c r="K704" s="232">
        <v>0</v>
      </c>
      <c r="L704" s="233">
        <v>0</v>
      </c>
      <c r="M704" s="232">
        <f t="shared" si="116"/>
        <v>1</v>
      </c>
      <c r="N704" s="234">
        <v>1</v>
      </c>
      <c r="O704" s="232">
        <f t="shared" si="117"/>
        <v>0</v>
      </c>
      <c r="P704" s="242"/>
      <c r="Q704" s="216"/>
      <c r="R704" s="236">
        <f t="shared" si="110"/>
        <v>1573.95</v>
      </c>
      <c r="S704" s="237">
        <v>0</v>
      </c>
      <c r="T704" s="236">
        <f t="shared" si="111"/>
        <v>0</v>
      </c>
      <c r="U704" s="236">
        <f t="shared" si="112"/>
        <v>0</v>
      </c>
      <c r="V704" s="236">
        <f t="shared" si="113"/>
        <v>0</v>
      </c>
      <c r="W704" s="236">
        <f t="shared" si="114"/>
        <v>0</v>
      </c>
      <c r="X704" s="236">
        <f t="shared" si="115"/>
        <v>1573.95</v>
      </c>
      <c r="Y704" s="238">
        <f t="shared" si="118"/>
        <v>1573.95</v>
      </c>
      <c r="Z704" s="238">
        <f t="shared" si="119"/>
        <v>0</v>
      </c>
      <c r="AB704" s="219">
        <v>1573.95</v>
      </c>
      <c r="AC704" s="462">
        <f t="shared" si="120"/>
        <v>0</v>
      </c>
    </row>
    <row r="705" spans="1:29" ht="45" x14ac:dyDescent="0.25">
      <c r="A705" s="191" t="s">
        <v>1423</v>
      </c>
      <c r="B705" s="228" t="s">
        <v>2027</v>
      </c>
      <c r="C705" s="193" t="s">
        <v>2028</v>
      </c>
      <c r="D705" s="193"/>
      <c r="E705" s="194">
        <v>378</v>
      </c>
      <c r="F705" s="229">
        <v>378</v>
      </c>
      <c r="G705" s="230" t="s">
        <v>33</v>
      </c>
      <c r="H705" s="231">
        <v>0</v>
      </c>
      <c r="I705" s="251">
        <v>0</v>
      </c>
      <c r="J705" s="232">
        <v>0</v>
      </c>
      <c r="K705" s="232">
        <v>0</v>
      </c>
      <c r="L705" s="233">
        <v>0</v>
      </c>
      <c r="M705" s="232">
        <f t="shared" si="116"/>
        <v>0</v>
      </c>
      <c r="N705" s="234">
        <v>0</v>
      </c>
      <c r="O705" s="232">
        <f t="shared" si="117"/>
        <v>0</v>
      </c>
      <c r="P705" s="242"/>
      <c r="Q705" s="216"/>
      <c r="R705" s="236">
        <f t="shared" si="110"/>
        <v>0</v>
      </c>
      <c r="S705" s="237">
        <v>0</v>
      </c>
      <c r="T705" s="236">
        <f t="shared" si="111"/>
        <v>0</v>
      </c>
      <c r="U705" s="236">
        <f t="shared" si="112"/>
        <v>0</v>
      </c>
      <c r="V705" s="236">
        <f t="shared" si="113"/>
        <v>0</v>
      </c>
      <c r="W705" s="236">
        <f t="shared" si="114"/>
        <v>0</v>
      </c>
      <c r="X705" s="236">
        <f t="shared" si="115"/>
        <v>0</v>
      </c>
      <c r="Y705" s="238">
        <f t="shared" si="118"/>
        <v>0</v>
      </c>
      <c r="Z705" s="238">
        <f t="shared" si="119"/>
        <v>0</v>
      </c>
      <c r="AB705" s="219">
        <v>0</v>
      </c>
      <c r="AC705" s="462">
        <f t="shared" si="120"/>
        <v>0</v>
      </c>
    </row>
    <row r="706" spans="1:29" ht="30" x14ac:dyDescent="0.25">
      <c r="A706" s="191" t="s">
        <v>1423</v>
      </c>
      <c r="B706" s="228" t="s">
        <v>2029</v>
      </c>
      <c r="C706" s="193" t="s">
        <v>2030</v>
      </c>
      <c r="D706" s="193"/>
      <c r="E706" s="194">
        <v>728.48</v>
      </c>
      <c r="F706" s="229">
        <v>728.48</v>
      </c>
      <c r="G706" s="230" t="s">
        <v>159</v>
      </c>
      <c r="H706" s="231">
        <v>0</v>
      </c>
      <c r="I706" s="251">
        <v>0</v>
      </c>
      <c r="J706" s="232">
        <v>0</v>
      </c>
      <c r="K706" s="232">
        <v>0</v>
      </c>
      <c r="L706" s="233">
        <v>0</v>
      </c>
      <c r="M706" s="232">
        <f t="shared" si="116"/>
        <v>0</v>
      </c>
      <c r="N706" s="234">
        <v>0</v>
      </c>
      <c r="O706" s="232">
        <f t="shared" si="117"/>
        <v>0</v>
      </c>
      <c r="P706" s="242"/>
      <c r="Q706" s="216"/>
      <c r="R706" s="236">
        <f t="shared" si="110"/>
        <v>0</v>
      </c>
      <c r="S706" s="237">
        <v>0</v>
      </c>
      <c r="T706" s="236">
        <f t="shared" si="111"/>
        <v>0</v>
      </c>
      <c r="U706" s="236">
        <f t="shared" si="112"/>
        <v>0</v>
      </c>
      <c r="V706" s="236">
        <f t="shared" si="113"/>
        <v>0</v>
      </c>
      <c r="W706" s="236">
        <f t="shared" si="114"/>
        <v>0</v>
      </c>
      <c r="X706" s="236">
        <f t="shared" si="115"/>
        <v>0</v>
      </c>
      <c r="Y706" s="238">
        <f t="shared" si="118"/>
        <v>0</v>
      </c>
      <c r="Z706" s="238">
        <f t="shared" si="119"/>
        <v>0</v>
      </c>
      <c r="AB706" s="219">
        <v>0</v>
      </c>
      <c r="AC706" s="462">
        <f t="shared" si="120"/>
        <v>0</v>
      </c>
    </row>
    <row r="707" spans="1:29" ht="45" x14ac:dyDescent="0.25">
      <c r="A707" s="191" t="s">
        <v>1423</v>
      </c>
      <c r="B707" s="228" t="s">
        <v>2031</v>
      </c>
      <c r="C707" s="193" t="s">
        <v>2032</v>
      </c>
      <c r="D707" s="193"/>
      <c r="E707" s="194">
        <v>7663.46</v>
      </c>
      <c r="F707" s="229">
        <v>7663.46</v>
      </c>
      <c r="G707" s="230" t="s">
        <v>1915</v>
      </c>
      <c r="H707" s="231">
        <v>0</v>
      </c>
      <c r="I707" s="251">
        <v>0</v>
      </c>
      <c r="J707" s="232">
        <v>0</v>
      </c>
      <c r="K707" s="232">
        <v>0</v>
      </c>
      <c r="L707" s="233">
        <v>0</v>
      </c>
      <c r="M707" s="232">
        <f t="shared" si="116"/>
        <v>0</v>
      </c>
      <c r="N707" s="234">
        <v>0</v>
      </c>
      <c r="O707" s="232">
        <f t="shared" si="117"/>
        <v>0</v>
      </c>
      <c r="P707" s="242"/>
      <c r="Q707" s="216"/>
      <c r="R707" s="236">
        <f t="shared" si="110"/>
        <v>0</v>
      </c>
      <c r="S707" s="237">
        <v>0</v>
      </c>
      <c r="T707" s="236">
        <f t="shared" si="111"/>
        <v>0</v>
      </c>
      <c r="U707" s="236">
        <f t="shared" si="112"/>
        <v>0</v>
      </c>
      <c r="V707" s="236">
        <f t="shared" si="113"/>
        <v>0</v>
      </c>
      <c r="W707" s="236">
        <f t="shared" si="114"/>
        <v>0</v>
      </c>
      <c r="X707" s="236">
        <f t="shared" si="115"/>
        <v>0</v>
      </c>
      <c r="Y707" s="238">
        <f t="shared" si="118"/>
        <v>0</v>
      </c>
      <c r="Z707" s="238">
        <f t="shared" si="119"/>
        <v>0</v>
      </c>
      <c r="AB707" s="219">
        <v>0</v>
      </c>
      <c r="AC707" s="462">
        <f t="shared" si="120"/>
        <v>0</v>
      </c>
    </row>
    <row r="708" spans="1:29" ht="45" x14ac:dyDescent="0.25">
      <c r="A708" s="191" t="s">
        <v>1423</v>
      </c>
      <c r="B708" s="228" t="s">
        <v>2033</v>
      </c>
      <c r="C708" s="193" t="s">
        <v>2034</v>
      </c>
      <c r="D708" s="193"/>
      <c r="E708" s="194">
        <v>1283.99</v>
      </c>
      <c r="F708" s="229">
        <v>1283.99</v>
      </c>
      <c r="G708" s="230" t="s">
        <v>1915</v>
      </c>
      <c r="H708" s="231">
        <v>0</v>
      </c>
      <c r="I708" s="251">
        <v>0</v>
      </c>
      <c r="J708" s="232">
        <v>0</v>
      </c>
      <c r="K708" s="232">
        <v>0</v>
      </c>
      <c r="L708" s="233">
        <v>0</v>
      </c>
      <c r="M708" s="232">
        <f t="shared" si="116"/>
        <v>0</v>
      </c>
      <c r="N708" s="234">
        <v>0</v>
      </c>
      <c r="O708" s="232">
        <f t="shared" si="117"/>
        <v>0</v>
      </c>
      <c r="P708" s="242"/>
      <c r="Q708" s="216"/>
      <c r="R708" s="236">
        <f t="shared" si="110"/>
        <v>0</v>
      </c>
      <c r="S708" s="237">
        <v>0</v>
      </c>
      <c r="T708" s="236">
        <f t="shared" si="111"/>
        <v>0</v>
      </c>
      <c r="U708" s="236">
        <f t="shared" si="112"/>
        <v>0</v>
      </c>
      <c r="V708" s="236">
        <f t="shared" si="113"/>
        <v>0</v>
      </c>
      <c r="W708" s="236">
        <f t="shared" si="114"/>
        <v>0</v>
      </c>
      <c r="X708" s="236">
        <f t="shared" si="115"/>
        <v>0</v>
      </c>
      <c r="Y708" s="238">
        <f t="shared" si="118"/>
        <v>0</v>
      </c>
      <c r="Z708" s="238">
        <f t="shared" si="119"/>
        <v>0</v>
      </c>
      <c r="AB708" s="219">
        <v>0</v>
      </c>
      <c r="AC708" s="462">
        <f t="shared" si="120"/>
        <v>0</v>
      </c>
    </row>
    <row r="709" spans="1:29" ht="30" x14ac:dyDescent="0.25">
      <c r="A709" s="191" t="s">
        <v>1423</v>
      </c>
      <c r="B709" s="228" t="s">
        <v>2035</v>
      </c>
      <c r="C709" s="193" t="s">
        <v>2036</v>
      </c>
      <c r="D709" s="193"/>
      <c r="E709" s="194">
        <v>716.88</v>
      </c>
      <c r="F709" s="229">
        <v>716.88</v>
      </c>
      <c r="G709" s="230" t="s">
        <v>159</v>
      </c>
      <c r="H709" s="231">
        <v>0</v>
      </c>
      <c r="I709" s="251">
        <v>0</v>
      </c>
      <c r="J709" s="232">
        <v>0</v>
      </c>
      <c r="K709" s="232">
        <v>0</v>
      </c>
      <c r="L709" s="233">
        <v>0</v>
      </c>
      <c r="M709" s="232">
        <f t="shared" si="116"/>
        <v>0</v>
      </c>
      <c r="N709" s="234">
        <v>0</v>
      </c>
      <c r="O709" s="232">
        <f t="shared" si="117"/>
        <v>0</v>
      </c>
      <c r="P709" s="242"/>
      <c r="Q709" s="216"/>
      <c r="R709" s="236">
        <f t="shared" si="110"/>
        <v>0</v>
      </c>
      <c r="S709" s="237">
        <v>0</v>
      </c>
      <c r="T709" s="236">
        <f t="shared" si="111"/>
        <v>0</v>
      </c>
      <c r="U709" s="236">
        <f t="shared" si="112"/>
        <v>0</v>
      </c>
      <c r="V709" s="236">
        <f t="shared" si="113"/>
        <v>0</v>
      </c>
      <c r="W709" s="236">
        <f t="shared" si="114"/>
        <v>0</v>
      </c>
      <c r="X709" s="236">
        <f t="shared" si="115"/>
        <v>0</v>
      </c>
      <c r="Y709" s="238">
        <f t="shared" si="118"/>
        <v>0</v>
      </c>
      <c r="Z709" s="238">
        <f t="shared" si="119"/>
        <v>0</v>
      </c>
      <c r="AB709" s="219">
        <v>0</v>
      </c>
      <c r="AC709" s="462">
        <f t="shared" si="120"/>
        <v>0</v>
      </c>
    </row>
    <row r="710" spans="1:29" x14ac:dyDescent="0.25">
      <c r="A710" s="191" t="s">
        <v>1423</v>
      </c>
      <c r="B710" s="228" t="s">
        <v>2037</v>
      </c>
      <c r="C710" s="193" t="s">
        <v>2038</v>
      </c>
      <c r="D710" s="193"/>
      <c r="E710" s="194">
        <v>716.88</v>
      </c>
      <c r="F710" s="229">
        <v>716.88</v>
      </c>
      <c r="G710" s="230" t="s">
        <v>159</v>
      </c>
      <c r="H710" s="231">
        <v>0</v>
      </c>
      <c r="I710" s="251">
        <v>0</v>
      </c>
      <c r="J710" s="232">
        <v>0</v>
      </c>
      <c r="K710" s="232">
        <v>0</v>
      </c>
      <c r="L710" s="233">
        <v>0</v>
      </c>
      <c r="M710" s="232">
        <f t="shared" si="116"/>
        <v>0</v>
      </c>
      <c r="N710" s="234">
        <v>0</v>
      </c>
      <c r="O710" s="232">
        <f t="shared" si="117"/>
        <v>0</v>
      </c>
      <c r="P710" s="242"/>
      <c r="Q710" s="216"/>
      <c r="R710" s="236">
        <f t="shared" si="110"/>
        <v>0</v>
      </c>
      <c r="S710" s="237">
        <v>0</v>
      </c>
      <c r="T710" s="236">
        <f t="shared" si="111"/>
        <v>0</v>
      </c>
      <c r="U710" s="236">
        <f t="shared" si="112"/>
        <v>0</v>
      </c>
      <c r="V710" s="236">
        <f t="shared" si="113"/>
        <v>0</v>
      </c>
      <c r="W710" s="236">
        <f t="shared" si="114"/>
        <v>0</v>
      </c>
      <c r="X710" s="236">
        <f t="shared" si="115"/>
        <v>0</v>
      </c>
      <c r="Y710" s="238">
        <f t="shared" si="118"/>
        <v>0</v>
      </c>
      <c r="Z710" s="238">
        <f t="shared" si="119"/>
        <v>0</v>
      </c>
      <c r="AB710" s="219">
        <v>0</v>
      </c>
      <c r="AC710" s="462">
        <f t="shared" si="120"/>
        <v>0</v>
      </c>
    </row>
    <row r="711" spans="1:29" ht="30" x14ac:dyDescent="0.25">
      <c r="A711" s="191" t="s">
        <v>1423</v>
      </c>
      <c r="B711" s="228" t="s">
        <v>2039</v>
      </c>
      <c r="C711" s="193" t="s">
        <v>2040</v>
      </c>
      <c r="D711" s="193"/>
      <c r="E711" s="194">
        <v>1779.08</v>
      </c>
      <c r="F711" s="229">
        <v>1779.08</v>
      </c>
      <c r="G711" s="230" t="s">
        <v>1915</v>
      </c>
      <c r="H711" s="231">
        <v>0</v>
      </c>
      <c r="I711" s="251">
        <v>0</v>
      </c>
      <c r="J711" s="232">
        <v>0</v>
      </c>
      <c r="K711" s="232">
        <v>0</v>
      </c>
      <c r="L711" s="233">
        <v>0</v>
      </c>
      <c r="M711" s="232">
        <f t="shared" si="116"/>
        <v>0</v>
      </c>
      <c r="N711" s="234">
        <v>0</v>
      </c>
      <c r="O711" s="232">
        <f t="shared" si="117"/>
        <v>0</v>
      </c>
      <c r="P711" s="242"/>
      <c r="Q711" s="216"/>
      <c r="R711" s="236">
        <f t="shared" si="110"/>
        <v>0</v>
      </c>
      <c r="S711" s="237">
        <v>0</v>
      </c>
      <c r="T711" s="236">
        <f t="shared" si="111"/>
        <v>0</v>
      </c>
      <c r="U711" s="236">
        <f t="shared" si="112"/>
        <v>0</v>
      </c>
      <c r="V711" s="236">
        <f t="shared" si="113"/>
        <v>0</v>
      </c>
      <c r="W711" s="236">
        <f t="shared" si="114"/>
        <v>0</v>
      </c>
      <c r="X711" s="236">
        <f t="shared" si="115"/>
        <v>0</v>
      </c>
      <c r="Y711" s="238">
        <f t="shared" si="118"/>
        <v>0</v>
      </c>
      <c r="Z711" s="238">
        <f t="shared" si="119"/>
        <v>0</v>
      </c>
      <c r="AB711" s="219">
        <v>0</v>
      </c>
      <c r="AC711" s="462">
        <f t="shared" si="120"/>
        <v>0</v>
      </c>
    </row>
    <row r="712" spans="1:29" ht="30" x14ac:dyDescent="0.25">
      <c r="A712" s="191" t="s">
        <v>1423</v>
      </c>
      <c r="B712" s="228" t="s">
        <v>2041</v>
      </c>
      <c r="C712" s="193" t="s">
        <v>2042</v>
      </c>
      <c r="D712" s="193"/>
      <c r="E712" s="194">
        <v>2855.66</v>
      </c>
      <c r="F712" s="229">
        <v>2855.66</v>
      </c>
      <c r="G712" s="230" t="s">
        <v>1915</v>
      </c>
      <c r="H712" s="231">
        <v>0</v>
      </c>
      <c r="I712" s="251">
        <v>0</v>
      </c>
      <c r="J712" s="232">
        <v>0</v>
      </c>
      <c r="K712" s="232">
        <v>0</v>
      </c>
      <c r="L712" s="233">
        <v>0</v>
      </c>
      <c r="M712" s="232">
        <f t="shared" si="116"/>
        <v>0</v>
      </c>
      <c r="N712" s="234">
        <v>0</v>
      </c>
      <c r="O712" s="232">
        <f t="shared" si="117"/>
        <v>0</v>
      </c>
      <c r="P712" s="242"/>
      <c r="Q712" s="216"/>
      <c r="R712" s="236">
        <f t="shared" si="110"/>
        <v>0</v>
      </c>
      <c r="S712" s="237">
        <v>0</v>
      </c>
      <c r="T712" s="236">
        <f t="shared" si="111"/>
        <v>0</v>
      </c>
      <c r="U712" s="236">
        <f t="shared" si="112"/>
        <v>0</v>
      </c>
      <c r="V712" s="236">
        <f t="shared" si="113"/>
        <v>0</v>
      </c>
      <c r="W712" s="236">
        <f t="shared" si="114"/>
        <v>0</v>
      </c>
      <c r="X712" s="236">
        <f t="shared" si="115"/>
        <v>0</v>
      </c>
      <c r="Y712" s="238">
        <f t="shared" si="118"/>
        <v>0</v>
      </c>
      <c r="Z712" s="238">
        <f t="shared" si="119"/>
        <v>0</v>
      </c>
      <c r="AB712" s="219">
        <v>0</v>
      </c>
      <c r="AC712" s="462">
        <f t="shared" si="120"/>
        <v>0</v>
      </c>
    </row>
    <row r="713" spans="1:29" ht="30" x14ac:dyDescent="0.25">
      <c r="A713" s="191" t="s">
        <v>1423</v>
      </c>
      <c r="B713" s="228" t="s">
        <v>2043</v>
      </c>
      <c r="C713" s="193" t="s">
        <v>2044</v>
      </c>
      <c r="D713" s="193"/>
      <c r="E713" s="194">
        <v>2056</v>
      </c>
      <c r="F713" s="229">
        <v>2056</v>
      </c>
      <c r="G713" s="230" t="s">
        <v>159</v>
      </c>
      <c r="H713" s="231">
        <v>0</v>
      </c>
      <c r="I713" s="251">
        <v>0</v>
      </c>
      <c r="J713" s="232">
        <v>0</v>
      </c>
      <c r="K713" s="232">
        <v>0</v>
      </c>
      <c r="L713" s="233">
        <v>0</v>
      </c>
      <c r="M713" s="232">
        <f t="shared" si="116"/>
        <v>0</v>
      </c>
      <c r="N713" s="234">
        <v>0</v>
      </c>
      <c r="O713" s="232">
        <f t="shared" si="117"/>
        <v>0</v>
      </c>
      <c r="P713" s="242"/>
      <c r="Q713" s="216"/>
      <c r="R713" s="236">
        <f t="shared" ref="R713:R776" si="121">H713*E713</f>
        <v>0</v>
      </c>
      <c r="S713" s="237">
        <v>0</v>
      </c>
      <c r="T713" s="236">
        <f t="shared" ref="T713:T776" si="122">I713*F713</f>
        <v>0</v>
      </c>
      <c r="U713" s="236">
        <f t="shared" ref="U713:U776" si="123">F713*J713</f>
        <v>0</v>
      </c>
      <c r="V713" s="236">
        <f t="shared" ref="V713:V776" si="124">F713*K713</f>
        <v>0</v>
      </c>
      <c r="W713" s="236">
        <f t="shared" ref="W713:W776" si="125">F713*L713</f>
        <v>0</v>
      </c>
      <c r="X713" s="236">
        <f t="shared" ref="X713:X776" si="126">R713+S713+T713+U713-V713-W713</f>
        <v>0</v>
      </c>
      <c r="Y713" s="238">
        <f t="shared" si="118"/>
        <v>0</v>
      </c>
      <c r="Z713" s="238">
        <f t="shared" si="119"/>
        <v>0</v>
      </c>
      <c r="AB713" s="219">
        <v>0</v>
      </c>
      <c r="AC713" s="462">
        <f t="shared" si="120"/>
        <v>0</v>
      </c>
    </row>
    <row r="714" spans="1:29" x14ac:dyDescent="0.25">
      <c r="A714" s="191" t="s">
        <v>1423</v>
      </c>
      <c r="B714" s="228" t="s">
        <v>2045</v>
      </c>
      <c r="C714" s="193" t="s">
        <v>2046</v>
      </c>
      <c r="D714" s="193"/>
      <c r="E714" s="194">
        <v>212.5</v>
      </c>
      <c r="F714" s="229">
        <v>212.5</v>
      </c>
      <c r="G714" s="230" t="s">
        <v>76</v>
      </c>
      <c r="H714" s="231">
        <v>0</v>
      </c>
      <c r="I714" s="251">
        <v>0</v>
      </c>
      <c r="J714" s="232">
        <v>0</v>
      </c>
      <c r="K714" s="232">
        <v>0</v>
      </c>
      <c r="L714" s="233">
        <v>0</v>
      </c>
      <c r="M714" s="232">
        <f t="shared" ref="M714:M777" si="127">H714+I714+J714-K714-L714</f>
        <v>0</v>
      </c>
      <c r="N714" s="234">
        <v>0</v>
      </c>
      <c r="O714" s="232">
        <f t="shared" ref="O714:O777" si="128">N714-M714</f>
        <v>0</v>
      </c>
      <c r="P714" s="243"/>
      <c r="Q714" s="216"/>
      <c r="R714" s="236">
        <f t="shared" si="121"/>
        <v>0</v>
      </c>
      <c r="S714" s="237">
        <v>0</v>
      </c>
      <c r="T714" s="236">
        <f t="shared" si="122"/>
        <v>0</v>
      </c>
      <c r="U714" s="236">
        <f t="shared" si="123"/>
        <v>0</v>
      </c>
      <c r="V714" s="236">
        <f t="shared" si="124"/>
        <v>0</v>
      </c>
      <c r="W714" s="236">
        <f t="shared" si="125"/>
        <v>0</v>
      </c>
      <c r="X714" s="236">
        <f t="shared" si="126"/>
        <v>0</v>
      </c>
      <c r="Y714" s="238">
        <f t="shared" ref="Y714:Y777" si="129">M714*F714</f>
        <v>0</v>
      </c>
      <c r="Z714" s="238">
        <f t="shared" ref="Z714:Z777" si="130">Y714-X714</f>
        <v>0</v>
      </c>
      <c r="AB714" s="219">
        <v>0</v>
      </c>
      <c r="AC714" s="462">
        <f t="shared" ref="AC714:AC777" si="131">AB714-R714</f>
        <v>0</v>
      </c>
    </row>
    <row r="715" spans="1:29" ht="30" x14ac:dyDescent="0.25">
      <c r="A715" s="191" t="s">
        <v>1423</v>
      </c>
      <c r="B715" s="228" t="s">
        <v>2047</v>
      </c>
      <c r="C715" s="193" t="s">
        <v>2048</v>
      </c>
      <c r="D715" s="193"/>
      <c r="E715" s="194">
        <v>2101.92</v>
      </c>
      <c r="F715" s="229">
        <v>2101.92</v>
      </c>
      <c r="G715" s="230" t="s">
        <v>1915</v>
      </c>
      <c r="H715" s="231">
        <v>0</v>
      </c>
      <c r="I715" s="251">
        <v>0</v>
      </c>
      <c r="J715" s="232">
        <v>0</v>
      </c>
      <c r="K715" s="232">
        <v>0</v>
      </c>
      <c r="L715" s="233">
        <v>0</v>
      </c>
      <c r="M715" s="232">
        <f t="shared" si="127"/>
        <v>0</v>
      </c>
      <c r="N715" s="234">
        <v>0</v>
      </c>
      <c r="O715" s="232">
        <f t="shared" si="128"/>
        <v>0</v>
      </c>
      <c r="P715" s="243"/>
      <c r="Q715" s="216"/>
      <c r="R715" s="236">
        <f t="shared" si="121"/>
        <v>0</v>
      </c>
      <c r="S715" s="237">
        <v>0</v>
      </c>
      <c r="T715" s="236">
        <f t="shared" si="122"/>
        <v>0</v>
      </c>
      <c r="U715" s="236">
        <f t="shared" si="123"/>
        <v>0</v>
      </c>
      <c r="V715" s="236">
        <f t="shared" si="124"/>
        <v>0</v>
      </c>
      <c r="W715" s="236">
        <f t="shared" si="125"/>
        <v>0</v>
      </c>
      <c r="X715" s="236">
        <f t="shared" si="126"/>
        <v>0</v>
      </c>
      <c r="Y715" s="238">
        <f t="shared" si="129"/>
        <v>0</v>
      </c>
      <c r="Z715" s="238">
        <f t="shared" si="130"/>
        <v>0</v>
      </c>
      <c r="AB715" s="219">
        <v>0</v>
      </c>
      <c r="AC715" s="462">
        <f t="shared" si="131"/>
        <v>0</v>
      </c>
    </row>
    <row r="716" spans="1:29" ht="30" x14ac:dyDescent="0.25">
      <c r="A716" s="191" t="s">
        <v>1423</v>
      </c>
      <c r="B716" s="228" t="s">
        <v>2049</v>
      </c>
      <c r="C716" s="193" t="s">
        <v>2050</v>
      </c>
      <c r="D716" s="193"/>
      <c r="E716" s="194">
        <v>825.44</v>
      </c>
      <c r="F716" s="229">
        <v>825.44</v>
      </c>
      <c r="G716" s="230" t="s">
        <v>1915</v>
      </c>
      <c r="H716" s="231">
        <v>0</v>
      </c>
      <c r="I716" s="251">
        <v>0</v>
      </c>
      <c r="J716" s="232">
        <v>0</v>
      </c>
      <c r="K716" s="232">
        <v>0</v>
      </c>
      <c r="L716" s="233">
        <v>0</v>
      </c>
      <c r="M716" s="232">
        <f t="shared" si="127"/>
        <v>0</v>
      </c>
      <c r="N716" s="234">
        <v>0</v>
      </c>
      <c r="O716" s="232">
        <f t="shared" si="128"/>
        <v>0</v>
      </c>
      <c r="P716" s="242"/>
      <c r="Q716" s="216"/>
      <c r="R716" s="236">
        <f t="shared" si="121"/>
        <v>0</v>
      </c>
      <c r="S716" s="237">
        <v>0</v>
      </c>
      <c r="T716" s="236">
        <f t="shared" si="122"/>
        <v>0</v>
      </c>
      <c r="U716" s="236">
        <f t="shared" si="123"/>
        <v>0</v>
      </c>
      <c r="V716" s="236">
        <f t="shared" si="124"/>
        <v>0</v>
      </c>
      <c r="W716" s="236">
        <f t="shared" si="125"/>
        <v>0</v>
      </c>
      <c r="X716" s="236">
        <f t="shared" si="126"/>
        <v>0</v>
      </c>
      <c r="Y716" s="238">
        <f t="shared" si="129"/>
        <v>0</v>
      </c>
      <c r="Z716" s="238">
        <f t="shared" si="130"/>
        <v>0</v>
      </c>
      <c r="AB716" s="219">
        <v>0</v>
      </c>
      <c r="AC716" s="462">
        <f t="shared" si="131"/>
        <v>0</v>
      </c>
    </row>
    <row r="717" spans="1:29" x14ac:dyDescent="0.25">
      <c r="A717" s="191" t="s">
        <v>1423</v>
      </c>
      <c r="B717" s="228" t="s">
        <v>2051</v>
      </c>
      <c r="C717" s="193" t="s">
        <v>2052</v>
      </c>
      <c r="D717" s="193"/>
      <c r="E717" s="194">
        <v>728.48</v>
      </c>
      <c r="F717" s="229">
        <v>728.48</v>
      </c>
      <c r="G717" s="230" t="s">
        <v>159</v>
      </c>
      <c r="H717" s="231">
        <v>0</v>
      </c>
      <c r="I717" s="251">
        <v>0</v>
      </c>
      <c r="J717" s="232">
        <v>0</v>
      </c>
      <c r="K717" s="232">
        <v>0</v>
      </c>
      <c r="L717" s="233">
        <v>0</v>
      </c>
      <c r="M717" s="232">
        <f t="shared" si="127"/>
        <v>0</v>
      </c>
      <c r="N717" s="234">
        <v>0</v>
      </c>
      <c r="O717" s="232">
        <f t="shared" si="128"/>
        <v>0</v>
      </c>
      <c r="P717" s="242"/>
      <c r="Q717" s="216"/>
      <c r="R717" s="236">
        <f t="shared" si="121"/>
        <v>0</v>
      </c>
      <c r="S717" s="237">
        <v>0</v>
      </c>
      <c r="T717" s="236">
        <f t="shared" si="122"/>
        <v>0</v>
      </c>
      <c r="U717" s="236">
        <f t="shared" si="123"/>
        <v>0</v>
      </c>
      <c r="V717" s="236">
        <f t="shared" si="124"/>
        <v>0</v>
      </c>
      <c r="W717" s="236">
        <f t="shared" si="125"/>
        <v>0</v>
      </c>
      <c r="X717" s="236">
        <f t="shared" si="126"/>
        <v>0</v>
      </c>
      <c r="Y717" s="238">
        <f t="shared" si="129"/>
        <v>0</v>
      </c>
      <c r="Z717" s="238">
        <f t="shared" si="130"/>
        <v>0</v>
      </c>
      <c r="AB717" s="219">
        <v>0</v>
      </c>
      <c r="AC717" s="462">
        <f t="shared" si="131"/>
        <v>0</v>
      </c>
    </row>
    <row r="718" spans="1:29" ht="30" x14ac:dyDescent="0.25">
      <c r="A718" s="191" t="s">
        <v>1423</v>
      </c>
      <c r="B718" s="228" t="s">
        <v>2053</v>
      </c>
      <c r="C718" s="193" t="s">
        <v>2054</v>
      </c>
      <c r="D718" s="193"/>
      <c r="E718" s="194">
        <v>3596</v>
      </c>
      <c r="F718" s="229">
        <v>3596</v>
      </c>
      <c r="G718" s="230" t="s">
        <v>1915</v>
      </c>
      <c r="H718" s="231">
        <v>3</v>
      </c>
      <c r="I718" s="251">
        <v>0</v>
      </c>
      <c r="J718" s="232">
        <v>0</v>
      </c>
      <c r="K718" s="232">
        <v>3</v>
      </c>
      <c r="L718" s="233">
        <v>0</v>
      </c>
      <c r="M718" s="232">
        <f t="shared" si="127"/>
        <v>0</v>
      </c>
      <c r="N718" s="234">
        <v>0</v>
      </c>
      <c r="O718" s="232">
        <f t="shared" si="128"/>
        <v>0</v>
      </c>
      <c r="P718" s="244"/>
      <c r="Q718" s="216"/>
      <c r="R718" s="236">
        <f t="shared" si="121"/>
        <v>10788</v>
      </c>
      <c r="S718" s="237">
        <v>0</v>
      </c>
      <c r="T718" s="236">
        <f t="shared" si="122"/>
        <v>0</v>
      </c>
      <c r="U718" s="236">
        <f t="shared" si="123"/>
        <v>0</v>
      </c>
      <c r="V718" s="236">
        <f t="shared" si="124"/>
        <v>10788</v>
      </c>
      <c r="W718" s="236">
        <f t="shared" si="125"/>
        <v>0</v>
      </c>
      <c r="X718" s="236">
        <f t="shared" si="126"/>
        <v>0</v>
      </c>
      <c r="Y718" s="238">
        <f t="shared" si="129"/>
        <v>0</v>
      </c>
      <c r="Z718" s="238">
        <f t="shared" si="130"/>
        <v>0</v>
      </c>
      <c r="AB718" s="219">
        <v>10788</v>
      </c>
      <c r="AC718" s="462">
        <f t="shared" si="131"/>
        <v>0</v>
      </c>
    </row>
    <row r="719" spans="1:29" x14ac:dyDescent="0.25">
      <c r="A719" s="191" t="s">
        <v>1423</v>
      </c>
      <c r="B719" s="228" t="s">
        <v>2055</v>
      </c>
      <c r="C719" s="193" t="s">
        <v>2056</v>
      </c>
      <c r="D719" s="193"/>
      <c r="E719" s="194">
        <v>728.48</v>
      </c>
      <c r="F719" s="229">
        <v>728.48</v>
      </c>
      <c r="G719" s="230" t="s">
        <v>159</v>
      </c>
      <c r="H719" s="231">
        <v>0</v>
      </c>
      <c r="I719" s="251">
        <v>0</v>
      </c>
      <c r="J719" s="232">
        <v>0</v>
      </c>
      <c r="K719" s="232">
        <v>0</v>
      </c>
      <c r="L719" s="233">
        <v>0</v>
      </c>
      <c r="M719" s="232">
        <f t="shared" si="127"/>
        <v>0</v>
      </c>
      <c r="N719" s="234">
        <v>0</v>
      </c>
      <c r="O719" s="232">
        <f t="shared" si="128"/>
        <v>0</v>
      </c>
      <c r="P719" s="243"/>
      <c r="Q719" s="216"/>
      <c r="R719" s="236">
        <f t="shared" si="121"/>
        <v>0</v>
      </c>
      <c r="S719" s="237">
        <v>0</v>
      </c>
      <c r="T719" s="236">
        <f t="shared" si="122"/>
        <v>0</v>
      </c>
      <c r="U719" s="236">
        <f t="shared" si="123"/>
        <v>0</v>
      </c>
      <c r="V719" s="236">
        <f t="shared" si="124"/>
        <v>0</v>
      </c>
      <c r="W719" s="236">
        <f t="shared" si="125"/>
        <v>0</v>
      </c>
      <c r="X719" s="236">
        <f t="shared" si="126"/>
        <v>0</v>
      </c>
      <c r="Y719" s="238">
        <f t="shared" si="129"/>
        <v>0</v>
      </c>
      <c r="Z719" s="238">
        <f t="shared" si="130"/>
        <v>0</v>
      </c>
      <c r="AB719" s="219">
        <v>0</v>
      </c>
      <c r="AC719" s="462">
        <f t="shared" si="131"/>
        <v>0</v>
      </c>
    </row>
    <row r="720" spans="1:29" ht="30" x14ac:dyDescent="0.25">
      <c r="A720" s="191" t="s">
        <v>1423</v>
      </c>
      <c r="B720" s="228" t="s">
        <v>2057</v>
      </c>
      <c r="C720" s="193" t="s">
        <v>2058</v>
      </c>
      <c r="D720" s="193"/>
      <c r="E720" s="194">
        <v>1948.8</v>
      </c>
      <c r="F720" s="229">
        <v>1948.8</v>
      </c>
      <c r="G720" s="230" t="s">
        <v>1915</v>
      </c>
      <c r="H720" s="231">
        <v>0</v>
      </c>
      <c r="I720" s="251">
        <v>0</v>
      </c>
      <c r="J720" s="232">
        <v>0</v>
      </c>
      <c r="K720" s="232">
        <v>0</v>
      </c>
      <c r="L720" s="233">
        <v>0</v>
      </c>
      <c r="M720" s="232">
        <f t="shared" si="127"/>
        <v>0</v>
      </c>
      <c r="N720" s="234">
        <v>0</v>
      </c>
      <c r="O720" s="232">
        <f t="shared" si="128"/>
        <v>0</v>
      </c>
      <c r="P720" s="243"/>
      <c r="Q720" s="216"/>
      <c r="R720" s="236">
        <f t="shared" si="121"/>
        <v>0</v>
      </c>
      <c r="S720" s="237">
        <v>0</v>
      </c>
      <c r="T720" s="236">
        <f t="shared" si="122"/>
        <v>0</v>
      </c>
      <c r="U720" s="236">
        <f t="shared" si="123"/>
        <v>0</v>
      </c>
      <c r="V720" s="236">
        <f t="shared" si="124"/>
        <v>0</v>
      </c>
      <c r="W720" s="236">
        <f t="shared" si="125"/>
        <v>0</v>
      </c>
      <c r="X720" s="236">
        <f t="shared" si="126"/>
        <v>0</v>
      </c>
      <c r="Y720" s="238">
        <f t="shared" si="129"/>
        <v>0</v>
      </c>
      <c r="Z720" s="238">
        <f t="shared" si="130"/>
        <v>0</v>
      </c>
      <c r="AB720" s="219">
        <v>0</v>
      </c>
      <c r="AC720" s="462">
        <f t="shared" si="131"/>
        <v>0</v>
      </c>
    </row>
    <row r="721" spans="1:29" x14ac:dyDescent="0.25">
      <c r="A721" s="191" t="s">
        <v>1423</v>
      </c>
      <c r="B721" s="228" t="s">
        <v>2059</v>
      </c>
      <c r="C721" s="193" t="s">
        <v>2060</v>
      </c>
      <c r="D721" s="193"/>
      <c r="E721" s="194">
        <v>1427.96</v>
      </c>
      <c r="F721" s="229">
        <v>1427.96</v>
      </c>
      <c r="G721" s="230"/>
      <c r="H721" s="231">
        <v>0</v>
      </c>
      <c r="I721" s="251">
        <v>0</v>
      </c>
      <c r="J721" s="232">
        <v>0</v>
      </c>
      <c r="K721" s="232">
        <v>0</v>
      </c>
      <c r="L721" s="233">
        <v>0</v>
      </c>
      <c r="M721" s="232">
        <f t="shared" si="127"/>
        <v>0</v>
      </c>
      <c r="N721" s="234">
        <v>0</v>
      </c>
      <c r="O721" s="232">
        <f t="shared" si="128"/>
        <v>0</v>
      </c>
      <c r="P721" s="243"/>
      <c r="Q721" s="216"/>
      <c r="R721" s="236">
        <f t="shared" si="121"/>
        <v>0</v>
      </c>
      <c r="S721" s="237">
        <v>0</v>
      </c>
      <c r="T721" s="236">
        <f t="shared" si="122"/>
        <v>0</v>
      </c>
      <c r="U721" s="236">
        <f t="shared" si="123"/>
        <v>0</v>
      </c>
      <c r="V721" s="236">
        <f t="shared" si="124"/>
        <v>0</v>
      </c>
      <c r="W721" s="236">
        <f t="shared" si="125"/>
        <v>0</v>
      </c>
      <c r="X721" s="236">
        <f t="shared" si="126"/>
        <v>0</v>
      </c>
      <c r="Y721" s="238">
        <f t="shared" si="129"/>
        <v>0</v>
      </c>
      <c r="Z721" s="238">
        <f t="shared" si="130"/>
        <v>0</v>
      </c>
      <c r="AB721" s="219">
        <v>0</v>
      </c>
      <c r="AC721" s="462">
        <f t="shared" si="131"/>
        <v>0</v>
      </c>
    </row>
    <row r="722" spans="1:29" ht="90" x14ac:dyDescent="0.25">
      <c r="A722" s="191" t="s">
        <v>1423</v>
      </c>
      <c r="B722" s="228" t="s">
        <v>2061</v>
      </c>
      <c r="C722" s="195" t="s">
        <v>2062</v>
      </c>
      <c r="D722" s="195"/>
      <c r="E722" s="194">
        <v>3596</v>
      </c>
      <c r="F722" s="229">
        <v>3596</v>
      </c>
      <c r="G722" s="230" t="s">
        <v>1915</v>
      </c>
      <c r="H722" s="231">
        <v>13</v>
      </c>
      <c r="I722" s="251">
        <v>0</v>
      </c>
      <c r="J722" s="232">
        <v>0</v>
      </c>
      <c r="K722" s="232">
        <v>0</v>
      </c>
      <c r="L722" s="233">
        <v>0</v>
      </c>
      <c r="M722" s="232">
        <f t="shared" si="127"/>
        <v>13</v>
      </c>
      <c r="N722" s="234">
        <v>13</v>
      </c>
      <c r="O722" s="232">
        <f t="shared" si="128"/>
        <v>0</v>
      </c>
      <c r="P722" s="243"/>
      <c r="Q722" s="216"/>
      <c r="R722" s="236">
        <f t="shared" si="121"/>
        <v>46748</v>
      </c>
      <c r="S722" s="237">
        <v>0</v>
      </c>
      <c r="T722" s="236">
        <f t="shared" si="122"/>
        <v>0</v>
      </c>
      <c r="U722" s="236">
        <f t="shared" si="123"/>
        <v>0</v>
      </c>
      <c r="V722" s="236">
        <f t="shared" si="124"/>
        <v>0</v>
      </c>
      <c r="W722" s="236">
        <f t="shared" si="125"/>
        <v>0</v>
      </c>
      <c r="X722" s="236">
        <f t="shared" si="126"/>
        <v>46748</v>
      </c>
      <c r="Y722" s="238">
        <f t="shared" si="129"/>
        <v>46748</v>
      </c>
      <c r="Z722" s="238">
        <f t="shared" si="130"/>
        <v>0</v>
      </c>
      <c r="AB722" s="219">
        <v>46748</v>
      </c>
      <c r="AC722" s="462">
        <f t="shared" si="131"/>
        <v>0</v>
      </c>
    </row>
    <row r="723" spans="1:29" ht="30" x14ac:dyDescent="0.25">
      <c r="A723" s="191" t="s">
        <v>1423</v>
      </c>
      <c r="B723" s="228" t="s">
        <v>2063</v>
      </c>
      <c r="C723" s="193" t="s">
        <v>2064</v>
      </c>
      <c r="D723" s="193"/>
      <c r="E723" s="194">
        <v>728.48</v>
      </c>
      <c r="F723" s="229">
        <v>728.48</v>
      </c>
      <c r="G723" s="230" t="s">
        <v>1915</v>
      </c>
      <c r="H723" s="231">
        <v>0</v>
      </c>
      <c r="I723" s="251">
        <v>0</v>
      </c>
      <c r="J723" s="232">
        <v>0</v>
      </c>
      <c r="K723" s="232">
        <v>0</v>
      </c>
      <c r="L723" s="233">
        <v>0</v>
      </c>
      <c r="M723" s="232">
        <f t="shared" si="127"/>
        <v>0</v>
      </c>
      <c r="N723" s="234">
        <v>0</v>
      </c>
      <c r="O723" s="232">
        <f t="shared" si="128"/>
        <v>0</v>
      </c>
      <c r="P723" s="243"/>
      <c r="Q723" s="216"/>
      <c r="R723" s="236">
        <f t="shared" si="121"/>
        <v>0</v>
      </c>
      <c r="S723" s="237">
        <v>0</v>
      </c>
      <c r="T723" s="236">
        <f t="shared" si="122"/>
        <v>0</v>
      </c>
      <c r="U723" s="236">
        <f t="shared" si="123"/>
        <v>0</v>
      </c>
      <c r="V723" s="236">
        <f t="shared" si="124"/>
        <v>0</v>
      </c>
      <c r="W723" s="236">
        <f t="shared" si="125"/>
        <v>0</v>
      </c>
      <c r="X723" s="236">
        <f t="shared" si="126"/>
        <v>0</v>
      </c>
      <c r="Y723" s="238">
        <f t="shared" si="129"/>
        <v>0</v>
      </c>
      <c r="Z723" s="238">
        <f t="shared" si="130"/>
        <v>0</v>
      </c>
      <c r="AB723" s="219">
        <v>0</v>
      </c>
      <c r="AC723" s="462">
        <f t="shared" si="131"/>
        <v>0</v>
      </c>
    </row>
    <row r="724" spans="1:29" ht="30" x14ac:dyDescent="0.25">
      <c r="A724" s="191" t="s">
        <v>1423</v>
      </c>
      <c r="B724" s="228" t="s">
        <v>2065</v>
      </c>
      <c r="C724" s="193" t="s">
        <v>2066</v>
      </c>
      <c r="D724" s="193"/>
      <c r="E724" s="194">
        <v>825.33</v>
      </c>
      <c r="F724" s="229">
        <v>825.33</v>
      </c>
      <c r="G724" s="230" t="s">
        <v>1915</v>
      </c>
      <c r="H724" s="231">
        <v>0</v>
      </c>
      <c r="I724" s="251">
        <v>0</v>
      </c>
      <c r="J724" s="232">
        <v>0</v>
      </c>
      <c r="K724" s="232">
        <v>0</v>
      </c>
      <c r="L724" s="233">
        <v>0</v>
      </c>
      <c r="M724" s="232">
        <f t="shared" si="127"/>
        <v>0</v>
      </c>
      <c r="N724" s="234">
        <v>0</v>
      </c>
      <c r="O724" s="232">
        <f t="shared" si="128"/>
        <v>0</v>
      </c>
      <c r="P724" s="243"/>
      <c r="Q724" s="216"/>
      <c r="R724" s="236">
        <f t="shared" si="121"/>
        <v>0</v>
      </c>
      <c r="S724" s="237">
        <v>0</v>
      </c>
      <c r="T724" s="236">
        <f t="shared" si="122"/>
        <v>0</v>
      </c>
      <c r="U724" s="236">
        <f t="shared" si="123"/>
        <v>0</v>
      </c>
      <c r="V724" s="236">
        <f t="shared" si="124"/>
        <v>0</v>
      </c>
      <c r="W724" s="236">
        <f t="shared" si="125"/>
        <v>0</v>
      </c>
      <c r="X724" s="236">
        <f t="shared" si="126"/>
        <v>0</v>
      </c>
      <c r="Y724" s="238">
        <f t="shared" si="129"/>
        <v>0</v>
      </c>
      <c r="Z724" s="238">
        <f t="shared" si="130"/>
        <v>0</v>
      </c>
      <c r="AB724" s="219">
        <v>0</v>
      </c>
      <c r="AC724" s="462">
        <f t="shared" si="131"/>
        <v>0</v>
      </c>
    </row>
    <row r="725" spans="1:29" ht="30" x14ac:dyDescent="0.25">
      <c r="A725" s="191" t="s">
        <v>1423</v>
      </c>
      <c r="B725" s="228" t="s">
        <v>2067</v>
      </c>
      <c r="C725" s="193" t="s">
        <v>2068</v>
      </c>
      <c r="D725" s="193"/>
      <c r="E725" s="194">
        <v>2933.64</v>
      </c>
      <c r="F725" s="229">
        <v>2933.64</v>
      </c>
      <c r="G725" s="230" t="s">
        <v>1915</v>
      </c>
      <c r="H725" s="231">
        <v>3</v>
      </c>
      <c r="I725" s="251">
        <v>0</v>
      </c>
      <c r="J725" s="232">
        <v>0</v>
      </c>
      <c r="K725" s="232">
        <v>0</v>
      </c>
      <c r="L725" s="233">
        <v>0</v>
      </c>
      <c r="M725" s="232">
        <f t="shared" si="127"/>
        <v>3</v>
      </c>
      <c r="N725" s="234">
        <v>3</v>
      </c>
      <c r="O725" s="232">
        <f t="shared" si="128"/>
        <v>0</v>
      </c>
      <c r="P725" s="243"/>
      <c r="Q725" s="216"/>
      <c r="R725" s="236">
        <f t="shared" si="121"/>
        <v>8800.92</v>
      </c>
      <c r="S725" s="237">
        <v>0</v>
      </c>
      <c r="T725" s="236">
        <f t="shared" si="122"/>
        <v>0</v>
      </c>
      <c r="U725" s="236">
        <f t="shared" si="123"/>
        <v>0</v>
      </c>
      <c r="V725" s="236">
        <f t="shared" si="124"/>
        <v>0</v>
      </c>
      <c r="W725" s="236">
        <f t="shared" si="125"/>
        <v>0</v>
      </c>
      <c r="X725" s="236">
        <f t="shared" si="126"/>
        <v>8800.92</v>
      </c>
      <c r="Y725" s="238">
        <f t="shared" si="129"/>
        <v>8800.92</v>
      </c>
      <c r="Z725" s="238">
        <f t="shared" si="130"/>
        <v>0</v>
      </c>
      <c r="AB725" s="219">
        <v>8800.92</v>
      </c>
      <c r="AC725" s="462">
        <f t="shared" si="131"/>
        <v>0</v>
      </c>
    </row>
    <row r="726" spans="1:29" ht="30" x14ac:dyDescent="0.25">
      <c r="A726" s="191" t="s">
        <v>1423</v>
      </c>
      <c r="B726" s="228" t="s">
        <v>2069</v>
      </c>
      <c r="C726" s="193" t="s">
        <v>2070</v>
      </c>
      <c r="D726" s="193"/>
      <c r="E726" s="194">
        <v>650.66</v>
      </c>
      <c r="F726" s="229">
        <v>650.66</v>
      </c>
      <c r="G726" s="230" t="s">
        <v>1915</v>
      </c>
      <c r="H726" s="231">
        <v>0</v>
      </c>
      <c r="I726" s="251">
        <v>0</v>
      </c>
      <c r="J726" s="232">
        <v>0</v>
      </c>
      <c r="K726" s="232">
        <v>0</v>
      </c>
      <c r="L726" s="233">
        <v>0</v>
      </c>
      <c r="M726" s="232">
        <f t="shared" si="127"/>
        <v>0</v>
      </c>
      <c r="N726" s="234">
        <v>0</v>
      </c>
      <c r="O726" s="232">
        <f t="shared" si="128"/>
        <v>0</v>
      </c>
      <c r="P726" s="242"/>
      <c r="Q726" s="216"/>
      <c r="R726" s="236">
        <f t="shared" si="121"/>
        <v>0</v>
      </c>
      <c r="S726" s="237">
        <v>0</v>
      </c>
      <c r="T726" s="236">
        <f t="shared" si="122"/>
        <v>0</v>
      </c>
      <c r="U726" s="236">
        <f t="shared" si="123"/>
        <v>0</v>
      </c>
      <c r="V726" s="236">
        <f t="shared" si="124"/>
        <v>0</v>
      </c>
      <c r="W726" s="236">
        <f t="shared" si="125"/>
        <v>0</v>
      </c>
      <c r="X726" s="236">
        <f t="shared" si="126"/>
        <v>0</v>
      </c>
      <c r="Y726" s="238">
        <f t="shared" si="129"/>
        <v>0</v>
      </c>
      <c r="Z726" s="238">
        <f t="shared" si="130"/>
        <v>0</v>
      </c>
      <c r="AB726" s="219">
        <v>0</v>
      </c>
      <c r="AC726" s="462">
        <f t="shared" si="131"/>
        <v>0</v>
      </c>
    </row>
    <row r="727" spans="1:29" ht="30" x14ac:dyDescent="0.25">
      <c r="A727" s="191" t="s">
        <v>1423</v>
      </c>
      <c r="B727" s="228" t="s">
        <v>2071</v>
      </c>
      <c r="C727" s="193" t="s">
        <v>2072</v>
      </c>
      <c r="D727" s="193"/>
      <c r="E727" s="194">
        <v>3509.29</v>
      </c>
      <c r="F727" s="229">
        <v>3509.29</v>
      </c>
      <c r="G727" s="230" t="s">
        <v>159</v>
      </c>
      <c r="H727" s="231">
        <v>0</v>
      </c>
      <c r="I727" s="251">
        <v>0</v>
      </c>
      <c r="J727" s="232">
        <v>0</v>
      </c>
      <c r="K727" s="232">
        <v>0</v>
      </c>
      <c r="L727" s="233">
        <v>0</v>
      </c>
      <c r="M727" s="232">
        <f t="shared" si="127"/>
        <v>0</v>
      </c>
      <c r="N727" s="234">
        <v>0</v>
      </c>
      <c r="O727" s="232">
        <f t="shared" si="128"/>
        <v>0</v>
      </c>
      <c r="P727" s="243"/>
      <c r="Q727" s="216"/>
      <c r="R727" s="236">
        <f t="shared" si="121"/>
        <v>0</v>
      </c>
      <c r="S727" s="237">
        <v>0</v>
      </c>
      <c r="T727" s="236">
        <f t="shared" si="122"/>
        <v>0</v>
      </c>
      <c r="U727" s="236">
        <f t="shared" si="123"/>
        <v>0</v>
      </c>
      <c r="V727" s="236">
        <f t="shared" si="124"/>
        <v>0</v>
      </c>
      <c r="W727" s="236">
        <f t="shared" si="125"/>
        <v>0</v>
      </c>
      <c r="X727" s="236">
        <f t="shared" si="126"/>
        <v>0</v>
      </c>
      <c r="Y727" s="238">
        <f t="shared" si="129"/>
        <v>0</v>
      </c>
      <c r="Z727" s="238">
        <f t="shared" si="130"/>
        <v>0</v>
      </c>
      <c r="AB727" s="219">
        <v>0</v>
      </c>
      <c r="AC727" s="462">
        <f t="shared" si="131"/>
        <v>0</v>
      </c>
    </row>
    <row r="728" spans="1:29" ht="30" x14ac:dyDescent="0.25">
      <c r="A728" s="191" t="s">
        <v>1423</v>
      </c>
      <c r="B728" s="228" t="s">
        <v>2073</v>
      </c>
      <c r="C728" s="193" t="s">
        <v>2074</v>
      </c>
      <c r="D728" s="193"/>
      <c r="E728" s="194">
        <v>728.48</v>
      </c>
      <c r="F728" s="229">
        <v>728.48</v>
      </c>
      <c r="G728" s="230" t="s">
        <v>159</v>
      </c>
      <c r="H728" s="231">
        <v>0</v>
      </c>
      <c r="I728" s="251">
        <v>0</v>
      </c>
      <c r="J728" s="232">
        <v>0</v>
      </c>
      <c r="K728" s="232">
        <v>0</v>
      </c>
      <c r="L728" s="233">
        <v>0</v>
      </c>
      <c r="M728" s="232">
        <f t="shared" si="127"/>
        <v>0</v>
      </c>
      <c r="N728" s="234">
        <v>0</v>
      </c>
      <c r="O728" s="232">
        <f t="shared" si="128"/>
        <v>0</v>
      </c>
      <c r="P728" s="243"/>
      <c r="Q728" s="216"/>
      <c r="R728" s="236">
        <f t="shared" si="121"/>
        <v>0</v>
      </c>
      <c r="S728" s="237">
        <v>0</v>
      </c>
      <c r="T728" s="236">
        <f t="shared" si="122"/>
        <v>0</v>
      </c>
      <c r="U728" s="236">
        <f t="shared" si="123"/>
        <v>0</v>
      </c>
      <c r="V728" s="236">
        <f t="shared" si="124"/>
        <v>0</v>
      </c>
      <c r="W728" s="236">
        <f t="shared" si="125"/>
        <v>0</v>
      </c>
      <c r="X728" s="236">
        <f t="shared" si="126"/>
        <v>0</v>
      </c>
      <c r="Y728" s="238">
        <f t="shared" si="129"/>
        <v>0</v>
      </c>
      <c r="Z728" s="238">
        <f t="shared" si="130"/>
        <v>0</v>
      </c>
      <c r="AB728" s="219">
        <v>0</v>
      </c>
      <c r="AC728" s="462">
        <f t="shared" si="131"/>
        <v>0</v>
      </c>
    </row>
    <row r="729" spans="1:29" x14ac:dyDescent="0.25">
      <c r="A729" s="191" t="s">
        <v>1423</v>
      </c>
      <c r="B729" s="228" t="s">
        <v>2075</v>
      </c>
      <c r="C729" s="193" t="s">
        <v>2076</v>
      </c>
      <c r="D729" s="193"/>
      <c r="E729" s="194">
        <v>728.48</v>
      </c>
      <c r="F729" s="229">
        <v>728.48</v>
      </c>
      <c r="G729" s="230" t="s">
        <v>159</v>
      </c>
      <c r="H729" s="231">
        <v>0</v>
      </c>
      <c r="I729" s="251">
        <v>0</v>
      </c>
      <c r="J729" s="232">
        <v>0</v>
      </c>
      <c r="K729" s="232">
        <v>0</v>
      </c>
      <c r="L729" s="233">
        <v>0</v>
      </c>
      <c r="M729" s="232">
        <f t="shared" si="127"/>
        <v>0</v>
      </c>
      <c r="N729" s="234">
        <v>0</v>
      </c>
      <c r="O729" s="232">
        <f t="shared" si="128"/>
        <v>0</v>
      </c>
      <c r="P729" s="243"/>
      <c r="Q729" s="216"/>
      <c r="R729" s="236">
        <f t="shared" si="121"/>
        <v>0</v>
      </c>
      <c r="S729" s="237">
        <v>0</v>
      </c>
      <c r="T729" s="236">
        <f t="shared" si="122"/>
        <v>0</v>
      </c>
      <c r="U729" s="236">
        <f t="shared" si="123"/>
        <v>0</v>
      </c>
      <c r="V729" s="236">
        <f t="shared" si="124"/>
        <v>0</v>
      </c>
      <c r="W729" s="236">
        <f t="shared" si="125"/>
        <v>0</v>
      </c>
      <c r="X729" s="236">
        <f t="shared" si="126"/>
        <v>0</v>
      </c>
      <c r="Y729" s="238">
        <f t="shared" si="129"/>
        <v>0</v>
      </c>
      <c r="Z729" s="238">
        <f t="shared" si="130"/>
        <v>0</v>
      </c>
      <c r="AB729" s="219">
        <v>0</v>
      </c>
      <c r="AC729" s="462">
        <f t="shared" si="131"/>
        <v>0</v>
      </c>
    </row>
    <row r="730" spans="1:29" ht="30" x14ac:dyDescent="0.25">
      <c r="A730" s="191" t="s">
        <v>1423</v>
      </c>
      <c r="B730" s="228" t="s">
        <v>2077</v>
      </c>
      <c r="C730" s="193" t="s">
        <v>2078</v>
      </c>
      <c r="D730" s="193"/>
      <c r="E730" s="194">
        <v>835.99</v>
      </c>
      <c r="F730" s="229">
        <v>835.99</v>
      </c>
      <c r="G730" s="230" t="s">
        <v>33</v>
      </c>
      <c r="H730" s="231">
        <v>0</v>
      </c>
      <c r="I730" s="251">
        <v>0</v>
      </c>
      <c r="J730" s="232">
        <v>0</v>
      </c>
      <c r="K730" s="232">
        <v>0</v>
      </c>
      <c r="L730" s="233">
        <v>0</v>
      </c>
      <c r="M730" s="232">
        <f t="shared" si="127"/>
        <v>0</v>
      </c>
      <c r="N730" s="234">
        <v>0</v>
      </c>
      <c r="O730" s="232">
        <f t="shared" si="128"/>
        <v>0</v>
      </c>
      <c r="P730" s="242"/>
      <c r="Q730" s="216"/>
      <c r="R730" s="236">
        <f t="shared" si="121"/>
        <v>0</v>
      </c>
      <c r="S730" s="237">
        <v>0</v>
      </c>
      <c r="T730" s="236">
        <f t="shared" si="122"/>
        <v>0</v>
      </c>
      <c r="U730" s="236">
        <f t="shared" si="123"/>
        <v>0</v>
      </c>
      <c r="V730" s="236">
        <f t="shared" si="124"/>
        <v>0</v>
      </c>
      <c r="W730" s="236">
        <f t="shared" si="125"/>
        <v>0</v>
      </c>
      <c r="X730" s="236">
        <f t="shared" si="126"/>
        <v>0</v>
      </c>
      <c r="Y730" s="238">
        <f t="shared" si="129"/>
        <v>0</v>
      </c>
      <c r="Z730" s="238">
        <f t="shared" si="130"/>
        <v>0</v>
      </c>
      <c r="AB730" s="219">
        <v>0</v>
      </c>
      <c r="AC730" s="462">
        <f t="shared" si="131"/>
        <v>0</v>
      </c>
    </row>
    <row r="731" spans="1:29" ht="30" x14ac:dyDescent="0.25">
      <c r="A731" s="191" t="s">
        <v>1423</v>
      </c>
      <c r="B731" s="228" t="s">
        <v>2079</v>
      </c>
      <c r="C731" s="193" t="s">
        <v>2080</v>
      </c>
      <c r="D731" s="193"/>
      <c r="E731" s="194">
        <v>3596</v>
      </c>
      <c r="F731" s="229">
        <v>3596</v>
      </c>
      <c r="G731" s="230"/>
      <c r="H731" s="231">
        <v>7</v>
      </c>
      <c r="I731" s="251">
        <v>0</v>
      </c>
      <c r="J731" s="232">
        <v>0</v>
      </c>
      <c r="K731" s="232">
        <v>0</v>
      </c>
      <c r="L731" s="233">
        <v>0</v>
      </c>
      <c r="M731" s="232">
        <f t="shared" si="127"/>
        <v>7</v>
      </c>
      <c r="N731" s="234">
        <v>7</v>
      </c>
      <c r="O731" s="232">
        <f t="shared" si="128"/>
        <v>0</v>
      </c>
      <c r="P731" s="243"/>
      <c r="Q731" s="216"/>
      <c r="R731" s="236">
        <f t="shared" si="121"/>
        <v>25172</v>
      </c>
      <c r="S731" s="237">
        <v>0</v>
      </c>
      <c r="T731" s="236">
        <f t="shared" si="122"/>
        <v>0</v>
      </c>
      <c r="U731" s="236">
        <f t="shared" si="123"/>
        <v>0</v>
      </c>
      <c r="V731" s="236">
        <f t="shared" si="124"/>
        <v>0</v>
      </c>
      <c r="W731" s="236">
        <f t="shared" si="125"/>
        <v>0</v>
      </c>
      <c r="X731" s="236">
        <f t="shared" si="126"/>
        <v>25172</v>
      </c>
      <c r="Y731" s="238">
        <f t="shared" si="129"/>
        <v>25172</v>
      </c>
      <c r="Z731" s="238">
        <f t="shared" si="130"/>
        <v>0</v>
      </c>
      <c r="AB731" s="219">
        <v>25172</v>
      </c>
      <c r="AC731" s="462">
        <f t="shared" si="131"/>
        <v>0</v>
      </c>
    </row>
    <row r="732" spans="1:29" ht="30" x14ac:dyDescent="0.25">
      <c r="A732" s="191" t="s">
        <v>1053</v>
      </c>
      <c r="B732" s="228" t="s">
        <v>1218</v>
      </c>
      <c r="C732" s="193" t="s">
        <v>1219</v>
      </c>
      <c r="D732" s="193"/>
      <c r="E732" s="194">
        <v>527.44000000000005</v>
      </c>
      <c r="F732" s="229">
        <v>527.44000000000005</v>
      </c>
      <c r="G732" s="230" t="s">
        <v>33</v>
      </c>
      <c r="H732" s="231">
        <v>0</v>
      </c>
      <c r="I732" s="251">
        <v>0</v>
      </c>
      <c r="J732" s="232">
        <v>0</v>
      </c>
      <c r="K732" s="232">
        <v>0</v>
      </c>
      <c r="L732" s="233">
        <v>0</v>
      </c>
      <c r="M732" s="232">
        <f t="shared" si="127"/>
        <v>0</v>
      </c>
      <c r="N732" s="234">
        <v>0</v>
      </c>
      <c r="O732" s="232">
        <f t="shared" si="128"/>
        <v>0</v>
      </c>
      <c r="P732" s="243"/>
      <c r="Q732" s="216"/>
      <c r="R732" s="236">
        <f t="shared" si="121"/>
        <v>0</v>
      </c>
      <c r="S732" s="237">
        <v>0</v>
      </c>
      <c r="T732" s="236">
        <f t="shared" si="122"/>
        <v>0</v>
      </c>
      <c r="U732" s="236">
        <f t="shared" si="123"/>
        <v>0</v>
      </c>
      <c r="V732" s="236">
        <f t="shared" si="124"/>
        <v>0</v>
      </c>
      <c r="W732" s="236">
        <f t="shared" si="125"/>
        <v>0</v>
      </c>
      <c r="X732" s="236">
        <f t="shared" si="126"/>
        <v>0</v>
      </c>
      <c r="Y732" s="238">
        <f t="shared" si="129"/>
        <v>0</v>
      </c>
      <c r="Z732" s="238">
        <f t="shared" si="130"/>
        <v>0</v>
      </c>
      <c r="AB732" s="219">
        <v>0</v>
      </c>
      <c r="AC732" s="462">
        <f t="shared" si="131"/>
        <v>0</v>
      </c>
    </row>
    <row r="733" spans="1:29" ht="30" x14ac:dyDescent="0.25">
      <c r="A733" s="191" t="s">
        <v>1436</v>
      </c>
      <c r="B733" s="228" t="s">
        <v>1480</v>
      </c>
      <c r="C733" s="193" t="s">
        <v>1481</v>
      </c>
      <c r="D733" s="193"/>
      <c r="E733" s="194">
        <v>24</v>
      </c>
      <c r="F733" s="229">
        <v>24</v>
      </c>
      <c r="G733" s="230" t="s">
        <v>33</v>
      </c>
      <c r="H733" s="231">
        <v>0</v>
      </c>
      <c r="I733" s="251">
        <v>0</v>
      </c>
      <c r="J733" s="232">
        <v>0</v>
      </c>
      <c r="K733" s="232">
        <v>0</v>
      </c>
      <c r="L733" s="233">
        <v>0</v>
      </c>
      <c r="M733" s="232">
        <f t="shared" si="127"/>
        <v>0</v>
      </c>
      <c r="N733" s="234">
        <v>0</v>
      </c>
      <c r="O733" s="232">
        <f t="shared" si="128"/>
        <v>0</v>
      </c>
      <c r="P733" s="243"/>
      <c r="Q733" s="216"/>
      <c r="R733" s="236">
        <f t="shared" si="121"/>
        <v>0</v>
      </c>
      <c r="S733" s="237">
        <v>0</v>
      </c>
      <c r="T733" s="236">
        <f t="shared" si="122"/>
        <v>0</v>
      </c>
      <c r="U733" s="236">
        <f t="shared" si="123"/>
        <v>0</v>
      </c>
      <c r="V733" s="236">
        <f t="shared" si="124"/>
        <v>0</v>
      </c>
      <c r="W733" s="236">
        <f t="shared" si="125"/>
        <v>0</v>
      </c>
      <c r="X733" s="236">
        <f t="shared" si="126"/>
        <v>0</v>
      </c>
      <c r="Y733" s="238">
        <f t="shared" si="129"/>
        <v>0</v>
      </c>
      <c r="Z733" s="238">
        <f t="shared" si="130"/>
        <v>0</v>
      </c>
      <c r="AB733" s="219">
        <v>0</v>
      </c>
      <c r="AC733" s="462">
        <f t="shared" si="131"/>
        <v>0</v>
      </c>
    </row>
    <row r="734" spans="1:29" ht="18" x14ac:dyDescent="0.25">
      <c r="A734" s="191" t="s">
        <v>1271</v>
      </c>
      <c r="B734" s="228" t="s">
        <v>1723</v>
      </c>
      <c r="C734" s="193" t="s">
        <v>1724</v>
      </c>
      <c r="D734" s="193"/>
      <c r="E734" s="194">
        <v>121.88</v>
      </c>
      <c r="F734" s="229">
        <v>121.88</v>
      </c>
      <c r="G734" s="230" t="s">
        <v>33</v>
      </c>
      <c r="H734" s="231">
        <v>7</v>
      </c>
      <c r="I734" s="251">
        <v>0</v>
      </c>
      <c r="J734" s="232">
        <v>0</v>
      </c>
      <c r="K734" s="232">
        <v>0</v>
      </c>
      <c r="L734" s="233">
        <v>0</v>
      </c>
      <c r="M734" s="232">
        <f t="shared" si="127"/>
        <v>7</v>
      </c>
      <c r="N734" s="234">
        <v>7</v>
      </c>
      <c r="O734" s="232">
        <f t="shared" si="128"/>
        <v>0</v>
      </c>
      <c r="P734" s="243"/>
      <c r="Q734" s="216"/>
      <c r="R734" s="236">
        <f t="shared" si="121"/>
        <v>853.16</v>
      </c>
      <c r="S734" s="237">
        <v>0</v>
      </c>
      <c r="T734" s="236">
        <f t="shared" si="122"/>
        <v>0</v>
      </c>
      <c r="U734" s="236">
        <f t="shared" si="123"/>
        <v>0</v>
      </c>
      <c r="V734" s="236">
        <f t="shared" si="124"/>
        <v>0</v>
      </c>
      <c r="W734" s="236">
        <f t="shared" si="125"/>
        <v>0</v>
      </c>
      <c r="X734" s="236">
        <f t="shared" si="126"/>
        <v>853.16</v>
      </c>
      <c r="Y734" s="238">
        <f t="shared" si="129"/>
        <v>853.16</v>
      </c>
      <c r="Z734" s="238">
        <f t="shared" si="130"/>
        <v>0</v>
      </c>
      <c r="AB734" s="219">
        <v>853.16</v>
      </c>
      <c r="AC734" s="462">
        <f t="shared" si="131"/>
        <v>0</v>
      </c>
    </row>
    <row r="735" spans="1:29" x14ac:dyDescent="0.25">
      <c r="A735" s="191" t="s">
        <v>1423</v>
      </c>
      <c r="B735" s="228" t="s">
        <v>2081</v>
      </c>
      <c r="C735" s="193" t="s">
        <v>2082</v>
      </c>
      <c r="D735" s="193"/>
      <c r="E735" s="194">
        <v>149</v>
      </c>
      <c r="F735" s="229">
        <v>149</v>
      </c>
      <c r="G735" s="230" t="s">
        <v>33</v>
      </c>
      <c r="H735" s="231">
        <v>8</v>
      </c>
      <c r="I735" s="251">
        <v>0</v>
      </c>
      <c r="J735" s="232">
        <v>0</v>
      </c>
      <c r="K735" s="232">
        <v>0</v>
      </c>
      <c r="L735" s="233">
        <v>0</v>
      </c>
      <c r="M735" s="232">
        <f t="shared" si="127"/>
        <v>8</v>
      </c>
      <c r="N735" s="234">
        <v>8</v>
      </c>
      <c r="O735" s="232">
        <f t="shared" si="128"/>
        <v>0</v>
      </c>
      <c r="P735" s="243"/>
      <c r="Q735" s="216"/>
      <c r="R735" s="236">
        <f t="shared" si="121"/>
        <v>1192</v>
      </c>
      <c r="S735" s="237">
        <v>0</v>
      </c>
      <c r="T735" s="236">
        <f t="shared" si="122"/>
        <v>0</v>
      </c>
      <c r="U735" s="236">
        <f t="shared" si="123"/>
        <v>0</v>
      </c>
      <c r="V735" s="236">
        <f t="shared" si="124"/>
        <v>0</v>
      </c>
      <c r="W735" s="236">
        <f t="shared" si="125"/>
        <v>0</v>
      </c>
      <c r="X735" s="236">
        <f t="shared" si="126"/>
        <v>1192</v>
      </c>
      <c r="Y735" s="238">
        <f t="shared" si="129"/>
        <v>1192</v>
      </c>
      <c r="Z735" s="238">
        <f t="shared" si="130"/>
        <v>0</v>
      </c>
      <c r="AB735" s="219">
        <v>1192</v>
      </c>
      <c r="AC735" s="462">
        <f t="shared" si="131"/>
        <v>0</v>
      </c>
    </row>
    <row r="736" spans="1:29" ht="30" x14ac:dyDescent="0.25">
      <c r="A736" s="191" t="s">
        <v>674</v>
      </c>
      <c r="B736" s="228" t="s">
        <v>912</v>
      </c>
      <c r="C736" s="193" t="s">
        <v>913</v>
      </c>
      <c r="D736" s="193"/>
      <c r="E736" s="194">
        <v>195.21</v>
      </c>
      <c r="F736" s="229">
        <v>195.21</v>
      </c>
      <c r="G736" s="230" t="s">
        <v>33</v>
      </c>
      <c r="H736" s="231">
        <v>0</v>
      </c>
      <c r="I736" s="251">
        <v>0</v>
      </c>
      <c r="J736" s="232">
        <v>0</v>
      </c>
      <c r="K736" s="232">
        <v>0</v>
      </c>
      <c r="L736" s="233">
        <v>0</v>
      </c>
      <c r="M736" s="232">
        <f t="shared" si="127"/>
        <v>0</v>
      </c>
      <c r="N736" s="234">
        <v>0</v>
      </c>
      <c r="O736" s="232">
        <f t="shared" si="128"/>
        <v>0</v>
      </c>
      <c r="P736" s="242"/>
      <c r="Q736" s="216"/>
      <c r="R736" s="236">
        <f t="shared" si="121"/>
        <v>0</v>
      </c>
      <c r="S736" s="237">
        <v>0</v>
      </c>
      <c r="T736" s="236">
        <f t="shared" si="122"/>
        <v>0</v>
      </c>
      <c r="U736" s="236">
        <f t="shared" si="123"/>
        <v>0</v>
      </c>
      <c r="V736" s="236">
        <f t="shared" si="124"/>
        <v>0</v>
      </c>
      <c r="W736" s="236">
        <f t="shared" si="125"/>
        <v>0</v>
      </c>
      <c r="X736" s="236">
        <f t="shared" si="126"/>
        <v>0</v>
      </c>
      <c r="Y736" s="238">
        <f t="shared" si="129"/>
        <v>0</v>
      </c>
      <c r="Z736" s="238">
        <f t="shared" si="130"/>
        <v>0</v>
      </c>
      <c r="AB736" s="219">
        <v>0</v>
      </c>
      <c r="AC736" s="462">
        <f t="shared" si="131"/>
        <v>0</v>
      </c>
    </row>
    <row r="737" spans="1:29" ht="18" x14ac:dyDescent="0.25">
      <c r="A737" s="191" t="s">
        <v>1053</v>
      </c>
      <c r="B737" s="228" t="s">
        <v>1220</v>
      </c>
      <c r="C737" s="193" t="s">
        <v>1221</v>
      </c>
      <c r="D737" s="193"/>
      <c r="E737" s="194">
        <v>51.37</v>
      </c>
      <c r="F737" s="229">
        <v>51.37</v>
      </c>
      <c r="G737" s="230" t="s">
        <v>33</v>
      </c>
      <c r="H737" s="231">
        <v>3</v>
      </c>
      <c r="I737" s="251">
        <v>0</v>
      </c>
      <c r="J737" s="232">
        <v>0</v>
      </c>
      <c r="K737" s="232">
        <v>0</v>
      </c>
      <c r="L737" s="233">
        <v>0</v>
      </c>
      <c r="M737" s="232">
        <f t="shared" si="127"/>
        <v>3</v>
      </c>
      <c r="N737" s="234">
        <v>3</v>
      </c>
      <c r="O737" s="232">
        <f t="shared" si="128"/>
        <v>0</v>
      </c>
      <c r="P737" s="243"/>
      <c r="Q737" s="216"/>
      <c r="R737" s="236">
        <f t="shared" si="121"/>
        <v>154.10999999999999</v>
      </c>
      <c r="S737" s="237">
        <v>0</v>
      </c>
      <c r="T737" s="236">
        <f t="shared" si="122"/>
        <v>0</v>
      </c>
      <c r="U737" s="236">
        <f t="shared" si="123"/>
        <v>0</v>
      </c>
      <c r="V737" s="236">
        <f t="shared" si="124"/>
        <v>0</v>
      </c>
      <c r="W737" s="236">
        <f t="shared" si="125"/>
        <v>0</v>
      </c>
      <c r="X737" s="236">
        <f t="shared" si="126"/>
        <v>154.10999999999999</v>
      </c>
      <c r="Y737" s="238">
        <f t="shared" si="129"/>
        <v>154.10999999999999</v>
      </c>
      <c r="Z737" s="238">
        <f t="shared" si="130"/>
        <v>0</v>
      </c>
      <c r="AB737" s="219">
        <v>154.10999999999999</v>
      </c>
      <c r="AC737" s="462">
        <f t="shared" si="131"/>
        <v>0</v>
      </c>
    </row>
    <row r="738" spans="1:29" ht="18" x14ac:dyDescent="0.25">
      <c r="A738" s="191" t="s">
        <v>1053</v>
      </c>
      <c r="B738" s="228" t="s">
        <v>1222</v>
      </c>
      <c r="C738" s="193" t="s">
        <v>1223</v>
      </c>
      <c r="D738" s="193"/>
      <c r="E738" s="194">
        <v>12.93</v>
      </c>
      <c r="F738" s="229">
        <v>12.93</v>
      </c>
      <c r="G738" s="230" t="s">
        <v>33</v>
      </c>
      <c r="H738" s="231">
        <v>7</v>
      </c>
      <c r="I738" s="251">
        <v>0</v>
      </c>
      <c r="J738" s="232">
        <v>0</v>
      </c>
      <c r="K738" s="232">
        <v>0</v>
      </c>
      <c r="L738" s="233">
        <v>0</v>
      </c>
      <c r="M738" s="232">
        <f t="shared" si="127"/>
        <v>7</v>
      </c>
      <c r="N738" s="234">
        <v>7</v>
      </c>
      <c r="O738" s="232">
        <f t="shared" si="128"/>
        <v>0</v>
      </c>
      <c r="P738" s="243"/>
      <c r="Q738" s="216"/>
      <c r="R738" s="236">
        <f t="shared" si="121"/>
        <v>90.509999999999991</v>
      </c>
      <c r="S738" s="237">
        <v>0</v>
      </c>
      <c r="T738" s="236">
        <f t="shared" si="122"/>
        <v>0</v>
      </c>
      <c r="U738" s="236">
        <f t="shared" si="123"/>
        <v>0</v>
      </c>
      <c r="V738" s="236">
        <f t="shared" si="124"/>
        <v>0</v>
      </c>
      <c r="W738" s="236">
        <f t="shared" si="125"/>
        <v>0</v>
      </c>
      <c r="X738" s="236">
        <f t="shared" si="126"/>
        <v>90.509999999999991</v>
      </c>
      <c r="Y738" s="238">
        <f t="shared" si="129"/>
        <v>90.509999999999991</v>
      </c>
      <c r="Z738" s="238">
        <f t="shared" si="130"/>
        <v>0</v>
      </c>
      <c r="AB738" s="219">
        <v>90.509999999999991</v>
      </c>
      <c r="AC738" s="462">
        <f t="shared" si="131"/>
        <v>0</v>
      </c>
    </row>
    <row r="739" spans="1:29" ht="18" x14ac:dyDescent="0.25">
      <c r="A739" s="191" t="s">
        <v>1053</v>
      </c>
      <c r="B739" s="228" t="s">
        <v>1224</v>
      </c>
      <c r="C739" s="193" t="s">
        <v>1225</v>
      </c>
      <c r="D739" s="193"/>
      <c r="E739" s="194">
        <v>21.12</v>
      </c>
      <c r="F739" s="229">
        <v>21.12</v>
      </c>
      <c r="G739" s="230" t="s">
        <v>33</v>
      </c>
      <c r="H739" s="231">
        <v>10</v>
      </c>
      <c r="I739" s="251">
        <v>0</v>
      </c>
      <c r="J739" s="232">
        <v>0</v>
      </c>
      <c r="K739" s="232">
        <v>0</v>
      </c>
      <c r="L739" s="233">
        <v>0</v>
      </c>
      <c r="M739" s="232">
        <f t="shared" si="127"/>
        <v>10</v>
      </c>
      <c r="N739" s="234">
        <v>10</v>
      </c>
      <c r="O739" s="232">
        <f t="shared" si="128"/>
        <v>0</v>
      </c>
      <c r="P739" s="242"/>
      <c r="Q739" s="216"/>
      <c r="R739" s="236">
        <f t="shared" si="121"/>
        <v>211.20000000000002</v>
      </c>
      <c r="S739" s="237">
        <v>0</v>
      </c>
      <c r="T739" s="236">
        <f t="shared" si="122"/>
        <v>0</v>
      </c>
      <c r="U739" s="236">
        <f t="shared" si="123"/>
        <v>0</v>
      </c>
      <c r="V739" s="236">
        <f t="shared" si="124"/>
        <v>0</v>
      </c>
      <c r="W739" s="236">
        <f t="shared" si="125"/>
        <v>0</v>
      </c>
      <c r="X739" s="236">
        <f t="shared" si="126"/>
        <v>211.20000000000002</v>
      </c>
      <c r="Y739" s="238">
        <f t="shared" si="129"/>
        <v>211.20000000000002</v>
      </c>
      <c r="Z739" s="238">
        <f t="shared" si="130"/>
        <v>0</v>
      </c>
      <c r="AB739" s="219">
        <v>211.20000000000002</v>
      </c>
      <c r="AC739" s="462">
        <f t="shared" si="131"/>
        <v>0</v>
      </c>
    </row>
    <row r="740" spans="1:29" ht="30" x14ac:dyDescent="0.25">
      <c r="A740" s="191" t="s">
        <v>1053</v>
      </c>
      <c r="B740" s="228" t="s">
        <v>1226</v>
      </c>
      <c r="C740" s="193" t="s">
        <v>1227</v>
      </c>
      <c r="D740" s="193"/>
      <c r="E740" s="194">
        <v>36.53</v>
      </c>
      <c r="F740" s="229">
        <v>36.53</v>
      </c>
      <c r="G740" s="230" t="s">
        <v>33</v>
      </c>
      <c r="H740" s="231">
        <v>0</v>
      </c>
      <c r="I740" s="251">
        <v>0</v>
      </c>
      <c r="J740" s="232">
        <v>0</v>
      </c>
      <c r="K740" s="232">
        <v>0</v>
      </c>
      <c r="L740" s="233">
        <v>0</v>
      </c>
      <c r="M740" s="232">
        <f t="shared" si="127"/>
        <v>0</v>
      </c>
      <c r="N740" s="234">
        <v>0</v>
      </c>
      <c r="O740" s="232">
        <f t="shared" si="128"/>
        <v>0</v>
      </c>
      <c r="P740" s="242"/>
      <c r="Q740" s="216"/>
      <c r="R740" s="236">
        <f t="shared" si="121"/>
        <v>0</v>
      </c>
      <c r="S740" s="237">
        <v>0</v>
      </c>
      <c r="T740" s="236">
        <f t="shared" si="122"/>
        <v>0</v>
      </c>
      <c r="U740" s="236">
        <f t="shared" si="123"/>
        <v>0</v>
      </c>
      <c r="V740" s="236">
        <f t="shared" si="124"/>
        <v>0</v>
      </c>
      <c r="W740" s="236">
        <f t="shared" si="125"/>
        <v>0</v>
      </c>
      <c r="X740" s="236">
        <f t="shared" si="126"/>
        <v>0</v>
      </c>
      <c r="Y740" s="238">
        <f t="shared" si="129"/>
        <v>0</v>
      </c>
      <c r="Z740" s="238">
        <f t="shared" si="130"/>
        <v>0</v>
      </c>
      <c r="AB740" s="219">
        <v>0</v>
      </c>
      <c r="AC740" s="462">
        <f t="shared" si="131"/>
        <v>0</v>
      </c>
    </row>
    <row r="741" spans="1:29" ht="45" x14ac:dyDescent="0.25">
      <c r="A741" s="191" t="s">
        <v>674</v>
      </c>
      <c r="B741" s="228" t="s">
        <v>914</v>
      </c>
      <c r="C741" s="193" t="s">
        <v>915</v>
      </c>
      <c r="D741" s="193"/>
      <c r="E741" s="194">
        <v>701.8</v>
      </c>
      <c r="F741" s="229">
        <v>701.8</v>
      </c>
      <c r="G741" s="230" t="s">
        <v>33</v>
      </c>
      <c r="H741" s="231">
        <v>0</v>
      </c>
      <c r="I741" s="251">
        <v>0</v>
      </c>
      <c r="J741" s="232">
        <v>0</v>
      </c>
      <c r="K741" s="232">
        <v>0</v>
      </c>
      <c r="L741" s="233">
        <v>0</v>
      </c>
      <c r="M741" s="232">
        <f t="shared" si="127"/>
        <v>0</v>
      </c>
      <c r="N741" s="234">
        <v>0</v>
      </c>
      <c r="O741" s="232">
        <f t="shared" si="128"/>
        <v>0</v>
      </c>
      <c r="P741" s="242"/>
      <c r="Q741" s="216"/>
      <c r="R741" s="236">
        <f t="shared" si="121"/>
        <v>0</v>
      </c>
      <c r="S741" s="237">
        <v>0</v>
      </c>
      <c r="T741" s="236">
        <f t="shared" si="122"/>
        <v>0</v>
      </c>
      <c r="U741" s="236">
        <f t="shared" si="123"/>
        <v>0</v>
      </c>
      <c r="V741" s="236">
        <f t="shared" si="124"/>
        <v>0</v>
      </c>
      <c r="W741" s="236">
        <f t="shared" si="125"/>
        <v>0</v>
      </c>
      <c r="X741" s="236">
        <f t="shared" si="126"/>
        <v>0</v>
      </c>
      <c r="Y741" s="238">
        <f t="shared" si="129"/>
        <v>0</v>
      </c>
      <c r="Z741" s="238">
        <f t="shared" si="130"/>
        <v>0</v>
      </c>
      <c r="AB741" s="219">
        <v>0</v>
      </c>
      <c r="AC741" s="462">
        <f t="shared" si="131"/>
        <v>0</v>
      </c>
    </row>
    <row r="742" spans="1:29" ht="45" x14ac:dyDescent="0.25">
      <c r="A742" s="191" t="s">
        <v>674</v>
      </c>
      <c r="B742" s="228" t="s">
        <v>916</v>
      </c>
      <c r="C742" s="193" t="s">
        <v>917</v>
      </c>
      <c r="D742" s="193"/>
      <c r="E742" s="194">
        <v>350.32</v>
      </c>
      <c r="F742" s="229">
        <v>350.32</v>
      </c>
      <c r="G742" s="230" t="s">
        <v>33</v>
      </c>
      <c r="H742" s="231">
        <v>0</v>
      </c>
      <c r="I742" s="251">
        <v>0</v>
      </c>
      <c r="J742" s="232">
        <v>0</v>
      </c>
      <c r="K742" s="232">
        <v>0</v>
      </c>
      <c r="L742" s="233">
        <v>0</v>
      </c>
      <c r="M742" s="232">
        <f t="shared" si="127"/>
        <v>0</v>
      </c>
      <c r="N742" s="234">
        <v>0</v>
      </c>
      <c r="O742" s="232">
        <f t="shared" si="128"/>
        <v>0</v>
      </c>
      <c r="P742" s="242"/>
      <c r="Q742" s="216"/>
      <c r="R742" s="236">
        <f t="shared" si="121"/>
        <v>0</v>
      </c>
      <c r="S742" s="237">
        <v>0</v>
      </c>
      <c r="T742" s="236">
        <f t="shared" si="122"/>
        <v>0</v>
      </c>
      <c r="U742" s="236">
        <f t="shared" si="123"/>
        <v>0</v>
      </c>
      <c r="V742" s="236">
        <f t="shared" si="124"/>
        <v>0</v>
      </c>
      <c r="W742" s="236">
        <f t="shared" si="125"/>
        <v>0</v>
      </c>
      <c r="X742" s="236">
        <f t="shared" si="126"/>
        <v>0</v>
      </c>
      <c r="Y742" s="238">
        <f t="shared" si="129"/>
        <v>0</v>
      </c>
      <c r="Z742" s="238">
        <f t="shared" si="130"/>
        <v>0</v>
      </c>
      <c r="AB742" s="219">
        <v>0</v>
      </c>
      <c r="AC742" s="462">
        <f t="shared" si="131"/>
        <v>0</v>
      </c>
    </row>
    <row r="743" spans="1:29" ht="30" x14ac:dyDescent="0.25">
      <c r="A743" s="191" t="s">
        <v>674</v>
      </c>
      <c r="B743" s="228" t="s">
        <v>918</v>
      </c>
      <c r="C743" s="193" t="s">
        <v>919</v>
      </c>
      <c r="D743" s="193"/>
      <c r="E743" s="194">
        <v>671.64</v>
      </c>
      <c r="F743" s="229">
        <v>671.64</v>
      </c>
      <c r="G743" s="230" t="s">
        <v>33</v>
      </c>
      <c r="H743" s="231">
        <v>0</v>
      </c>
      <c r="I743" s="251">
        <v>0</v>
      </c>
      <c r="J743" s="232">
        <v>0</v>
      </c>
      <c r="K743" s="232">
        <v>0</v>
      </c>
      <c r="L743" s="233">
        <v>0</v>
      </c>
      <c r="M743" s="232">
        <f t="shared" si="127"/>
        <v>0</v>
      </c>
      <c r="N743" s="234">
        <v>0</v>
      </c>
      <c r="O743" s="232">
        <f t="shared" si="128"/>
        <v>0</v>
      </c>
      <c r="P743" s="242"/>
      <c r="Q743" s="216"/>
      <c r="R743" s="236">
        <f t="shared" si="121"/>
        <v>0</v>
      </c>
      <c r="S743" s="237">
        <v>0</v>
      </c>
      <c r="T743" s="236">
        <f t="shared" si="122"/>
        <v>0</v>
      </c>
      <c r="U743" s="236">
        <f t="shared" si="123"/>
        <v>0</v>
      </c>
      <c r="V743" s="236">
        <f t="shared" si="124"/>
        <v>0</v>
      </c>
      <c r="W743" s="236">
        <f t="shared" si="125"/>
        <v>0</v>
      </c>
      <c r="X743" s="236">
        <f t="shared" si="126"/>
        <v>0</v>
      </c>
      <c r="Y743" s="238">
        <f t="shared" si="129"/>
        <v>0</v>
      </c>
      <c r="Z743" s="238">
        <f t="shared" si="130"/>
        <v>0</v>
      </c>
      <c r="AB743" s="219">
        <v>0</v>
      </c>
      <c r="AC743" s="462">
        <f t="shared" si="131"/>
        <v>0</v>
      </c>
    </row>
    <row r="744" spans="1:29" ht="18" x14ac:dyDescent="0.25">
      <c r="A744" s="191" t="s">
        <v>1271</v>
      </c>
      <c r="B744" s="228" t="s">
        <v>1725</v>
      </c>
      <c r="C744" s="193" t="s">
        <v>1726</v>
      </c>
      <c r="D744" s="193"/>
      <c r="E744" s="194">
        <v>40.89</v>
      </c>
      <c r="F744" s="229">
        <v>40.89</v>
      </c>
      <c r="G744" s="230" t="s">
        <v>33</v>
      </c>
      <c r="H744" s="231">
        <v>0</v>
      </c>
      <c r="I744" s="251">
        <v>0</v>
      </c>
      <c r="J744" s="232">
        <v>0</v>
      </c>
      <c r="K744" s="232">
        <v>0</v>
      </c>
      <c r="L744" s="233">
        <v>0</v>
      </c>
      <c r="M744" s="232">
        <f t="shared" si="127"/>
        <v>0</v>
      </c>
      <c r="N744" s="234">
        <v>0</v>
      </c>
      <c r="O744" s="232">
        <f t="shared" si="128"/>
        <v>0</v>
      </c>
      <c r="P744" s="242"/>
      <c r="Q744" s="216"/>
      <c r="R744" s="236">
        <f t="shared" si="121"/>
        <v>0</v>
      </c>
      <c r="S744" s="237">
        <v>0</v>
      </c>
      <c r="T744" s="236">
        <f t="shared" si="122"/>
        <v>0</v>
      </c>
      <c r="U744" s="236">
        <f t="shared" si="123"/>
        <v>0</v>
      </c>
      <c r="V744" s="236">
        <f t="shared" si="124"/>
        <v>0</v>
      </c>
      <c r="W744" s="236">
        <f t="shared" si="125"/>
        <v>0</v>
      </c>
      <c r="X744" s="236">
        <f t="shared" si="126"/>
        <v>0</v>
      </c>
      <c r="Y744" s="238">
        <f t="shared" si="129"/>
        <v>0</v>
      </c>
      <c r="Z744" s="238">
        <f t="shared" si="130"/>
        <v>0</v>
      </c>
      <c r="AB744" s="219">
        <v>0</v>
      </c>
      <c r="AC744" s="462">
        <f t="shared" si="131"/>
        <v>0</v>
      </c>
    </row>
    <row r="745" spans="1:29" ht="30" x14ac:dyDescent="0.25">
      <c r="A745" s="191" t="s">
        <v>1053</v>
      </c>
      <c r="B745" s="228" t="s">
        <v>1228</v>
      </c>
      <c r="C745" s="193" t="s">
        <v>1229</v>
      </c>
      <c r="D745" s="193"/>
      <c r="E745" s="194">
        <v>95</v>
      </c>
      <c r="F745" s="229">
        <v>95</v>
      </c>
      <c r="G745" s="230" t="s">
        <v>33</v>
      </c>
      <c r="H745" s="231">
        <v>0</v>
      </c>
      <c r="I745" s="251">
        <v>0</v>
      </c>
      <c r="J745" s="232">
        <v>0</v>
      </c>
      <c r="K745" s="232">
        <v>0</v>
      </c>
      <c r="L745" s="233">
        <v>0</v>
      </c>
      <c r="M745" s="232">
        <f t="shared" si="127"/>
        <v>0</v>
      </c>
      <c r="N745" s="234">
        <v>0</v>
      </c>
      <c r="O745" s="232">
        <f t="shared" si="128"/>
        <v>0</v>
      </c>
      <c r="P745" s="242"/>
      <c r="Q745" s="216"/>
      <c r="R745" s="236">
        <f t="shared" si="121"/>
        <v>0</v>
      </c>
      <c r="S745" s="237">
        <v>0</v>
      </c>
      <c r="T745" s="236">
        <f t="shared" si="122"/>
        <v>0</v>
      </c>
      <c r="U745" s="236">
        <f t="shared" si="123"/>
        <v>0</v>
      </c>
      <c r="V745" s="236">
        <f t="shared" si="124"/>
        <v>0</v>
      </c>
      <c r="W745" s="236">
        <f t="shared" si="125"/>
        <v>0</v>
      </c>
      <c r="X745" s="236">
        <f t="shared" si="126"/>
        <v>0</v>
      </c>
      <c r="Y745" s="238">
        <f t="shared" si="129"/>
        <v>0</v>
      </c>
      <c r="Z745" s="238">
        <f t="shared" si="130"/>
        <v>0</v>
      </c>
      <c r="AB745" s="219">
        <v>0</v>
      </c>
      <c r="AC745" s="462">
        <f t="shared" si="131"/>
        <v>0</v>
      </c>
    </row>
    <row r="746" spans="1:29" ht="30" x14ac:dyDescent="0.25">
      <c r="A746" s="191" t="s">
        <v>1053</v>
      </c>
      <c r="B746" s="228" t="s">
        <v>1230</v>
      </c>
      <c r="C746" s="193" t="s">
        <v>1231</v>
      </c>
      <c r="D746" s="193"/>
      <c r="E746" s="194">
        <v>60</v>
      </c>
      <c r="F746" s="229">
        <v>60</v>
      </c>
      <c r="G746" s="230" t="s">
        <v>33</v>
      </c>
      <c r="H746" s="231">
        <v>0</v>
      </c>
      <c r="I746" s="251">
        <v>0</v>
      </c>
      <c r="J746" s="232">
        <v>0</v>
      </c>
      <c r="K746" s="232">
        <v>0</v>
      </c>
      <c r="L746" s="233">
        <v>0</v>
      </c>
      <c r="M746" s="232">
        <f t="shared" si="127"/>
        <v>0</v>
      </c>
      <c r="N746" s="234">
        <v>0</v>
      </c>
      <c r="O746" s="232">
        <f t="shared" si="128"/>
        <v>0</v>
      </c>
      <c r="P746" s="244"/>
      <c r="Q746" s="216"/>
      <c r="R746" s="236">
        <f t="shared" si="121"/>
        <v>0</v>
      </c>
      <c r="S746" s="237">
        <v>0</v>
      </c>
      <c r="T746" s="236">
        <f t="shared" si="122"/>
        <v>0</v>
      </c>
      <c r="U746" s="236">
        <f t="shared" si="123"/>
        <v>0</v>
      </c>
      <c r="V746" s="236">
        <f t="shared" si="124"/>
        <v>0</v>
      </c>
      <c r="W746" s="236">
        <f t="shared" si="125"/>
        <v>0</v>
      </c>
      <c r="X746" s="236">
        <f t="shared" si="126"/>
        <v>0</v>
      </c>
      <c r="Y746" s="238">
        <f t="shared" si="129"/>
        <v>0</v>
      </c>
      <c r="Z746" s="238">
        <f t="shared" si="130"/>
        <v>0</v>
      </c>
      <c r="AB746" s="219">
        <v>0</v>
      </c>
      <c r="AC746" s="462">
        <f t="shared" si="131"/>
        <v>0</v>
      </c>
    </row>
    <row r="747" spans="1:29" ht="18" x14ac:dyDescent="0.25">
      <c r="A747" s="191" t="s">
        <v>27</v>
      </c>
      <c r="B747" s="228" t="s">
        <v>147</v>
      </c>
      <c r="C747" s="193" t="s">
        <v>148</v>
      </c>
      <c r="D747" s="193"/>
      <c r="E747" s="194">
        <v>0</v>
      </c>
      <c r="F747" s="229">
        <v>0</v>
      </c>
      <c r="G747" s="230" t="s">
        <v>33</v>
      </c>
      <c r="H747" s="231">
        <v>0</v>
      </c>
      <c r="I747" s="251">
        <v>0</v>
      </c>
      <c r="J747" s="232">
        <v>0</v>
      </c>
      <c r="K747" s="232">
        <v>0</v>
      </c>
      <c r="L747" s="233">
        <v>0</v>
      </c>
      <c r="M747" s="232">
        <f t="shared" si="127"/>
        <v>0</v>
      </c>
      <c r="N747" s="234">
        <v>0</v>
      </c>
      <c r="O747" s="232">
        <f t="shared" si="128"/>
        <v>0</v>
      </c>
      <c r="P747" s="243"/>
      <c r="Q747" s="216"/>
      <c r="R747" s="236">
        <f t="shared" si="121"/>
        <v>0</v>
      </c>
      <c r="S747" s="237">
        <v>0</v>
      </c>
      <c r="T747" s="236">
        <f t="shared" si="122"/>
        <v>0</v>
      </c>
      <c r="U747" s="236">
        <f t="shared" si="123"/>
        <v>0</v>
      </c>
      <c r="V747" s="236">
        <f t="shared" si="124"/>
        <v>0</v>
      </c>
      <c r="W747" s="236">
        <f t="shared" si="125"/>
        <v>0</v>
      </c>
      <c r="X747" s="236">
        <f t="shared" si="126"/>
        <v>0</v>
      </c>
      <c r="Y747" s="238">
        <f t="shared" si="129"/>
        <v>0</v>
      </c>
      <c r="Z747" s="238">
        <f t="shared" si="130"/>
        <v>0</v>
      </c>
      <c r="AB747" s="219">
        <v>0</v>
      </c>
      <c r="AC747" s="462">
        <f t="shared" si="131"/>
        <v>0</v>
      </c>
    </row>
    <row r="748" spans="1:29" ht="18" x14ac:dyDescent="0.25">
      <c r="A748" s="191" t="s">
        <v>27</v>
      </c>
      <c r="B748" s="228" t="s">
        <v>149</v>
      </c>
      <c r="C748" s="193" t="s">
        <v>150</v>
      </c>
      <c r="D748" s="193"/>
      <c r="E748" s="194">
        <v>0</v>
      </c>
      <c r="F748" s="229">
        <v>0</v>
      </c>
      <c r="G748" s="230" t="s">
        <v>33</v>
      </c>
      <c r="H748" s="231">
        <v>0</v>
      </c>
      <c r="I748" s="251">
        <v>0</v>
      </c>
      <c r="J748" s="232">
        <v>0</v>
      </c>
      <c r="K748" s="232">
        <v>0</v>
      </c>
      <c r="L748" s="233">
        <v>0</v>
      </c>
      <c r="M748" s="232">
        <f t="shared" si="127"/>
        <v>0</v>
      </c>
      <c r="N748" s="234">
        <v>0</v>
      </c>
      <c r="O748" s="232">
        <f t="shared" si="128"/>
        <v>0</v>
      </c>
      <c r="P748" s="243"/>
      <c r="Q748" s="216"/>
      <c r="R748" s="236">
        <f t="shared" si="121"/>
        <v>0</v>
      </c>
      <c r="S748" s="237">
        <v>0</v>
      </c>
      <c r="T748" s="236">
        <f t="shared" si="122"/>
        <v>0</v>
      </c>
      <c r="U748" s="236">
        <f t="shared" si="123"/>
        <v>0</v>
      </c>
      <c r="V748" s="236">
        <f t="shared" si="124"/>
        <v>0</v>
      </c>
      <c r="W748" s="236">
        <f t="shared" si="125"/>
        <v>0</v>
      </c>
      <c r="X748" s="236">
        <f t="shared" si="126"/>
        <v>0</v>
      </c>
      <c r="Y748" s="238">
        <f t="shared" si="129"/>
        <v>0</v>
      </c>
      <c r="Z748" s="238">
        <f t="shared" si="130"/>
        <v>0</v>
      </c>
      <c r="AB748" s="219">
        <v>0</v>
      </c>
      <c r="AC748" s="462">
        <f t="shared" si="131"/>
        <v>0</v>
      </c>
    </row>
    <row r="749" spans="1:29" x14ac:dyDescent="0.25">
      <c r="A749" s="191" t="s">
        <v>1739</v>
      </c>
      <c r="B749" s="228" t="s">
        <v>1825</v>
      </c>
      <c r="C749" s="193" t="s">
        <v>1826</v>
      </c>
      <c r="D749" s="193"/>
      <c r="E749" s="194">
        <v>560.35</v>
      </c>
      <c r="F749" s="229">
        <v>560.35</v>
      </c>
      <c r="G749" s="230" t="s">
        <v>33</v>
      </c>
      <c r="H749" s="231">
        <v>0</v>
      </c>
      <c r="I749" s="251">
        <v>0</v>
      </c>
      <c r="J749" s="232">
        <v>0</v>
      </c>
      <c r="K749" s="232">
        <v>0</v>
      </c>
      <c r="L749" s="233">
        <v>0</v>
      </c>
      <c r="M749" s="232">
        <f t="shared" si="127"/>
        <v>0</v>
      </c>
      <c r="N749" s="234">
        <v>0</v>
      </c>
      <c r="O749" s="232">
        <f t="shared" si="128"/>
        <v>0</v>
      </c>
      <c r="P749" s="243"/>
      <c r="Q749" s="216"/>
      <c r="R749" s="236">
        <f t="shared" si="121"/>
        <v>0</v>
      </c>
      <c r="S749" s="237">
        <v>0</v>
      </c>
      <c r="T749" s="236">
        <f t="shared" si="122"/>
        <v>0</v>
      </c>
      <c r="U749" s="236">
        <f t="shared" si="123"/>
        <v>0</v>
      </c>
      <c r="V749" s="236">
        <f t="shared" si="124"/>
        <v>0</v>
      </c>
      <c r="W749" s="236">
        <f t="shared" si="125"/>
        <v>0</v>
      </c>
      <c r="X749" s="236">
        <f t="shared" si="126"/>
        <v>0</v>
      </c>
      <c r="Y749" s="238">
        <f t="shared" si="129"/>
        <v>0</v>
      </c>
      <c r="Z749" s="238">
        <f t="shared" si="130"/>
        <v>0</v>
      </c>
      <c r="AB749" s="219">
        <v>0</v>
      </c>
      <c r="AC749" s="462">
        <f t="shared" si="131"/>
        <v>0</v>
      </c>
    </row>
    <row r="750" spans="1:29" x14ac:dyDescent="0.25">
      <c r="A750" s="191" t="s">
        <v>1739</v>
      </c>
      <c r="B750" s="228" t="s">
        <v>1827</v>
      </c>
      <c r="C750" s="193" t="s">
        <v>1828</v>
      </c>
      <c r="D750" s="193"/>
      <c r="E750" s="194">
        <v>702.37</v>
      </c>
      <c r="F750" s="229">
        <v>702.37</v>
      </c>
      <c r="G750" s="230" t="s">
        <v>33</v>
      </c>
      <c r="H750" s="231">
        <v>0</v>
      </c>
      <c r="I750" s="251">
        <v>0</v>
      </c>
      <c r="J750" s="232">
        <v>0</v>
      </c>
      <c r="K750" s="232">
        <v>0</v>
      </c>
      <c r="L750" s="233">
        <v>0</v>
      </c>
      <c r="M750" s="232">
        <f t="shared" si="127"/>
        <v>0</v>
      </c>
      <c r="N750" s="234">
        <v>0</v>
      </c>
      <c r="O750" s="232">
        <f t="shared" si="128"/>
        <v>0</v>
      </c>
      <c r="P750" s="244"/>
      <c r="Q750" s="216"/>
      <c r="R750" s="236">
        <f t="shared" si="121"/>
        <v>0</v>
      </c>
      <c r="S750" s="237">
        <v>0</v>
      </c>
      <c r="T750" s="236">
        <f t="shared" si="122"/>
        <v>0</v>
      </c>
      <c r="U750" s="236">
        <f t="shared" si="123"/>
        <v>0</v>
      </c>
      <c r="V750" s="236">
        <f t="shared" si="124"/>
        <v>0</v>
      </c>
      <c r="W750" s="236">
        <f t="shared" si="125"/>
        <v>0</v>
      </c>
      <c r="X750" s="236">
        <f t="shared" si="126"/>
        <v>0</v>
      </c>
      <c r="Y750" s="238">
        <f t="shared" si="129"/>
        <v>0</v>
      </c>
      <c r="Z750" s="238">
        <f t="shared" si="130"/>
        <v>0</v>
      </c>
      <c r="AB750" s="219">
        <v>0</v>
      </c>
      <c r="AC750" s="462">
        <f t="shared" si="131"/>
        <v>0</v>
      </c>
    </row>
    <row r="751" spans="1:29" ht="30" x14ac:dyDescent="0.25">
      <c r="A751" s="191" t="s">
        <v>674</v>
      </c>
      <c r="B751" s="228" t="s">
        <v>920</v>
      </c>
      <c r="C751" s="193" t="s">
        <v>921</v>
      </c>
      <c r="D751" s="193"/>
      <c r="E751" s="194">
        <v>242</v>
      </c>
      <c r="F751" s="229">
        <v>242</v>
      </c>
      <c r="G751" s="230" t="s">
        <v>33</v>
      </c>
      <c r="H751" s="231">
        <v>0</v>
      </c>
      <c r="I751" s="251">
        <v>0</v>
      </c>
      <c r="J751" s="232">
        <v>0</v>
      </c>
      <c r="K751" s="232">
        <v>0</v>
      </c>
      <c r="L751" s="233">
        <v>0</v>
      </c>
      <c r="M751" s="232">
        <f t="shared" si="127"/>
        <v>0</v>
      </c>
      <c r="N751" s="234">
        <v>0</v>
      </c>
      <c r="O751" s="232">
        <f t="shared" si="128"/>
        <v>0</v>
      </c>
      <c r="P751" s="243"/>
      <c r="Q751" s="216"/>
      <c r="R751" s="236">
        <f t="shared" si="121"/>
        <v>0</v>
      </c>
      <c r="S751" s="237">
        <v>0</v>
      </c>
      <c r="T751" s="236">
        <f t="shared" si="122"/>
        <v>0</v>
      </c>
      <c r="U751" s="236">
        <f t="shared" si="123"/>
        <v>0</v>
      </c>
      <c r="V751" s="236">
        <f t="shared" si="124"/>
        <v>0</v>
      </c>
      <c r="W751" s="236">
        <f t="shared" si="125"/>
        <v>0</v>
      </c>
      <c r="X751" s="236">
        <f t="shared" si="126"/>
        <v>0</v>
      </c>
      <c r="Y751" s="238">
        <f t="shared" si="129"/>
        <v>0</v>
      </c>
      <c r="Z751" s="238">
        <f t="shared" si="130"/>
        <v>0</v>
      </c>
      <c r="AB751" s="219">
        <v>0</v>
      </c>
      <c r="AC751" s="462">
        <f t="shared" si="131"/>
        <v>0</v>
      </c>
    </row>
    <row r="752" spans="1:29" ht="30" x14ac:dyDescent="0.25">
      <c r="A752" s="191" t="s">
        <v>674</v>
      </c>
      <c r="B752" s="228" t="s">
        <v>922</v>
      </c>
      <c r="C752" s="193" t="s">
        <v>923</v>
      </c>
      <c r="D752" s="193"/>
      <c r="E752" s="194">
        <v>258</v>
      </c>
      <c r="F752" s="229">
        <v>258</v>
      </c>
      <c r="G752" s="230" t="s">
        <v>33</v>
      </c>
      <c r="H752" s="231">
        <v>0</v>
      </c>
      <c r="I752" s="251">
        <v>0</v>
      </c>
      <c r="J752" s="232">
        <v>0</v>
      </c>
      <c r="K752" s="232">
        <v>0</v>
      </c>
      <c r="L752" s="233">
        <v>0</v>
      </c>
      <c r="M752" s="232">
        <f t="shared" si="127"/>
        <v>0</v>
      </c>
      <c r="N752" s="234">
        <v>0</v>
      </c>
      <c r="O752" s="232">
        <f t="shared" si="128"/>
        <v>0</v>
      </c>
      <c r="P752" s="242"/>
      <c r="Q752" s="216"/>
      <c r="R752" s="236">
        <f t="shared" si="121"/>
        <v>0</v>
      </c>
      <c r="S752" s="237">
        <v>0</v>
      </c>
      <c r="T752" s="236">
        <f t="shared" si="122"/>
        <v>0</v>
      </c>
      <c r="U752" s="236">
        <f t="shared" si="123"/>
        <v>0</v>
      </c>
      <c r="V752" s="236">
        <f t="shared" si="124"/>
        <v>0</v>
      </c>
      <c r="W752" s="236">
        <f t="shared" si="125"/>
        <v>0</v>
      </c>
      <c r="X752" s="236">
        <f t="shared" si="126"/>
        <v>0</v>
      </c>
      <c r="Y752" s="238">
        <f t="shared" si="129"/>
        <v>0</v>
      </c>
      <c r="Z752" s="238">
        <f t="shared" si="130"/>
        <v>0</v>
      </c>
      <c r="AB752" s="219">
        <v>0</v>
      </c>
      <c r="AC752" s="462">
        <f t="shared" si="131"/>
        <v>0</v>
      </c>
    </row>
    <row r="753" spans="1:29" ht="45" x14ac:dyDescent="0.25">
      <c r="A753" s="191" t="s">
        <v>674</v>
      </c>
      <c r="B753" s="228" t="s">
        <v>924</v>
      </c>
      <c r="C753" s="193" t="s">
        <v>925</v>
      </c>
      <c r="D753" s="193"/>
      <c r="E753" s="194">
        <v>198</v>
      </c>
      <c r="F753" s="229">
        <v>198</v>
      </c>
      <c r="G753" s="230" t="s">
        <v>33</v>
      </c>
      <c r="H753" s="231">
        <v>0</v>
      </c>
      <c r="I753" s="251">
        <v>0</v>
      </c>
      <c r="J753" s="232">
        <v>0</v>
      </c>
      <c r="K753" s="232">
        <v>0</v>
      </c>
      <c r="L753" s="233">
        <v>0</v>
      </c>
      <c r="M753" s="232">
        <f t="shared" si="127"/>
        <v>0</v>
      </c>
      <c r="N753" s="234">
        <v>0</v>
      </c>
      <c r="O753" s="232">
        <f t="shared" si="128"/>
        <v>0</v>
      </c>
      <c r="P753" s="242"/>
      <c r="Q753" s="216"/>
      <c r="R753" s="236">
        <f t="shared" si="121"/>
        <v>0</v>
      </c>
      <c r="S753" s="237">
        <v>0</v>
      </c>
      <c r="T753" s="236">
        <f t="shared" si="122"/>
        <v>0</v>
      </c>
      <c r="U753" s="236">
        <f t="shared" si="123"/>
        <v>0</v>
      </c>
      <c r="V753" s="236">
        <f t="shared" si="124"/>
        <v>0</v>
      </c>
      <c r="W753" s="236">
        <f t="shared" si="125"/>
        <v>0</v>
      </c>
      <c r="X753" s="236">
        <f t="shared" si="126"/>
        <v>0</v>
      </c>
      <c r="Y753" s="238">
        <f t="shared" si="129"/>
        <v>0</v>
      </c>
      <c r="Z753" s="238">
        <f t="shared" si="130"/>
        <v>0</v>
      </c>
      <c r="AB753" s="219">
        <v>0</v>
      </c>
      <c r="AC753" s="462">
        <f t="shared" si="131"/>
        <v>0</v>
      </c>
    </row>
    <row r="754" spans="1:29" ht="30" x14ac:dyDescent="0.25">
      <c r="A754" s="191" t="s">
        <v>674</v>
      </c>
      <c r="B754" s="228" t="s">
        <v>926</v>
      </c>
      <c r="C754" s="193" t="s">
        <v>927</v>
      </c>
      <c r="D754" s="193"/>
      <c r="E754" s="194">
        <v>113.68</v>
      </c>
      <c r="F754" s="229">
        <v>113.68</v>
      </c>
      <c r="G754" s="230" t="s">
        <v>33</v>
      </c>
      <c r="H754" s="231">
        <v>0</v>
      </c>
      <c r="I754" s="251">
        <v>0</v>
      </c>
      <c r="J754" s="232">
        <v>0</v>
      </c>
      <c r="K754" s="232">
        <v>0</v>
      </c>
      <c r="L754" s="233">
        <v>0</v>
      </c>
      <c r="M754" s="232">
        <f t="shared" si="127"/>
        <v>0</v>
      </c>
      <c r="N754" s="234">
        <v>0</v>
      </c>
      <c r="O754" s="232">
        <f t="shared" si="128"/>
        <v>0</v>
      </c>
      <c r="P754" s="243"/>
      <c r="Q754" s="216"/>
      <c r="R754" s="236">
        <f t="shared" si="121"/>
        <v>0</v>
      </c>
      <c r="S754" s="237">
        <v>0</v>
      </c>
      <c r="T754" s="236">
        <f t="shared" si="122"/>
        <v>0</v>
      </c>
      <c r="U754" s="236">
        <f t="shared" si="123"/>
        <v>0</v>
      </c>
      <c r="V754" s="236">
        <f t="shared" si="124"/>
        <v>0</v>
      </c>
      <c r="W754" s="236">
        <f t="shared" si="125"/>
        <v>0</v>
      </c>
      <c r="X754" s="236">
        <f t="shared" si="126"/>
        <v>0</v>
      </c>
      <c r="Y754" s="238">
        <f t="shared" si="129"/>
        <v>0</v>
      </c>
      <c r="Z754" s="238">
        <f t="shared" si="130"/>
        <v>0</v>
      </c>
      <c r="AB754" s="219">
        <v>0</v>
      </c>
      <c r="AC754" s="462">
        <f t="shared" si="131"/>
        <v>0</v>
      </c>
    </row>
    <row r="755" spans="1:29" ht="30" x14ac:dyDescent="0.25">
      <c r="A755" s="191" t="s">
        <v>1053</v>
      </c>
      <c r="B755" s="228" t="s">
        <v>1232</v>
      </c>
      <c r="C755" s="193" t="s">
        <v>1233</v>
      </c>
      <c r="D755" s="193"/>
      <c r="E755" s="194">
        <v>24.13</v>
      </c>
      <c r="F755" s="229">
        <v>24.13</v>
      </c>
      <c r="G755" s="230" t="s">
        <v>33</v>
      </c>
      <c r="H755" s="231">
        <v>6</v>
      </c>
      <c r="I755" s="251">
        <v>0</v>
      </c>
      <c r="J755" s="232">
        <v>0</v>
      </c>
      <c r="K755" s="232">
        <v>4</v>
      </c>
      <c r="L755" s="233">
        <v>0</v>
      </c>
      <c r="M755" s="232">
        <f t="shared" si="127"/>
        <v>2</v>
      </c>
      <c r="N755" s="234">
        <v>2</v>
      </c>
      <c r="O755" s="232">
        <f t="shared" si="128"/>
        <v>0</v>
      </c>
      <c r="P755" s="243"/>
      <c r="Q755" s="216"/>
      <c r="R755" s="236">
        <f t="shared" si="121"/>
        <v>144.78</v>
      </c>
      <c r="S755" s="237">
        <v>0</v>
      </c>
      <c r="T755" s="236">
        <f t="shared" si="122"/>
        <v>0</v>
      </c>
      <c r="U755" s="236">
        <f t="shared" si="123"/>
        <v>0</v>
      </c>
      <c r="V755" s="236">
        <f t="shared" si="124"/>
        <v>96.52</v>
      </c>
      <c r="W755" s="236">
        <f t="shared" si="125"/>
        <v>0</v>
      </c>
      <c r="X755" s="236">
        <f t="shared" si="126"/>
        <v>48.260000000000005</v>
      </c>
      <c r="Y755" s="238">
        <f t="shared" si="129"/>
        <v>48.26</v>
      </c>
      <c r="Z755" s="238">
        <f t="shared" si="130"/>
        <v>0</v>
      </c>
      <c r="AB755" s="219">
        <v>144.78</v>
      </c>
      <c r="AC755" s="462">
        <f t="shared" si="131"/>
        <v>0</v>
      </c>
    </row>
    <row r="756" spans="1:29" ht="30" x14ac:dyDescent="0.25">
      <c r="A756" s="191" t="s">
        <v>1053</v>
      </c>
      <c r="B756" s="228" t="s">
        <v>1292</v>
      </c>
      <c r="C756" s="193" t="s">
        <v>1293</v>
      </c>
      <c r="D756" s="193"/>
      <c r="E756" s="194">
        <v>12.18</v>
      </c>
      <c r="F756" s="229">
        <v>12.18</v>
      </c>
      <c r="G756" s="230"/>
      <c r="H756" s="231">
        <v>0</v>
      </c>
      <c r="I756" s="251">
        <v>0</v>
      </c>
      <c r="J756" s="232">
        <v>0</v>
      </c>
      <c r="K756" s="232">
        <v>0</v>
      </c>
      <c r="L756" s="233">
        <v>0</v>
      </c>
      <c r="M756" s="232">
        <f t="shared" si="127"/>
        <v>0</v>
      </c>
      <c r="N756" s="234">
        <v>0</v>
      </c>
      <c r="O756" s="232">
        <f t="shared" si="128"/>
        <v>0</v>
      </c>
      <c r="P756" s="243"/>
      <c r="Q756" s="216"/>
      <c r="R756" s="236">
        <f t="shared" si="121"/>
        <v>0</v>
      </c>
      <c r="S756" s="237">
        <v>0</v>
      </c>
      <c r="T756" s="236">
        <f t="shared" si="122"/>
        <v>0</v>
      </c>
      <c r="U756" s="236">
        <f t="shared" si="123"/>
        <v>0</v>
      </c>
      <c r="V756" s="236">
        <f t="shared" si="124"/>
        <v>0</v>
      </c>
      <c r="W756" s="236">
        <f t="shared" si="125"/>
        <v>0</v>
      </c>
      <c r="X756" s="236">
        <f t="shared" si="126"/>
        <v>0</v>
      </c>
      <c r="Y756" s="238">
        <f t="shared" si="129"/>
        <v>0</v>
      </c>
      <c r="Z756" s="238">
        <f t="shared" si="130"/>
        <v>0</v>
      </c>
      <c r="AB756" s="219">
        <v>0</v>
      </c>
      <c r="AC756" s="462">
        <f t="shared" si="131"/>
        <v>0</v>
      </c>
    </row>
    <row r="757" spans="1:29" ht="30" x14ac:dyDescent="0.25">
      <c r="A757" s="191" t="s">
        <v>674</v>
      </c>
      <c r="B757" s="228" t="s">
        <v>928</v>
      </c>
      <c r="C757" s="193" t="s">
        <v>929</v>
      </c>
      <c r="D757" s="193"/>
      <c r="E757" s="194">
        <v>194.88</v>
      </c>
      <c r="F757" s="229">
        <v>194.88</v>
      </c>
      <c r="G757" s="230" t="s">
        <v>76</v>
      </c>
      <c r="H757" s="231">
        <v>8</v>
      </c>
      <c r="I757" s="251">
        <v>0</v>
      </c>
      <c r="J757" s="232">
        <v>0</v>
      </c>
      <c r="K757" s="232">
        <v>0</v>
      </c>
      <c r="L757" s="233">
        <v>0</v>
      </c>
      <c r="M757" s="232">
        <f t="shared" si="127"/>
        <v>8</v>
      </c>
      <c r="N757" s="234">
        <v>8</v>
      </c>
      <c r="O757" s="232">
        <f t="shared" si="128"/>
        <v>0</v>
      </c>
      <c r="P757" s="242"/>
      <c r="Q757" s="216"/>
      <c r="R757" s="236">
        <f t="shared" si="121"/>
        <v>1559.04</v>
      </c>
      <c r="S757" s="237">
        <v>0</v>
      </c>
      <c r="T757" s="236">
        <f t="shared" si="122"/>
        <v>0</v>
      </c>
      <c r="U757" s="236">
        <f t="shared" si="123"/>
        <v>0</v>
      </c>
      <c r="V757" s="236">
        <f t="shared" si="124"/>
        <v>0</v>
      </c>
      <c r="W757" s="236">
        <f t="shared" si="125"/>
        <v>0</v>
      </c>
      <c r="X757" s="236">
        <f t="shared" si="126"/>
        <v>1559.04</v>
      </c>
      <c r="Y757" s="238">
        <f t="shared" si="129"/>
        <v>1559.04</v>
      </c>
      <c r="Z757" s="238">
        <f t="shared" si="130"/>
        <v>0</v>
      </c>
      <c r="AB757" s="219">
        <v>1559.04</v>
      </c>
      <c r="AC757" s="462">
        <f t="shared" si="131"/>
        <v>0</v>
      </c>
    </row>
    <row r="758" spans="1:29" ht="18" x14ac:dyDescent="0.25">
      <c r="A758" s="191" t="s">
        <v>1053</v>
      </c>
      <c r="B758" s="228" t="s">
        <v>1234</v>
      </c>
      <c r="C758" s="193" t="s">
        <v>1235</v>
      </c>
      <c r="D758" s="193"/>
      <c r="E758" s="194">
        <v>51.73</v>
      </c>
      <c r="F758" s="229">
        <v>51.73</v>
      </c>
      <c r="G758" s="230" t="s">
        <v>33</v>
      </c>
      <c r="H758" s="231">
        <v>2</v>
      </c>
      <c r="I758" s="251">
        <v>0</v>
      </c>
      <c r="J758" s="232">
        <v>0</v>
      </c>
      <c r="K758" s="232">
        <v>0</v>
      </c>
      <c r="L758" s="233">
        <v>0</v>
      </c>
      <c r="M758" s="232">
        <f t="shared" si="127"/>
        <v>2</v>
      </c>
      <c r="N758" s="234">
        <v>2</v>
      </c>
      <c r="O758" s="232">
        <f t="shared" si="128"/>
        <v>0</v>
      </c>
      <c r="P758" s="243"/>
      <c r="Q758" s="216"/>
      <c r="R758" s="236">
        <f t="shared" si="121"/>
        <v>103.46</v>
      </c>
      <c r="S758" s="237">
        <v>0</v>
      </c>
      <c r="T758" s="236">
        <f t="shared" si="122"/>
        <v>0</v>
      </c>
      <c r="U758" s="236">
        <f t="shared" si="123"/>
        <v>0</v>
      </c>
      <c r="V758" s="236">
        <f t="shared" si="124"/>
        <v>0</v>
      </c>
      <c r="W758" s="236">
        <f t="shared" si="125"/>
        <v>0</v>
      </c>
      <c r="X758" s="236">
        <f t="shared" si="126"/>
        <v>103.46</v>
      </c>
      <c r="Y758" s="238">
        <f t="shared" si="129"/>
        <v>103.46</v>
      </c>
      <c r="Z758" s="238">
        <f t="shared" si="130"/>
        <v>0</v>
      </c>
      <c r="AB758" s="219">
        <v>103.46</v>
      </c>
      <c r="AC758" s="462">
        <f t="shared" si="131"/>
        <v>0</v>
      </c>
    </row>
    <row r="759" spans="1:29" ht="30" x14ac:dyDescent="0.25">
      <c r="A759" s="191" t="s">
        <v>1739</v>
      </c>
      <c r="B759" s="228" t="s">
        <v>1829</v>
      </c>
      <c r="C759" s="193" t="s">
        <v>1830</v>
      </c>
      <c r="D759" s="193"/>
      <c r="E759" s="194">
        <v>279.26</v>
      </c>
      <c r="F759" s="229">
        <v>279.26</v>
      </c>
      <c r="G759" s="230" t="s">
        <v>33</v>
      </c>
      <c r="H759" s="231">
        <v>0</v>
      </c>
      <c r="I759" s="251">
        <v>0</v>
      </c>
      <c r="J759" s="232">
        <v>0</v>
      </c>
      <c r="K759" s="232">
        <v>0</v>
      </c>
      <c r="L759" s="233">
        <v>0</v>
      </c>
      <c r="M759" s="232">
        <f t="shared" si="127"/>
        <v>0</v>
      </c>
      <c r="N759" s="234">
        <v>0</v>
      </c>
      <c r="O759" s="232">
        <f t="shared" si="128"/>
        <v>0</v>
      </c>
      <c r="P759" s="243"/>
      <c r="Q759" s="216"/>
      <c r="R759" s="236">
        <f t="shared" si="121"/>
        <v>0</v>
      </c>
      <c r="S759" s="237">
        <v>0</v>
      </c>
      <c r="T759" s="236">
        <f t="shared" si="122"/>
        <v>0</v>
      </c>
      <c r="U759" s="236">
        <f t="shared" si="123"/>
        <v>0</v>
      </c>
      <c r="V759" s="236">
        <f t="shared" si="124"/>
        <v>0</v>
      </c>
      <c r="W759" s="236">
        <f t="shared" si="125"/>
        <v>0</v>
      </c>
      <c r="X759" s="236">
        <f t="shared" si="126"/>
        <v>0</v>
      </c>
      <c r="Y759" s="238">
        <f t="shared" si="129"/>
        <v>0</v>
      </c>
      <c r="Z759" s="238">
        <f t="shared" si="130"/>
        <v>0</v>
      </c>
      <c r="AB759" s="219">
        <v>0</v>
      </c>
      <c r="AC759" s="462">
        <f t="shared" si="131"/>
        <v>0</v>
      </c>
    </row>
    <row r="760" spans="1:29" x14ac:dyDescent="0.25">
      <c r="A760" s="191" t="s">
        <v>1739</v>
      </c>
      <c r="B760" s="228" t="s">
        <v>1831</v>
      </c>
      <c r="C760" s="193" t="s">
        <v>1832</v>
      </c>
      <c r="D760" s="193"/>
      <c r="E760" s="194">
        <v>765.6</v>
      </c>
      <c r="F760" s="229">
        <v>765.6</v>
      </c>
      <c r="G760" s="230" t="s">
        <v>33</v>
      </c>
      <c r="H760" s="231">
        <v>0</v>
      </c>
      <c r="I760" s="251">
        <v>0</v>
      </c>
      <c r="J760" s="232">
        <v>0</v>
      </c>
      <c r="K760" s="232">
        <v>0</v>
      </c>
      <c r="L760" s="233">
        <v>0</v>
      </c>
      <c r="M760" s="232">
        <f t="shared" si="127"/>
        <v>0</v>
      </c>
      <c r="N760" s="234">
        <v>0</v>
      </c>
      <c r="O760" s="232">
        <f t="shared" si="128"/>
        <v>0</v>
      </c>
      <c r="P760" s="243"/>
      <c r="Q760" s="216"/>
      <c r="R760" s="236">
        <f t="shared" si="121"/>
        <v>0</v>
      </c>
      <c r="S760" s="237">
        <v>0</v>
      </c>
      <c r="T760" s="236">
        <f t="shared" si="122"/>
        <v>0</v>
      </c>
      <c r="U760" s="236">
        <f t="shared" si="123"/>
        <v>0</v>
      </c>
      <c r="V760" s="236">
        <f t="shared" si="124"/>
        <v>0</v>
      </c>
      <c r="W760" s="236">
        <f t="shared" si="125"/>
        <v>0</v>
      </c>
      <c r="X760" s="236">
        <f t="shared" si="126"/>
        <v>0</v>
      </c>
      <c r="Y760" s="238">
        <f t="shared" si="129"/>
        <v>0</v>
      </c>
      <c r="Z760" s="238">
        <f t="shared" si="130"/>
        <v>0</v>
      </c>
      <c r="AB760" s="219">
        <v>0</v>
      </c>
      <c r="AC760" s="462">
        <f t="shared" si="131"/>
        <v>0</v>
      </c>
    </row>
    <row r="761" spans="1:29" ht="30" x14ac:dyDescent="0.25">
      <c r="A761" s="191" t="s">
        <v>1739</v>
      </c>
      <c r="B761" s="228" t="s">
        <v>1833</v>
      </c>
      <c r="C761" s="193" t="s">
        <v>1834</v>
      </c>
      <c r="D761" s="193"/>
      <c r="E761" s="194">
        <v>1174.5</v>
      </c>
      <c r="F761" s="229">
        <v>1174.5</v>
      </c>
      <c r="G761" s="230" t="s">
        <v>33</v>
      </c>
      <c r="H761" s="231">
        <v>0</v>
      </c>
      <c r="I761" s="251">
        <v>0</v>
      </c>
      <c r="J761" s="232">
        <v>0</v>
      </c>
      <c r="K761" s="232">
        <v>0</v>
      </c>
      <c r="L761" s="233">
        <v>0</v>
      </c>
      <c r="M761" s="232">
        <f t="shared" si="127"/>
        <v>0</v>
      </c>
      <c r="N761" s="234">
        <v>0</v>
      </c>
      <c r="O761" s="232">
        <f t="shared" si="128"/>
        <v>0</v>
      </c>
      <c r="P761" s="243"/>
      <c r="Q761" s="216"/>
      <c r="R761" s="236">
        <f t="shared" si="121"/>
        <v>0</v>
      </c>
      <c r="S761" s="237">
        <v>0</v>
      </c>
      <c r="T761" s="236">
        <f t="shared" si="122"/>
        <v>0</v>
      </c>
      <c r="U761" s="236">
        <f t="shared" si="123"/>
        <v>0</v>
      </c>
      <c r="V761" s="236">
        <f t="shared" si="124"/>
        <v>0</v>
      </c>
      <c r="W761" s="236">
        <f t="shared" si="125"/>
        <v>0</v>
      </c>
      <c r="X761" s="236">
        <f t="shared" si="126"/>
        <v>0</v>
      </c>
      <c r="Y761" s="238">
        <f t="shared" si="129"/>
        <v>0</v>
      </c>
      <c r="Z761" s="238">
        <f t="shared" si="130"/>
        <v>0</v>
      </c>
      <c r="AB761" s="219">
        <v>0</v>
      </c>
      <c r="AC761" s="462">
        <f t="shared" si="131"/>
        <v>0</v>
      </c>
    </row>
    <row r="762" spans="1:29" x14ac:dyDescent="0.25">
      <c r="A762" s="191" t="s">
        <v>1739</v>
      </c>
      <c r="B762" s="228" t="s">
        <v>1835</v>
      </c>
      <c r="C762" s="193" t="s">
        <v>1836</v>
      </c>
      <c r="D762" s="193"/>
      <c r="E762" s="194">
        <v>324.73</v>
      </c>
      <c r="F762" s="229">
        <v>324.73</v>
      </c>
      <c r="G762" s="230" t="s">
        <v>33</v>
      </c>
      <c r="H762" s="231">
        <v>0</v>
      </c>
      <c r="I762" s="251">
        <v>0</v>
      </c>
      <c r="J762" s="232">
        <v>0</v>
      </c>
      <c r="K762" s="232">
        <v>0</v>
      </c>
      <c r="L762" s="233">
        <v>0</v>
      </c>
      <c r="M762" s="232">
        <f t="shared" si="127"/>
        <v>0</v>
      </c>
      <c r="N762" s="234">
        <v>0</v>
      </c>
      <c r="O762" s="232">
        <f t="shared" si="128"/>
        <v>0</v>
      </c>
      <c r="P762" s="243"/>
      <c r="Q762" s="216"/>
      <c r="R762" s="236">
        <f t="shared" si="121"/>
        <v>0</v>
      </c>
      <c r="S762" s="237">
        <v>0</v>
      </c>
      <c r="T762" s="236">
        <f t="shared" si="122"/>
        <v>0</v>
      </c>
      <c r="U762" s="236">
        <f t="shared" si="123"/>
        <v>0</v>
      </c>
      <c r="V762" s="236">
        <f t="shared" si="124"/>
        <v>0</v>
      </c>
      <c r="W762" s="236">
        <f t="shared" si="125"/>
        <v>0</v>
      </c>
      <c r="X762" s="236">
        <f t="shared" si="126"/>
        <v>0</v>
      </c>
      <c r="Y762" s="238">
        <f t="shared" si="129"/>
        <v>0</v>
      </c>
      <c r="Z762" s="238">
        <f t="shared" si="130"/>
        <v>0</v>
      </c>
      <c r="AB762" s="219">
        <v>0</v>
      </c>
      <c r="AC762" s="462">
        <f t="shared" si="131"/>
        <v>0</v>
      </c>
    </row>
    <row r="763" spans="1:29" x14ac:dyDescent="0.25">
      <c r="A763" s="191" t="s">
        <v>1739</v>
      </c>
      <c r="B763" s="228" t="s">
        <v>1837</v>
      </c>
      <c r="C763" s="193" t="s">
        <v>1838</v>
      </c>
      <c r="D763" s="193"/>
      <c r="E763" s="194">
        <v>580</v>
      </c>
      <c r="F763" s="229">
        <v>580</v>
      </c>
      <c r="G763" s="230" t="s">
        <v>33</v>
      </c>
      <c r="H763" s="231">
        <v>0</v>
      </c>
      <c r="I763" s="251">
        <v>0</v>
      </c>
      <c r="J763" s="232">
        <v>0</v>
      </c>
      <c r="K763" s="232">
        <v>0</v>
      </c>
      <c r="L763" s="233">
        <v>0</v>
      </c>
      <c r="M763" s="232">
        <f t="shared" si="127"/>
        <v>0</v>
      </c>
      <c r="N763" s="234">
        <v>0</v>
      </c>
      <c r="O763" s="232">
        <f t="shared" si="128"/>
        <v>0</v>
      </c>
      <c r="P763" s="243"/>
      <c r="Q763" s="216"/>
      <c r="R763" s="236">
        <f t="shared" si="121"/>
        <v>0</v>
      </c>
      <c r="S763" s="237">
        <v>0</v>
      </c>
      <c r="T763" s="236">
        <f t="shared" si="122"/>
        <v>0</v>
      </c>
      <c r="U763" s="236">
        <f t="shared" si="123"/>
        <v>0</v>
      </c>
      <c r="V763" s="236">
        <f t="shared" si="124"/>
        <v>0</v>
      </c>
      <c r="W763" s="236">
        <f t="shared" si="125"/>
        <v>0</v>
      </c>
      <c r="X763" s="236">
        <f t="shared" si="126"/>
        <v>0</v>
      </c>
      <c r="Y763" s="238">
        <f t="shared" si="129"/>
        <v>0</v>
      </c>
      <c r="Z763" s="238">
        <f t="shared" si="130"/>
        <v>0</v>
      </c>
      <c r="AB763" s="219">
        <v>0</v>
      </c>
      <c r="AC763" s="462">
        <f t="shared" si="131"/>
        <v>0</v>
      </c>
    </row>
    <row r="764" spans="1:29" x14ac:dyDescent="0.25">
      <c r="A764" s="191" t="s">
        <v>1739</v>
      </c>
      <c r="B764" s="228" t="s">
        <v>1839</v>
      </c>
      <c r="C764" s="193" t="s">
        <v>1840</v>
      </c>
      <c r="D764" s="193"/>
      <c r="E764" s="194">
        <v>0</v>
      </c>
      <c r="F764" s="229">
        <v>0</v>
      </c>
      <c r="G764" s="230" t="s">
        <v>33</v>
      </c>
      <c r="H764" s="231">
        <v>0</v>
      </c>
      <c r="I764" s="251">
        <v>0</v>
      </c>
      <c r="J764" s="232">
        <v>0</v>
      </c>
      <c r="K764" s="232">
        <v>0</v>
      </c>
      <c r="L764" s="233">
        <v>0</v>
      </c>
      <c r="M764" s="232">
        <f t="shared" si="127"/>
        <v>0</v>
      </c>
      <c r="N764" s="234">
        <v>0</v>
      </c>
      <c r="O764" s="232">
        <f t="shared" si="128"/>
        <v>0</v>
      </c>
      <c r="P764" s="243"/>
      <c r="Q764" s="216"/>
      <c r="R764" s="236">
        <f t="shared" si="121"/>
        <v>0</v>
      </c>
      <c r="S764" s="237">
        <v>0</v>
      </c>
      <c r="T764" s="236">
        <f t="shared" si="122"/>
        <v>0</v>
      </c>
      <c r="U764" s="236">
        <f t="shared" si="123"/>
        <v>0</v>
      </c>
      <c r="V764" s="236">
        <f t="shared" si="124"/>
        <v>0</v>
      </c>
      <c r="W764" s="236">
        <f t="shared" si="125"/>
        <v>0</v>
      </c>
      <c r="X764" s="236">
        <f t="shared" si="126"/>
        <v>0</v>
      </c>
      <c r="Y764" s="238">
        <f t="shared" si="129"/>
        <v>0</v>
      </c>
      <c r="Z764" s="238">
        <f t="shared" si="130"/>
        <v>0</v>
      </c>
      <c r="AB764" s="219">
        <v>0</v>
      </c>
      <c r="AC764" s="462">
        <f t="shared" si="131"/>
        <v>0</v>
      </c>
    </row>
    <row r="765" spans="1:29" x14ac:dyDescent="0.25">
      <c r="A765" s="191" t="s">
        <v>1739</v>
      </c>
      <c r="B765" s="228" t="s">
        <v>1841</v>
      </c>
      <c r="C765" s="193" t="s">
        <v>1842</v>
      </c>
      <c r="D765" s="193"/>
      <c r="E765" s="194">
        <v>1173.92</v>
      </c>
      <c r="F765" s="229">
        <v>1173.92</v>
      </c>
      <c r="G765" s="230" t="s">
        <v>33</v>
      </c>
      <c r="H765" s="231">
        <v>27</v>
      </c>
      <c r="I765" s="251">
        <v>0</v>
      </c>
      <c r="J765" s="232">
        <v>0</v>
      </c>
      <c r="K765" s="232">
        <v>0</v>
      </c>
      <c r="L765" s="233">
        <v>0</v>
      </c>
      <c r="M765" s="232">
        <f t="shared" si="127"/>
        <v>27</v>
      </c>
      <c r="N765" s="234">
        <v>27</v>
      </c>
      <c r="O765" s="232">
        <f t="shared" si="128"/>
        <v>0</v>
      </c>
      <c r="P765" s="243"/>
      <c r="Q765" s="216"/>
      <c r="R765" s="236">
        <f t="shared" si="121"/>
        <v>31695.840000000004</v>
      </c>
      <c r="S765" s="237">
        <v>0</v>
      </c>
      <c r="T765" s="236">
        <f t="shared" si="122"/>
        <v>0</v>
      </c>
      <c r="U765" s="236">
        <f t="shared" si="123"/>
        <v>0</v>
      </c>
      <c r="V765" s="236">
        <f t="shared" si="124"/>
        <v>0</v>
      </c>
      <c r="W765" s="236">
        <f t="shared" si="125"/>
        <v>0</v>
      </c>
      <c r="X765" s="236">
        <f t="shared" si="126"/>
        <v>31695.840000000004</v>
      </c>
      <c r="Y765" s="238">
        <f t="shared" si="129"/>
        <v>31695.840000000004</v>
      </c>
      <c r="Z765" s="238">
        <f t="shared" si="130"/>
        <v>0</v>
      </c>
      <c r="AB765" s="219">
        <v>31695.839999999997</v>
      </c>
      <c r="AC765" s="462">
        <f t="shared" si="131"/>
        <v>0</v>
      </c>
    </row>
    <row r="766" spans="1:29" ht="18" x14ac:dyDescent="0.25">
      <c r="A766" s="191" t="s">
        <v>1271</v>
      </c>
      <c r="B766" s="228" t="s">
        <v>1727</v>
      </c>
      <c r="C766" s="193" t="s">
        <v>1728</v>
      </c>
      <c r="D766" s="193"/>
      <c r="E766" s="194">
        <v>1540</v>
      </c>
      <c r="F766" s="229">
        <v>1540</v>
      </c>
      <c r="G766" s="230" t="s">
        <v>33</v>
      </c>
      <c r="H766" s="231">
        <v>1</v>
      </c>
      <c r="I766" s="251">
        <v>0</v>
      </c>
      <c r="J766" s="232">
        <v>0</v>
      </c>
      <c r="K766" s="232">
        <v>0</v>
      </c>
      <c r="L766" s="233">
        <v>0</v>
      </c>
      <c r="M766" s="232">
        <f t="shared" si="127"/>
        <v>1</v>
      </c>
      <c r="N766" s="234">
        <v>1</v>
      </c>
      <c r="O766" s="232">
        <f t="shared" si="128"/>
        <v>0</v>
      </c>
      <c r="P766" s="243"/>
      <c r="Q766" s="216"/>
      <c r="R766" s="236">
        <f t="shared" si="121"/>
        <v>1540</v>
      </c>
      <c r="S766" s="237">
        <v>0</v>
      </c>
      <c r="T766" s="236">
        <f t="shared" si="122"/>
        <v>0</v>
      </c>
      <c r="U766" s="236">
        <f t="shared" si="123"/>
        <v>0</v>
      </c>
      <c r="V766" s="236">
        <f t="shared" si="124"/>
        <v>0</v>
      </c>
      <c r="W766" s="236">
        <f t="shared" si="125"/>
        <v>0</v>
      </c>
      <c r="X766" s="236">
        <f t="shared" si="126"/>
        <v>1540</v>
      </c>
      <c r="Y766" s="238">
        <f t="shared" si="129"/>
        <v>1540</v>
      </c>
      <c r="Z766" s="238">
        <f t="shared" si="130"/>
        <v>0</v>
      </c>
      <c r="AB766" s="219">
        <v>1540</v>
      </c>
      <c r="AC766" s="462">
        <f t="shared" si="131"/>
        <v>0</v>
      </c>
    </row>
    <row r="767" spans="1:29" ht="30" x14ac:dyDescent="0.25">
      <c r="A767" s="191" t="s">
        <v>674</v>
      </c>
      <c r="B767" s="228" t="s">
        <v>930</v>
      </c>
      <c r="C767" s="193" t="s">
        <v>931</v>
      </c>
      <c r="D767" s="193"/>
      <c r="E767" s="194">
        <v>16.03</v>
      </c>
      <c r="F767" s="229">
        <v>16.03</v>
      </c>
      <c r="G767" s="230" t="s">
        <v>33</v>
      </c>
      <c r="H767" s="231">
        <v>0</v>
      </c>
      <c r="I767" s="251">
        <v>0</v>
      </c>
      <c r="J767" s="232">
        <v>0</v>
      </c>
      <c r="K767" s="232">
        <v>0</v>
      </c>
      <c r="L767" s="233">
        <v>0</v>
      </c>
      <c r="M767" s="232">
        <f t="shared" si="127"/>
        <v>0</v>
      </c>
      <c r="N767" s="234">
        <v>0</v>
      </c>
      <c r="O767" s="232">
        <f t="shared" si="128"/>
        <v>0</v>
      </c>
      <c r="P767" s="243"/>
      <c r="Q767" s="216"/>
      <c r="R767" s="236">
        <f t="shared" si="121"/>
        <v>0</v>
      </c>
      <c r="S767" s="237">
        <v>0</v>
      </c>
      <c r="T767" s="236">
        <f t="shared" si="122"/>
        <v>0</v>
      </c>
      <c r="U767" s="236">
        <f t="shared" si="123"/>
        <v>0</v>
      </c>
      <c r="V767" s="236">
        <f t="shared" si="124"/>
        <v>0</v>
      </c>
      <c r="W767" s="236">
        <f t="shared" si="125"/>
        <v>0</v>
      </c>
      <c r="X767" s="236">
        <f t="shared" si="126"/>
        <v>0</v>
      </c>
      <c r="Y767" s="238">
        <f t="shared" si="129"/>
        <v>0</v>
      </c>
      <c r="Z767" s="238">
        <f t="shared" si="130"/>
        <v>0</v>
      </c>
      <c r="AB767" s="219">
        <v>0</v>
      </c>
      <c r="AC767" s="462">
        <f t="shared" si="131"/>
        <v>0</v>
      </c>
    </row>
    <row r="768" spans="1:29" ht="18" x14ac:dyDescent="0.25">
      <c r="A768" s="191" t="s">
        <v>674</v>
      </c>
      <c r="B768" s="228" t="s">
        <v>932</v>
      </c>
      <c r="C768" s="193" t="s">
        <v>933</v>
      </c>
      <c r="D768" s="193"/>
      <c r="E768" s="194">
        <v>45</v>
      </c>
      <c r="F768" s="229">
        <v>45</v>
      </c>
      <c r="G768" s="230" t="s">
        <v>33</v>
      </c>
      <c r="H768" s="231">
        <v>0</v>
      </c>
      <c r="I768" s="251">
        <v>0</v>
      </c>
      <c r="J768" s="232">
        <v>0</v>
      </c>
      <c r="K768" s="232">
        <v>0</v>
      </c>
      <c r="L768" s="233">
        <v>0</v>
      </c>
      <c r="M768" s="232">
        <f t="shared" si="127"/>
        <v>0</v>
      </c>
      <c r="N768" s="234">
        <v>0</v>
      </c>
      <c r="O768" s="232">
        <f t="shared" si="128"/>
        <v>0</v>
      </c>
      <c r="P768" s="243"/>
      <c r="Q768" s="216"/>
      <c r="R768" s="236">
        <f t="shared" si="121"/>
        <v>0</v>
      </c>
      <c r="S768" s="237">
        <v>0</v>
      </c>
      <c r="T768" s="236">
        <f t="shared" si="122"/>
        <v>0</v>
      </c>
      <c r="U768" s="236">
        <f t="shared" si="123"/>
        <v>0</v>
      </c>
      <c r="V768" s="236">
        <f t="shared" si="124"/>
        <v>0</v>
      </c>
      <c r="W768" s="236">
        <f t="shared" si="125"/>
        <v>0</v>
      </c>
      <c r="X768" s="236">
        <f t="shared" si="126"/>
        <v>0</v>
      </c>
      <c r="Y768" s="238">
        <f t="shared" si="129"/>
        <v>0</v>
      </c>
      <c r="Z768" s="238">
        <f t="shared" si="130"/>
        <v>0</v>
      </c>
      <c r="AB768" s="219">
        <v>0</v>
      </c>
      <c r="AC768" s="462">
        <f t="shared" si="131"/>
        <v>0</v>
      </c>
    </row>
    <row r="769" spans="1:29" ht="18" x14ac:dyDescent="0.25">
      <c r="A769" s="191" t="s">
        <v>189</v>
      </c>
      <c r="B769" s="228" t="s">
        <v>212</v>
      </c>
      <c r="C769" s="202" t="s">
        <v>213</v>
      </c>
      <c r="D769" s="491" t="s">
        <v>2658</v>
      </c>
      <c r="E769" s="203">
        <v>80.040000000000006</v>
      </c>
      <c r="F769" s="250">
        <v>80.040000000000006</v>
      </c>
      <c r="G769" s="316" t="s">
        <v>33</v>
      </c>
      <c r="H769" s="317">
        <v>92</v>
      </c>
      <c r="I769" s="251">
        <v>2</v>
      </c>
      <c r="J769" s="251">
        <v>0</v>
      </c>
      <c r="K769" s="251">
        <v>1</v>
      </c>
      <c r="L769" s="318">
        <v>0</v>
      </c>
      <c r="M769" s="232">
        <f t="shared" si="127"/>
        <v>93</v>
      </c>
      <c r="N769" s="252">
        <v>93</v>
      </c>
      <c r="O769" s="232">
        <f t="shared" si="128"/>
        <v>0</v>
      </c>
      <c r="P769" s="320"/>
      <c r="Q769" s="216"/>
      <c r="R769" s="236">
        <f t="shared" si="121"/>
        <v>7363.68</v>
      </c>
      <c r="S769" s="237">
        <v>0</v>
      </c>
      <c r="T769" s="489">
        <f t="shared" si="122"/>
        <v>160.08000000000001</v>
      </c>
      <c r="U769" s="236">
        <f t="shared" si="123"/>
        <v>0</v>
      </c>
      <c r="V769" s="236">
        <f t="shared" si="124"/>
        <v>80.040000000000006</v>
      </c>
      <c r="W769" s="236">
        <f t="shared" si="125"/>
        <v>0</v>
      </c>
      <c r="X769" s="236">
        <f t="shared" si="126"/>
        <v>7443.72</v>
      </c>
      <c r="Y769" s="238">
        <f t="shared" si="129"/>
        <v>7443.72</v>
      </c>
      <c r="Z769" s="238">
        <f t="shared" si="130"/>
        <v>0</v>
      </c>
      <c r="AB769" s="219">
        <v>7363.68</v>
      </c>
      <c r="AC769" s="462">
        <f t="shared" si="131"/>
        <v>0</v>
      </c>
    </row>
    <row r="770" spans="1:29" ht="18" x14ac:dyDescent="0.25">
      <c r="A770" s="191" t="s">
        <v>674</v>
      </c>
      <c r="B770" s="228" t="s">
        <v>934</v>
      </c>
      <c r="C770" s="193" t="s">
        <v>935</v>
      </c>
      <c r="D770" s="193"/>
      <c r="E770" s="194">
        <v>103.75</v>
      </c>
      <c r="F770" s="229">
        <v>103.75</v>
      </c>
      <c r="G770" s="230" t="s">
        <v>33</v>
      </c>
      <c r="H770" s="231">
        <v>0</v>
      </c>
      <c r="I770" s="251">
        <v>0</v>
      </c>
      <c r="J770" s="232">
        <v>0</v>
      </c>
      <c r="K770" s="232">
        <v>0</v>
      </c>
      <c r="L770" s="233">
        <v>0</v>
      </c>
      <c r="M770" s="232">
        <f t="shared" si="127"/>
        <v>0</v>
      </c>
      <c r="N770" s="234">
        <v>0</v>
      </c>
      <c r="O770" s="232">
        <f t="shared" si="128"/>
        <v>0</v>
      </c>
      <c r="P770" s="243"/>
      <c r="Q770" s="216"/>
      <c r="R770" s="236">
        <f t="shared" si="121"/>
        <v>0</v>
      </c>
      <c r="S770" s="237">
        <v>0</v>
      </c>
      <c r="T770" s="236">
        <f t="shared" si="122"/>
        <v>0</v>
      </c>
      <c r="U770" s="236">
        <f t="shared" si="123"/>
        <v>0</v>
      </c>
      <c r="V770" s="236">
        <f t="shared" si="124"/>
        <v>0</v>
      </c>
      <c r="W770" s="236">
        <f t="shared" si="125"/>
        <v>0</v>
      </c>
      <c r="X770" s="236">
        <f t="shared" si="126"/>
        <v>0</v>
      </c>
      <c r="Y770" s="238">
        <f t="shared" si="129"/>
        <v>0</v>
      </c>
      <c r="Z770" s="238">
        <f t="shared" si="130"/>
        <v>0</v>
      </c>
      <c r="AB770" s="219">
        <v>0</v>
      </c>
      <c r="AC770" s="462">
        <f t="shared" si="131"/>
        <v>0</v>
      </c>
    </row>
    <row r="771" spans="1:29" ht="30" x14ac:dyDescent="0.25">
      <c r="A771" s="191" t="s">
        <v>1436</v>
      </c>
      <c r="B771" s="228" t="s">
        <v>1482</v>
      </c>
      <c r="C771" s="193" t="s">
        <v>1483</v>
      </c>
      <c r="D771" s="193"/>
      <c r="E771" s="194">
        <v>261.93</v>
      </c>
      <c r="F771" s="229">
        <v>261.93</v>
      </c>
      <c r="G771" s="230" t="s">
        <v>33</v>
      </c>
      <c r="H771" s="231">
        <v>10</v>
      </c>
      <c r="I771" s="251">
        <v>0</v>
      </c>
      <c r="J771" s="232">
        <v>0</v>
      </c>
      <c r="K771" s="232">
        <v>0</v>
      </c>
      <c r="L771" s="233">
        <v>0</v>
      </c>
      <c r="M771" s="232">
        <f t="shared" si="127"/>
        <v>10</v>
      </c>
      <c r="N771" s="234">
        <v>10</v>
      </c>
      <c r="O771" s="232">
        <f t="shared" si="128"/>
        <v>0</v>
      </c>
      <c r="P771" s="242"/>
      <c r="Q771" s="216"/>
      <c r="R771" s="236">
        <f t="shared" si="121"/>
        <v>2619.3000000000002</v>
      </c>
      <c r="S771" s="237">
        <v>0</v>
      </c>
      <c r="T771" s="236">
        <f t="shared" si="122"/>
        <v>0</v>
      </c>
      <c r="U771" s="236">
        <f t="shared" si="123"/>
        <v>0</v>
      </c>
      <c r="V771" s="236">
        <f t="shared" si="124"/>
        <v>0</v>
      </c>
      <c r="W771" s="236">
        <f t="shared" si="125"/>
        <v>0</v>
      </c>
      <c r="X771" s="236">
        <f t="shared" si="126"/>
        <v>2619.3000000000002</v>
      </c>
      <c r="Y771" s="238">
        <f t="shared" si="129"/>
        <v>2619.3000000000002</v>
      </c>
      <c r="Z771" s="238">
        <f t="shared" si="130"/>
        <v>0</v>
      </c>
      <c r="AB771" s="219">
        <v>2619.3000000000002</v>
      </c>
      <c r="AC771" s="462">
        <f t="shared" si="131"/>
        <v>0</v>
      </c>
    </row>
    <row r="772" spans="1:29" ht="54" x14ac:dyDescent="0.25">
      <c r="A772" s="191" t="s">
        <v>1436</v>
      </c>
      <c r="B772" s="228" t="s">
        <v>1484</v>
      </c>
      <c r="C772" s="193" t="s">
        <v>1485</v>
      </c>
      <c r="D772" s="193"/>
      <c r="E772" s="194">
        <v>245.92</v>
      </c>
      <c r="F772" s="229">
        <v>245.92</v>
      </c>
      <c r="G772" s="230" t="s">
        <v>33</v>
      </c>
      <c r="H772" s="231">
        <v>35</v>
      </c>
      <c r="I772" s="251">
        <v>0</v>
      </c>
      <c r="J772" s="232">
        <v>0</v>
      </c>
      <c r="K772" s="232">
        <v>0</v>
      </c>
      <c r="L772" s="233">
        <v>0</v>
      </c>
      <c r="M772" s="232">
        <f t="shared" si="127"/>
        <v>35</v>
      </c>
      <c r="N772" s="234">
        <v>10</v>
      </c>
      <c r="O772" s="232">
        <f t="shared" si="128"/>
        <v>-25</v>
      </c>
      <c r="P772" s="244" t="s">
        <v>1486</v>
      </c>
      <c r="Q772" s="216"/>
      <c r="R772" s="236">
        <f t="shared" si="121"/>
        <v>8607.1999999999989</v>
      </c>
      <c r="S772" s="237">
        <v>0</v>
      </c>
      <c r="T772" s="236">
        <f t="shared" si="122"/>
        <v>0</v>
      </c>
      <c r="U772" s="236">
        <f t="shared" si="123"/>
        <v>0</v>
      </c>
      <c r="V772" s="236">
        <f t="shared" si="124"/>
        <v>0</v>
      </c>
      <c r="W772" s="236">
        <f t="shared" si="125"/>
        <v>0</v>
      </c>
      <c r="X772" s="236">
        <f t="shared" si="126"/>
        <v>8607.1999999999989</v>
      </c>
      <c r="Y772" s="238">
        <f t="shared" si="129"/>
        <v>8607.1999999999989</v>
      </c>
      <c r="Z772" s="238">
        <f t="shared" si="130"/>
        <v>0</v>
      </c>
      <c r="AB772" s="219">
        <v>8607.1999999999989</v>
      </c>
      <c r="AC772" s="462">
        <f t="shared" si="131"/>
        <v>0</v>
      </c>
    </row>
    <row r="773" spans="1:29" ht="30" x14ac:dyDescent="0.25">
      <c r="A773" s="191" t="s">
        <v>189</v>
      </c>
      <c r="B773" s="228" t="s">
        <v>214</v>
      </c>
      <c r="C773" s="193" t="s">
        <v>215</v>
      </c>
      <c r="D773" s="193"/>
      <c r="E773" s="194">
        <v>85.42</v>
      </c>
      <c r="F773" s="229">
        <v>85.42</v>
      </c>
      <c r="G773" s="230" t="s">
        <v>33</v>
      </c>
      <c r="H773" s="231">
        <v>0</v>
      </c>
      <c r="I773" s="251">
        <v>0</v>
      </c>
      <c r="J773" s="232">
        <v>0</v>
      </c>
      <c r="K773" s="232">
        <v>0</v>
      </c>
      <c r="L773" s="233">
        <v>0</v>
      </c>
      <c r="M773" s="232">
        <f t="shared" si="127"/>
        <v>0</v>
      </c>
      <c r="N773" s="234">
        <v>0</v>
      </c>
      <c r="O773" s="232">
        <f t="shared" si="128"/>
        <v>0</v>
      </c>
      <c r="P773" s="243"/>
      <c r="Q773" s="216"/>
      <c r="R773" s="236">
        <f t="shared" si="121"/>
        <v>0</v>
      </c>
      <c r="S773" s="237">
        <v>0</v>
      </c>
      <c r="T773" s="236">
        <f t="shared" si="122"/>
        <v>0</v>
      </c>
      <c r="U773" s="236">
        <f t="shared" si="123"/>
        <v>0</v>
      </c>
      <c r="V773" s="236">
        <f t="shared" si="124"/>
        <v>0</v>
      </c>
      <c r="W773" s="236">
        <f t="shared" si="125"/>
        <v>0</v>
      </c>
      <c r="X773" s="236">
        <f t="shared" si="126"/>
        <v>0</v>
      </c>
      <c r="Y773" s="238">
        <f t="shared" si="129"/>
        <v>0</v>
      </c>
      <c r="Z773" s="238">
        <f t="shared" si="130"/>
        <v>0</v>
      </c>
      <c r="AB773" s="219">
        <v>0</v>
      </c>
      <c r="AC773" s="462">
        <f t="shared" si="131"/>
        <v>0</v>
      </c>
    </row>
    <row r="774" spans="1:29" ht="30" x14ac:dyDescent="0.25">
      <c r="A774" s="191" t="s">
        <v>27</v>
      </c>
      <c r="B774" s="228" t="s">
        <v>151</v>
      </c>
      <c r="C774" s="202" t="s">
        <v>152</v>
      </c>
      <c r="D774" s="491" t="s">
        <v>2658</v>
      </c>
      <c r="E774" s="203">
        <v>75.400000000000006</v>
      </c>
      <c r="F774" s="250">
        <v>77.72</v>
      </c>
      <c r="G774" s="316" t="s">
        <v>33</v>
      </c>
      <c r="H774" s="317">
        <v>7</v>
      </c>
      <c r="I774" s="251">
        <v>3</v>
      </c>
      <c r="J774" s="251">
        <v>0</v>
      </c>
      <c r="K774" s="251">
        <v>3</v>
      </c>
      <c r="L774" s="318">
        <v>0</v>
      </c>
      <c r="M774" s="232">
        <f t="shared" si="127"/>
        <v>7</v>
      </c>
      <c r="N774" s="252">
        <v>7</v>
      </c>
      <c r="O774" s="232">
        <f t="shared" si="128"/>
        <v>0</v>
      </c>
      <c r="P774" s="319"/>
      <c r="Q774" s="216"/>
      <c r="R774" s="236">
        <f t="shared" si="121"/>
        <v>527.80000000000007</v>
      </c>
      <c r="S774" s="237">
        <v>16.239999999999998</v>
      </c>
      <c r="T774" s="489">
        <f t="shared" si="122"/>
        <v>233.16</v>
      </c>
      <c r="U774" s="236">
        <f t="shared" si="123"/>
        <v>0</v>
      </c>
      <c r="V774" s="236">
        <f t="shared" si="124"/>
        <v>233.16</v>
      </c>
      <c r="W774" s="236">
        <f t="shared" si="125"/>
        <v>0</v>
      </c>
      <c r="X774" s="236">
        <f t="shared" si="126"/>
        <v>544.04000000000008</v>
      </c>
      <c r="Y774" s="238">
        <f t="shared" si="129"/>
        <v>544.04</v>
      </c>
      <c r="Z774" s="238">
        <f t="shared" si="130"/>
        <v>0</v>
      </c>
      <c r="AB774" s="219">
        <v>527.79999999999995</v>
      </c>
      <c r="AC774" s="462">
        <f t="shared" si="131"/>
        <v>0</v>
      </c>
    </row>
    <row r="775" spans="1:29" ht="18" x14ac:dyDescent="0.25">
      <c r="A775" s="191" t="s">
        <v>27</v>
      </c>
      <c r="B775" s="228" t="s">
        <v>153</v>
      </c>
      <c r="C775" s="193" t="s">
        <v>154</v>
      </c>
      <c r="D775" s="193"/>
      <c r="E775" s="194">
        <v>127.6</v>
      </c>
      <c r="F775" s="229">
        <v>127.6</v>
      </c>
      <c r="G775" s="230" t="s">
        <v>33</v>
      </c>
      <c r="H775" s="231">
        <v>22</v>
      </c>
      <c r="I775" s="251">
        <v>0</v>
      </c>
      <c r="J775" s="232">
        <v>0</v>
      </c>
      <c r="K775" s="232">
        <v>0</v>
      </c>
      <c r="L775" s="233">
        <v>0</v>
      </c>
      <c r="M775" s="232">
        <f t="shared" si="127"/>
        <v>22</v>
      </c>
      <c r="N775" s="234">
        <v>22</v>
      </c>
      <c r="O775" s="232">
        <f t="shared" si="128"/>
        <v>0</v>
      </c>
      <c r="P775" s="242"/>
      <c r="Q775" s="216"/>
      <c r="R775" s="236">
        <f t="shared" si="121"/>
        <v>2807.2</v>
      </c>
      <c r="S775" s="237">
        <v>0</v>
      </c>
      <c r="T775" s="236">
        <f t="shared" si="122"/>
        <v>0</v>
      </c>
      <c r="U775" s="236">
        <f t="shared" si="123"/>
        <v>0</v>
      </c>
      <c r="V775" s="236">
        <f t="shared" si="124"/>
        <v>0</v>
      </c>
      <c r="W775" s="236">
        <f t="shared" si="125"/>
        <v>0</v>
      </c>
      <c r="X775" s="236">
        <f t="shared" si="126"/>
        <v>2807.2</v>
      </c>
      <c r="Y775" s="238">
        <f t="shared" si="129"/>
        <v>2807.2</v>
      </c>
      <c r="Z775" s="238">
        <f t="shared" si="130"/>
        <v>0</v>
      </c>
      <c r="AB775" s="219">
        <v>2807.2</v>
      </c>
      <c r="AC775" s="462">
        <f t="shared" si="131"/>
        <v>0</v>
      </c>
    </row>
    <row r="776" spans="1:29" ht="18" x14ac:dyDescent="0.25">
      <c r="A776" s="191" t="s">
        <v>674</v>
      </c>
      <c r="B776" s="228" t="s">
        <v>936</v>
      </c>
      <c r="C776" s="193" t="s">
        <v>937</v>
      </c>
      <c r="D776" s="193"/>
      <c r="E776" s="194">
        <v>23.97</v>
      </c>
      <c r="F776" s="229">
        <v>23.97</v>
      </c>
      <c r="G776" s="230" t="s">
        <v>33</v>
      </c>
      <c r="H776" s="231">
        <v>0</v>
      </c>
      <c r="I776" s="251">
        <v>0</v>
      </c>
      <c r="J776" s="232">
        <v>0</v>
      </c>
      <c r="K776" s="232">
        <v>0</v>
      </c>
      <c r="L776" s="233">
        <v>0</v>
      </c>
      <c r="M776" s="232">
        <f t="shared" si="127"/>
        <v>0</v>
      </c>
      <c r="N776" s="234">
        <v>0</v>
      </c>
      <c r="O776" s="232">
        <f t="shared" si="128"/>
        <v>0</v>
      </c>
      <c r="P776" s="242"/>
      <c r="Q776" s="216"/>
      <c r="R776" s="236">
        <f t="shared" si="121"/>
        <v>0</v>
      </c>
      <c r="S776" s="237">
        <v>0</v>
      </c>
      <c r="T776" s="236">
        <f t="shared" si="122"/>
        <v>0</v>
      </c>
      <c r="U776" s="236">
        <f t="shared" si="123"/>
        <v>0</v>
      </c>
      <c r="V776" s="236">
        <f t="shared" si="124"/>
        <v>0</v>
      </c>
      <c r="W776" s="236">
        <f t="shared" si="125"/>
        <v>0</v>
      </c>
      <c r="X776" s="236">
        <f t="shared" si="126"/>
        <v>0</v>
      </c>
      <c r="Y776" s="238">
        <f t="shared" si="129"/>
        <v>0</v>
      </c>
      <c r="Z776" s="238">
        <f t="shared" si="130"/>
        <v>0</v>
      </c>
      <c r="AB776" s="219">
        <v>0</v>
      </c>
      <c r="AC776" s="462">
        <f t="shared" si="131"/>
        <v>0</v>
      </c>
    </row>
    <row r="777" spans="1:29" ht="18" x14ac:dyDescent="0.25">
      <c r="A777" s="191" t="s">
        <v>1298</v>
      </c>
      <c r="B777" s="228" t="s">
        <v>1395</v>
      </c>
      <c r="C777" s="193" t="s">
        <v>1396</v>
      </c>
      <c r="D777" s="193"/>
      <c r="E777" s="194">
        <v>124.47</v>
      </c>
      <c r="F777" s="229">
        <v>124.47</v>
      </c>
      <c r="G777" s="230" t="s">
        <v>33</v>
      </c>
      <c r="H777" s="231">
        <v>0</v>
      </c>
      <c r="I777" s="251">
        <v>0</v>
      </c>
      <c r="J777" s="232">
        <v>0</v>
      </c>
      <c r="K777" s="232">
        <v>0</v>
      </c>
      <c r="L777" s="233">
        <v>0</v>
      </c>
      <c r="M777" s="232">
        <f t="shared" si="127"/>
        <v>0</v>
      </c>
      <c r="N777" s="234">
        <v>0</v>
      </c>
      <c r="O777" s="232">
        <f t="shared" si="128"/>
        <v>0</v>
      </c>
      <c r="P777" s="243"/>
      <c r="Q777" s="216"/>
      <c r="R777" s="236">
        <f t="shared" ref="R777:R840" si="132">H777*E777</f>
        <v>0</v>
      </c>
      <c r="S777" s="237">
        <v>0</v>
      </c>
      <c r="T777" s="236">
        <f t="shared" ref="T777:T840" si="133">I777*F777</f>
        <v>0</v>
      </c>
      <c r="U777" s="236">
        <f t="shared" ref="U777:U840" si="134">F777*J777</f>
        <v>0</v>
      </c>
      <c r="V777" s="236">
        <f t="shared" ref="V777:V840" si="135">F777*K777</f>
        <v>0</v>
      </c>
      <c r="W777" s="236">
        <f t="shared" ref="W777:W840" si="136">F777*L777</f>
        <v>0</v>
      </c>
      <c r="X777" s="236">
        <f t="shared" ref="X777:X840" si="137">R777+S777+T777+U777-V777-W777</f>
        <v>0</v>
      </c>
      <c r="Y777" s="238">
        <f t="shared" si="129"/>
        <v>0</v>
      </c>
      <c r="Z777" s="238">
        <f t="shared" si="130"/>
        <v>0</v>
      </c>
      <c r="AB777" s="219">
        <v>0</v>
      </c>
      <c r="AC777" s="462">
        <f t="shared" si="131"/>
        <v>0</v>
      </c>
    </row>
    <row r="778" spans="1:29" ht="30" x14ac:dyDescent="0.25">
      <c r="A778" s="191" t="s">
        <v>228</v>
      </c>
      <c r="B778" s="228" t="s">
        <v>502</v>
      </c>
      <c r="C778" s="193" t="s">
        <v>503</v>
      </c>
      <c r="D778" s="193"/>
      <c r="E778" s="194">
        <v>16</v>
      </c>
      <c r="F778" s="229">
        <v>16</v>
      </c>
      <c r="G778" s="230" t="s">
        <v>33</v>
      </c>
      <c r="H778" s="231">
        <v>0</v>
      </c>
      <c r="I778" s="251">
        <v>0</v>
      </c>
      <c r="J778" s="232">
        <v>0</v>
      </c>
      <c r="K778" s="232">
        <v>0</v>
      </c>
      <c r="L778" s="233">
        <v>0</v>
      </c>
      <c r="M778" s="232">
        <f t="shared" ref="M778:M841" si="138">H778+I778+J778-K778-L778</f>
        <v>0</v>
      </c>
      <c r="N778" s="234">
        <v>0</v>
      </c>
      <c r="O778" s="232">
        <f t="shared" ref="O778:O841" si="139">N778-M778</f>
        <v>0</v>
      </c>
      <c r="P778" s="243"/>
      <c r="Q778" s="216"/>
      <c r="R778" s="236">
        <f t="shared" si="132"/>
        <v>0</v>
      </c>
      <c r="S778" s="237">
        <v>0</v>
      </c>
      <c r="T778" s="236">
        <f t="shared" si="133"/>
        <v>0</v>
      </c>
      <c r="U778" s="236">
        <f t="shared" si="134"/>
        <v>0</v>
      </c>
      <c r="V778" s="236">
        <f t="shared" si="135"/>
        <v>0</v>
      </c>
      <c r="W778" s="236">
        <f t="shared" si="136"/>
        <v>0</v>
      </c>
      <c r="X778" s="236">
        <f t="shared" si="137"/>
        <v>0</v>
      </c>
      <c r="Y778" s="238">
        <f t="shared" ref="Y778:Y841" si="140">M778*F778</f>
        <v>0</v>
      </c>
      <c r="Z778" s="238">
        <f t="shared" ref="Z778:Z841" si="141">Y778-X778</f>
        <v>0</v>
      </c>
      <c r="AB778" s="219">
        <v>0</v>
      </c>
      <c r="AC778" s="462">
        <f t="shared" ref="AC778:AC841" si="142">AB778-R778</f>
        <v>0</v>
      </c>
    </row>
    <row r="779" spans="1:29" ht="42.75" x14ac:dyDescent="0.25">
      <c r="A779" s="191" t="s">
        <v>1540</v>
      </c>
      <c r="B779" s="228" t="s">
        <v>1583</v>
      </c>
      <c r="C779" s="193" t="s">
        <v>1584</v>
      </c>
      <c r="D779" s="193"/>
      <c r="E779" s="194">
        <v>132.06</v>
      </c>
      <c r="F779" s="229">
        <v>132.06</v>
      </c>
      <c r="G779" s="230" t="s">
        <v>33</v>
      </c>
      <c r="H779" s="231">
        <v>0</v>
      </c>
      <c r="I779" s="251">
        <v>0</v>
      </c>
      <c r="J779" s="232">
        <v>0</v>
      </c>
      <c r="K779" s="232">
        <v>0</v>
      </c>
      <c r="L779" s="233">
        <v>0</v>
      </c>
      <c r="M779" s="232">
        <f t="shared" si="138"/>
        <v>0</v>
      </c>
      <c r="N779" s="234">
        <v>0</v>
      </c>
      <c r="O779" s="232">
        <f t="shared" si="139"/>
        <v>0</v>
      </c>
      <c r="P779" s="242"/>
      <c r="Q779" s="216"/>
      <c r="R779" s="236">
        <f t="shared" si="132"/>
        <v>0</v>
      </c>
      <c r="S779" s="237">
        <v>0</v>
      </c>
      <c r="T779" s="236">
        <f t="shared" si="133"/>
        <v>0</v>
      </c>
      <c r="U779" s="236">
        <f t="shared" si="134"/>
        <v>0</v>
      </c>
      <c r="V779" s="236">
        <f t="shared" si="135"/>
        <v>0</v>
      </c>
      <c r="W779" s="236">
        <f t="shared" si="136"/>
        <v>0</v>
      </c>
      <c r="X779" s="236">
        <f t="shared" si="137"/>
        <v>0</v>
      </c>
      <c r="Y779" s="238">
        <f t="shared" si="140"/>
        <v>0</v>
      </c>
      <c r="Z779" s="238">
        <f t="shared" si="141"/>
        <v>0</v>
      </c>
      <c r="AB779" s="219">
        <v>0</v>
      </c>
      <c r="AC779" s="462">
        <f t="shared" si="142"/>
        <v>0</v>
      </c>
    </row>
    <row r="780" spans="1:29" ht="30" x14ac:dyDescent="0.25">
      <c r="A780" s="191"/>
      <c r="B780" s="228" t="s">
        <v>504</v>
      </c>
      <c r="C780" s="193" t="s">
        <v>505</v>
      </c>
      <c r="D780" s="193"/>
      <c r="E780" s="194">
        <v>12.79</v>
      </c>
      <c r="F780" s="229">
        <v>12.79</v>
      </c>
      <c r="G780" s="230" t="s">
        <v>33</v>
      </c>
      <c r="H780" s="231">
        <v>0</v>
      </c>
      <c r="I780" s="251">
        <v>0</v>
      </c>
      <c r="J780" s="232">
        <v>0</v>
      </c>
      <c r="K780" s="232">
        <v>0</v>
      </c>
      <c r="L780" s="233">
        <v>0</v>
      </c>
      <c r="M780" s="232">
        <f t="shared" si="138"/>
        <v>0</v>
      </c>
      <c r="N780" s="234">
        <v>0</v>
      </c>
      <c r="O780" s="232">
        <f t="shared" si="139"/>
        <v>0</v>
      </c>
      <c r="P780" s="243"/>
      <c r="Q780" s="241"/>
      <c r="R780" s="236">
        <f t="shared" si="132"/>
        <v>0</v>
      </c>
      <c r="S780" s="237">
        <v>0</v>
      </c>
      <c r="T780" s="236">
        <f t="shared" si="133"/>
        <v>0</v>
      </c>
      <c r="U780" s="236">
        <f t="shared" si="134"/>
        <v>0</v>
      </c>
      <c r="V780" s="236">
        <f t="shared" si="135"/>
        <v>0</v>
      </c>
      <c r="W780" s="236">
        <f t="shared" si="136"/>
        <v>0</v>
      </c>
      <c r="X780" s="236">
        <f t="shared" si="137"/>
        <v>0</v>
      </c>
      <c r="Y780" s="238">
        <f t="shared" si="140"/>
        <v>0</v>
      </c>
      <c r="Z780" s="238">
        <f t="shared" si="141"/>
        <v>0</v>
      </c>
      <c r="AB780" s="219">
        <v>0</v>
      </c>
      <c r="AC780" s="462">
        <f t="shared" si="142"/>
        <v>0</v>
      </c>
    </row>
    <row r="781" spans="1:29" ht="30" x14ac:dyDescent="0.25">
      <c r="A781" s="191" t="s">
        <v>659</v>
      </c>
      <c r="B781" s="228" t="s">
        <v>675</v>
      </c>
      <c r="C781" s="193" t="s">
        <v>676</v>
      </c>
      <c r="D781" s="193"/>
      <c r="E781" s="194">
        <v>8</v>
      </c>
      <c r="F781" s="229">
        <v>8</v>
      </c>
      <c r="G781" s="230" t="s">
        <v>33</v>
      </c>
      <c r="H781" s="231">
        <v>0</v>
      </c>
      <c r="I781" s="251">
        <v>0</v>
      </c>
      <c r="J781" s="232">
        <v>0</v>
      </c>
      <c r="K781" s="232">
        <v>0</v>
      </c>
      <c r="L781" s="233">
        <v>0</v>
      </c>
      <c r="M781" s="232">
        <f t="shared" si="138"/>
        <v>0</v>
      </c>
      <c r="N781" s="234">
        <v>0</v>
      </c>
      <c r="O781" s="232">
        <f t="shared" si="139"/>
        <v>0</v>
      </c>
      <c r="P781" s="243"/>
      <c r="Q781" s="216"/>
      <c r="R781" s="236">
        <f t="shared" si="132"/>
        <v>0</v>
      </c>
      <c r="S781" s="237">
        <v>0</v>
      </c>
      <c r="T781" s="236">
        <f t="shared" si="133"/>
        <v>0</v>
      </c>
      <c r="U781" s="236">
        <f t="shared" si="134"/>
        <v>0</v>
      </c>
      <c r="V781" s="236">
        <f t="shared" si="135"/>
        <v>0</v>
      </c>
      <c r="W781" s="236">
        <f t="shared" si="136"/>
        <v>0</v>
      </c>
      <c r="X781" s="236">
        <f t="shared" si="137"/>
        <v>0</v>
      </c>
      <c r="Y781" s="238">
        <f t="shared" si="140"/>
        <v>0</v>
      </c>
      <c r="Z781" s="238">
        <f t="shared" si="141"/>
        <v>0</v>
      </c>
      <c r="AB781" s="219">
        <v>0</v>
      </c>
      <c r="AC781" s="462">
        <f t="shared" si="142"/>
        <v>0</v>
      </c>
    </row>
    <row r="782" spans="1:29" ht="30" x14ac:dyDescent="0.25">
      <c r="A782" s="191"/>
      <c r="B782" s="228" t="s">
        <v>506</v>
      </c>
      <c r="C782" s="193" t="s">
        <v>507</v>
      </c>
      <c r="D782" s="193"/>
      <c r="E782" s="194">
        <v>120.81</v>
      </c>
      <c r="F782" s="229">
        <v>120.81</v>
      </c>
      <c r="G782" s="230" t="s">
        <v>33</v>
      </c>
      <c r="H782" s="231">
        <v>0</v>
      </c>
      <c r="I782" s="251">
        <v>0</v>
      </c>
      <c r="J782" s="232">
        <v>0</v>
      </c>
      <c r="K782" s="232">
        <v>0</v>
      </c>
      <c r="L782" s="233">
        <v>0</v>
      </c>
      <c r="M782" s="232">
        <f t="shared" si="138"/>
        <v>0</v>
      </c>
      <c r="N782" s="234">
        <v>0</v>
      </c>
      <c r="O782" s="232">
        <f t="shared" si="139"/>
        <v>0</v>
      </c>
      <c r="P782" s="243"/>
      <c r="Q782" s="241"/>
      <c r="R782" s="236">
        <f t="shared" si="132"/>
        <v>0</v>
      </c>
      <c r="S782" s="237">
        <v>0</v>
      </c>
      <c r="T782" s="236">
        <f t="shared" si="133"/>
        <v>0</v>
      </c>
      <c r="U782" s="236">
        <f t="shared" si="134"/>
        <v>0</v>
      </c>
      <c r="V782" s="236">
        <f t="shared" si="135"/>
        <v>0</v>
      </c>
      <c r="W782" s="236">
        <f t="shared" si="136"/>
        <v>0</v>
      </c>
      <c r="X782" s="236">
        <f t="shared" si="137"/>
        <v>0</v>
      </c>
      <c r="Y782" s="238">
        <f t="shared" si="140"/>
        <v>0</v>
      </c>
      <c r="Z782" s="238">
        <f t="shared" si="141"/>
        <v>0</v>
      </c>
      <c r="AB782" s="219">
        <v>0</v>
      </c>
      <c r="AC782" s="462">
        <f t="shared" si="142"/>
        <v>0</v>
      </c>
    </row>
    <row r="783" spans="1:29" ht="30" x14ac:dyDescent="0.25">
      <c r="A783" s="191" t="s">
        <v>228</v>
      </c>
      <c r="B783" s="228" t="s">
        <v>508</v>
      </c>
      <c r="C783" s="193" t="s">
        <v>509</v>
      </c>
      <c r="D783" s="193"/>
      <c r="E783" s="194">
        <v>61.02</v>
      </c>
      <c r="F783" s="229">
        <v>61.02</v>
      </c>
      <c r="G783" s="230" t="s">
        <v>33</v>
      </c>
      <c r="H783" s="231">
        <v>2</v>
      </c>
      <c r="I783" s="251">
        <v>0</v>
      </c>
      <c r="J783" s="232">
        <v>0</v>
      </c>
      <c r="K783" s="232">
        <v>0</v>
      </c>
      <c r="L783" s="233">
        <v>0</v>
      </c>
      <c r="M783" s="232">
        <f t="shared" si="138"/>
        <v>2</v>
      </c>
      <c r="N783" s="234">
        <v>2</v>
      </c>
      <c r="O783" s="232">
        <f t="shared" si="139"/>
        <v>0</v>
      </c>
      <c r="P783" s="243"/>
      <c r="Q783" s="216"/>
      <c r="R783" s="236">
        <f t="shared" si="132"/>
        <v>122.04</v>
      </c>
      <c r="S783" s="237">
        <v>0</v>
      </c>
      <c r="T783" s="236">
        <f t="shared" si="133"/>
        <v>0</v>
      </c>
      <c r="U783" s="236">
        <f t="shared" si="134"/>
        <v>0</v>
      </c>
      <c r="V783" s="236">
        <f t="shared" si="135"/>
        <v>0</v>
      </c>
      <c r="W783" s="236">
        <f t="shared" si="136"/>
        <v>0</v>
      </c>
      <c r="X783" s="236">
        <f t="shared" si="137"/>
        <v>122.04</v>
      </c>
      <c r="Y783" s="238">
        <f t="shared" si="140"/>
        <v>122.04</v>
      </c>
      <c r="Z783" s="238">
        <f t="shared" si="141"/>
        <v>0</v>
      </c>
      <c r="AB783" s="219">
        <v>122.04</v>
      </c>
      <c r="AC783" s="462">
        <f t="shared" si="142"/>
        <v>0</v>
      </c>
    </row>
    <row r="784" spans="1:29" ht="30" x14ac:dyDescent="0.25">
      <c r="A784" s="191" t="s">
        <v>2634</v>
      </c>
      <c r="B784" s="228" t="s">
        <v>510</v>
      </c>
      <c r="C784" s="193" t="s">
        <v>511</v>
      </c>
      <c r="D784" s="193"/>
      <c r="E784" s="194">
        <v>25.52</v>
      </c>
      <c r="F784" s="229">
        <v>25.52</v>
      </c>
      <c r="G784" s="230" t="s">
        <v>33</v>
      </c>
      <c r="H784" s="231">
        <v>2</v>
      </c>
      <c r="I784" s="251">
        <v>0</v>
      </c>
      <c r="J784" s="232">
        <v>0</v>
      </c>
      <c r="K784" s="232">
        <v>0</v>
      </c>
      <c r="L784" s="233">
        <v>0</v>
      </c>
      <c r="M784" s="232">
        <f t="shared" si="138"/>
        <v>2</v>
      </c>
      <c r="N784" s="234">
        <v>2</v>
      </c>
      <c r="O784" s="232">
        <f t="shared" si="139"/>
        <v>0</v>
      </c>
      <c r="P784" s="242"/>
      <c r="Q784" s="216"/>
      <c r="R784" s="236">
        <f t="shared" si="132"/>
        <v>51.04</v>
      </c>
      <c r="S784" s="237">
        <v>0</v>
      </c>
      <c r="T784" s="236">
        <f t="shared" si="133"/>
        <v>0</v>
      </c>
      <c r="U784" s="236">
        <f t="shared" si="134"/>
        <v>0</v>
      </c>
      <c r="V784" s="236">
        <f t="shared" si="135"/>
        <v>0</v>
      </c>
      <c r="W784" s="236">
        <f t="shared" si="136"/>
        <v>0</v>
      </c>
      <c r="X784" s="236">
        <f t="shared" si="137"/>
        <v>51.04</v>
      </c>
      <c r="Y784" s="238">
        <f t="shared" si="140"/>
        <v>51.04</v>
      </c>
      <c r="Z784" s="238">
        <f t="shared" si="141"/>
        <v>0</v>
      </c>
      <c r="AB784" s="219">
        <v>51.04</v>
      </c>
      <c r="AC784" s="462">
        <f t="shared" si="142"/>
        <v>0</v>
      </c>
    </row>
    <row r="785" spans="1:29" ht="30" x14ac:dyDescent="0.25">
      <c r="A785" s="191" t="s">
        <v>2634</v>
      </c>
      <c r="B785" s="228" t="s">
        <v>512</v>
      </c>
      <c r="C785" s="193" t="s">
        <v>513</v>
      </c>
      <c r="D785" s="193"/>
      <c r="E785" s="194">
        <v>17.11</v>
      </c>
      <c r="F785" s="229">
        <v>17.11</v>
      </c>
      <c r="G785" s="230" t="s">
        <v>33</v>
      </c>
      <c r="H785" s="231">
        <v>0</v>
      </c>
      <c r="I785" s="251">
        <v>0</v>
      </c>
      <c r="J785" s="232">
        <v>0</v>
      </c>
      <c r="K785" s="232">
        <v>0</v>
      </c>
      <c r="L785" s="233">
        <v>0</v>
      </c>
      <c r="M785" s="232">
        <f t="shared" si="138"/>
        <v>0</v>
      </c>
      <c r="N785" s="234">
        <v>0</v>
      </c>
      <c r="O785" s="232">
        <f t="shared" si="139"/>
        <v>0</v>
      </c>
      <c r="P785" s="242"/>
      <c r="Q785" s="216"/>
      <c r="R785" s="236">
        <f t="shared" si="132"/>
        <v>0</v>
      </c>
      <c r="S785" s="237">
        <v>0</v>
      </c>
      <c r="T785" s="236">
        <f t="shared" si="133"/>
        <v>0</v>
      </c>
      <c r="U785" s="236">
        <f t="shared" si="134"/>
        <v>0</v>
      </c>
      <c r="V785" s="236">
        <f t="shared" si="135"/>
        <v>0</v>
      </c>
      <c r="W785" s="236">
        <f t="shared" si="136"/>
        <v>0</v>
      </c>
      <c r="X785" s="236">
        <f t="shared" si="137"/>
        <v>0</v>
      </c>
      <c r="Y785" s="238">
        <f t="shared" si="140"/>
        <v>0</v>
      </c>
      <c r="Z785" s="238">
        <f t="shared" si="141"/>
        <v>0</v>
      </c>
      <c r="AB785" s="219">
        <v>0</v>
      </c>
      <c r="AC785" s="462">
        <f t="shared" si="142"/>
        <v>0</v>
      </c>
    </row>
    <row r="786" spans="1:29" ht="30" x14ac:dyDescent="0.25">
      <c r="A786" s="191" t="s">
        <v>2634</v>
      </c>
      <c r="B786" s="228" t="s">
        <v>514</v>
      </c>
      <c r="C786" s="193" t="s">
        <v>515</v>
      </c>
      <c r="D786" s="193"/>
      <c r="E786" s="194">
        <v>63.99</v>
      </c>
      <c r="F786" s="229">
        <v>63.99</v>
      </c>
      <c r="G786" s="230" t="s">
        <v>33</v>
      </c>
      <c r="H786" s="231">
        <v>0</v>
      </c>
      <c r="I786" s="251">
        <v>0</v>
      </c>
      <c r="J786" s="232">
        <v>0</v>
      </c>
      <c r="K786" s="232">
        <v>0</v>
      </c>
      <c r="L786" s="233">
        <v>0</v>
      </c>
      <c r="M786" s="232">
        <f t="shared" si="138"/>
        <v>0</v>
      </c>
      <c r="N786" s="234">
        <v>0</v>
      </c>
      <c r="O786" s="232">
        <f t="shared" si="139"/>
        <v>0</v>
      </c>
      <c r="P786" s="243"/>
      <c r="Q786" s="216"/>
      <c r="R786" s="236">
        <f t="shared" si="132"/>
        <v>0</v>
      </c>
      <c r="S786" s="237">
        <v>0</v>
      </c>
      <c r="T786" s="236">
        <f t="shared" si="133"/>
        <v>0</v>
      </c>
      <c r="U786" s="236">
        <f t="shared" si="134"/>
        <v>0</v>
      </c>
      <c r="V786" s="236">
        <f t="shared" si="135"/>
        <v>0</v>
      </c>
      <c r="W786" s="236">
        <f t="shared" si="136"/>
        <v>0</v>
      </c>
      <c r="X786" s="236">
        <f t="shared" si="137"/>
        <v>0</v>
      </c>
      <c r="Y786" s="238">
        <f t="shared" si="140"/>
        <v>0</v>
      </c>
      <c r="Z786" s="238">
        <f t="shared" si="141"/>
        <v>0</v>
      </c>
      <c r="AB786" s="219">
        <v>0</v>
      </c>
      <c r="AC786" s="462">
        <f t="shared" si="142"/>
        <v>0</v>
      </c>
    </row>
    <row r="787" spans="1:29" ht="18" x14ac:dyDescent="0.25">
      <c r="A787" s="191" t="s">
        <v>228</v>
      </c>
      <c r="B787" s="228" t="s">
        <v>516</v>
      </c>
      <c r="C787" s="193" t="s">
        <v>517</v>
      </c>
      <c r="D787" s="193"/>
      <c r="E787" s="205">
        <v>2.5099999999999998</v>
      </c>
      <c r="F787" s="255">
        <v>2.5099999999999998</v>
      </c>
      <c r="G787" s="230" t="s">
        <v>33</v>
      </c>
      <c r="H787" s="231">
        <v>0</v>
      </c>
      <c r="I787" s="251">
        <v>0</v>
      </c>
      <c r="J787" s="232">
        <v>0</v>
      </c>
      <c r="K787" s="232">
        <v>0</v>
      </c>
      <c r="L787" s="233">
        <v>0</v>
      </c>
      <c r="M787" s="232">
        <f t="shared" si="138"/>
        <v>0</v>
      </c>
      <c r="N787" s="234">
        <v>0</v>
      </c>
      <c r="O787" s="232">
        <f t="shared" si="139"/>
        <v>0</v>
      </c>
      <c r="P787" s="243"/>
      <c r="Q787" s="216"/>
      <c r="R787" s="236">
        <f t="shared" si="132"/>
        <v>0</v>
      </c>
      <c r="S787" s="237">
        <v>0</v>
      </c>
      <c r="T787" s="236">
        <f t="shared" si="133"/>
        <v>0</v>
      </c>
      <c r="U787" s="236">
        <f t="shared" si="134"/>
        <v>0</v>
      </c>
      <c r="V787" s="236">
        <f t="shared" si="135"/>
        <v>0</v>
      </c>
      <c r="W787" s="236">
        <f t="shared" si="136"/>
        <v>0</v>
      </c>
      <c r="X787" s="236">
        <f t="shared" si="137"/>
        <v>0</v>
      </c>
      <c r="Y787" s="238">
        <f t="shared" si="140"/>
        <v>0</v>
      </c>
      <c r="Z787" s="238">
        <f t="shared" si="141"/>
        <v>0</v>
      </c>
      <c r="AB787" s="219">
        <v>0</v>
      </c>
      <c r="AC787" s="462">
        <f t="shared" si="142"/>
        <v>0</v>
      </c>
    </row>
    <row r="788" spans="1:29" ht="30" x14ac:dyDescent="0.25">
      <c r="A788" s="191" t="s">
        <v>228</v>
      </c>
      <c r="B788" s="228" t="s">
        <v>518</v>
      </c>
      <c r="C788" s="193" t="s">
        <v>519</v>
      </c>
      <c r="D788" s="193"/>
      <c r="E788" s="194">
        <v>21.11</v>
      </c>
      <c r="F788" s="229">
        <v>21.11</v>
      </c>
      <c r="G788" s="230" t="s">
        <v>33</v>
      </c>
      <c r="H788" s="231">
        <v>0</v>
      </c>
      <c r="I788" s="251">
        <v>0</v>
      </c>
      <c r="J788" s="232">
        <v>0</v>
      </c>
      <c r="K788" s="232">
        <v>0</v>
      </c>
      <c r="L788" s="233">
        <v>0</v>
      </c>
      <c r="M788" s="232">
        <f t="shared" si="138"/>
        <v>0</v>
      </c>
      <c r="N788" s="234">
        <v>0</v>
      </c>
      <c r="O788" s="232">
        <f t="shared" si="139"/>
        <v>0</v>
      </c>
      <c r="P788" s="243"/>
      <c r="Q788" s="216"/>
      <c r="R788" s="236">
        <f t="shared" si="132"/>
        <v>0</v>
      </c>
      <c r="S788" s="237">
        <v>0</v>
      </c>
      <c r="T788" s="236">
        <f t="shared" si="133"/>
        <v>0</v>
      </c>
      <c r="U788" s="236">
        <f t="shared" si="134"/>
        <v>0</v>
      </c>
      <c r="V788" s="236">
        <f t="shared" si="135"/>
        <v>0</v>
      </c>
      <c r="W788" s="236">
        <f t="shared" si="136"/>
        <v>0</v>
      </c>
      <c r="X788" s="236">
        <f t="shared" si="137"/>
        <v>0</v>
      </c>
      <c r="Y788" s="238">
        <f t="shared" si="140"/>
        <v>0</v>
      </c>
      <c r="Z788" s="238">
        <f t="shared" si="141"/>
        <v>0</v>
      </c>
      <c r="AB788" s="219">
        <v>0</v>
      </c>
      <c r="AC788" s="462">
        <f t="shared" si="142"/>
        <v>0</v>
      </c>
    </row>
    <row r="789" spans="1:29" ht="30" x14ac:dyDescent="0.25">
      <c r="A789" s="191" t="s">
        <v>228</v>
      </c>
      <c r="B789" s="228" t="s">
        <v>520</v>
      </c>
      <c r="C789" s="193" t="s">
        <v>521</v>
      </c>
      <c r="D789" s="193"/>
      <c r="E789" s="205">
        <v>10</v>
      </c>
      <c r="F789" s="255">
        <v>10</v>
      </c>
      <c r="G789" s="230" t="s">
        <v>33</v>
      </c>
      <c r="H789" s="231">
        <v>2</v>
      </c>
      <c r="I789" s="251">
        <v>0</v>
      </c>
      <c r="J789" s="232">
        <v>0</v>
      </c>
      <c r="K789" s="232">
        <v>0</v>
      </c>
      <c r="L789" s="233">
        <v>0</v>
      </c>
      <c r="M789" s="232">
        <f t="shared" si="138"/>
        <v>2</v>
      </c>
      <c r="N789" s="234">
        <v>2</v>
      </c>
      <c r="O789" s="232">
        <f t="shared" si="139"/>
        <v>0</v>
      </c>
      <c r="P789" s="243"/>
      <c r="Q789" s="216"/>
      <c r="R789" s="236">
        <f t="shared" si="132"/>
        <v>20</v>
      </c>
      <c r="S789" s="237">
        <v>0</v>
      </c>
      <c r="T789" s="236">
        <f t="shared" si="133"/>
        <v>0</v>
      </c>
      <c r="U789" s="236">
        <f t="shared" si="134"/>
        <v>0</v>
      </c>
      <c r="V789" s="236">
        <f t="shared" si="135"/>
        <v>0</v>
      </c>
      <c r="W789" s="236">
        <f t="shared" si="136"/>
        <v>0</v>
      </c>
      <c r="X789" s="236">
        <f t="shared" si="137"/>
        <v>20</v>
      </c>
      <c r="Y789" s="238">
        <f t="shared" si="140"/>
        <v>20</v>
      </c>
      <c r="Z789" s="238">
        <f t="shared" si="141"/>
        <v>0</v>
      </c>
      <c r="AB789" s="219">
        <v>20</v>
      </c>
      <c r="AC789" s="462">
        <f t="shared" si="142"/>
        <v>0</v>
      </c>
    </row>
    <row r="790" spans="1:29" ht="30" x14ac:dyDescent="0.25">
      <c r="A790" s="191" t="s">
        <v>228</v>
      </c>
      <c r="B790" s="228" t="s">
        <v>522</v>
      </c>
      <c r="C790" s="193" t="s">
        <v>523</v>
      </c>
      <c r="D790" s="193"/>
      <c r="E790" s="194">
        <v>916.4</v>
      </c>
      <c r="F790" s="229">
        <v>916.4</v>
      </c>
      <c r="G790" s="230" t="s">
        <v>33</v>
      </c>
      <c r="H790" s="231">
        <v>1</v>
      </c>
      <c r="I790" s="251">
        <v>0</v>
      </c>
      <c r="J790" s="232">
        <v>0</v>
      </c>
      <c r="K790" s="232">
        <v>0</v>
      </c>
      <c r="L790" s="233">
        <v>0</v>
      </c>
      <c r="M790" s="232">
        <f t="shared" si="138"/>
        <v>1</v>
      </c>
      <c r="N790" s="234">
        <v>1</v>
      </c>
      <c r="O790" s="232">
        <f t="shared" si="139"/>
        <v>0</v>
      </c>
      <c r="P790" s="243"/>
      <c r="Q790" s="216"/>
      <c r="R790" s="236">
        <f t="shared" si="132"/>
        <v>916.4</v>
      </c>
      <c r="S790" s="237">
        <v>0</v>
      </c>
      <c r="T790" s="236">
        <f t="shared" si="133"/>
        <v>0</v>
      </c>
      <c r="U790" s="236">
        <f t="shared" si="134"/>
        <v>0</v>
      </c>
      <c r="V790" s="236">
        <f t="shared" si="135"/>
        <v>0</v>
      </c>
      <c r="W790" s="236">
        <f t="shared" si="136"/>
        <v>0</v>
      </c>
      <c r="X790" s="236">
        <f t="shared" si="137"/>
        <v>916.4</v>
      </c>
      <c r="Y790" s="238">
        <f t="shared" si="140"/>
        <v>916.4</v>
      </c>
      <c r="Z790" s="238">
        <f t="shared" si="141"/>
        <v>0</v>
      </c>
      <c r="AB790" s="219">
        <v>916.4</v>
      </c>
      <c r="AC790" s="462">
        <f t="shared" si="142"/>
        <v>0</v>
      </c>
    </row>
    <row r="791" spans="1:29" ht="18" x14ac:dyDescent="0.25">
      <c r="A791" s="191" t="s">
        <v>228</v>
      </c>
      <c r="B791" s="228" t="s">
        <v>524</v>
      </c>
      <c r="C791" s="193" t="s">
        <v>525</v>
      </c>
      <c r="D791" s="193"/>
      <c r="E791" s="194">
        <v>6.08</v>
      </c>
      <c r="F791" s="229">
        <v>6.08</v>
      </c>
      <c r="G791" s="230" t="s">
        <v>33</v>
      </c>
      <c r="H791" s="231">
        <v>1</v>
      </c>
      <c r="I791" s="251">
        <v>0</v>
      </c>
      <c r="J791" s="232">
        <v>0</v>
      </c>
      <c r="K791" s="232">
        <v>0</v>
      </c>
      <c r="L791" s="233">
        <v>0</v>
      </c>
      <c r="M791" s="232">
        <f t="shared" si="138"/>
        <v>1</v>
      </c>
      <c r="N791" s="234">
        <v>1</v>
      </c>
      <c r="O791" s="232">
        <f t="shared" si="139"/>
        <v>0</v>
      </c>
      <c r="P791" s="243"/>
      <c r="Q791" s="216"/>
      <c r="R791" s="236">
        <f t="shared" si="132"/>
        <v>6.08</v>
      </c>
      <c r="S791" s="237">
        <v>0</v>
      </c>
      <c r="T791" s="236">
        <f t="shared" si="133"/>
        <v>0</v>
      </c>
      <c r="U791" s="236">
        <f t="shared" si="134"/>
        <v>0</v>
      </c>
      <c r="V791" s="236">
        <f t="shared" si="135"/>
        <v>0</v>
      </c>
      <c r="W791" s="236">
        <f t="shared" si="136"/>
        <v>0</v>
      </c>
      <c r="X791" s="236">
        <f t="shared" si="137"/>
        <v>6.08</v>
      </c>
      <c r="Y791" s="238">
        <f t="shared" si="140"/>
        <v>6.08</v>
      </c>
      <c r="Z791" s="238">
        <f t="shared" si="141"/>
        <v>0</v>
      </c>
      <c r="AB791" s="219">
        <v>6.08</v>
      </c>
      <c r="AC791" s="462">
        <f t="shared" si="142"/>
        <v>0</v>
      </c>
    </row>
    <row r="792" spans="1:29" ht="30" x14ac:dyDescent="0.25">
      <c r="A792" s="191" t="s">
        <v>228</v>
      </c>
      <c r="B792" s="228" t="s">
        <v>526</v>
      </c>
      <c r="C792" s="193" t="s">
        <v>527</v>
      </c>
      <c r="D792" s="193"/>
      <c r="E792" s="194">
        <v>0</v>
      </c>
      <c r="F792" s="229">
        <v>0</v>
      </c>
      <c r="G792" s="230" t="s">
        <v>33</v>
      </c>
      <c r="H792" s="231">
        <v>1</v>
      </c>
      <c r="I792" s="251">
        <v>0</v>
      </c>
      <c r="J792" s="232">
        <v>0</v>
      </c>
      <c r="K792" s="232">
        <v>0</v>
      </c>
      <c r="L792" s="233">
        <v>0</v>
      </c>
      <c r="M792" s="232">
        <f t="shared" si="138"/>
        <v>1</v>
      </c>
      <c r="N792" s="234">
        <v>1</v>
      </c>
      <c r="O792" s="232">
        <f t="shared" si="139"/>
        <v>0</v>
      </c>
      <c r="P792" s="242"/>
      <c r="Q792" s="216"/>
      <c r="R792" s="236">
        <f t="shared" si="132"/>
        <v>0</v>
      </c>
      <c r="S792" s="237">
        <v>0</v>
      </c>
      <c r="T792" s="236">
        <f t="shared" si="133"/>
        <v>0</v>
      </c>
      <c r="U792" s="236">
        <f t="shared" si="134"/>
        <v>0</v>
      </c>
      <c r="V792" s="236">
        <f t="shared" si="135"/>
        <v>0</v>
      </c>
      <c r="W792" s="236">
        <f t="shared" si="136"/>
        <v>0</v>
      </c>
      <c r="X792" s="236">
        <f t="shared" si="137"/>
        <v>0</v>
      </c>
      <c r="Y792" s="238">
        <f t="shared" si="140"/>
        <v>0</v>
      </c>
      <c r="Z792" s="238">
        <f t="shared" si="141"/>
        <v>0</v>
      </c>
      <c r="AB792" s="219">
        <v>0</v>
      </c>
      <c r="AC792" s="462">
        <f t="shared" si="142"/>
        <v>0</v>
      </c>
    </row>
    <row r="793" spans="1:29" ht="18" x14ac:dyDescent="0.25">
      <c r="A793" s="191" t="s">
        <v>228</v>
      </c>
      <c r="B793" s="228" t="s">
        <v>528</v>
      </c>
      <c r="C793" s="193" t="s">
        <v>529</v>
      </c>
      <c r="D793" s="193"/>
      <c r="E793" s="194">
        <v>8.6199999999999992</v>
      </c>
      <c r="F793" s="229">
        <v>8.6199999999999992</v>
      </c>
      <c r="G793" s="230" t="s">
        <v>33</v>
      </c>
      <c r="H793" s="231">
        <v>1</v>
      </c>
      <c r="I793" s="251">
        <v>0</v>
      </c>
      <c r="J793" s="232">
        <v>0</v>
      </c>
      <c r="K793" s="232">
        <v>0</v>
      </c>
      <c r="L793" s="233">
        <v>0</v>
      </c>
      <c r="M793" s="232">
        <f t="shared" si="138"/>
        <v>1</v>
      </c>
      <c r="N793" s="234">
        <v>1</v>
      </c>
      <c r="O793" s="232">
        <f t="shared" si="139"/>
        <v>0</v>
      </c>
      <c r="P793" s="243"/>
      <c r="Q793" s="216"/>
      <c r="R793" s="236">
        <f t="shared" si="132"/>
        <v>8.6199999999999992</v>
      </c>
      <c r="S793" s="237">
        <v>0</v>
      </c>
      <c r="T793" s="236">
        <f t="shared" si="133"/>
        <v>0</v>
      </c>
      <c r="U793" s="236">
        <f t="shared" si="134"/>
        <v>0</v>
      </c>
      <c r="V793" s="236">
        <f t="shared" si="135"/>
        <v>0</v>
      </c>
      <c r="W793" s="236">
        <f t="shared" si="136"/>
        <v>0</v>
      </c>
      <c r="X793" s="236">
        <f t="shared" si="137"/>
        <v>8.6199999999999992</v>
      </c>
      <c r="Y793" s="238">
        <f t="shared" si="140"/>
        <v>8.6199999999999992</v>
      </c>
      <c r="Z793" s="238">
        <f t="shared" si="141"/>
        <v>0</v>
      </c>
      <c r="AB793" s="219">
        <v>8.6199999999999992</v>
      </c>
      <c r="AC793" s="462">
        <f t="shared" si="142"/>
        <v>0</v>
      </c>
    </row>
    <row r="794" spans="1:29" ht="18" x14ac:dyDescent="0.25">
      <c r="A794" s="191" t="s">
        <v>228</v>
      </c>
      <c r="B794" s="228" t="s">
        <v>530</v>
      </c>
      <c r="C794" s="193" t="s">
        <v>531</v>
      </c>
      <c r="D794" s="193"/>
      <c r="E794" s="194">
        <v>22.58</v>
      </c>
      <c r="F794" s="229">
        <v>22.58</v>
      </c>
      <c r="G794" s="230" t="s">
        <v>33</v>
      </c>
      <c r="H794" s="231">
        <v>1</v>
      </c>
      <c r="I794" s="251">
        <v>0</v>
      </c>
      <c r="J794" s="232">
        <v>0</v>
      </c>
      <c r="K794" s="232">
        <v>0</v>
      </c>
      <c r="L794" s="232">
        <v>0</v>
      </c>
      <c r="M794" s="232">
        <f t="shared" si="138"/>
        <v>1</v>
      </c>
      <c r="N794" s="232">
        <v>1</v>
      </c>
      <c r="O794" s="232">
        <f t="shared" si="139"/>
        <v>0</v>
      </c>
      <c r="P794" s="243"/>
      <c r="Q794" s="216"/>
      <c r="R794" s="236">
        <f t="shared" si="132"/>
        <v>22.58</v>
      </c>
      <c r="S794" s="237">
        <v>0</v>
      </c>
      <c r="T794" s="236">
        <f t="shared" si="133"/>
        <v>0</v>
      </c>
      <c r="U794" s="236">
        <f t="shared" si="134"/>
        <v>0</v>
      </c>
      <c r="V794" s="236">
        <f t="shared" si="135"/>
        <v>0</v>
      </c>
      <c r="W794" s="236">
        <f t="shared" si="136"/>
        <v>0</v>
      </c>
      <c r="X794" s="236">
        <f t="shared" si="137"/>
        <v>22.58</v>
      </c>
      <c r="Y794" s="238">
        <f t="shared" si="140"/>
        <v>22.58</v>
      </c>
      <c r="Z794" s="238">
        <f t="shared" si="141"/>
        <v>0</v>
      </c>
      <c r="AB794" s="219">
        <v>22.58</v>
      </c>
      <c r="AC794" s="462">
        <f t="shared" si="142"/>
        <v>0</v>
      </c>
    </row>
    <row r="795" spans="1:29" ht="18" x14ac:dyDescent="0.25">
      <c r="A795" s="211" t="s">
        <v>228</v>
      </c>
      <c r="B795" s="260" t="s">
        <v>532</v>
      </c>
      <c r="C795" s="213" t="s">
        <v>533</v>
      </c>
      <c r="D795" s="213"/>
      <c r="E795" s="214">
        <v>3.92</v>
      </c>
      <c r="F795" s="261">
        <v>3.92</v>
      </c>
      <c r="G795" s="262" t="s">
        <v>33</v>
      </c>
      <c r="H795" s="231">
        <v>4</v>
      </c>
      <c r="I795" s="251">
        <v>0</v>
      </c>
      <c r="J795" s="263">
        <v>0</v>
      </c>
      <c r="K795" s="232">
        <v>0</v>
      </c>
      <c r="L795" s="264">
        <v>0</v>
      </c>
      <c r="M795" s="232">
        <f t="shared" si="138"/>
        <v>4</v>
      </c>
      <c r="N795" s="265">
        <v>4</v>
      </c>
      <c r="O795" s="232">
        <f t="shared" si="139"/>
        <v>0</v>
      </c>
      <c r="P795" s="242"/>
      <c r="Q795" s="216"/>
      <c r="R795" s="236">
        <f t="shared" si="132"/>
        <v>15.68</v>
      </c>
      <c r="S795" s="237">
        <v>0</v>
      </c>
      <c r="T795" s="236">
        <f t="shared" si="133"/>
        <v>0</v>
      </c>
      <c r="U795" s="236">
        <f t="shared" si="134"/>
        <v>0</v>
      </c>
      <c r="V795" s="236">
        <f t="shared" si="135"/>
        <v>0</v>
      </c>
      <c r="W795" s="236">
        <f t="shared" si="136"/>
        <v>0</v>
      </c>
      <c r="X795" s="236">
        <f t="shared" si="137"/>
        <v>15.68</v>
      </c>
      <c r="Y795" s="238">
        <f t="shared" si="140"/>
        <v>15.68</v>
      </c>
      <c r="Z795" s="238">
        <f t="shared" si="141"/>
        <v>0</v>
      </c>
      <c r="AB795" s="219">
        <v>15.68</v>
      </c>
      <c r="AC795" s="462">
        <f t="shared" si="142"/>
        <v>0</v>
      </c>
    </row>
    <row r="796" spans="1:29" x14ac:dyDescent="0.25">
      <c r="A796" s="191" t="s">
        <v>1423</v>
      </c>
      <c r="B796" s="228" t="s">
        <v>2083</v>
      </c>
      <c r="C796" s="193" t="s">
        <v>2084</v>
      </c>
      <c r="D796" s="193"/>
      <c r="E796" s="194">
        <v>840</v>
      </c>
      <c r="F796" s="229">
        <v>840</v>
      </c>
      <c r="G796" s="230" t="s">
        <v>33</v>
      </c>
      <c r="H796" s="231">
        <v>0</v>
      </c>
      <c r="I796" s="251">
        <v>0</v>
      </c>
      <c r="J796" s="232">
        <v>0</v>
      </c>
      <c r="K796" s="232">
        <v>0</v>
      </c>
      <c r="L796" s="233">
        <v>0</v>
      </c>
      <c r="M796" s="232">
        <f t="shared" si="138"/>
        <v>0</v>
      </c>
      <c r="N796" s="234">
        <v>0</v>
      </c>
      <c r="O796" s="232">
        <f t="shared" si="139"/>
        <v>0</v>
      </c>
      <c r="P796" s="242"/>
      <c r="Q796" s="216"/>
      <c r="R796" s="236">
        <f t="shared" si="132"/>
        <v>0</v>
      </c>
      <c r="S796" s="237">
        <v>0</v>
      </c>
      <c r="T796" s="236">
        <f t="shared" si="133"/>
        <v>0</v>
      </c>
      <c r="U796" s="236">
        <f t="shared" si="134"/>
        <v>0</v>
      </c>
      <c r="V796" s="236">
        <f t="shared" si="135"/>
        <v>0</v>
      </c>
      <c r="W796" s="236">
        <f t="shared" si="136"/>
        <v>0</v>
      </c>
      <c r="X796" s="236">
        <f t="shared" si="137"/>
        <v>0</v>
      </c>
      <c r="Y796" s="238">
        <f t="shared" si="140"/>
        <v>0</v>
      </c>
      <c r="Z796" s="238">
        <f t="shared" si="141"/>
        <v>0</v>
      </c>
      <c r="AB796" s="219">
        <v>0</v>
      </c>
      <c r="AC796" s="462">
        <f t="shared" si="142"/>
        <v>0</v>
      </c>
    </row>
    <row r="797" spans="1:29" x14ac:dyDescent="0.25">
      <c r="A797" s="191" t="s">
        <v>1423</v>
      </c>
      <c r="B797" s="228" t="s">
        <v>2085</v>
      </c>
      <c r="C797" s="193" t="s">
        <v>2086</v>
      </c>
      <c r="D797" s="193"/>
      <c r="E797" s="194">
        <v>330.75</v>
      </c>
      <c r="F797" s="229">
        <v>330.75</v>
      </c>
      <c r="G797" s="230" t="s">
        <v>76</v>
      </c>
      <c r="H797" s="231">
        <v>5</v>
      </c>
      <c r="I797" s="251">
        <v>0</v>
      </c>
      <c r="J797" s="232">
        <v>0</v>
      </c>
      <c r="K797" s="232">
        <v>2</v>
      </c>
      <c r="L797" s="233">
        <v>0</v>
      </c>
      <c r="M797" s="232">
        <f t="shared" si="138"/>
        <v>3</v>
      </c>
      <c r="N797" s="234">
        <v>3</v>
      </c>
      <c r="O797" s="232">
        <f t="shared" si="139"/>
        <v>0</v>
      </c>
      <c r="P797" s="242"/>
      <c r="Q797" s="216"/>
      <c r="R797" s="236">
        <f t="shared" si="132"/>
        <v>1653.75</v>
      </c>
      <c r="S797" s="237">
        <v>0</v>
      </c>
      <c r="T797" s="236">
        <f t="shared" si="133"/>
        <v>0</v>
      </c>
      <c r="U797" s="236">
        <f t="shared" si="134"/>
        <v>0</v>
      </c>
      <c r="V797" s="236">
        <f t="shared" si="135"/>
        <v>661.5</v>
      </c>
      <c r="W797" s="236">
        <f t="shared" si="136"/>
        <v>0</v>
      </c>
      <c r="X797" s="236">
        <f t="shared" si="137"/>
        <v>992.25</v>
      </c>
      <c r="Y797" s="238">
        <f t="shared" si="140"/>
        <v>992.25</v>
      </c>
      <c r="Z797" s="238">
        <f t="shared" si="141"/>
        <v>0</v>
      </c>
      <c r="AB797" s="219">
        <v>1653.75</v>
      </c>
      <c r="AC797" s="462">
        <f t="shared" si="142"/>
        <v>0</v>
      </c>
    </row>
    <row r="798" spans="1:29" ht="18" x14ac:dyDescent="0.25">
      <c r="A798" s="191" t="s">
        <v>1053</v>
      </c>
      <c r="B798" s="228" t="s">
        <v>1236</v>
      </c>
      <c r="C798" s="193" t="s">
        <v>1237</v>
      </c>
      <c r="D798" s="193"/>
      <c r="E798" s="194">
        <v>0</v>
      </c>
      <c r="F798" s="229">
        <v>0</v>
      </c>
      <c r="G798" s="230" t="s">
        <v>33</v>
      </c>
      <c r="H798" s="231">
        <v>0</v>
      </c>
      <c r="I798" s="251">
        <v>0</v>
      </c>
      <c r="J798" s="232">
        <v>0</v>
      </c>
      <c r="K798" s="232">
        <v>0</v>
      </c>
      <c r="L798" s="233">
        <v>0</v>
      </c>
      <c r="M798" s="232">
        <f t="shared" si="138"/>
        <v>0</v>
      </c>
      <c r="N798" s="234">
        <v>0</v>
      </c>
      <c r="O798" s="232">
        <f t="shared" si="139"/>
        <v>0</v>
      </c>
      <c r="P798" s="243"/>
      <c r="Q798" s="216"/>
      <c r="R798" s="236">
        <f t="shared" si="132"/>
        <v>0</v>
      </c>
      <c r="S798" s="237">
        <v>0</v>
      </c>
      <c r="T798" s="236">
        <f t="shared" si="133"/>
        <v>0</v>
      </c>
      <c r="U798" s="236">
        <f t="shared" si="134"/>
        <v>0</v>
      </c>
      <c r="V798" s="236">
        <f t="shared" si="135"/>
        <v>0</v>
      </c>
      <c r="W798" s="236">
        <f t="shared" si="136"/>
        <v>0</v>
      </c>
      <c r="X798" s="236">
        <f t="shared" si="137"/>
        <v>0</v>
      </c>
      <c r="Y798" s="238">
        <f t="shared" si="140"/>
        <v>0</v>
      </c>
      <c r="Z798" s="238">
        <f t="shared" si="141"/>
        <v>0</v>
      </c>
      <c r="AB798" s="219">
        <v>0</v>
      </c>
      <c r="AC798" s="462">
        <f t="shared" si="142"/>
        <v>0</v>
      </c>
    </row>
    <row r="799" spans="1:29" ht="30" x14ac:dyDescent="0.25">
      <c r="A799" s="191" t="s">
        <v>1053</v>
      </c>
      <c r="B799" s="228" t="s">
        <v>1238</v>
      </c>
      <c r="C799" s="193" t="s">
        <v>1239</v>
      </c>
      <c r="D799" s="193"/>
      <c r="E799" s="194">
        <v>140.27000000000001</v>
      </c>
      <c r="F799" s="229">
        <v>140.27000000000001</v>
      </c>
      <c r="G799" s="230" t="s">
        <v>33</v>
      </c>
      <c r="H799" s="231">
        <v>0</v>
      </c>
      <c r="I799" s="251">
        <v>0</v>
      </c>
      <c r="J799" s="232">
        <v>0</v>
      </c>
      <c r="K799" s="232">
        <v>0</v>
      </c>
      <c r="L799" s="233">
        <v>0</v>
      </c>
      <c r="M799" s="232">
        <f t="shared" si="138"/>
        <v>0</v>
      </c>
      <c r="N799" s="234">
        <v>0</v>
      </c>
      <c r="O799" s="232">
        <f t="shared" si="139"/>
        <v>0</v>
      </c>
      <c r="P799" s="242"/>
      <c r="Q799" s="216"/>
      <c r="R799" s="236">
        <f t="shared" si="132"/>
        <v>0</v>
      </c>
      <c r="S799" s="237">
        <v>0</v>
      </c>
      <c r="T799" s="236">
        <f t="shared" si="133"/>
        <v>0</v>
      </c>
      <c r="U799" s="236">
        <f t="shared" si="134"/>
        <v>0</v>
      </c>
      <c r="V799" s="236">
        <f t="shared" si="135"/>
        <v>0</v>
      </c>
      <c r="W799" s="236">
        <f t="shared" si="136"/>
        <v>0</v>
      </c>
      <c r="X799" s="236">
        <f t="shared" si="137"/>
        <v>0</v>
      </c>
      <c r="Y799" s="238">
        <f t="shared" si="140"/>
        <v>0</v>
      </c>
      <c r="Z799" s="238">
        <f t="shared" si="141"/>
        <v>0</v>
      </c>
      <c r="AB799" s="219">
        <v>0</v>
      </c>
      <c r="AC799" s="462">
        <f t="shared" si="142"/>
        <v>0</v>
      </c>
    </row>
    <row r="800" spans="1:29" ht="18" x14ac:dyDescent="0.25">
      <c r="A800" s="191" t="s">
        <v>1601</v>
      </c>
      <c r="B800" s="228" t="s">
        <v>1628</v>
      </c>
      <c r="C800" s="193" t="s">
        <v>1629</v>
      </c>
      <c r="D800" s="193"/>
      <c r="E800" s="194">
        <v>215.52</v>
      </c>
      <c r="F800" s="229">
        <v>215.52</v>
      </c>
      <c r="G800" s="230" t="s">
        <v>33</v>
      </c>
      <c r="H800" s="231">
        <v>1</v>
      </c>
      <c r="I800" s="251">
        <v>0</v>
      </c>
      <c r="J800" s="232">
        <v>0</v>
      </c>
      <c r="K800" s="232">
        <v>0</v>
      </c>
      <c r="L800" s="233">
        <v>0</v>
      </c>
      <c r="M800" s="232">
        <f t="shared" si="138"/>
        <v>1</v>
      </c>
      <c r="N800" s="234">
        <v>1</v>
      </c>
      <c r="O800" s="232">
        <f t="shared" si="139"/>
        <v>0</v>
      </c>
      <c r="P800" s="242"/>
      <c r="Q800" s="216"/>
      <c r="R800" s="236">
        <f t="shared" si="132"/>
        <v>215.52</v>
      </c>
      <c r="S800" s="237">
        <v>0</v>
      </c>
      <c r="T800" s="236">
        <f t="shared" si="133"/>
        <v>0</v>
      </c>
      <c r="U800" s="236">
        <f t="shared" si="134"/>
        <v>0</v>
      </c>
      <c r="V800" s="236">
        <f t="shared" si="135"/>
        <v>0</v>
      </c>
      <c r="W800" s="236">
        <f t="shared" si="136"/>
        <v>0</v>
      </c>
      <c r="X800" s="236">
        <f t="shared" si="137"/>
        <v>215.52</v>
      </c>
      <c r="Y800" s="238">
        <f t="shared" si="140"/>
        <v>215.52</v>
      </c>
      <c r="Z800" s="238">
        <f t="shared" si="141"/>
        <v>0</v>
      </c>
      <c r="AB800" s="219">
        <v>215.52</v>
      </c>
      <c r="AC800" s="462">
        <f t="shared" si="142"/>
        <v>0</v>
      </c>
    </row>
    <row r="801" spans="1:29" ht="18" x14ac:dyDescent="0.25">
      <c r="A801" s="191" t="s">
        <v>1601</v>
      </c>
      <c r="B801" s="228" t="s">
        <v>1630</v>
      </c>
      <c r="C801" s="193" t="s">
        <v>1631</v>
      </c>
      <c r="D801" s="193"/>
      <c r="E801" s="194">
        <v>435</v>
      </c>
      <c r="F801" s="229">
        <v>435</v>
      </c>
      <c r="G801" s="230" t="s">
        <v>33</v>
      </c>
      <c r="H801" s="231">
        <v>2</v>
      </c>
      <c r="I801" s="251">
        <v>0</v>
      </c>
      <c r="J801" s="232">
        <v>0</v>
      </c>
      <c r="K801" s="232">
        <v>0</v>
      </c>
      <c r="L801" s="233">
        <v>0</v>
      </c>
      <c r="M801" s="232">
        <f t="shared" si="138"/>
        <v>2</v>
      </c>
      <c r="N801" s="234">
        <v>2</v>
      </c>
      <c r="O801" s="232">
        <f t="shared" si="139"/>
        <v>0</v>
      </c>
      <c r="P801" s="243"/>
      <c r="Q801" s="216"/>
      <c r="R801" s="236">
        <f t="shared" si="132"/>
        <v>870</v>
      </c>
      <c r="S801" s="237">
        <v>0</v>
      </c>
      <c r="T801" s="236">
        <f t="shared" si="133"/>
        <v>0</v>
      </c>
      <c r="U801" s="236">
        <f t="shared" si="134"/>
        <v>0</v>
      </c>
      <c r="V801" s="236">
        <f t="shared" si="135"/>
        <v>0</v>
      </c>
      <c r="W801" s="236">
        <f t="shared" si="136"/>
        <v>0</v>
      </c>
      <c r="X801" s="236">
        <f t="shared" si="137"/>
        <v>870</v>
      </c>
      <c r="Y801" s="238">
        <f t="shared" si="140"/>
        <v>870</v>
      </c>
      <c r="Z801" s="238">
        <f t="shared" si="141"/>
        <v>0</v>
      </c>
      <c r="AB801" s="219">
        <v>870</v>
      </c>
      <c r="AC801" s="462">
        <f t="shared" si="142"/>
        <v>0</v>
      </c>
    </row>
    <row r="802" spans="1:29" ht="30" x14ac:dyDescent="0.25">
      <c r="A802" s="191" t="s">
        <v>674</v>
      </c>
      <c r="B802" s="228" t="s">
        <v>938</v>
      </c>
      <c r="C802" s="193" t="s">
        <v>939</v>
      </c>
      <c r="D802" s="193"/>
      <c r="E802" s="194">
        <v>195</v>
      </c>
      <c r="F802" s="229">
        <v>195</v>
      </c>
      <c r="G802" s="230" t="s">
        <v>33</v>
      </c>
      <c r="H802" s="231">
        <v>0</v>
      </c>
      <c r="I802" s="251">
        <v>0</v>
      </c>
      <c r="J802" s="232">
        <v>0</v>
      </c>
      <c r="K802" s="232">
        <v>0</v>
      </c>
      <c r="L802" s="233">
        <v>0</v>
      </c>
      <c r="M802" s="232">
        <f t="shared" si="138"/>
        <v>0</v>
      </c>
      <c r="N802" s="234">
        <v>0</v>
      </c>
      <c r="O802" s="232">
        <f t="shared" si="139"/>
        <v>0</v>
      </c>
      <c r="P802" s="242"/>
      <c r="Q802" s="216"/>
      <c r="R802" s="236">
        <f t="shared" si="132"/>
        <v>0</v>
      </c>
      <c r="S802" s="237">
        <v>0</v>
      </c>
      <c r="T802" s="236">
        <f t="shared" si="133"/>
        <v>0</v>
      </c>
      <c r="U802" s="236">
        <f t="shared" si="134"/>
        <v>0</v>
      </c>
      <c r="V802" s="236">
        <f t="shared" si="135"/>
        <v>0</v>
      </c>
      <c r="W802" s="236">
        <f t="shared" si="136"/>
        <v>0</v>
      </c>
      <c r="X802" s="236">
        <f t="shared" si="137"/>
        <v>0</v>
      </c>
      <c r="Y802" s="238">
        <f t="shared" si="140"/>
        <v>0</v>
      </c>
      <c r="Z802" s="238">
        <f t="shared" si="141"/>
        <v>0</v>
      </c>
      <c r="AB802" s="219">
        <v>0</v>
      </c>
      <c r="AC802" s="462">
        <f t="shared" si="142"/>
        <v>0</v>
      </c>
    </row>
    <row r="803" spans="1:29" ht="30" x14ac:dyDescent="0.25">
      <c r="A803" s="191" t="s">
        <v>1739</v>
      </c>
      <c r="B803" s="228" t="s">
        <v>1843</v>
      </c>
      <c r="C803" s="193" t="s">
        <v>1844</v>
      </c>
      <c r="D803" s="193"/>
      <c r="E803" s="205">
        <v>1594.57</v>
      </c>
      <c r="F803" s="255">
        <v>1594.57</v>
      </c>
      <c r="G803" s="230" t="s">
        <v>33</v>
      </c>
      <c r="H803" s="231">
        <v>1</v>
      </c>
      <c r="I803" s="251">
        <v>0</v>
      </c>
      <c r="J803" s="232">
        <v>0</v>
      </c>
      <c r="K803" s="232">
        <v>0</v>
      </c>
      <c r="L803" s="233">
        <v>0</v>
      </c>
      <c r="M803" s="232">
        <f t="shared" si="138"/>
        <v>1</v>
      </c>
      <c r="N803" s="234">
        <v>1</v>
      </c>
      <c r="O803" s="232">
        <f t="shared" si="139"/>
        <v>0</v>
      </c>
      <c r="P803" s="243"/>
      <c r="Q803" s="216"/>
      <c r="R803" s="236">
        <f t="shared" si="132"/>
        <v>1594.57</v>
      </c>
      <c r="S803" s="237">
        <v>0</v>
      </c>
      <c r="T803" s="236">
        <f t="shared" si="133"/>
        <v>0</v>
      </c>
      <c r="U803" s="236">
        <f t="shared" si="134"/>
        <v>0</v>
      </c>
      <c r="V803" s="236">
        <f t="shared" si="135"/>
        <v>0</v>
      </c>
      <c r="W803" s="236">
        <f t="shared" si="136"/>
        <v>0</v>
      </c>
      <c r="X803" s="236">
        <f t="shared" si="137"/>
        <v>1594.57</v>
      </c>
      <c r="Y803" s="238">
        <f t="shared" si="140"/>
        <v>1594.57</v>
      </c>
      <c r="Z803" s="238">
        <f t="shared" si="141"/>
        <v>0</v>
      </c>
      <c r="AB803" s="219">
        <v>1594.57</v>
      </c>
      <c r="AC803" s="462">
        <f t="shared" si="142"/>
        <v>0</v>
      </c>
    </row>
    <row r="804" spans="1:29" ht="30" x14ac:dyDescent="0.25">
      <c r="A804" s="191" t="s">
        <v>674</v>
      </c>
      <c r="B804" s="228" t="s">
        <v>940</v>
      </c>
      <c r="C804" s="193" t="s">
        <v>941</v>
      </c>
      <c r="D804" s="193"/>
      <c r="E804" s="194">
        <v>0.64</v>
      </c>
      <c r="F804" s="229">
        <v>0.64</v>
      </c>
      <c r="G804" s="230" t="s">
        <v>33</v>
      </c>
      <c r="H804" s="231">
        <v>0</v>
      </c>
      <c r="I804" s="251">
        <v>0</v>
      </c>
      <c r="J804" s="232">
        <v>0</v>
      </c>
      <c r="K804" s="232">
        <v>0</v>
      </c>
      <c r="L804" s="233">
        <v>0</v>
      </c>
      <c r="M804" s="232">
        <f t="shared" si="138"/>
        <v>0</v>
      </c>
      <c r="N804" s="234">
        <v>0</v>
      </c>
      <c r="O804" s="232">
        <f t="shared" si="139"/>
        <v>0</v>
      </c>
      <c r="P804" s="243"/>
      <c r="Q804" s="216"/>
      <c r="R804" s="236">
        <f t="shared" si="132"/>
        <v>0</v>
      </c>
      <c r="S804" s="237">
        <v>0</v>
      </c>
      <c r="T804" s="236">
        <f t="shared" si="133"/>
        <v>0</v>
      </c>
      <c r="U804" s="236">
        <f t="shared" si="134"/>
        <v>0</v>
      </c>
      <c r="V804" s="236">
        <f t="shared" si="135"/>
        <v>0</v>
      </c>
      <c r="W804" s="236">
        <f t="shared" si="136"/>
        <v>0</v>
      </c>
      <c r="X804" s="236">
        <f t="shared" si="137"/>
        <v>0</v>
      </c>
      <c r="Y804" s="238">
        <f t="shared" si="140"/>
        <v>0</v>
      </c>
      <c r="Z804" s="238">
        <f t="shared" si="141"/>
        <v>0</v>
      </c>
      <c r="AB804" s="219">
        <v>0</v>
      </c>
      <c r="AC804" s="462">
        <f t="shared" si="142"/>
        <v>0</v>
      </c>
    </row>
    <row r="805" spans="1:29" ht="30" x14ac:dyDescent="0.25">
      <c r="A805" s="191" t="s">
        <v>674</v>
      </c>
      <c r="B805" s="228" t="s">
        <v>942</v>
      </c>
      <c r="C805" s="193" t="s">
        <v>943</v>
      </c>
      <c r="D805" s="193"/>
      <c r="E805" s="194">
        <v>0.3</v>
      </c>
      <c r="F805" s="229">
        <v>0.3</v>
      </c>
      <c r="G805" s="230" t="s">
        <v>33</v>
      </c>
      <c r="H805" s="231">
        <v>0</v>
      </c>
      <c r="I805" s="251">
        <v>0</v>
      </c>
      <c r="J805" s="232">
        <v>0</v>
      </c>
      <c r="K805" s="232">
        <v>0</v>
      </c>
      <c r="L805" s="233">
        <v>0</v>
      </c>
      <c r="M805" s="232">
        <f t="shared" si="138"/>
        <v>0</v>
      </c>
      <c r="N805" s="234">
        <v>0</v>
      </c>
      <c r="O805" s="232">
        <f t="shared" si="139"/>
        <v>0</v>
      </c>
      <c r="P805" s="243"/>
      <c r="Q805" s="216"/>
      <c r="R805" s="236">
        <f t="shared" si="132"/>
        <v>0</v>
      </c>
      <c r="S805" s="237">
        <v>0</v>
      </c>
      <c r="T805" s="236">
        <f t="shared" si="133"/>
        <v>0</v>
      </c>
      <c r="U805" s="236">
        <f t="shared" si="134"/>
        <v>0</v>
      </c>
      <c r="V805" s="236">
        <f t="shared" si="135"/>
        <v>0</v>
      </c>
      <c r="W805" s="236">
        <f t="shared" si="136"/>
        <v>0</v>
      </c>
      <c r="X805" s="236">
        <f t="shared" si="137"/>
        <v>0</v>
      </c>
      <c r="Y805" s="238">
        <f t="shared" si="140"/>
        <v>0</v>
      </c>
      <c r="Z805" s="238">
        <f t="shared" si="141"/>
        <v>0</v>
      </c>
      <c r="AB805" s="219">
        <v>0</v>
      </c>
      <c r="AC805" s="462">
        <f t="shared" si="142"/>
        <v>0</v>
      </c>
    </row>
    <row r="806" spans="1:29" ht="18" x14ac:dyDescent="0.25">
      <c r="A806" s="191" t="s">
        <v>27</v>
      </c>
      <c r="B806" s="228" t="s">
        <v>155</v>
      </c>
      <c r="C806" s="193" t="s">
        <v>156</v>
      </c>
      <c r="D806" s="193"/>
      <c r="E806" s="194">
        <v>95.2</v>
      </c>
      <c r="F806" s="229">
        <v>95.2</v>
      </c>
      <c r="G806" s="230" t="s">
        <v>33</v>
      </c>
      <c r="H806" s="231">
        <v>0</v>
      </c>
      <c r="I806" s="251">
        <v>0</v>
      </c>
      <c r="J806" s="232">
        <v>0</v>
      </c>
      <c r="K806" s="232">
        <v>0</v>
      </c>
      <c r="L806" s="233">
        <v>0</v>
      </c>
      <c r="M806" s="232">
        <f t="shared" si="138"/>
        <v>0</v>
      </c>
      <c r="N806" s="234">
        <v>0</v>
      </c>
      <c r="O806" s="232">
        <f t="shared" si="139"/>
        <v>0</v>
      </c>
      <c r="P806" s="243"/>
      <c r="Q806" s="216"/>
      <c r="R806" s="236">
        <f t="shared" si="132"/>
        <v>0</v>
      </c>
      <c r="S806" s="237">
        <v>0</v>
      </c>
      <c r="T806" s="236">
        <f t="shared" si="133"/>
        <v>0</v>
      </c>
      <c r="U806" s="236">
        <f t="shared" si="134"/>
        <v>0</v>
      </c>
      <c r="V806" s="236">
        <f t="shared" si="135"/>
        <v>0</v>
      </c>
      <c r="W806" s="236">
        <f t="shared" si="136"/>
        <v>0</v>
      </c>
      <c r="X806" s="236">
        <f t="shared" si="137"/>
        <v>0</v>
      </c>
      <c r="Y806" s="238">
        <f t="shared" si="140"/>
        <v>0</v>
      </c>
      <c r="Z806" s="238">
        <f t="shared" si="141"/>
        <v>0</v>
      </c>
      <c r="AB806" s="219">
        <v>0</v>
      </c>
      <c r="AC806" s="462">
        <f t="shared" si="142"/>
        <v>0</v>
      </c>
    </row>
    <row r="807" spans="1:29" ht="30" x14ac:dyDescent="0.25">
      <c r="A807" s="191"/>
      <c r="B807" s="228" t="s">
        <v>2482</v>
      </c>
      <c r="C807" s="228" t="s">
        <v>2638</v>
      </c>
      <c r="D807" s="228"/>
      <c r="E807" s="194">
        <v>54.64</v>
      </c>
      <c r="F807" s="229">
        <v>54.64</v>
      </c>
      <c r="G807" s="230" t="s">
        <v>33</v>
      </c>
      <c r="H807" s="231">
        <v>25</v>
      </c>
      <c r="I807" s="251">
        <v>0</v>
      </c>
      <c r="J807" s="232">
        <v>0</v>
      </c>
      <c r="K807" s="232">
        <v>10</v>
      </c>
      <c r="L807" s="233">
        <v>0</v>
      </c>
      <c r="M807" s="232">
        <f t="shared" si="138"/>
        <v>15</v>
      </c>
      <c r="N807" s="234">
        <v>15</v>
      </c>
      <c r="O807" s="232">
        <f t="shared" si="139"/>
        <v>0</v>
      </c>
      <c r="P807" s="244"/>
      <c r="Q807" s="216"/>
      <c r="R807" s="236">
        <f t="shared" si="132"/>
        <v>1366</v>
      </c>
      <c r="S807" s="237">
        <v>0</v>
      </c>
      <c r="T807" s="236">
        <f t="shared" si="133"/>
        <v>0</v>
      </c>
      <c r="U807" s="236">
        <f t="shared" si="134"/>
        <v>0</v>
      </c>
      <c r="V807" s="236">
        <f t="shared" si="135"/>
        <v>546.4</v>
      </c>
      <c r="W807" s="236">
        <f t="shared" si="136"/>
        <v>0</v>
      </c>
      <c r="X807" s="236">
        <f t="shared" si="137"/>
        <v>819.6</v>
      </c>
      <c r="Y807" s="238">
        <f t="shared" si="140"/>
        <v>819.6</v>
      </c>
      <c r="Z807" s="238">
        <f t="shared" si="141"/>
        <v>0</v>
      </c>
      <c r="AB807" s="219">
        <v>1366</v>
      </c>
      <c r="AC807" s="462">
        <f t="shared" si="142"/>
        <v>0</v>
      </c>
    </row>
    <row r="808" spans="1:29" ht="45" x14ac:dyDescent="0.25">
      <c r="A808" s="191" t="s">
        <v>228</v>
      </c>
      <c r="B808" s="228" t="s">
        <v>534</v>
      </c>
      <c r="C808" s="193" t="s">
        <v>535</v>
      </c>
      <c r="D808" s="193"/>
      <c r="E808" s="194">
        <v>346.03</v>
      </c>
      <c r="F808" s="229">
        <v>346.03</v>
      </c>
      <c r="G808" s="230" t="s">
        <v>33</v>
      </c>
      <c r="H808" s="231">
        <v>3</v>
      </c>
      <c r="I808" s="251">
        <v>0</v>
      </c>
      <c r="J808" s="232">
        <v>0</v>
      </c>
      <c r="K808" s="232">
        <v>0</v>
      </c>
      <c r="L808" s="233">
        <v>0</v>
      </c>
      <c r="M808" s="232">
        <f t="shared" si="138"/>
        <v>3</v>
      </c>
      <c r="N808" s="234">
        <v>3</v>
      </c>
      <c r="O808" s="232">
        <f t="shared" si="139"/>
        <v>0</v>
      </c>
      <c r="P808" s="243"/>
      <c r="Q808" s="216"/>
      <c r="R808" s="236">
        <f t="shared" si="132"/>
        <v>1038.0899999999999</v>
      </c>
      <c r="S808" s="237">
        <v>0</v>
      </c>
      <c r="T808" s="236">
        <f t="shared" si="133"/>
        <v>0</v>
      </c>
      <c r="U808" s="236">
        <f t="shared" si="134"/>
        <v>0</v>
      </c>
      <c r="V808" s="236">
        <f t="shared" si="135"/>
        <v>0</v>
      </c>
      <c r="W808" s="236">
        <f t="shared" si="136"/>
        <v>0</v>
      </c>
      <c r="X808" s="236">
        <f t="shared" si="137"/>
        <v>1038.0899999999999</v>
      </c>
      <c r="Y808" s="238">
        <f t="shared" si="140"/>
        <v>1038.0899999999999</v>
      </c>
      <c r="Z808" s="238">
        <f t="shared" si="141"/>
        <v>0</v>
      </c>
      <c r="AB808" s="219">
        <v>1038.0899999999999</v>
      </c>
      <c r="AC808" s="462">
        <f t="shared" si="142"/>
        <v>0</v>
      </c>
    </row>
    <row r="809" spans="1:29" ht="30" x14ac:dyDescent="0.25">
      <c r="A809" s="191" t="s">
        <v>228</v>
      </c>
      <c r="B809" s="228" t="s">
        <v>536</v>
      </c>
      <c r="C809" s="193" t="s">
        <v>537</v>
      </c>
      <c r="D809" s="193"/>
      <c r="E809" s="194">
        <v>0</v>
      </c>
      <c r="F809" s="229">
        <v>0</v>
      </c>
      <c r="G809" s="230" t="s">
        <v>33</v>
      </c>
      <c r="H809" s="231">
        <v>0</v>
      </c>
      <c r="I809" s="251">
        <v>0</v>
      </c>
      <c r="J809" s="232">
        <v>0</v>
      </c>
      <c r="K809" s="232">
        <v>0</v>
      </c>
      <c r="L809" s="233">
        <v>0</v>
      </c>
      <c r="M809" s="232">
        <f t="shared" si="138"/>
        <v>0</v>
      </c>
      <c r="N809" s="234">
        <v>0</v>
      </c>
      <c r="O809" s="232">
        <f t="shared" si="139"/>
        <v>0</v>
      </c>
      <c r="P809" s="243"/>
      <c r="Q809" s="216"/>
      <c r="R809" s="236">
        <f t="shared" si="132"/>
        <v>0</v>
      </c>
      <c r="S809" s="237">
        <v>0</v>
      </c>
      <c r="T809" s="236">
        <f t="shared" si="133"/>
        <v>0</v>
      </c>
      <c r="U809" s="236">
        <f t="shared" si="134"/>
        <v>0</v>
      </c>
      <c r="V809" s="236">
        <f t="shared" si="135"/>
        <v>0</v>
      </c>
      <c r="W809" s="236">
        <f t="shared" si="136"/>
        <v>0</v>
      </c>
      <c r="X809" s="236">
        <f t="shared" si="137"/>
        <v>0</v>
      </c>
      <c r="Y809" s="238">
        <f t="shared" si="140"/>
        <v>0</v>
      </c>
      <c r="Z809" s="238">
        <f t="shared" si="141"/>
        <v>0</v>
      </c>
      <c r="AB809" s="219">
        <v>0</v>
      </c>
      <c r="AC809" s="462">
        <f t="shared" si="142"/>
        <v>0</v>
      </c>
    </row>
    <row r="810" spans="1:29" ht="18" x14ac:dyDescent="0.25">
      <c r="A810" s="191" t="s">
        <v>27</v>
      </c>
      <c r="B810" s="228" t="s">
        <v>157</v>
      </c>
      <c r="C810" s="193" t="s">
        <v>158</v>
      </c>
      <c r="D810" s="193"/>
      <c r="E810" s="194">
        <v>60.32</v>
      </c>
      <c r="F810" s="229">
        <v>60.32</v>
      </c>
      <c r="G810" s="230" t="s">
        <v>159</v>
      </c>
      <c r="H810" s="231">
        <v>5</v>
      </c>
      <c r="I810" s="251">
        <v>0</v>
      </c>
      <c r="J810" s="232">
        <v>0</v>
      </c>
      <c r="K810" s="232">
        <v>0</v>
      </c>
      <c r="L810" s="233">
        <v>0</v>
      </c>
      <c r="M810" s="232">
        <f t="shared" si="138"/>
        <v>5</v>
      </c>
      <c r="N810" s="234">
        <v>5</v>
      </c>
      <c r="O810" s="232">
        <f t="shared" si="139"/>
        <v>0</v>
      </c>
      <c r="P810" s="242"/>
      <c r="Q810" s="216"/>
      <c r="R810" s="236">
        <f t="shared" si="132"/>
        <v>301.60000000000002</v>
      </c>
      <c r="S810" s="237">
        <v>0</v>
      </c>
      <c r="T810" s="236">
        <f t="shared" si="133"/>
        <v>0</v>
      </c>
      <c r="U810" s="236">
        <f t="shared" si="134"/>
        <v>0</v>
      </c>
      <c r="V810" s="236">
        <f t="shared" si="135"/>
        <v>0</v>
      </c>
      <c r="W810" s="236">
        <f t="shared" si="136"/>
        <v>0</v>
      </c>
      <c r="X810" s="236">
        <f t="shared" si="137"/>
        <v>301.60000000000002</v>
      </c>
      <c r="Y810" s="238">
        <f t="shared" si="140"/>
        <v>301.60000000000002</v>
      </c>
      <c r="Z810" s="238">
        <f t="shared" si="141"/>
        <v>0</v>
      </c>
      <c r="AB810" s="219">
        <v>301.60000000000002</v>
      </c>
      <c r="AC810" s="462">
        <f t="shared" si="142"/>
        <v>0</v>
      </c>
    </row>
    <row r="811" spans="1:29" x14ac:dyDescent="0.25">
      <c r="A811" s="191" t="s">
        <v>1423</v>
      </c>
      <c r="B811" s="228" t="s">
        <v>2088</v>
      </c>
      <c r="C811" s="202" t="s">
        <v>2089</v>
      </c>
      <c r="D811" s="491" t="s">
        <v>2655</v>
      </c>
      <c r="E811" s="203">
        <v>585.01</v>
      </c>
      <c r="F811" s="250">
        <v>870</v>
      </c>
      <c r="G811" s="316" t="s">
        <v>76</v>
      </c>
      <c r="H811" s="317">
        <v>0</v>
      </c>
      <c r="I811" s="251">
        <v>1</v>
      </c>
      <c r="J811" s="251">
        <v>0</v>
      </c>
      <c r="K811" s="251">
        <v>1</v>
      </c>
      <c r="L811" s="318">
        <v>0</v>
      </c>
      <c r="M811" s="232">
        <f t="shared" si="138"/>
        <v>0</v>
      </c>
      <c r="N811" s="252">
        <v>0</v>
      </c>
      <c r="O811" s="232">
        <f t="shared" si="139"/>
        <v>0</v>
      </c>
      <c r="P811" s="320"/>
      <c r="Q811" s="216"/>
      <c r="R811" s="236">
        <f t="shared" si="132"/>
        <v>0</v>
      </c>
      <c r="S811" s="237">
        <v>0</v>
      </c>
      <c r="T811" s="489">
        <f t="shared" si="133"/>
        <v>870</v>
      </c>
      <c r="U811" s="236">
        <f t="shared" si="134"/>
        <v>0</v>
      </c>
      <c r="V811" s="236">
        <f t="shared" si="135"/>
        <v>870</v>
      </c>
      <c r="W811" s="236">
        <f t="shared" si="136"/>
        <v>0</v>
      </c>
      <c r="X811" s="236">
        <f t="shared" si="137"/>
        <v>0</v>
      </c>
      <c r="Y811" s="238">
        <f t="shared" si="140"/>
        <v>0</v>
      </c>
      <c r="Z811" s="238">
        <f t="shared" si="141"/>
        <v>0</v>
      </c>
      <c r="AB811" s="219">
        <v>0</v>
      </c>
      <c r="AC811" s="462">
        <f t="shared" si="142"/>
        <v>0</v>
      </c>
    </row>
    <row r="812" spans="1:29" ht="18" x14ac:dyDescent="0.25">
      <c r="A812" s="191" t="s">
        <v>674</v>
      </c>
      <c r="B812" s="228" t="s">
        <v>944</v>
      </c>
      <c r="C812" s="193" t="s">
        <v>945</v>
      </c>
      <c r="D812" s="193"/>
      <c r="E812" s="194">
        <v>179.01</v>
      </c>
      <c r="F812" s="229">
        <v>179.01</v>
      </c>
      <c r="G812" s="230" t="s">
        <v>76</v>
      </c>
      <c r="H812" s="231">
        <v>0</v>
      </c>
      <c r="I812" s="251">
        <v>0</v>
      </c>
      <c r="J812" s="232">
        <v>0</v>
      </c>
      <c r="K812" s="232">
        <v>0</v>
      </c>
      <c r="L812" s="233">
        <v>0</v>
      </c>
      <c r="M812" s="232">
        <f t="shared" si="138"/>
        <v>0</v>
      </c>
      <c r="N812" s="234">
        <v>0</v>
      </c>
      <c r="O812" s="232">
        <f t="shared" si="139"/>
        <v>0</v>
      </c>
      <c r="P812" s="243"/>
      <c r="Q812" s="216"/>
      <c r="R812" s="236">
        <f t="shared" si="132"/>
        <v>0</v>
      </c>
      <c r="S812" s="237">
        <v>0</v>
      </c>
      <c r="T812" s="236">
        <f t="shared" si="133"/>
        <v>0</v>
      </c>
      <c r="U812" s="236">
        <f t="shared" si="134"/>
        <v>0</v>
      </c>
      <c r="V812" s="236">
        <f t="shared" si="135"/>
        <v>0</v>
      </c>
      <c r="W812" s="236">
        <f t="shared" si="136"/>
        <v>0</v>
      </c>
      <c r="X812" s="236">
        <f t="shared" si="137"/>
        <v>0</v>
      </c>
      <c r="Y812" s="238">
        <f t="shared" si="140"/>
        <v>0</v>
      </c>
      <c r="Z812" s="238">
        <f t="shared" si="141"/>
        <v>0</v>
      </c>
      <c r="AB812" s="219">
        <v>0</v>
      </c>
      <c r="AC812" s="462">
        <f t="shared" si="142"/>
        <v>0</v>
      </c>
    </row>
    <row r="813" spans="1:29" ht="18" x14ac:dyDescent="0.25">
      <c r="A813" s="191" t="s">
        <v>674</v>
      </c>
      <c r="B813" s="228" t="s">
        <v>946</v>
      </c>
      <c r="C813" s="193" t="s">
        <v>947</v>
      </c>
      <c r="D813" s="193"/>
      <c r="E813" s="194">
        <v>34.479999999999997</v>
      </c>
      <c r="F813" s="229">
        <v>34.479999999999997</v>
      </c>
      <c r="G813" s="230" t="s">
        <v>33</v>
      </c>
      <c r="H813" s="231">
        <v>0</v>
      </c>
      <c r="I813" s="251">
        <v>0</v>
      </c>
      <c r="J813" s="232">
        <v>0</v>
      </c>
      <c r="K813" s="232">
        <v>0</v>
      </c>
      <c r="L813" s="233">
        <v>0</v>
      </c>
      <c r="M813" s="232">
        <f t="shared" si="138"/>
        <v>0</v>
      </c>
      <c r="N813" s="234">
        <v>0</v>
      </c>
      <c r="O813" s="232">
        <f t="shared" si="139"/>
        <v>0</v>
      </c>
      <c r="P813" s="243"/>
      <c r="Q813" s="216"/>
      <c r="R813" s="236">
        <f t="shared" si="132"/>
        <v>0</v>
      </c>
      <c r="S813" s="237">
        <v>0</v>
      </c>
      <c r="T813" s="236">
        <f t="shared" si="133"/>
        <v>0</v>
      </c>
      <c r="U813" s="236">
        <f t="shared" si="134"/>
        <v>0</v>
      </c>
      <c r="V813" s="236">
        <f t="shared" si="135"/>
        <v>0</v>
      </c>
      <c r="W813" s="236">
        <f t="shared" si="136"/>
        <v>0</v>
      </c>
      <c r="X813" s="236">
        <f t="shared" si="137"/>
        <v>0</v>
      </c>
      <c r="Y813" s="238">
        <f t="shared" si="140"/>
        <v>0</v>
      </c>
      <c r="Z813" s="238">
        <f t="shared" si="141"/>
        <v>0</v>
      </c>
      <c r="AB813" s="219">
        <v>0</v>
      </c>
      <c r="AC813" s="462">
        <f t="shared" si="142"/>
        <v>0</v>
      </c>
    </row>
    <row r="814" spans="1:29" ht="30" x14ac:dyDescent="0.25">
      <c r="A814" s="191" t="s">
        <v>674</v>
      </c>
      <c r="B814" s="228" t="s">
        <v>948</v>
      </c>
      <c r="C814" s="193" t="s">
        <v>949</v>
      </c>
      <c r="D814" s="193"/>
      <c r="E814" s="194">
        <v>37.979999999999997</v>
      </c>
      <c r="F814" s="229">
        <v>37.979999999999997</v>
      </c>
      <c r="G814" s="230" t="s">
        <v>33</v>
      </c>
      <c r="H814" s="231">
        <v>0</v>
      </c>
      <c r="I814" s="251">
        <v>0</v>
      </c>
      <c r="J814" s="232">
        <v>0</v>
      </c>
      <c r="K814" s="232">
        <v>0</v>
      </c>
      <c r="L814" s="233">
        <v>0</v>
      </c>
      <c r="M814" s="232">
        <f t="shared" si="138"/>
        <v>0</v>
      </c>
      <c r="N814" s="234">
        <v>0</v>
      </c>
      <c r="O814" s="232">
        <f t="shared" si="139"/>
        <v>0</v>
      </c>
      <c r="P814" s="243"/>
      <c r="Q814" s="216"/>
      <c r="R814" s="236">
        <f t="shared" si="132"/>
        <v>0</v>
      </c>
      <c r="S814" s="237">
        <v>0</v>
      </c>
      <c r="T814" s="236">
        <f t="shared" si="133"/>
        <v>0</v>
      </c>
      <c r="U814" s="236">
        <f t="shared" si="134"/>
        <v>0</v>
      </c>
      <c r="V814" s="236">
        <f t="shared" si="135"/>
        <v>0</v>
      </c>
      <c r="W814" s="236">
        <f t="shared" si="136"/>
        <v>0</v>
      </c>
      <c r="X814" s="236">
        <f t="shared" si="137"/>
        <v>0</v>
      </c>
      <c r="Y814" s="238">
        <f t="shared" si="140"/>
        <v>0</v>
      </c>
      <c r="Z814" s="238">
        <f t="shared" si="141"/>
        <v>0</v>
      </c>
      <c r="AB814" s="219">
        <v>0</v>
      </c>
      <c r="AC814" s="462">
        <f t="shared" si="142"/>
        <v>0</v>
      </c>
    </row>
    <row r="815" spans="1:29" ht="30" x14ac:dyDescent="0.25">
      <c r="A815" s="191" t="s">
        <v>674</v>
      </c>
      <c r="B815" s="228" t="s">
        <v>950</v>
      </c>
      <c r="C815" s="193" t="s">
        <v>951</v>
      </c>
      <c r="D815" s="193"/>
      <c r="E815" s="194">
        <v>69.599999999999994</v>
      </c>
      <c r="F815" s="229">
        <v>69.599999999999994</v>
      </c>
      <c r="G815" s="230" t="s">
        <v>33</v>
      </c>
      <c r="H815" s="231">
        <v>0</v>
      </c>
      <c r="I815" s="251">
        <v>0</v>
      </c>
      <c r="J815" s="232">
        <v>0</v>
      </c>
      <c r="K815" s="232">
        <v>0</v>
      </c>
      <c r="L815" s="233">
        <v>0</v>
      </c>
      <c r="M815" s="232">
        <f t="shared" si="138"/>
        <v>0</v>
      </c>
      <c r="N815" s="234">
        <v>0</v>
      </c>
      <c r="O815" s="232">
        <f t="shared" si="139"/>
        <v>0</v>
      </c>
      <c r="P815" s="243"/>
      <c r="Q815" s="216"/>
      <c r="R815" s="236">
        <f t="shared" si="132"/>
        <v>0</v>
      </c>
      <c r="S815" s="237">
        <v>0</v>
      </c>
      <c r="T815" s="236">
        <f t="shared" si="133"/>
        <v>0</v>
      </c>
      <c r="U815" s="236">
        <f t="shared" si="134"/>
        <v>0</v>
      </c>
      <c r="V815" s="236">
        <f t="shared" si="135"/>
        <v>0</v>
      </c>
      <c r="W815" s="236">
        <f t="shared" si="136"/>
        <v>0</v>
      </c>
      <c r="X815" s="236">
        <f t="shared" si="137"/>
        <v>0</v>
      </c>
      <c r="Y815" s="238">
        <f t="shared" si="140"/>
        <v>0</v>
      </c>
      <c r="Z815" s="238">
        <f t="shared" si="141"/>
        <v>0</v>
      </c>
      <c r="AB815" s="219">
        <v>0</v>
      </c>
      <c r="AC815" s="462">
        <f t="shared" si="142"/>
        <v>0</v>
      </c>
    </row>
    <row r="816" spans="1:29" ht="18" x14ac:dyDescent="0.25">
      <c r="A816" s="191" t="s">
        <v>674</v>
      </c>
      <c r="B816" s="228" t="s">
        <v>952</v>
      </c>
      <c r="C816" s="193" t="s">
        <v>953</v>
      </c>
      <c r="D816" s="193"/>
      <c r="E816" s="194">
        <v>15</v>
      </c>
      <c r="F816" s="229">
        <v>15</v>
      </c>
      <c r="G816" s="230" t="s">
        <v>33</v>
      </c>
      <c r="H816" s="231">
        <v>2</v>
      </c>
      <c r="I816" s="251">
        <v>0</v>
      </c>
      <c r="J816" s="232">
        <v>0</v>
      </c>
      <c r="K816" s="232">
        <v>0</v>
      </c>
      <c r="L816" s="233">
        <v>0</v>
      </c>
      <c r="M816" s="232">
        <f t="shared" si="138"/>
        <v>2</v>
      </c>
      <c r="N816" s="234">
        <v>2</v>
      </c>
      <c r="O816" s="232">
        <f t="shared" si="139"/>
        <v>0</v>
      </c>
      <c r="P816" s="243"/>
      <c r="Q816" s="216"/>
      <c r="R816" s="236">
        <f t="shared" si="132"/>
        <v>30</v>
      </c>
      <c r="S816" s="237">
        <v>0</v>
      </c>
      <c r="T816" s="236">
        <f t="shared" si="133"/>
        <v>0</v>
      </c>
      <c r="U816" s="236">
        <f t="shared" si="134"/>
        <v>0</v>
      </c>
      <c r="V816" s="236">
        <f t="shared" si="135"/>
        <v>0</v>
      </c>
      <c r="W816" s="236">
        <f t="shared" si="136"/>
        <v>0</v>
      </c>
      <c r="X816" s="236">
        <f t="shared" si="137"/>
        <v>30</v>
      </c>
      <c r="Y816" s="238">
        <f t="shared" si="140"/>
        <v>30</v>
      </c>
      <c r="Z816" s="238">
        <f t="shared" si="141"/>
        <v>0</v>
      </c>
      <c r="AB816" s="219">
        <v>30</v>
      </c>
      <c r="AC816" s="462">
        <f t="shared" si="142"/>
        <v>0</v>
      </c>
    </row>
    <row r="817" spans="1:29" ht="30" x14ac:dyDescent="0.25">
      <c r="A817" s="191" t="s">
        <v>1880</v>
      </c>
      <c r="B817" s="228" t="s">
        <v>1911</v>
      </c>
      <c r="C817" s="193" t="s">
        <v>1912</v>
      </c>
      <c r="D817" s="193"/>
      <c r="E817" s="194">
        <v>333.66</v>
      </c>
      <c r="F817" s="229">
        <v>333.66</v>
      </c>
      <c r="G817" s="230" t="s">
        <v>33</v>
      </c>
      <c r="H817" s="231">
        <v>1</v>
      </c>
      <c r="I817" s="251">
        <v>0</v>
      </c>
      <c r="J817" s="232">
        <v>0</v>
      </c>
      <c r="K817" s="232">
        <v>0</v>
      </c>
      <c r="L817" s="233">
        <v>0</v>
      </c>
      <c r="M817" s="232">
        <f t="shared" si="138"/>
        <v>1</v>
      </c>
      <c r="N817" s="234">
        <v>1</v>
      </c>
      <c r="O817" s="232">
        <f t="shared" si="139"/>
        <v>0</v>
      </c>
      <c r="P817" s="242"/>
      <c r="Q817" s="216"/>
      <c r="R817" s="236">
        <f t="shared" si="132"/>
        <v>333.66</v>
      </c>
      <c r="S817" s="237">
        <v>0</v>
      </c>
      <c r="T817" s="236">
        <f t="shared" si="133"/>
        <v>0</v>
      </c>
      <c r="U817" s="236">
        <f t="shared" si="134"/>
        <v>0</v>
      </c>
      <c r="V817" s="236">
        <f t="shared" si="135"/>
        <v>0</v>
      </c>
      <c r="W817" s="236">
        <f t="shared" si="136"/>
        <v>0</v>
      </c>
      <c r="X817" s="236">
        <f t="shared" si="137"/>
        <v>333.66</v>
      </c>
      <c r="Y817" s="238">
        <f t="shared" si="140"/>
        <v>333.66</v>
      </c>
      <c r="Z817" s="238">
        <f t="shared" si="141"/>
        <v>0</v>
      </c>
      <c r="AB817" s="219">
        <v>333.66</v>
      </c>
      <c r="AC817" s="462">
        <f t="shared" si="142"/>
        <v>0</v>
      </c>
    </row>
    <row r="818" spans="1:29" ht="18" x14ac:dyDescent="0.25">
      <c r="A818" s="191" t="s">
        <v>1270</v>
      </c>
      <c r="B818" s="228" t="s">
        <v>1532</v>
      </c>
      <c r="C818" s="193" t="s">
        <v>1533</v>
      </c>
      <c r="D818" s="193"/>
      <c r="E818" s="194">
        <v>441</v>
      </c>
      <c r="F818" s="229">
        <v>441</v>
      </c>
      <c r="G818" s="230" t="s">
        <v>33</v>
      </c>
      <c r="H818" s="231">
        <v>0</v>
      </c>
      <c r="I818" s="251">
        <v>0</v>
      </c>
      <c r="J818" s="232">
        <v>0</v>
      </c>
      <c r="K818" s="232">
        <v>0</v>
      </c>
      <c r="L818" s="233">
        <v>0</v>
      </c>
      <c r="M818" s="232">
        <f t="shared" si="138"/>
        <v>0</v>
      </c>
      <c r="N818" s="234">
        <v>0</v>
      </c>
      <c r="O818" s="232">
        <f t="shared" si="139"/>
        <v>0</v>
      </c>
      <c r="P818" s="242"/>
      <c r="Q818" s="216"/>
      <c r="R818" s="236">
        <f t="shared" si="132"/>
        <v>0</v>
      </c>
      <c r="S818" s="237">
        <v>0</v>
      </c>
      <c r="T818" s="236">
        <f t="shared" si="133"/>
        <v>0</v>
      </c>
      <c r="U818" s="236">
        <f t="shared" si="134"/>
        <v>0</v>
      </c>
      <c r="V818" s="236">
        <f t="shared" si="135"/>
        <v>0</v>
      </c>
      <c r="W818" s="236">
        <f t="shared" si="136"/>
        <v>0</v>
      </c>
      <c r="X818" s="236">
        <f t="shared" si="137"/>
        <v>0</v>
      </c>
      <c r="Y818" s="238">
        <f t="shared" si="140"/>
        <v>0</v>
      </c>
      <c r="Z818" s="238">
        <f t="shared" si="141"/>
        <v>0</v>
      </c>
      <c r="AB818" s="219">
        <v>0</v>
      </c>
      <c r="AC818" s="462">
        <f t="shared" si="142"/>
        <v>0</v>
      </c>
    </row>
    <row r="819" spans="1:29" ht="30" x14ac:dyDescent="0.25">
      <c r="A819" s="191" t="s">
        <v>1298</v>
      </c>
      <c r="B819" s="228" t="s">
        <v>1397</v>
      </c>
      <c r="C819" s="193" t="s">
        <v>1398</v>
      </c>
      <c r="D819" s="193"/>
      <c r="E819" s="194">
        <v>134.5</v>
      </c>
      <c r="F819" s="229">
        <v>134.5</v>
      </c>
      <c r="G819" s="230" t="s">
        <v>33</v>
      </c>
      <c r="H819" s="231">
        <v>3</v>
      </c>
      <c r="I819" s="251">
        <v>0</v>
      </c>
      <c r="J819" s="232">
        <v>0</v>
      </c>
      <c r="K819" s="232">
        <v>0</v>
      </c>
      <c r="L819" s="233">
        <v>0</v>
      </c>
      <c r="M819" s="232">
        <f t="shared" si="138"/>
        <v>3</v>
      </c>
      <c r="N819" s="234">
        <v>3</v>
      </c>
      <c r="O819" s="232">
        <f t="shared" si="139"/>
        <v>0</v>
      </c>
      <c r="P819" s="242"/>
      <c r="Q819" s="216"/>
      <c r="R819" s="236">
        <f t="shared" si="132"/>
        <v>403.5</v>
      </c>
      <c r="S819" s="237">
        <v>0</v>
      </c>
      <c r="T819" s="236">
        <f t="shared" si="133"/>
        <v>0</v>
      </c>
      <c r="U819" s="236">
        <f t="shared" si="134"/>
        <v>0</v>
      </c>
      <c r="V819" s="236">
        <f t="shared" si="135"/>
        <v>0</v>
      </c>
      <c r="W819" s="236">
        <f t="shared" si="136"/>
        <v>0</v>
      </c>
      <c r="X819" s="236">
        <f t="shared" si="137"/>
        <v>403.5</v>
      </c>
      <c r="Y819" s="238">
        <f t="shared" si="140"/>
        <v>403.5</v>
      </c>
      <c r="Z819" s="238">
        <f t="shared" si="141"/>
        <v>0</v>
      </c>
      <c r="AB819" s="219">
        <v>403.5</v>
      </c>
      <c r="AC819" s="462">
        <f t="shared" si="142"/>
        <v>0</v>
      </c>
    </row>
    <row r="820" spans="1:29" ht="30" x14ac:dyDescent="0.25">
      <c r="A820" s="191" t="s">
        <v>1298</v>
      </c>
      <c r="B820" s="228" t="s">
        <v>1399</v>
      </c>
      <c r="C820" s="193" t="s">
        <v>1400</v>
      </c>
      <c r="D820" s="193"/>
      <c r="E820" s="194">
        <v>26.78</v>
      </c>
      <c r="F820" s="229">
        <v>26.78</v>
      </c>
      <c r="G820" s="230" t="s">
        <v>33</v>
      </c>
      <c r="H820" s="231">
        <v>0</v>
      </c>
      <c r="I820" s="251">
        <v>0</v>
      </c>
      <c r="J820" s="232">
        <v>0</v>
      </c>
      <c r="K820" s="232">
        <v>0</v>
      </c>
      <c r="L820" s="233">
        <v>0</v>
      </c>
      <c r="M820" s="232">
        <f t="shared" si="138"/>
        <v>0</v>
      </c>
      <c r="N820" s="234">
        <v>0</v>
      </c>
      <c r="O820" s="232">
        <f t="shared" si="139"/>
        <v>0</v>
      </c>
      <c r="P820" s="242"/>
      <c r="Q820" s="216"/>
      <c r="R820" s="236">
        <f t="shared" si="132"/>
        <v>0</v>
      </c>
      <c r="S820" s="237">
        <v>0</v>
      </c>
      <c r="T820" s="236">
        <f t="shared" si="133"/>
        <v>0</v>
      </c>
      <c r="U820" s="236">
        <f t="shared" si="134"/>
        <v>0</v>
      </c>
      <c r="V820" s="236">
        <f t="shared" si="135"/>
        <v>0</v>
      </c>
      <c r="W820" s="236">
        <f t="shared" si="136"/>
        <v>0</v>
      </c>
      <c r="X820" s="236">
        <f t="shared" si="137"/>
        <v>0</v>
      </c>
      <c r="Y820" s="238">
        <f t="shared" si="140"/>
        <v>0</v>
      </c>
      <c r="Z820" s="238">
        <f t="shared" si="141"/>
        <v>0</v>
      </c>
      <c r="AB820" s="219">
        <v>0</v>
      </c>
      <c r="AC820" s="462">
        <f t="shared" si="142"/>
        <v>0</v>
      </c>
    </row>
    <row r="821" spans="1:29" x14ac:dyDescent="0.25">
      <c r="A821" s="191" t="s">
        <v>1739</v>
      </c>
      <c r="B821" s="228" t="s">
        <v>1845</v>
      </c>
      <c r="C821" s="193" t="s">
        <v>1846</v>
      </c>
      <c r="D821" s="193"/>
      <c r="E821" s="194">
        <v>312.89999999999998</v>
      </c>
      <c r="F821" s="229">
        <v>312.89999999999998</v>
      </c>
      <c r="G821" s="230" t="s">
        <v>33</v>
      </c>
      <c r="H821" s="231">
        <v>0</v>
      </c>
      <c r="I821" s="251">
        <v>0</v>
      </c>
      <c r="J821" s="232">
        <v>0</v>
      </c>
      <c r="K821" s="232">
        <v>0</v>
      </c>
      <c r="L821" s="233">
        <v>0</v>
      </c>
      <c r="M821" s="232">
        <f t="shared" si="138"/>
        <v>0</v>
      </c>
      <c r="N821" s="234">
        <v>0</v>
      </c>
      <c r="O821" s="232">
        <f t="shared" si="139"/>
        <v>0</v>
      </c>
      <c r="P821" s="243"/>
      <c r="Q821" s="216"/>
      <c r="R821" s="236">
        <f t="shared" si="132"/>
        <v>0</v>
      </c>
      <c r="S821" s="237">
        <v>0</v>
      </c>
      <c r="T821" s="236">
        <f t="shared" si="133"/>
        <v>0</v>
      </c>
      <c r="U821" s="236">
        <f t="shared" si="134"/>
        <v>0</v>
      </c>
      <c r="V821" s="236">
        <f t="shared" si="135"/>
        <v>0</v>
      </c>
      <c r="W821" s="236">
        <f t="shared" si="136"/>
        <v>0</v>
      </c>
      <c r="X821" s="236">
        <f t="shared" si="137"/>
        <v>0</v>
      </c>
      <c r="Y821" s="238">
        <f t="shared" si="140"/>
        <v>0</v>
      </c>
      <c r="Z821" s="238">
        <f t="shared" si="141"/>
        <v>0</v>
      </c>
      <c r="AB821" s="219">
        <v>0</v>
      </c>
      <c r="AC821" s="462">
        <f t="shared" si="142"/>
        <v>0</v>
      </c>
    </row>
    <row r="822" spans="1:29" x14ac:dyDescent="0.25">
      <c r="A822" s="191" t="s">
        <v>1423</v>
      </c>
      <c r="B822" s="228" t="s">
        <v>2090</v>
      </c>
      <c r="C822" s="193" t="s">
        <v>2091</v>
      </c>
      <c r="D822" s="193"/>
      <c r="E822" s="194">
        <v>56.5</v>
      </c>
      <c r="F822" s="229">
        <v>56.5</v>
      </c>
      <c r="G822" s="230" t="s">
        <v>33</v>
      </c>
      <c r="H822" s="231">
        <v>0</v>
      </c>
      <c r="I822" s="251">
        <v>0</v>
      </c>
      <c r="J822" s="232">
        <v>0</v>
      </c>
      <c r="K822" s="232">
        <v>0</v>
      </c>
      <c r="L822" s="233">
        <v>0</v>
      </c>
      <c r="M822" s="232">
        <f t="shared" si="138"/>
        <v>0</v>
      </c>
      <c r="N822" s="234">
        <v>0</v>
      </c>
      <c r="O822" s="232">
        <f t="shared" si="139"/>
        <v>0</v>
      </c>
      <c r="P822" s="243"/>
      <c r="Q822" s="216"/>
      <c r="R822" s="236">
        <f t="shared" si="132"/>
        <v>0</v>
      </c>
      <c r="S822" s="237">
        <v>0</v>
      </c>
      <c r="T822" s="236">
        <f t="shared" si="133"/>
        <v>0</v>
      </c>
      <c r="U822" s="236">
        <f t="shared" si="134"/>
        <v>0</v>
      </c>
      <c r="V822" s="236">
        <f t="shared" si="135"/>
        <v>0</v>
      </c>
      <c r="W822" s="236">
        <f t="shared" si="136"/>
        <v>0</v>
      </c>
      <c r="X822" s="236">
        <f t="shared" si="137"/>
        <v>0</v>
      </c>
      <c r="Y822" s="238">
        <f t="shared" si="140"/>
        <v>0</v>
      </c>
      <c r="Z822" s="238">
        <f t="shared" si="141"/>
        <v>0</v>
      </c>
      <c r="AB822" s="219">
        <v>0</v>
      </c>
      <c r="AC822" s="462">
        <f t="shared" si="142"/>
        <v>0</v>
      </c>
    </row>
    <row r="823" spans="1:29" x14ac:dyDescent="0.25">
      <c r="A823" s="191" t="s">
        <v>1423</v>
      </c>
      <c r="B823" s="228" t="s">
        <v>2092</v>
      </c>
      <c r="C823" s="193" t="s">
        <v>2093</v>
      </c>
      <c r="D823" s="193"/>
      <c r="E823" s="194">
        <v>99.19</v>
      </c>
      <c r="F823" s="229">
        <v>99.19</v>
      </c>
      <c r="G823" s="230" t="s">
        <v>33</v>
      </c>
      <c r="H823" s="231">
        <v>0</v>
      </c>
      <c r="I823" s="251">
        <v>0</v>
      </c>
      <c r="J823" s="232">
        <v>0</v>
      </c>
      <c r="K823" s="232">
        <v>0</v>
      </c>
      <c r="L823" s="233">
        <v>0</v>
      </c>
      <c r="M823" s="232">
        <f t="shared" si="138"/>
        <v>0</v>
      </c>
      <c r="N823" s="234">
        <v>0</v>
      </c>
      <c r="O823" s="232">
        <f t="shared" si="139"/>
        <v>0</v>
      </c>
      <c r="P823" s="242"/>
      <c r="Q823" s="216"/>
      <c r="R823" s="236">
        <f t="shared" si="132"/>
        <v>0</v>
      </c>
      <c r="S823" s="237">
        <v>0</v>
      </c>
      <c r="T823" s="236">
        <f t="shared" si="133"/>
        <v>0</v>
      </c>
      <c r="U823" s="236">
        <f t="shared" si="134"/>
        <v>0</v>
      </c>
      <c r="V823" s="236">
        <f t="shared" si="135"/>
        <v>0</v>
      </c>
      <c r="W823" s="236">
        <f t="shared" si="136"/>
        <v>0</v>
      </c>
      <c r="X823" s="236">
        <f t="shared" si="137"/>
        <v>0</v>
      </c>
      <c r="Y823" s="238">
        <f t="shared" si="140"/>
        <v>0</v>
      </c>
      <c r="Z823" s="238">
        <f t="shared" si="141"/>
        <v>0</v>
      </c>
      <c r="AB823" s="219">
        <v>0</v>
      </c>
      <c r="AC823" s="462">
        <f t="shared" si="142"/>
        <v>0</v>
      </c>
    </row>
    <row r="824" spans="1:29" ht="30" x14ac:dyDescent="0.25">
      <c r="A824" s="191" t="s">
        <v>1423</v>
      </c>
      <c r="B824" s="228" t="s">
        <v>2094</v>
      </c>
      <c r="C824" s="193" t="s">
        <v>2095</v>
      </c>
      <c r="D824" s="193"/>
      <c r="E824" s="194">
        <v>66.12</v>
      </c>
      <c r="F824" s="229">
        <v>66.12</v>
      </c>
      <c r="G824" s="230" t="s">
        <v>33</v>
      </c>
      <c r="H824" s="231">
        <v>0</v>
      </c>
      <c r="I824" s="251">
        <v>0</v>
      </c>
      <c r="J824" s="232">
        <v>0</v>
      </c>
      <c r="K824" s="232">
        <v>0</v>
      </c>
      <c r="L824" s="233">
        <v>0</v>
      </c>
      <c r="M824" s="232">
        <f t="shared" si="138"/>
        <v>0</v>
      </c>
      <c r="N824" s="234">
        <v>0</v>
      </c>
      <c r="O824" s="232">
        <f t="shared" si="139"/>
        <v>0</v>
      </c>
      <c r="P824" s="249"/>
      <c r="Q824" s="216"/>
      <c r="R824" s="236">
        <f t="shared" si="132"/>
        <v>0</v>
      </c>
      <c r="S824" s="237">
        <v>0</v>
      </c>
      <c r="T824" s="236">
        <f t="shared" si="133"/>
        <v>0</v>
      </c>
      <c r="U824" s="236">
        <f t="shared" si="134"/>
        <v>0</v>
      </c>
      <c r="V824" s="236">
        <f t="shared" si="135"/>
        <v>0</v>
      </c>
      <c r="W824" s="236">
        <f t="shared" si="136"/>
        <v>0</v>
      </c>
      <c r="X824" s="236">
        <f t="shared" si="137"/>
        <v>0</v>
      </c>
      <c r="Y824" s="238">
        <f t="shared" si="140"/>
        <v>0</v>
      </c>
      <c r="Z824" s="238">
        <f t="shared" si="141"/>
        <v>0</v>
      </c>
      <c r="AB824" s="219">
        <v>0</v>
      </c>
      <c r="AC824" s="462">
        <f t="shared" si="142"/>
        <v>0</v>
      </c>
    </row>
    <row r="825" spans="1:29" ht="30" x14ac:dyDescent="0.25">
      <c r="A825" s="191" t="s">
        <v>27</v>
      </c>
      <c r="B825" s="228" t="s">
        <v>160</v>
      </c>
      <c r="C825" s="193" t="s">
        <v>161</v>
      </c>
      <c r="D825" s="193"/>
      <c r="E825" s="194">
        <v>30</v>
      </c>
      <c r="F825" s="229">
        <v>30</v>
      </c>
      <c r="G825" s="230" t="s">
        <v>33</v>
      </c>
      <c r="H825" s="231">
        <v>0</v>
      </c>
      <c r="I825" s="251">
        <v>0</v>
      </c>
      <c r="J825" s="232">
        <v>0</v>
      </c>
      <c r="K825" s="232">
        <v>0</v>
      </c>
      <c r="L825" s="233">
        <v>0</v>
      </c>
      <c r="M825" s="232">
        <f t="shared" si="138"/>
        <v>0</v>
      </c>
      <c r="N825" s="234">
        <v>0</v>
      </c>
      <c r="O825" s="232">
        <f t="shared" si="139"/>
        <v>0</v>
      </c>
      <c r="P825" s="244"/>
      <c r="Q825" s="216"/>
      <c r="R825" s="236">
        <f t="shared" si="132"/>
        <v>0</v>
      </c>
      <c r="S825" s="237">
        <v>0</v>
      </c>
      <c r="T825" s="236">
        <f t="shared" si="133"/>
        <v>0</v>
      </c>
      <c r="U825" s="236">
        <f t="shared" si="134"/>
        <v>0</v>
      </c>
      <c r="V825" s="236">
        <f t="shared" si="135"/>
        <v>0</v>
      </c>
      <c r="W825" s="236">
        <f t="shared" si="136"/>
        <v>0</v>
      </c>
      <c r="X825" s="236">
        <f t="shared" si="137"/>
        <v>0</v>
      </c>
      <c r="Y825" s="238">
        <f t="shared" si="140"/>
        <v>0</v>
      </c>
      <c r="Z825" s="238">
        <f t="shared" si="141"/>
        <v>0</v>
      </c>
      <c r="AB825" s="219">
        <v>0</v>
      </c>
      <c r="AC825" s="462">
        <f t="shared" si="142"/>
        <v>0</v>
      </c>
    </row>
    <row r="826" spans="1:29" ht="45" x14ac:dyDescent="0.25">
      <c r="A826" s="191" t="s">
        <v>1271</v>
      </c>
      <c r="B826" s="228" t="s">
        <v>1729</v>
      </c>
      <c r="C826" s="193" t="s">
        <v>1730</v>
      </c>
      <c r="D826" s="193"/>
      <c r="E826" s="194">
        <v>138.35</v>
      </c>
      <c r="F826" s="229">
        <v>138.35</v>
      </c>
      <c r="G826" s="230" t="s">
        <v>33</v>
      </c>
      <c r="H826" s="231">
        <v>0</v>
      </c>
      <c r="I826" s="251">
        <v>0</v>
      </c>
      <c r="J826" s="232">
        <v>0</v>
      </c>
      <c r="K826" s="232">
        <v>0</v>
      </c>
      <c r="L826" s="233">
        <v>0</v>
      </c>
      <c r="M826" s="232">
        <f t="shared" si="138"/>
        <v>0</v>
      </c>
      <c r="N826" s="234">
        <v>0</v>
      </c>
      <c r="O826" s="232">
        <f t="shared" si="139"/>
        <v>0</v>
      </c>
      <c r="P826" s="243"/>
      <c r="Q826" s="216"/>
      <c r="R826" s="236">
        <f t="shared" si="132"/>
        <v>0</v>
      </c>
      <c r="S826" s="237">
        <v>0</v>
      </c>
      <c r="T826" s="236">
        <f t="shared" si="133"/>
        <v>0</v>
      </c>
      <c r="U826" s="236">
        <f t="shared" si="134"/>
        <v>0</v>
      </c>
      <c r="V826" s="236">
        <f t="shared" si="135"/>
        <v>0</v>
      </c>
      <c r="W826" s="236">
        <f t="shared" si="136"/>
        <v>0</v>
      </c>
      <c r="X826" s="236">
        <f t="shared" si="137"/>
        <v>0</v>
      </c>
      <c r="Y826" s="238">
        <f t="shared" si="140"/>
        <v>0</v>
      </c>
      <c r="Z826" s="238">
        <f t="shared" si="141"/>
        <v>0</v>
      </c>
      <c r="AB826" s="219">
        <v>0</v>
      </c>
      <c r="AC826" s="462">
        <f t="shared" si="142"/>
        <v>0</v>
      </c>
    </row>
    <row r="827" spans="1:29" ht="45" x14ac:dyDescent="0.25">
      <c r="A827" s="191" t="s">
        <v>1271</v>
      </c>
      <c r="B827" s="228" t="s">
        <v>1731</v>
      </c>
      <c r="C827" s="193" t="s">
        <v>1732</v>
      </c>
      <c r="D827" s="193"/>
      <c r="E827" s="194">
        <v>1653</v>
      </c>
      <c r="F827" s="229">
        <v>1653</v>
      </c>
      <c r="G827" s="230" t="s">
        <v>33</v>
      </c>
      <c r="H827" s="231">
        <v>2</v>
      </c>
      <c r="I827" s="251">
        <v>0</v>
      </c>
      <c r="J827" s="232">
        <v>0</v>
      </c>
      <c r="K827" s="232">
        <v>0</v>
      </c>
      <c r="L827" s="233">
        <v>0</v>
      </c>
      <c r="M827" s="232">
        <f t="shared" si="138"/>
        <v>2</v>
      </c>
      <c r="N827" s="234">
        <v>2</v>
      </c>
      <c r="O827" s="232">
        <f t="shared" si="139"/>
        <v>0</v>
      </c>
      <c r="P827" s="242"/>
      <c r="Q827" s="216"/>
      <c r="R827" s="236">
        <f t="shared" si="132"/>
        <v>3306</v>
      </c>
      <c r="S827" s="237">
        <v>0</v>
      </c>
      <c r="T827" s="236">
        <f t="shared" si="133"/>
        <v>0</v>
      </c>
      <c r="U827" s="236">
        <f t="shared" si="134"/>
        <v>0</v>
      </c>
      <c r="V827" s="236">
        <f t="shared" si="135"/>
        <v>0</v>
      </c>
      <c r="W827" s="236">
        <f t="shared" si="136"/>
        <v>0</v>
      </c>
      <c r="X827" s="236">
        <f t="shared" si="137"/>
        <v>3306</v>
      </c>
      <c r="Y827" s="238">
        <f t="shared" si="140"/>
        <v>3306</v>
      </c>
      <c r="Z827" s="238">
        <f t="shared" si="141"/>
        <v>0</v>
      </c>
      <c r="AB827" s="219">
        <v>3306</v>
      </c>
      <c r="AC827" s="462">
        <f t="shared" si="142"/>
        <v>0</v>
      </c>
    </row>
    <row r="828" spans="1:29" ht="30" x14ac:dyDescent="0.25">
      <c r="A828" s="191" t="s">
        <v>674</v>
      </c>
      <c r="B828" s="228" t="s">
        <v>954</v>
      </c>
      <c r="C828" s="193" t="s">
        <v>955</v>
      </c>
      <c r="D828" s="193"/>
      <c r="E828" s="194">
        <v>3298</v>
      </c>
      <c r="F828" s="229">
        <v>3298</v>
      </c>
      <c r="G828" s="230" t="s">
        <v>33</v>
      </c>
      <c r="H828" s="231">
        <v>0</v>
      </c>
      <c r="I828" s="251">
        <v>0</v>
      </c>
      <c r="J828" s="232">
        <v>0</v>
      </c>
      <c r="K828" s="232">
        <v>0</v>
      </c>
      <c r="L828" s="233">
        <v>0</v>
      </c>
      <c r="M828" s="232">
        <f t="shared" si="138"/>
        <v>0</v>
      </c>
      <c r="N828" s="234">
        <v>0</v>
      </c>
      <c r="O828" s="232">
        <f t="shared" si="139"/>
        <v>0</v>
      </c>
      <c r="P828" s="243"/>
      <c r="Q828" s="216"/>
      <c r="R828" s="236">
        <f t="shared" si="132"/>
        <v>0</v>
      </c>
      <c r="S828" s="237">
        <v>0</v>
      </c>
      <c r="T828" s="236">
        <f t="shared" si="133"/>
        <v>0</v>
      </c>
      <c r="U828" s="236">
        <f t="shared" si="134"/>
        <v>0</v>
      </c>
      <c r="V828" s="236">
        <f t="shared" si="135"/>
        <v>0</v>
      </c>
      <c r="W828" s="236">
        <f t="shared" si="136"/>
        <v>0</v>
      </c>
      <c r="X828" s="236">
        <f t="shared" si="137"/>
        <v>0</v>
      </c>
      <c r="Y828" s="238">
        <f t="shared" si="140"/>
        <v>0</v>
      </c>
      <c r="Z828" s="238">
        <f t="shared" si="141"/>
        <v>0</v>
      </c>
      <c r="AB828" s="219">
        <v>0</v>
      </c>
      <c r="AC828" s="462">
        <f t="shared" si="142"/>
        <v>0</v>
      </c>
    </row>
    <row r="829" spans="1:29" ht="30" x14ac:dyDescent="0.25">
      <c r="A829" s="191" t="s">
        <v>1423</v>
      </c>
      <c r="B829" s="228" t="s">
        <v>2096</v>
      </c>
      <c r="C829" s="193" t="s">
        <v>2097</v>
      </c>
      <c r="D829" s="193"/>
      <c r="E829" s="194">
        <v>21.85</v>
      </c>
      <c r="F829" s="229">
        <v>21.85</v>
      </c>
      <c r="G829" s="230" t="s">
        <v>33</v>
      </c>
      <c r="H829" s="231">
        <v>0</v>
      </c>
      <c r="I829" s="251">
        <v>0</v>
      </c>
      <c r="J829" s="232">
        <v>0</v>
      </c>
      <c r="K829" s="232">
        <v>0</v>
      </c>
      <c r="L829" s="233">
        <v>0</v>
      </c>
      <c r="M829" s="232">
        <f t="shared" si="138"/>
        <v>0</v>
      </c>
      <c r="N829" s="234">
        <v>0</v>
      </c>
      <c r="O829" s="232">
        <f t="shared" si="139"/>
        <v>0</v>
      </c>
      <c r="P829" s="243"/>
      <c r="Q829" s="216"/>
      <c r="R829" s="236">
        <f t="shared" si="132"/>
        <v>0</v>
      </c>
      <c r="S829" s="237">
        <v>0</v>
      </c>
      <c r="T829" s="236">
        <f t="shared" si="133"/>
        <v>0</v>
      </c>
      <c r="U829" s="236">
        <f t="shared" si="134"/>
        <v>0</v>
      </c>
      <c r="V829" s="236">
        <f t="shared" si="135"/>
        <v>0</v>
      </c>
      <c r="W829" s="236">
        <f t="shared" si="136"/>
        <v>0</v>
      </c>
      <c r="X829" s="236">
        <f t="shared" si="137"/>
        <v>0</v>
      </c>
      <c r="Y829" s="238">
        <f t="shared" si="140"/>
        <v>0</v>
      </c>
      <c r="Z829" s="238">
        <f t="shared" si="141"/>
        <v>0</v>
      </c>
      <c r="AB829" s="219">
        <v>0</v>
      </c>
      <c r="AC829" s="462">
        <f t="shared" si="142"/>
        <v>0</v>
      </c>
    </row>
    <row r="830" spans="1:29" ht="18" x14ac:dyDescent="0.25">
      <c r="A830" s="191" t="s">
        <v>674</v>
      </c>
      <c r="B830" s="228" t="s">
        <v>956</v>
      </c>
      <c r="C830" s="193" t="s">
        <v>957</v>
      </c>
      <c r="D830" s="193"/>
      <c r="E830" s="194">
        <v>0</v>
      </c>
      <c r="F830" s="229">
        <v>0</v>
      </c>
      <c r="G830" s="230" t="s">
        <v>33</v>
      </c>
      <c r="H830" s="231">
        <v>0</v>
      </c>
      <c r="I830" s="251">
        <v>0</v>
      </c>
      <c r="J830" s="232">
        <v>0</v>
      </c>
      <c r="K830" s="232">
        <v>0</v>
      </c>
      <c r="L830" s="233">
        <v>0</v>
      </c>
      <c r="M830" s="232">
        <f t="shared" si="138"/>
        <v>0</v>
      </c>
      <c r="N830" s="234">
        <v>0</v>
      </c>
      <c r="O830" s="232">
        <f t="shared" si="139"/>
        <v>0</v>
      </c>
      <c r="P830" s="242"/>
      <c r="Q830" s="216"/>
      <c r="R830" s="236">
        <f t="shared" si="132"/>
        <v>0</v>
      </c>
      <c r="S830" s="237">
        <v>0</v>
      </c>
      <c r="T830" s="236">
        <f t="shared" si="133"/>
        <v>0</v>
      </c>
      <c r="U830" s="236">
        <f t="shared" si="134"/>
        <v>0</v>
      </c>
      <c r="V830" s="236">
        <f t="shared" si="135"/>
        <v>0</v>
      </c>
      <c r="W830" s="236">
        <f t="shared" si="136"/>
        <v>0</v>
      </c>
      <c r="X830" s="236">
        <f t="shared" si="137"/>
        <v>0</v>
      </c>
      <c r="Y830" s="238">
        <f t="shared" si="140"/>
        <v>0</v>
      </c>
      <c r="Z830" s="238">
        <f t="shared" si="141"/>
        <v>0</v>
      </c>
      <c r="AB830" s="219">
        <v>0</v>
      </c>
      <c r="AC830" s="462">
        <f t="shared" si="142"/>
        <v>0</v>
      </c>
    </row>
    <row r="831" spans="1:29" ht="30" x14ac:dyDescent="0.25">
      <c r="A831" s="191" t="s">
        <v>674</v>
      </c>
      <c r="B831" s="228" t="s">
        <v>958</v>
      </c>
      <c r="C831" s="193" t="s">
        <v>959</v>
      </c>
      <c r="D831" s="193"/>
      <c r="E831" s="194">
        <v>22.04</v>
      </c>
      <c r="F831" s="229">
        <v>22.04</v>
      </c>
      <c r="G831" s="230" t="s">
        <v>33</v>
      </c>
      <c r="H831" s="231">
        <v>50</v>
      </c>
      <c r="I831" s="251">
        <v>0</v>
      </c>
      <c r="J831" s="232">
        <v>0</v>
      </c>
      <c r="K831" s="232">
        <v>0</v>
      </c>
      <c r="L831" s="233">
        <v>0</v>
      </c>
      <c r="M831" s="232">
        <f t="shared" si="138"/>
        <v>50</v>
      </c>
      <c r="N831" s="234">
        <v>50</v>
      </c>
      <c r="O831" s="232">
        <f t="shared" si="139"/>
        <v>0</v>
      </c>
      <c r="P831" s="243"/>
      <c r="Q831" s="216"/>
      <c r="R831" s="236">
        <f t="shared" si="132"/>
        <v>1102</v>
      </c>
      <c r="S831" s="237">
        <v>0</v>
      </c>
      <c r="T831" s="236">
        <f t="shared" si="133"/>
        <v>0</v>
      </c>
      <c r="U831" s="236">
        <f t="shared" si="134"/>
        <v>0</v>
      </c>
      <c r="V831" s="236">
        <f t="shared" si="135"/>
        <v>0</v>
      </c>
      <c r="W831" s="236">
        <f t="shared" si="136"/>
        <v>0</v>
      </c>
      <c r="X831" s="236">
        <f t="shared" si="137"/>
        <v>1102</v>
      </c>
      <c r="Y831" s="238">
        <f t="shared" si="140"/>
        <v>1102</v>
      </c>
      <c r="Z831" s="238">
        <f t="shared" si="141"/>
        <v>0</v>
      </c>
      <c r="AB831" s="219">
        <v>1102</v>
      </c>
      <c r="AC831" s="462">
        <f t="shared" si="142"/>
        <v>0</v>
      </c>
    </row>
    <row r="832" spans="1:29" ht="30" x14ac:dyDescent="0.25">
      <c r="A832" s="191" t="s">
        <v>674</v>
      </c>
      <c r="B832" s="228" t="s">
        <v>960</v>
      </c>
      <c r="C832" s="193" t="s">
        <v>961</v>
      </c>
      <c r="D832" s="193"/>
      <c r="E832" s="194">
        <v>2.82</v>
      </c>
      <c r="F832" s="229">
        <v>2.82</v>
      </c>
      <c r="G832" s="230" t="s">
        <v>33</v>
      </c>
      <c r="H832" s="231">
        <v>1</v>
      </c>
      <c r="I832" s="251">
        <v>0</v>
      </c>
      <c r="J832" s="232">
        <v>0</v>
      </c>
      <c r="K832" s="232">
        <v>0</v>
      </c>
      <c r="L832" s="233">
        <v>0</v>
      </c>
      <c r="M832" s="232">
        <f t="shared" si="138"/>
        <v>1</v>
      </c>
      <c r="N832" s="234">
        <v>1</v>
      </c>
      <c r="O832" s="232">
        <f t="shared" si="139"/>
        <v>0</v>
      </c>
      <c r="P832" s="242"/>
      <c r="Q832" s="216"/>
      <c r="R832" s="236">
        <f t="shared" si="132"/>
        <v>2.82</v>
      </c>
      <c r="S832" s="237">
        <v>0</v>
      </c>
      <c r="T832" s="236">
        <f t="shared" si="133"/>
        <v>0</v>
      </c>
      <c r="U832" s="236">
        <f t="shared" si="134"/>
        <v>0</v>
      </c>
      <c r="V832" s="236">
        <f t="shared" si="135"/>
        <v>0</v>
      </c>
      <c r="W832" s="236">
        <f t="shared" si="136"/>
        <v>0</v>
      </c>
      <c r="X832" s="236">
        <f t="shared" si="137"/>
        <v>2.82</v>
      </c>
      <c r="Y832" s="238">
        <f t="shared" si="140"/>
        <v>2.82</v>
      </c>
      <c r="Z832" s="238">
        <f t="shared" si="141"/>
        <v>0</v>
      </c>
      <c r="AB832" s="219">
        <v>2.82</v>
      </c>
      <c r="AC832" s="462">
        <f t="shared" si="142"/>
        <v>0</v>
      </c>
    </row>
    <row r="833" spans="1:29" ht="30" x14ac:dyDescent="0.25">
      <c r="A833" s="191" t="s">
        <v>1270</v>
      </c>
      <c r="B833" s="228" t="s">
        <v>1534</v>
      </c>
      <c r="C833" s="193" t="s">
        <v>1535</v>
      </c>
      <c r="D833" s="193"/>
      <c r="E833" s="194">
        <v>1.86</v>
      </c>
      <c r="F833" s="229">
        <v>1.86</v>
      </c>
      <c r="G833" s="230" t="s">
        <v>33</v>
      </c>
      <c r="H833" s="231">
        <v>0</v>
      </c>
      <c r="I833" s="251">
        <v>0</v>
      </c>
      <c r="J833" s="232">
        <v>0</v>
      </c>
      <c r="K833" s="232">
        <v>0</v>
      </c>
      <c r="L833" s="233">
        <v>0</v>
      </c>
      <c r="M833" s="232">
        <f t="shared" si="138"/>
        <v>0</v>
      </c>
      <c r="N833" s="234">
        <v>0</v>
      </c>
      <c r="O833" s="232">
        <f t="shared" si="139"/>
        <v>0</v>
      </c>
      <c r="P833" s="242"/>
      <c r="Q833" s="216"/>
      <c r="R833" s="236">
        <f t="shared" si="132"/>
        <v>0</v>
      </c>
      <c r="S833" s="237">
        <v>0</v>
      </c>
      <c r="T833" s="236">
        <f t="shared" si="133"/>
        <v>0</v>
      </c>
      <c r="U833" s="236">
        <f t="shared" si="134"/>
        <v>0</v>
      </c>
      <c r="V833" s="236">
        <f t="shared" si="135"/>
        <v>0</v>
      </c>
      <c r="W833" s="236">
        <f t="shared" si="136"/>
        <v>0</v>
      </c>
      <c r="X833" s="236">
        <f t="shared" si="137"/>
        <v>0</v>
      </c>
      <c r="Y833" s="238">
        <f t="shared" si="140"/>
        <v>0</v>
      </c>
      <c r="Z833" s="238">
        <f t="shared" si="141"/>
        <v>0</v>
      </c>
      <c r="AB833" s="219">
        <v>0</v>
      </c>
      <c r="AC833" s="462">
        <f t="shared" si="142"/>
        <v>0</v>
      </c>
    </row>
    <row r="834" spans="1:29" ht="18" x14ac:dyDescent="0.25">
      <c r="A834" s="191" t="s">
        <v>674</v>
      </c>
      <c r="B834" s="228" t="s">
        <v>962</v>
      </c>
      <c r="C834" s="193" t="s">
        <v>963</v>
      </c>
      <c r="D834" s="193"/>
      <c r="E834" s="194">
        <v>2.87</v>
      </c>
      <c r="F834" s="229">
        <v>2.87</v>
      </c>
      <c r="G834" s="230" t="s">
        <v>33</v>
      </c>
      <c r="H834" s="231">
        <v>15</v>
      </c>
      <c r="I834" s="251">
        <v>0</v>
      </c>
      <c r="J834" s="232">
        <v>0</v>
      </c>
      <c r="K834" s="232">
        <v>0</v>
      </c>
      <c r="L834" s="233">
        <v>0</v>
      </c>
      <c r="M834" s="232">
        <f t="shared" si="138"/>
        <v>15</v>
      </c>
      <c r="N834" s="234">
        <v>15</v>
      </c>
      <c r="O834" s="232">
        <f t="shared" si="139"/>
        <v>0</v>
      </c>
      <c r="P834" s="242"/>
      <c r="Q834" s="216"/>
      <c r="R834" s="236">
        <f t="shared" si="132"/>
        <v>43.050000000000004</v>
      </c>
      <c r="S834" s="237">
        <v>0</v>
      </c>
      <c r="T834" s="236">
        <f t="shared" si="133"/>
        <v>0</v>
      </c>
      <c r="U834" s="236">
        <f t="shared" si="134"/>
        <v>0</v>
      </c>
      <c r="V834" s="236">
        <f t="shared" si="135"/>
        <v>0</v>
      </c>
      <c r="W834" s="236">
        <f t="shared" si="136"/>
        <v>0</v>
      </c>
      <c r="X834" s="236">
        <f t="shared" si="137"/>
        <v>43.050000000000004</v>
      </c>
      <c r="Y834" s="238">
        <f t="shared" si="140"/>
        <v>43.050000000000004</v>
      </c>
      <c r="Z834" s="238">
        <f t="shared" si="141"/>
        <v>0</v>
      </c>
      <c r="AB834" s="219">
        <v>43.050000000000004</v>
      </c>
      <c r="AC834" s="462">
        <f t="shared" si="142"/>
        <v>0</v>
      </c>
    </row>
    <row r="835" spans="1:29" ht="30" x14ac:dyDescent="0.25">
      <c r="A835" s="191"/>
      <c r="B835" s="228" t="s">
        <v>538</v>
      </c>
      <c r="C835" s="193" t="s">
        <v>539</v>
      </c>
      <c r="D835" s="193"/>
      <c r="E835" s="194">
        <v>67.09</v>
      </c>
      <c r="F835" s="229">
        <v>67.09</v>
      </c>
      <c r="G835" s="230" t="s">
        <v>33</v>
      </c>
      <c r="H835" s="231">
        <v>0</v>
      </c>
      <c r="I835" s="251">
        <v>0</v>
      </c>
      <c r="J835" s="232">
        <v>0</v>
      </c>
      <c r="K835" s="232">
        <v>0</v>
      </c>
      <c r="L835" s="233">
        <v>0</v>
      </c>
      <c r="M835" s="232">
        <f t="shared" si="138"/>
        <v>0</v>
      </c>
      <c r="N835" s="234">
        <v>0</v>
      </c>
      <c r="O835" s="232">
        <f t="shared" si="139"/>
        <v>0</v>
      </c>
      <c r="P835" s="243"/>
      <c r="Q835" s="216"/>
      <c r="R835" s="236">
        <f t="shared" si="132"/>
        <v>0</v>
      </c>
      <c r="S835" s="237">
        <v>0</v>
      </c>
      <c r="T835" s="236">
        <f t="shared" si="133"/>
        <v>0</v>
      </c>
      <c r="U835" s="236">
        <f t="shared" si="134"/>
        <v>0</v>
      </c>
      <c r="V835" s="236">
        <f t="shared" si="135"/>
        <v>0</v>
      </c>
      <c r="W835" s="236">
        <f t="shared" si="136"/>
        <v>0</v>
      </c>
      <c r="X835" s="236">
        <f t="shared" si="137"/>
        <v>0</v>
      </c>
      <c r="Y835" s="238">
        <f t="shared" si="140"/>
        <v>0</v>
      </c>
      <c r="Z835" s="238">
        <f t="shared" si="141"/>
        <v>0</v>
      </c>
      <c r="AB835" s="219">
        <v>0</v>
      </c>
      <c r="AC835" s="462">
        <f t="shared" si="142"/>
        <v>0</v>
      </c>
    </row>
    <row r="836" spans="1:29" ht="18" x14ac:dyDescent="0.25">
      <c r="A836" s="191" t="s">
        <v>674</v>
      </c>
      <c r="B836" s="228" t="s">
        <v>964</v>
      </c>
      <c r="C836" s="193" t="s">
        <v>965</v>
      </c>
      <c r="D836" s="193"/>
      <c r="E836" s="194">
        <v>535.42999999999995</v>
      </c>
      <c r="F836" s="229">
        <v>535.42999999999995</v>
      </c>
      <c r="G836" s="230" t="s">
        <v>76</v>
      </c>
      <c r="H836" s="231">
        <v>0</v>
      </c>
      <c r="I836" s="251">
        <v>0</v>
      </c>
      <c r="J836" s="232">
        <v>0</v>
      </c>
      <c r="K836" s="232">
        <v>0</v>
      </c>
      <c r="L836" s="233">
        <v>0</v>
      </c>
      <c r="M836" s="232">
        <f t="shared" si="138"/>
        <v>0</v>
      </c>
      <c r="N836" s="234">
        <v>0</v>
      </c>
      <c r="O836" s="232">
        <f t="shared" si="139"/>
        <v>0</v>
      </c>
      <c r="P836" s="243"/>
      <c r="Q836" s="216"/>
      <c r="R836" s="236">
        <f t="shared" si="132"/>
        <v>0</v>
      </c>
      <c r="S836" s="237">
        <v>0</v>
      </c>
      <c r="T836" s="236">
        <f t="shared" si="133"/>
        <v>0</v>
      </c>
      <c r="U836" s="236">
        <f t="shared" si="134"/>
        <v>0</v>
      </c>
      <c r="V836" s="236">
        <f t="shared" si="135"/>
        <v>0</v>
      </c>
      <c r="W836" s="236">
        <f t="shared" si="136"/>
        <v>0</v>
      </c>
      <c r="X836" s="236">
        <f t="shared" si="137"/>
        <v>0</v>
      </c>
      <c r="Y836" s="238">
        <f t="shared" si="140"/>
        <v>0</v>
      </c>
      <c r="Z836" s="238">
        <f t="shared" si="141"/>
        <v>0</v>
      </c>
      <c r="AB836" s="219">
        <v>0</v>
      </c>
      <c r="AC836" s="462">
        <f t="shared" si="142"/>
        <v>0</v>
      </c>
    </row>
    <row r="837" spans="1:29" ht="30" x14ac:dyDescent="0.25">
      <c r="A837" s="191" t="s">
        <v>27</v>
      </c>
      <c r="B837" s="228" t="s">
        <v>163</v>
      </c>
      <c r="C837" s="193" t="s">
        <v>164</v>
      </c>
      <c r="D837" s="193"/>
      <c r="E837" s="194">
        <v>93.96</v>
      </c>
      <c r="F837" s="229">
        <v>93.96</v>
      </c>
      <c r="G837" s="230" t="s">
        <v>33</v>
      </c>
      <c r="H837" s="231">
        <v>0</v>
      </c>
      <c r="I837" s="251">
        <v>0</v>
      </c>
      <c r="J837" s="232">
        <v>0</v>
      </c>
      <c r="K837" s="232">
        <v>0</v>
      </c>
      <c r="L837" s="233">
        <v>0</v>
      </c>
      <c r="M837" s="232">
        <f t="shared" si="138"/>
        <v>0</v>
      </c>
      <c r="N837" s="234">
        <v>0</v>
      </c>
      <c r="O837" s="232">
        <f t="shared" si="139"/>
        <v>0</v>
      </c>
      <c r="P837" s="243"/>
      <c r="Q837" s="216"/>
      <c r="R837" s="236">
        <f t="shared" si="132"/>
        <v>0</v>
      </c>
      <c r="S837" s="237">
        <v>0</v>
      </c>
      <c r="T837" s="236">
        <f t="shared" si="133"/>
        <v>0</v>
      </c>
      <c r="U837" s="236">
        <f t="shared" si="134"/>
        <v>0</v>
      </c>
      <c r="V837" s="236">
        <f t="shared" si="135"/>
        <v>0</v>
      </c>
      <c r="W837" s="236">
        <f t="shared" si="136"/>
        <v>0</v>
      </c>
      <c r="X837" s="236">
        <f t="shared" si="137"/>
        <v>0</v>
      </c>
      <c r="Y837" s="238">
        <f t="shared" si="140"/>
        <v>0</v>
      </c>
      <c r="Z837" s="238">
        <f t="shared" si="141"/>
        <v>0</v>
      </c>
      <c r="AB837" s="219">
        <v>0</v>
      </c>
      <c r="AC837" s="462">
        <f t="shared" si="142"/>
        <v>0</v>
      </c>
    </row>
    <row r="838" spans="1:29" ht="18" x14ac:dyDescent="0.25">
      <c r="A838" s="191" t="s">
        <v>189</v>
      </c>
      <c r="B838" s="228" t="s">
        <v>216</v>
      </c>
      <c r="C838" s="202" t="s">
        <v>217</v>
      </c>
      <c r="D838" s="491" t="s">
        <v>2658</v>
      </c>
      <c r="E838" s="203">
        <v>113.68</v>
      </c>
      <c r="F838" s="250">
        <v>129.91999999999999</v>
      </c>
      <c r="G838" s="316" t="s">
        <v>76</v>
      </c>
      <c r="H838" s="317">
        <v>82</v>
      </c>
      <c r="I838" s="251">
        <v>4</v>
      </c>
      <c r="J838" s="251">
        <v>0</v>
      </c>
      <c r="K838" s="251">
        <v>1</v>
      </c>
      <c r="L838" s="318">
        <v>0</v>
      </c>
      <c r="M838" s="232">
        <f t="shared" si="138"/>
        <v>85</v>
      </c>
      <c r="N838" s="252">
        <v>85</v>
      </c>
      <c r="O838" s="232">
        <f t="shared" si="139"/>
        <v>0</v>
      </c>
      <c r="P838" s="319"/>
      <c r="Q838" s="216"/>
      <c r="R838" s="236">
        <f t="shared" si="132"/>
        <v>9321.76</v>
      </c>
      <c r="S838" s="237">
        <v>1331.68</v>
      </c>
      <c r="T838" s="489">
        <f t="shared" si="133"/>
        <v>519.67999999999995</v>
      </c>
      <c r="U838" s="236">
        <f t="shared" si="134"/>
        <v>0</v>
      </c>
      <c r="V838" s="236">
        <f t="shared" si="135"/>
        <v>129.91999999999999</v>
      </c>
      <c r="W838" s="236">
        <f t="shared" si="136"/>
        <v>0</v>
      </c>
      <c r="X838" s="236">
        <f t="shared" si="137"/>
        <v>11043.2</v>
      </c>
      <c r="Y838" s="238">
        <f t="shared" si="140"/>
        <v>11043.199999999999</v>
      </c>
      <c r="Z838" s="238">
        <f t="shared" si="141"/>
        <v>0</v>
      </c>
      <c r="AB838" s="219">
        <v>9321.76</v>
      </c>
      <c r="AC838" s="462">
        <f t="shared" si="142"/>
        <v>0</v>
      </c>
    </row>
    <row r="839" spans="1:29" ht="18" x14ac:dyDescent="0.25">
      <c r="A839" s="191" t="s">
        <v>189</v>
      </c>
      <c r="B839" s="228" t="s">
        <v>218</v>
      </c>
      <c r="C839" s="193" t="s">
        <v>219</v>
      </c>
      <c r="D839" s="193"/>
      <c r="E839" s="194">
        <v>89.9</v>
      </c>
      <c r="F839" s="229">
        <v>89.9</v>
      </c>
      <c r="G839" s="230" t="s">
        <v>33</v>
      </c>
      <c r="H839" s="231">
        <v>0</v>
      </c>
      <c r="I839" s="251">
        <v>0</v>
      </c>
      <c r="J839" s="232">
        <v>0</v>
      </c>
      <c r="K839" s="232">
        <v>0</v>
      </c>
      <c r="L839" s="232">
        <v>0</v>
      </c>
      <c r="M839" s="232">
        <f t="shared" si="138"/>
        <v>0</v>
      </c>
      <c r="N839" s="232">
        <v>0</v>
      </c>
      <c r="O839" s="232">
        <f t="shared" si="139"/>
        <v>0</v>
      </c>
      <c r="P839" s="243"/>
      <c r="Q839" s="216"/>
      <c r="R839" s="236">
        <f t="shared" si="132"/>
        <v>0</v>
      </c>
      <c r="S839" s="237">
        <v>0</v>
      </c>
      <c r="T839" s="236">
        <f t="shared" si="133"/>
        <v>0</v>
      </c>
      <c r="U839" s="236">
        <f t="shared" si="134"/>
        <v>0</v>
      </c>
      <c r="V839" s="236">
        <f t="shared" si="135"/>
        <v>0</v>
      </c>
      <c r="W839" s="236">
        <f t="shared" si="136"/>
        <v>0</v>
      </c>
      <c r="X839" s="236">
        <f t="shared" si="137"/>
        <v>0</v>
      </c>
      <c r="Y839" s="238">
        <f t="shared" si="140"/>
        <v>0</v>
      </c>
      <c r="Z839" s="238">
        <f t="shared" si="141"/>
        <v>0</v>
      </c>
      <c r="AB839" s="219">
        <v>0</v>
      </c>
      <c r="AC839" s="462">
        <f t="shared" si="142"/>
        <v>0</v>
      </c>
    </row>
    <row r="840" spans="1:29" ht="18" x14ac:dyDescent="0.25">
      <c r="A840" s="211" t="s">
        <v>674</v>
      </c>
      <c r="B840" s="260" t="s">
        <v>966</v>
      </c>
      <c r="C840" s="213" t="s">
        <v>967</v>
      </c>
      <c r="D840" s="213"/>
      <c r="E840" s="214">
        <v>14</v>
      </c>
      <c r="F840" s="261">
        <v>14</v>
      </c>
      <c r="G840" s="262" t="s">
        <v>33</v>
      </c>
      <c r="H840" s="268">
        <v>0</v>
      </c>
      <c r="I840" s="251">
        <v>0</v>
      </c>
      <c r="J840" s="263">
        <v>0</v>
      </c>
      <c r="K840" s="232">
        <v>0</v>
      </c>
      <c r="L840" s="264">
        <v>0</v>
      </c>
      <c r="M840" s="232">
        <f t="shared" si="138"/>
        <v>0</v>
      </c>
      <c r="N840" s="265">
        <v>0</v>
      </c>
      <c r="O840" s="232">
        <f t="shared" si="139"/>
        <v>0</v>
      </c>
      <c r="P840" s="269"/>
      <c r="Q840" s="216"/>
      <c r="R840" s="236">
        <f t="shared" si="132"/>
        <v>0</v>
      </c>
      <c r="S840" s="237">
        <v>0</v>
      </c>
      <c r="T840" s="236">
        <f t="shared" si="133"/>
        <v>0</v>
      </c>
      <c r="U840" s="236">
        <f t="shared" si="134"/>
        <v>0</v>
      </c>
      <c r="V840" s="236">
        <f t="shared" si="135"/>
        <v>0</v>
      </c>
      <c r="W840" s="236">
        <f t="shared" si="136"/>
        <v>0</v>
      </c>
      <c r="X840" s="236">
        <f t="shared" si="137"/>
        <v>0</v>
      </c>
      <c r="Y840" s="238">
        <f t="shared" si="140"/>
        <v>0</v>
      </c>
      <c r="Z840" s="238">
        <f t="shared" si="141"/>
        <v>0</v>
      </c>
      <c r="AB840" s="219">
        <v>0</v>
      </c>
      <c r="AC840" s="462">
        <f t="shared" si="142"/>
        <v>0</v>
      </c>
    </row>
    <row r="841" spans="1:29" ht="18" x14ac:dyDescent="0.25">
      <c r="A841" s="191" t="s">
        <v>674</v>
      </c>
      <c r="B841" s="228" t="s">
        <v>968</v>
      </c>
      <c r="C841" s="193" t="s">
        <v>969</v>
      </c>
      <c r="D841" s="193"/>
      <c r="E841" s="194">
        <v>14</v>
      </c>
      <c r="F841" s="229">
        <v>14</v>
      </c>
      <c r="G841" s="230" t="s">
        <v>33</v>
      </c>
      <c r="H841" s="231">
        <v>0</v>
      </c>
      <c r="I841" s="251">
        <v>0</v>
      </c>
      <c r="J841" s="232">
        <v>0</v>
      </c>
      <c r="K841" s="232">
        <v>0</v>
      </c>
      <c r="L841" s="232">
        <v>0</v>
      </c>
      <c r="M841" s="232">
        <f t="shared" si="138"/>
        <v>0</v>
      </c>
      <c r="N841" s="232">
        <v>0</v>
      </c>
      <c r="O841" s="232">
        <f t="shared" si="139"/>
        <v>0</v>
      </c>
      <c r="P841" s="243"/>
      <c r="Q841" s="216"/>
      <c r="R841" s="236">
        <f t="shared" ref="R841:R904" si="143">H841*E841</f>
        <v>0</v>
      </c>
      <c r="S841" s="237">
        <v>0</v>
      </c>
      <c r="T841" s="236">
        <f t="shared" ref="T841:T904" si="144">I841*F841</f>
        <v>0</v>
      </c>
      <c r="U841" s="236">
        <f t="shared" ref="U841:U904" si="145">F841*J841</f>
        <v>0</v>
      </c>
      <c r="V841" s="236">
        <f t="shared" ref="V841:V904" si="146">F841*K841</f>
        <v>0</v>
      </c>
      <c r="W841" s="236">
        <f t="shared" ref="W841:W904" si="147">F841*L841</f>
        <v>0</v>
      </c>
      <c r="X841" s="236">
        <f t="shared" ref="X841:X904" si="148">R841+S841+T841+U841-V841-W841</f>
        <v>0</v>
      </c>
      <c r="Y841" s="238">
        <f t="shared" si="140"/>
        <v>0</v>
      </c>
      <c r="Z841" s="238">
        <f t="shared" si="141"/>
        <v>0</v>
      </c>
      <c r="AB841" s="219">
        <v>0</v>
      </c>
      <c r="AC841" s="462">
        <f t="shared" si="142"/>
        <v>0</v>
      </c>
    </row>
    <row r="842" spans="1:29" ht="18" x14ac:dyDescent="0.25">
      <c r="A842" s="211" t="s">
        <v>674</v>
      </c>
      <c r="B842" s="260" t="s">
        <v>972</v>
      </c>
      <c r="C842" s="213" t="s">
        <v>973</v>
      </c>
      <c r="D842" s="213"/>
      <c r="E842" s="215">
        <v>25</v>
      </c>
      <c r="F842" s="215">
        <v>25</v>
      </c>
      <c r="G842" s="262" t="s">
        <v>33</v>
      </c>
      <c r="H842" s="231">
        <v>0</v>
      </c>
      <c r="I842" s="251">
        <v>0</v>
      </c>
      <c r="J842" s="263">
        <v>0</v>
      </c>
      <c r="K842" s="232">
        <v>0</v>
      </c>
      <c r="L842" s="264">
        <v>0</v>
      </c>
      <c r="M842" s="232">
        <f t="shared" ref="M842:M905" si="149">H842+I842+J842-K842-L842</f>
        <v>0</v>
      </c>
      <c r="N842" s="265">
        <v>0</v>
      </c>
      <c r="O842" s="232">
        <f t="shared" ref="O842:O905" si="150">N842-M842</f>
        <v>0</v>
      </c>
      <c r="P842" s="243"/>
      <c r="Q842" s="216"/>
      <c r="R842" s="236">
        <f t="shared" si="143"/>
        <v>0</v>
      </c>
      <c r="S842" s="237">
        <v>0</v>
      </c>
      <c r="T842" s="236">
        <f t="shared" si="144"/>
        <v>0</v>
      </c>
      <c r="U842" s="236">
        <f t="shared" si="145"/>
        <v>0</v>
      </c>
      <c r="V842" s="236">
        <f t="shared" si="146"/>
        <v>0</v>
      </c>
      <c r="W842" s="236">
        <f t="shared" si="147"/>
        <v>0</v>
      </c>
      <c r="X842" s="236">
        <f t="shared" si="148"/>
        <v>0</v>
      </c>
      <c r="Y842" s="238">
        <f t="shared" ref="Y842:Y905" si="151">M842*F842</f>
        <v>0</v>
      </c>
      <c r="Z842" s="238">
        <f t="shared" ref="Z842:Z905" si="152">Y842-X842</f>
        <v>0</v>
      </c>
      <c r="AB842" s="219">
        <v>0</v>
      </c>
      <c r="AC842" s="462">
        <f t="shared" ref="AC842:AC905" si="153">AB842-R842</f>
        <v>0</v>
      </c>
    </row>
    <row r="843" spans="1:29" ht="18" x14ac:dyDescent="0.25">
      <c r="A843" s="191" t="s">
        <v>674</v>
      </c>
      <c r="B843" s="228" t="s">
        <v>974</v>
      </c>
      <c r="C843" s="193" t="s">
        <v>975</v>
      </c>
      <c r="D843" s="193"/>
      <c r="E843" s="209">
        <v>25</v>
      </c>
      <c r="F843" s="209">
        <v>25</v>
      </c>
      <c r="G843" s="230" t="s">
        <v>33</v>
      </c>
      <c r="H843" s="231">
        <v>0</v>
      </c>
      <c r="I843" s="251">
        <v>0</v>
      </c>
      <c r="J843" s="232">
        <v>0</v>
      </c>
      <c r="K843" s="232">
        <v>0</v>
      </c>
      <c r="L843" s="233">
        <v>0</v>
      </c>
      <c r="M843" s="232">
        <f t="shared" si="149"/>
        <v>0</v>
      </c>
      <c r="N843" s="234">
        <v>0</v>
      </c>
      <c r="O843" s="232">
        <f t="shared" si="150"/>
        <v>0</v>
      </c>
      <c r="P843" s="243"/>
      <c r="Q843" s="216"/>
      <c r="R843" s="236">
        <f t="shared" si="143"/>
        <v>0</v>
      </c>
      <c r="S843" s="237">
        <v>0</v>
      </c>
      <c r="T843" s="236">
        <f t="shared" si="144"/>
        <v>0</v>
      </c>
      <c r="U843" s="236">
        <f t="shared" si="145"/>
        <v>0</v>
      </c>
      <c r="V843" s="236">
        <f t="shared" si="146"/>
        <v>0</v>
      </c>
      <c r="W843" s="236">
        <f t="shared" si="147"/>
        <v>0</v>
      </c>
      <c r="X843" s="236">
        <f t="shared" si="148"/>
        <v>0</v>
      </c>
      <c r="Y843" s="238">
        <f t="shared" si="151"/>
        <v>0</v>
      </c>
      <c r="Z843" s="238">
        <f t="shared" si="152"/>
        <v>0</v>
      </c>
      <c r="AB843" s="219">
        <v>0</v>
      </c>
      <c r="AC843" s="462">
        <f t="shared" si="153"/>
        <v>0</v>
      </c>
    </row>
    <row r="844" spans="1:29" ht="30" x14ac:dyDescent="0.25">
      <c r="A844" s="191" t="s">
        <v>674</v>
      </c>
      <c r="B844" s="228" t="s">
        <v>976</v>
      </c>
      <c r="C844" s="193" t="s">
        <v>977</v>
      </c>
      <c r="D844" s="193"/>
      <c r="E844" s="194">
        <v>84.66</v>
      </c>
      <c r="F844" s="229">
        <v>84.66</v>
      </c>
      <c r="G844" s="230" t="s">
        <v>33</v>
      </c>
      <c r="H844" s="231">
        <v>1</v>
      </c>
      <c r="I844" s="251">
        <v>0</v>
      </c>
      <c r="J844" s="232">
        <v>0</v>
      </c>
      <c r="K844" s="232">
        <v>0</v>
      </c>
      <c r="L844" s="233">
        <v>0</v>
      </c>
      <c r="M844" s="232">
        <f t="shared" si="149"/>
        <v>1</v>
      </c>
      <c r="N844" s="234">
        <v>1</v>
      </c>
      <c r="O844" s="232">
        <f t="shared" si="150"/>
        <v>0</v>
      </c>
      <c r="P844" s="243"/>
      <c r="Q844" s="216"/>
      <c r="R844" s="236">
        <f t="shared" si="143"/>
        <v>84.66</v>
      </c>
      <c r="S844" s="237">
        <v>0</v>
      </c>
      <c r="T844" s="236">
        <f t="shared" si="144"/>
        <v>0</v>
      </c>
      <c r="U844" s="236">
        <f t="shared" si="145"/>
        <v>0</v>
      </c>
      <c r="V844" s="236">
        <f t="shared" si="146"/>
        <v>0</v>
      </c>
      <c r="W844" s="236">
        <f t="shared" si="147"/>
        <v>0</v>
      </c>
      <c r="X844" s="236">
        <f t="shared" si="148"/>
        <v>84.66</v>
      </c>
      <c r="Y844" s="238">
        <f t="shared" si="151"/>
        <v>84.66</v>
      </c>
      <c r="Z844" s="238">
        <f t="shared" si="152"/>
        <v>0</v>
      </c>
      <c r="AB844" s="219">
        <v>84.66</v>
      </c>
      <c r="AC844" s="462">
        <f t="shared" si="153"/>
        <v>0</v>
      </c>
    </row>
    <row r="845" spans="1:29" ht="18" x14ac:dyDescent="0.25">
      <c r="A845" s="191" t="s">
        <v>1298</v>
      </c>
      <c r="B845" s="228" t="s">
        <v>1401</v>
      </c>
      <c r="C845" s="193" t="s">
        <v>1402</v>
      </c>
      <c r="D845" s="193"/>
      <c r="E845" s="194">
        <v>65</v>
      </c>
      <c r="F845" s="229">
        <v>65</v>
      </c>
      <c r="G845" s="230" t="s">
        <v>159</v>
      </c>
      <c r="H845" s="231">
        <v>0</v>
      </c>
      <c r="I845" s="251">
        <v>0</v>
      </c>
      <c r="J845" s="232">
        <v>0</v>
      </c>
      <c r="K845" s="232">
        <v>0</v>
      </c>
      <c r="L845" s="233">
        <v>0</v>
      </c>
      <c r="M845" s="232">
        <f t="shared" si="149"/>
        <v>0</v>
      </c>
      <c r="N845" s="234">
        <v>0</v>
      </c>
      <c r="O845" s="232">
        <f t="shared" si="150"/>
        <v>0</v>
      </c>
      <c r="P845" s="242"/>
      <c r="Q845" s="216"/>
      <c r="R845" s="236">
        <f t="shared" si="143"/>
        <v>0</v>
      </c>
      <c r="S845" s="237">
        <v>0</v>
      </c>
      <c r="T845" s="236">
        <f t="shared" si="144"/>
        <v>0</v>
      </c>
      <c r="U845" s="236">
        <f t="shared" si="145"/>
        <v>0</v>
      </c>
      <c r="V845" s="236">
        <f t="shared" si="146"/>
        <v>0</v>
      </c>
      <c r="W845" s="236">
        <f t="shared" si="147"/>
        <v>0</v>
      </c>
      <c r="X845" s="236">
        <f t="shared" si="148"/>
        <v>0</v>
      </c>
      <c r="Y845" s="238">
        <f t="shared" si="151"/>
        <v>0</v>
      </c>
      <c r="Z845" s="238">
        <f t="shared" si="152"/>
        <v>0</v>
      </c>
      <c r="AB845" s="219">
        <v>0</v>
      </c>
      <c r="AC845" s="462">
        <f t="shared" si="153"/>
        <v>0</v>
      </c>
    </row>
    <row r="846" spans="1:29" x14ac:dyDescent="0.25">
      <c r="A846" s="191" t="s">
        <v>1423</v>
      </c>
      <c r="B846" s="228" t="s">
        <v>2098</v>
      </c>
      <c r="C846" s="193" t="s">
        <v>2099</v>
      </c>
      <c r="D846" s="193"/>
      <c r="E846" s="194">
        <v>916.4</v>
      </c>
      <c r="F846" s="229">
        <v>916.4</v>
      </c>
      <c r="G846" s="230" t="s">
        <v>159</v>
      </c>
      <c r="H846" s="231">
        <v>0</v>
      </c>
      <c r="I846" s="251">
        <v>0</v>
      </c>
      <c r="J846" s="232">
        <v>0</v>
      </c>
      <c r="K846" s="232">
        <v>0</v>
      </c>
      <c r="L846" s="233">
        <v>0</v>
      </c>
      <c r="M846" s="232">
        <f t="shared" si="149"/>
        <v>0</v>
      </c>
      <c r="N846" s="234">
        <v>0</v>
      </c>
      <c r="O846" s="232">
        <f t="shared" si="150"/>
        <v>0</v>
      </c>
      <c r="P846" s="242"/>
      <c r="Q846" s="216"/>
      <c r="R846" s="236">
        <f t="shared" si="143"/>
        <v>0</v>
      </c>
      <c r="S846" s="237">
        <v>0</v>
      </c>
      <c r="T846" s="236">
        <f t="shared" si="144"/>
        <v>0</v>
      </c>
      <c r="U846" s="236">
        <f t="shared" si="145"/>
        <v>0</v>
      </c>
      <c r="V846" s="236">
        <f t="shared" si="146"/>
        <v>0</v>
      </c>
      <c r="W846" s="236">
        <f t="shared" si="147"/>
        <v>0</v>
      </c>
      <c r="X846" s="236">
        <f t="shared" si="148"/>
        <v>0</v>
      </c>
      <c r="Y846" s="238">
        <f t="shared" si="151"/>
        <v>0</v>
      </c>
      <c r="Z846" s="238">
        <f t="shared" si="152"/>
        <v>0</v>
      </c>
      <c r="AB846" s="219">
        <v>0</v>
      </c>
      <c r="AC846" s="462">
        <f t="shared" si="153"/>
        <v>0</v>
      </c>
    </row>
    <row r="847" spans="1:29" ht="45" x14ac:dyDescent="0.25">
      <c r="A847" s="191" t="s">
        <v>1880</v>
      </c>
      <c r="B847" s="228" t="s">
        <v>1913</v>
      </c>
      <c r="C847" s="193" t="s">
        <v>1914</v>
      </c>
      <c r="D847" s="193"/>
      <c r="E847" s="194">
        <v>2887.24</v>
      </c>
      <c r="F847" s="229">
        <v>2887.24</v>
      </c>
      <c r="G847" s="230" t="s">
        <v>1915</v>
      </c>
      <c r="H847" s="231">
        <v>0</v>
      </c>
      <c r="I847" s="251">
        <v>0</v>
      </c>
      <c r="J847" s="232">
        <v>0</v>
      </c>
      <c r="K847" s="232">
        <v>0</v>
      </c>
      <c r="L847" s="233">
        <v>0</v>
      </c>
      <c r="M847" s="232">
        <f t="shared" si="149"/>
        <v>0</v>
      </c>
      <c r="N847" s="234">
        <v>0</v>
      </c>
      <c r="O847" s="232">
        <f t="shared" si="150"/>
        <v>0</v>
      </c>
      <c r="P847" s="242"/>
      <c r="Q847" s="216"/>
      <c r="R847" s="236">
        <f t="shared" si="143"/>
        <v>0</v>
      </c>
      <c r="S847" s="237">
        <v>0</v>
      </c>
      <c r="T847" s="236">
        <f t="shared" si="144"/>
        <v>0</v>
      </c>
      <c r="U847" s="236">
        <f t="shared" si="145"/>
        <v>0</v>
      </c>
      <c r="V847" s="236">
        <f t="shared" si="146"/>
        <v>0</v>
      </c>
      <c r="W847" s="236">
        <f t="shared" si="147"/>
        <v>0</v>
      </c>
      <c r="X847" s="236">
        <f t="shared" si="148"/>
        <v>0</v>
      </c>
      <c r="Y847" s="238">
        <f t="shared" si="151"/>
        <v>0</v>
      </c>
      <c r="Z847" s="238">
        <f t="shared" si="152"/>
        <v>0</v>
      </c>
      <c r="AB847" s="219">
        <v>0</v>
      </c>
      <c r="AC847" s="462">
        <f t="shared" si="153"/>
        <v>0</v>
      </c>
    </row>
    <row r="848" spans="1:29" ht="18" x14ac:dyDescent="0.25">
      <c r="A848" s="191" t="s">
        <v>674</v>
      </c>
      <c r="B848" s="228" t="s">
        <v>978</v>
      </c>
      <c r="C848" s="193" t="s">
        <v>979</v>
      </c>
      <c r="D848" s="193"/>
      <c r="E848" s="194">
        <v>103.5</v>
      </c>
      <c r="F848" s="229">
        <v>103.5</v>
      </c>
      <c r="G848" s="230" t="s">
        <v>33</v>
      </c>
      <c r="H848" s="231">
        <v>0</v>
      </c>
      <c r="I848" s="251">
        <v>0</v>
      </c>
      <c r="J848" s="232">
        <v>0</v>
      </c>
      <c r="K848" s="232">
        <v>0</v>
      </c>
      <c r="L848" s="233">
        <v>0</v>
      </c>
      <c r="M848" s="232">
        <f t="shared" si="149"/>
        <v>0</v>
      </c>
      <c r="N848" s="234">
        <v>0</v>
      </c>
      <c r="O848" s="232">
        <f t="shared" si="150"/>
        <v>0</v>
      </c>
      <c r="P848" s="242"/>
      <c r="Q848" s="216"/>
      <c r="R848" s="236">
        <f t="shared" si="143"/>
        <v>0</v>
      </c>
      <c r="S848" s="237">
        <v>0</v>
      </c>
      <c r="T848" s="236">
        <f t="shared" si="144"/>
        <v>0</v>
      </c>
      <c r="U848" s="236">
        <f t="shared" si="145"/>
        <v>0</v>
      </c>
      <c r="V848" s="236">
        <f t="shared" si="146"/>
        <v>0</v>
      </c>
      <c r="W848" s="236">
        <f t="shared" si="147"/>
        <v>0</v>
      </c>
      <c r="X848" s="236">
        <f t="shared" si="148"/>
        <v>0</v>
      </c>
      <c r="Y848" s="238">
        <f t="shared" si="151"/>
        <v>0</v>
      </c>
      <c r="Z848" s="238">
        <f t="shared" si="152"/>
        <v>0</v>
      </c>
      <c r="AB848" s="219">
        <v>0</v>
      </c>
      <c r="AC848" s="462">
        <f t="shared" si="153"/>
        <v>0</v>
      </c>
    </row>
    <row r="849" spans="1:29" x14ac:dyDescent="0.25">
      <c r="A849" s="191" t="s">
        <v>1423</v>
      </c>
      <c r="B849" s="228" t="s">
        <v>2100</v>
      </c>
      <c r="C849" s="193" t="s">
        <v>2101</v>
      </c>
      <c r="D849" s="193"/>
      <c r="E849" s="194">
        <v>520.84</v>
      </c>
      <c r="F849" s="229">
        <v>520.84</v>
      </c>
      <c r="G849" s="230" t="s">
        <v>159</v>
      </c>
      <c r="H849" s="231">
        <v>0</v>
      </c>
      <c r="I849" s="251">
        <v>0</v>
      </c>
      <c r="J849" s="232">
        <v>0</v>
      </c>
      <c r="K849" s="232">
        <v>0</v>
      </c>
      <c r="L849" s="233">
        <v>0</v>
      </c>
      <c r="M849" s="232">
        <f t="shared" si="149"/>
        <v>0</v>
      </c>
      <c r="N849" s="234">
        <v>0</v>
      </c>
      <c r="O849" s="232">
        <f t="shared" si="150"/>
        <v>0</v>
      </c>
      <c r="P849" s="242"/>
      <c r="Q849" s="216"/>
      <c r="R849" s="236">
        <f t="shared" si="143"/>
        <v>0</v>
      </c>
      <c r="S849" s="237">
        <v>0</v>
      </c>
      <c r="T849" s="236">
        <f t="shared" si="144"/>
        <v>0</v>
      </c>
      <c r="U849" s="236">
        <f t="shared" si="145"/>
        <v>0</v>
      </c>
      <c r="V849" s="236">
        <f t="shared" si="146"/>
        <v>0</v>
      </c>
      <c r="W849" s="236">
        <f t="shared" si="147"/>
        <v>0</v>
      </c>
      <c r="X849" s="236">
        <f t="shared" si="148"/>
        <v>0</v>
      </c>
      <c r="Y849" s="238">
        <f t="shared" si="151"/>
        <v>0</v>
      </c>
      <c r="Z849" s="238">
        <f t="shared" si="152"/>
        <v>0</v>
      </c>
      <c r="AB849" s="219">
        <v>0</v>
      </c>
      <c r="AC849" s="462">
        <f t="shared" si="153"/>
        <v>0</v>
      </c>
    </row>
    <row r="850" spans="1:29" x14ac:dyDescent="0.25">
      <c r="A850" s="191" t="s">
        <v>1423</v>
      </c>
      <c r="B850" s="228" t="s">
        <v>2102</v>
      </c>
      <c r="C850" s="193" t="s">
        <v>2103</v>
      </c>
      <c r="D850" s="193"/>
      <c r="E850" s="194">
        <v>1913.33</v>
      </c>
      <c r="F850" s="229">
        <v>1913.33</v>
      </c>
      <c r="G850" s="230" t="s">
        <v>33</v>
      </c>
      <c r="H850" s="231">
        <v>0</v>
      </c>
      <c r="I850" s="251">
        <v>0</v>
      </c>
      <c r="J850" s="232">
        <v>0</v>
      </c>
      <c r="K850" s="232">
        <v>0</v>
      </c>
      <c r="L850" s="233">
        <v>0</v>
      </c>
      <c r="M850" s="232">
        <f t="shared" si="149"/>
        <v>0</v>
      </c>
      <c r="N850" s="234">
        <v>0</v>
      </c>
      <c r="O850" s="232">
        <f t="shared" si="150"/>
        <v>0</v>
      </c>
      <c r="P850" s="243"/>
      <c r="Q850" s="216"/>
      <c r="R850" s="236">
        <f t="shared" si="143"/>
        <v>0</v>
      </c>
      <c r="S850" s="237">
        <v>0</v>
      </c>
      <c r="T850" s="236">
        <f t="shared" si="144"/>
        <v>0</v>
      </c>
      <c r="U850" s="236">
        <f t="shared" si="145"/>
        <v>0</v>
      </c>
      <c r="V850" s="236">
        <f t="shared" si="146"/>
        <v>0</v>
      </c>
      <c r="W850" s="236">
        <f t="shared" si="147"/>
        <v>0</v>
      </c>
      <c r="X850" s="236">
        <f t="shared" si="148"/>
        <v>0</v>
      </c>
      <c r="Y850" s="238">
        <f t="shared" si="151"/>
        <v>0</v>
      </c>
      <c r="Z850" s="238">
        <f t="shared" si="152"/>
        <v>0</v>
      </c>
      <c r="AB850" s="219">
        <v>0</v>
      </c>
      <c r="AC850" s="462">
        <f t="shared" si="153"/>
        <v>0</v>
      </c>
    </row>
    <row r="851" spans="1:29" ht="30" x14ac:dyDescent="0.25">
      <c r="A851" s="191" t="s">
        <v>674</v>
      </c>
      <c r="B851" s="228" t="s">
        <v>1595</v>
      </c>
      <c r="C851" s="193" t="s">
        <v>1596</v>
      </c>
      <c r="D851" s="193"/>
      <c r="E851" s="194">
        <v>150</v>
      </c>
      <c r="F851" s="229">
        <v>150</v>
      </c>
      <c r="G851" s="230" t="s">
        <v>33</v>
      </c>
      <c r="H851" s="231">
        <v>0</v>
      </c>
      <c r="I851" s="251">
        <v>0</v>
      </c>
      <c r="J851" s="232">
        <v>0</v>
      </c>
      <c r="K851" s="232">
        <v>0</v>
      </c>
      <c r="L851" s="233">
        <v>0</v>
      </c>
      <c r="M851" s="232">
        <f t="shared" si="149"/>
        <v>0</v>
      </c>
      <c r="N851" s="234">
        <v>0</v>
      </c>
      <c r="O851" s="232">
        <f t="shared" si="150"/>
        <v>0</v>
      </c>
      <c r="P851" s="243"/>
      <c r="Q851" s="216"/>
      <c r="R851" s="236">
        <f t="shared" si="143"/>
        <v>0</v>
      </c>
      <c r="S851" s="237">
        <v>0</v>
      </c>
      <c r="T851" s="236">
        <f t="shared" si="144"/>
        <v>0</v>
      </c>
      <c r="U851" s="236">
        <f t="shared" si="145"/>
        <v>0</v>
      </c>
      <c r="V851" s="236">
        <f t="shared" si="146"/>
        <v>0</v>
      </c>
      <c r="W851" s="236">
        <f t="shared" si="147"/>
        <v>0</v>
      </c>
      <c r="X851" s="236">
        <f t="shared" si="148"/>
        <v>0</v>
      </c>
      <c r="Y851" s="238">
        <f t="shared" si="151"/>
        <v>0</v>
      </c>
      <c r="Z851" s="238">
        <f t="shared" si="152"/>
        <v>0</v>
      </c>
      <c r="AB851" s="219">
        <v>0</v>
      </c>
      <c r="AC851" s="462">
        <f t="shared" si="153"/>
        <v>0</v>
      </c>
    </row>
    <row r="852" spans="1:29" ht="18" x14ac:dyDescent="0.25">
      <c r="A852" s="191" t="s">
        <v>1298</v>
      </c>
      <c r="B852" s="228" t="s">
        <v>1597</v>
      </c>
      <c r="C852" s="193" t="s">
        <v>1598</v>
      </c>
      <c r="D852" s="193"/>
      <c r="E852" s="194">
        <v>102.31</v>
      </c>
      <c r="F852" s="229">
        <v>102.31</v>
      </c>
      <c r="G852" s="230" t="s">
        <v>33</v>
      </c>
      <c r="H852" s="231">
        <v>2</v>
      </c>
      <c r="I852" s="251">
        <v>0</v>
      </c>
      <c r="J852" s="232">
        <v>0</v>
      </c>
      <c r="K852" s="232">
        <v>0</v>
      </c>
      <c r="L852" s="233">
        <v>0</v>
      </c>
      <c r="M852" s="232">
        <f t="shared" si="149"/>
        <v>2</v>
      </c>
      <c r="N852" s="234">
        <v>2</v>
      </c>
      <c r="O852" s="232">
        <f t="shared" si="150"/>
        <v>0</v>
      </c>
      <c r="P852" s="243"/>
      <c r="Q852" s="216"/>
      <c r="R852" s="236">
        <f t="shared" si="143"/>
        <v>204.62</v>
      </c>
      <c r="S852" s="237">
        <v>0</v>
      </c>
      <c r="T852" s="236">
        <f t="shared" si="144"/>
        <v>0</v>
      </c>
      <c r="U852" s="236">
        <f t="shared" si="145"/>
        <v>0</v>
      </c>
      <c r="V852" s="236">
        <f t="shared" si="146"/>
        <v>0</v>
      </c>
      <c r="W852" s="236">
        <f t="shared" si="147"/>
        <v>0</v>
      </c>
      <c r="X852" s="236">
        <f t="shared" si="148"/>
        <v>204.62</v>
      </c>
      <c r="Y852" s="238">
        <f t="shared" si="151"/>
        <v>204.62</v>
      </c>
      <c r="Z852" s="238">
        <f t="shared" si="152"/>
        <v>0</v>
      </c>
      <c r="AB852" s="219">
        <v>204.62</v>
      </c>
      <c r="AC852" s="462">
        <f t="shared" si="153"/>
        <v>0</v>
      </c>
    </row>
    <row r="853" spans="1:29" ht="30" x14ac:dyDescent="0.25">
      <c r="A853" s="191" t="s">
        <v>1739</v>
      </c>
      <c r="B853" s="228" t="s">
        <v>1847</v>
      </c>
      <c r="C853" s="193" t="s">
        <v>1848</v>
      </c>
      <c r="D853" s="193"/>
      <c r="E853" s="194">
        <v>147.53</v>
      </c>
      <c r="F853" s="229">
        <v>147.53</v>
      </c>
      <c r="G853" s="230" t="s">
        <v>33</v>
      </c>
      <c r="H853" s="231">
        <v>0</v>
      </c>
      <c r="I853" s="251">
        <v>0</v>
      </c>
      <c r="J853" s="232">
        <v>0</v>
      </c>
      <c r="K853" s="232">
        <v>0</v>
      </c>
      <c r="L853" s="233">
        <v>0</v>
      </c>
      <c r="M853" s="232">
        <f t="shared" si="149"/>
        <v>0</v>
      </c>
      <c r="N853" s="234">
        <v>0</v>
      </c>
      <c r="O853" s="232">
        <f t="shared" si="150"/>
        <v>0</v>
      </c>
      <c r="P853" s="242"/>
      <c r="Q853" s="216"/>
      <c r="R853" s="236">
        <f t="shared" si="143"/>
        <v>0</v>
      </c>
      <c r="S853" s="237">
        <v>0</v>
      </c>
      <c r="T853" s="236">
        <f t="shared" si="144"/>
        <v>0</v>
      </c>
      <c r="U853" s="236">
        <f t="shared" si="145"/>
        <v>0</v>
      </c>
      <c r="V853" s="236">
        <f t="shared" si="146"/>
        <v>0</v>
      </c>
      <c r="W853" s="236">
        <f t="shared" si="147"/>
        <v>0</v>
      </c>
      <c r="X853" s="236">
        <f t="shared" si="148"/>
        <v>0</v>
      </c>
      <c r="Y853" s="238">
        <f t="shared" si="151"/>
        <v>0</v>
      </c>
      <c r="Z853" s="238">
        <f t="shared" si="152"/>
        <v>0</v>
      </c>
      <c r="AB853" s="219">
        <v>0</v>
      </c>
      <c r="AC853" s="462">
        <f t="shared" si="153"/>
        <v>0</v>
      </c>
    </row>
    <row r="854" spans="1:29" ht="18" x14ac:dyDescent="0.25">
      <c r="A854" s="191" t="s">
        <v>1298</v>
      </c>
      <c r="B854" s="228" t="s">
        <v>1403</v>
      </c>
      <c r="C854" s="193" t="s">
        <v>1404</v>
      </c>
      <c r="D854" s="193"/>
      <c r="E854" s="194">
        <v>66.12</v>
      </c>
      <c r="F854" s="229">
        <v>66.12</v>
      </c>
      <c r="G854" s="230" t="s">
        <v>76</v>
      </c>
      <c r="H854" s="231">
        <v>19</v>
      </c>
      <c r="I854" s="251">
        <v>0</v>
      </c>
      <c r="J854" s="232">
        <v>0</v>
      </c>
      <c r="K854" s="232">
        <v>0</v>
      </c>
      <c r="L854" s="233">
        <v>0</v>
      </c>
      <c r="M854" s="232">
        <f t="shared" si="149"/>
        <v>19</v>
      </c>
      <c r="N854" s="234">
        <v>19</v>
      </c>
      <c r="O854" s="232">
        <f t="shared" si="150"/>
        <v>0</v>
      </c>
      <c r="P854" s="243"/>
      <c r="Q854" s="216"/>
      <c r="R854" s="236">
        <f t="shared" si="143"/>
        <v>1256.2800000000002</v>
      </c>
      <c r="S854" s="237">
        <v>0</v>
      </c>
      <c r="T854" s="236">
        <f t="shared" si="144"/>
        <v>0</v>
      </c>
      <c r="U854" s="236">
        <f t="shared" si="145"/>
        <v>0</v>
      </c>
      <c r="V854" s="236">
        <f t="shared" si="146"/>
        <v>0</v>
      </c>
      <c r="W854" s="236">
        <f t="shared" si="147"/>
        <v>0</v>
      </c>
      <c r="X854" s="236">
        <f t="shared" si="148"/>
        <v>1256.2800000000002</v>
      </c>
      <c r="Y854" s="238">
        <f t="shared" si="151"/>
        <v>1256.2800000000002</v>
      </c>
      <c r="Z854" s="238">
        <f t="shared" si="152"/>
        <v>0</v>
      </c>
      <c r="AB854" s="219">
        <v>1256.2800000000002</v>
      </c>
      <c r="AC854" s="462">
        <f t="shared" si="153"/>
        <v>0</v>
      </c>
    </row>
    <row r="855" spans="1:29" ht="18" x14ac:dyDescent="0.25">
      <c r="A855" s="191" t="s">
        <v>189</v>
      </c>
      <c r="B855" s="228" t="s">
        <v>220</v>
      </c>
      <c r="C855" s="202" t="s">
        <v>221</v>
      </c>
      <c r="D855" s="491" t="s">
        <v>2658</v>
      </c>
      <c r="E855" s="203">
        <v>57.42</v>
      </c>
      <c r="F855" s="250">
        <v>71.92</v>
      </c>
      <c r="G855" s="316" t="s">
        <v>33</v>
      </c>
      <c r="H855" s="317">
        <v>0</v>
      </c>
      <c r="I855" s="251">
        <v>25</v>
      </c>
      <c r="J855" s="251">
        <v>0</v>
      </c>
      <c r="K855" s="251">
        <v>0</v>
      </c>
      <c r="L855" s="318">
        <v>0</v>
      </c>
      <c r="M855" s="232">
        <f t="shared" si="149"/>
        <v>25</v>
      </c>
      <c r="N855" s="252">
        <v>0</v>
      </c>
      <c r="O855" s="232">
        <f t="shared" si="150"/>
        <v>-25</v>
      </c>
      <c r="P855" s="319"/>
      <c r="Q855" s="216"/>
      <c r="R855" s="236">
        <f t="shared" si="143"/>
        <v>0</v>
      </c>
      <c r="S855" s="237">
        <v>0</v>
      </c>
      <c r="T855" s="489">
        <f t="shared" si="144"/>
        <v>1798</v>
      </c>
      <c r="U855" s="236">
        <f t="shared" si="145"/>
        <v>0</v>
      </c>
      <c r="V855" s="236">
        <f t="shared" si="146"/>
        <v>0</v>
      </c>
      <c r="W855" s="236">
        <f t="shared" si="147"/>
        <v>0</v>
      </c>
      <c r="X855" s="236">
        <f t="shared" si="148"/>
        <v>1798</v>
      </c>
      <c r="Y855" s="238">
        <f t="shared" si="151"/>
        <v>1798</v>
      </c>
      <c r="Z855" s="238">
        <f t="shared" si="152"/>
        <v>0</v>
      </c>
      <c r="AB855" s="219">
        <v>0</v>
      </c>
      <c r="AC855" s="462">
        <f t="shared" si="153"/>
        <v>0</v>
      </c>
    </row>
    <row r="856" spans="1:29" ht="30" x14ac:dyDescent="0.25">
      <c r="A856" s="191" t="s">
        <v>1739</v>
      </c>
      <c r="B856" s="228" t="s">
        <v>1849</v>
      </c>
      <c r="C856" s="193" t="s">
        <v>1850</v>
      </c>
      <c r="D856" s="193"/>
      <c r="E856" s="194">
        <v>230</v>
      </c>
      <c r="F856" s="229">
        <v>230</v>
      </c>
      <c r="G856" s="230" t="s">
        <v>33</v>
      </c>
      <c r="H856" s="231">
        <v>1</v>
      </c>
      <c r="I856" s="251">
        <v>0</v>
      </c>
      <c r="J856" s="232">
        <v>0</v>
      </c>
      <c r="K856" s="232">
        <v>0</v>
      </c>
      <c r="L856" s="233">
        <v>0</v>
      </c>
      <c r="M856" s="232">
        <f t="shared" si="149"/>
        <v>1</v>
      </c>
      <c r="N856" s="234">
        <v>1</v>
      </c>
      <c r="O856" s="232">
        <f t="shared" si="150"/>
        <v>0</v>
      </c>
      <c r="P856" s="243"/>
      <c r="Q856" s="216"/>
      <c r="R856" s="236">
        <f t="shared" si="143"/>
        <v>230</v>
      </c>
      <c r="S856" s="237">
        <v>0</v>
      </c>
      <c r="T856" s="236">
        <f t="shared" si="144"/>
        <v>0</v>
      </c>
      <c r="U856" s="236">
        <f t="shared" si="145"/>
        <v>0</v>
      </c>
      <c r="V856" s="236">
        <f t="shared" si="146"/>
        <v>0</v>
      </c>
      <c r="W856" s="236">
        <f t="shared" si="147"/>
        <v>0</v>
      </c>
      <c r="X856" s="236">
        <f t="shared" si="148"/>
        <v>230</v>
      </c>
      <c r="Y856" s="238">
        <f t="shared" si="151"/>
        <v>230</v>
      </c>
      <c r="Z856" s="238">
        <f t="shared" si="152"/>
        <v>0</v>
      </c>
      <c r="AB856" s="219">
        <v>230</v>
      </c>
      <c r="AC856" s="462">
        <f t="shared" si="153"/>
        <v>0</v>
      </c>
    </row>
    <row r="857" spans="1:29" ht="18" x14ac:dyDescent="0.25">
      <c r="A857" s="191" t="s">
        <v>1298</v>
      </c>
      <c r="B857" s="228" t="s">
        <v>1405</v>
      </c>
      <c r="C857" s="193" t="s">
        <v>1406</v>
      </c>
      <c r="D857" s="193"/>
      <c r="E857" s="194">
        <v>84.15</v>
      </c>
      <c r="F857" s="229">
        <v>84.15</v>
      </c>
      <c r="G857" s="230" t="s">
        <v>33</v>
      </c>
      <c r="H857" s="231">
        <v>3</v>
      </c>
      <c r="I857" s="251">
        <v>0</v>
      </c>
      <c r="J857" s="232">
        <v>0</v>
      </c>
      <c r="K857" s="232">
        <v>0</v>
      </c>
      <c r="L857" s="233">
        <v>0</v>
      </c>
      <c r="M857" s="232">
        <f t="shared" si="149"/>
        <v>3</v>
      </c>
      <c r="N857" s="234">
        <v>3</v>
      </c>
      <c r="O857" s="232">
        <f t="shared" si="150"/>
        <v>0</v>
      </c>
      <c r="P857" s="243"/>
      <c r="Q857" s="216"/>
      <c r="R857" s="236">
        <f t="shared" si="143"/>
        <v>252.45000000000002</v>
      </c>
      <c r="S857" s="237">
        <v>0</v>
      </c>
      <c r="T857" s="236">
        <f t="shared" si="144"/>
        <v>0</v>
      </c>
      <c r="U857" s="236">
        <f t="shared" si="145"/>
        <v>0</v>
      </c>
      <c r="V857" s="236">
        <f t="shared" si="146"/>
        <v>0</v>
      </c>
      <c r="W857" s="236">
        <f t="shared" si="147"/>
        <v>0</v>
      </c>
      <c r="X857" s="236">
        <f t="shared" si="148"/>
        <v>252.45000000000002</v>
      </c>
      <c r="Y857" s="238">
        <f t="shared" si="151"/>
        <v>252.45000000000002</v>
      </c>
      <c r="Z857" s="238">
        <f t="shared" si="152"/>
        <v>0</v>
      </c>
      <c r="AB857" s="219">
        <v>252.45000000000002</v>
      </c>
      <c r="AC857" s="462">
        <f t="shared" si="153"/>
        <v>0</v>
      </c>
    </row>
    <row r="858" spans="1:29" ht="30" x14ac:dyDescent="0.25">
      <c r="A858" s="191" t="s">
        <v>674</v>
      </c>
      <c r="B858" s="228" t="s">
        <v>980</v>
      </c>
      <c r="C858" s="193" t="s">
        <v>981</v>
      </c>
      <c r="D858" s="193"/>
      <c r="E858" s="194">
        <v>156.34</v>
      </c>
      <c r="F858" s="229">
        <v>156.34</v>
      </c>
      <c r="G858" s="230" t="s">
        <v>53</v>
      </c>
      <c r="H858" s="231">
        <v>0</v>
      </c>
      <c r="I858" s="251">
        <v>0</v>
      </c>
      <c r="J858" s="232">
        <v>0</v>
      </c>
      <c r="K858" s="232">
        <v>0</v>
      </c>
      <c r="L858" s="233">
        <v>0</v>
      </c>
      <c r="M858" s="232">
        <f t="shared" si="149"/>
        <v>0</v>
      </c>
      <c r="N858" s="234">
        <v>0</v>
      </c>
      <c r="O858" s="232">
        <f t="shared" si="150"/>
        <v>0</v>
      </c>
      <c r="P858" s="243"/>
      <c r="Q858" s="216"/>
      <c r="R858" s="236">
        <f t="shared" si="143"/>
        <v>0</v>
      </c>
      <c r="S858" s="237">
        <v>0</v>
      </c>
      <c r="T858" s="236">
        <f t="shared" si="144"/>
        <v>0</v>
      </c>
      <c r="U858" s="236">
        <f t="shared" si="145"/>
        <v>0</v>
      </c>
      <c r="V858" s="236">
        <f t="shared" si="146"/>
        <v>0</v>
      </c>
      <c r="W858" s="236">
        <f t="shared" si="147"/>
        <v>0</v>
      </c>
      <c r="X858" s="236">
        <f t="shared" si="148"/>
        <v>0</v>
      </c>
      <c r="Y858" s="238">
        <f t="shared" si="151"/>
        <v>0</v>
      </c>
      <c r="Z858" s="238">
        <f t="shared" si="152"/>
        <v>0</v>
      </c>
      <c r="AB858" s="219">
        <v>0</v>
      </c>
      <c r="AC858" s="462">
        <f t="shared" si="153"/>
        <v>0</v>
      </c>
    </row>
    <row r="859" spans="1:29" s="458" customFormat="1" ht="30" x14ac:dyDescent="0.25">
      <c r="A859" s="196" t="s">
        <v>1739</v>
      </c>
      <c r="B859" s="245" t="s">
        <v>1851</v>
      </c>
      <c r="C859" s="327" t="s">
        <v>1852</v>
      </c>
      <c r="D859" s="460" t="s">
        <v>2660</v>
      </c>
      <c r="E859" s="328">
        <v>128.25</v>
      </c>
      <c r="F859" s="328">
        <v>128.25</v>
      </c>
      <c r="G859" s="330" t="s">
        <v>33</v>
      </c>
      <c r="H859" s="456">
        <v>0</v>
      </c>
      <c r="I859" s="251">
        <v>0</v>
      </c>
      <c r="J859" s="251">
        <v>0</v>
      </c>
      <c r="K859" s="251">
        <v>0</v>
      </c>
      <c r="L859" s="318">
        <v>0</v>
      </c>
      <c r="M859" s="232">
        <f t="shared" si="149"/>
        <v>0</v>
      </c>
      <c r="N859" s="461">
        <v>28</v>
      </c>
      <c r="O859" s="232">
        <f t="shared" si="150"/>
        <v>28</v>
      </c>
      <c r="P859" s="320"/>
      <c r="Q859" s="225"/>
      <c r="R859" s="236">
        <f t="shared" si="143"/>
        <v>0</v>
      </c>
      <c r="S859" s="237">
        <v>0</v>
      </c>
      <c r="T859" s="348">
        <f t="shared" si="144"/>
        <v>0</v>
      </c>
      <c r="U859" s="236">
        <f t="shared" si="145"/>
        <v>0</v>
      </c>
      <c r="V859" s="236">
        <f t="shared" si="146"/>
        <v>0</v>
      </c>
      <c r="W859" s="236">
        <f t="shared" si="147"/>
        <v>0</v>
      </c>
      <c r="X859" s="236">
        <f t="shared" si="148"/>
        <v>0</v>
      </c>
      <c r="Y859" s="238">
        <f t="shared" si="151"/>
        <v>0</v>
      </c>
      <c r="Z859" s="238">
        <f t="shared" si="152"/>
        <v>0</v>
      </c>
      <c r="AB859" s="458">
        <v>-1.1368683772161603E-13</v>
      </c>
      <c r="AC859" s="462">
        <f t="shared" si="153"/>
        <v>-1.1368683772161603E-13</v>
      </c>
    </row>
    <row r="860" spans="1:29" ht="30" x14ac:dyDescent="0.25">
      <c r="A860" s="191" t="s">
        <v>228</v>
      </c>
      <c r="B860" s="228" t="s">
        <v>540</v>
      </c>
      <c r="C860" s="193" t="s">
        <v>541</v>
      </c>
      <c r="D860" s="193"/>
      <c r="E860" s="194">
        <v>77.99839999999999</v>
      </c>
      <c r="F860" s="229">
        <v>77.99839999999999</v>
      </c>
      <c r="G860" s="230" t="s">
        <v>53</v>
      </c>
      <c r="H860" s="231">
        <v>0</v>
      </c>
      <c r="I860" s="251">
        <v>0</v>
      </c>
      <c r="J860" s="232">
        <v>0</v>
      </c>
      <c r="K860" s="232">
        <v>0</v>
      </c>
      <c r="L860" s="233">
        <v>0</v>
      </c>
      <c r="M860" s="232">
        <f t="shared" si="149"/>
        <v>0</v>
      </c>
      <c r="N860" s="234">
        <v>0</v>
      </c>
      <c r="O860" s="232">
        <f t="shared" si="150"/>
        <v>0</v>
      </c>
      <c r="P860" s="242"/>
      <c r="Q860" s="216"/>
      <c r="R860" s="236">
        <f t="shared" si="143"/>
        <v>0</v>
      </c>
      <c r="S860" s="237">
        <v>0</v>
      </c>
      <c r="T860" s="236">
        <f t="shared" si="144"/>
        <v>0</v>
      </c>
      <c r="U860" s="236">
        <f t="shared" si="145"/>
        <v>0</v>
      </c>
      <c r="V860" s="236">
        <f t="shared" si="146"/>
        <v>0</v>
      </c>
      <c r="W860" s="236">
        <f t="shared" si="147"/>
        <v>0</v>
      </c>
      <c r="X860" s="236">
        <f t="shared" si="148"/>
        <v>0</v>
      </c>
      <c r="Y860" s="238">
        <f t="shared" si="151"/>
        <v>0</v>
      </c>
      <c r="Z860" s="238">
        <f t="shared" si="152"/>
        <v>0</v>
      </c>
      <c r="AB860" s="219">
        <v>0</v>
      </c>
      <c r="AC860" s="462">
        <f t="shared" si="153"/>
        <v>0</v>
      </c>
    </row>
    <row r="861" spans="1:29" ht="30" x14ac:dyDescent="0.25">
      <c r="A861" s="191" t="s">
        <v>1739</v>
      </c>
      <c r="B861" s="228" t="s">
        <v>1853</v>
      </c>
      <c r="C861" s="193" t="s">
        <v>1854</v>
      </c>
      <c r="D861" s="193"/>
      <c r="E861" s="194">
        <v>12.01</v>
      </c>
      <c r="F861" s="229">
        <v>12.01</v>
      </c>
      <c r="G861" s="230" t="s">
        <v>33</v>
      </c>
      <c r="H861" s="231">
        <v>1</v>
      </c>
      <c r="I861" s="251">
        <v>0</v>
      </c>
      <c r="J861" s="232">
        <v>0</v>
      </c>
      <c r="K861" s="232">
        <v>0</v>
      </c>
      <c r="L861" s="233">
        <v>0</v>
      </c>
      <c r="M861" s="232">
        <f t="shared" si="149"/>
        <v>1</v>
      </c>
      <c r="N861" s="234">
        <v>1</v>
      </c>
      <c r="O861" s="232">
        <f t="shared" si="150"/>
        <v>0</v>
      </c>
      <c r="P861" s="243"/>
      <c r="Q861" s="216"/>
      <c r="R861" s="236">
        <f t="shared" si="143"/>
        <v>12.01</v>
      </c>
      <c r="S861" s="237">
        <v>0</v>
      </c>
      <c r="T861" s="236">
        <f t="shared" si="144"/>
        <v>0</v>
      </c>
      <c r="U861" s="236">
        <f t="shared" si="145"/>
        <v>0</v>
      </c>
      <c r="V861" s="236">
        <f t="shared" si="146"/>
        <v>0</v>
      </c>
      <c r="W861" s="236">
        <f t="shared" si="147"/>
        <v>0</v>
      </c>
      <c r="X861" s="236">
        <f t="shared" si="148"/>
        <v>12.01</v>
      </c>
      <c r="Y861" s="238">
        <f t="shared" si="151"/>
        <v>12.01</v>
      </c>
      <c r="Z861" s="238">
        <f t="shared" si="152"/>
        <v>0</v>
      </c>
      <c r="AB861" s="219">
        <v>12.01</v>
      </c>
      <c r="AC861" s="462">
        <f t="shared" si="153"/>
        <v>0</v>
      </c>
    </row>
    <row r="862" spans="1:29" ht="30" x14ac:dyDescent="0.25">
      <c r="A862" s="191" t="s">
        <v>1739</v>
      </c>
      <c r="B862" s="228" t="s">
        <v>1855</v>
      </c>
      <c r="C862" s="193" t="s">
        <v>1856</v>
      </c>
      <c r="D862" s="193"/>
      <c r="E862" s="194">
        <v>52</v>
      </c>
      <c r="F862" s="229">
        <v>52</v>
      </c>
      <c r="G862" s="230" t="s">
        <v>1368</v>
      </c>
      <c r="H862" s="231">
        <v>0</v>
      </c>
      <c r="I862" s="251">
        <v>0</v>
      </c>
      <c r="J862" s="232">
        <v>0</v>
      </c>
      <c r="K862" s="232">
        <v>0</v>
      </c>
      <c r="L862" s="233">
        <v>0</v>
      </c>
      <c r="M862" s="232">
        <f t="shared" si="149"/>
        <v>0</v>
      </c>
      <c r="N862" s="234">
        <v>0</v>
      </c>
      <c r="O862" s="232">
        <f t="shared" si="150"/>
        <v>0</v>
      </c>
      <c r="P862" s="243"/>
      <c r="Q862" s="216"/>
      <c r="R862" s="236">
        <f t="shared" si="143"/>
        <v>0</v>
      </c>
      <c r="S862" s="237">
        <v>0</v>
      </c>
      <c r="T862" s="236">
        <f t="shared" si="144"/>
        <v>0</v>
      </c>
      <c r="U862" s="236">
        <f t="shared" si="145"/>
        <v>0</v>
      </c>
      <c r="V862" s="236">
        <f t="shared" si="146"/>
        <v>0</v>
      </c>
      <c r="W862" s="236">
        <f t="shared" si="147"/>
        <v>0</v>
      </c>
      <c r="X862" s="236">
        <f t="shared" si="148"/>
        <v>0</v>
      </c>
      <c r="Y862" s="238">
        <f t="shared" si="151"/>
        <v>0</v>
      </c>
      <c r="Z862" s="238">
        <f t="shared" si="152"/>
        <v>0</v>
      </c>
      <c r="AB862" s="219">
        <v>0</v>
      </c>
      <c r="AC862" s="462">
        <f t="shared" si="153"/>
        <v>0</v>
      </c>
    </row>
    <row r="863" spans="1:29" x14ac:dyDescent="0.25">
      <c r="A863" s="191" t="s">
        <v>1739</v>
      </c>
      <c r="B863" s="228" t="s">
        <v>1857</v>
      </c>
      <c r="C863" s="193" t="s">
        <v>1858</v>
      </c>
      <c r="D863" s="193"/>
      <c r="E863" s="194">
        <v>94.84</v>
      </c>
      <c r="F863" s="229">
        <v>94.84</v>
      </c>
      <c r="G863" s="230" t="s">
        <v>33</v>
      </c>
      <c r="H863" s="231">
        <v>0</v>
      </c>
      <c r="I863" s="251">
        <v>0</v>
      </c>
      <c r="J863" s="232">
        <v>0</v>
      </c>
      <c r="K863" s="232">
        <v>0</v>
      </c>
      <c r="L863" s="233">
        <v>0</v>
      </c>
      <c r="M863" s="232">
        <f t="shared" si="149"/>
        <v>0</v>
      </c>
      <c r="N863" s="234">
        <v>0</v>
      </c>
      <c r="O863" s="232">
        <f t="shared" si="150"/>
        <v>0</v>
      </c>
      <c r="P863" s="243"/>
      <c r="Q863" s="216"/>
      <c r="R863" s="236">
        <f t="shared" si="143"/>
        <v>0</v>
      </c>
      <c r="S863" s="237">
        <v>0</v>
      </c>
      <c r="T863" s="236">
        <f t="shared" si="144"/>
        <v>0</v>
      </c>
      <c r="U863" s="236">
        <f t="shared" si="145"/>
        <v>0</v>
      </c>
      <c r="V863" s="236">
        <f t="shared" si="146"/>
        <v>0</v>
      </c>
      <c r="W863" s="236">
        <f t="shared" si="147"/>
        <v>0</v>
      </c>
      <c r="X863" s="236">
        <f t="shared" si="148"/>
        <v>0</v>
      </c>
      <c r="Y863" s="238">
        <f t="shared" si="151"/>
        <v>0</v>
      </c>
      <c r="Z863" s="238">
        <f t="shared" si="152"/>
        <v>0</v>
      </c>
      <c r="AB863" s="219">
        <v>0</v>
      </c>
      <c r="AC863" s="462">
        <f t="shared" si="153"/>
        <v>0</v>
      </c>
    </row>
    <row r="864" spans="1:29" ht="30" x14ac:dyDescent="0.25">
      <c r="A864" s="191" t="s">
        <v>1739</v>
      </c>
      <c r="B864" s="228" t="s">
        <v>1859</v>
      </c>
      <c r="C864" s="193" t="s">
        <v>1860</v>
      </c>
      <c r="D864" s="193"/>
      <c r="E864" s="194">
        <v>95.18</v>
      </c>
      <c r="F864" s="229">
        <v>95.18</v>
      </c>
      <c r="G864" s="230" t="s">
        <v>53</v>
      </c>
      <c r="H864" s="231">
        <v>0</v>
      </c>
      <c r="I864" s="251">
        <v>0</v>
      </c>
      <c r="J864" s="232">
        <v>0</v>
      </c>
      <c r="K864" s="232">
        <v>0</v>
      </c>
      <c r="L864" s="233">
        <v>0</v>
      </c>
      <c r="M864" s="232">
        <f t="shared" si="149"/>
        <v>0</v>
      </c>
      <c r="N864" s="234">
        <v>0</v>
      </c>
      <c r="O864" s="232">
        <f t="shared" si="150"/>
        <v>0</v>
      </c>
      <c r="P864" s="243"/>
      <c r="Q864" s="216"/>
      <c r="R864" s="236">
        <f t="shared" si="143"/>
        <v>0</v>
      </c>
      <c r="S864" s="237">
        <v>0</v>
      </c>
      <c r="T864" s="236">
        <f t="shared" si="144"/>
        <v>0</v>
      </c>
      <c r="U864" s="236">
        <f t="shared" si="145"/>
        <v>0</v>
      </c>
      <c r="V864" s="236">
        <f t="shared" si="146"/>
        <v>0</v>
      </c>
      <c r="W864" s="236">
        <f t="shared" si="147"/>
        <v>0</v>
      </c>
      <c r="X864" s="236">
        <f t="shared" si="148"/>
        <v>0</v>
      </c>
      <c r="Y864" s="238">
        <f t="shared" si="151"/>
        <v>0</v>
      </c>
      <c r="Z864" s="238">
        <f t="shared" si="152"/>
        <v>0</v>
      </c>
      <c r="AB864" s="219">
        <v>0</v>
      </c>
      <c r="AC864" s="462">
        <f t="shared" si="153"/>
        <v>0</v>
      </c>
    </row>
    <row r="865" spans="1:29" x14ac:dyDescent="0.25">
      <c r="A865" s="191" t="s">
        <v>1739</v>
      </c>
      <c r="B865" s="228" t="s">
        <v>1861</v>
      </c>
      <c r="C865" s="193" t="s">
        <v>1862</v>
      </c>
      <c r="D865" s="193"/>
      <c r="E865" s="194">
        <v>126.45</v>
      </c>
      <c r="F865" s="229">
        <v>126.45</v>
      </c>
      <c r="G865" s="230" t="s">
        <v>33</v>
      </c>
      <c r="H865" s="231">
        <v>0</v>
      </c>
      <c r="I865" s="251">
        <v>0</v>
      </c>
      <c r="J865" s="232">
        <v>0</v>
      </c>
      <c r="K865" s="232">
        <v>0</v>
      </c>
      <c r="L865" s="233">
        <v>0</v>
      </c>
      <c r="M865" s="232">
        <f t="shared" si="149"/>
        <v>0</v>
      </c>
      <c r="N865" s="234">
        <v>0</v>
      </c>
      <c r="O865" s="232">
        <f t="shared" si="150"/>
        <v>0</v>
      </c>
      <c r="P865" s="243"/>
      <c r="Q865" s="241"/>
      <c r="R865" s="236">
        <f t="shared" si="143"/>
        <v>0</v>
      </c>
      <c r="S865" s="237">
        <v>0</v>
      </c>
      <c r="T865" s="236">
        <f t="shared" si="144"/>
        <v>0</v>
      </c>
      <c r="U865" s="236">
        <f t="shared" si="145"/>
        <v>0</v>
      </c>
      <c r="V865" s="236">
        <f t="shared" si="146"/>
        <v>0</v>
      </c>
      <c r="W865" s="236">
        <f t="shared" si="147"/>
        <v>0</v>
      </c>
      <c r="X865" s="236">
        <f t="shared" si="148"/>
        <v>0</v>
      </c>
      <c r="Y865" s="238">
        <f t="shared" si="151"/>
        <v>0</v>
      </c>
      <c r="Z865" s="238">
        <f t="shared" si="152"/>
        <v>0</v>
      </c>
      <c r="AB865" s="219">
        <v>0</v>
      </c>
      <c r="AC865" s="462">
        <f t="shared" si="153"/>
        <v>0</v>
      </c>
    </row>
    <row r="866" spans="1:29" ht="18" x14ac:dyDescent="0.25">
      <c r="A866" s="191" t="s">
        <v>27</v>
      </c>
      <c r="B866" s="228" t="s">
        <v>165</v>
      </c>
      <c r="C866" s="193" t="s">
        <v>166</v>
      </c>
      <c r="D866" s="193"/>
      <c r="E866" s="194">
        <v>185.02</v>
      </c>
      <c r="F866" s="229">
        <v>185.02</v>
      </c>
      <c r="G866" s="230" t="s">
        <v>76</v>
      </c>
      <c r="H866" s="231">
        <v>24</v>
      </c>
      <c r="I866" s="251">
        <v>0</v>
      </c>
      <c r="J866" s="232">
        <v>0</v>
      </c>
      <c r="K866" s="232">
        <v>0</v>
      </c>
      <c r="L866" s="233">
        <v>0</v>
      </c>
      <c r="M866" s="232">
        <f t="shared" si="149"/>
        <v>24</v>
      </c>
      <c r="N866" s="234">
        <v>24</v>
      </c>
      <c r="O866" s="232">
        <f t="shared" si="150"/>
        <v>0</v>
      </c>
      <c r="P866" s="243"/>
      <c r="Q866" s="216"/>
      <c r="R866" s="236">
        <f t="shared" si="143"/>
        <v>4440.4800000000005</v>
      </c>
      <c r="S866" s="237">
        <v>0</v>
      </c>
      <c r="T866" s="236">
        <f t="shared" si="144"/>
        <v>0</v>
      </c>
      <c r="U866" s="236">
        <f t="shared" si="145"/>
        <v>0</v>
      </c>
      <c r="V866" s="236">
        <f t="shared" si="146"/>
        <v>0</v>
      </c>
      <c r="W866" s="236">
        <f t="shared" si="147"/>
        <v>0</v>
      </c>
      <c r="X866" s="236">
        <f t="shared" si="148"/>
        <v>4440.4800000000005</v>
      </c>
      <c r="Y866" s="238">
        <f t="shared" si="151"/>
        <v>4440.4800000000005</v>
      </c>
      <c r="Z866" s="238">
        <f t="shared" si="152"/>
        <v>0</v>
      </c>
      <c r="AB866" s="219">
        <v>4440.4800000000005</v>
      </c>
      <c r="AC866" s="462">
        <f t="shared" si="153"/>
        <v>0</v>
      </c>
    </row>
    <row r="867" spans="1:29" ht="18" x14ac:dyDescent="0.25">
      <c r="A867" s="191" t="s">
        <v>189</v>
      </c>
      <c r="B867" s="228" t="s">
        <v>222</v>
      </c>
      <c r="C867" s="193" t="s">
        <v>223</v>
      </c>
      <c r="D867" s="193"/>
      <c r="E867" s="194">
        <v>10.72</v>
      </c>
      <c r="F867" s="229">
        <v>10.72</v>
      </c>
      <c r="G867" s="230" t="s">
        <v>33</v>
      </c>
      <c r="H867" s="231">
        <v>40</v>
      </c>
      <c r="I867" s="251">
        <v>0</v>
      </c>
      <c r="J867" s="232">
        <v>0</v>
      </c>
      <c r="K867" s="232">
        <v>20</v>
      </c>
      <c r="L867" s="233">
        <v>0</v>
      </c>
      <c r="M867" s="232">
        <f t="shared" si="149"/>
        <v>20</v>
      </c>
      <c r="N867" s="234">
        <v>20</v>
      </c>
      <c r="O867" s="232">
        <f t="shared" si="150"/>
        <v>0</v>
      </c>
      <c r="P867" s="243"/>
      <c r="Q867" s="216"/>
      <c r="R867" s="236">
        <f t="shared" si="143"/>
        <v>428.8</v>
      </c>
      <c r="S867" s="237">
        <v>0</v>
      </c>
      <c r="T867" s="236">
        <f t="shared" si="144"/>
        <v>0</v>
      </c>
      <c r="U867" s="236">
        <f t="shared" si="145"/>
        <v>0</v>
      </c>
      <c r="V867" s="236">
        <f t="shared" si="146"/>
        <v>214.4</v>
      </c>
      <c r="W867" s="236">
        <f t="shared" si="147"/>
        <v>0</v>
      </c>
      <c r="X867" s="236">
        <f t="shared" si="148"/>
        <v>214.4</v>
      </c>
      <c r="Y867" s="238">
        <f t="shared" si="151"/>
        <v>214.4</v>
      </c>
      <c r="Z867" s="238">
        <f t="shared" si="152"/>
        <v>0</v>
      </c>
      <c r="AB867" s="219">
        <v>428.8</v>
      </c>
      <c r="AC867" s="462">
        <f t="shared" si="153"/>
        <v>0</v>
      </c>
    </row>
    <row r="868" spans="1:29" ht="30" x14ac:dyDescent="0.25">
      <c r="A868" s="191" t="s">
        <v>1053</v>
      </c>
      <c r="B868" s="228" t="s">
        <v>1240</v>
      </c>
      <c r="C868" s="193" t="s">
        <v>1241</v>
      </c>
      <c r="D868" s="193"/>
      <c r="E868" s="194">
        <v>90</v>
      </c>
      <c r="F868" s="229">
        <v>90</v>
      </c>
      <c r="G868" s="230" t="s">
        <v>33</v>
      </c>
      <c r="H868" s="231">
        <v>0</v>
      </c>
      <c r="I868" s="251">
        <v>0</v>
      </c>
      <c r="J868" s="232">
        <v>0</v>
      </c>
      <c r="K868" s="232">
        <v>0</v>
      </c>
      <c r="L868" s="233">
        <v>0</v>
      </c>
      <c r="M868" s="232">
        <f t="shared" si="149"/>
        <v>0</v>
      </c>
      <c r="N868" s="234">
        <v>0</v>
      </c>
      <c r="O868" s="232">
        <f t="shared" si="150"/>
        <v>0</v>
      </c>
      <c r="P868" s="244"/>
      <c r="Q868" s="216"/>
      <c r="R868" s="236">
        <f t="shared" si="143"/>
        <v>0</v>
      </c>
      <c r="S868" s="237">
        <v>0</v>
      </c>
      <c r="T868" s="236">
        <f t="shared" si="144"/>
        <v>0</v>
      </c>
      <c r="U868" s="236">
        <f t="shared" si="145"/>
        <v>0</v>
      </c>
      <c r="V868" s="236">
        <f t="shared" si="146"/>
        <v>0</v>
      </c>
      <c r="W868" s="236">
        <f t="shared" si="147"/>
        <v>0</v>
      </c>
      <c r="X868" s="236">
        <f t="shared" si="148"/>
        <v>0</v>
      </c>
      <c r="Y868" s="238">
        <f t="shared" si="151"/>
        <v>0</v>
      </c>
      <c r="Z868" s="238">
        <f t="shared" si="152"/>
        <v>0</v>
      </c>
      <c r="AB868" s="219">
        <v>0</v>
      </c>
      <c r="AC868" s="462">
        <f t="shared" si="153"/>
        <v>0</v>
      </c>
    </row>
    <row r="869" spans="1:29" ht="18" x14ac:dyDescent="0.25">
      <c r="A869" s="191" t="s">
        <v>674</v>
      </c>
      <c r="B869" s="228" t="s">
        <v>982</v>
      </c>
      <c r="C869" s="193" t="s">
        <v>983</v>
      </c>
      <c r="D869" s="193"/>
      <c r="E869" s="194">
        <v>350</v>
      </c>
      <c r="F869" s="229">
        <v>350</v>
      </c>
      <c r="G869" s="230" t="s">
        <v>33</v>
      </c>
      <c r="H869" s="231">
        <v>0</v>
      </c>
      <c r="I869" s="251">
        <v>0</v>
      </c>
      <c r="J869" s="232">
        <v>0</v>
      </c>
      <c r="K869" s="232">
        <v>0</v>
      </c>
      <c r="L869" s="233">
        <v>0</v>
      </c>
      <c r="M869" s="232">
        <f t="shared" si="149"/>
        <v>0</v>
      </c>
      <c r="N869" s="234">
        <v>0</v>
      </c>
      <c r="O869" s="232">
        <f t="shared" si="150"/>
        <v>0</v>
      </c>
      <c r="P869" s="243"/>
      <c r="Q869" s="216"/>
      <c r="R869" s="236">
        <f t="shared" si="143"/>
        <v>0</v>
      </c>
      <c r="S869" s="237">
        <v>0</v>
      </c>
      <c r="T869" s="236">
        <f t="shared" si="144"/>
        <v>0</v>
      </c>
      <c r="U869" s="236">
        <f t="shared" si="145"/>
        <v>0</v>
      </c>
      <c r="V869" s="236">
        <f t="shared" si="146"/>
        <v>0</v>
      </c>
      <c r="W869" s="236">
        <f t="shared" si="147"/>
        <v>0</v>
      </c>
      <c r="X869" s="236">
        <f t="shared" si="148"/>
        <v>0</v>
      </c>
      <c r="Y869" s="238">
        <f t="shared" si="151"/>
        <v>0</v>
      </c>
      <c r="Z869" s="238">
        <f t="shared" si="152"/>
        <v>0</v>
      </c>
      <c r="AB869" s="219">
        <v>0</v>
      </c>
      <c r="AC869" s="462">
        <f t="shared" si="153"/>
        <v>0</v>
      </c>
    </row>
    <row r="870" spans="1:29" ht="18" x14ac:dyDescent="0.25">
      <c r="A870" s="191" t="s">
        <v>1053</v>
      </c>
      <c r="B870" s="228" t="s">
        <v>1242</v>
      </c>
      <c r="C870" s="193" t="s">
        <v>1243</v>
      </c>
      <c r="D870" s="193"/>
      <c r="E870" s="194">
        <v>95</v>
      </c>
      <c r="F870" s="229">
        <v>95</v>
      </c>
      <c r="G870" s="230" t="s">
        <v>33</v>
      </c>
      <c r="H870" s="231">
        <v>4</v>
      </c>
      <c r="I870" s="251">
        <v>0</v>
      </c>
      <c r="J870" s="232">
        <v>0</v>
      </c>
      <c r="K870" s="232">
        <v>0</v>
      </c>
      <c r="L870" s="233">
        <v>0</v>
      </c>
      <c r="M870" s="232">
        <f t="shared" si="149"/>
        <v>4</v>
      </c>
      <c r="N870" s="234">
        <v>4</v>
      </c>
      <c r="O870" s="232">
        <f t="shared" si="150"/>
        <v>0</v>
      </c>
      <c r="P870" s="243"/>
      <c r="Q870" s="216"/>
      <c r="R870" s="236">
        <f t="shared" si="143"/>
        <v>380</v>
      </c>
      <c r="S870" s="237">
        <v>0</v>
      </c>
      <c r="T870" s="236">
        <f t="shared" si="144"/>
        <v>0</v>
      </c>
      <c r="U870" s="236">
        <f t="shared" si="145"/>
        <v>0</v>
      </c>
      <c r="V870" s="236">
        <f t="shared" si="146"/>
        <v>0</v>
      </c>
      <c r="W870" s="236">
        <f t="shared" si="147"/>
        <v>0</v>
      </c>
      <c r="X870" s="236">
        <f t="shared" si="148"/>
        <v>380</v>
      </c>
      <c r="Y870" s="238">
        <f t="shared" si="151"/>
        <v>380</v>
      </c>
      <c r="Z870" s="238">
        <f t="shared" si="152"/>
        <v>0</v>
      </c>
      <c r="AB870" s="219">
        <v>380</v>
      </c>
      <c r="AC870" s="462">
        <f t="shared" si="153"/>
        <v>0</v>
      </c>
    </row>
    <row r="871" spans="1:29" ht="30" x14ac:dyDescent="0.25">
      <c r="A871" s="191" t="s">
        <v>1053</v>
      </c>
      <c r="B871" s="228" t="s">
        <v>1244</v>
      </c>
      <c r="C871" s="193" t="s">
        <v>1245</v>
      </c>
      <c r="D871" s="193"/>
      <c r="E871" s="194">
        <v>275.04000000000002</v>
      </c>
      <c r="F871" s="229">
        <v>275.04000000000002</v>
      </c>
      <c r="G871" s="230" t="s">
        <v>33</v>
      </c>
      <c r="H871" s="231">
        <v>2</v>
      </c>
      <c r="I871" s="251">
        <v>0</v>
      </c>
      <c r="J871" s="232">
        <v>0</v>
      </c>
      <c r="K871" s="232">
        <v>0</v>
      </c>
      <c r="L871" s="233">
        <v>0</v>
      </c>
      <c r="M871" s="232">
        <f t="shared" si="149"/>
        <v>2</v>
      </c>
      <c r="N871" s="234">
        <v>2</v>
      </c>
      <c r="O871" s="232">
        <f t="shared" si="150"/>
        <v>0</v>
      </c>
      <c r="P871" s="243"/>
      <c r="Q871" s="216"/>
      <c r="R871" s="236">
        <f t="shared" si="143"/>
        <v>550.08000000000004</v>
      </c>
      <c r="S871" s="237">
        <v>0</v>
      </c>
      <c r="T871" s="236">
        <f t="shared" si="144"/>
        <v>0</v>
      </c>
      <c r="U871" s="236">
        <f t="shared" si="145"/>
        <v>0</v>
      </c>
      <c r="V871" s="236">
        <f t="shared" si="146"/>
        <v>0</v>
      </c>
      <c r="W871" s="236">
        <f t="shared" si="147"/>
        <v>0</v>
      </c>
      <c r="X871" s="236">
        <f t="shared" si="148"/>
        <v>550.08000000000004</v>
      </c>
      <c r="Y871" s="238">
        <f t="shared" si="151"/>
        <v>550.08000000000004</v>
      </c>
      <c r="Z871" s="238">
        <f t="shared" si="152"/>
        <v>0</v>
      </c>
      <c r="AB871" s="219">
        <v>550.08000000000004</v>
      </c>
      <c r="AC871" s="462">
        <f t="shared" si="153"/>
        <v>0</v>
      </c>
    </row>
    <row r="872" spans="1:29" ht="18" x14ac:dyDescent="0.25">
      <c r="A872" s="191" t="s">
        <v>228</v>
      </c>
      <c r="B872" s="228" t="s">
        <v>542</v>
      </c>
      <c r="C872" s="193" t="s">
        <v>543</v>
      </c>
      <c r="D872" s="193"/>
      <c r="E872" s="194">
        <v>26.1</v>
      </c>
      <c r="F872" s="229">
        <v>26.1</v>
      </c>
      <c r="G872" s="230" t="s">
        <v>33</v>
      </c>
      <c r="H872" s="231">
        <v>9</v>
      </c>
      <c r="I872" s="251">
        <v>0</v>
      </c>
      <c r="J872" s="232">
        <v>0</v>
      </c>
      <c r="K872" s="232">
        <v>0</v>
      </c>
      <c r="L872" s="233">
        <v>0</v>
      </c>
      <c r="M872" s="232">
        <f t="shared" si="149"/>
        <v>9</v>
      </c>
      <c r="N872" s="234">
        <v>9</v>
      </c>
      <c r="O872" s="232">
        <f t="shared" si="150"/>
        <v>0</v>
      </c>
      <c r="P872" s="243"/>
      <c r="Q872" s="216"/>
      <c r="R872" s="236">
        <f t="shared" si="143"/>
        <v>234.9</v>
      </c>
      <c r="S872" s="237">
        <v>0</v>
      </c>
      <c r="T872" s="236">
        <f t="shared" si="144"/>
        <v>0</v>
      </c>
      <c r="U872" s="236">
        <f t="shared" si="145"/>
        <v>0</v>
      </c>
      <c r="V872" s="236">
        <f t="shared" si="146"/>
        <v>0</v>
      </c>
      <c r="W872" s="236">
        <f t="shared" si="147"/>
        <v>0</v>
      </c>
      <c r="X872" s="236">
        <f t="shared" si="148"/>
        <v>234.9</v>
      </c>
      <c r="Y872" s="238">
        <f t="shared" si="151"/>
        <v>234.9</v>
      </c>
      <c r="Z872" s="238">
        <f t="shared" si="152"/>
        <v>0</v>
      </c>
      <c r="AB872" s="219">
        <v>234.9</v>
      </c>
      <c r="AC872" s="462">
        <f t="shared" si="153"/>
        <v>0</v>
      </c>
    </row>
    <row r="873" spans="1:29" ht="18" x14ac:dyDescent="0.25">
      <c r="A873" s="191" t="s">
        <v>228</v>
      </c>
      <c r="B873" s="228" t="s">
        <v>544</v>
      </c>
      <c r="C873" s="193" t="s">
        <v>545</v>
      </c>
      <c r="D873" s="193"/>
      <c r="E873" s="194">
        <v>93.21</v>
      </c>
      <c r="F873" s="229">
        <v>93.21</v>
      </c>
      <c r="G873" s="230" t="s">
        <v>33</v>
      </c>
      <c r="H873" s="231">
        <v>13</v>
      </c>
      <c r="I873" s="251">
        <v>0</v>
      </c>
      <c r="J873" s="232">
        <v>0</v>
      </c>
      <c r="K873" s="232">
        <v>0</v>
      </c>
      <c r="L873" s="233">
        <v>0</v>
      </c>
      <c r="M873" s="232">
        <f t="shared" si="149"/>
        <v>13</v>
      </c>
      <c r="N873" s="234">
        <v>13</v>
      </c>
      <c r="O873" s="232">
        <f t="shared" si="150"/>
        <v>0</v>
      </c>
      <c r="P873" s="243"/>
      <c r="Q873" s="216"/>
      <c r="R873" s="236">
        <f t="shared" si="143"/>
        <v>1211.73</v>
      </c>
      <c r="S873" s="237">
        <v>0</v>
      </c>
      <c r="T873" s="236">
        <f t="shared" si="144"/>
        <v>0</v>
      </c>
      <c r="U873" s="236">
        <f t="shared" si="145"/>
        <v>0</v>
      </c>
      <c r="V873" s="236">
        <f t="shared" si="146"/>
        <v>0</v>
      </c>
      <c r="W873" s="236">
        <f t="shared" si="147"/>
        <v>0</v>
      </c>
      <c r="X873" s="236">
        <f t="shared" si="148"/>
        <v>1211.73</v>
      </c>
      <c r="Y873" s="238">
        <f t="shared" si="151"/>
        <v>1211.73</v>
      </c>
      <c r="Z873" s="238">
        <f t="shared" si="152"/>
        <v>0</v>
      </c>
      <c r="AB873" s="219">
        <v>1211.73</v>
      </c>
      <c r="AC873" s="462">
        <f t="shared" si="153"/>
        <v>0</v>
      </c>
    </row>
    <row r="874" spans="1:29" ht="18" x14ac:dyDescent="0.25">
      <c r="A874" s="191" t="s">
        <v>228</v>
      </c>
      <c r="B874" s="228" t="s">
        <v>546</v>
      </c>
      <c r="C874" s="193" t="s">
        <v>547</v>
      </c>
      <c r="D874" s="193"/>
      <c r="E874" s="194">
        <v>18</v>
      </c>
      <c r="F874" s="229">
        <v>18</v>
      </c>
      <c r="G874" s="230" t="s">
        <v>33</v>
      </c>
      <c r="H874" s="231">
        <v>1</v>
      </c>
      <c r="I874" s="251">
        <v>0</v>
      </c>
      <c r="J874" s="232">
        <v>0</v>
      </c>
      <c r="K874" s="232">
        <v>0</v>
      </c>
      <c r="L874" s="233">
        <v>0</v>
      </c>
      <c r="M874" s="232">
        <f t="shared" si="149"/>
        <v>1</v>
      </c>
      <c r="N874" s="234">
        <v>1</v>
      </c>
      <c r="O874" s="232">
        <f t="shared" si="150"/>
        <v>0</v>
      </c>
      <c r="P874" s="243"/>
      <c r="Q874" s="216"/>
      <c r="R874" s="236">
        <f t="shared" si="143"/>
        <v>18</v>
      </c>
      <c r="S874" s="237">
        <v>0</v>
      </c>
      <c r="T874" s="236">
        <f t="shared" si="144"/>
        <v>0</v>
      </c>
      <c r="U874" s="236">
        <f t="shared" si="145"/>
        <v>0</v>
      </c>
      <c r="V874" s="236">
        <f t="shared" si="146"/>
        <v>0</v>
      </c>
      <c r="W874" s="236">
        <f t="shared" si="147"/>
        <v>0</v>
      </c>
      <c r="X874" s="236">
        <f t="shared" si="148"/>
        <v>18</v>
      </c>
      <c r="Y874" s="238">
        <f t="shared" si="151"/>
        <v>18</v>
      </c>
      <c r="Z874" s="238">
        <f t="shared" si="152"/>
        <v>0</v>
      </c>
      <c r="AB874" s="219">
        <v>18</v>
      </c>
      <c r="AC874" s="462">
        <f t="shared" si="153"/>
        <v>0</v>
      </c>
    </row>
    <row r="875" spans="1:29" ht="18" x14ac:dyDescent="0.25">
      <c r="A875" s="191" t="s">
        <v>228</v>
      </c>
      <c r="B875" s="228" t="s">
        <v>548</v>
      </c>
      <c r="C875" s="193" t="s">
        <v>549</v>
      </c>
      <c r="D875" s="193"/>
      <c r="E875" s="194">
        <v>102.31</v>
      </c>
      <c r="F875" s="229">
        <v>102.31</v>
      </c>
      <c r="G875" s="230" t="s">
        <v>33</v>
      </c>
      <c r="H875" s="231">
        <v>1</v>
      </c>
      <c r="I875" s="251">
        <v>0</v>
      </c>
      <c r="J875" s="232">
        <v>0</v>
      </c>
      <c r="K875" s="232">
        <v>0</v>
      </c>
      <c r="L875" s="233">
        <v>0</v>
      </c>
      <c r="M875" s="232">
        <f t="shared" si="149"/>
        <v>1</v>
      </c>
      <c r="N875" s="234">
        <v>1</v>
      </c>
      <c r="O875" s="232">
        <f t="shared" si="150"/>
        <v>0</v>
      </c>
      <c r="P875" s="243"/>
      <c r="Q875" s="216"/>
      <c r="R875" s="236">
        <f t="shared" si="143"/>
        <v>102.31</v>
      </c>
      <c r="S875" s="237">
        <v>0</v>
      </c>
      <c r="T875" s="236">
        <f t="shared" si="144"/>
        <v>0</v>
      </c>
      <c r="U875" s="236">
        <f t="shared" si="145"/>
        <v>0</v>
      </c>
      <c r="V875" s="236">
        <f t="shared" si="146"/>
        <v>0</v>
      </c>
      <c r="W875" s="236">
        <f t="shared" si="147"/>
        <v>0</v>
      </c>
      <c r="X875" s="236">
        <f t="shared" si="148"/>
        <v>102.31</v>
      </c>
      <c r="Y875" s="238">
        <f t="shared" si="151"/>
        <v>102.31</v>
      </c>
      <c r="Z875" s="238">
        <f t="shared" si="152"/>
        <v>0</v>
      </c>
      <c r="AB875" s="219">
        <v>102.31</v>
      </c>
      <c r="AC875" s="462">
        <f t="shared" si="153"/>
        <v>0</v>
      </c>
    </row>
    <row r="876" spans="1:29" ht="18" x14ac:dyDescent="0.25">
      <c r="A876" s="191" t="s">
        <v>228</v>
      </c>
      <c r="B876" s="228" t="s">
        <v>550</v>
      </c>
      <c r="C876" s="193" t="s">
        <v>551</v>
      </c>
      <c r="D876" s="193"/>
      <c r="E876" s="194">
        <v>22.79</v>
      </c>
      <c r="F876" s="229">
        <v>22.79</v>
      </c>
      <c r="G876" s="230" t="s">
        <v>33</v>
      </c>
      <c r="H876" s="231">
        <v>0</v>
      </c>
      <c r="I876" s="251">
        <v>0</v>
      </c>
      <c r="J876" s="232">
        <v>0</v>
      </c>
      <c r="K876" s="232">
        <v>0</v>
      </c>
      <c r="L876" s="233">
        <v>0</v>
      </c>
      <c r="M876" s="232">
        <f t="shared" si="149"/>
        <v>0</v>
      </c>
      <c r="N876" s="234">
        <v>0</v>
      </c>
      <c r="O876" s="232">
        <f t="shared" si="150"/>
        <v>0</v>
      </c>
      <c r="P876" s="243"/>
      <c r="Q876" s="216"/>
      <c r="R876" s="236">
        <f t="shared" si="143"/>
        <v>0</v>
      </c>
      <c r="S876" s="237">
        <v>0</v>
      </c>
      <c r="T876" s="236">
        <f t="shared" si="144"/>
        <v>0</v>
      </c>
      <c r="U876" s="236">
        <f t="shared" si="145"/>
        <v>0</v>
      </c>
      <c r="V876" s="236">
        <f t="shared" si="146"/>
        <v>0</v>
      </c>
      <c r="W876" s="236">
        <f t="shared" si="147"/>
        <v>0</v>
      </c>
      <c r="X876" s="236">
        <f t="shared" si="148"/>
        <v>0</v>
      </c>
      <c r="Y876" s="238">
        <f t="shared" si="151"/>
        <v>0</v>
      </c>
      <c r="Z876" s="238">
        <f t="shared" si="152"/>
        <v>0</v>
      </c>
      <c r="AB876" s="219">
        <v>0</v>
      </c>
      <c r="AC876" s="462">
        <f t="shared" si="153"/>
        <v>0</v>
      </c>
    </row>
    <row r="877" spans="1:29" ht="18" x14ac:dyDescent="0.25">
      <c r="A877" s="191" t="s">
        <v>228</v>
      </c>
      <c r="B877" s="228" t="s">
        <v>552</v>
      </c>
      <c r="C877" s="193" t="s">
        <v>553</v>
      </c>
      <c r="D877" s="193"/>
      <c r="E877" s="194">
        <v>8.89</v>
      </c>
      <c r="F877" s="229">
        <v>8.89</v>
      </c>
      <c r="G877" s="230" t="s">
        <v>33</v>
      </c>
      <c r="H877" s="231">
        <v>21</v>
      </c>
      <c r="I877" s="251">
        <v>0</v>
      </c>
      <c r="J877" s="232">
        <v>0</v>
      </c>
      <c r="K877" s="232">
        <v>0</v>
      </c>
      <c r="L877" s="233">
        <v>0</v>
      </c>
      <c r="M877" s="232">
        <f t="shared" si="149"/>
        <v>21</v>
      </c>
      <c r="N877" s="234">
        <v>21</v>
      </c>
      <c r="O877" s="232">
        <f t="shared" si="150"/>
        <v>0</v>
      </c>
      <c r="P877" s="242"/>
      <c r="Q877" s="216"/>
      <c r="R877" s="236">
        <f t="shared" si="143"/>
        <v>186.69</v>
      </c>
      <c r="S877" s="237">
        <v>0</v>
      </c>
      <c r="T877" s="236">
        <f t="shared" si="144"/>
        <v>0</v>
      </c>
      <c r="U877" s="236">
        <f t="shared" si="145"/>
        <v>0</v>
      </c>
      <c r="V877" s="236">
        <f t="shared" si="146"/>
        <v>0</v>
      </c>
      <c r="W877" s="236">
        <f t="shared" si="147"/>
        <v>0</v>
      </c>
      <c r="X877" s="236">
        <f t="shared" si="148"/>
        <v>186.69</v>
      </c>
      <c r="Y877" s="238">
        <f t="shared" si="151"/>
        <v>186.69</v>
      </c>
      <c r="Z877" s="238">
        <f t="shared" si="152"/>
        <v>0</v>
      </c>
      <c r="AB877" s="219">
        <v>186.69</v>
      </c>
      <c r="AC877" s="462">
        <f t="shared" si="153"/>
        <v>0</v>
      </c>
    </row>
    <row r="878" spans="1:29" x14ac:dyDescent="0.25">
      <c r="A878" s="191" t="s">
        <v>1880</v>
      </c>
      <c r="B878" s="228" t="s">
        <v>1916</v>
      </c>
      <c r="C878" s="193" t="s">
        <v>1917</v>
      </c>
      <c r="D878" s="193"/>
      <c r="E878" s="194">
        <v>685.71</v>
      </c>
      <c r="F878" s="229">
        <v>685.71</v>
      </c>
      <c r="G878" s="230" t="s">
        <v>33</v>
      </c>
      <c r="H878" s="231">
        <v>0</v>
      </c>
      <c r="I878" s="251">
        <v>0</v>
      </c>
      <c r="J878" s="232">
        <v>0</v>
      </c>
      <c r="K878" s="232">
        <v>0</v>
      </c>
      <c r="L878" s="233">
        <v>0</v>
      </c>
      <c r="M878" s="232">
        <f t="shared" si="149"/>
        <v>0</v>
      </c>
      <c r="N878" s="234">
        <v>0</v>
      </c>
      <c r="O878" s="232">
        <f t="shared" si="150"/>
        <v>0</v>
      </c>
      <c r="P878" s="242"/>
      <c r="Q878" s="216"/>
      <c r="R878" s="236">
        <f t="shared" si="143"/>
        <v>0</v>
      </c>
      <c r="S878" s="237">
        <v>0</v>
      </c>
      <c r="T878" s="236">
        <f t="shared" si="144"/>
        <v>0</v>
      </c>
      <c r="U878" s="236">
        <f t="shared" si="145"/>
        <v>0</v>
      </c>
      <c r="V878" s="236">
        <f t="shared" si="146"/>
        <v>0</v>
      </c>
      <c r="W878" s="236">
        <f t="shared" si="147"/>
        <v>0</v>
      </c>
      <c r="X878" s="236">
        <f t="shared" si="148"/>
        <v>0</v>
      </c>
      <c r="Y878" s="238">
        <f t="shared" si="151"/>
        <v>0</v>
      </c>
      <c r="Z878" s="238">
        <f t="shared" si="152"/>
        <v>0</v>
      </c>
      <c r="AB878" s="219">
        <v>0</v>
      </c>
      <c r="AC878" s="462">
        <f t="shared" si="153"/>
        <v>0</v>
      </c>
    </row>
    <row r="879" spans="1:29" ht="30" x14ac:dyDescent="0.25">
      <c r="A879" s="191" t="s">
        <v>1880</v>
      </c>
      <c r="B879" s="228" t="s">
        <v>1918</v>
      </c>
      <c r="C879" s="193" t="s">
        <v>1919</v>
      </c>
      <c r="D879" s="193"/>
      <c r="E879" s="194">
        <v>452.4</v>
      </c>
      <c r="F879" s="229">
        <v>452.4</v>
      </c>
      <c r="G879" s="230" t="s">
        <v>33</v>
      </c>
      <c r="H879" s="231">
        <v>0</v>
      </c>
      <c r="I879" s="251">
        <v>0</v>
      </c>
      <c r="J879" s="232">
        <v>0</v>
      </c>
      <c r="K879" s="232">
        <v>0</v>
      </c>
      <c r="L879" s="233">
        <v>0</v>
      </c>
      <c r="M879" s="232">
        <f t="shared" si="149"/>
        <v>0</v>
      </c>
      <c r="N879" s="234">
        <v>0</v>
      </c>
      <c r="O879" s="232">
        <f t="shared" si="150"/>
        <v>0</v>
      </c>
      <c r="P879" s="242"/>
      <c r="Q879" s="216"/>
      <c r="R879" s="236">
        <f t="shared" si="143"/>
        <v>0</v>
      </c>
      <c r="S879" s="237">
        <v>0</v>
      </c>
      <c r="T879" s="236">
        <f t="shared" si="144"/>
        <v>0</v>
      </c>
      <c r="U879" s="236">
        <f t="shared" si="145"/>
        <v>0</v>
      </c>
      <c r="V879" s="236">
        <f t="shared" si="146"/>
        <v>0</v>
      </c>
      <c r="W879" s="236">
        <f t="shared" si="147"/>
        <v>0</v>
      </c>
      <c r="X879" s="236">
        <f t="shared" si="148"/>
        <v>0</v>
      </c>
      <c r="Y879" s="238">
        <f t="shared" si="151"/>
        <v>0</v>
      </c>
      <c r="Z879" s="238">
        <f t="shared" si="152"/>
        <v>0</v>
      </c>
      <c r="AB879" s="219">
        <v>0</v>
      </c>
      <c r="AC879" s="462">
        <f t="shared" si="153"/>
        <v>0</v>
      </c>
    </row>
    <row r="880" spans="1:29" x14ac:dyDescent="0.25">
      <c r="A880" s="191" t="s">
        <v>1880</v>
      </c>
      <c r="B880" s="228" t="s">
        <v>1920</v>
      </c>
      <c r="C880" s="193" t="s">
        <v>1921</v>
      </c>
      <c r="D880" s="193"/>
      <c r="E880" s="194">
        <v>121.8</v>
      </c>
      <c r="F880" s="229">
        <v>121.8</v>
      </c>
      <c r="G880" s="230" t="s">
        <v>33</v>
      </c>
      <c r="H880" s="231">
        <v>0</v>
      </c>
      <c r="I880" s="251">
        <v>0</v>
      </c>
      <c r="J880" s="232">
        <v>0</v>
      </c>
      <c r="K880" s="232">
        <v>0</v>
      </c>
      <c r="L880" s="233">
        <v>0</v>
      </c>
      <c r="M880" s="232">
        <f t="shared" si="149"/>
        <v>0</v>
      </c>
      <c r="N880" s="234">
        <v>0</v>
      </c>
      <c r="O880" s="232">
        <f t="shared" si="150"/>
        <v>0</v>
      </c>
      <c r="P880" s="243"/>
      <c r="Q880" s="216"/>
      <c r="R880" s="236">
        <f t="shared" si="143"/>
        <v>0</v>
      </c>
      <c r="S880" s="237">
        <v>0</v>
      </c>
      <c r="T880" s="236">
        <f t="shared" si="144"/>
        <v>0</v>
      </c>
      <c r="U880" s="236">
        <f t="shared" si="145"/>
        <v>0</v>
      </c>
      <c r="V880" s="236">
        <f t="shared" si="146"/>
        <v>0</v>
      </c>
      <c r="W880" s="236">
        <f t="shared" si="147"/>
        <v>0</v>
      </c>
      <c r="X880" s="236">
        <f t="shared" si="148"/>
        <v>0</v>
      </c>
      <c r="Y880" s="238">
        <f t="shared" si="151"/>
        <v>0</v>
      </c>
      <c r="Z880" s="238">
        <f t="shared" si="152"/>
        <v>0</v>
      </c>
      <c r="AB880" s="219">
        <v>0</v>
      </c>
      <c r="AC880" s="462">
        <f t="shared" si="153"/>
        <v>0</v>
      </c>
    </row>
    <row r="881" spans="1:29" ht="30" x14ac:dyDescent="0.25">
      <c r="A881" s="191" t="s">
        <v>1880</v>
      </c>
      <c r="B881" s="228" t="s">
        <v>1922</v>
      </c>
      <c r="C881" s="193" t="s">
        <v>1923</v>
      </c>
      <c r="D881" s="193"/>
      <c r="E881" s="194">
        <v>251.59</v>
      </c>
      <c r="F881" s="229">
        <v>251.59</v>
      </c>
      <c r="G881" s="230" t="s">
        <v>33</v>
      </c>
      <c r="H881" s="231">
        <v>0</v>
      </c>
      <c r="I881" s="251">
        <v>0</v>
      </c>
      <c r="J881" s="232">
        <v>0</v>
      </c>
      <c r="K881" s="232">
        <v>0</v>
      </c>
      <c r="L881" s="233">
        <v>0</v>
      </c>
      <c r="M881" s="232">
        <f t="shared" si="149"/>
        <v>0</v>
      </c>
      <c r="N881" s="234">
        <v>0</v>
      </c>
      <c r="O881" s="232">
        <f t="shared" si="150"/>
        <v>0</v>
      </c>
      <c r="P881" s="243"/>
      <c r="Q881" s="216"/>
      <c r="R881" s="236">
        <f t="shared" si="143"/>
        <v>0</v>
      </c>
      <c r="S881" s="237">
        <v>0</v>
      </c>
      <c r="T881" s="236">
        <f t="shared" si="144"/>
        <v>0</v>
      </c>
      <c r="U881" s="236">
        <f t="shared" si="145"/>
        <v>0</v>
      </c>
      <c r="V881" s="236">
        <f t="shared" si="146"/>
        <v>0</v>
      </c>
      <c r="W881" s="236">
        <f t="shared" si="147"/>
        <v>0</v>
      </c>
      <c r="X881" s="236">
        <f t="shared" si="148"/>
        <v>0</v>
      </c>
      <c r="Y881" s="238">
        <f t="shared" si="151"/>
        <v>0</v>
      </c>
      <c r="Z881" s="238">
        <f t="shared" si="152"/>
        <v>0</v>
      </c>
      <c r="AB881" s="219">
        <v>0</v>
      </c>
      <c r="AC881" s="462">
        <f t="shared" si="153"/>
        <v>0</v>
      </c>
    </row>
    <row r="882" spans="1:29" ht="30" x14ac:dyDescent="0.25">
      <c r="A882" s="191" t="s">
        <v>1880</v>
      </c>
      <c r="B882" s="228" t="s">
        <v>1924</v>
      </c>
      <c r="C882" s="193" t="s">
        <v>1925</v>
      </c>
      <c r="D882" s="193"/>
      <c r="E882" s="194">
        <v>1042.8399999999999</v>
      </c>
      <c r="F882" s="229">
        <v>1042.8399999999999</v>
      </c>
      <c r="G882" s="230" t="s">
        <v>33</v>
      </c>
      <c r="H882" s="231">
        <v>0</v>
      </c>
      <c r="I882" s="251">
        <v>0</v>
      </c>
      <c r="J882" s="232">
        <v>0</v>
      </c>
      <c r="K882" s="232">
        <v>0</v>
      </c>
      <c r="L882" s="233">
        <v>0</v>
      </c>
      <c r="M882" s="232">
        <f t="shared" si="149"/>
        <v>0</v>
      </c>
      <c r="N882" s="234">
        <v>0</v>
      </c>
      <c r="O882" s="232">
        <f t="shared" si="150"/>
        <v>0</v>
      </c>
      <c r="P882" s="243"/>
      <c r="Q882" s="216"/>
      <c r="R882" s="236">
        <f t="shared" si="143"/>
        <v>0</v>
      </c>
      <c r="S882" s="237">
        <v>0</v>
      </c>
      <c r="T882" s="236">
        <f t="shared" si="144"/>
        <v>0</v>
      </c>
      <c r="U882" s="236">
        <f t="shared" si="145"/>
        <v>0</v>
      </c>
      <c r="V882" s="236">
        <f t="shared" si="146"/>
        <v>0</v>
      </c>
      <c r="W882" s="236">
        <f t="shared" si="147"/>
        <v>0</v>
      </c>
      <c r="X882" s="236">
        <f t="shared" si="148"/>
        <v>0</v>
      </c>
      <c r="Y882" s="238">
        <f t="shared" si="151"/>
        <v>0</v>
      </c>
      <c r="Z882" s="238">
        <f t="shared" si="152"/>
        <v>0</v>
      </c>
      <c r="AB882" s="219">
        <v>0</v>
      </c>
      <c r="AC882" s="462">
        <f t="shared" si="153"/>
        <v>0</v>
      </c>
    </row>
    <row r="883" spans="1:29" ht="30" x14ac:dyDescent="0.25">
      <c r="A883" s="191" t="s">
        <v>1053</v>
      </c>
      <c r="B883" s="228" t="s">
        <v>1246</v>
      </c>
      <c r="C883" s="193" t="s">
        <v>1247</v>
      </c>
      <c r="D883" s="193"/>
      <c r="E883" s="194">
        <v>390.14</v>
      </c>
      <c r="F883" s="229">
        <v>390.14</v>
      </c>
      <c r="G883" s="230" t="s">
        <v>33</v>
      </c>
      <c r="H883" s="231">
        <v>1</v>
      </c>
      <c r="I883" s="251">
        <v>0</v>
      </c>
      <c r="J883" s="232">
        <v>0</v>
      </c>
      <c r="K883" s="232">
        <v>0</v>
      </c>
      <c r="L883" s="233">
        <v>0</v>
      </c>
      <c r="M883" s="232">
        <f t="shared" si="149"/>
        <v>1</v>
      </c>
      <c r="N883" s="234">
        <v>1</v>
      </c>
      <c r="O883" s="232">
        <f t="shared" si="150"/>
        <v>0</v>
      </c>
      <c r="P883" s="242"/>
      <c r="Q883" s="216"/>
      <c r="R883" s="236">
        <f t="shared" si="143"/>
        <v>390.14</v>
      </c>
      <c r="S883" s="237">
        <v>0</v>
      </c>
      <c r="T883" s="236">
        <f t="shared" si="144"/>
        <v>0</v>
      </c>
      <c r="U883" s="236">
        <f t="shared" si="145"/>
        <v>0</v>
      </c>
      <c r="V883" s="236">
        <f t="shared" si="146"/>
        <v>0</v>
      </c>
      <c r="W883" s="236">
        <f t="shared" si="147"/>
        <v>0</v>
      </c>
      <c r="X883" s="236">
        <f t="shared" si="148"/>
        <v>390.14</v>
      </c>
      <c r="Y883" s="238">
        <f t="shared" si="151"/>
        <v>390.14</v>
      </c>
      <c r="Z883" s="238">
        <f t="shared" si="152"/>
        <v>0</v>
      </c>
      <c r="AB883" s="219">
        <v>390.14</v>
      </c>
      <c r="AC883" s="462">
        <f t="shared" si="153"/>
        <v>0</v>
      </c>
    </row>
    <row r="884" spans="1:29" ht="30" x14ac:dyDescent="0.25">
      <c r="A884" s="191" t="s">
        <v>1053</v>
      </c>
      <c r="B884" s="228" t="s">
        <v>1248</v>
      </c>
      <c r="C884" s="193" t="s">
        <v>1249</v>
      </c>
      <c r="D884" s="193"/>
      <c r="E884" s="194">
        <v>390.14</v>
      </c>
      <c r="F884" s="229">
        <v>390.14</v>
      </c>
      <c r="G884" s="230" t="s">
        <v>33</v>
      </c>
      <c r="H884" s="231">
        <v>1</v>
      </c>
      <c r="I884" s="251">
        <v>0</v>
      </c>
      <c r="J884" s="232">
        <v>0</v>
      </c>
      <c r="K884" s="232">
        <v>0</v>
      </c>
      <c r="L884" s="233">
        <v>0</v>
      </c>
      <c r="M884" s="232">
        <f t="shared" si="149"/>
        <v>1</v>
      </c>
      <c r="N884" s="234">
        <v>1</v>
      </c>
      <c r="O884" s="232">
        <f t="shared" si="150"/>
        <v>0</v>
      </c>
      <c r="P884" s="243"/>
      <c r="Q884" s="216"/>
      <c r="R884" s="236">
        <f t="shared" si="143"/>
        <v>390.14</v>
      </c>
      <c r="S884" s="237">
        <v>0</v>
      </c>
      <c r="T884" s="236">
        <f t="shared" si="144"/>
        <v>0</v>
      </c>
      <c r="U884" s="236">
        <f t="shared" si="145"/>
        <v>0</v>
      </c>
      <c r="V884" s="236">
        <f t="shared" si="146"/>
        <v>0</v>
      </c>
      <c r="W884" s="236">
        <f t="shared" si="147"/>
        <v>0</v>
      </c>
      <c r="X884" s="236">
        <f t="shared" si="148"/>
        <v>390.14</v>
      </c>
      <c r="Y884" s="238">
        <f t="shared" si="151"/>
        <v>390.14</v>
      </c>
      <c r="Z884" s="238">
        <f t="shared" si="152"/>
        <v>0</v>
      </c>
      <c r="AB884" s="219">
        <v>390.14</v>
      </c>
      <c r="AC884" s="462">
        <f t="shared" si="153"/>
        <v>0</v>
      </c>
    </row>
    <row r="885" spans="1:29" ht="30" x14ac:dyDescent="0.25">
      <c r="A885" s="191" t="s">
        <v>1053</v>
      </c>
      <c r="B885" s="228" t="s">
        <v>1250</v>
      </c>
      <c r="C885" s="193" t="s">
        <v>1251</v>
      </c>
      <c r="D885" s="193"/>
      <c r="E885" s="194">
        <v>122.96</v>
      </c>
      <c r="F885" s="229">
        <v>122.96</v>
      </c>
      <c r="G885" s="230" t="s">
        <v>33</v>
      </c>
      <c r="H885" s="231">
        <v>0</v>
      </c>
      <c r="I885" s="251">
        <v>0</v>
      </c>
      <c r="J885" s="232">
        <v>0</v>
      </c>
      <c r="K885" s="232">
        <v>0</v>
      </c>
      <c r="L885" s="233">
        <v>0</v>
      </c>
      <c r="M885" s="232">
        <f t="shared" si="149"/>
        <v>0</v>
      </c>
      <c r="N885" s="234">
        <v>0</v>
      </c>
      <c r="O885" s="232">
        <f t="shared" si="150"/>
        <v>0</v>
      </c>
      <c r="P885" s="243"/>
      <c r="Q885" s="216"/>
      <c r="R885" s="236">
        <f t="shared" si="143"/>
        <v>0</v>
      </c>
      <c r="S885" s="237">
        <v>0</v>
      </c>
      <c r="T885" s="236">
        <f t="shared" si="144"/>
        <v>0</v>
      </c>
      <c r="U885" s="236">
        <f t="shared" si="145"/>
        <v>0</v>
      </c>
      <c r="V885" s="236">
        <f t="shared" si="146"/>
        <v>0</v>
      </c>
      <c r="W885" s="236">
        <f t="shared" si="147"/>
        <v>0</v>
      </c>
      <c r="X885" s="236">
        <f t="shared" si="148"/>
        <v>0</v>
      </c>
      <c r="Y885" s="238">
        <f t="shared" si="151"/>
        <v>0</v>
      </c>
      <c r="Z885" s="238">
        <f t="shared" si="152"/>
        <v>0</v>
      </c>
      <c r="AB885" s="219">
        <v>0</v>
      </c>
      <c r="AC885" s="462">
        <f t="shared" si="153"/>
        <v>0</v>
      </c>
    </row>
    <row r="886" spans="1:29" ht="30" x14ac:dyDescent="0.25">
      <c r="A886" s="191"/>
      <c r="B886" s="228" t="s">
        <v>2483</v>
      </c>
      <c r="C886" s="228" t="s">
        <v>554</v>
      </c>
      <c r="D886" s="228"/>
      <c r="E886" s="194">
        <v>2.5099999999999998</v>
      </c>
      <c r="F886" s="229">
        <v>2.5099999999999998</v>
      </c>
      <c r="G886" s="230" t="s">
        <v>33</v>
      </c>
      <c r="H886" s="231">
        <v>0</v>
      </c>
      <c r="I886" s="251">
        <v>0</v>
      </c>
      <c r="J886" s="232">
        <v>0</v>
      </c>
      <c r="K886" s="232">
        <v>0</v>
      </c>
      <c r="L886" s="233">
        <v>0</v>
      </c>
      <c r="M886" s="232">
        <f t="shared" si="149"/>
        <v>0</v>
      </c>
      <c r="N886" s="234">
        <v>0</v>
      </c>
      <c r="O886" s="232">
        <f t="shared" si="150"/>
        <v>0</v>
      </c>
      <c r="P886" s="242"/>
      <c r="Q886" s="216"/>
      <c r="R886" s="236">
        <f t="shared" si="143"/>
        <v>0</v>
      </c>
      <c r="S886" s="237">
        <v>0</v>
      </c>
      <c r="T886" s="236">
        <f t="shared" si="144"/>
        <v>0</v>
      </c>
      <c r="U886" s="236">
        <f t="shared" si="145"/>
        <v>0</v>
      </c>
      <c r="V886" s="236">
        <f t="shared" si="146"/>
        <v>0</v>
      </c>
      <c r="W886" s="236">
        <f t="shared" si="147"/>
        <v>0</v>
      </c>
      <c r="X886" s="236">
        <f t="shared" si="148"/>
        <v>0</v>
      </c>
      <c r="Y886" s="238">
        <f t="shared" si="151"/>
        <v>0</v>
      </c>
      <c r="Z886" s="238">
        <f t="shared" si="152"/>
        <v>0</v>
      </c>
      <c r="AB886" s="219">
        <v>0</v>
      </c>
      <c r="AC886" s="462">
        <f t="shared" si="153"/>
        <v>0</v>
      </c>
    </row>
    <row r="887" spans="1:29" x14ac:dyDescent="0.25">
      <c r="A887" s="191"/>
      <c r="B887" s="228" t="s">
        <v>2484</v>
      </c>
      <c r="C887" s="228" t="s">
        <v>555</v>
      </c>
      <c r="D887" s="228"/>
      <c r="E887" s="194">
        <v>11</v>
      </c>
      <c r="F887" s="229">
        <v>11</v>
      </c>
      <c r="G887" s="230" t="s">
        <v>33</v>
      </c>
      <c r="H887" s="231">
        <v>0</v>
      </c>
      <c r="I887" s="251">
        <v>0</v>
      </c>
      <c r="J887" s="232">
        <v>0</v>
      </c>
      <c r="K887" s="232">
        <v>0</v>
      </c>
      <c r="L887" s="233">
        <v>0</v>
      </c>
      <c r="M887" s="232">
        <f t="shared" si="149"/>
        <v>0</v>
      </c>
      <c r="N887" s="234">
        <v>0</v>
      </c>
      <c r="O887" s="232">
        <f t="shared" si="150"/>
        <v>0</v>
      </c>
      <c r="P887" s="242"/>
      <c r="Q887" s="216"/>
      <c r="R887" s="236">
        <f t="shared" si="143"/>
        <v>0</v>
      </c>
      <c r="S887" s="237">
        <v>0</v>
      </c>
      <c r="T887" s="236">
        <f t="shared" si="144"/>
        <v>0</v>
      </c>
      <c r="U887" s="236">
        <f t="shared" si="145"/>
        <v>0</v>
      </c>
      <c r="V887" s="236">
        <f t="shared" si="146"/>
        <v>0</v>
      </c>
      <c r="W887" s="236">
        <f t="shared" si="147"/>
        <v>0</v>
      </c>
      <c r="X887" s="236">
        <f t="shared" si="148"/>
        <v>0</v>
      </c>
      <c r="Y887" s="238">
        <f t="shared" si="151"/>
        <v>0</v>
      </c>
      <c r="Z887" s="238">
        <f t="shared" si="152"/>
        <v>0</v>
      </c>
      <c r="AB887" s="219">
        <v>0</v>
      </c>
      <c r="AC887" s="462">
        <f t="shared" si="153"/>
        <v>0</v>
      </c>
    </row>
    <row r="888" spans="1:29" ht="45" x14ac:dyDescent="0.25">
      <c r="A888" s="191" t="s">
        <v>27</v>
      </c>
      <c r="B888" s="228" t="s">
        <v>167</v>
      </c>
      <c r="C888" s="193" t="s">
        <v>168</v>
      </c>
      <c r="D888" s="193"/>
      <c r="E888" s="194">
        <v>487.2</v>
      </c>
      <c r="F888" s="229">
        <v>487.2</v>
      </c>
      <c r="G888" s="230" t="s">
        <v>33</v>
      </c>
      <c r="H888" s="231">
        <v>19</v>
      </c>
      <c r="I888" s="251">
        <v>0</v>
      </c>
      <c r="J888" s="232">
        <v>0</v>
      </c>
      <c r="K888" s="232">
        <v>0</v>
      </c>
      <c r="L888" s="233">
        <v>0</v>
      </c>
      <c r="M888" s="232">
        <f t="shared" si="149"/>
        <v>19</v>
      </c>
      <c r="N888" s="234">
        <v>19</v>
      </c>
      <c r="O888" s="232">
        <f t="shared" si="150"/>
        <v>0</v>
      </c>
      <c r="P888" s="243"/>
      <c r="Q888" s="216"/>
      <c r="R888" s="236">
        <f t="shared" si="143"/>
        <v>9256.7999999999993</v>
      </c>
      <c r="S888" s="237">
        <v>0</v>
      </c>
      <c r="T888" s="236">
        <f t="shared" si="144"/>
        <v>0</v>
      </c>
      <c r="U888" s="236">
        <f t="shared" si="145"/>
        <v>0</v>
      </c>
      <c r="V888" s="236">
        <f t="shared" si="146"/>
        <v>0</v>
      </c>
      <c r="W888" s="236">
        <f t="shared" si="147"/>
        <v>0</v>
      </c>
      <c r="X888" s="236">
        <f t="shared" si="148"/>
        <v>9256.7999999999993</v>
      </c>
      <c r="Y888" s="238">
        <f t="shared" si="151"/>
        <v>9256.7999999999993</v>
      </c>
      <c r="Z888" s="238">
        <f t="shared" si="152"/>
        <v>0</v>
      </c>
      <c r="AB888" s="219">
        <v>9256.7999999999993</v>
      </c>
      <c r="AC888" s="462">
        <f t="shared" si="153"/>
        <v>0</v>
      </c>
    </row>
    <row r="889" spans="1:29" ht="18" x14ac:dyDescent="0.25">
      <c r="A889" s="191" t="s">
        <v>27</v>
      </c>
      <c r="B889" s="228" t="s">
        <v>169</v>
      </c>
      <c r="C889" s="193" t="s">
        <v>170</v>
      </c>
      <c r="D889" s="193"/>
      <c r="E889" s="194">
        <v>68.44</v>
      </c>
      <c r="F889" s="229">
        <v>68.44</v>
      </c>
      <c r="G889" s="230" t="s">
        <v>33</v>
      </c>
      <c r="H889" s="231">
        <v>142</v>
      </c>
      <c r="I889" s="251">
        <v>0</v>
      </c>
      <c r="J889" s="232">
        <v>0</v>
      </c>
      <c r="K889" s="232">
        <v>0</v>
      </c>
      <c r="L889" s="233">
        <v>0</v>
      </c>
      <c r="M889" s="232">
        <f t="shared" si="149"/>
        <v>142</v>
      </c>
      <c r="N889" s="234">
        <v>142</v>
      </c>
      <c r="O889" s="232">
        <f t="shared" si="150"/>
        <v>0</v>
      </c>
      <c r="P889" s="242"/>
      <c r="Q889" s="216"/>
      <c r="R889" s="236">
        <f t="shared" si="143"/>
        <v>9718.48</v>
      </c>
      <c r="S889" s="237">
        <v>0</v>
      </c>
      <c r="T889" s="236">
        <f t="shared" si="144"/>
        <v>0</v>
      </c>
      <c r="U889" s="236">
        <f t="shared" si="145"/>
        <v>0</v>
      </c>
      <c r="V889" s="236">
        <f t="shared" si="146"/>
        <v>0</v>
      </c>
      <c r="W889" s="236">
        <f t="shared" si="147"/>
        <v>0</v>
      </c>
      <c r="X889" s="236">
        <f t="shared" si="148"/>
        <v>9718.48</v>
      </c>
      <c r="Y889" s="238">
        <f t="shared" si="151"/>
        <v>9718.48</v>
      </c>
      <c r="Z889" s="238">
        <f t="shared" si="152"/>
        <v>0</v>
      </c>
      <c r="AB889" s="219">
        <v>9718.48</v>
      </c>
      <c r="AC889" s="462">
        <f t="shared" si="153"/>
        <v>0</v>
      </c>
    </row>
    <row r="890" spans="1:29" ht="30" x14ac:dyDescent="0.25">
      <c r="A890" s="191" t="s">
        <v>27</v>
      </c>
      <c r="B890" s="228" t="s">
        <v>171</v>
      </c>
      <c r="C890" s="202" t="s">
        <v>172</v>
      </c>
      <c r="D890" s="491" t="s">
        <v>2658</v>
      </c>
      <c r="E890" s="203">
        <v>67.28</v>
      </c>
      <c r="F890" s="250">
        <v>46.4</v>
      </c>
      <c r="G890" s="316" t="s">
        <v>33</v>
      </c>
      <c r="H890" s="317">
        <v>11</v>
      </c>
      <c r="I890" s="251">
        <v>5</v>
      </c>
      <c r="J890" s="251">
        <v>0</v>
      </c>
      <c r="K890" s="251">
        <v>1</v>
      </c>
      <c r="L890" s="318">
        <v>0</v>
      </c>
      <c r="M890" s="232">
        <f t="shared" si="149"/>
        <v>15</v>
      </c>
      <c r="N890" s="252">
        <v>15</v>
      </c>
      <c r="O890" s="232">
        <f t="shared" si="150"/>
        <v>0</v>
      </c>
      <c r="P890" s="322"/>
      <c r="Q890" s="216"/>
      <c r="R890" s="236">
        <f t="shared" si="143"/>
        <v>740.08</v>
      </c>
      <c r="S890" s="237">
        <v>-229.68</v>
      </c>
      <c r="T890" s="489">
        <f t="shared" si="144"/>
        <v>232</v>
      </c>
      <c r="U890" s="236">
        <f t="shared" si="145"/>
        <v>0</v>
      </c>
      <c r="V890" s="236">
        <f t="shared" si="146"/>
        <v>46.4</v>
      </c>
      <c r="W890" s="236">
        <f t="shared" si="147"/>
        <v>0</v>
      </c>
      <c r="X890" s="236">
        <f t="shared" si="148"/>
        <v>696.00000000000011</v>
      </c>
      <c r="Y890" s="238">
        <f t="shared" si="151"/>
        <v>696</v>
      </c>
      <c r="Z890" s="238">
        <f t="shared" si="152"/>
        <v>0</v>
      </c>
      <c r="AB890" s="219">
        <v>740.08</v>
      </c>
      <c r="AC890" s="462">
        <f t="shared" si="153"/>
        <v>0</v>
      </c>
    </row>
    <row r="891" spans="1:29" ht="45" x14ac:dyDescent="0.25">
      <c r="A891" s="191" t="s">
        <v>228</v>
      </c>
      <c r="B891" s="228" t="s">
        <v>556</v>
      </c>
      <c r="C891" s="193" t="s">
        <v>557</v>
      </c>
      <c r="D891" s="193"/>
      <c r="E891" s="194">
        <v>11.48</v>
      </c>
      <c r="F891" s="229">
        <v>11.48</v>
      </c>
      <c r="G891" s="230" t="s">
        <v>33</v>
      </c>
      <c r="H891" s="231">
        <v>0</v>
      </c>
      <c r="I891" s="251">
        <v>0</v>
      </c>
      <c r="J891" s="232">
        <v>0</v>
      </c>
      <c r="K891" s="232">
        <v>0</v>
      </c>
      <c r="L891" s="233">
        <v>0</v>
      </c>
      <c r="M891" s="232">
        <f t="shared" si="149"/>
        <v>0</v>
      </c>
      <c r="N891" s="234">
        <v>0</v>
      </c>
      <c r="O891" s="232">
        <f t="shared" si="150"/>
        <v>0</v>
      </c>
      <c r="P891" s="242"/>
      <c r="Q891" s="216"/>
      <c r="R891" s="236">
        <f t="shared" si="143"/>
        <v>0</v>
      </c>
      <c r="S891" s="237">
        <v>0</v>
      </c>
      <c r="T891" s="236">
        <f t="shared" si="144"/>
        <v>0</v>
      </c>
      <c r="U891" s="236">
        <f t="shared" si="145"/>
        <v>0</v>
      </c>
      <c r="V891" s="236">
        <f t="shared" si="146"/>
        <v>0</v>
      </c>
      <c r="W891" s="236">
        <f t="shared" si="147"/>
        <v>0</v>
      </c>
      <c r="X891" s="236">
        <f t="shared" si="148"/>
        <v>0</v>
      </c>
      <c r="Y891" s="238">
        <f t="shared" si="151"/>
        <v>0</v>
      </c>
      <c r="Z891" s="238">
        <f t="shared" si="152"/>
        <v>0</v>
      </c>
      <c r="AB891" s="219">
        <v>0</v>
      </c>
      <c r="AC891" s="462">
        <f t="shared" si="153"/>
        <v>0</v>
      </c>
    </row>
    <row r="892" spans="1:29" ht="18" x14ac:dyDescent="0.25">
      <c r="A892" s="191" t="s">
        <v>2634</v>
      </c>
      <c r="B892" s="228" t="s">
        <v>558</v>
      </c>
      <c r="C892" s="193" t="s">
        <v>559</v>
      </c>
      <c r="D892" s="193"/>
      <c r="E892" s="194">
        <v>10.44</v>
      </c>
      <c r="F892" s="229">
        <v>10.44</v>
      </c>
      <c r="G892" s="230" t="s">
        <v>33</v>
      </c>
      <c r="H892" s="231">
        <v>0</v>
      </c>
      <c r="I892" s="251">
        <v>0</v>
      </c>
      <c r="J892" s="232">
        <v>0</v>
      </c>
      <c r="K892" s="232">
        <v>0</v>
      </c>
      <c r="L892" s="233">
        <v>0</v>
      </c>
      <c r="M892" s="232">
        <f t="shared" si="149"/>
        <v>0</v>
      </c>
      <c r="N892" s="234">
        <v>0</v>
      </c>
      <c r="O892" s="232">
        <f t="shared" si="150"/>
        <v>0</v>
      </c>
      <c r="P892" s="242"/>
      <c r="Q892" s="216"/>
      <c r="R892" s="236">
        <f t="shared" si="143"/>
        <v>0</v>
      </c>
      <c r="S892" s="237">
        <v>0</v>
      </c>
      <c r="T892" s="236">
        <f t="shared" si="144"/>
        <v>0</v>
      </c>
      <c r="U892" s="236">
        <f t="shared" si="145"/>
        <v>0</v>
      </c>
      <c r="V892" s="236">
        <f t="shared" si="146"/>
        <v>0</v>
      </c>
      <c r="W892" s="236">
        <f t="shared" si="147"/>
        <v>0</v>
      </c>
      <c r="X892" s="236">
        <f t="shared" si="148"/>
        <v>0</v>
      </c>
      <c r="Y892" s="238">
        <f t="shared" si="151"/>
        <v>0</v>
      </c>
      <c r="Z892" s="238">
        <f t="shared" si="152"/>
        <v>0</v>
      </c>
      <c r="AB892" s="219">
        <v>0</v>
      </c>
      <c r="AC892" s="462">
        <f t="shared" si="153"/>
        <v>0</v>
      </c>
    </row>
    <row r="893" spans="1:29" ht="30" x14ac:dyDescent="0.25">
      <c r="A893" s="191" t="s">
        <v>228</v>
      </c>
      <c r="B893" s="228" t="s">
        <v>560</v>
      </c>
      <c r="C893" s="193" t="s">
        <v>561</v>
      </c>
      <c r="D893" s="193"/>
      <c r="E893" s="194">
        <v>45.24</v>
      </c>
      <c r="F893" s="229">
        <v>45.24</v>
      </c>
      <c r="G893" s="230" t="s">
        <v>33</v>
      </c>
      <c r="H893" s="231">
        <v>0</v>
      </c>
      <c r="I893" s="251">
        <v>0</v>
      </c>
      <c r="J893" s="232">
        <v>0</v>
      </c>
      <c r="K893" s="232">
        <v>0</v>
      </c>
      <c r="L893" s="232">
        <v>0</v>
      </c>
      <c r="M893" s="232">
        <f t="shared" si="149"/>
        <v>0</v>
      </c>
      <c r="N893" s="232">
        <v>0</v>
      </c>
      <c r="O893" s="232">
        <f t="shared" si="150"/>
        <v>0</v>
      </c>
      <c r="P893" s="243"/>
      <c r="Q893" s="216"/>
      <c r="R893" s="236">
        <f t="shared" si="143"/>
        <v>0</v>
      </c>
      <c r="S893" s="237">
        <v>0</v>
      </c>
      <c r="T893" s="236">
        <f t="shared" si="144"/>
        <v>0</v>
      </c>
      <c r="U893" s="236">
        <f t="shared" si="145"/>
        <v>0</v>
      </c>
      <c r="V893" s="236">
        <f t="shared" si="146"/>
        <v>0</v>
      </c>
      <c r="W893" s="236">
        <f t="shared" si="147"/>
        <v>0</v>
      </c>
      <c r="X893" s="236">
        <f t="shared" si="148"/>
        <v>0</v>
      </c>
      <c r="Y893" s="238">
        <f t="shared" si="151"/>
        <v>0</v>
      </c>
      <c r="Z893" s="238">
        <f t="shared" si="152"/>
        <v>0</v>
      </c>
      <c r="AB893" s="219">
        <v>0</v>
      </c>
      <c r="AC893" s="462">
        <f t="shared" si="153"/>
        <v>0</v>
      </c>
    </row>
    <row r="894" spans="1:29" ht="18" x14ac:dyDescent="0.25">
      <c r="A894" s="211" t="s">
        <v>228</v>
      </c>
      <c r="B894" s="260" t="s">
        <v>562</v>
      </c>
      <c r="C894" s="213" t="s">
        <v>563</v>
      </c>
      <c r="D894" s="213"/>
      <c r="E894" s="214">
        <v>9.74</v>
      </c>
      <c r="F894" s="261">
        <v>9.74</v>
      </c>
      <c r="G894" s="262" t="s">
        <v>33</v>
      </c>
      <c r="H894" s="231">
        <v>1</v>
      </c>
      <c r="I894" s="251">
        <v>0</v>
      </c>
      <c r="J894" s="263">
        <v>0</v>
      </c>
      <c r="K894" s="232">
        <v>0</v>
      </c>
      <c r="L894" s="264">
        <v>0</v>
      </c>
      <c r="M894" s="232">
        <f t="shared" si="149"/>
        <v>1</v>
      </c>
      <c r="N894" s="265">
        <v>1</v>
      </c>
      <c r="O894" s="232">
        <f t="shared" si="150"/>
        <v>0</v>
      </c>
      <c r="P894" s="242"/>
      <c r="Q894" s="216"/>
      <c r="R894" s="236">
        <f t="shared" si="143"/>
        <v>9.74</v>
      </c>
      <c r="S894" s="237">
        <v>0</v>
      </c>
      <c r="T894" s="236">
        <f t="shared" si="144"/>
        <v>0</v>
      </c>
      <c r="U894" s="236">
        <f t="shared" si="145"/>
        <v>0</v>
      </c>
      <c r="V894" s="236">
        <f t="shared" si="146"/>
        <v>0</v>
      </c>
      <c r="W894" s="236">
        <f t="shared" si="147"/>
        <v>0</v>
      </c>
      <c r="X894" s="236">
        <f t="shared" si="148"/>
        <v>9.74</v>
      </c>
      <c r="Y894" s="238">
        <f t="shared" si="151"/>
        <v>9.74</v>
      </c>
      <c r="Z894" s="238">
        <f t="shared" si="152"/>
        <v>0</v>
      </c>
      <c r="AB894" s="219">
        <v>9.74</v>
      </c>
      <c r="AC894" s="462">
        <f t="shared" si="153"/>
        <v>0</v>
      </c>
    </row>
    <row r="895" spans="1:29" ht="30" x14ac:dyDescent="0.25">
      <c r="A895" s="191" t="s">
        <v>2634</v>
      </c>
      <c r="B895" s="228" t="s">
        <v>564</v>
      </c>
      <c r="C895" s="193" t="s">
        <v>565</v>
      </c>
      <c r="D895" s="193"/>
      <c r="E895" s="194">
        <v>17</v>
      </c>
      <c r="F895" s="229">
        <v>17</v>
      </c>
      <c r="G895" s="230" t="s">
        <v>33</v>
      </c>
      <c r="H895" s="231">
        <v>0</v>
      </c>
      <c r="I895" s="251">
        <v>0</v>
      </c>
      <c r="J895" s="232">
        <v>0</v>
      </c>
      <c r="K895" s="232">
        <v>0</v>
      </c>
      <c r="L895" s="233">
        <v>0</v>
      </c>
      <c r="M895" s="232">
        <f t="shared" si="149"/>
        <v>0</v>
      </c>
      <c r="N895" s="234">
        <v>0</v>
      </c>
      <c r="O895" s="232">
        <f t="shared" si="150"/>
        <v>0</v>
      </c>
      <c r="P895" s="242"/>
      <c r="Q895" s="216"/>
      <c r="R895" s="236">
        <f t="shared" si="143"/>
        <v>0</v>
      </c>
      <c r="S895" s="237">
        <v>0</v>
      </c>
      <c r="T895" s="236">
        <f t="shared" si="144"/>
        <v>0</v>
      </c>
      <c r="U895" s="236">
        <f t="shared" si="145"/>
        <v>0</v>
      </c>
      <c r="V895" s="236">
        <f t="shared" si="146"/>
        <v>0</v>
      </c>
      <c r="W895" s="236">
        <f t="shared" si="147"/>
        <v>0</v>
      </c>
      <c r="X895" s="236">
        <f t="shared" si="148"/>
        <v>0</v>
      </c>
      <c r="Y895" s="238">
        <f t="shared" si="151"/>
        <v>0</v>
      </c>
      <c r="Z895" s="238">
        <f t="shared" si="152"/>
        <v>0</v>
      </c>
      <c r="AB895" s="219">
        <v>0</v>
      </c>
      <c r="AC895" s="462">
        <f t="shared" si="153"/>
        <v>0</v>
      </c>
    </row>
    <row r="896" spans="1:29" ht="30" x14ac:dyDescent="0.25">
      <c r="A896" s="191" t="s">
        <v>1741</v>
      </c>
      <c r="B896" s="228" t="s">
        <v>1744</v>
      </c>
      <c r="C896" s="193" t="s">
        <v>1745</v>
      </c>
      <c r="D896" s="193"/>
      <c r="E896" s="194">
        <v>13.53</v>
      </c>
      <c r="F896" s="229">
        <v>13.53</v>
      </c>
      <c r="G896" s="230" t="s">
        <v>33</v>
      </c>
      <c r="H896" s="231">
        <v>30</v>
      </c>
      <c r="I896" s="251">
        <v>0</v>
      </c>
      <c r="J896" s="232">
        <v>0</v>
      </c>
      <c r="K896" s="232">
        <v>0</v>
      </c>
      <c r="L896" s="233">
        <v>0</v>
      </c>
      <c r="M896" s="232">
        <f t="shared" si="149"/>
        <v>30</v>
      </c>
      <c r="N896" s="234">
        <v>30</v>
      </c>
      <c r="O896" s="232">
        <f t="shared" si="150"/>
        <v>0</v>
      </c>
      <c r="P896" s="242"/>
      <c r="Q896" s="216"/>
      <c r="R896" s="236">
        <f t="shared" si="143"/>
        <v>405.9</v>
      </c>
      <c r="S896" s="237">
        <v>0</v>
      </c>
      <c r="T896" s="236">
        <f t="shared" si="144"/>
        <v>0</v>
      </c>
      <c r="U896" s="236">
        <f t="shared" si="145"/>
        <v>0</v>
      </c>
      <c r="V896" s="236">
        <f t="shared" si="146"/>
        <v>0</v>
      </c>
      <c r="W896" s="236">
        <f t="shared" si="147"/>
        <v>0</v>
      </c>
      <c r="X896" s="236">
        <f t="shared" si="148"/>
        <v>405.9</v>
      </c>
      <c r="Y896" s="238">
        <f t="shared" si="151"/>
        <v>405.9</v>
      </c>
      <c r="Z896" s="238">
        <f t="shared" si="152"/>
        <v>0</v>
      </c>
      <c r="AB896" s="219">
        <v>405.9</v>
      </c>
      <c r="AC896" s="462">
        <f t="shared" si="153"/>
        <v>0</v>
      </c>
    </row>
    <row r="897" spans="1:29" ht="18" x14ac:dyDescent="0.25">
      <c r="A897" s="191" t="s">
        <v>674</v>
      </c>
      <c r="B897" s="228" t="s">
        <v>986</v>
      </c>
      <c r="C897" s="193" t="s">
        <v>985</v>
      </c>
      <c r="D897" s="193"/>
      <c r="E897" s="194">
        <v>0.48</v>
      </c>
      <c r="F897" s="229">
        <v>0.48</v>
      </c>
      <c r="G897" s="230" t="s">
        <v>33</v>
      </c>
      <c r="H897" s="231">
        <v>0</v>
      </c>
      <c r="I897" s="251">
        <v>0</v>
      </c>
      <c r="J897" s="232">
        <v>0</v>
      </c>
      <c r="K897" s="232">
        <v>0</v>
      </c>
      <c r="L897" s="233">
        <v>0</v>
      </c>
      <c r="M897" s="232">
        <f t="shared" si="149"/>
        <v>0</v>
      </c>
      <c r="N897" s="234">
        <v>0</v>
      </c>
      <c r="O897" s="232">
        <f t="shared" si="150"/>
        <v>0</v>
      </c>
      <c r="P897" s="242"/>
      <c r="Q897" s="216"/>
      <c r="R897" s="236">
        <f t="shared" si="143"/>
        <v>0</v>
      </c>
      <c r="S897" s="237">
        <v>0</v>
      </c>
      <c r="T897" s="236">
        <f t="shared" si="144"/>
        <v>0</v>
      </c>
      <c r="U897" s="236">
        <f t="shared" si="145"/>
        <v>0</v>
      </c>
      <c r="V897" s="236">
        <f t="shared" si="146"/>
        <v>0</v>
      </c>
      <c r="W897" s="236">
        <f t="shared" si="147"/>
        <v>0</v>
      </c>
      <c r="X897" s="236">
        <f t="shared" si="148"/>
        <v>0</v>
      </c>
      <c r="Y897" s="238">
        <f t="shared" si="151"/>
        <v>0</v>
      </c>
      <c r="Z897" s="238">
        <f t="shared" si="152"/>
        <v>0</v>
      </c>
      <c r="AB897" s="219">
        <v>0</v>
      </c>
      <c r="AC897" s="462">
        <f t="shared" si="153"/>
        <v>0</v>
      </c>
    </row>
    <row r="898" spans="1:29" ht="18" x14ac:dyDescent="0.25">
      <c r="A898" s="191" t="s">
        <v>674</v>
      </c>
      <c r="B898" s="228" t="s">
        <v>984</v>
      </c>
      <c r="C898" s="193" t="s">
        <v>985</v>
      </c>
      <c r="D898" s="193"/>
      <c r="E898" s="194">
        <v>0.38</v>
      </c>
      <c r="F898" s="229">
        <v>0.38</v>
      </c>
      <c r="G898" s="230" t="s">
        <v>33</v>
      </c>
      <c r="H898" s="231">
        <v>0</v>
      </c>
      <c r="I898" s="251">
        <v>0</v>
      </c>
      <c r="J898" s="232">
        <v>0</v>
      </c>
      <c r="K898" s="232">
        <v>0</v>
      </c>
      <c r="L898" s="233">
        <v>0</v>
      </c>
      <c r="M898" s="232">
        <f t="shared" si="149"/>
        <v>0</v>
      </c>
      <c r="N898" s="234">
        <v>0</v>
      </c>
      <c r="O898" s="232">
        <f t="shared" si="150"/>
        <v>0</v>
      </c>
      <c r="P898" s="242"/>
      <c r="Q898" s="216"/>
      <c r="R898" s="236">
        <f t="shared" si="143"/>
        <v>0</v>
      </c>
      <c r="S898" s="237">
        <v>0</v>
      </c>
      <c r="T898" s="236">
        <f t="shared" si="144"/>
        <v>0</v>
      </c>
      <c r="U898" s="236">
        <f t="shared" si="145"/>
        <v>0</v>
      </c>
      <c r="V898" s="236">
        <f t="shared" si="146"/>
        <v>0</v>
      </c>
      <c r="W898" s="236">
        <f t="shared" si="147"/>
        <v>0</v>
      </c>
      <c r="X898" s="236">
        <f t="shared" si="148"/>
        <v>0</v>
      </c>
      <c r="Y898" s="238">
        <f t="shared" si="151"/>
        <v>0</v>
      </c>
      <c r="Z898" s="238">
        <f t="shared" si="152"/>
        <v>0</v>
      </c>
      <c r="AB898" s="219">
        <v>0</v>
      </c>
      <c r="AC898" s="462">
        <f t="shared" si="153"/>
        <v>0</v>
      </c>
    </row>
    <row r="899" spans="1:29" ht="30" x14ac:dyDescent="0.25">
      <c r="A899" s="191" t="s">
        <v>228</v>
      </c>
      <c r="B899" s="228" t="s">
        <v>566</v>
      </c>
      <c r="C899" s="193" t="s">
        <v>567</v>
      </c>
      <c r="D899" s="193"/>
      <c r="E899" s="194">
        <v>0.36</v>
      </c>
      <c r="F899" s="229">
        <v>0.36</v>
      </c>
      <c r="G899" s="230" t="s">
        <v>33</v>
      </c>
      <c r="H899" s="231">
        <v>0</v>
      </c>
      <c r="I899" s="251">
        <v>0</v>
      </c>
      <c r="J899" s="232">
        <v>0</v>
      </c>
      <c r="K899" s="232">
        <v>0</v>
      </c>
      <c r="L899" s="233">
        <v>0</v>
      </c>
      <c r="M899" s="232">
        <f t="shared" si="149"/>
        <v>0</v>
      </c>
      <c r="N899" s="234">
        <v>0</v>
      </c>
      <c r="O899" s="232">
        <f t="shared" si="150"/>
        <v>0</v>
      </c>
      <c r="P899" s="242"/>
      <c r="Q899" s="216"/>
      <c r="R899" s="236">
        <f t="shared" si="143"/>
        <v>0</v>
      </c>
      <c r="S899" s="237">
        <v>0</v>
      </c>
      <c r="T899" s="236">
        <f t="shared" si="144"/>
        <v>0</v>
      </c>
      <c r="U899" s="236">
        <f t="shared" si="145"/>
        <v>0</v>
      </c>
      <c r="V899" s="236">
        <f t="shared" si="146"/>
        <v>0</v>
      </c>
      <c r="W899" s="236">
        <f t="shared" si="147"/>
        <v>0</v>
      </c>
      <c r="X899" s="236">
        <f t="shared" si="148"/>
        <v>0</v>
      </c>
      <c r="Y899" s="238">
        <f t="shared" si="151"/>
        <v>0</v>
      </c>
      <c r="Z899" s="238">
        <f t="shared" si="152"/>
        <v>0</v>
      </c>
      <c r="AB899" s="219">
        <v>0</v>
      </c>
      <c r="AC899" s="462">
        <f t="shared" si="153"/>
        <v>0</v>
      </c>
    </row>
    <row r="900" spans="1:29" ht="30" x14ac:dyDescent="0.25">
      <c r="A900" s="191" t="s">
        <v>674</v>
      </c>
      <c r="B900" s="228" t="s">
        <v>987</v>
      </c>
      <c r="C900" s="202" t="s">
        <v>988</v>
      </c>
      <c r="D900" s="491" t="s">
        <v>2654</v>
      </c>
      <c r="E900" s="203">
        <v>0</v>
      </c>
      <c r="F900" s="250">
        <v>0.877</v>
      </c>
      <c r="G900" s="316" t="s">
        <v>33</v>
      </c>
      <c r="H900" s="317">
        <v>0</v>
      </c>
      <c r="I900" s="251">
        <v>200</v>
      </c>
      <c r="J900" s="251">
        <v>0</v>
      </c>
      <c r="K900" s="251">
        <v>0</v>
      </c>
      <c r="L900" s="318">
        <v>0</v>
      </c>
      <c r="M900" s="232">
        <f t="shared" si="149"/>
        <v>200</v>
      </c>
      <c r="N900" s="252">
        <v>200</v>
      </c>
      <c r="O900" s="232">
        <f t="shared" si="150"/>
        <v>0</v>
      </c>
      <c r="P900" s="320"/>
      <c r="Q900" s="216"/>
      <c r="R900" s="236">
        <f t="shared" si="143"/>
        <v>0</v>
      </c>
      <c r="S900" s="237">
        <v>0</v>
      </c>
      <c r="T900" s="489">
        <f t="shared" si="144"/>
        <v>175.4</v>
      </c>
      <c r="U900" s="236">
        <f t="shared" si="145"/>
        <v>0</v>
      </c>
      <c r="V900" s="236">
        <f t="shared" si="146"/>
        <v>0</v>
      </c>
      <c r="W900" s="236">
        <f t="shared" si="147"/>
        <v>0</v>
      </c>
      <c r="X900" s="236">
        <f t="shared" si="148"/>
        <v>175.4</v>
      </c>
      <c r="Y900" s="238">
        <f t="shared" si="151"/>
        <v>175.4</v>
      </c>
      <c r="Z900" s="238">
        <f t="shared" si="152"/>
        <v>0</v>
      </c>
      <c r="AB900" s="219">
        <v>0</v>
      </c>
      <c r="AC900" s="462">
        <f t="shared" si="153"/>
        <v>0</v>
      </c>
    </row>
    <row r="901" spans="1:29" ht="18" x14ac:dyDescent="0.25">
      <c r="A901" s="191" t="s">
        <v>674</v>
      </c>
      <c r="B901" s="228" t="s">
        <v>989</v>
      </c>
      <c r="C901" s="193" t="s">
        <v>990</v>
      </c>
      <c r="D901" s="193"/>
      <c r="E901" s="194">
        <v>10.220000000000001</v>
      </c>
      <c r="F901" s="229">
        <v>10.220000000000001</v>
      </c>
      <c r="G901" s="230" t="s">
        <v>33</v>
      </c>
      <c r="H901" s="231">
        <v>0</v>
      </c>
      <c r="I901" s="251">
        <v>0</v>
      </c>
      <c r="J901" s="232">
        <v>0</v>
      </c>
      <c r="K901" s="232">
        <v>0</v>
      </c>
      <c r="L901" s="233">
        <v>0</v>
      </c>
      <c r="M901" s="232">
        <f t="shared" si="149"/>
        <v>0</v>
      </c>
      <c r="N901" s="234">
        <v>0</v>
      </c>
      <c r="O901" s="232">
        <f t="shared" si="150"/>
        <v>0</v>
      </c>
      <c r="P901" s="243"/>
      <c r="Q901" s="216"/>
      <c r="R901" s="236">
        <f t="shared" si="143"/>
        <v>0</v>
      </c>
      <c r="S901" s="237">
        <v>0</v>
      </c>
      <c r="T901" s="236">
        <f t="shared" si="144"/>
        <v>0</v>
      </c>
      <c r="U901" s="236">
        <f t="shared" si="145"/>
        <v>0</v>
      </c>
      <c r="V901" s="236">
        <f t="shared" si="146"/>
        <v>0</v>
      </c>
      <c r="W901" s="236">
        <f t="shared" si="147"/>
        <v>0</v>
      </c>
      <c r="X901" s="236">
        <f t="shared" si="148"/>
        <v>0</v>
      </c>
      <c r="Y901" s="238">
        <f t="shared" si="151"/>
        <v>0</v>
      </c>
      <c r="Z901" s="238">
        <f t="shared" si="152"/>
        <v>0</v>
      </c>
      <c r="AB901" s="219">
        <v>0</v>
      </c>
      <c r="AC901" s="462">
        <f t="shared" si="153"/>
        <v>0</v>
      </c>
    </row>
    <row r="902" spans="1:29" ht="45" x14ac:dyDescent="0.25">
      <c r="A902" s="191" t="s">
        <v>1053</v>
      </c>
      <c r="B902" s="228" t="s">
        <v>1252</v>
      </c>
      <c r="C902" s="193" t="s">
        <v>1253</v>
      </c>
      <c r="D902" s="193"/>
      <c r="E902" s="194">
        <v>14.94</v>
      </c>
      <c r="F902" s="229">
        <v>14.94</v>
      </c>
      <c r="G902" s="230" t="s">
        <v>33</v>
      </c>
      <c r="H902" s="231">
        <v>0</v>
      </c>
      <c r="I902" s="251">
        <v>0</v>
      </c>
      <c r="J902" s="232">
        <v>0</v>
      </c>
      <c r="K902" s="232">
        <v>0</v>
      </c>
      <c r="L902" s="233">
        <v>0</v>
      </c>
      <c r="M902" s="232">
        <f t="shared" si="149"/>
        <v>0</v>
      </c>
      <c r="N902" s="234">
        <v>0</v>
      </c>
      <c r="O902" s="232">
        <f t="shared" si="150"/>
        <v>0</v>
      </c>
      <c r="P902" s="243"/>
      <c r="Q902" s="216"/>
      <c r="R902" s="236">
        <f t="shared" si="143"/>
        <v>0</v>
      </c>
      <c r="S902" s="237">
        <v>0</v>
      </c>
      <c r="T902" s="236">
        <f t="shared" si="144"/>
        <v>0</v>
      </c>
      <c r="U902" s="236">
        <f t="shared" si="145"/>
        <v>0</v>
      </c>
      <c r="V902" s="236">
        <f t="shared" si="146"/>
        <v>0</v>
      </c>
      <c r="W902" s="236">
        <f t="shared" si="147"/>
        <v>0</v>
      </c>
      <c r="X902" s="236">
        <f t="shared" si="148"/>
        <v>0</v>
      </c>
      <c r="Y902" s="238">
        <f t="shared" si="151"/>
        <v>0</v>
      </c>
      <c r="Z902" s="238">
        <f t="shared" si="152"/>
        <v>0</v>
      </c>
      <c r="AB902" s="219">
        <v>0</v>
      </c>
      <c r="AC902" s="462">
        <f t="shared" si="153"/>
        <v>0</v>
      </c>
    </row>
    <row r="903" spans="1:29" ht="30" x14ac:dyDescent="0.25">
      <c r="A903" s="191" t="s">
        <v>674</v>
      </c>
      <c r="B903" s="228" t="s">
        <v>991</v>
      </c>
      <c r="C903" s="193" t="s">
        <v>992</v>
      </c>
      <c r="D903" s="193"/>
      <c r="E903" s="194">
        <v>26.97</v>
      </c>
      <c r="F903" s="229">
        <v>26.97</v>
      </c>
      <c r="G903" s="230" t="s">
        <v>33</v>
      </c>
      <c r="H903" s="231">
        <v>0</v>
      </c>
      <c r="I903" s="251">
        <v>0</v>
      </c>
      <c r="J903" s="232">
        <v>0</v>
      </c>
      <c r="K903" s="232">
        <v>0</v>
      </c>
      <c r="L903" s="233">
        <v>0</v>
      </c>
      <c r="M903" s="232">
        <f t="shared" si="149"/>
        <v>0</v>
      </c>
      <c r="N903" s="234">
        <v>0</v>
      </c>
      <c r="O903" s="232">
        <f t="shared" si="150"/>
        <v>0</v>
      </c>
      <c r="P903" s="243"/>
      <c r="Q903" s="216"/>
      <c r="R903" s="236">
        <f t="shared" si="143"/>
        <v>0</v>
      </c>
      <c r="S903" s="237">
        <v>0</v>
      </c>
      <c r="T903" s="236">
        <f t="shared" si="144"/>
        <v>0</v>
      </c>
      <c r="U903" s="236">
        <f t="shared" si="145"/>
        <v>0</v>
      </c>
      <c r="V903" s="236">
        <f t="shared" si="146"/>
        <v>0</v>
      </c>
      <c r="W903" s="236">
        <f t="shared" si="147"/>
        <v>0</v>
      </c>
      <c r="X903" s="236">
        <f t="shared" si="148"/>
        <v>0</v>
      </c>
      <c r="Y903" s="238">
        <f t="shared" si="151"/>
        <v>0</v>
      </c>
      <c r="Z903" s="238">
        <f t="shared" si="152"/>
        <v>0</v>
      </c>
      <c r="AB903" s="219">
        <v>0</v>
      </c>
      <c r="AC903" s="462">
        <f t="shared" si="153"/>
        <v>0</v>
      </c>
    </row>
    <row r="904" spans="1:29" ht="18" x14ac:dyDescent="0.25">
      <c r="A904" s="191" t="s">
        <v>674</v>
      </c>
      <c r="B904" s="228" t="s">
        <v>993</v>
      </c>
      <c r="C904" s="193" t="s">
        <v>994</v>
      </c>
      <c r="D904" s="193"/>
      <c r="E904" s="194">
        <v>27.15</v>
      </c>
      <c r="F904" s="229">
        <v>27.15</v>
      </c>
      <c r="G904" s="230" t="s">
        <v>33</v>
      </c>
      <c r="H904" s="231">
        <v>0</v>
      </c>
      <c r="I904" s="251">
        <v>0</v>
      </c>
      <c r="J904" s="232">
        <v>0</v>
      </c>
      <c r="K904" s="232">
        <v>0</v>
      </c>
      <c r="L904" s="233">
        <v>0</v>
      </c>
      <c r="M904" s="232">
        <f t="shared" si="149"/>
        <v>0</v>
      </c>
      <c r="N904" s="234">
        <v>0</v>
      </c>
      <c r="O904" s="232">
        <f t="shared" si="150"/>
        <v>0</v>
      </c>
      <c r="P904" s="243"/>
      <c r="Q904" s="216"/>
      <c r="R904" s="236">
        <f t="shared" si="143"/>
        <v>0</v>
      </c>
      <c r="S904" s="237">
        <v>0</v>
      </c>
      <c r="T904" s="236">
        <f t="shared" si="144"/>
        <v>0</v>
      </c>
      <c r="U904" s="236">
        <f t="shared" si="145"/>
        <v>0</v>
      </c>
      <c r="V904" s="236">
        <f t="shared" si="146"/>
        <v>0</v>
      </c>
      <c r="W904" s="236">
        <f t="shared" si="147"/>
        <v>0</v>
      </c>
      <c r="X904" s="236">
        <f t="shared" si="148"/>
        <v>0</v>
      </c>
      <c r="Y904" s="238">
        <f t="shared" si="151"/>
        <v>0</v>
      </c>
      <c r="Z904" s="238">
        <f t="shared" si="152"/>
        <v>0</v>
      </c>
      <c r="AB904" s="219">
        <v>0</v>
      </c>
      <c r="AC904" s="462">
        <f t="shared" si="153"/>
        <v>0</v>
      </c>
    </row>
    <row r="905" spans="1:29" ht="18" x14ac:dyDescent="0.25">
      <c r="A905" s="191" t="s">
        <v>674</v>
      </c>
      <c r="B905" s="228" t="s">
        <v>995</v>
      </c>
      <c r="C905" s="193" t="s">
        <v>996</v>
      </c>
      <c r="D905" s="193"/>
      <c r="E905" s="194">
        <v>20.399999999999999</v>
      </c>
      <c r="F905" s="229">
        <v>20.399999999999999</v>
      </c>
      <c r="G905" s="230" t="s">
        <v>33</v>
      </c>
      <c r="H905" s="231">
        <v>0</v>
      </c>
      <c r="I905" s="251">
        <v>0</v>
      </c>
      <c r="J905" s="232">
        <v>0</v>
      </c>
      <c r="K905" s="232">
        <v>0</v>
      </c>
      <c r="L905" s="233">
        <v>0</v>
      </c>
      <c r="M905" s="232">
        <f t="shared" si="149"/>
        <v>0</v>
      </c>
      <c r="N905" s="234">
        <v>0</v>
      </c>
      <c r="O905" s="232">
        <f t="shared" si="150"/>
        <v>0</v>
      </c>
      <c r="P905" s="243"/>
      <c r="Q905" s="216"/>
      <c r="R905" s="236">
        <f t="shared" ref="R905:R968" si="154">H905*E905</f>
        <v>0</v>
      </c>
      <c r="S905" s="237">
        <v>0</v>
      </c>
      <c r="T905" s="236">
        <f t="shared" ref="T905:T968" si="155">I905*F905</f>
        <v>0</v>
      </c>
      <c r="U905" s="236">
        <f t="shared" ref="U905:U968" si="156">F905*J905</f>
        <v>0</v>
      </c>
      <c r="V905" s="236">
        <f t="shared" ref="V905:V968" si="157">F905*K905</f>
        <v>0</v>
      </c>
      <c r="W905" s="236">
        <f t="shared" ref="W905:W968" si="158">F905*L905</f>
        <v>0</v>
      </c>
      <c r="X905" s="236">
        <f t="shared" ref="X905:X968" si="159">R905+S905+T905+U905-V905-W905</f>
        <v>0</v>
      </c>
      <c r="Y905" s="238">
        <f t="shared" si="151"/>
        <v>0</v>
      </c>
      <c r="Z905" s="238">
        <f t="shared" si="152"/>
        <v>0</v>
      </c>
      <c r="AB905" s="219">
        <v>0</v>
      </c>
      <c r="AC905" s="462">
        <f t="shared" si="153"/>
        <v>0</v>
      </c>
    </row>
    <row r="906" spans="1:29" ht="45" x14ac:dyDescent="0.25">
      <c r="A906" s="191" t="s">
        <v>674</v>
      </c>
      <c r="B906" s="228" t="s">
        <v>997</v>
      </c>
      <c r="C906" s="193" t="s">
        <v>998</v>
      </c>
      <c r="D906" s="193"/>
      <c r="E906" s="194">
        <v>712.84</v>
      </c>
      <c r="F906" s="229">
        <v>712.84</v>
      </c>
      <c r="G906" s="230" t="s">
        <v>33</v>
      </c>
      <c r="H906" s="231">
        <v>0</v>
      </c>
      <c r="I906" s="251">
        <v>0</v>
      </c>
      <c r="J906" s="232">
        <v>0</v>
      </c>
      <c r="K906" s="232">
        <v>0</v>
      </c>
      <c r="L906" s="233">
        <v>0</v>
      </c>
      <c r="M906" s="232">
        <f t="shared" ref="M906:M969" si="160">H906+I906+J906-K906-L906</f>
        <v>0</v>
      </c>
      <c r="N906" s="234">
        <v>0</v>
      </c>
      <c r="O906" s="232">
        <f t="shared" ref="O906:O969" si="161">N906-M906</f>
        <v>0</v>
      </c>
      <c r="P906" s="242"/>
      <c r="Q906" s="216"/>
      <c r="R906" s="236">
        <f t="shared" si="154"/>
        <v>0</v>
      </c>
      <c r="S906" s="237">
        <v>0</v>
      </c>
      <c r="T906" s="236">
        <f t="shared" si="155"/>
        <v>0</v>
      </c>
      <c r="U906" s="236">
        <f t="shared" si="156"/>
        <v>0</v>
      </c>
      <c r="V906" s="236">
        <f t="shared" si="157"/>
        <v>0</v>
      </c>
      <c r="W906" s="236">
        <f t="shared" si="158"/>
        <v>0</v>
      </c>
      <c r="X906" s="236">
        <f t="shared" si="159"/>
        <v>0</v>
      </c>
      <c r="Y906" s="238">
        <f t="shared" ref="Y906:Y969" si="162">M906*F906</f>
        <v>0</v>
      </c>
      <c r="Z906" s="238">
        <f t="shared" ref="Z906:Z969" si="163">Y906-X906</f>
        <v>0</v>
      </c>
      <c r="AB906" s="219">
        <v>0</v>
      </c>
      <c r="AC906" s="462">
        <f t="shared" ref="AC906:AC969" si="164">AB906-R906</f>
        <v>0</v>
      </c>
    </row>
    <row r="907" spans="1:29" ht="18" x14ac:dyDescent="0.25">
      <c r="A907" s="191" t="s">
        <v>228</v>
      </c>
      <c r="B907" s="228" t="s">
        <v>568</v>
      </c>
      <c r="C907" s="193" t="s">
        <v>569</v>
      </c>
      <c r="D907" s="193"/>
      <c r="E907" s="194">
        <v>0</v>
      </c>
      <c r="F907" s="229">
        <v>0</v>
      </c>
      <c r="G907" s="230" t="s">
        <v>33</v>
      </c>
      <c r="H907" s="231">
        <v>0</v>
      </c>
      <c r="I907" s="251">
        <v>0</v>
      </c>
      <c r="J907" s="232">
        <v>0</v>
      </c>
      <c r="K907" s="232">
        <v>0</v>
      </c>
      <c r="L907" s="233">
        <v>0</v>
      </c>
      <c r="M907" s="232">
        <f t="shared" si="160"/>
        <v>0</v>
      </c>
      <c r="N907" s="234">
        <v>0</v>
      </c>
      <c r="O907" s="232">
        <f t="shared" si="161"/>
        <v>0</v>
      </c>
      <c r="P907" s="243"/>
      <c r="Q907" s="216"/>
      <c r="R907" s="236">
        <f t="shared" si="154"/>
        <v>0</v>
      </c>
      <c r="S907" s="237">
        <v>0</v>
      </c>
      <c r="T907" s="236">
        <f t="shared" si="155"/>
        <v>0</v>
      </c>
      <c r="U907" s="236">
        <f t="shared" si="156"/>
        <v>0</v>
      </c>
      <c r="V907" s="236">
        <f t="shared" si="157"/>
        <v>0</v>
      </c>
      <c r="W907" s="236">
        <f t="shared" si="158"/>
        <v>0</v>
      </c>
      <c r="X907" s="236">
        <f t="shared" si="159"/>
        <v>0</v>
      </c>
      <c r="Y907" s="238">
        <f t="shared" si="162"/>
        <v>0</v>
      </c>
      <c r="Z907" s="238">
        <f t="shared" si="163"/>
        <v>0</v>
      </c>
      <c r="AB907" s="219">
        <v>0</v>
      </c>
      <c r="AC907" s="462">
        <f t="shared" si="164"/>
        <v>0</v>
      </c>
    </row>
    <row r="908" spans="1:29" ht="30" x14ac:dyDescent="0.25">
      <c r="A908" s="191" t="s">
        <v>228</v>
      </c>
      <c r="B908" s="228" t="s">
        <v>570</v>
      </c>
      <c r="C908" s="193" t="s">
        <v>571</v>
      </c>
      <c r="D908" s="193"/>
      <c r="E908" s="194">
        <v>1461.6</v>
      </c>
      <c r="F908" s="229">
        <v>1461.6</v>
      </c>
      <c r="G908" s="230" t="s">
        <v>33</v>
      </c>
      <c r="H908" s="231">
        <v>1</v>
      </c>
      <c r="I908" s="251">
        <v>0</v>
      </c>
      <c r="J908" s="232">
        <v>0</v>
      </c>
      <c r="K908" s="232">
        <v>0</v>
      </c>
      <c r="L908" s="233">
        <v>0</v>
      </c>
      <c r="M908" s="232">
        <f t="shared" si="160"/>
        <v>1</v>
      </c>
      <c r="N908" s="234">
        <v>1</v>
      </c>
      <c r="O908" s="232">
        <f t="shared" si="161"/>
        <v>0</v>
      </c>
      <c r="P908" s="243"/>
      <c r="Q908" s="216"/>
      <c r="R908" s="236">
        <f t="shared" si="154"/>
        <v>1461.6</v>
      </c>
      <c r="S908" s="237">
        <v>0</v>
      </c>
      <c r="T908" s="236">
        <f t="shared" si="155"/>
        <v>0</v>
      </c>
      <c r="U908" s="236">
        <f t="shared" si="156"/>
        <v>0</v>
      </c>
      <c r="V908" s="236">
        <f t="shared" si="157"/>
        <v>0</v>
      </c>
      <c r="W908" s="236">
        <f t="shared" si="158"/>
        <v>0</v>
      </c>
      <c r="X908" s="236">
        <f t="shared" si="159"/>
        <v>1461.6</v>
      </c>
      <c r="Y908" s="238">
        <f t="shared" si="162"/>
        <v>1461.6</v>
      </c>
      <c r="Z908" s="238">
        <f t="shared" si="163"/>
        <v>0</v>
      </c>
      <c r="AB908" s="219">
        <v>1461.6</v>
      </c>
      <c r="AC908" s="462">
        <f t="shared" si="164"/>
        <v>0</v>
      </c>
    </row>
    <row r="909" spans="1:29" ht="18" x14ac:dyDescent="0.25">
      <c r="A909" s="191" t="s">
        <v>228</v>
      </c>
      <c r="B909" s="228" t="s">
        <v>572</v>
      </c>
      <c r="C909" s="193" t="s">
        <v>573</v>
      </c>
      <c r="D909" s="193"/>
      <c r="E909" s="194">
        <v>0</v>
      </c>
      <c r="F909" s="229">
        <v>0</v>
      </c>
      <c r="G909" s="230" t="s">
        <v>33</v>
      </c>
      <c r="H909" s="231">
        <v>0</v>
      </c>
      <c r="I909" s="251">
        <v>0</v>
      </c>
      <c r="J909" s="232">
        <v>0</v>
      </c>
      <c r="K909" s="232">
        <v>0</v>
      </c>
      <c r="L909" s="233">
        <v>0</v>
      </c>
      <c r="M909" s="232">
        <f t="shared" si="160"/>
        <v>0</v>
      </c>
      <c r="N909" s="234">
        <v>0</v>
      </c>
      <c r="O909" s="232">
        <f t="shared" si="161"/>
        <v>0</v>
      </c>
      <c r="P909" s="243"/>
      <c r="Q909" s="216"/>
      <c r="R909" s="236">
        <f t="shared" si="154"/>
        <v>0</v>
      </c>
      <c r="S909" s="237">
        <v>0</v>
      </c>
      <c r="T909" s="236">
        <f t="shared" si="155"/>
        <v>0</v>
      </c>
      <c r="U909" s="236">
        <f t="shared" si="156"/>
        <v>0</v>
      </c>
      <c r="V909" s="236">
        <f t="shared" si="157"/>
        <v>0</v>
      </c>
      <c r="W909" s="236">
        <f t="shared" si="158"/>
        <v>0</v>
      </c>
      <c r="X909" s="236">
        <f t="shared" si="159"/>
        <v>0</v>
      </c>
      <c r="Y909" s="238">
        <f t="shared" si="162"/>
        <v>0</v>
      </c>
      <c r="Z909" s="238">
        <f t="shared" si="163"/>
        <v>0</v>
      </c>
      <c r="AB909" s="219">
        <v>0</v>
      </c>
      <c r="AC909" s="462">
        <f t="shared" si="164"/>
        <v>0</v>
      </c>
    </row>
    <row r="910" spans="1:29" ht="18" x14ac:dyDescent="0.25">
      <c r="A910" s="191" t="s">
        <v>228</v>
      </c>
      <c r="B910" s="228" t="s">
        <v>574</v>
      </c>
      <c r="C910" s="193" t="s">
        <v>575</v>
      </c>
      <c r="D910" s="193"/>
      <c r="E910" s="194">
        <v>32</v>
      </c>
      <c r="F910" s="229">
        <v>32</v>
      </c>
      <c r="G910" s="230" t="s">
        <v>33</v>
      </c>
      <c r="H910" s="231">
        <v>4</v>
      </c>
      <c r="I910" s="251">
        <v>0</v>
      </c>
      <c r="J910" s="232">
        <v>0</v>
      </c>
      <c r="K910" s="232">
        <v>0</v>
      </c>
      <c r="L910" s="233">
        <v>0</v>
      </c>
      <c r="M910" s="232">
        <f t="shared" si="160"/>
        <v>4</v>
      </c>
      <c r="N910" s="234">
        <v>4</v>
      </c>
      <c r="O910" s="232">
        <f t="shared" si="161"/>
        <v>0</v>
      </c>
      <c r="P910" s="244"/>
      <c r="Q910" s="216"/>
      <c r="R910" s="236">
        <f t="shared" si="154"/>
        <v>128</v>
      </c>
      <c r="S910" s="237">
        <v>0</v>
      </c>
      <c r="T910" s="236">
        <f t="shared" si="155"/>
        <v>0</v>
      </c>
      <c r="U910" s="236">
        <f t="shared" si="156"/>
        <v>0</v>
      </c>
      <c r="V910" s="236">
        <f t="shared" si="157"/>
        <v>0</v>
      </c>
      <c r="W910" s="236">
        <f t="shared" si="158"/>
        <v>0</v>
      </c>
      <c r="X910" s="236">
        <f t="shared" si="159"/>
        <v>128</v>
      </c>
      <c r="Y910" s="238">
        <f t="shared" si="162"/>
        <v>128</v>
      </c>
      <c r="Z910" s="238">
        <f t="shared" si="163"/>
        <v>0</v>
      </c>
      <c r="AB910" s="219">
        <v>128</v>
      </c>
      <c r="AC910" s="462">
        <f t="shared" si="164"/>
        <v>0</v>
      </c>
    </row>
    <row r="911" spans="1:29" ht="18" x14ac:dyDescent="0.25">
      <c r="A911" s="191" t="s">
        <v>228</v>
      </c>
      <c r="B911" s="228" t="s">
        <v>576</v>
      </c>
      <c r="C911" s="193" t="s">
        <v>577</v>
      </c>
      <c r="D911" s="193"/>
      <c r="E911" s="194">
        <v>38</v>
      </c>
      <c r="F911" s="229">
        <v>38</v>
      </c>
      <c r="G911" s="230" t="s">
        <v>33</v>
      </c>
      <c r="H911" s="231">
        <v>0</v>
      </c>
      <c r="I911" s="251">
        <v>0</v>
      </c>
      <c r="J911" s="232">
        <v>0</v>
      </c>
      <c r="K911" s="232">
        <v>0</v>
      </c>
      <c r="L911" s="233">
        <v>0</v>
      </c>
      <c r="M911" s="232">
        <f t="shared" si="160"/>
        <v>0</v>
      </c>
      <c r="N911" s="234">
        <v>0</v>
      </c>
      <c r="O911" s="232">
        <f t="shared" si="161"/>
        <v>0</v>
      </c>
      <c r="P911" s="243"/>
      <c r="Q911" s="216"/>
      <c r="R911" s="236">
        <f t="shared" si="154"/>
        <v>0</v>
      </c>
      <c r="S911" s="237">
        <v>0</v>
      </c>
      <c r="T911" s="236">
        <f t="shared" si="155"/>
        <v>0</v>
      </c>
      <c r="U911" s="236">
        <f t="shared" si="156"/>
        <v>0</v>
      </c>
      <c r="V911" s="236">
        <f t="shared" si="157"/>
        <v>0</v>
      </c>
      <c r="W911" s="236">
        <f t="shared" si="158"/>
        <v>0</v>
      </c>
      <c r="X911" s="236">
        <f t="shared" si="159"/>
        <v>0</v>
      </c>
      <c r="Y911" s="238">
        <f t="shared" si="162"/>
        <v>0</v>
      </c>
      <c r="Z911" s="238">
        <f t="shared" si="163"/>
        <v>0</v>
      </c>
      <c r="AB911" s="219">
        <v>0</v>
      </c>
      <c r="AC911" s="462">
        <f t="shared" si="164"/>
        <v>0</v>
      </c>
    </row>
    <row r="912" spans="1:29" ht="18" x14ac:dyDescent="0.25">
      <c r="A912" s="191" t="s">
        <v>659</v>
      </c>
      <c r="B912" s="228" t="s">
        <v>677</v>
      </c>
      <c r="C912" s="193" t="s">
        <v>678</v>
      </c>
      <c r="D912" s="193"/>
      <c r="E912" s="194">
        <v>5</v>
      </c>
      <c r="F912" s="229">
        <v>5</v>
      </c>
      <c r="G912" s="230" t="s">
        <v>33</v>
      </c>
      <c r="H912" s="231">
        <v>0</v>
      </c>
      <c r="I912" s="251">
        <v>0</v>
      </c>
      <c r="J912" s="232">
        <v>0</v>
      </c>
      <c r="K912" s="232">
        <v>0</v>
      </c>
      <c r="L912" s="233">
        <v>0</v>
      </c>
      <c r="M912" s="232">
        <f t="shared" si="160"/>
        <v>0</v>
      </c>
      <c r="N912" s="234">
        <v>0</v>
      </c>
      <c r="O912" s="232">
        <f t="shared" si="161"/>
        <v>0</v>
      </c>
      <c r="P912" s="243"/>
      <c r="Q912" s="216"/>
      <c r="R912" s="236">
        <f t="shared" si="154"/>
        <v>0</v>
      </c>
      <c r="S912" s="237">
        <v>0</v>
      </c>
      <c r="T912" s="236">
        <f t="shared" si="155"/>
        <v>0</v>
      </c>
      <c r="U912" s="236">
        <f t="shared" si="156"/>
        <v>0</v>
      </c>
      <c r="V912" s="236">
        <f t="shared" si="157"/>
        <v>0</v>
      </c>
      <c r="W912" s="236">
        <f t="shared" si="158"/>
        <v>0</v>
      </c>
      <c r="X912" s="236">
        <f t="shared" si="159"/>
        <v>0</v>
      </c>
      <c r="Y912" s="238">
        <f t="shared" si="162"/>
        <v>0</v>
      </c>
      <c r="Z912" s="238">
        <f t="shared" si="163"/>
        <v>0</v>
      </c>
      <c r="AB912" s="219">
        <v>0</v>
      </c>
      <c r="AC912" s="462">
        <f t="shared" si="164"/>
        <v>0</v>
      </c>
    </row>
    <row r="913" spans="1:29" ht="30" x14ac:dyDescent="0.25">
      <c r="A913" s="191" t="s">
        <v>2634</v>
      </c>
      <c r="B913" s="228" t="s">
        <v>578</v>
      </c>
      <c r="C913" s="193" t="s">
        <v>579</v>
      </c>
      <c r="D913" s="193"/>
      <c r="E913" s="194">
        <v>50.67</v>
      </c>
      <c r="F913" s="229">
        <v>50.67</v>
      </c>
      <c r="G913" s="230" t="s">
        <v>33</v>
      </c>
      <c r="H913" s="231">
        <v>0</v>
      </c>
      <c r="I913" s="251">
        <v>0</v>
      </c>
      <c r="J913" s="232">
        <v>0</v>
      </c>
      <c r="K913" s="232">
        <v>0</v>
      </c>
      <c r="L913" s="233">
        <v>0</v>
      </c>
      <c r="M913" s="232">
        <f t="shared" si="160"/>
        <v>0</v>
      </c>
      <c r="N913" s="234">
        <v>0</v>
      </c>
      <c r="O913" s="232">
        <f t="shared" si="161"/>
        <v>0</v>
      </c>
      <c r="P913" s="243"/>
      <c r="Q913" s="216"/>
      <c r="R913" s="236">
        <f t="shared" si="154"/>
        <v>0</v>
      </c>
      <c r="S913" s="237">
        <v>0</v>
      </c>
      <c r="T913" s="236">
        <f t="shared" si="155"/>
        <v>0</v>
      </c>
      <c r="U913" s="236">
        <f t="shared" si="156"/>
        <v>0</v>
      </c>
      <c r="V913" s="236">
        <f t="shared" si="157"/>
        <v>0</v>
      </c>
      <c r="W913" s="236">
        <f t="shared" si="158"/>
        <v>0</v>
      </c>
      <c r="X913" s="236">
        <f t="shared" si="159"/>
        <v>0</v>
      </c>
      <c r="Y913" s="238">
        <f t="shared" si="162"/>
        <v>0</v>
      </c>
      <c r="Z913" s="238">
        <f t="shared" si="163"/>
        <v>0</v>
      </c>
      <c r="AB913" s="219">
        <v>0</v>
      </c>
      <c r="AC913" s="462">
        <f t="shared" si="164"/>
        <v>0</v>
      </c>
    </row>
    <row r="914" spans="1:29" x14ac:dyDescent="0.25">
      <c r="A914" s="191"/>
      <c r="B914" s="228" t="s">
        <v>580</v>
      </c>
      <c r="C914" s="193" t="s">
        <v>581</v>
      </c>
      <c r="D914" s="193"/>
      <c r="E914" s="194">
        <v>295.60000000000002</v>
      </c>
      <c r="F914" s="229">
        <v>295.60000000000002</v>
      </c>
      <c r="G914" s="230" t="s">
        <v>33</v>
      </c>
      <c r="H914" s="231">
        <v>0</v>
      </c>
      <c r="I914" s="251">
        <v>0</v>
      </c>
      <c r="J914" s="232">
        <v>0</v>
      </c>
      <c r="K914" s="232">
        <v>0</v>
      </c>
      <c r="L914" s="233">
        <v>0</v>
      </c>
      <c r="M914" s="232">
        <f t="shared" si="160"/>
        <v>0</v>
      </c>
      <c r="N914" s="234">
        <v>0</v>
      </c>
      <c r="O914" s="232">
        <f t="shared" si="161"/>
        <v>0</v>
      </c>
      <c r="P914" s="243"/>
      <c r="Q914" s="241"/>
      <c r="R914" s="236">
        <f t="shared" si="154"/>
        <v>0</v>
      </c>
      <c r="S914" s="237">
        <v>0</v>
      </c>
      <c r="T914" s="236">
        <f t="shared" si="155"/>
        <v>0</v>
      </c>
      <c r="U914" s="236">
        <f t="shared" si="156"/>
        <v>0</v>
      </c>
      <c r="V914" s="236">
        <f t="shared" si="157"/>
        <v>0</v>
      </c>
      <c r="W914" s="236">
        <f t="shared" si="158"/>
        <v>0</v>
      </c>
      <c r="X914" s="236">
        <f t="shared" si="159"/>
        <v>0</v>
      </c>
      <c r="Y914" s="238">
        <f t="shared" si="162"/>
        <v>0</v>
      </c>
      <c r="Z914" s="238">
        <f t="shared" si="163"/>
        <v>0</v>
      </c>
      <c r="AB914" s="219">
        <v>0</v>
      </c>
      <c r="AC914" s="462">
        <f t="shared" si="164"/>
        <v>0</v>
      </c>
    </row>
    <row r="915" spans="1:29" ht="45" x14ac:dyDescent="0.25">
      <c r="A915" s="191" t="s">
        <v>1271</v>
      </c>
      <c r="B915" s="228" t="s">
        <v>1733</v>
      </c>
      <c r="C915" s="193" t="s">
        <v>1734</v>
      </c>
      <c r="D915" s="193"/>
      <c r="E915" s="194">
        <v>20.38</v>
      </c>
      <c r="F915" s="229">
        <v>20.38</v>
      </c>
      <c r="G915" s="230" t="s">
        <v>33</v>
      </c>
      <c r="H915" s="231">
        <v>0</v>
      </c>
      <c r="I915" s="251">
        <v>0</v>
      </c>
      <c r="J915" s="232">
        <v>0</v>
      </c>
      <c r="K915" s="232">
        <v>0</v>
      </c>
      <c r="L915" s="233">
        <v>0</v>
      </c>
      <c r="M915" s="232">
        <f t="shared" si="160"/>
        <v>0</v>
      </c>
      <c r="N915" s="234">
        <v>0</v>
      </c>
      <c r="O915" s="232">
        <f t="shared" si="161"/>
        <v>0</v>
      </c>
      <c r="P915" s="243"/>
      <c r="Q915" s="216"/>
      <c r="R915" s="236">
        <f t="shared" si="154"/>
        <v>0</v>
      </c>
      <c r="S915" s="237">
        <v>0</v>
      </c>
      <c r="T915" s="236">
        <f t="shared" si="155"/>
        <v>0</v>
      </c>
      <c r="U915" s="236">
        <f t="shared" si="156"/>
        <v>0</v>
      </c>
      <c r="V915" s="236">
        <f t="shared" si="157"/>
        <v>0</v>
      </c>
      <c r="W915" s="236">
        <f t="shared" si="158"/>
        <v>0</v>
      </c>
      <c r="X915" s="236">
        <f t="shared" si="159"/>
        <v>0</v>
      </c>
      <c r="Y915" s="238">
        <f t="shared" si="162"/>
        <v>0</v>
      </c>
      <c r="Z915" s="238">
        <f t="shared" si="163"/>
        <v>0</v>
      </c>
      <c r="AB915" s="219">
        <v>0</v>
      </c>
      <c r="AC915" s="462">
        <f t="shared" si="164"/>
        <v>0</v>
      </c>
    </row>
    <row r="916" spans="1:29" ht="18" x14ac:dyDescent="0.25">
      <c r="A916" s="191" t="s">
        <v>674</v>
      </c>
      <c r="B916" s="228" t="s">
        <v>999</v>
      </c>
      <c r="C916" s="193" t="s">
        <v>1000</v>
      </c>
      <c r="D916" s="193"/>
      <c r="E916" s="194">
        <v>248.24</v>
      </c>
      <c r="F916" s="229">
        <v>248.24</v>
      </c>
      <c r="G916" s="230" t="s">
        <v>33</v>
      </c>
      <c r="H916" s="231">
        <v>0</v>
      </c>
      <c r="I916" s="251">
        <v>0</v>
      </c>
      <c r="J916" s="232">
        <v>0</v>
      </c>
      <c r="K916" s="232">
        <v>0</v>
      </c>
      <c r="L916" s="233">
        <v>0</v>
      </c>
      <c r="M916" s="232">
        <f t="shared" si="160"/>
        <v>0</v>
      </c>
      <c r="N916" s="234">
        <v>0</v>
      </c>
      <c r="O916" s="232">
        <f t="shared" si="161"/>
        <v>0</v>
      </c>
      <c r="P916" s="243"/>
      <c r="Q916" s="216"/>
      <c r="R916" s="236">
        <f t="shared" si="154"/>
        <v>0</v>
      </c>
      <c r="S916" s="237">
        <v>0</v>
      </c>
      <c r="T916" s="236">
        <f t="shared" si="155"/>
        <v>0</v>
      </c>
      <c r="U916" s="236">
        <f t="shared" si="156"/>
        <v>0</v>
      </c>
      <c r="V916" s="236">
        <f t="shared" si="157"/>
        <v>0</v>
      </c>
      <c r="W916" s="236">
        <f t="shared" si="158"/>
        <v>0</v>
      </c>
      <c r="X916" s="236">
        <f t="shared" si="159"/>
        <v>0</v>
      </c>
      <c r="Y916" s="238">
        <f t="shared" si="162"/>
        <v>0</v>
      </c>
      <c r="Z916" s="238">
        <f t="shared" si="163"/>
        <v>0</v>
      </c>
      <c r="AB916" s="219">
        <v>0</v>
      </c>
      <c r="AC916" s="462">
        <f t="shared" si="164"/>
        <v>0</v>
      </c>
    </row>
    <row r="917" spans="1:29" ht="30" x14ac:dyDescent="0.25">
      <c r="A917" s="191" t="s">
        <v>1298</v>
      </c>
      <c r="B917" s="228" t="s">
        <v>1407</v>
      </c>
      <c r="C917" s="193" t="s">
        <v>1408</v>
      </c>
      <c r="D917" s="193"/>
      <c r="E917" s="194">
        <v>3</v>
      </c>
      <c r="F917" s="229">
        <v>3</v>
      </c>
      <c r="G917" s="230" t="s">
        <v>33</v>
      </c>
      <c r="H917" s="231">
        <v>0</v>
      </c>
      <c r="I917" s="251">
        <v>0</v>
      </c>
      <c r="J917" s="232">
        <v>0</v>
      </c>
      <c r="K917" s="232">
        <v>0</v>
      </c>
      <c r="L917" s="233">
        <v>0</v>
      </c>
      <c r="M917" s="232">
        <f t="shared" si="160"/>
        <v>0</v>
      </c>
      <c r="N917" s="234">
        <v>0</v>
      </c>
      <c r="O917" s="232">
        <f t="shared" si="161"/>
        <v>0</v>
      </c>
      <c r="P917" s="243"/>
      <c r="Q917" s="216"/>
      <c r="R917" s="236">
        <f t="shared" si="154"/>
        <v>0</v>
      </c>
      <c r="S917" s="237">
        <v>0</v>
      </c>
      <c r="T917" s="236">
        <f t="shared" si="155"/>
        <v>0</v>
      </c>
      <c r="U917" s="236">
        <f t="shared" si="156"/>
        <v>0</v>
      </c>
      <c r="V917" s="236">
        <f t="shared" si="157"/>
        <v>0</v>
      </c>
      <c r="W917" s="236">
        <f t="shared" si="158"/>
        <v>0</v>
      </c>
      <c r="X917" s="236">
        <f t="shared" si="159"/>
        <v>0</v>
      </c>
      <c r="Y917" s="238">
        <f t="shared" si="162"/>
        <v>0</v>
      </c>
      <c r="Z917" s="238">
        <f t="shared" si="163"/>
        <v>0</v>
      </c>
      <c r="AB917" s="219">
        <v>0</v>
      </c>
      <c r="AC917" s="462">
        <f t="shared" si="164"/>
        <v>0</v>
      </c>
    </row>
    <row r="918" spans="1:29" ht="18" x14ac:dyDescent="0.25">
      <c r="A918" s="191" t="s">
        <v>1298</v>
      </c>
      <c r="B918" s="228" t="s">
        <v>1409</v>
      </c>
      <c r="C918" s="193" t="s">
        <v>1410</v>
      </c>
      <c r="D918" s="193"/>
      <c r="E918" s="194">
        <v>6</v>
      </c>
      <c r="F918" s="229">
        <v>6</v>
      </c>
      <c r="G918" s="230" t="s">
        <v>33</v>
      </c>
      <c r="H918" s="231">
        <v>0</v>
      </c>
      <c r="I918" s="251">
        <v>0</v>
      </c>
      <c r="J918" s="232">
        <v>0</v>
      </c>
      <c r="K918" s="232">
        <v>0</v>
      </c>
      <c r="L918" s="233">
        <v>0</v>
      </c>
      <c r="M918" s="232">
        <f t="shared" si="160"/>
        <v>0</v>
      </c>
      <c r="N918" s="234">
        <v>0</v>
      </c>
      <c r="O918" s="232">
        <f t="shared" si="161"/>
        <v>0</v>
      </c>
      <c r="P918" s="243"/>
      <c r="Q918" s="216"/>
      <c r="R918" s="236">
        <f t="shared" si="154"/>
        <v>0</v>
      </c>
      <c r="S918" s="237">
        <v>0</v>
      </c>
      <c r="T918" s="236">
        <f t="shared" si="155"/>
        <v>0</v>
      </c>
      <c r="U918" s="236">
        <f t="shared" si="156"/>
        <v>0</v>
      </c>
      <c r="V918" s="236">
        <f t="shared" si="157"/>
        <v>0</v>
      </c>
      <c r="W918" s="236">
        <f t="shared" si="158"/>
        <v>0</v>
      </c>
      <c r="X918" s="236">
        <f t="shared" si="159"/>
        <v>0</v>
      </c>
      <c r="Y918" s="238">
        <f t="shared" si="162"/>
        <v>0</v>
      </c>
      <c r="Z918" s="238">
        <f t="shared" si="163"/>
        <v>0</v>
      </c>
      <c r="AB918" s="219">
        <v>0</v>
      </c>
      <c r="AC918" s="462">
        <f t="shared" si="164"/>
        <v>0</v>
      </c>
    </row>
    <row r="919" spans="1:29" ht="18" x14ac:dyDescent="0.25">
      <c r="A919" s="191" t="s">
        <v>1053</v>
      </c>
      <c r="B919" s="228" t="s">
        <v>1294</v>
      </c>
      <c r="C919" s="193" t="s">
        <v>1295</v>
      </c>
      <c r="D919" s="193"/>
      <c r="E919" s="194">
        <v>75</v>
      </c>
      <c r="F919" s="229">
        <v>75</v>
      </c>
      <c r="G919" s="230" t="s">
        <v>33</v>
      </c>
      <c r="H919" s="231">
        <v>0</v>
      </c>
      <c r="I919" s="251">
        <v>0</v>
      </c>
      <c r="J919" s="232">
        <v>0</v>
      </c>
      <c r="K919" s="232">
        <v>0</v>
      </c>
      <c r="L919" s="233">
        <v>0</v>
      </c>
      <c r="M919" s="232">
        <f t="shared" si="160"/>
        <v>0</v>
      </c>
      <c r="N919" s="234">
        <v>0</v>
      </c>
      <c r="O919" s="232">
        <f t="shared" si="161"/>
        <v>0</v>
      </c>
      <c r="P919" s="243"/>
      <c r="Q919" s="216"/>
      <c r="R919" s="236">
        <f t="shared" si="154"/>
        <v>0</v>
      </c>
      <c r="S919" s="237">
        <v>0</v>
      </c>
      <c r="T919" s="236">
        <f t="shared" si="155"/>
        <v>0</v>
      </c>
      <c r="U919" s="236">
        <f t="shared" si="156"/>
        <v>0</v>
      </c>
      <c r="V919" s="236">
        <f t="shared" si="157"/>
        <v>0</v>
      </c>
      <c r="W919" s="236">
        <f t="shared" si="158"/>
        <v>0</v>
      </c>
      <c r="X919" s="236">
        <f t="shared" si="159"/>
        <v>0</v>
      </c>
      <c r="Y919" s="238">
        <f t="shared" si="162"/>
        <v>0</v>
      </c>
      <c r="Z919" s="238">
        <f t="shared" si="163"/>
        <v>0</v>
      </c>
      <c r="AB919" s="219">
        <v>0</v>
      </c>
      <c r="AC919" s="462">
        <f t="shared" si="164"/>
        <v>0</v>
      </c>
    </row>
    <row r="920" spans="1:29" ht="18" x14ac:dyDescent="0.25">
      <c r="A920" s="191" t="s">
        <v>1298</v>
      </c>
      <c r="B920" s="228" t="s">
        <v>1411</v>
      </c>
      <c r="C920" s="193" t="s">
        <v>1412</v>
      </c>
      <c r="D920" s="193"/>
      <c r="E920" s="194">
        <v>20</v>
      </c>
      <c r="F920" s="229">
        <v>20</v>
      </c>
      <c r="G920" s="230" t="s">
        <v>33</v>
      </c>
      <c r="H920" s="231">
        <v>0</v>
      </c>
      <c r="I920" s="251">
        <v>0</v>
      </c>
      <c r="J920" s="232">
        <v>0</v>
      </c>
      <c r="K920" s="232">
        <v>0</v>
      </c>
      <c r="L920" s="233">
        <v>0</v>
      </c>
      <c r="M920" s="232">
        <f t="shared" si="160"/>
        <v>0</v>
      </c>
      <c r="N920" s="234">
        <v>0</v>
      </c>
      <c r="O920" s="232">
        <f t="shared" si="161"/>
        <v>0</v>
      </c>
      <c r="P920" s="243"/>
      <c r="Q920" s="216"/>
      <c r="R920" s="236">
        <f t="shared" si="154"/>
        <v>0</v>
      </c>
      <c r="S920" s="237">
        <v>0</v>
      </c>
      <c r="T920" s="236">
        <f t="shared" si="155"/>
        <v>0</v>
      </c>
      <c r="U920" s="236">
        <f t="shared" si="156"/>
        <v>0</v>
      </c>
      <c r="V920" s="236">
        <f t="shared" si="157"/>
        <v>0</v>
      </c>
      <c r="W920" s="236">
        <f t="shared" si="158"/>
        <v>0</v>
      </c>
      <c r="X920" s="236">
        <f t="shared" si="159"/>
        <v>0</v>
      </c>
      <c r="Y920" s="238">
        <f t="shared" si="162"/>
        <v>0</v>
      </c>
      <c r="Z920" s="238">
        <f t="shared" si="163"/>
        <v>0</v>
      </c>
      <c r="AB920" s="219">
        <v>0</v>
      </c>
      <c r="AC920" s="462">
        <f t="shared" si="164"/>
        <v>0</v>
      </c>
    </row>
    <row r="921" spans="1:29" ht="18" x14ac:dyDescent="0.25">
      <c r="A921" s="191" t="s">
        <v>674</v>
      </c>
      <c r="B921" s="228" t="s">
        <v>1001</v>
      </c>
      <c r="C921" s="193" t="s">
        <v>1002</v>
      </c>
      <c r="D921" s="193"/>
      <c r="E921" s="194">
        <v>485.01</v>
      </c>
      <c r="F921" s="229">
        <v>485.01</v>
      </c>
      <c r="G921" s="230" t="s">
        <v>33</v>
      </c>
      <c r="H921" s="231">
        <v>0</v>
      </c>
      <c r="I921" s="251">
        <v>0</v>
      </c>
      <c r="J921" s="232">
        <v>0</v>
      </c>
      <c r="K921" s="232">
        <v>0</v>
      </c>
      <c r="L921" s="233">
        <v>0</v>
      </c>
      <c r="M921" s="232">
        <f t="shared" si="160"/>
        <v>0</v>
      </c>
      <c r="N921" s="234">
        <v>0</v>
      </c>
      <c r="O921" s="232">
        <f t="shared" si="161"/>
        <v>0</v>
      </c>
      <c r="P921" s="243"/>
      <c r="Q921" s="216"/>
      <c r="R921" s="236">
        <f t="shared" si="154"/>
        <v>0</v>
      </c>
      <c r="S921" s="237">
        <v>0</v>
      </c>
      <c r="T921" s="236">
        <f t="shared" si="155"/>
        <v>0</v>
      </c>
      <c r="U921" s="236">
        <f t="shared" si="156"/>
        <v>0</v>
      </c>
      <c r="V921" s="236">
        <f t="shared" si="157"/>
        <v>0</v>
      </c>
      <c r="W921" s="236">
        <f t="shared" si="158"/>
        <v>0</v>
      </c>
      <c r="X921" s="236">
        <f t="shared" si="159"/>
        <v>0</v>
      </c>
      <c r="Y921" s="238">
        <f t="shared" si="162"/>
        <v>0</v>
      </c>
      <c r="Z921" s="238">
        <f t="shared" si="163"/>
        <v>0</v>
      </c>
      <c r="AB921" s="219">
        <v>0</v>
      </c>
      <c r="AC921" s="462">
        <f t="shared" si="164"/>
        <v>0</v>
      </c>
    </row>
    <row r="922" spans="1:29" ht="18" x14ac:dyDescent="0.25">
      <c r="A922" s="191" t="s">
        <v>228</v>
      </c>
      <c r="B922" s="228" t="s">
        <v>582</v>
      </c>
      <c r="C922" s="193" t="s">
        <v>583</v>
      </c>
      <c r="D922" s="193"/>
      <c r="E922" s="194">
        <v>214.1</v>
      </c>
      <c r="F922" s="229">
        <v>214.1</v>
      </c>
      <c r="G922" s="230" t="s">
        <v>33</v>
      </c>
      <c r="H922" s="231">
        <v>0</v>
      </c>
      <c r="I922" s="251">
        <v>0</v>
      </c>
      <c r="J922" s="232">
        <v>0</v>
      </c>
      <c r="K922" s="232">
        <v>0</v>
      </c>
      <c r="L922" s="233">
        <v>0</v>
      </c>
      <c r="M922" s="232">
        <f t="shared" si="160"/>
        <v>0</v>
      </c>
      <c r="N922" s="234">
        <v>0</v>
      </c>
      <c r="O922" s="232">
        <f t="shared" si="161"/>
        <v>0</v>
      </c>
      <c r="P922" s="242"/>
      <c r="Q922" s="216"/>
      <c r="R922" s="236">
        <f t="shared" si="154"/>
        <v>0</v>
      </c>
      <c r="S922" s="237">
        <v>0</v>
      </c>
      <c r="T922" s="236">
        <f t="shared" si="155"/>
        <v>0</v>
      </c>
      <c r="U922" s="236">
        <f t="shared" si="156"/>
        <v>0</v>
      </c>
      <c r="V922" s="236">
        <f t="shared" si="157"/>
        <v>0</v>
      </c>
      <c r="W922" s="236">
        <f t="shared" si="158"/>
        <v>0</v>
      </c>
      <c r="X922" s="236">
        <f t="shared" si="159"/>
        <v>0</v>
      </c>
      <c r="Y922" s="238">
        <f t="shared" si="162"/>
        <v>0</v>
      </c>
      <c r="Z922" s="238">
        <f t="shared" si="163"/>
        <v>0</v>
      </c>
      <c r="AB922" s="219">
        <v>0</v>
      </c>
      <c r="AC922" s="462">
        <f t="shared" si="164"/>
        <v>0</v>
      </c>
    </row>
    <row r="923" spans="1:29" ht="30" x14ac:dyDescent="0.25">
      <c r="A923" s="191" t="s">
        <v>1587</v>
      </c>
      <c r="B923" s="228" t="s">
        <v>1599</v>
      </c>
      <c r="C923" s="193" t="s">
        <v>1600</v>
      </c>
      <c r="D923" s="193"/>
      <c r="E923" s="194">
        <v>75.02</v>
      </c>
      <c r="F923" s="229">
        <v>75.02</v>
      </c>
      <c r="G923" s="230"/>
      <c r="H923" s="231">
        <v>0</v>
      </c>
      <c r="I923" s="251">
        <v>0</v>
      </c>
      <c r="J923" s="232">
        <v>0</v>
      </c>
      <c r="K923" s="232">
        <v>0</v>
      </c>
      <c r="L923" s="233">
        <v>0</v>
      </c>
      <c r="M923" s="232">
        <f t="shared" si="160"/>
        <v>0</v>
      </c>
      <c r="N923" s="234">
        <v>0</v>
      </c>
      <c r="O923" s="232">
        <f t="shared" si="161"/>
        <v>0</v>
      </c>
      <c r="P923" s="243"/>
      <c r="Q923" s="216"/>
      <c r="R923" s="236">
        <f t="shared" si="154"/>
        <v>0</v>
      </c>
      <c r="S923" s="237">
        <v>0</v>
      </c>
      <c r="T923" s="236">
        <f t="shared" si="155"/>
        <v>0</v>
      </c>
      <c r="U923" s="236">
        <f t="shared" si="156"/>
        <v>0</v>
      </c>
      <c r="V923" s="236">
        <f t="shared" si="157"/>
        <v>0</v>
      </c>
      <c r="W923" s="236">
        <f t="shared" si="158"/>
        <v>0</v>
      </c>
      <c r="X923" s="236">
        <f t="shared" si="159"/>
        <v>0</v>
      </c>
      <c r="Y923" s="238">
        <f t="shared" si="162"/>
        <v>0</v>
      </c>
      <c r="Z923" s="238">
        <f t="shared" si="163"/>
        <v>0</v>
      </c>
      <c r="AB923" s="219">
        <v>0</v>
      </c>
      <c r="AC923" s="462">
        <f t="shared" si="164"/>
        <v>0</v>
      </c>
    </row>
    <row r="924" spans="1:29" ht="18" x14ac:dyDescent="0.25">
      <c r="A924" s="191" t="s">
        <v>1601</v>
      </c>
      <c r="B924" s="228" t="s">
        <v>1632</v>
      </c>
      <c r="C924" s="193" t="s">
        <v>1633</v>
      </c>
      <c r="D924" s="193"/>
      <c r="E924" s="194">
        <v>60</v>
      </c>
      <c r="F924" s="229">
        <v>60</v>
      </c>
      <c r="G924" s="230" t="s">
        <v>33</v>
      </c>
      <c r="H924" s="231">
        <v>1</v>
      </c>
      <c r="I924" s="251">
        <v>0</v>
      </c>
      <c r="J924" s="232">
        <v>0</v>
      </c>
      <c r="K924" s="232">
        <v>0</v>
      </c>
      <c r="L924" s="233">
        <v>0</v>
      </c>
      <c r="M924" s="232">
        <f t="shared" si="160"/>
        <v>1</v>
      </c>
      <c r="N924" s="234">
        <v>1</v>
      </c>
      <c r="O924" s="232">
        <f t="shared" si="161"/>
        <v>0</v>
      </c>
      <c r="P924" s="243"/>
      <c r="Q924" s="216"/>
      <c r="R924" s="236">
        <f t="shared" si="154"/>
        <v>60</v>
      </c>
      <c r="S924" s="237">
        <v>0</v>
      </c>
      <c r="T924" s="236">
        <f t="shared" si="155"/>
        <v>0</v>
      </c>
      <c r="U924" s="236">
        <f t="shared" si="156"/>
        <v>0</v>
      </c>
      <c r="V924" s="236">
        <f t="shared" si="157"/>
        <v>0</v>
      </c>
      <c r="W924" s="236">
        <f t="shared" si="158"/>
        <v>0</v>
      </c>
      <c r="X924" s="236">
        <f t="shared" si="159"/>
        <v>60</v>
      </c>
      <c r="Y924" s="238">
        <f t="shared" si="162"/>
        <v>60</v>
      </c>
      <c r="Z924" s="238">
        <f t="shared" si="163"/>
        <v>0</v>
      </c>
      <c r="AB924" s="219">
        <v>60</v>
      </c>
      <c r="AC924" s="462">
        <f t="shared" si="164"/>
        <v>0</v>
      </c>
    </row>
    <row r="925" spans="1:29" ht="30" x14ac:dyDescent="0.25">
      <c r="A925" s="191" t="s">
        <v>1601</v>
      </c>
      <c r="B925" s="228" t="s">
        <v>1634</v>
      </c>
      <c r="C925" s="193" t="s">
        <v>1635</v>
      </c>
      <c r="D925" s="193"/>
      <c r="E925" s="194">
        <v>589.01</v>
      </c>
      <c r="F925" s="229">
        <v>589.01</v>
      </c>
      <c r="G925" s="230" t="s">
        <v>33</v>
      </c>
      <c r="H925" s="231">
        <v>0</v>
      </c>
      <c r="I925" s="251">
        <v>0</v>
      </c>
      <c r="J925" s="232">
        <v>0</v>
      </c>
      <c r="K925" s="232">
        <v>0</v>
      </c>
      <c r="L925" s="233">
        <v>0</v>
      </c>
      <c r="M925" s="232">
        <f t="shared" si="160"/>
        <v>0</v>
      </c>
      <c r="N925" s="234">
        <v>0</v>
      </c>
      <c r="O925" s="232">
        <f t="shared" si="161"/>
        <v>0</v>
      </c>
      <c r="P925" s="243"/>
      <c r="Q925" s="216"/>
      <c r="R925" s="236">
        <f t="shared" si="154"/>
        <v>0</v>
      </c>
      <c r="S925" s="237">
        <v>0</v>
      </c>
      <c r="T925" s="236">
        <f t="shared" si="155"/>
        <v>0</v>
      </c>
      <c r="U925" s="236">
        <f t="shared" si="156"/>
        <v>0</v>
      </c>
      <c r="V925" s="236">
        <f t="shared" si="157"/>
        <v>0</v>
      </c>
      <c r="W925" s="236">
        <f t="shared" si="158"/>
        <v>0</v>
      </c>
      <c r="X925" s="236">
        <f t="shared" si="159"/>
        <v>0</v>
      </c>
      <c r="Y925" s="238">
        <f t="shared" si="162"/>
        <v>0</v>
      </c>
      <c r="Z925" s="238">
        <f t="shared" si="163"/>
        <v>0</v>
      </c>
      <c r="AB925" s="219">
        <v>0</v>
      </c>
      <c r="AC925" s="462">
        <f t="shared" si="164"/>
        <v>0</v>
      </c>
    </row>
    <row r="926" spans="1:29" ht="30" x14ac:dyDescent="0.25">
      <c r="A926" s="191" t="s">
        <v>1601</v>
      </c>
      <c r="B926" s="228" t="s">
        <v>1636</v>
      </c>
      <c r="C926" s="193" t="s">
        <v>1637</v>
      </c>
      <c r="D926" s="193"/>
      <c r="E926" s="194">
        <v>536</v>
      </c>
      <c r="F926" s="229">
        <v>536</v>
      </c>
      <c r="G926" s="230" t="s">
        <v>33</v>
      </c>
      <c r="H926" s="231">
        <v>0</v>
      </c>
      <c r="I926" s="251">
        <v>0</v>
      </c>
      <c r="J926" s="232">
        <v>0</v>
      </c>
      <c r="K926" s="232">
        <v>0</v>
      </c>
      <c r="L926" s="233">
        <v>0</v>
      </c>
      <c r="M926" s="232">
        <f t="shared" si="160"/>
        <v>0</v>
      </c>
      <c r="N926" s="234">
        <v>0</v>
      </c>
      <c r="O926" s="232">
        <f t="shared" si="161"/>
        <v>0</v>
      </c>
      <c r="P926" s="243"/>
      <c r="Q926" s="216"/>
      <c r="R926" s="236">
        <f t="shared" si="154"/>
        <v>0</v>
      </c>
      <c r="S926" s="237">
        <v>0</v>
      </c>
      <c r="T926" s="236">
        <f t="shared" si="155"/>
        <v>0</v>
      </c>
      <c r="U926" s="236">
        <f t="shared" si="156"/>
        <v>0</v>
      </c>
      <c r="V926" s="236">
        <f t="shared" si="157"/>
        <v>0</v>
      </c>
      <c r="W926" s="236">
        <f t="shared" si="158"/>
        <v>0</v>
      </c>
      <c r="X926" s="236">
        <f t="shared" si="159"/>
        <v>0</v>
      </c>
      <c r="Y926" s="238">
        <f t="shared" si="162"/>
        <v>0</v>
      </c>
      <c r="Z926" s="238">
        <f t="shared" si="163"/>
        <v>0</v>
      </c>
      <c r="AB926" s="219">
        <v>0</v>
      </c>
      <c r="AC926" s="462">
        <f t="shared" si="164"/>
        <v>0</v>
      </c>
    </row>
    <row r="927" spans="1:29" ht="18" x14ac:dyDescent="0.25">
      <c r="A927" s="191" t="s">
        <v>1298</v>
      </c>
      <c r="B927" s="228" t="s">
        <v>1413</v>
      </c>
      <c r="C927" s="193" t="s">
        <v>1414</v>
      </c>
      <c r="D927" s="193"/>
      <c r="E927" s="194">
        <v>22.67</v>
      </c>
      <c r="F927" s="229">
        <v>22.67</v>
      </c>
      <c r="G927" s="230" t="s">
        <v>76</v>
      </c>
      <c r="H927" s="231">
        <v>20</v>
      </c>
      <c r="I927" s="251">
        <v>0</v>
      </c>
      <c r="J927" s="232">
        <v>0</v>
      </c>
      <c r="K927" s="232">
        <v>0</v>
      </c>
      <c r="L927" s="233">
        <v>0</v>
      </c>
      <c r="M927" s="232">
        <f t="shared" si="160"/>
        <v>20</v>
      </c>
      <c r="N927" s="234">
        <v>20</v>
      </c>
      <c r="O927" s="232">
        <f t="shared" si="161"/>
        <v>0</v>
      </c>
      <c r="P927" s="243"/>
      <c r="Q927" s="216"/>
      <c r="R927" s="236">
        <f t="shared" si="154"/>
        <v>453.40000000000003</v>
      </c>
      <c r="S927" s="237">
        <v>0</v>
      </c>
      <c r="T927" s="236">
        <f t="shared" si="155"/>
        <v>0</v>
      </c>
      <c r="U927" s="236">
        <f t="shared" si="156"/>
        <v>0</v>
      </c>
      <c r="V927" s="236">
        <f t="shared" si="157"/>
        <v>0</v>
      </c>
      <c r="W927" s="236">
        <f t="shared" si="158"/>
        <v>0</v>
      </c>
      <c r="X927" s="236">
        <f t="shared" si="159"/>
        <v>453.40000000000003</v>
      </c>
      <c r="Y927" s="238">
        <f t="shared" si="162"/>
        <v>453.40000000000003</v>
      </c>
      <c r="Z927" s="238">
        <f t="shared" si="163"/>
        <v>0</v>
      </c>
      <c r="AB927" s="219">
        <v>453.40000000000003</v>
      </c>
      <c r="AC927" s="462">
        <f t="shared" si="164"/>
        <v>0</v>
      </c>
    </row>
    <row r="928" spans="1:29" x14ac:dyDescent="0.25">
      <c r="A928" s="191" t="s">
        <v>1423</v>
      </c>
      <c r="B928" s="228" t="s">
        <v>2104</v>
      </c>
      <c r="C928" s="193" t="s">
        <v>2105</v>
      </c>
      <c r="D928" s="193"/>
      <c r="E928" s="194">
        <v>99.76</v>
      </c>
      <c r="F928" s="229">
        <v>99.76</v>
      </c>
      <c r="G928" s="230" t="s">
        <v>1915</v>
      </c>
      <c r="H928" s="231">
        <v>100</v>
      </c>
      <c r="I928" s="251">
        <v>0</v>
      </c>
      <c r="J928" s="232">
        <v>0</v>
      </c>
      <c r="K928" s="232">
        <v>0</v>
      </c>
      <c r="L928" s="233">
        <v>0</v>
      </c>
      <c r="M928" s="232">
        <f t="shared" si="160"/>
        <v>100</v>
      </c>
      <c r="N928" s="234">
        <v>100</v>
      </c>
      <c r="O928" s="232">
        <f t="shared" si="161"/>
        <v>0</v>
      </c>
      <c r="P928" s="243"/>
      <c r="Q928" s="216"/>
      <c r="R928" s="236">
        <f t="shared" si="154"/>
        <v>9976</v>
      </c>
      <c r="S928" s="237">
        <v>0</v>
      </c>
      <c r="T928" s="236">
        <f t="shared" si="155"/>
        <v>0</v>
      </c>
      <c r="U928" s="236">
        <f t="shared" si="156"/>
        <v>0</v>
      </c>
      <c r="V928" s="236">
        <f t="shared" si="157"/>
        <v>0</v>
      </c>
      <c r="W928" s="236">
        <f t="shared" si="158"/>
        <v>0</v>
      </c>
      <c r="X928" s="236">
        <f t="shared" si="159"/>
        <v>9976</v>
      </c>
      <c r="Y928" s="238">
        <f t="shared" si="162"/>
        <v>9976</v>
      </c>
      <c r="Z928" s="238">
        <f t="shared" si="163"/>
        <v>0</v>
      </c>
      <c r="AB928" s="219">
        <v>9976</v>
      </c>
      <c r="AC928" s="462">
        <f t="shared" si="164"/>
        <v>0</v>
      </c>
    </row>
    <row r="929" spans="1:29" x14ac:dyDescent="0.25">
      <c r="A929" s="191" t="s">
        <v>1423</v>
      </c>
      <c r="B929" s="228" t="s">
        <v>2106</v>
      </c>
      <c r="C929" s="193" t="s">
        <v>2107</v>
      </c>
      <c r="D929" s="193"/>
      <c r="E929" s="194">
        <v>244.76</v>
      </c>
      <c r="F929" s="229">
        <v>244.76</v>
      </c>
      <c r="G929" s="230" t="s">
        <v>76</v>
      </c>
      <c r="H929" s="231">
        <v>0</v>
      </c>
      <c r="I929" s="251">
        <v>0</v>
      </c>
      <c r="J929" s="232">
        <v>0</v>
      </c>
      <c r="K929" s="232">
        <v>0</v>
      </c>
      <c r="L929" s="233">
        <v>0</v>
      </c>
      <c r="M929" s="232">
        <f t="shared" si="160"/>
        <v>0</v>
      </c>
      <c r="N929" s="234">
        <v>0</v>
      </c>
      <c r="O929" s="232">
        <f t="shared" si="161"/>
        <v>0</v>
      </c>
      <c r="P929" s="243"/>
      <c r="Q929" s="216"/>
      <c r="R929" s="236">
        <f t="shared" si="154"/>
        <v>0</v>
      </c>
      <c r="S929" s="237">
        <v>0</v>
      </c>
      <c r="T929" s="236">
        <f t="shared" si="155"/>
        <v>0</v>
      </c>
      <c r="U929" s="236">
        <f t="shared" si="156"/>
        <v>0</v>
      </c>
      <c r="V929" s="236">
        <f t="shared" si="157"/>
        <v>0</v>
      </c>
      <c r="W929" s="236">
        <f t="shared" si="158"/>
        <v>0</v>
      </c>
      <c r="X929" s="236">
        <f t="shared" si="159"/>
        <v>0</v>
      </c>
      <c r="Y929" s="238">
        <f t="shared" si="162"/>
        <v>0</v>
      </c>
      <c r="Z929" s="238">
        <f t="shared" si="163"/>
        <v>0</v>
      </c>
      <c r="AB929" s="219">
        <v>0</v>
      </c>
      <c r="AC929" s="462">
        <f t="shared" si="164"/>
        <v>0</v>
      </c>
    </row>
    <row r="930" spans="1:29" x14ac:dyDescent="0.25">
      <c r="A930" s="191" t="s">
        <v>1423</v>
      </c>
      <c r="B930" s="228" t="s">
        <v>2108</v>
      </c>
      <c r="C930" s="193" t="s">
        <v>2109</v>
      </c>
      <c r="D930" s="193"/>
      <c r="E930" s="194">
        <v>2000</v>
      </c>
      <c r="F930" s="229">
        <v>2000</v>
      </c>
      <c r="G930" s="230" t="s">
        <v>159</v>
      </c>
      <c r="H930" s="231">
        <v>0</v>
      </c>
      <c r="I930" s="251">
        <v>0</v>
      </c>
      <c r="J930" s="232">
        <v>0</v>
      </c>
      <c r="K930" s="232">
        <v>0</v>
      </c>
      <c r="L930" s="232">
        <v>0</v>
      </c>
      <c r="M930" s="232">
        <f t="shared" si="160"/>
        <v>0</v>
      </c>
      <c r="N930" s="232">
        <v>0</v>
      </c>
      <c r="O930" s="232">
        <f t="shared" si="161"/>
        <v>0</v>
      </c>
      <c r="P930" s="243"/>
      <c r="Q930" s="216"/>
      <c r="R930" s="236">
        <f t="shared" si="154"/>
        <v>0</v>
      </c>
      <c r="S930" s="237">
        <v>0</v>
      </c>
      <c r="T930" s="236">
        <f t="shared" si="155"/>
        <v>0</v>
      </c>
      <c r="U930" s="236">
        <f t="shared" si="156"/>
        <v>0</v>
      </c>
      <c r="V930" s="236">
        <f t="shared" si="157"/>
        <v>0</v>
      </c>
      <c r="W930" s="236">
        <f t="shared" si="158"/>
        <v>0</v>
      </c>
      <c r="X930" s="236">
        <f t="shared" si="159"/>
        <v>0</v>
      </c>
      <c r="Y930" s="238">
        <f t="shared" si="162"/>
        <v>0</v>
      </c>
      <c r="Z930" s="238">
        <f t="shared" si="163"/>
        <v>0</v>
      </c>
      <c r="AB930" s="219">
        <v>0</v>
      </c>
      <c r="AC930" s="462">
        <f t="shared" si="164"/>
        <v>0</v>
      </c>
    </row>
    <row r="931" spans="1:29" x14ac:dyDescent="0.25">
      <c r="A931" s="191" t="s">
        <v>1423</v>
      </c>
      <c r="B931" s="260" t="s">
        <v>2110</v>
      </c>
      <c r="C931" s="213" t="s">
        <v>2111</v>
      </c>
      <c r="D931" s="213"/>
      <c r="E931" s="214">
        <v>100.22</v>
      </c>
      <c r="F931" s="261">
        <v>100.22</v>
      </c>
      <c r="G931" s="262" t="s">
        <v>159</v>
      </c>
      <c r="H931" s="231">
        <v>0</v>
      </c>
      <c r="I931" s="251">
        <v>0</v>
      </c>
      <c r="J931" s="263">
        <v>0</v>
      </c>
      <c r="K931" s="232">
        <v>0</v>
      </c>
      <c r="L931" s="264">
        <v>0</v>
      </c>
      <c r="M931" s="232">
        <f t="shared" si="160"/>
        <v>0</v>
      </c>
      <c r="N931" s="265">
        <v>0</v>
      </c>
      <c r="O931" s="232">
        <f t="shared" si="161"/>
        <v>0</v>
      </c>
      <c r="P931" s="243"/>
      <c r="Q931" s="216"/>
      <c r="R931" s="236">
        <f t="shared" si="154"/>
        <v>0</v>
      </c>
      <c r="S931" s="237">
        <v>0</v>
      </c>
      <c r="T931" s="236">
        <f t="shared" si="155"/>
        <v>0</v>
      </c>
      <c r="U931" s="236">
        <f t="shared" si="156"/>
        <v>0</v>
      </c>
      <c r="V931" s="236">
        <f t="shared" si="157"/>
        <v>0</v>
      </c>
      <c r="W931" s="236">
        <f t="shared" si="158"/>
        <v>0</v>
      </c>
      <c r="X931" s="236">
        <f t="shared" si="159"/>
        <v>0</v>
      </c>
      <c r="Y931" s="238">
        <f t="shared" si="162"/>
        <v>0</v>
      </c>
      <c r="Z931" s="238">
        <f t="shared" si="163"/>
        <v>0</v>
      </c>
      <c r="AB931" s="219">
        <v>0</v>
      </c>
      <c r="AC931" s="462">
        <f t="shared" si="164"/>
        <v>0</v>
      </c>
    </row>
    <row r="932" spans="1:29" ht="30" x14ac:dyDescent="0.25">
      <c r="A932" s="191" t="s">
        <v>1423</v>
      </c>
      <c r="B932" s="228" t="s">
        <v>2112</v>
      </c>
      <c r="C932" s="193" t="s">
        <v>2113</v>
      </c>
      <c r="D932" s="193"/>
      <c r="E932" s="194">
        <v>106.72</v>
      </c>
      <c r="F932" s="229">
        <v>106.72</v>
      </c>
      <c r="G932" s="230" t="s">
        <v>76</v>
      </c>
      <c r="H932" s="231">
        <v>0</v>
      </c>
      <c r="I932" s="251">
        <v>0</v>
      </c>
      <c r="J932" s="232">
        <v>0</v>
      </c>
      <c r="K932" s="232">
        <v>0</v>
      </c>
      <c r="L932" s="233">
        <v>0</v>
      </c>
      <c r="M932" s="232">
        <f t="shared" si="160"/>
        <v>0</v>
      </c>
      <c r="N932" s="234">
        <v>0</v>
      </c>
      <c r="O932" s="232">
        <f t="shared" si="161"/>
        <v>0</v>
      </c>
      <c r="P932" s="243"/>
      <c r="Q932" s="216"/>
      <c r="R932" s="236">
        <f t="shared" si="154"/>
        <v>0</v>
      </c>
      <c r="S932" s="237">
        <v>0</v>
      </c>
      <c r="T932" s="236">
        <f t="shared" si="155"/>
        <v>0</v>
      </c>
      <c r="U932" s="236">
        <f t="shared" si="156"/>
        <v>0</v>
      </c>
      <c r="V932" s="236">
        <f t="shared" si="157"/>
        <v>0</v>
      </c>
      <c r="W932" s="236">
        <f t="shared" si="158"/>
        <v>0</v>
      </c>
      <c r="X932" s="236">
        <f t="shared" si="159"/>
        <v>0</v>
      </c>
      <c r="Y932" s="238">
        <f t="shared" si="162"/>
        <v>0</v>
      </c>
      <c r="Z932" s="238">
        <f t="shared" si="163"/>
        <v>0</v>
      </c>
      <c r="AB932" s="219">
        <v>0</v>
      </c>
      <c r="AC932" s="462">
        <f t="shared" si="164"/>
        <v>0</v>
      </c>
    </row>
    <row r="933" spans="1:29" x14ac:dyDescent="0.25">
      <c r="A933" s="191" t="s">
        <v>1423</v>
      </c>
      <c r="B933" s="228" t="s">
        <v>2114</v>
      </c>
      <c r="C933" s="202" t="s">
        <v>2115</v>
      </c>
      <c r="D933" s="491" t="s">
        <v>2655</v>
      </c>
      <c r="E933" s="203">
        <v>1051.31</v>
      </c>
      <c r="F933" s="250">
        <v>301.60000000000002</v>
      </c>
      <c r="G933" s="316" t="s">
        <v>33</v>
      </c>
      <c r="H933" s="317">
        <v>0</v>
      </c>
      <c r="I933" s="251">
        <v>3</v>
      </c>
      <c r="J933" s="251">
        <v>0</v>
      </c>
      <c r="K933" s="251">
        <v>1</v>
      </c>
      <c r="L933" s="318">
        <v>0</v>
      </c>
      <c r="M933" s="232">
        <f t="shared" si="160"/>
        <v>2</v>
      </c>
      <c r="N933" s="252">
        <v>2</v>
      </c>
      <c r="O933" s="232">
        <f t="shared" si="161"/>
        <v>0</v>
      </c>
      <c r="P933" s="320"/>
      <c r="Q933" s="216"/>
      <c r="R933" s="236">
        <f t="shared" si="154"/>
        <v>0</v>
      </c>
      <c r="S933" s="237">
        <v>0</v>
      </c>
      <c r="T933" s="489">
        <f t="shared" si="155"/>
        <v>904.80000000000007</v>
      </c>
      <c r="U933" s="236">
        <f t="shared" si="156"/>
        <v>0</v>
      </c>
      <c r="V933" s="236">
        <f t="shared" si="157"/>
        <v>301.60000000000002</v>
      </c>
      <c r="W933" s="236">
        <f t="shared" si="158"/>
        <v>0</v>
      </c>
      <c r="X933" s="236">
        <f t="shared" si="159"/>
        <v>603.20000000000005</v>
      </c>
      <c r="Y933" s="238">
        <f t="shared" si="162"/>
        <v>603.20000000000005</v>
      </c>
      <c r="Z933" s="238">
        <f t="shared" si="163"/>
        <v>0</v>
      </c>
      <c r="AB933" s="219">
        <v>0</v>
      </c>
      <c r="AC933" s="462">
        <f t="shared" si="164"/>
        <v>0</v>
      </c>
    </row>
    <row r="934" spans="1:29" ht="30" x14ac:dyDescent="0.25">
      <c r="A934" s="191" t="s">
        <v>1436</v>
      </c>
      <c r="B934" s="228" t="s">
        <v>1504</v>
      </c>
      <c r="C934" s="193" t="s">
        <v>1505</v>
      </c>
      <c r="D934" s="193"/>
      <c r="E934" s="194">
        <v>11.03</v>
      </c>
      <c r="F934" s="229">
        <v>11.03</v>
      </c>
      <c r="G934" s="230" t="s">
        <v>53</v>
      </c>
      <c r="H934" s="231">
        <v>0</v>
      </c>
      <c r="I934" s="251">
        <v>0</v>
      </c>
      <c r="J934" s="232">
        <v>0</v>
      </c>
      <c r="K934" s="232">
        <v>0</v>
      </c>
      <c r="L934" s="233">
        <v>0</v>
      </c>
      <c r="M934" s="232">
        <f t="shared" si="160"/>
        <v>0</v>
      </c>
      <c r="N934" s="234">
        <v>0</v>
      </c>
      <c r="O934" s="232">
        <f t="shared" si="161"/>
        <v>0</v>
      </c>
      <c r="P934" s="243"/>
      <c r="Q934" s="216"/>
      <c r="R934" s="236">
        <f t="shared" si="154"/>
        <v>0</v>
      </c>
      <c r="S934" s="237">
        <v>0</v>
      </c>
      <c r="T934" s="236">
        <f t="shared" si="155"/>
        <v>0</v>
      </c>
      <c r="U934" s="236">
        <f t="shared" si="156"/>
        <v>0</v>
      </c>
      <c r="V934" s="236">
        <f t="shared" si="157"/>
        <v>0</v>
      </c>
      <c r="W934" s="236">
        <f t="shared" si="158"/>
        <v>0</v>
      </c>
      <c r="X934" s="236">
        <f t="shared" si="159"/>
        <v>0</v>
      </c>
      <c r="Y934" s="238">
        <f t="shared" si="162"/>
        <v>0</v>
      </c>
      <c r="Z934" s="238">
        <f t="shared" si="163"/>
        <v>0</v>
      </c>
      <c r="AB934" s="219">
        <v>0</v>
      </c>
      <c r="AC934" s="462">
        <f t="shared" si="164"/>
        <v>0</v>
      </c>
    </row>
    <row r="935" spans="1:29" ht="30" x14ac:dyDescent="0.25">
      <c r="A935" s="191" t="s">
        <v>27</v>
      </c>
      <c r="B935" s="228" t="s">
        <v>173</v>
      </c>
      <c r="C935" s="193" t="s">
        <v>174</v>
      </c>
      <c r="D935" s="193"/>
      <c r="E935" s="194">
        <v>113.1</v>
      </c>
      <c r="F935" s="229">
        <v>113.1</v>
      </c>
      <c r="G935" s="230" t="s">
        <v>33</v>
      </c>
      <c r="H935" s="231">
        <v>0</v>
      </c>
      <c r="I935" s="251">
        <v>0</v>
      </c>
      <c r="J935" s="232">
        <v>0</v>
      </c>
      <c r="K935" s="232">
        <v>0</v>
      </c>
      <c r="L935" s="233">
        <v>0</v>
      </c>
      <c r="M935" s="232">
        <f t="shared" si="160"/>
        <v>0</v>
      </c>
      <c r="N935" s="234">
        <v>0</v>
      </c>
      <c r="O935" s="232">
        <f t="shared" si="161"/>
        <v>0</v>
      </c>
      <c r="P935" s="243"/>
      <c r="Q935" s="216"/>
      <c r="R935" s="236">
        <f t="shared" si="154"/>
        <v>0</v>
      </c>
      <c r="S935" s="237">
        <v>0</v>
      </c>
      <c r="T935" s="236">
        <f t="shared" si="155"/>
        <v>0</v>
      </c>
      <c r="U935" s="236">
        <f t="shared" si="156"/>
        <v>0</v>
      </c>
      <c r="V935" s="236">
        <f t="shared" si="157"/>
        <v>0</v>
      </c>
      <c r="W935" s="236">
        <f t="shared" si="158"/>
        <v>0</v>
      </c>
      <c r="X935" s="236">
        <f t="shared" si="159"/>
        <v>0</v>
      </c>
      <c r="Y935" s="238">
        <f t="shared" si="162"/>
        <v>0</v>
      </c>
      <c r="Z935" s="238">
        <f t="shared" si="163"/>
        <v>0</v>
      </c>
      <c r="AB935" s="219">
        <v>0</v>
      </c>
      <c r="AC935" s="462">
        <f t="shared" si="164"/>
        <v>0</v>
      </c>
    </row>
    <row r="936" spans="1:29" ht="30" x14ac:dyDescent="0.25">
      <c r="A936" s="191" t="s">
        <v>27</v>
      </c>
      <c r="B936" s="228" t="s">
        <v>175</v>
      </c>
      <c r="C936" s="193" t="s">
        <v>176</v>
      </c>
      <c r="D936" s="193"/>
      <c r="E936" s="194">
        <v>89.9</v>
      </c>
      <c r="F936" s="229">
        <v>89.9</v>
      </c>
      <c r="G936" s="230" t="s">
        <v>33</v>
      </c>
      <c r="H936" s="231">
        <v>0</v>
      </c>
      <c r="I936" s="251">
        <v>0</v>
      </c>
      <c r="J936" s="232">
        <v>0</v>
      </c>
      <c r="K936" s="232">
        <v>0</v>
      </c>
      <c r="L936" s="233">
        <v>0</v>
      </c>
      <c r="M936" s="232">
        <f t="shared" si="160"/>
        <v>0</v>
      </c>
      <c r="N936" s="234">
        <v>0</v>
      </c>
      <c r="O936" s="232">
        <f t="shared" si="161"/>
        <v>0</v>
      </c>
      <c r="P936" s="244"/>
      <c r="Q936" s="216"/>
      <c r="R936" s="236">
        <f t="shared" si="154"/>
        <v>0</v>
      </c>
      <c r="S936" s="237">
        <v>0</v>
      </c>
      <c r="T936" s="236">
        <f t="shared" si="155"/>
        <v>0</v>
      </c>
      <c r="U936" s="236">
        <f t="shared" si="156"/>
        <v>0</v>
      </c>
      <c r="V936" s="236">
        <f t="shared" si="157"/>
        <v>0</v>
      </c>
      <c r="W936" s="236">
        <f t="shared" si="158"/>
        <v>0</v>
      </c>
      <c r="X936" s="236">
        <f t="shared" si="159"/>
        <v>0</v>
      </c>
      <c r="Y936" s="238">
        <f t="shared" si="162"/>
        <v>0</v>
      </c>
      <c r="Z936" s="238">
        <f t="shared" si="163"/>
        <v>0</v>
      </c>
      <c r="AB936" s="219">
        <v>0</v>
      </c>
      <c r="AC936" s="462">
        <f t="shared" si="164"/>
        <v>0</v>
      </c>
    </row>
    <row r="937" spans="1:29" ht="30" x14ac:dyDescent="0.25">
      <c r="A937" s="191" t="s">
        <v>27</v>
      </c>
      <c r="B937" s="228" t="s">
        <v>177</v>
      </c>
      <c r="C937" s="193" t="s">
        <v>178</v>
      </c>
      <c r="D937" s="193"/>
      <c r="E937" s="194">
        <v>133.4</v>
      </c>
      <c r="F937" s="229">
        <v>133.4</v>
      </c>
      <c r="G937" s="230" t="s">
        <v>33</v>
      </c>
      <c r="H937" s="231">
        <v>0</v>
      </c>
      <c r="I937" s="251">
        <v>0</v>
      </c>
      <c r="J937" s="232">
        <v>0</v>
      </c>
      <c r="K937" s="232">
        <v>0</v>
      </c>
      <c r="L937" s="233">
        <v>0</v>
      </c>
      <c r="M937" s="232">
        <f t="shared" si="160"/>
        <v>0</v>
      </c>
      <c r="N937" s="234">
        <v>0</v>
      </c>
      <c r="O937" s="232">
        <f t="shared" si="161"/>
        <v>0</v>
      </c>
      <c r="P937" s="242"/>
      <c r="Q937" s="216"/>
      <c r="R937" s="236">
        <f t="shared" si="154"/>
        <v>0</v>
      </c>
      <c r="S937" s="237">
        <v>0</v>
      </c>
      <c r="T937" s="236">
        <f t="shared" si="155"/>
        <v>0</v>
      </c>
      <c r="U937" s="236">
        <f t="shared" si="156"/>
        <v>0</v>
      </c>
      <c r="V937" s="236">
        <f t="shared" si="157"/>
        <v>0</v>
      </c>
      <c r="W937" s="236">
        <f t="shared" si="158"/>
        <v>0</v>
      </c>
      <c r="X937" s="236">
        <f t="shared" si="159"/>
        <v>0</v>
      </c>
      <c r="Y937" s="238">
        <f t="shared" si="162"/>
        <v>0</v>
      </c>
      <c r="Z937" s="238">
        <f t="shared" si="163"/>
        <v>0</v>
      </c>
      <c r="AB937" s="219">
        <v>0</v>
      </c>
      <c r="AC937" s="462">
        <f t="shared" si="164"/>
        <v>0</v>
      </c>
    </row>
    <row r="938" spans="1:29" ht="18" x14ac:dyDescent="0.25">
      <c r="A938" s="191" t="s">
        <v>27</v>
      </c>
      <c r="B938" s="228" t="s">
        <v>179</v>
      </c>
      <c r="C938" s="202" t="s">
        <v>180</v>
      </c>
      <c r="D938" s="491" t="s">
        <v>2658</v>
      </c>
      <c r="E938" s="203">
        <v>526.64</v>
      </c>
      <c r="F938" s="250">
        <v>526.64</v>
      </c>
      <c r="G938" s="316" t="s">
        <v>33</v>
      </c>
      <c r="H938" s="317">
        <v>0</v>
      </c>
      <c r="I938" s="251">
        <v>3</v>
      </c>
      <c r="J938" s="251">
        <v>0</v>
      </c>
      <c r="K938" s="251">
        <v>0</v>
      </c>
      <c r="L938" s="318">
        <v>0</v>
      </c>
      <c r="M938" s="232">
        <f t="shared" si="160"/>
        <v>3</v>
      </c>
      <c r="N938" s="252">
        <v>60</v>
      </c>
      <c r="O938" s="232">
        <f t="shared" si="161"/>
        <v>57</v>
      </c>
      <c r="P938" s="321"/>
      <c r="Q938" s="216"/>
      <c r="R938" s="236">
        <f t="shared" si="154"/>
        <v>0</v>
      </c>
      <c r="S938" s="237">
        <v>0</v>
      </c>
      <c r="T938" s="489">
        <f t="shared" si="155"/>
        <v>1579.92</v>
      </c>
      <c r="U938" s="236">
        <f t="shared" si="156"/>
        <v>0</v>
      </c>
      <c r="V938" s="236">
        <f t="shared" si="157"/>
        <v>0</v>
      </c>
      <c r="W938" s="236">
        <f t="shared" si="158"/>
        <v>0</v>
      </c>
      <c r="X938" s="236">
        <f t="shared" si="159"/>
        <v>1579.92</v>
      </c>
      <c r="Y938" s="238">
        <f t="shared" si="162"/>
        <v>1579.92</v>
      </c>
      <c r="Z938" s="238">
        <f t="shared" si="163"/>
        <v>0</v>
      </c>
      <c r="AB938" s="219">
        <v>0</v>
      </c>
      <c r="AC938" s="462">
        <f t="shared" si="164"/>
        <v>0</v>
      </c>
    </row>
    <row r="939" spans="1:29" ht="30" x14ac:dyDescent="0.25">
      <c r="A939" s="191" t="s">
        <v>27</v>
      </c>
      <c r="B939" s="228" t="s">
        <v>181</v>
      </c>
      <c r="C939" s="202" t="s">
        <v>182</v>
      </c>
      <c r="D939" s="491" t="s">
        <v>2658</v>
      </c>
      <c r="E939" s="203">
        <v>143.07</v>
      </c>
      <c r="F939" s="250">
        <v>125.67</v>
      </c>
      <c r="G939" s="316" t="s">
        <v>33</v>
      </c>
      <c r="H939" s="317">
        <v>0</v>
      </c>
      <c r="I939" s="251">
        <v>12</v>
      </c>
      <c r="J939" s="251">
        <v>0</v>
      </c>
      <c r="K939" s="251">
        <v>11</v>
      </c>
      <c r="L939" s="318">
        <v>0</v>
      </c>
      <c r="M939" s="232">
        <f t="shared" si="160"/>
        <v>1</v>
      </c>
      <c r="N939" s="252">
        <v>1</v>
      </c>
      <c r="O939" s="232">
        <f t="shared" si="161"/>
        <v>0</v>
      </c>
      <c r="P939" s="321"/>
      <c r="Q939" s="216"/>
      <c r="R939" s="236">
        <f t="shared" si="154"/>
        <v>0</v>
      </c>
      <c r="S939" s="237">
        <v>0</v>
      </c>
      <c r="T939" s="489">
        <f t="shared" si="155"/>
        <v>1508.04</v>
      </c>
      <c r="U939" s="236">
        <f t="shared" si="156"/>
        <v>0</v>
      </c>
      <c r="V939" s="236">
        <f t="shared" si="157"/>
        <v>1382.3700000000001</v>
      </c>
      <c r="W939" s="236">
        <f t="shared" si="158"/>
        <v>0</v>
      </c>
      <c r="X939" s="236">
        <f t="shared" si="159"/>
        <v>125.66999999999985</v>
      </c>
      <c r="Y939" s="238">
        <f t="shared" si="162"/>
        <v>125.67</v>
      </c>
      <c r="Z939" s="238">
        <f t="shared" si="163"/>
        <v>1.5631940186722204E-13</v>
      </c>
      <c r="AB939" s="219">
        <v>0</v>
      </c>
      <c r="AC939" s="462">
        <f t="shared" si="164"/>
        <v>0</v>
      </c>
    </row>
    <row r="940" spans="1:29" ht="30" x14ac:dyDescent="0.25">
      <c r="A940" s="191" t="s">
        <v>1272</v>
      </c>
      <c r="B940" s="228" t="s">
        <v>1296</v>
      </c>
      <c r="C940" s="193" t="s">
        <v>1297</v>
      </c>
      <c r="D940" s="193"/>
      <c r="E940" s="194">
        <v>28.08</v>
      </c>
      <c r="F940" s="229">
        <v>28.08</v>
      </c>
      <c r="G940" s="230" t="s">
        <v>33</v>
      </c>
      <c r="H940" s="231">
        <v>0</v>
      </c>
      <c r="I940" s="251">
        <v>0</v>
      </c>
      <c r="J940" s="232">
        <v>0</v>
      </c>
      <c r="K940" s="232">
        <v>0</v>
      </c>
      <c r="L940" s="233">
        <v>0</v>
      </c>
      <c r="M940" s="232">
        <f t="shared" si="160"/>
        <v>0</v>
      </c>
      <c r="N940" s="234">
        <v>0</v>
      </c>
      <c r="O940" s="232">
        <f t="shared" si="161"/>
        <v>0</v>
      </c>
      <c r="P940" s="242"/>
      <c r="Q940" s="216"/>
      <c r="R940" s="236">
        <f t="shared" si="154"/>
        <v>0</v>
      </c>
      <c r="S940" s="237">
        <v>0</v>
      </c>
      <c r="T940" s="236">
        <f t="shared" si="155"/>
        <v>0</v>
      </c>
      <c r="U940" s="236">
        <f t="shared" si="156"/>
        <v>0</v>
      </c>
      <c r="V940" s="236">
        <f t="shared" si="157"/>
        <v>0</v>
      </c>
      <c r="W940" s="236">
        <f t="shared" si="158"/>
        <v>0</v>
      </c>
      <c r="X940" s="236">
        <f t="shared" si="159"/>
        <v>0</v>
      </c>
      <c r="Y940" s="238">
        <f t="shared" si="162"/>
        <v>0</v>
      </c>
      <c r="Z940" s="238">
        <f t="shared" si="163"/>
        <v>0</v>
      </c>
      <c r="AB940" s="219">
        <v>0</v>
      </c>
      <c r="AC940" s="462">
        <f t="shared" si="164"/>
        <v>0</v>
      </c>
    </row>
    <row r="941" spans="1:29" ht="18" x14ac:dyDescent="0.25">
      <c r="A941" s="191" t="s">
        <v>674</v>
      </c>
      <c r="B941" s="228" t="s">
        <v>1003</v>
      </c>
      <c r="C941" s="193" t="s">
        <v>1004</v>
      </c>
      <c r="D941" s="193"/>
      <c r="E941" s="194">
        <v>0</v>
      </c>
      <c r="F941" s="229">
        <v>0</v>
      </c>
      <c r="G941" s="230" t="s">
        <v>33</v>
      </c>
      <c r="H941" s="231">
        <v>0</v>
      </c>
      <c r="I941" s="251">
        <v>0</v>
      </c>
      <c r="J941" s="232">
        <v>0</v>
      </c>
      <c r="K941" s="232">
        <v>0</v>
      </c>
      <c r="L941" s="233">
        <v>0</v>
      </c>
      <c r="M941" s="232">
        <f t="shared" si="160"/>
        <v>0</v>
      </c>
      <c r="N941" s="234">
        <v>0</v>
      </c>
      <c r="O941" s="232">
        <f t="shared" si="161"/>
        <v>0</v>
      </c>
      <c r="P941" s="243"/>
      <c r="Q941" s="216"/>
      <c r="R941" s="236">
        <f t="shared" si="154"/>
        <v>0</v>
      </c>
      <c r="S941" s="237">
        <v>0</v>
      </c>
      <c r="T941" s="236">
        <f t="shared" si="155"/>
        <v>0</v>
      </c>
      <c r="U941" s="236">
        <f t="shared" si="156"/>
        <v>0</v>
      </c>
      <c r="V941" s="236">
        <f t="shared" si="157"/>
        <v>0</v>
      </c>
      <c r="W941" s="236">
        <f t="shared" si="158"/>
        <v>0</v>
      </c>
      <c r="X941" s="236">
        <f t="shared" si="159"/>
        <v>0</v>
      </c>
      <c r="Y941" s="238">
        <f t="shared" si="162"/>
        <v>0</v>
      </c>
      <c r="Z941" s="238">
        <f t="shared" si="163"/>
        <v>0</v>
      </c>
      <c r="AB941" s="219">
        <v>0</v>
      </c>
      <c r="AC941" s="462">
        <f t="shared" si="164"/>
        <v>0</v>
      </c>
    </row>
    <row r="942" spans="1:29" ht="30" x14ac:dyDescent="0.25">
      <c r="A942" s="191" t="s">
        <v>674</v>
      </c>
      <c r="B942" s="228" t="s">
        <v>1005</v>
      </c>
      <c r="C942" s="193" t="s">
        <v>1006</v>
      </c>
      <c r="D942" s="193"/>
      <c r="E942" s="194">
        <v>75.400000000000006</v>
      </c>
      <c r="F942" s="229">
        <v>75.400000000000006</v>
      </c>
      <c r="G942" s="230" t="s">
        <v>76</v>
      </c>
      <c r="H942" s="231">
        <v>14</v>
      </c>
      <c r="I942" s="251">
        <v>0</v>
      </c>
      <c r="J942" s="232">
        <v>0</v>
      </c>
      <c r="K942" s="232">
        <v>0</v>
      </c>
      <c r="L942" s="233">
        <v>0</v>
      </c>
      <c r="M942" s="232">
        <f t="shared" si="160"/>
        <v>14</v>
      </c>
      <c r="N942" s="234">
        <v>14</v>
      </c>
      <c r="O942" s="232">
        <f t="shared" si="161"/>
        <v>0</v>
      </c>
      <c r="P942" s="243"/>
      <c r="Q942" s="216"/>
      <c r="R942" s="236">
        <f t="shared" si="154"/>
        <v>1055.6000000000001</v>
      </c>
      <c r="S942" s="237">
        <v>0</v>
      </c>
      <c r="T942" s="236">
        <f t="shared" si="155"/>
        <v>0</v>
      </c>
      <c r="U942" s="236">
        <f t="shared" si="156"/>
        <v>0</v>
      </c>
      <c r="V942" s="236">
        <f t="shared" si="157"/>
        <v>0</v>
      </c>
      <c r="W942" s="236">
        <f t="shared" si="158"/>
        <v>0</v>
      </c>
      <c r="X942" s="236">
        <f t="shared" si="159"/>
        <v>1055.6000000000001</v>
      </c>
      <c r="Y942" s="238">
        <f t="shared" si="162"/>
        <v>1055.6000000000001</v>
      </c>
      <c r="Z942" s="238">
        <f t="shared" si="163"/>
        <v>0</v>
      </c>
      <c r="AB942" s="219">
        <v>1055.6000000000001</v>
      </c>
      <c r="AC942" s="462">
        <f t="shared" si="164"/>
        <v>0</v>
      </c>
    </row>
    <row r="943" spans="1:29" ht="45" x14ac:dyDescent="0.25">
      <c r="A943" s="191" t="s">
        <v>674</v>
      </c>
      <c r="B943" s="228" t="s">
        <v>1007</v>
      </c>
      <c r="C943" s="193" t="s">
        <v>1008</v>
      </c>
      <c r="D943" s="193"/>
      <c r="E943" s="194">
        <v>1.35</v>
      </c>
      <c r="F943" s="229">
        <v>1.35</v>
      </c>
      <c r="G943" s="230" t="s">
        <v>33</v>
      </c>
      <c r="H943" s="231">
        <v>0</v>
      </c>
      <c r="I943" s="251">
        <v>0</v>
      </c>
      <c r="J943" s="232">
        <v>0</v>
      </c>
      <c r="K943" s="232">
        <v>0</v>
      </c>
      <c r="L943" s="233">
        <v>0</v>
      </c>
      <c r="M943" s="232">
        <f t="shared" si="160"/>
        <v>0</v>
      </c>
      <c r="N943" s="234">
        <v>0</v>
      </c>
      <c r="O943" s="232">
        <f t="shared" si="161"/>
        <v>0</v>
      </c>
      <c r="P943" s="243"/>
      <c r="Q943" s="216"/>
      <c r="R943" s="236">
        <f t="shared" si="154"/>
        <v>0</v>
      </c>
      <c r="S943" s="237">
        <v>0</v>
      </c>
      <c r="T943" s="236">
        <f t="shared" si="155"/>
        <v>0</v>
      </c>
      <c r="U943" s="236">
        <f t="shared" si="156"/>
        <v>0</v>
      </c>
      <c r="V943" s="236">
        <f t="shared" si="157"/>
        <v>0</v>
      </c>
      <c r="W943" s="236">
        <f t="shared" si="158"/>
        <v>0</v>
      </c>
      <c r="X943" s="236">
        <f t="shared" si="159"/>
        <v>0</v>
      </c>
      <c r="Y943" s="238">
        <f t="shared" si="162"/>
        <v>0</v>
      </c>
      <c r="Z943" s="238">
        <f t="shared" si="163"/>
        <v>0</v>
      </c>
      <c r="AB943" s="219">
        <v>0</v>
      </c>
      <c r="AC943" s="462">
        <f t="shared" si="164"/>
        <v>0</v>
      </c>
    </row>
    <row r="944" spans="1:29" ht="30" x14ac:dyDescent="0.25">
      <c r="A944" s="191" t="s">
        <v>674</v>
      </c>
      <c r="B944" s="228" t="s">
        <v>1009</v>
      </c>
      <c r="C944" s="193" t="s">
        <v>1010</v>
      </c>
      <c r="D944" s="193"/>
      <c r="E944" s="194">
        <v>5.96</v>
      </c>
      <c r="F944" s="229">
        <v>5.96</v>
      </c>
      <c r="G944" s="230" t="s">
        <v>33</v>
      </c>
      <c r="H944" s="231">
        <v>0</v>
      </c>
      <c r="I944" s="251">
        <v>0</v>
      </c>
      <c r="J944" s="232">
        <v>0</v>
      </c>
      <c r="K944" s="232">
        <v>0</v>
      </c>
      <c r="L944" s="233">
        <v>0</v>
      </c>
      <c r="M944" s="232">
        <f t="shared" si="160"/>
        <v>0</v>
      </c>
      <c r="N944" s="234">
        <v>0</v>
      </c>
      <c r="O944" s="232">
        <f t="shared" si="161"/>
        <v>0</v>
      </c>
      <c r="P944" s="243"/>
      <c r="Q944" s="216"/>
      <c r="R944" s="236">
        <f t="shared" si="154"/>
        <v>0</v>
      </c>
      <c r="S944" s="237">
        <v>0</v>
      </c>
      <c r="T944" s="236">
        <f t="shared" si="155"/>
        <v>0</v>
      </c>
      <c r="U944" s="236">
        <f t="shared" si="156"/>
        <v>0</v>
      </c>
      <c r="V944" s="236">
        <f t="shared" si="157"/>
        <v>0</v>
      </c>
      <c r="W944" s="236">
        <f t="shared" si="158"/>
        <v>0</v>
      </c>
      <c r="X944" s="236">
        <f t="shared" si="159"/>
        <v>0</v>
      </c>
      <c r="Y944" s="238">
        <f t="shared" si="162"/>
        <v>0</v>
      </c>
      <c r="Z944" s="238">
        <f t="shared" si="163"/>
        <v>0</v>
      </c>
      <c r="AB944" s="219">
        <v>0</v>
      </c>
      <c r="AC944" s="462">
        <f t="shared" si="164"/>
        <v>0</v>
      </c>
    </row>
    <row r="945" spans="1:29" ht="30" x14ac:dyDescent="0.25">
      <c r="A945" s="191" t="s">
        <v>674</v>
      </c>
      <c r="B945" s="228" t="s">
        <v>1011</v>
      </c>
      <c r="C945" s="193" t="s">
        <v>1012</v>
      </c>
      <c r="D945" s="193"/>
      <c r="E945" s="194">
        <v>7</v>
      </c>
      <c r="F945" s="229">
        <v>7</v>
      </c>
      <c r="G945" s="230" t="s">
        <v>33</v>
      </c>
      <c r="H945" s="231">
        <v>0</v>
      </c>
      <c r="I945" s="251">
        <v>0</v>
      </c>
      <c r="J945" s="232">
        <v>0</v>
      </c>
      <c r="K945" s="232">
        <v>0</v>
      </c>
      <c r="L945" s="233">
        <v>0</v>
      </c>
      <c r="M945" s="232">
        <f t="shared" si="160"/>
        <v>0</v>
      </c>
      <c r="N945" s="234">
        <v>0</v>
      </c>
      <c r="O945" s="232">
        <f t="shared" si="161"/>
        <v>0</v>
      </c>
      <c r="P945" s="243"/>
      <c r="Q945" s="216"/>
      <c r="R945" s="236">
        <f t="shared" si="154"/>
        <v>0</v>
      </c>
      <c r="S945" s="237">
        <v>0</v>
      </c>
      <c r="T945" s="236">
        <f t="shared" si="155"/>
        <v>0</v>
      </c>
      <c r="U945" s="236">
        <f t="shared" si="156"/>
        <v>0</v>
      </c>
      <c r="V945" s="236">
        <f t="shared" si="157"/>
        <v>0</v>
      </c>
      <c r="W945" s="236">
        <f t="shared" si="158"/>
        <v>0</v>
      </c>
      <c r="X945" s="236">
        <f t="shared" si="159"/>
        <v>0</v>
      </c>
      <c r="Y945" s="238">
        <f t="shared" si="162"/>
        <v>0</v>
      </c>
      <c r="Z945" s="238">
        <f t="shared" si="163"/>
        <v>0</v>
      </c>
      <c r="AB945" s="219">
        <v>0</v>
      </c>
      <c r="AC945" s="462">
        <f t="shared" si="164"/>
        <v>0</v>
      </c>
    </row>
    <row r="946" spans="1:29" ht="30" x14ac:dyDescent="0.25">
      <c r="A946" s="191" t="s">
        <v>674</v>
      </c>
      <c r="B946" s="228" t="s">
        <v>1013</v>
      </c>
      <c r="C946" s="193" t="s">
        <v>1014</v>
      </c>
      <c r="D946" s="193"/>
      <c r="E946" s="194">
        <v>3.06</v>
      </c>
      <c r="F946" s="229">
        <v>3.06</v>
      </c>
      <c r="G946" s="230" t="s">
        <v>33</v>
      </c>
      <c r="H946" s="231">
        <v>0</v>
      </c>
      <c r="I946" s="251">
        <v>0</v>
      </c>
      <c r="J946" s="232">
        <v>0</v>
      </c>
      <c r="K946" s="232">
        <v>0</v>
      </c>
      <c r="L946" s="233">
        <v>0</v>
      </c>
      <c r="M946" s="232">
        <f t="shared" si="160"/>
        <v>0</v>
      </c>
      <c r="N946" s="234">
        <v>0</v>
      </c>
      <c r="O946" s="232">
        <f t="shared" si="161"/>
        <v>0</v>
      </c>
      <c r="P946" s="243"/>
      <c r="Q946" s="216"/>
      <c r="R946" s="236">
        <f t="shared" si="154"/>
        <v>0</v>
      </c>
      <c r="S946" s="237">
        <v>0</v>
      </c>
      <c r="T946" s="236">
        <f t="shared" si="155"/>
        <v>0</v>
      </c>
      <c r="U946" s="236">
        <f t="shared" si="156"/>
        <v>0</v>
      </c>
      <c r="V946" s="236">
        <f t="shared" si="157"/>
        <v>0</v>
      </c>
      <c r="W946" s="236">
        <f t="shared" si="158"/>
        <v>0</v>
      </c>
      <c r="X946" s="236">
        <f t="shared" si="159"/>
        <v>0</v>
      </c>
      <c r="Y946" s="238">
        <f t="shared" si="162"/>
        <v>0</v>
      </c>
      <c r="Z946" s="238">
        <f t="shared" si="163"/>
        <v>0</v>
      </c>
      <c r="AB946" s="219">
        <v>0</v>
      </c>
      <c r="AC946" s="462">
        <f t="shared" si="164"/>
        <v>0</v>
      </c>
    </row>
    <row r="947" spans="1:29" ht="30" x14ac:dyDescent="0.25">
      <c r="A947" s="191" t="s">
        <v>674</v>
      </c>
      <c r="B947" s="228" t="s">
        <v>1015</v>
      </c>
      <c r="C947" s="193" t="s">
        <v>1016</v>
      </c>
      <c r="D947" s="193"/>
      <c r="E947" s="194">
        <v>17.84</v>
      </c>
      <c r="F947" s="229">
        <v>17.84</v>
      </c>
      <c r="G947" s="230" t="s">
        <v>33</v>
      </c>
      <c r="H947" s="231">
        <v>8</v>
      </c>
      <c r="I947" s="251">
        <v>0</v>
      </c>
      <c r="J947" s="232">
        <v>0</v>
      </c>
      <c r="K947" s="232">
        <v>0</v>
      </c>
      <c r="L947" s="233">
        <v>0</v>
      </c>
      <c r="M947" s="232">
        <f t="shared" si="160"/>
        <v>8</v>
      </c>
      <c r="N947" s="234">
        <v>8</v>
      </c>
      <c r="O947" s="232">
        <f t="shared" si="161"/>
        <v>0</v>
      </c>
      <c r="P947" s="243"/>
      <c r="Q947" s="216"/>
      <c r="R947" s="236">
        <f t="shared" si="154"/>
        <v>142.72</v>
      </c>
      <c r="S947" s="237">
        <v>0</v>
      </c>
      <c r="T947" s="236">
        <f t="shared" si="155"/>
        <v>0</v>
      </c>
      <c r="U947" s="236">
        <f t="shared" si="156"/>
        <v>0</v>
      </c>
      <c r="V947" s="236">
        <f t="shared" si="157"/>
        <v>0</v>
      </c>
      <c r="W947" s="236">
        <f t="shared" si="158"/>
        <v>0</v>
      </c>
      <c r="X947" s="236">
        <f t="shared" si="159"/>
        <v>142.72</v>
      </c>
      <c r="Y947" s="238">
        <f t="shared" si="162"/>
        <v>142.72</v>
      </c>
      <c r="Z947" s="238">
        <f t="shared" si="163"/>
        <v>0</v>
      </c>
      <c r="AB947" s="219">
        <v>142.72</v>
      </c>
      <c r="AC947" s="462">
        <f t="shared" si="164"/>
        <v>0</v>
      </c>
    </row>
    <row r="948" spans="1:29" ht="30" x14ac:dyDescent="0.25">
      <c r="A948" s="191" t="s">
        <v>674</v>
      </c>
      <c r="B948" s="228" t="s">
        <v>1017</v>
      </c>
      <c r="C948" s="193" t="s">
        <v>1018</v>
      </c>
      <c r="D948" s="193"/>
      <c r="E948" s="194">
        <v>5</v>
      </c>
      <c r="F948" s="229">
        <v>5</v>
      </c>
      <c r="G948" s="230" t="s">
        <v>33</v>
      </c>
      <c r="H948" s="231">
        <v>0</v>
      </c>
      <c r="I948" s="251">
        <v>0</v>
      </c>
      <c r="J948" s="232">
        <v>0</v>
      </c>
      <c r="K948" s="232">
        <v>0</v>
      </c>
      <c r="L948" s="233">
        <v>0</v>
      </c>
      <c r="M948" s="232">
        <f t="shared" si="160"/>
        <v>0</v>
      </c>
      <c r="N948" s="234">
        <v>0</v>
      </c>
      <c r="O948" s="232">
        <f t="shared" si="161"/>
        <v>0</v>
      </c>
      <c r="P948" s="243"/>
      <c r="Q948" s="216"/>
      <c r="R948" s="236">
        <f t="shared" si="154"/>
        <v>0</v>
      </c>
      <c r="S948" s="237">
        <v>0</v>
      </c>
      <c r="T948" s="236">
        <f t="shared" si="155"/>
        <v>0</v>
      </c>
      <c r="U948" s="236">
        <f t="shared" si="156"/>
        <v>0</v>
      </c>
      <c r="V948" s="236">
        <f t="shared" si="157"/>
        <v>0</v>
      </c>
      <c r="W948" s="236">
        <f t="shared" si="158"/>
        <v>0</v>
      </c>
      <c r="X948" s="236">
        <f t="shared" si="159"/>
        <v>0</v>
      </c>
      <c r="Y948" s="238">
        <f t="shared" si="162"/>
        <v>0</v>
      </c>
      <c r="Z948" s="238">
        <f t="shared" si="163"/>
        <v>0</v>
      </c>
      <c r="AB948" s="219">
        <v>0</v>
      </c>
      <c r="AC948" s="462">
        <f t="shared" si="164"/>
        <v>0</v>
      </c>
    </row>
    <row r="949" spans="1:29" ht="30" x14ac:dyDescent="0.25">
      <c r="A949" s="191" t="s">
        <v>674</v>
      </c>
      <c r="B949" s="228" t="s">
        <v>1019</v>
      </c>
      <c r="C949" s="193" t="s">
        <v>1020</v>
      </c>
      <c r="D949" s="193"/>
      <c r="E949" s="194">
        <v>58</v>
      </c>
      <c r="F949" s="229">
        <v>58</v>
      </c>
      <c r="G949" s="230" t="s">
        <v>33</v>
      </c>
      <c r="H949" s="231">
        <v>50</v>
      </c>
      <c r="I949" s="251">
        <v>0</v>
      </c>
      <c r="J949" s="232">
        <v>0</v>
      </c>
      <c r="K949" s="232">
        <v>0</v>
      </c>
      <c r="L949" s="233">
        <v>0</v>
      </c>
      <c r="M949" s="232">
        <f t="shared" si="160"/>
        <v>50</v>
      </c>
      <c r="N949" s="234">
        <v>50</v>
      </c>
      <c r="O949" s="232">
        <f t="shared" si="161"/>
        <v>0</v>
      </c>
      <c r="P949" s="243"/>
      <c r="Q949" s="216"/>
      <c r="R949" s="236">
        <f t="shared" si="154"/>
        <v>2900</v>
      </c>
      <c r="S949" s="237">
        <v>0</v>
      </c>
      <c r="T949" s="236">
        <f t="shared" si="155"/>
        <v>0</v>
      </c>
      <c r="U949" s="236">
        <f t="shared" si="156"/>
        <v>0</v>
      </c>
      <c r="V949" s="236">
        <f t="shared" si="157"/>
        <v>0</v>
      </c>
      <c r="W949" s="236">
        <f t="shared" si="158"/>
        <v>0</v>
      </c>
      <c r="X949" s="236">
        <f t="shared" si="159"/>
        <v>2900</v>
      </c>
      <c r="Y949" s="238">
        <f t="shared" si="162"/>
        <v>2900</v>
      </c>
      <c r="Z949" s="238">
        <f t="shared" si="163"/>
        <v>0</v>
      </c>
      <c r="AB949" s="219">
        <v>2900</v>
      </c>
      <c r="AC949" s="462">
        <f t="shared" si="164"/>
        <v>0</v>
      </c>
    </row>
    <row r="950" spans="1:29" ht="30" x14ac:dyDescent="0.25">
      <c r="A950" s="191" t="s">
        <v>674</v>
      </c>
      <c r="B950" s="228" t="s">
        <v>1021</v>
      </c>
      <c r="C950" s="193" t="s">
        <v>1022</v>
      </c>
      <c r="D950" s="193"/>
      <c r="E950" s="194">
        <v>22.56</v>
      </c>
      <c r="F950" s="229">
        <v>22.56</v>
      </c>
      <c r="G950" s="230" t="s">
        <v>33</v>
      </c>
      <c r="H950" s="231">
        <v>15</v>
      </c>
      <c r="I950" s="251">
        <v>0</v>
      </c>
      <c r="J950" s="232">
        <v>0</v>
      </c>
      <c r="K950" s="232">
        <v>3</v>
      </c>
      <c r="L950" s="233">
        <v>0</v>
      </c>
      <c r="M950" s="232">
        <f t="shared" si="160"/>
        <v>12</v>
      </c>
      <c r="N950" s="234">
        <v>12</v>
      </c>
      <c r="O950" s="232">
        <f t="shared" si="161"/>
        <v>0</v>
      </c>
      <c r="P950" s="243"/>
      <c r="Q950" s="216"/>
      <c r="R950" s="236">
        <f t="shared" si="154"/>
        <v>338.4</v>
      </c>
      <c r="S950" s="237">
        <v>0</v>
      </c>
      <c r="T950" s="236">
        <f t="shared" si="155"/>
        <v>0</v>
      </c>
      <c r="U950" s="236">
        <f t="shared" si="156"/>
        <v>0</v>
      </c>
      <c r="V950" s="236">
        <f t="shared" si="157"/>
        <v>67.679999999999993</v>
      </c>
      <c r="W950" s="236">
        <f t="shared" si="158"/>
        <v>0</v>
      </c>
      <c r="X950" s="236">
        <f t="shared" si="159"/>
        <v>270.71999999999997</v>
      </c>
      <c r="Y950" s="238">
        <f t="shared" si="162"/>
        <v>270.71999999999997</v>
      </c>
      <c r="Z950" s="238">
        <f t="shared" si="163"/>
        <v>0</v>
      </c>
      <c r="AB950" s="219">
        <v>338.4</v>
      </c>
      <c r="AC950" s="462">
        <f t="shared" si="164"/>
        <v>0</v>
      </c>
    </row>
    <row r="951" spans="1:29" ht="30" x14ac:dyDescent="0.25">
      <c r="A951" s="191" t="s">
        <v>674</v>
      </c>
      <c r="B951" s="228" t="s">
        <v>1023</v>
      </c>
      <c r="C951" s="193" t="s">
        <v>1024</v>
      </c>
      <c r="D951" s="193"/>
      <c r="E951" s="194">
        <v>2.76</v>
      </c>
      <c r="F951" s="229">
        <v>2.76</v>
      </c>
      <c r="G951" s="230" t="s">
        <v>33</v>
      </c>
      <c r="H951" s="231">
        <v>100</v>
      </c>
      <c r="I951" s="251">
        <v>0</v>
      </c>
      <c r="J951" s="232">
        <v>0</v>
      </c>
      <c r="K951" s="232">
        <v>0</v>
      </c>
      <c r="L951" s="233">
        <v>0</v>
      </c>
      <c r="M951" s="232">
        <f t="shared" si="160"/>
        <v>100</v>
      </c>
      <c r="N951" s="234">
        <v>100</v>
      </c>
      <c r="O951" s="232">
        <f t="shared" si="161"/>
        <v>0</v>
      </c>
      <c r="P951" s="243"/>
      <c r="Q951" s="216"/>
      <c r="R951" s="236">
        <f t="shared" si="154"/>
        <v>276</v>
      </c>
      <c r="S951" s="237">
        <v>0</v>
      </c>
      <c r="T951" s="236">
        <f t="shared" si="155"/>
        <v>0</v>
      </c>
      <c r="U951" s="236">
        <f t="shared" si="156"/>
        <v>0</v>
      </c>
      <c r="V951" s="236">
        <f t="shared" si="157"/>
        <v>0</v>
      </c>
      <c r="W951" s="236">
        <f t="shared" si="158"/>
        <v>0</v>
      </c>
      <c r="X951" s="236">
        <f t="shared" si="159"/>
        <v>276</v>
      </c>
      <c r="Y951" s="238">
        <f t="shared" si="162"/>
        <v>276</v>
      </c>
      <c r="Z951" s="238">
        <f t="shared" si="163"/>
        <v>0</v>
      </c>
      <c r="AB951" s="219">
        <v>276</v>
      </c>
      <c r="AC951" s="462">
        <f t="shared" si="164"/>
        <v>0</v>
      </c>
    </row>
    <row r="952" spans="1:29" ht="30" x14ac:dyDescent="0.25">
      <c r="A952" s="191" t="s">
        <v>674</v>
      </c>
      <c r="B952" s="228" t="s">
        <v>1025</v>
      </c>
      <c r="C952" s="193" t="s">
        <v>1026</v>
      </c>
      <c r="D952" s="193"/>
      <c r="E952" s="194">
        <v>11.67</v>
      </c>
      <c r="F952" s="229">
        <v>11.67</v>
      </c>
      <c r="G952" s="230" t="s">
        <v>33</v>
      </c>
      <c r="H952" s="231">
        <v>0</v>
      </c>
      <c r="I952" s="251">
        <v>0</v>
      </c>
      <c r="J952" s="232">
        <v>0</v>
      </c>
      <c r="K952" s="232">
        <v>0</v>
      </c>
      <c r="L952" s="233">
        <v>0</v>
      </c>
      <c r="M952" s="232">
        <f t="shared" si="160"/>
        <v>0</v>
      </c>
      <c r="N952" s="234">
        <v>0</v>
      </c>
      <c r="O952" s="232">
        <f t="shared" si="161"/>
        <v>0</v>
      </c>
      <c r="P952" s="243"/>
      <c r="Q952" s="216"/>
      <c r="R952" s="236">
        <f t="shared" si="154"/>
        <v>0</v>
      </c>
      <c r="S952" s="237">
        <v>0</v>
      </c>
      <c r="T952" s="236">
        <f t="shared" si="155"/>
        <v>0</v>
      </c>
      <c r="U952" s="236">
        <f t="shared" si="156"/>
        <v>0</v>
      </c>
      <c r="V952" s="236">
        <f t="shared" si="157"/>
        <v>0</v>
      </c>
      <c r="W952" s="236">
        <f t="shared" si="158"/>
        <v>0</v>
      </c>
      <c r="X952" s="236">
        <f t="shared" si="159"/>
        <v>0</v>
      </c>
      <c r="Y952" s="238">
        <f t="shared" si="162"/>
        <v>0</v>
      </c>
      <c r="Z952" s="238">
        <f t="shared" si="163"/>
        <v>0</v>
      </c>
      <c r="AB952" s="219">
        <v>0</v>
      </c>
      <c r="AC952" s="462">
        <f t="shared" si="164"/>
        <v>0</v>
      </c>
    </row>
    <row r="953" spans="1:29" ht="45" x14ac:dyDescent="0.25">
      <c r="A953" s="191" t="s">
        <v>674</v>
      </c>
      <c r="B953" s="228" t="s">
        <v>1027</v>
      </c>
      <c r="C953" s="193" t="s">
        <v>1028</v>
      </c>
      <c r="D953" s="193"/>
      <c r="E953" s="194">
        <v>2.4700000000000002</v>
      </c>
      <c r="F953" s="229">
        <v>2.4700000000000002</v>
      </c>
      <c r="G953" s="230" t="s">
        <v>33</v>
      </c>
      <c r="H953" s="231">
        <v>0</v>
      </c>
      <c r="I953" s="251">
        <v>0</v>
      </c>
      <c r="J953" s="232">
        <v>0</v>
      </c>
      <c r="K953" s="232">
        <v>0</v>
      </c>
      <c r="L953" s="233">
        <v>0</v>
      </c>
      <c r="M953" s="232">
        <f t="shared" si="160"/>
        <v>0</v>
      </c>
      <c r="N953" s="234">
        <v>0</v>
      </c>
      <c r="O953" s="232">
        <f t="shared" si="161"/>
        <v>0</v>
      </c>
      <c r="P953" s="243"/>
      <c r="Q953" s="216"/>
      <c r="R953" s="236">
        <f t="shared" si="154"/>
        <v>0</v>
      </c>
      <c r="S953" s="237">
        <v>0</v>
      </c>
      <c r="T953" s="236">
        <f t="shared" si="155"/>
        <v>0</v>
      </c>
      <c r="U953" s="236">
        <f t="shared" si="156"/>
        <v>0</v>
      </c>
      <c r="V953" s="236">
        <f t="shared" si="157"/>
        <v>0</v>
      </c>
      <c r="W953" s="236">
        <f t="shared" si="158"/>
        <v>0</v>
      </c>
      <c r="X953" s="236">
        <f t="shared" si="159"/>
        <v>0</v>
      </c>
      <c r="Y953" s="238">
        <f t="shared" si="162"/>
        <v>0</v>
      </c>
      <c r="Z953" s="238">
        <f t="shared" si="163"/>
        <v>0</v>
      </c>
      <c r="AB953" s="219">
        <v>0</v>
      </c>
      <c r="AC953" s="462">
        <f t="shared" si="164"/>
        <v>0</v>
      </c>
    </row>
    <row r="954" spans="1:29" ht="18" x14ac:dyDescent="0.25">
      <c r="A954" s="191" t="s">
        <v>1298</v>
      </c>
      <c r="B954" s="228" t="s">
        <v>1415</v>
      </c>
      <c r="C954" s="193" t="s">
        <v>1416</v>
      </c>
      <c r="D954" s="193"/>
      <c r="E954" s="194">
        <v>50</v>
      </c>
      <c r="F954" s="229">
        <v>50</v>
      </c>
      <c r="G954" s="230" t="s">
        <v>33</v>
      </c>
      <c r="H954" s="231">
        <v>0</v>
      </c>
      <c r="I954" s="251">
        <v>0</v>
      </c>
      <c r="J954" s="232">
        <v>0</v>
      </c>
      <c r="K954" s="232">
        <v>0</v>
      </c>
      <c r="L954" s="233">
        <v>0</v>
      </c>
      <c r="M954" s="232">
        <f t="shared" si="160"/>
        <v>0</v>
      </c>
      <c r="N954" s="234">
        <v>0</v>
      </c>
      <c r="O954" s="232">
        <f t="shared" si="161"/>
        <v>0</v>
      </c>
      <c r="P954" s="243"/>
      <c r="Q954" s="216"/>
      <c r="R954" s="236">
        <f t="shared" si="154"/>
        <v>0</v>
      </c>
      <c r="S954" s="237">
        <v>0</v>
      </c>
      <c r="T954" s="236">
        <f t="shared" si="155"/>
        <v>0</v>
      </c>
      <c r="U954" s="236">
        <f t="shared" si="156"/>
        <v>0</v>
      </c>
      <c r="V954" s="236">
        <f t="shared" si="157"/>
        <v>0</v>
      </c>
      <c r="W954" s="236">
        <f t="shared" si="158"/>
        <v>0</v>
      </c>
      <c r="X954" s="236">
        <f t="shared" si="159"/>
        <v>0</v>
      </c>
      <c r="Y954" s="238">
        <f t="shared" si="162"/>
        <v>0</v>
      </c>
      <c r="Z954" s="238">
        <f t="shared" si="163"/>
        <v>0</v>
      </c>
      <c r="AB954" s="219">
        <v>0</v>
      </c>
      <c r="AC954" s="462">
        <f t="shared" si="164"/>
        <v>0</v>
      </c>
    </row>
    <row r="955" spans="1:29" ht="30" x14ac:dyDescent="0.25">
      <c r="A955" s="191" t="s">
        <v>1739</v>
      </c>
      <c r="B955" s="228" t="s">
        <v>1863</v>
      </c>
      <c r="C955" s="193" t="s">
        <v>1864</v>
      </c>
      <c r="D955" s="193"/>
      <c r="E955" s="194">
        <v>941.92</v>
      </c>
      <c r="F955" s="229">
        <v>941.92</v>
      </c>
      <c r="G955" s="230" t="s">
        <v>33</v>
      </c>
      <c r="H955" s="231">
        <v>0</v>
      </c>
      <c r="I955" s="251">
        <v>0</v>
      </c>
      <c r="J955" s="232">
        <v>0</v>
      </c>
      <c r="K955" s="232">
        <v>0</v>
      </c>
      <c r="L955" s="233">
        <v>0</v>
      </c>
      <c r="M955" s="232">
        <f t="shared" si="160"/>
        <v>0</v>
      </c>
      <c r="N955" s="234">
        <v>0</v>
      </c>
      <c r="O955" s="232">
        <f t="shared" si="161"/>
        <v>0</v>
      </c>
      <c r="P955" s="242"/>
      <c r="Q955" s="216"/>
      <c r="R955" s="236">
        <f t="shared" si="154"/>
        <v>0</v>
      </c>
      <c r="S955" s="237">
        <v>0</v>
      </c>
      <c r="T955" s="236">
        <f t="shared" si="155"/>
        <v>0</v>
      </c>
      <c r="U955" s="236">
        <f t="shared" si="156"/>
        <v>0</v>
      </c>
      <c r="V955" s="236">
        <f t="shared" si="157"/>
        <v>0</v>
      </c>
      <c r="W955" s="236">
        <f t="shared" si="158"/>
        <v>0</v>
      </c>
      <c r="X955" s="236">
        <f t="shared" si="159"/>
        <v>0</v>
      </c>
      <c r="Y955" s="238">
        <f t="shared" si="162"/>
        <v>0</v>
      </c>
      <c r="Z955" s="238">
        <f t="shared" si="163"/>
        <v>0</v>
      </c>
      <c r="AB955" s="219">
        <v>0</v>
      </c>
      <c r="AC955" s="462">
        <f t="shared" si="164"/>
        <v>0</v>
      </c>
    </row>
    <row r="956" spans="1:29" ht="30" x14ac:dyDescent="0.25">
      <c r="A956" s="191" t="s">
        <v>228</v>
      </c>
      <c r="B956" s="228" t="s">
        <v>584</v>
      </c>
      <c r="C956" s="193" t="s">
        <v>585</v>
      </c>
      <c r="D956" s="193"/>
      <c r="E956" s="194">
        <v>829.05</v>
      </c>
      <c r="F956" s="229">
        <v>829.05</v>
      </c>
      <c r="G956" s="230" t="s">
        <v>33</v>
      </c>
      <c r="H956" s="231">
        <v>0</v>
      </c>
      <c r="I956" s="251">
        <v>0</v>
      </c>
      <c r="J956" s="232">
        <v>0</v>
      </c>
      <c r="K956" s="232">
        <v>0</v>
      </c>
      <c r="L956" s="233">
        <v>0</v>
      </c>
      <c r="M956" s="232">
        <f t="shared" si="160"/>
        <v>0</v>
      </c>
      <c r="N956" s="234">
        <v>0</v>
      </c>
      <c r="O956" s="232">
        <f t="shared" si="161"/>
        <v>0</v>
      </c>
      <c r="P956" s="242"/>
      <c r="Q956" s="216"/>
      <c r="R956" s="236">
        <f t="shared" si="154"/>
        <v>0</v>
      </c>
      <c r="S956" s="237">
        <v>0</v>
      </c>
      <c r="T956" s="236">
        <f t="shared" si="155"/>
        <v>0</v>
      </c>
      <c r="U956" s="236">
        <f t="shared" si="156"/>
        <v>0</v>
      </c>
      <c r="V956" s="236">
        <f t="shared" si="157"/>
        <v>0</v>
      </c>
      <c r="W956" s="236">
        <f t="shared" si="158"/>
        <v>0</v>
      </c>
      <c r="X956" s="236">
        <f t="shared" si="159"/>
        <v>0</v>
      </c>
      <c r="Y956" s="238">
        <f t="shared" si="162"/>
        <v>0</v>
      </c>
      <c r="Z956" s="238">
        <f t="shared" si="163"/>
        <v>0</v>
      </c>
      <c r="AB956" s="219">
        <v>0</v>
      </c>
      <c r="AC956" s="462">
        <f t="shared" si="164"/>
        <v>0</v>
      </c>
    </row>
    <row r="957" spans="1:29" ht="30" x14ac:dyDescent="0.25">
      <c r="A957" s="191" t="s">
        <v>228</v>
      </c>
      <c r="B957" s="228" t="s">
        <v>586</v>
      </c>
      <c r="C957" s="193" t="s">
        <v>587</v>
      </c>
      <c r="D957" s="193"/>
      <c r="E957" s="194">
        <v>114.91000000000001</v>
      </c>
      <c r="F957" s="229">
        <v>114.91000000000001</v>
      </c>
      <c r="G957" s="230" t="s">
        <v>33</v>
      </c>
      <c r="H957" s="231">
        <v>0</v>
      </c>
      <c r="I957" s="251">
        <v>0</v>
      </c>
      <c r="J957" s="232">
        <v>0</v>
      </c>
      <c r="K957" s="232">
        <v>0</v>
      </c>
      <c r="L957" s="233">
        <v>0</v>
      </c>
      <c r="M957" s="232">
        <f t="shared" si="160"/>
        <v>0</v>
      </c>
      <c r="N957" s="234">
        <v>0</v>
      </c>
      <c r="O957" s="232">
        <f t="shared" si="161"/>
        <v>0</v>
      </c>
      <c r="P957" s="242"/>
      <c r="Q957" s="216"/>
      <c r="R957" s="236">
        <f t="shared" si="154"/>
        <v>0</v>
      </c>
      <c r="S957" s="237">
        <v>0</v>
      </c>
      <c r="T957" s="236">
        <f t="shared" si="155"/>
        <v>0</v>
      </c>
      <c r="U957" s="236">
        <f t="shared" si="156"/>
        <v>0</v>
      </c>
      <c r="V957" s="236">
        <f t="shared" si="157"/>
        <v>0</v>
      </c>
      <c r="W957" s="236">
        <f t="shared" si="158"/>
        <v>0</v>
      </c>
      <c r="X957" s="236">
        <f t="shared" si="159"/>
        <v>0</v>
      </c>
      <c r="Y957" s="238">
        <f t="shared" si="162"/>
        <v>0</v>
      </c>
      <c r="Z957" s="238">
        <f t="shared" si="163"/>
        <v>0</v>
      </c>
      <c r="AB957" s="219">
        <v>0</v>
      </c>
      <c r="AC957" s="462">
        <f t="shared" si="164"/>
        <v>0</v>
      </c>
    </row>
    <row r="958" spans="1:29" ht="30" x14ac:dyDescent="0.25">
      <c r="A958" s="191" t="s">
        <v>228</v>
      </c>
      <c r="B958" s="228" t="s">
        <v>588</v>
      </c>
      <c r="C958" s="193" t="s">
        <v>589</v>
      </c>
      <c r="D958" s="193"/>
      <c r="E958" s="194">
        <v>1431.44</v>
      </c>
      <c r="F958" s="229">
        <v>1431.44</v>
      </c>
      <c r="G958" s="230" t="s">
        <v>33</v>
      </c>
      <c r="H958" s="231">
        <v>0</v>
      </c>
      <c r="I958" s="251">
        <v>0</v>
      </c>
      <c r="J958" s="232">
        <v>0</v>
      </c>
      <c r="K958" s="232">
        <v>0</v>
      </c>
      <c r="L958" s="233">
        <v>0</v>
      </c>
      <c r="M958" s="232">
        <f t="shared" si="160"/>
        <v>0</v>
      </c>
      <c r="N958" s="234">
        <v>0</v>
      </c>
      <c r="O958" s="232">
        <f t="shared" si="161"/>
        <v>0</v>
      </c>
      <c r="P958" s="243"/>
      <c r="Q958" s="216"/>
      <c r="R958" s="236">
        <f t="shared" si="154"/>
        <v>0</v>
      </c>
      <c r="S958" s="237">
        <v>0</v>
      </c>
      <c r="T958" s="236">
        <f t="shared" si="155"/>
        <v>0</v>
      </c>
      <c r="U958" s="236">
        <f t="shared" si="156"/>
        <v>0</v>
      </c>
      <c r="V958" s="236">
        <f t="shared" si="157"/>
        <v>0</v>
      </c>
      <c r="W958" s="236">
        <f t="shared" si="158"/>
        <v>0</v>
      </c>
      <c r="X958" s="236">
        <f t="shared" si="159"/>
        <v>0</v>
      </c>
      <c r="Y958" s="238">
        <f t="shared" si="162"/>
        <v>0</v>
      </c>
      <c r="Z958" s="238">
        <f t="shared" si="163"/>
        <v>0</v>
      </c>
      <c r="AB958" s="219">
        <v>0</v>
      </c>
      <c r="AC958" s="462">
        <f t="shared" si="164"/>
        <v>0</v>
      </c>
    </row>
    <row r="959" spans="1:29" ht="18" x14ac:dyDescent="0.25">
      <c r="A959" s="191" t="s">
        <v>1298</v>
      </c>
      <c r="B959" s="228" t="s">
        <v>1417</v>
      </c>
      <c r="C959" s="193" t="s">
        <v>1418</v>
      </c>
      <c r="D959" s="193"/>
      <c r="E959" s="194">
        <v>25</v>
      </c>
      <c r="F959" s="229">
        <v>25</v>
      </c>
      <c r="G959" s="230" t="s">
        <v>33</v>
      </c>
      <c r="H959" s="231">
        <v>0</v>
      </c>
      <c r="I959" s="251">
        <v>0</v>
      </c>
      <c r="J959" s="232">
        <v>0</v>
      </c>
      <c r="K959" s="232">
        <v>0</v>
      </c>
      <c r="L959" s="233">
        <v>0</v>
      </c>
      <c r="M959" s="232">
        <f t="shared" si="160"/>
        <v>0</v>
      </c>
      <c r="N959" s="234">
        <v>0</v>
      </c>
      <c r="O959" s="232">
        <f t="shared" si="161"/>
        <v>0</v>
      </c>
      <c r="P959" s="243"/>
      <c r="Q959" s="216"/>
      <c r="R959" s="236">
        <f t="shared" si="154"/>
        <v>0</v>
      </c>
      <c r="S959" s="237">
        <v>0</v>
      </c>
      <c r="T959" s="236">
        <f t="shared" si="155"/>
        <v>0</v>
      </c>
      <c r="U959" s="236">
        <f t="shared" si="156"/>
        <v>0</v>
      </c>
      <c r="V959" s="236">
        <f t="shared" si="157"/>
        <v>0</v>
      </c>
      <c r="W959" s="236">
        <f t="shared" si="158"/>
        <v>0</v>
      </c>
      <c r="X959" s="236">
        <f t="shared" si="159"/>
        <v>0</v>
      </c>
      <c r="Y959" s="238">
        <f t="shared" si="162"/>
        <v>0</v>
      </c>
      <c r="Z959" s="238">
        <f t="shared" si="163"/>
        <v>0</v>
      </c>
      <c r="AB959" s="219">
        <v>0</v>
      </c>
      <c r="AC959" s="462">
        <f t="shared" si="164"/>
        <v>0</v>
      </c>
    </row>
    <row r="960" spans="1:29" ht="45" x14ac:dyDescent="0.25">
      <c r="A960" s="191" t="s">
        <v>228</v>
      </c>
      <c r="B960" s="228" t="s">
        <v>590</v>
      </c>
      <c r="C960" s="193" t="s">
        <v>591</v>
      </c>
      <c r="D960" s="193"/>
      <c r="E960" s="194">
        <v>591.6</v>
      </c>
      <c r="F960" s="229">
        <v>591.6</v>
      </c>
      <c r="G960" s="230" t="s">
        <v>33</v>
      </c>
      <c r="H960" s="231">
        <v>2</v>
      </c>
      <c r="I960" s="251">
        <v>0</v>
      </c>
      <c r="J960" s="232">
        <v>0</v>
      </c>
      <c r="K960" s="232">
        <v>0</v>
      </c>
      <c r="L960" s="233">
        <v>0</v>
      </c>
      <c r="M960" s="232">
        <f t="shared" si="160"/>
        <v>2</v>
      </c>
      <c r="N960" s="234">
        <v>2</v>
      </c>
      <c r="O960" s="232">
        <f t="shared" si="161"/>
        <v>0</v>
      </c>
      <c r="P960" s="243"/>
      <c r="Q960" s="216"/>
      <c r="R960" s="236">
        <f t="shared" si="154"/>
        <v>1183.2</v>
      </c>
      <c r="S960" s="237">
        <v>0</v>
      </c>
      <c r="T960" s="236">
        <f t="shared" si="155"/>
        <v>0</v>
      </c>
      <c r="U960" s="236">
        <f t="shared" si="156"/>
        <v>0</v>
      </c>
      <c r="V960" s="236">
        <f t="shared" si="157"/>
        <v>0</v>
      </c>
      <c r="W960" s="236">
        <f t="shared" si="158"/>
        <v>0</v>
      </c>
      <c r="X960" s="236">
        <f t="shared" si="159"/>
        <v>1183.2</v>
      </c>
      <c r="Y960" s="238">
        <f t="shared" si="162"/>
        <v>1183.2</v>
      </c>
      <c r="Z960" s="238">
        <f t="shared" si="163"/>
        <v>0</v>
      </c>
      <c r="AB960" s="219">
        <v>1183.2</v>
      </c>
      <c r="AC960" s="462">
        <f t="shared" si="164"/>
        <v>0</v>
      </c>
    </row>
    <row r="961" spans="1:29" ht="30" x14ac:dyDescent="0.25">
      <c r="A961" s="191" t="s">
        <v>228</v>
      </c>
      <c r="B961" s="228" t="s">
        <v>592</v>
      </c>
      <c r="C961" s="193" t="s">
        <v>593</v>
      </c>
      <c r="D961" s="193"/>
      <c r="E961" s="194">
        <v>1624</v>
      </c>
      <c r="F961" s="229">
        <v>1624</v>
      </c>
      <c r="G961" s="230" t="s">
        <v>33</v>
      </c>
      <c r="H961" s="231">
        <v>0</v>
      </c>
      <c r="I961" s="251">
        <v>0</v>
      </c>
      <c r="J961" s="232">
        <v>0</v>
      </c>
      <c r="K961" s="232">
        <v>0</v>
      </c>
      <c r="L961" s="233">
        <v>0</v>
      </c>
      <c r="M961" s="232">
        <f t="shared" si="160"/>
        <v>0</v>
      </c>
      <c r="N961" s="234">
        <v>0</v>
      </c>
      <c r="O961" s="232">
        <f t="shared" si="161"/>
        <v>0</v>
      </c>
      <c r="P961" s="243"/>
      <c r="Q961" s="216"/>
      <c r="R961" s="236">
        <f t="shared" si="154"/>
        <v>0</v>
      </c>
      <c r="S961" s="237">
        <v>0</v>
      </c>
      <c r="T961" s="236">
        <f t="shared" si="155"/>
        <v>0</v>
      </c>
      <c r="U961" s="236">
        <f t="shared" si="156"/>
        <v>0</v>
      </c>
      <c r="V961" s="236">
        <f t="shared" si="157"/>
        <v>0</v>
      </c>
      <c r="W961" s="236">
        <f t="shared" si="158"/>
        <v>0</v>
      </c>
      <c r="X961" s="236">
        <f t="shared" si="159"/>
        <v>0</v>
      </c>
      <c r="Y961" s="238">
        <f t="shared" si="162"/>
        <v>0</v>
      </c>
      <c r="Z961" s="238">
        <f t="shared" si="163"/>
        <v>0</v>
      </c>
      <c r="AB961" s="219">
        <v>0</v>
      </c>
      <c r="AC961" s="462">
        <f t="shared" si="164"/>
        <v>0</v>
      </c>
    </row>
    <row r="962" spans="1:29" ht="30" x14ac:dyDescent="0.25">
      <c r="A962" s="191" t="s">
        <v>2634</v>
      </c>
      <c r="B962" s="228" t="s">
        <v>594</v>
      </c>
      <c r="C962" s="202" t="s">
        <v>595</v>
      </c>
      <c r="D962" s="442" t="s">
        <v>2642</v>
      </c>
      <c r="E962" s="203">
        <v>97.61</v>
      </c>
      <c r="F962" s="250">
        <v>49.72</v>
      </c>
      <c r="G962" s="316" t="s">
        <v>33</v>
      </c>
      <c r="H962" s="317">
        <v>0</v>
      </c>
      <c r="I962" s="251">
        <v>1</v>
      </c>
      <c r="J962" s="251">
        <v>0</v>
      </c>
      <c r="K962" s="251">
        <v>1</v>
      </c>
      <c r="L962" s="318">
        <v>0</v>
      </c>
      <c r="M962" s="232">
        <f t="shared" si="160"/>
        <v>0</v>
      </c>
      <c r="N962" s="252">
        <v>0</v>
      </c>
      <c r="O962" s="232">
        <f t="shared" si="161"/>
        <v>0</v>
      </c>
      <c r="P962" s="320"/>
      <c r="Q962" s="216"/>
      <c r="R962" s="236">
        <f t="shared" si="154"/>
        <v>0</v>
      </c>
      <c r="S962" s="237">
        <v>0</v>
      </c>
      <c r="T962" s="348">
        <f t="shared" si="155"/>
        <v>49.72</v>
      </c>
      <c r="U962" s="236">
        <f t="shared" si="156"/>
        <v>0</v>
      </c>
      <c r="V962" s="236">
        <f t="shared" si="157"/>
        <v>49.72</v>
      </c>
      <c r="W962" s="236">
        <f t="shared" si="158"/>
        <v>0</v>
      </c>
      <c r="X962" s="236">
        <f t="shared" si="159"/>
        <v>0</v>
      </c>
      <c r="Y962" s="238">
        <f t="shared" si="162"/>
        <v>0</v>
      </c>
      <c r="Z962" s="238">
        <f t="shared" si="163"/>
        <v>0</v>
      </c>
      <c r="AB962" s="219">
        <v>0</v>
      </c>
      <c r="AC962" s="462">
        <f t="shared" si="164"/>
        <v>0</v>
      </c>
    </row>
    <row r="963" spans="1:29" ht="30" x14ac:dyDescent="0.25">
      <c r="A963" s="191" t="s">
        <v>228</v>
      </c>
      <c r="B963" s="228" t="s">
        <v>596</v>
      </c>
      <c r="C963" s="193" t="s">
        <v>597</v>
      </c>
      <c r="D963" s="219"/>
      <c r="E963" s="194">
        <v>147.9</v>
      </c>
      <c r="F963" s="229">
        <v>147.9</v>
      </c>
      <c r="G963" s="230" t="s">
        <v>33</v>
      </c>
      <c r="H963" s="231">
        <v>0</v>
      </c>
      <c r="I963" s="251">
        <v>0</v>
      </c>
      <c r="J963" s="232">
        <v>0</v>
      </c>
      <c r="K963" s="232">
        <v>0</v>
      </c>
      <c r="L963" s="233">
        <v>0</v>
      </c>
      <c r="M963" s="232">
        <f t="shared" si="160"/>
        <v>0</v>
      </c>
      <c r="N963" s="234">
        <v>0</v>
      </c>
      <c r="O963" s="232">
        <f t="shared" si="161"/>
        <v>0</v>
      </c>
      <c r="P963" s="243"/>
      <c r="Q963" s="216"/>
      <c r="R963" s="236">
        <f t="shared" si="154"/>
        <v>0</v>
      </c>
      <c r="S963" s="237">
        <v>0</v>
      </c>
      <c r="T963" s="236">
        <f t="shared" si="155"/>
        <v>0</v>
      </c>
      <c r="U963" s="236">
        <f t="shared" si="156"/>
        <v>0</v>
      </c>
      <c r="V963" s="236">
        <f t="shared" si="157"/>
        <v>0</v>
      </c>
      <c r="W963" s="236">
        <f t="shared" si="158"/>
        <v>0</v>
      </c>
      <c r="X963" s="236">
        <f t="shared" si="159"/>
        <v>0</v>
      </c>
      <c r="Y963" s="238">
        <f t="shared" si="162"/>
        <v>0</v>
      </c>
      <c r="Z963" s="238">
        <f t="shared" si="163"/>
        <v>0</v>
      </c>
      <c r="AB963" s="219">
        <v>0</v>
      </c>
      <c r="AC963" s="462">
        <f t="shared" si="164"/>
        <v>0</v>
      </c>
    </row>
    <row r="964" spans="1:29" ht="45" x14ac:dyDescent="0.25">
      <c r="A964" s="191" t="s">
        <v>1053</v>
      </c>
      <c r="B964" s="228" t="s">
        <v>1254</v>
      </c>
      <c r="C964" s="193" t="s">
        <v>1255</v>
      </c>
      <c r="D964" s="193"/>
      <c r="E964" s="194">
        <v>299</v>
      </c>
      <c r="F964" s="229">
        <v>299</v>
      </c>
      <c r="G964" s="230" t="s">
        <v>33</v>
      </c>
      <c r="H964" s="231">
        <v>0</v>
      </c>
      <c r="I964" s="251">
        <v>0</v>
      </c>
      <c r="J964" s="232">
        <v>0</v>
      </c>
      <c r="K964" s="232">
        <v>0</v>
      </c>
      <c r="L964" s="233">
        <v>0</v>
      </c>
      <c r="M964" s="232">
        <f t="shared" si="160"/>
        <v>0</v>
      </c>
      <c r="N964" s="234">
        <v>0</v>
      </c>
      <c r="O964" s="232">
        <f t="shared" si="161"/>
        <v>0</v>
      </c>
      <c r="P964" s="243"/>
      <c r="Q964" s="216"/>
      <c r="R964" s="236">
        <f t="shared" si="154"/>
        <v>0</v>
      </c>
      <c r="S964" s="237">
        <v>0</v>
      </c>
      <c r="T964" s="236">
        <f t="shared" si="155"/>
        <v>0</v>
      </c>
      <c r="U964" s="236">
        <f t="shared" si="156"/>
        <v>0</v>
      </c>
      <c r="V964" s="236">
        <f t="shared" si="157"/>
        <v>0</v>
      </c>
      <c r="W964" s="236">
        <f t="shared" si="158"/>
        <v>0</v>
      </c>
      <c r="X964" s="236">
        <f t="shared" si="159"/>
        <v>0</v>
      </c>
      <c r="Y964" s="238">
        <f t="shared" si="162"/>
        <v>0</v>
      </c>
      <c r="Z964" s="238">
        <f t="shared" si="163"/>
        <v>0</v>
      </c>
      <c r="AB964" s="219">
        <v>0</v>
      </c>
      <c r="AC964" s="462">
        <f t="shared" si="164"/>
        <v>0</v>
      </c>
    </row>
    <row r="965" spans="1:29" ht="45" x14ac:dyDescent="0.25">
      <c r="A965" s="191" t="s">
        <v>1053</v>
      </c>
      <c r="B965" s="228" t="s">
        <v>1256</v>
      </c>
      <c r="C965" s="193" t="s">
        <v>1257</v>
      </c>
      <c r="D965" s="193"/>
      <c r="E965" s="194">
        <v>449</v>
      </c>
      <c r="F965" s="229">
        <v>449</v>
      </c>
      <c r="G965" s="230" t="s">
        <v>33</v>
      </c>
      <c r="H965" s="231">
        <v>0</v>
      </c>
      <c r="I965" s="251">
        <v>0</v>
      </c>
      <c r="J965" s="232">
        <v>0</v>
      </c>
      <c r="K965" s="232">
        <v>0</v>
      </c>
      <c r="L965" s="232">
        <v>0</v>
      </c>
      <c r="M965" s="232">
        <f t="shared" si="160"/>
        <v>0</v>
      </c>
      <c r="N965" s="232">
        <v>0</v>
      </c>
      <c r="O965" s="232">
        <f t="shared" si="161"/>
        <v>0</v>
      </c>
      <c r="P965" s="243"/>
      <c r="Q965" s="216"/>
      <c r="R965" s="236">
        <f t="shared" si="154"/>
        <v>0</v>
      </c>
      <c r="S965" s="237">
        <v>0</v>
      </c>
      <c r="T965" s="236">
        <f t="shared" si="155"/>
        <v>0</v>
      </c>
      <c r="U965" s="236">
        <f t="shared" si="156"/>
        <v>0</v>
      </c>
      <c r="V965" s="236">
        <f t="shared" si="157"/>
        <v>0</v>
      </c>
      <c r="W965" s="236">
        <f t="shared" si="158"/>
        <v>0</v>
      </c>
      <c r="X965" s="236">
        <f t="shared" si="159"/>
        <v>0</v>
      </c>
      <c r="Y965" s="238">
        <f t="shared" si="162"/>
        <v>0</v>
      </c>
      <c r="Z965" s="238">
        <f t="shared" si="163"/>
        <v>0</v>
      </c>
      <c r="AB965" s="219">
        <v>0</v>
      </c>
      <c r="AC965" s="462">
        <f t="shared" si="164"/>
        <v>0</v>
      </c>
    </row>
    <row r="966" spans="1:29" ht="30" x14ac:dyDescent="0.25">
      <c r="A966" s="211" t="s">
        <v>27</v>
      </c>
      <c r="B966" s="260" t="s">
        <v>183</v>
      </c>
      <c r="C966" s="331" t="s">
        <v>184</v>
      </c>
      <c r="D966" s="494" t="s">
        <v>2658</v>
      </c>
      <c r="E966" s="332">
        <v>272.60000000000002</v>
      </c>
      <c r="F966" s="333">
        <v>725</v>
      </c>
      <c r="G966" s="334" t="s">
        <v>33</v>
      </c>
      <c r="H966" s="317">
        <v>0</v>
      </c>
      <c r="I966" s="251">
        <v>1</v>
      </c>
      <c r="J966" s="335">
        <v>0</v>
      </c>
      <c r="K966" s="251">
        <v>0</v>
      </c>
      <c r="L966" s="336">
        <v>0</v>
      </c>
      <c r="M966" s="232">
        <f t="shared" si="160"/>
        <v>1</v>
      </c>
      <c r="N966" s="337">
        <v>0</v>
      </c>
      <c r="O966" s="232">
        <f t="shared" si="161"/>
        <v>-1</v>
      </c>
      <c r="P966" s="320"/>
      <c r="Q966" s="216"/>
      <c r="R966" s="236">
        <f t="shared" si="154"/>
        <v>0</v>
      </c>
      <c r="S966" s="237">
        <v>0</v>
      </c>
      <c r="T966" s="489">
        <f t="shared" si="155"/>
        <v>725</v>
      </c>
      <c r="U966" s="236">
        <f t="shared" si="156"/>
        <v>0</v>
      </c>
      <c r="V966" s="236">
        <f t="shared" si="157"/>
        <v>0</v>
      </c>
      <c r="W966" s="236">
        <f t="shared" si="158"/>
        <v>0</v>
      </c>
      <c r="X966" s="236">
        <f t="shared" si="159"/>
        <v>725</v>
      </c>
      <c r="Y966" s="238">
        <f t="shared" si="162"/>
        <v>725</v>
      </c>
      <c r="Z966" s="238">
        <f t="shared" si="163"/>
        <v>0</v>
      </c>
      <c r="AB966" s="219">
        <v>0</v>
      </c>
      <c r="AC966" s="462">
        <f t="shared" si="164"/>
        <v>0</v>
      </c>
    </row>
    <row r="967" spans="1:29" ht="30" x14ac:dyDescent="0.25">
      <c r="A967" s="211" t="s">
        <v>27</v>
      </c>
      <c r="B967" s="228" t="s">
        <v>185</v>
      </c>
      <c r="C967" s="202" t="s">
        <v>186</v>
      </c>
      <c r="D967" s="491" t="s">
        <v>2658</v>
      </c>
      <c r="E967" s="203">
        <v>98.02</v>
      </c>
      <c r="F967" s="250">
        <v>100.92</v>
      </c>
      <c r="G967" s="316" t="s">
        <v>53</v>
      </c>
      <c r="H967" s="317">
        <v>50</v>
      </c>
      <c r="I967" s="251">
        <v>10</v>
      </c>
      <c r="J967" s="251">
        <v>0</v>
      </c>
      <c r="K967" s="251">
        <v>5</v>
      </c>
      <c r="L967" s="318">
        <v>0</v>
      </c>
      <c r="M967" s="232">
        <f t="shared" si="160"/>
        <v>55</v>
      </c>
      <c r="N967" s="252">
        <v>55</v>
      </c>
      <c r="O967" s="232">
        <f t="shared" si="161"/>
        <v>0</v>
      </c>
      <c r="P967" s="319"/>
      <c r="Q967" s="216"/>
      <c r="R967" s="236">
        <f t="shared" si="154"/>
        <v>4901</v>
      </c>
      <c r="S967" s="237">
        <v>145</v>
      </c>
      <c r="T967" s="489">
        <f t="shared" si="155"/>
        <v>1009.2</v>
      </c>
      <c r="U967" s="236">
        <f t="shared" si="156"/>
        <v>0</v>
      </c>
      <c r="V967" s="236">
        <f t="shared" si="157"/>
        <v>504.6</v>
      </c>
      <c r="W967" s="236">
        <f t="shared" si="158"/>
        <v>0</v>
      </c>
      <c r="X967" s="236">
        <f t="shared" si="159"/>
        <v>5550.5999999999995</v>
      </c>
      <c r="Y967" s="238">
        <f t="shared" si="162"/>
        <v>5550.6</v>
      </c>
      <c r="Z967" s="238">
        <f t="shared" si="163"/>
        <v>0</v>
      </c>
      <c r="AB967" s="219">
        <v>4901</v>
      </c>
      <c r="AC967" s="462">
        <f t="shared" si="164"/>
        <v>0</v>
      </c>
    </row>
    <row r="968" spans="1:29" ht="30" x14ac:dyDescent="0.25">
      <c r="A968" s="211" t="s">
        <v>189</v>
      </c>
      <c r="B968" s="228" t="s">
        <v>224</v>
      </c>
      <c r="C968" s="202" t="s">
        <v>225</v>
      </c>
      <c r="D968" s="491" t="s">
        <v>2661</v>
      </c>
      <c r="E968" s="203">
        <v>117.74</v>
      </c>
      <c r="F968" s="250">
        <v>117.74</v>
      </c>
      <c r="G968" s="316" t="s">
        <v>53</v>
      </c>
      <c r="H968" s="317">
        <v>287</v>
      </c>
      <c r="I968" s="251">
        <v>200</v>
      </c>
      <c r="J968" s="251">
        <v>0</v>
      </c>
      <c r="K968" s="251">
        <f>201</f>
        <v>201</v>
      </c>
      <c r="L968" s="318">
        <v>0</v>
      </c>
      <c r="M968" s="232">
        <f t="shared" si="160"/>
        <v>286</v>
      </c>
      <c r="N968" s="252">
        <v>91</v>
      </c>
      <c r="O968" s="232">
        <f t="shared" si="161"/>
        <v>-195</v>
      </c>
      <c r="P968" s="319"/>
      <c r="Q968" s="216"/>
      <c r="R968" s="236">
        <f t="shared" si="154"/>
        <v>33791.379999999997</v>
      </c>
      <c r="S968" s="237">
        <v>-4743.24</v>
      </c>
      <c r="T968" s="489">
        <f t="shared" si="155"/>
        <v>23548</v>
      </c>
      <c r="U968" s="236">
        <f t="shared" si="156"/>
        <v>0</v>
      </c>
      <c r="V968" s="236">
        <f t="shared" si="157"/>
        <v>23665.739999999998</v>
      </c>
      <c r="W968" s="236">
        <f t="shared" si="158"/>
        <v>0</v>
      </c>
      <c r="X968" s="236">
        <f t="shared" si="159"/>
        <v>28930.400000000001</v>
      </c>
      <c r="Y968" s="238">
        <f t="shared" si="162"/>
        <v>33673.64</v>
      </c>
      <c r="Z968" s="238">
        <f t="shared" si="163"/>
        <v>4743.239999999998</v>
      </c>
      <c r="AB968" s="219">
        <v>33791.380000000005</v>
      </c>
      <c r="AC968" s="462">
        <f t="shared" si="164"/>
        <v>0</v>
      </c>
    </row>
    <row r="969" spans="1:29" ht="18" x14ac:dyDescent="0.25">
      <c r="A969" s="211" t="s">
        <v>189</v>
      </c>
      <c r="B969" s="228" t="s">
        <v>226</v>
      </c>
      <c r="C969" s="202" t="s">
        <v>227</v>
      </c>
      <c r="D969" s="492" t="s">
        <v>2661</v>
      </c>
      <c r="E969" s="203">
        <v>164.72</v>
      </c>
      <c r="F969" s="250">
        <v>161.24</v>
      </c>
      <c r="G969" s="316" t="s">
        <v>33</v>
      </c>
      <c r="H969" s="317">
        <v>0</v>
      </c>
      <c r="I969" s="251">
        <v>2</v>
      </c>
      <c r="J969" s="251">
        <v>0</v>
      </c>
      <c r="K969" s="251">
        <v>2</v>
      </c>
      <c r="L969" s="318">
        <v>0</v>
      </c>
      <c r="M969" s="232">
        <f t="shared" si="160"/>
        <v>0</v>
      </c>
      <c r="N969" s="252">
        <v>0</v>
      </c>
      <c r="O969" s="232">
        <f t="shared" si="161"/>
        <v>0</v>
      </c>
      <c r="P969" s="319"/>
      <c r="Q969" s="216"/>
      <c r="R969" s="236">
        <f t="shared" ref="R969:R1032" si="165">H969*E969</f>
        <v>0</v>
      </c>
      <c r="S969" s="237">
        <v>0</v>
      </c>
      <c r="T969" s="489">
        <f t="shared" ref="T969:T1032" si="166">I969*F969</f>
        <v>322.48</v>
      </c>
      <c r="U969" s="236">
        <f t="shared" ref="U969:U1032" si="167">F969*J969</f>
        <v>0</v>
      </c>
      <c r="V969" s="236">
        <f t="shared" ref="V969:V1032" si="168">F969*K969</f>
        <v>322.48</v>
      </c>
      <c r="W969" s="236">
        <f t="shared" ref="W969:W1032" si="169">F969*L969</f>
        <v>0</v>
      </c>
      <c r="X969" s="236">
        <f t="shared" ref="X969:X1032" si="170">R969+S969+T969+U969-V969-W969</f>
        <v>0</v>
      </c>
      <c r="Y969" s="238">
        <f t="shared" si="162"/>
        <v>0</v>
      </c>
      <c r="Z969" s="238">
        <f t="shared" si="163"/>
        <v>0</v>
      </c>
      <c r="AB969" s="219">
        <v>0</v>
      </c>
      <c r="AC969" s="462">
        <f t="shared" si="164"/>
        <v>0</v>
      </c>
    </row>
    <row r="970" spans="1:29" ht="30" x14ac:dyDescent="0.25">
      <c r="A970" s="211" t="s">
        <v>1270</v>
      </c>
      <c r="B970" s="228" t="s">
        <v>1536</v>
      </c>
      <c r="C970" s="193" t="s">
        <v>1537</v>
      </c>
      <c r="D970" s="193"/>
      <c r="E970" s="194">
        <v>162</v>
      </c>
      <c r="F970" s="229">
        <v>162</v>
      </c>
      <c r="G970" s="230" t="s">
        <v>33</v>
      </c>
      <c r="H970" s="231">
        <v>0</v>
      </c>
      <c r="I970" s="232">
        <v>0</v>
      </c>
      <c r="J970" s="232">
        <v>0</v>
      </c>
      <c r="K970" s="232">
        <v>0</v>
      </c>
      <c r="L970" s="233">
        <v>0</v>
      </c>
      <c r="M970" s="232">
        <f t="shared" ref="M970:M1033" si="171">H970+I970+J970-K970-L970</f>
        <v>0</v>
      </c>
      <c r="N970" s="234">
        <v>0</v>
      </c>
      <c r="O970" s="232">
        <f t="shared" ref="O970:O1033" si="172">N970-M970</f>
        <v>0</v>
      </c>
      <c r="P970" s="243"/>
      <c r="Q970" s="216"/>
      <c r="R970" s="236">
        <f t="shared" si="165"/>
        <v>0</v>
      </c>
      <c r="S970" s="237">
        <v>0</v>
      </c>
      <c r="T970" s="236">
        <f t="shared" si="166"/>
        <v>0</v>
      </c>
      <c r="U970" s="236">
        <f t="shared" si="167"/>
        <v>0</v>
      </c>
      <c r="V970" s="236">
        <f t="shared" si="168"/>
        <v>0</v>
      </c>
      <c r="W970" s="236">
        <f t="shared" si="169"/>
        <v>0</v>
      </c>
      <c r="X970" s="236">
        <f t="shared" si="170"/>
        <v>0</v>
      </c>
      <c r="Y970" s="238">
        <f t="shared" ref="Y970:Y1033" si="173">M970*F970</f>
        <v>0</v>
      </c>
      <c r="Z970" s="238">
        <f t="shared" ref="Z970:Z1033" si="174">Y970-X970</f>
        <v>0</v>
      </c>
      <c r="AB970" s="219">
        <v>0</v>
      </c>
      <c r="AC970" s="462">
        <f t="shared" ref="AC970:AC1033" si="175">AB970-R970</f>
        <v>0</v>
      </c>
    </row>
    <row r="971" spans="1:29" ht="30" x14ac:dyDescent="0.25">
      <c r="A971" s="211" t="s">
        <v>1739</v>
      </c>
      <c r="B971" s="228" t="s">
        <v>1865</v>
      </c>
      <c r="C971" s="193" t="s">
        <v>1866</v>
      </c>
      <c r="D971" s="193"/>
      <c r="E971" s="194">
        <v>1309.18</v>
      </c>
      <c r="F971" s="229">
        <v>1309.18</v>
      </c>
      <c r="G971" s="230" t="s">
        <v>33</v>
      </c>
      <c r="H971" s="231">
        <v>0</v>
      </c>
      <c r="I971" s="232">
        <v>0</v>
      </c>
      <c r="J971" s="232">
        <v>0</v>
      </c>
      <c r="K971" s="232">
        <v>0</v>
      </c>
      <c r="L971" s="233">
        <v>0</v>
      </c>
      <c r="M971" s="232">
        <f t="shared" si="171"/>
        <v>0</v>
      </c>
      <c r="N971" s="234">
        <v>0</v>
      </c>
      <c r="O971" s="232">
        <f t="shared" si="172"/>
        <v>0</v>
      </c>
      <c r="P971" s="243"/>
      <c r="Q971" s="216"/>
      <c r="R971" s="236">
        <f t="shared" si="165"/>
        <v>0</v>
      </c>
      <c r="S971" s="237">
        <v>0</v>
      </c>
      <c r="T971" s="236">
        <f t="shared" si="166"/>
        <v>0</v>
      </c>
      <c r="U971" s="236">
        <f t="shared" si="167"/>
        <v>0</v>
      </c>
      <c r="V971" s="236">
        <f t="shared" si="168"/>
        <v>0</v>
      </c>
      <c r="W971" s="236">
        <f t="shared" si="169"/>
        <v>0</v>
      </c>
      <c r="X971" s="236">
        <f t="shared" si="170"/>
        <v>0</v>
      </c>
      <c r="Y971" s="238">
        <f t="shared" si="173"/>
        <v>0</v>
      </c>
      <c r="Z971" s="238">
        <f t="shared" si="174"/>
        <v>0</v>
      </c>
      <c r="AB971" s="219">
        <v>0</v>
      </c>
      <c r="AC971" s="462">
        <f t="shared" si="175"/>
        <v>0</v>
      </c>
    </row>
    <row r="972" spans="1:29" ht="30" x14ac:dyDescent="0.25">
      <c r="A972" s="211"/>
      <c r="B972" s="228" t="s">
        <v>1867</v>
      </c>
      <c r="C972" s="193" t="s">
        <v>1868</v>
      </c>
      <c r="D972" s="193"/>
      <c r="E972" s="194">
        <v>2308.4</v>
      </c>
      <c r="F972" s="229">
        <v>2308.4</v>
      </c>
      <c r="G972" s="230" t="s">
        <v>33</v>
      </c>
      <c r="H972" s="231">
        <v>0</v>
      </c>
      <c r="I972" s="232">
        <v>0</v>
      </c>
      <c r="J972" s="232">
        <v>0</v>
      </c>
      <c r="K972" s="232">
        <v>0</v>
      </c>
      <c r="L972" s="233">
        <v>0</v>
      </c>
      <c r="M972" s="232">
        <f t="shared" si="171"/>
        <v>0</v>
      </c>
      <c r="N972" s="234">
        <v>0</v>
      </c>
      <c r="O972" s="232">
        <f t="shared" si="172"/>
        <v>0</v>
      </c>
      <c r="P972" s="243"/>
      <c r="Q972" s="216"/>
      <c r="R972" s="236">
        <f t="shared" si="165"/>
        <v>0</v>
      </c>
      <c r="S972" s="237">
        <v>0</v>
      </c>
      <c r="T972" s="236">
        <f t="shared" si="166"/>
        <v>0</v>
      </c>
      <c r="U972" s="236">
        <f t="shared" si="167"/>
        <v>0</v>
      </c>
      <c r="V972" s="236">
        <f t="shared" si="168"/>
        <v>0</v>
      </c>
      <c r="W972" s="236">
        <f t="shared" si="169"/>
        <v>0</v>
      </c>
      <c r="X972" s="236">
        <f t="shared" si="170"/>
        <v>0</v>
      </c>
      <c r="Y972" s="238">
        <f t="shared" si="173"/>
        <v>0</v>
      </c>
      <c r="Z972" s="238">
        <f t="shared" si="174"/>
        <v>0</v>
      </c>
      <c r="AB972" s="219">
        <v>0</v>
      </c>
      <c r="AC972" s="462">
        <f t="shared" si="175"/>
        <v>0</v>
      </c>
    </row>
    <row r="973" spans="1:29" ht="30" x14ac:dyDescent="0.25">
      <c r="A973" s="211" t="s">
        <v>1270</v>
      </c>
      <c r="B973" s="228" t="s">
        <v>1538</v>
      </c>
      <c r="C973" s="193" t="s">
        <v>1539</v>
      </c>
      <c r="D973" s="193"/>
      <c r="E973" s="194">
        <v>190.14</v>
      </c>
      <c r="F973" s="229">
        <v>190.14</v>
      </c>
      <c r="G973" s="230" t="s">
        <v>33</v>
      </c>
      <c r="H973" s="231">
        <v>0</v>
      </c>
      <c r="I973" s="232">
        <v>0</v>
      </c>
      <c r="J973" s="232">
        <v>0</v>
      </c>
      <c r="K973" s="232">
        <v>0</v>
      </c>
      <c r="L973" s="233">
        <v>0</v>
      </c>
      <c r="M973" s="232">
        <f t="shared" si="171"/>
        <v>0</v>
      </c>
      <c r="N973" s="234">
        <v>0</v>
      </c>
      <c r="O973" s="232">
        <f t="shared" si="172"/>
        <v>0</v>
      </c>
      <c r="P973" s="243"/>
      <c r="Q973" s="216"/>
      <c r="R973" s="236">
        <f t="shared" si="165"/>
        <v>0</v>
      </c>
      <c r="S973" s="237">
        <v>0</v>
      </c>
      <c r="T973" s="236">
        <f t="shared" si="166"/>
        <v>0</v>
      </c>
      <c r="U973" s="236">
        <f t="shared" si="167"/>
        <v>0</v>
      </c>
      <c r="V973" s="236">
        <f t="shared" si="168"/>
        <v>0</v>
      </c>
      <c r="W973" s="236">
        <f t="shared" si="169"/>
        <v>0</v>
      </c>
      <c r="X973" s="236">
        <f t="shared" si="170"/>
        <v>0</v>
      </c>
      <c r="Y973" s="238">
        <f t="shared" si="173"/>
        <v>0</v>
      </c>
      <c r="Z973" s="238">
        <f t="shared" si="174"/>
        <v>0</v>
      </c>
      <c r="AB973" s="219">
        <v>0</v>
      </c>
      <c r="AC973" s="462">
        <f t="shared" si="175"/>
        <v>0</v>
      </c>
    </row>
    <row r="974" spans="1:29" ht="30" x14ac:dyDescent="0.25">
      <c r="A974" s="211" t="s">
        <v>1741</v>
      </c>
      <c r="B974" s="228" t="s">
        <v>1746</v>
      </c>
      <c r="C974" s="193" t="s">
        <v>1747</v>
      </c>
      <c r="D974" s="193"/>
      <c r="E974" s="194">
        <v>371.2</v>
      </c>
      <c r="F974" s="229">
        <v>371.2</v>
      </c>
      <c r="G974" s="230" t="s">
        <v>33</v>
      </c>
      <c r="H974" s="231">
        <v>1</v>
      </c>
      <c r="I974" s="232">
        <v>0</v>
      </c>
      <c r="J974" s="232">
        <v>0</v>
      </c>
      <c r="K974" s="232">
        <v>0</v>
      </c>
      <c r="L974" s="233">
        <v>0</v>
      </c>
      <c r="M974" s="232">
        <f t="shared" si="171"/>
        <v>1</v>
      </c>
      <c r="N974" s="234">
        <v>1</v>
      </c>
      <c r="O974" s="232">
        <f t="shared" si="172"/>
        <v>0</v>
      </c>
      <c r="P974" s="243"/>
      <c r="Q974" s="216"/>
      <c r="R974" s="236">
        <f t="shared" si="165"/>
        <v>371.2</v>
      </c>
      <c r="S974" s="237">
        <v>0</v>
      </c>
      <c r="T974" s="236">
        <f t="shared" si="166"/>
        <v>0</v>
      </c>
      <c r="U974" s="236">
        <f t="shared" si="167"/>
        <v>0</v>
      </c>
      <c r="V974" s="236">
        <f t="shared" si="168"/>
        <v>0</v>
      </c>
      <c r="W974" s="236">
        <f t="shared" si="169"/>
        <v>0</v>
      </c>
      <c r="X974" s="236">
        <f t="shared" si="170"/>
        <v>371.2</v>
      </c>
      <c r="Y974" s="238">
        <f t="shared" si="173"/>
        <v>371.2</v>
      </c>
      <c r="Z974" s="238">
        <f t="shared" si="174"/>
        <v>0</v>
      </c>
      <c r="AB974" s="219">
        <v>371.2</v>
      </c>
      <c r="AC974" s="462">
        <f t="shared" si="175"/>
        <v>0</v>
      </c>
    </row>
    <row r="975" spans="1:29" ht="30" x14ac:dyDescent="0.25">
      <c r="A975" s="211" t="s">
        <v>1053</v>
      </c>
      <c r="B975" s="228" t="s">
        <v>1258</v>
      </c>
      <c r="C975" s="193" t="s">
        <v>1259</v>
      </c>
      <c r="D975" s="193"/>
      <c r="E975" s="194">
        <v>19</v>
      </c>
      <c r="F975" s="229">
        <v>19</v>
      </c>
      <c r="G975" s="230" t="s">
        <v>33</v>
      </c>
      <c r="H975" s="231">
        <v>0</v>
      </c>
      <c r="I975" s="232">
        <v>0</v>
      </c>
      <c r="J975" s="232">
        <v>0</v>
      </c>
      <c r="K975" s="232">
        <v>0</v>
      </c>
      <c r="L975" s="233">
        <v>0</v>
      </c>
      <c r="M975" s="232">
        <f t="shared" si="171"/>
        <v>0</v>
      </c>
      <c r="N975" s="234">
        <v>0</v>
      </c>
      <c r="O975" s="232">
        <f t="shared" si="172"/>
        <v>0</v>
      </c>
      <c r="P975" s="243"/>
      <c r="Q975" s="216"/>
      <c r="R975" s="236">
        <f t="shared" si="165"/>
        <v>0</v>
      </c>
      <c r="S975" s="237">
        <v>0</v>
      </c>
      <c r="T975" s="236">
        <f t="shared" si="166"/>
        <v>0</v>
      </c>
      <c r="U975" s="236">
        <f t="shared" si="167"/>
        <v>0</v>
      </c>
      <c r="V975" s="236">
        <f t="shared" si="168"/>
        <v>0</v>
      </c>
      <c r="W975" s="236">
        <f t="shared" si="169"/>
        <v>0</v>
      </c>
      <c r="X975" s="236">
        <f t="shared" si="170"/>
        <v>0</v>
      </c>
      <c r="Y975" s="238">
        <f t="shared" si="173"/>
        <v>0</v>
      </c>
      <c r="Z975" s="238">
        <f t="shared" si="174"/>
        <v>0</v>
      </c>
      <c r="AB975" s="219">
        <v>0</v>
      </c>
      <c r="AC975" s="462">
        <f t="shared" si="175"/>
        <v>0</v>
      </c>
    </row>
    <row r="976" spans="1:29" ht="30" x14ac:dyDescent="0.25">
      <c r="A976" s="211" t="s">
        <v>1053</v>
      </c>
      <c r="B976" s="228" t="s">
        <v>1260</v>
      </c>
      <c r="C976" s="193" t="s">
        <v>1261</v>
      </c>
      <c r="D976" s="193"/>
      <c r="E976" s="194">
        <v>35</v>
      </c>
      <c r="F976" s="229">
        <v>35</v>
      </c>
      <c r="G976" s="230" t="s">
        <v>33</v>
      </c>
      <c r="H976" s="231">
        <v>0</v>
      </c>
      <c r="I976" s="232">
        <v>0</v>
      </c>
      <c r="J976" s="232">
        <v>0</v>
      </c>
      <c r="K976" s="232">
        <v>0</v>
      </c>
      <c r="L976" s="233">
        <v>0</v>
      </c>
      <c r="M976" s="232">
        <f t="shared" si="171"/>
        <v>0</v>
      </c>
      <c r="N976" s="234">
        <v>0</v>
      </c>
      <c r="O976" s="232">
        <f t="shared" si="172"/>
        <v>0</v>
      </c>
      <c r="P976" s="243"/>
      <c r="Q976" s="216"/>
      <c r="R976" s="236">
        <f t="shared" si="165"/>
        <v>0</v>
      </c>
      <c r="S976" s="237">
        <v>0</v>
      </c>
      <c r="T976" s="236">
        <f t="shared" si="166"/>
        <v>0</v>
      </c>
      <c r="U976" s="236">
        <f t="shared" si="167"/>
        <v>0</v>
      </c>
      <c r="V976" s="236">
        <f t="shared" si="168"/>
        <v>0</v>
      </c>
      <c r="W976" s="236">
        <f t="shared" si="169"/>
        <v>0</v>
      </c>
      <c r="X976" s="236">
        <f t="shared" si="170"/>
        <v>0</v>
      </c>
      <c r="Y976" s="238">
        <f t="shared" si="173"/>
        <v>0</v>
      </c>
      <c r="Z976" s="238">
        <f t="shared" si="174"/>
        <v>0</v>
      </c>
      <c r="AB976" s="219">
        <v>0</v>
      </c>
      <c r="AC976" s="462">
        <f t="shared" si="175"/>
        <v>0</v>
      </c>
    </row>
    <row r="977" spans="1:29" ht="30" x14ac:dyDescent="0.25">
      <c r="A977" s="191" t="s">
        <v>1298</v>
      </c>
      <c r="B977" s="228" t="s">
        <v>1419</v>
      </c>
      <c r="C977" s="193" t="s">
        <v>1420</v>
      </c>
      <c r="D977" s="193"/>
      <c r="E977" s="194">
        <v>49</v>
      </c>
      <c r="F977" s="229">
        <v>49</v>
      </c>
      <c r="G977" s="230" t="s">
        <v>33</v>
      </c>
      <c r="H977" s="231">
        <v>0</v>
      </c>
      <c r="I977" s="232">
        <v>0</v>
      </c>
      <c r="J977" s="232">
        <v>0</v>
      </c>
      <c r="K977" s="232">
        <v>0</v>
      </c>
      <c r="L977" s="233">
        <v>0</v>
      </c>
      <c r="M977" s="232">
        <f t="shared" si="171"/>
        <v>0</v>
      </c>
      <c r="N977" s="234">
        <v>0</v>
      </c>
      <c r="O977" s="232">
        <f t="shared" si="172"/>
        <v>0</v>
      </c>
      <c r="P977" s="243"/>
      <c r="Q977" s="216"/>
      <c r="R977" s="236">
        <f t="shared" si="165"/>
        <v>0</v>
      </c>
      <c r="S977" s="237">
        <v>0</v>
      </c>
      <c r="T977" s="236">
        <f t="shared" si="166"/>
        <v>0</v>
      </c>
      <c r="U977" s="236">
        <f t="shared" si="167"/>
        <v>0</v>
      </c>
      <c r="V977" s="236">
        <f t="shared" si="168"/>
        <v>0</v>
      </c>
      <c r="W977" s="236">
        <f t="shared" si="169"/>
        <v>0</v>
      </c>
      <c r="X977" s="236">
        <f t="shared" si="170"/>
        <v>0</v>
      </c>
      <c r="Y977" s="238">
        <f t="shared" si="173"/>
        <v>0</v>
      </c>
      <c r="Z977" s="238">
        <f t="shared" si="174"/>
        <v>0</v>
      </c>
      <c r="AB977" s="219">
        <v>0</v>
      </c>
      <c r="AC977" s="462">
        <f t="shared" si="175"/>
        <v>0</v>
      </c>
    </row>
    <row r="978" spans="1:29" ht="30" x14ac:dyDescent="0.25">
      <c r="A978" s="191" t="s">
        <v>228</v>
      </c>
      <c r="B978" s="228" t="s">
        <v>598</v>
      </c>
      <c r="C978" s="193" t="s">
        <v>599</v>
      </c>
      <c r="D978" s="193"/>
      <c r="E978" s="194">
        <v>0</v>
      </c>
      <c r="F978" s="229">
        <v>0</v>
      </c>
      <c r="G978" s="230" t="s">
        <v>33</v>
      </c>
      <c r="H978" s="231">
        <v>0</v>
      </c>
      <c r="I978" s="232">
        <v>0</v>
      </c>
      <c r="J978" s="232">
        <v>0</v>
      </c>
      <c r="K978" s="232">
        <v>0</v>
      </c>
      <c r="L978" s="233">
        <v>0</v>
      </c>
      <c r="M978" s="232">
        <f t="shared" si="171"/>
        <v>0</v>
      </c>
      <c r="N978" s="234">
        <v>0</v>
      </c>
      <c r="O978" s="232">
        <f t="shared" si="172"/>
        <v>0</v>
      </c>
      <c r="P978" s="243"/>
      <c r="Q978" s="216"/>
      <c r="R978" s="236">
        <f t="shared" si="165"/>
        <v>0</v>
      </c>
      <c r="S978" s="237">
        <v>0</v>
      </c>
      <c r="T978" s="236">
        <f t="shared" si="166"/>
        <v>0</v>
      </c>
      <c r="U978" s="236">
        <f t="shared" si="167"/>
        <v>0</v>
      </c>
      <c r="V978" s="236">
        <f t="shared" si="168"/>
        <v>0</v>
      </c>
      <c r="W978" s="236">
        <f t="shared" si="169"/>
        <v>0</v>
      </c>
      <c r="X978" s="236">
        <f t="shared" si="170"/>
        <v>0</v>
      </c>
      <c r="Y978" s="238">
        <f t="shared" si="173"/>
        <v>0</v>
      </c>
      <c r="Z978" s="238">
        <f t="shared" si="174"/>
        <v>0</v>
      </c>
      <c r="AB978" s="219">
        <v>0</v>
      </c>
      <c r="AC978" s="462">
        <f t="shared" si="175"/>
        <v>0</v>
      </c>
    </row>
    <row r="979" spans="1:29" ht="30" x14ac:dyDescent="0.25">
      <c r="A979" s="191" t="s">
        <v>228</v>
      </c>
      <c r="B979" s="228" t="s">
        <v>600</v>
      </c>
      <c r="C979" s="193" t="s">
        <v>601</v>
      </c>
      <c r="D979" s="193"/>
      <c r="E979" s="194">
        <v>0</v>
      </c>
      <c r="F979" s="229">
        <v>0</v>
      </c>
      <c r="G979" s="230" t="s">
        <v>33</v>
      </c>
      <c r="H979" s="231">
        <v>0</v>
      </c>
      <c r="I979" s="232">
        <v>0</v>
      </c>
      <c r="J979" s="232">
        <v>0</v>
      </c>
      <c r="K979" s="232">
        <v>0</v>
      </c>
      <c r="L979" s="233">
        <v>0</v>
      </c>
      <c r="M979" s="232">
        <f t="shared" si="171"/>
        <v>0</v>
      </c>
      <c r="N979" s="234">
        <v>0</v>
      </c>
      <c r="O979" s="232">
        <f t="shared" si="172"/>
        <v>0</v>
      </c>
      <c r="P979" s="243"/>
      <c r="Q979" s="216"/>
      <c r="R979" s="236">
        <f t="shared" si="165"/>
        <v>0</v>
      </c>
      <c r="S979" s="237">
        <v>0</v>
      </c>
      <c r="T979" s="236">
        <f t="shared" si="166"/>
        <v>0</v>
      </c>
      <c r="U979" s="236">
        <f t="shared" si="167"/>
        <v>0</v>
      </c>
      <c r="V979" s="236">
        <f t="shared" si="168"/>
        <v>0</v>
      </c>
      <c r="W979" s="236">
        <f t="shared" si="169"/>
        <v>0</v>
      </c>
      <c r="X979" s="236">
        <f t="shared" si="170"/>
        <v>0</v>
      </c>
      <c r="Y979" s="238">
        <f t="shared" si="173"/>
        <v>0</v>
      </c>
      <c r="Z979" s="238">
        <f t="shared" si="174"/>
        <v>0</v>
      </c>
      <c r="AB979" s="219">
        <v>0</v>
      </c>
      <c r="AC979" s="462">
        <f t="shared" si="175"/>
        <v>0</v>
      </c>
    </row>
    <row r="980" spans="1:29" ht="30" x14ac:dyDescent="0.25">
      <c r="A980" s="191" t="s">
        <v>228</v>
      </c>
      <c r="B980" s="228" t="s">
        <v>602</v>
      </c>
      <c r="C980" s="193" t="s">
        <v>603</v>
      </c>
      <c r="D980" s="193"/>
      <c r="E980" s="194">
        <v>89.7</v>
      </c>
      <c r="F980" s="229">
        <v>89.7</v>
      </c>
      <c r="G980" s="230" t="s">
        <v>33</v>
      </c>
      <c r="H980" s="231">
        <v>0</v>
      </c>
      <c r="I980" s="232">
        <v>0</v>
      </c>
      <c r="J980" s="232">
        <v>0</v>
      </c>
      <c r="K980" s="232">
        <v>0</v>
      </c>
      <c r="L980" s="233">
        <v>0</v>
      </c>
      <c r="M980" s="232">
        <f t="shared" si="171"/>
        <v>0</v>
      </c>
      <c r="N980" s="234">
        <v>0</v>
      </c>
      <c r="O980" s="232">
        <f t="shared" si="172"/>
        <v>0</v>
      </c>
      <c r="P980" s="243"/>
      <c r="Q980" s="216"/>
      <c r="R980" s="236">
        <f t="shared" si="165"/>
        <v>0</v>
      </c>
      <c r="S980" s="237">
        <v>0</v>
      </c>
      <c r="T980" s="236">
        <f t="shared" si="166"/>
        <v>0</v>
      </c>
      <c r="U980" s="236">
        <f t="shared" si="167"/>
        <v>0</v>
      </c>
      <c r="V980" s="236">
        <f t="shared" si="168"/>
        <v>0</v>
      </c>
      <c r="W980" s="236">
        <f t="shared" si="169"/>
        <v>0</v>
      </c>
      <c r="X980" s="236">
        <f t="shared" si="170"/>
        <v>0</v>
      </c>
      <c r="Y980" s="238">
        <f t="shared" si="173"/>
        <v>0</v>
      </c>
      <c r="Z980" s="238">
        <f t="shared" si="174"/>
        <v>0</v>
      </c>
      <c r="AB980" s="219">
        <v>0</v>
      </c>
      <c r="AC980" s="462">
        <f t="shared" si="175"/>
        <v>0</v>
      </c>
    </row>
    <row r="981" spans="1:29" ht="30" x14ac:dyDescent="0.25">
      <c r="A981" s="191" t="s">
        <v>1298</v>
      </c>
      <c r="B981" s="228" t="s">
        <v>1421</v>
      </c>
      <c r="C981" s="193" t="s">
        <v>1422</v>
      </c>
      <c r="D981" s="193"/>
      <c r="E981" s="194">
        <v>458.2</v>
      </c>
      <c r="F981" s="229">
        <v>458.2</v>
      </c>
      <c r="G981" s="230" t="s">
        <v>33</v>
      </c>
      <c r="H981" s="231">
        <v>0</v>
      </c>
      <c r="I981" s="232">
        <v>0</v>
      </c>
      <c r="J981" s="232">
        <v>0</v>
      </c>
      <c r="K981" s="232">
        <v>0</v>
      </c>
      <c r="L981" s="233">
        <v>0</v>
      </c>
      <c r="M981" s="232">
        <f t="shared" si="171"/>
        <v>0</v>
      </c>
      <c r="N981" s="234">
        <v>0</v>
      </c>
      <c r="O981" s="232">
        <f t="shared" si="172"/>
        <v>0</v>
      </c>
      <c r="P981" s="243"/>
      <c r="Q981" s="216"/>
      <c r="R981" s="236">
        <f t="shared" si="165"/>
        <v>0</v>
      </c>
      <c r="S981" s="237">
        <v>0</v>
      </c>
      <c r="T981" s="236">
        <f t="shared" si="166"/>
        <v>0</v>
      </c>
      <c r="U981" s="236">
        <f t="shared" si="167"/>
        <v>0</v>
      </c>
      <c r="V981" s="236">
        <f t="shared" si="168"/>
        <v>0</v>
      </c>
      <c r="W981" s="236">
        <f t="shared" si="169"/>
        <v>0</v>
      </c>
      <c r="X981" s="236">
        <f t="shared" si="170"/>
        <v>0</v>
      </c>
      <c r="Y981" s="238">
        <f t="shared" si="173"/>
        <v>0</v>
      </c>
      <c r="Z981" s="238">
        <f t="shared" si="174"/>
        <v>0</v>
      </c>
      <c r="AB981" s="219">
        <v>0</v>
      </c>
      <c r="AC981" s="462">
        <f t="shared" si="175"/>
        <v>0</v>
      </c>
    </row>
    <row r="982" spans="1:29" ht="30" x14ac:dyDescent="0.25">
      <c r="A982" s="191" t="s">
        <v>228</v>
      </c>
      <c r="B982" s="228" t="s">
        <v>604</v>
      </c>
      <c r="C982" s="193" t="s">
        <v>605</v>
      </c>
      <c r="D982" s="193"/>
      <c r="E982" s="194">
        <v>1595</v>
      </c>
      <c r="F982" s="229">
        <v>1595</v>
      </c>
      <c r="G982" s="230" t="s">
        <v>33</v>
      </c>
      <c r="H982" s="231">
        <v>2</v>
      </c>
      <c r="I982" s="232">
        <v>0</v>
      </c>
      <c r="J982" s="232">
        <v>0</v>
      </c>
      <c r="K982" s="232">
        <v>0</v>
      </c>
      <c r="L982" s="233">
        <v>0</v>
      </c>
      <c r="M982" s="232">
        <f t="shared" si="171"/>
        <v>2</v>
      </c>
      <c r="N982" s="234">
        <v>2</v>
      </c>
      <c r="O982" s="232">
        <f t="shared" si="172"/>
        <v>0</v>
      </c>
      <c r="P982" s="243"/>
      <c r="Q982" s="216"/>
      <c r="R982" s="236">
        <f t="shared" si="165"/>
        <v>3190</v>
      </c>
      <c r="S982" s="237">
        <v>0</v>
      </c>
      <c r="T982" s="236">
        <f t="shared" si="166"/>
        <v>0</v>
      </c>
      <c r="U982" s="236">
        <f t="shared" si="167"/>
        <v>0</v>
      </c>
      <c r="V982" s="236">
        <f t="shared" si="168"/>
        <v>0</v>
      </c>
      <c r="W982" s="236">
        <f t="shared" si="169"/>
        <v>0</v>
      </c>
      <c r="X982" s="236">
        <f t="shared" si="170"/>
        <v>3190</v>
      </c>
      <c r="Y982" s="238">
        <f t="shared" si="173"/>
        <v>3190</v>
      </c>
      <c r="Z982" s="238">
        <f t="shared" si="174"/>
        <v>0</v>
      </c>
      <c r="AB982" s="219">
        <v>3190</v>
      </c>
      <c r="AC982" s="462">
        <f t="shared" si="175"/>
        <v>0</v>
      </c>
    </row>
    <row r="983" spans="1:29" ht="30" x14ac:dyDescent="0.25">
      <c r="A983" s="191" t="s">
        <v>1053</v>
      </c>
      <c r="B983" s="228" t="s">
        <v>1262</v>
      </c>
      <c r="C983" s="193" t="s">
        <v>1263</v>
      </c>
      <c r="D983" s="193"/>
      <c r="E983" s="194">
        <v>54.47</v>
      </c>
      <c r="F983" s="229">
        <v>54.47</v>
      </c>
      <c r="G983" s="230" t="s">
        <v>33</v>
      </c>
      <c r="H983" s="231">
        <v>44</v>
      </c>
      <c r="I983" s="232">
        <v>0</v>
      </c>
      <c r="J983" s="232">
        <v>0</v>
      </c>
      <c r="K983" s="232">
        <v>10</v>
      </c>
      <c r="L983" s="233">
        <v>0</v>
      </c>
      <c r="M983" s="232">
        <f t="shared" si="171"/>
        <v>34</v>
      </c>
      <c r="N983" s="234">
        <v>34</v>
      </c>
      <c r="O983" s="232">
        <f t="shared" si="172"/>
        <v>0</v>
      </c>
      <c r="P983" s="243"/>
      <c r="Q983" s="216"/>
      <c r="R983" s="236">
        <f t="shared" si="165"/>
        <v>2396.6799999999998</v>
      </c>
      <c r="S983" s="237">
        <v>0</v>
      </c>
      <c r="T983" s="236">
        <f t="shared" si="166"/>
        <v>0</v>
      </c>
      <c r="U983" s="236">
        <f t="shared" si="167"/>
        <v>0</v>
      </c>
      <c r="V983" s="236">
        <f t="shared" si="168"/>
        <v>544.70000000000005</v>
      </c>
      <c r="W983" s="236">
        <f t="shared" si="169"/>
        <v>0</v>
      </c>
      <c r="X983" s="236">
        <f t="shared" si="170"/>
        <v>1851.9799999999998</v>
      </c>
      <c r="Y983" s="238">
        <f t="shared" si="173"/>
        <v>1851.98</v>
      </c>
      <c r="Z983" s="238">
        <f t="shared" si="174"/>
        <v>0</v>
      </c>
      <c r="AB983" s="219">
        <v>2396.6799999999998</v>
      </c>
      <c r="AC983" s="462">
        <f t="shared" si="175"/>
        <v>0</v>
      </c>
    </row>
    <row r="984" spans="1:29" ht="18" x14ac:dyDescent="0.25">
      <c r="A984" s="191" t="s">
        <v>228</v>
      </c>
      <c r="B984" s="228" t="s">
        <v>606</v>
      </c>
      <c r="C984" s="193" t="s">
        <v>607</v>
      </c>
      <c r="D984" s="193"/>
      <c r="E984" s="194">
        <v>90</v>
      </c>
      <c r="F984" s="229">
        <v>90</v>
      </c>
      <c r="G984" s="230" t="s">
        <v>33</v>
      </c>
      <c r="H984" s="231">
        <v>0</v>
      </c>
      <c r="I984" s="232">
        <v>0</v>
      </c>
      <c r="J984" s="232">
        <v>0</v>
      </c>
      <c r="K984" s="232">
        <v>0</v>
      </c>
      <c r="L984" s="233">
        <v>0</v>
      </c>
      <c r="M984" s="232">
        <f t="shared" si="171"/>
        <v>0</v>
      </c>
      <c r="N984" s="234">
        <v>0</v>
      </c>
      <c r="O984" s="232">
        <f t="shared" si="172"/>
        <v>0</v>
      </c>
      <c r="P984" s="243"/>
      <c r="Q984" s="216"/>
      <c r="R984" s="236">
        <f t="shared" si="165"/>
        <v>0</v>
      </c>
      <c r="S984" s="237">
        <v>0</v>
      </c>
      <c r="T984" s="236">
        <f t="shared" si="166"/>
        <v>0</v>
      </c>
      <c r="U984" s="236">
        <f t="shared" si="167"/>
        <v>0</v>
      </c>
      <c r="V984" s="236">
        <f t="shared" si="168"/>
        <v>0</v>
      </c>
      <c r="W984" s="236">
        <f t="shared" si="169"/>
        <v>0</v>
      </c>
      <c r="X984" s="236">
        <f t="shared" si="170"/>
        <v>0</v>
      </c>
      <c r="Y984" s="238">
        <f t="shared" si="173"/>
        <v>0</v>
      </c>
      <c r="Z984" s="238">
        <f t="shared" si="174"/>
        <v>0</v>
      </c>
      <c r="AB984" s="219">
        <v>0</v>
      </c>
      <c r="AC984" s="462">
        <f t="shared" si="175"/>
        <v>0</v>
      </c>
    </row>
    <row r="985" spans="1:29" ht="30" x14ac:dyDescent="0.25">
      <c r="A985" s="191" t="s">
        <v>1053</v>
      </c>
      <c r="B985" s="228" t="s">
        <v>1264</v>
      </c>
      <c r="C985" s="193" t="s">
        <v>1265</v>
      </c>
      <c r="D985" s="193"/>
      <c r="E985" s="194">
        <v>20.88</v>
      </c>
      <c r="F985" s="229">
        <v>20.88</v>
      </c>
      <c r="G985" s="230" t="s">
        <v>33</v>
      </c>
      <c r="H985" s="231">
        <v>0</v>
      </c>
      <c r="I985" s="232">
        <v>0</v>
      </c>
      <c r="J985" s="232">
        <v>0</v>
      </c>
      <c r="K985" s="232">
        <v>0</v>
      </c>
      <c r="L985" s="233">
        <v>0</v>
      </c>
      <c r="M985" s="232">
        <f t="shared" si="171"/>
        <v>0</v>
      </c>
      <c r="N985" s="234">
        <v>0</v>
      </c>
      <c r="O985" s="232">
        <f t="shared" si="172"/>
        <v>0</v>
      </c>
      <c r="P985" s="243"/>
      <c r="Q985" s="216"/>
      <c r="R985" s="236">
        <f t="shared" si="165"/>
        <v>0</v>
      </c>
      <c r="S985" s="237">
        <v>0</v>
      </c>
      <c r="T985" s="236">
        <f t="shared" si="166"/>
        <v>0</v>
      </c>
      <c r="U985" s="236">
        <f t="shared" si="167"/>
        <v>0</v>
      </c>
      <c r="V985" s="236">
        <f t="shared" si="168"/>
        <v>0</v>
      </c>
      <c r="W985" s="236">
        <f t="shared" si="169"/>
        <v>0</v>
      </c>
      <c r="X985" s="236">
        <f t="shared" si="170"/>
        <v>0</v>
      </c>
      <c r="Y985" s="238">
        <f t="shared" si="173"/>
        <v>0</v>
      </c>
      <c r="Z985" s="238">
        <f t="shared" si="174"/>
        <v>0</v>
      </c>
      <c r="AB985" s="219">
        <v>0</v>
      </c>
      <c r="AC985" s="462">
        <f t="shared" si="175"/>
        <v>0</v>
      </c>
    </row>
    <row r="986" spans="1:29" ht="30" x14ac:dyDescent="0.25">
      <c r="A986" s="191" t="s">
        <v>228</v>
      </c>
      <c r="B986" s="228" t="s">
        <v>608</v>
      </c>
      <c r="C986" s="193" t="s">
        <v>609</v>
      </c>
      <c r="D986" s="193"/>
      <c r="E986" s="194">
        <v>11.16</v>
      </c>
      <c r="F986" s="229">
        <v>11.16</v>
      </c>
      <c r="G986" s="230" t="s">
        <v>33</v>
      </c>
      <c r="H986" s="231">
        <v>0</v>
      </c>
      <c r="I986" s="232">
        <v>0</v>
      </c>
      <c r="J986" s="232">
        <v>0</v>
      </c>
      <c r="K986" s="232">
        <v>0</v>
      </c>
      <c r="L986" s="233">
        <v>0</v>
      </c>
      <c r="M986" s="232">
        <f t="shared" si="171"/>
        <v>0</v>
      </c>
      <c r="N986" s="234">
        <v>0</v>
      </c>
      <c r="O986" s="232">
        <f t="shared" si="172"/>
        <v>0</v>
      </c>
      <c r="P986" s="243"/>
      <c r="Q986" s="216"/>
      <c r="R986" s="236">
        <f t="shared" si="165"/>
        <v>0</v>
      </c>
      <c r="S986" s="237">
        <v>0</v>
      </c>
      <c r="T986" s="236">
        <f t="shared" si="166"/>
        <v>0</v>
      </c>
      <c r="U986" s="236">
        <f t="shared" si="167"/>
        <v>0</v>
      </c>
      <c r="V986" s="236">
        <f t="shared" si="168"/>
        <v>0</v>
      </c>
      <c r="W986" s="236">
        <f t="shared" si="169"/>
        <v>0</v>
      </c>
      <c r="X986" s="236">
        <f t="shared" si="170"/>
        <v>0</v>
      </c>
      <c r="Y986" s="238">
        <f t="shared" si="173"/>
        <v>0</v>
      </c>
      <c r="Z986" s="238">
        <f t="shared" si="174"/>
        <v>0</v>
      </c>
      <c r="AB986" s="219">
        <v>0</v>
      </c>
      <c r="AC986" s="462">
        <f t="shared" si="175"/>
        <v>0</v>
      </c>
    </row>
    <row r="987" spans="1:29" ht="30" x14ac:dyDescent="0.25">
      <c r="A987" s="191" t="s">
        <v>228</v>
      </c>
      <c r="B987" s="228" t="s">
        <v>610</v>
      </c>
      <c r="C987" s="193" t="s">
        <v>611</v>
      </c>
      <c r="D987" s="193"/>
      <c r="E987" s="194">
        <v>15.2</v>
      </c>
      <c r="F987" s="229">
        <v>15.2</v>
      </c>
      <c r="G987" s="230" t="s">
        <v>33</v>
      </c>
      <c r="H987" s="231">
        <v>0</v>
      </c>
      <c r="I987" s="232">
        <v>0</v>
      </c>
      <c r="J987" s="232">
        <v>0</v>
      </c>
      <c r="K987" s="232">
        <v>0</v>
      </c>
      <c r="L987" s="233">
        <v>0</v>
      </c>
      <c r="M987" s="232">
        <f t="shared" si="171"/>
        <v>0</v>
      </c>
      <c r="N987" s="234">
        <v>0</v>
      </c>
      <c r="O987" s="232">
        <f t="shared" si="172"/>
        <v>0</v>
      </c>
      <c r="P987" s="243"/>
      <c r="Q987" s="216"/>
      <c r="R987" s="236">
        <f t="shared" si="165"/>
        <v>0</v>
      </c>
      <c r="S987" s="237">
        <v>0</v>
      </c>
      <c r="T987" s="236">
        <f t="shared" si="166"/>
        <v>0</v>
      </c>
      <c r="U987" s="236">
        <f t="shared" si="167"/>
        <v>0</v>
      </c>
      <c r="V987" s="236">
        <f t="shared" si="168"/>
        <v>0</v>
      </c>
      <c r="W987" s="236">
        <f t="shared" si="169"/>
        <v>0</v>
      </c>
      <c r="X987" s="236">
        <f t="shared" si="170"/>
        <v>0</v>
      </c>
      <c r="Y987" s="238">
        <f t="shared" si="173"/>
        <v>0</v>
      </c>
      <c r="Z987" s="238">
        <f t="shared" si="174"/>
        <v>0</v>
      </c>
      <c r="AB987" s="219">
        <v>0</v>
      </c>
      <c r="AC987" s="462">
        <f t="shared" si="175"/>
        <v>0</v>
      </c>
    </row>
    <row r="988" spans="1:29" ht="18" x14ac:dyDescent="0.25">
      <c r="A988" s="191" t="s">
        <v>228</v>
      </c>
      <c r="B988" s="228" t="s">
        <v>612</v>
      </c>
      <c r="C988" s="193" t="s">
        <v>613</v>
      </c>
      <c r="D988" s="193"/>
      <c r="E988" s="194">
        <v>556.79999999999995</v>
      </c>
      <c r="F988" s="229">
        <v>556.79999999999995</v>
      </c>
      <c r="G988" s="230" t="s">
        <v>33</v>
      </c>
      <c r="H988" s="231">
        <v>0</v>
      </c>
      <c r="I988" s="232">
        <v>0</v>
      </c>
      <c r="J988" s="232">
        <v>0</v>
      </c>
      <c r="K988" s="232">
        <v>0</v>
      </c>
      <c r="L988" s="233">
        <v>0</v>
      </c>
      <c r="M988" s="232">
        <f t="shared" si="171"/>
        <v>0</v>
      </c>
      <c r="N988" s="234">
        <v>0</v>
      </c>
      <c r="O988" s="232">
        <f t="shared" si="172"/>
        <v>0</v>
      </c>
      <c r="P988" s="243"/>
      <c r="Q988" s="216"/>
      <c r="R988" s="236">
        <f t="shared" si="165"/>
        <v>0</v>
      </c>
      <c r="S988" s="237">
        <v>0</v>
      </c>
      <c r="T988" s="236">
        <f t="shared" si="166"/>
        <v>0</v>
      </c>
      <c r="U988" s="236">
        <f t="shared" si="167"/>
        <v>0</v>
      </c>
      <c r="V988" s="236">
        <f t="shared" si="168"/>
        <v>0</v>
      </c>
      <c r="W988" s="236">
        <f t="shared" si="169"/>
        <v>0</v>
      </c>
      <c r="X988" s="236">
        <f t="shared" si="170"/>
        <v>0</v>
      </c>
      <c r="Y988" s="238">
        <f t="shared" si="173"/>
        <v>0</v>
      </c>
      <c r="Z988" s="238">
        <f t="shared" si="174"/>
        <v>0</v>
      </c>
      <c r="AB988" s="219">
        <v>0</v>
      </c>
      <c r="AC988" s="462">
        <f t="shared" si="175"/>
        <v>0</v>
      </c>
    </row>
    <row r="989" spans="1:29" ht="30" x14ac:dyDescent="0.25">
      <c r="A989" s="191" t="s">
        <v>1739</v>
      </c>
      <c r="B989" s="228" t="s">
        <v>1869</v>
      </c>
      <c r="C989" s="193" t="s">
        <v>1870</v>
      </c>
      <c r="D989" s="193"/>
      <c r="E989" s="194">
        <v>1443.62</v>
      </c>
      <c r="F989" s="229">
        <v>1443.62</v>
      </c>
      <c r="G989" s="230" t="s">
        <v>33</v>
      </c>
      <c r="H989" s="231">
        <v>0</v>
      </c>
      <c r="I989" s="232">
        <v>0</v>
      </c>
      <c r="J989" s="232">
        <v>0</v>
      </c>
      <c r="K989" s="232">
        <v>0</v>
      </c>
      <c r="L989" s="233">
        <v>0</v>
      </c>
      <c r="M989" s="232">
        <f t="shared" si="171"/>
        <v>0</v>
      </c>
      <c r="N989" s="234">
        <v>0</v>
      </c>
      <c r="O989" s="232">
        <f t="shared" si="172"/>
        <v>0</v>
      </c>
      <c r="P989" s="243"/>
      <c r="Q989" s="216"/>
      <c r="R989" s="236">
        <f t="shared" si="165"/>
        <v>0</v>
      </c>
      <c r="S989" s="237">
        <v>0</v>
      </c>
      <c r="T989" s="236">
        <f t="shared" si="166"/>
        <v>0</v>
      </c>
      <c r="U989" s="236">
        <f t="shared" si="167"/>
        <v>0</v>
      </c>
      <c r="V989" s="236">
        <f t="shared" si="168"/>
        <v>0</v>
      </c>
      <c r="W989" s="236">
        <f t="shared" si="169"/>
        <v>0</v>
      </c>
      <c r="X989" s="236">
        <f t="shared" si="170"/>
        <v>0</v>
      </c>
      <c r="Y989" s="238">
        <f t="shared" si="173"/>
        <v>0</v>
      </c>
      <c r="Z989" s="238">
        <f t="shared" si="174"/>
        <v>0</v>
      </c>
      <c r="AB989" s="219">
        <v>0</v>
      </c>
      <c r="AC989" s="462">
        <f t="shared" si="175"/>
        <v>0</v>
      </c>
    </row>
    <row r="990" spans="1:29" ht="30" x14ac:dyDescent="0.25">
      <c r="A990" s="191" t="s">
        <v>1739</v>
      </c>
      <c r="B990" s="228" t="s">
        <v>1871</v>
      </c>
      <c r="C990" s="193" t="s">
        <v>1872</v>
      </c>
      <c r="D990" s="193"/>
      <c r="E990" s="194">
        <v>1075.55</v>
      </c>
      <c r="F990" s="229">
        <v>1075.55</v>
      </c>
      <c r="G990" s="230" t="s">
        <v>33</v>
      </c>
      <c r="H990" s="231">
        <v>0</v>
      </c>
      <c r="I990" s="232">
        <v>0</v>
      </c>
      <c r="J990" s="232">
        <v>0</v>
      </c>
      <c r="K990" s="232">
        <v>0</v>
      </c>
      <c r="L990" s="233">
        <v>0</v>
      </c>
      <c r="M990" s="232">
        <f t="shared" si="171"/>
        <v>0</v>
      </c>
      <c r="N990" s="234">
        <v>0</v>
      </c>
      <c r="O990" s="232">
        <f t="shared" si="172"/>
        <v>0</v>
      </c>
      <c r="P990" s="243"/>
      <c r="Q990" s="216"/>
      <c r="R990" s="236">
        <f t="shared" si="165"/>
        <v>0</v>
      </c>
      <c r="S990" s="237">
        <v>0</v>
      </c>
      <c r="T990" s="236">
        <f t="shared" si="166"/>
        <v>0</v>
      </c>
      <c r="U990" s="236">
        <f t="shared" si="167"/>
        <v>0</v>
      </c>
      <c r="V990" s="236">
        <f t="shared" si="168"/>
        <v>0</v>
      </c>
      <c r="W990" s="236">
        <f t="shared" si="169"/>
        <v>0</v>
      </c>
      <c r="X990" s="236">
        <f t="shared" si="170"/>
        <v>0</v>
      </c>
      <c r="Y990" s="238">
        <f t="shared" si="173"/>
        <v>0</v>
      </c>
      <c r="Z990" s="238">
        <f t="shared" si="174"/>
        <v>0</v>
      </c>
      <c r="AB990" s="219">
        <v>0</v>
      </c>
      <c r="AC990" s="462">
        <f t="shared" si="175"/>
        <v>0</v>
      </c>
    </row>
    <row r="991" spans="1:29" ht="30" x14ac:dyDescent="0.25">
      <c r="A991" s="191" t="s">
        <v>1739</v>
      </c>
      <c r="B991" s="228" t="s">
        <v>1873</v>
      </c>
      <c r="C991" s="193" t="s">
        <v>1874</v>
      </c>
      <c r="D991" s="193"/>
      <c r="E991" s="194">
        <v>0</v>
      </c>
      <c r="F991" s="229">
        <v>0</v>
      </c>
      <c r="G991" s="230" t="s">
        <v>33</v>
      </c>
      <c r="H991" s="231">
        <v>0</v>
      </c>
      <c r="I991" s="232">
        <v>0</v>
      </c>
      <c r="J991" s="232">
        <v>0</v>
      </c>
      <c r="K991" s="232">
        <v>0</v>
      </c>
      <c r="L991" s="233">
        <v>0</v>
      </c>
      <c r="M991" s="232">
        <f t="shared" si="171"/>
        <v>0</v>
      </c>
      <c r="N991" s="234">
        <v>0</v>
      </c>
      <c r="O991" s="232">
        <f t="shared" si="172"/>
        <v>0</v>
      </c>
      <c r="P991" s="243"/>
      <c r="Q991" s="216"/>
      <c r="R991" s="236">
        <f t="shared" si="165"/>
        <v>0</v>
      </c>
      <c r="S991" s="237">
        <v>0</v>
      </c>
      <c r="T991" s="236">
        <f t="shared" si="166"/>
        <v>0</v>
      </c>
      <c r="U991" s="236">
        <f t="shared" si="167"/>
        <v>0</v>
      </c>
      <c r="V991" s="236">
        <f t="shared" si="168"/>
        <v>0</v>
      </c>
      <c r="W991" s="236">
        <f t="shared" si="169"/>
        <v>0</v>
      </c>
      <c r="X991" s="236">
        <f t="shared" si="170"/>
        <v>0</v>
      </c>
      <c r="Y991" s="238">
        <f t="shared" si="173"/>
        <v>0</v>
      </c>
      <c r="Z991" s="238">
        <f t="shared" si="174"/>
        <v>0</v>
      </c>
      <c r="AB991" s="219">
        <v>0</v>
      </c>
      <c r="AC991" s="462">
        <f t="shared" si="175"/>
        <v>0</v>
      </c>
    </row>
    <row r="992" spans="1:29" ht="18" x14ac:dyDescent="0.25">
      <c r="A992" s="191" t="s">
        <v>674</v>
      </c>
      <c r="B992" s="228" t="s">
        <v>1029</v>
      </c>
      <c r="C992" s="193" t="s">
        <v>1030</v>
      </c>
      <c r="D992" s="193"/>
      <c r="E992" s="194">
        <v>0</v>
      </c>
      <c r="F992" s="229">
        <v>0</v>
      </c>
      <c r="G992" s="230" t="s">
        <v>33</v>
      </c>
      <c r="H992" s="231">
        <v>0</v>
      </c>
      <c r="I992" s="232">
        <v>0</v>
      </c>
      <c r="J992" s="232">
        <v>0</v>
      </c>
      <c r="K992" s="232">
        <v>0</v>
      </c>
      <c r="L992" s="233">
        <v>0</v>
      </c>
      <c r="M992" s="232">
        <f t="shared" si="171"/>
        <v>0</v>
      </c>
      <c r="N992" s="234">
        <v>0</v>
      </c>
      <c r="O992" s="232">
        <f t="shared" si="172"/>
        <v>0</v>
      </c>
      <c r="P992" s="243"/>
      <c r="Q992" s="216"/>
      <c r="R992" s="236">
        <f t="shared" si="165"/>
        <v>0</v>
      </c>
      <c r="S992" s="237">
        <v>0</v>
      </c>
      <c r="T992" s="236">
        <f t="shared" si="166"/>
        <v>0</v>
      </c>
      <c r="U992" s="236">
        <f t="shared" si="167"/>
        <v>0</v>
      </c>
      <c r="V992" s="236">
        <f t="shared" si="168"/>
        <v>0</v>
      </c>
      <c r="W992" s="236">
        <f t="shared" si="169"/>
        <v>0</v>
      </c>
      <c r="X992" s="236">
        <f t="shared" si="170"/>
        <v>0</v>
      </c>
      <c r="Y992" s="238">
        <f t="shared" si="173"/>
        <v>0</v>
      </c>
      <c r="Z992" s="238">
        <f t="shared" si="174"/>
        <v>0</v>
      </c>
      <c r="AB992" s="219">
        <v>0</v>
      </c>
      <c r="AC992" s="462">
        <f t="shared" si="175"/>
        <v>0</v>
      </c>
    </row>
    <row r="993" spans="1:29" ht="30" x14ac:dyDescent="0.25">
      <c r="A993" s="191" t="s">
        <v>674</v>
      </c>
      <c r="B993" s="228" t="s">
        <v>1031</v>
      </c>
      <c r="C993" s="193" t="s">
        <v>1032</v>
      </c>
      <c r="D993" s="193"/>
      <c r="E993" s="194">
        <v>55</v>
      </c>
      <c r="F993" s="229">
        <v>55</v>
      </c>
      <c r="G993" s="230" t="s">
        <v>33</v>
      </c>
      <c r="H993" s="231">
        <v>0</v>
      </c>
      <c r="I993" s="232">
        <v>0</v>
      </c>
      <c r="J993" s="232">
        <v>0</v>
      </c>
      <c r="K993" s="232">
        <v>0</v>
      </c>
      <c r="L993" s="233">
        <v>0</v>
      </c>
      <c r="M993" s="232">
        <f t="shared" si="171"/>
        <v>0</v>
      </c>
      <c r="N993" s="234">
        <v>0</v>
      </c>
      <c r="O993" s="232">
        <f t="shared" si="172"/>
        <v>0</v>
      </c>
      <c r="P993" s="243"/>
      <c r="Q993" s="216"/>
      <c r="R993" s="236">
        <f t="shared" si="165"/>
        <v>0</v>
      </c>
      <c r="S993" s="237">
        <v>0</v>
      </c>
      <c r="T993" s="236">
        <f t="shared" si="166"/>
        <v>0</v>
      </c>
      <c r="U993" s="236">
        <f t="shared" si="167"/>
        <v>0</v>
      </c>
      <c r="V993" s="236">
        <f t="shared" si="168"/>
        <v>0</v>
      </c>
      <c r="W993" s="236">
        <f t="shared" si="169"/>
        <v>0</v>
      </c>
      <c r="X993" s="236">
        <f t="shared" si="170"/>
        <v>0</v>
      </c>
      <c r="Y993" s="238">
        <f t="shared" si="173"/>
        <v>0</v>
      </c>
      <c r="Z993" s="238">
        <f t="shared" si="174"/>
        <v>0</v>
      </c>
      <c r="AB993" s="219">
        <v>0</v>
      </c>
      <c r="AC993" s="462">
        <f t="shared" si="175"/>
        <v>0</v>
      </c>
    </row>
    <row r="994" spans="1:29" ht="30" x14ac:dyDescent="0.25">
      <c r="A994" s="191" t="s">
        <v>674</v>
      </c>
      <c r="B994" s="228" t="s">
        <v>1033</v>
      </c>
      <c r="C994" s="193" t="s">
        <v>1034</v>
      </c>
      <c r="D994" s="193"/>
      <c r="E994" s="194">
        <v>2.39</v>
      </c>
      <c r="F994" s="229">
        <v>2.39</v>
      </c>
      <c r="G994" s="230" t="s">
        <v>33</v>
      </c>
      <c r="H994" s="231">
        <v>0</v>
      </c>
      <c r="I994" s="232">
        <v>0</v>
      </c>
      <c r="J994" s="232">
        <v>0</v>
      </c>
      <c r="K994" s="232">
        <v>0</v>
      </c>
      <c r="L994" s="233">
        <v>0</v>
      </c>
      <c r="M994" s="232">
        <f t="shared" si="171"/>
        <v>0</v>
      </c>
      <c r="N994" s="234">
        <v>0</v>
      </c>
      <c r="O994" s="232">
        <f t="shared" si="172"/>
        <v>0</v>
      </c>
      <c r="P994" s="243"/>
      <c r="Q994" s="216"/>
      <c r="R994" s="236">
        <f t="shared" si="165"/>
        <v>0</v>
      </c>
      <c r="S994" s="237">
        <v>0</v>
      </c>
      <c r="T994" s="236">
        <f t="shared" si="166"/>
        <v>0</v>
      </c>
      <c r="U994" s="236">
        <f t="shared" si="167"/>
        <v>0</v>
      </c>
      <c r="V994" s="236">
        <f t="shared" si="168"/>
        <v>0</v>
      </c>
      <c r="W994" s="236">
        <f t="shared" si="169"/>
        <v>0</v>
      </c>
      <c r="X994" s="236">
        <f t="shared" si="170"/>
        <v>0</v>
      </c>
      <c r="Y994" s="238">
        <f t="shared" si="173"/>
        <v>0</v>
      </c>
      <c r="Z994" s="238">
        <f t="shared" si="174"/>
        <v>0</v>
      </c>
      <c r="AB994" s="219">
        <v>0</v>
      </c>
      <c r="AC994" s="462">
        <f t="shared" si="175"/>
        <v>0</v>
      </c>
    </row>
    <row r="995" spans="1:29" ht="30" x14ac:dyDescent="0.25">
      <c r="A995" s="191" t="s">
        <v>674</v>
      </c>
      <c r="B995" s="228" t="s">
        <v>1035</v>
      </c>
      <c r="C995" s="193" t="s">
        <v>1036</v>
      </c>
      <c r="D995" s="208"/>
      <c r="E995" s="206">
        <v>4.2</v>
      </c>
      <c r="F995" s="257">
        <v>4.2</v>
      </c>
      <c r="G995" s="230" t="s">
        <v>33</v>
      </c>
      <c r="H995" s="231">
        <v>15</v>
      </c>
      <c r="I995" s="232">
        <v>0</v>
      </c>
      <c r="J995" s="270">
        <v>0</v>
      </c>
      <c r="K995" s="232">
        <v>3</v>
      </c>
      <c r="L995" s="271">
        <v>0</v>
      </c>
      <c r="M995" s="232">
        <f t="shared" si="171"/>
        <v>12</v>
      </c>
      <c r="N995" s="272">
        <v>12</v>
      </c>
      <c r="O995" s="232">
        <f t="shared" si="172"/>
        <v>0</v>
      </c>
      <c r="P995" s="243"/>
      <c r="Q995" s="216"/>
      <c r="R995" s="236">
        <f t="shared" si="165"/>
        <v>63</v>
      </c>
      <c r="S995" s="237">
        <v>0</v>
      </c>
      <c r="T995" s="236">
        <f t="shared" si="166"/>
        <v>0</v>
      </c>
      <c r="U995" s="236">
        <f t="shared" si="167"/>
        <v>0</v>
      </c>
      <c r="V995" s="236">
        <f t="shared" si="168"/>
        <v>12.600000000000001</v>
      </c>
      <c r="W995" s="236">
        <f t="shared" si="169"/>
        <v>0</v>
      </c>
      <c r="X995" s="236">
        <f t="shared" si="170"/>
        <v>50.4</v>
      </c>
      <c r="Y995" s="238">
        <f t="shared" si="173"/>
        <v>50.400000000000006</v>
      </c>
      <c r="Z995" s="238">
        <f t="shared" si="174"/>
        <v>0</v>
      </c>
      <c r="AB995" s="219">
        <v>63</v>
      </c>
      <c r="AC995" s="462">
        <f t="shared" si="175"/>
        <v>0</v>
      </c>
    </row>
    <row r="996" spans="1:29" ht="30" x14ac:dyDescent="0.25">
      <c r="A996" s="191" t="s">
        <v>674</v>
      </c>
      <c r="B996" s="228" t="s">
        <v>1037</v>
      </c>
      <c r="C996" s="202" t="s">
        <v>1038</v>
      </c>
      <c r="D996" s="443" t="s">
        <v>2674</v>
      </c>
      <c r="E996" s="203">
        <v>0.81</v>
      </c>
      <c r="F996" s="250">
        <v>0</v>
      </c>
      <c r="G996" s="316" t="s">
        <v>33</v>
      </c>
      <c r="H996" s="317">
        <v>0</v>
      </c>
      <c r="I996" s="251">
        <v>0</v>
      </c>
      <c r="J996" s="251">
        <v>0</v>
      </c>
      <c r="K996" s="251">
        <v>0</v>
      </c>
      <c r="L996" s="318">
        <v>0</v>
      </c>
      <c r="M996" s="232">
        <f t="shared" si="171"/>
        <v>0</v>
      </c>
      <c r="N996" s="252">
        <v>340</v>
      </c>
      <c r="O996" s="232">
        <f t="shared" si="172"/>
        <v>340</v>
      </c>
      <c r="P996" s="320" t="s">
        <v>3177</v>
      </c>
      <c r="Q996" s="216"/>
      <c r="R996" s="236">
        <f t="shared" si="165"/>
        <v>0</v>
      </c>
      <c r="S996" s="237">
        <v>0</v>
      </c>
      <c r="T996" s="236">
        <f t="shared" si="166"/>
        <v>0</v>
      </c>
      <c r="U996" s="236">
        <f t="shared" si="167"/>
        <v>0</v>
      </c>
      <c r="V996" s="236">
        <f t="shared" si="168"/>
        <v>0</v>
      </c>
      <c r="W996" s="236">
        <f t="shared" si="169"/>
        <v>0</v>
      </c>
      <c r="X996" s="236">
        <f t="shared" si="170"/>
        <v>0</v>
      </c>
      <c r="Y996" s="238">
        <f t="shared" si="173"/>
        <v>0</v>
      </c>
      <c r="Z996" s="238">
        <f t="shared" si="174"/>
        <v>0</v>
      </c>
      <c r="AB996" s="219">
        <v>0</v>
      </c>
      <c r="AC996" s="462">
        <f t="shared" si="175"/>
        <v>0</v>
      </c>
    </row>
    <row r="997" spans="1:29" ht="30" x14ac:dyDescent="0.25">
      <c r="A997" s="191" t="s">
        <v>674</v>
      </c>
      <c r="B997" s="228" t="s">
        <v>1039</v>
      </c>
      <c r="C997" s="193" t="s">
        <v>1040</v>
      </c>
      <c r="D997" s="193"/>
      <c r="E997" s="194">
        <v>27</v>
      </c>
      <c r="F997" s="229">
        <v>27</v>
      </c>
      <c r="G997" s="230" t="s">
        <v>33</v>
      </c>
      <c r="H997" s="231">
        <v>0</v>
      </c>
      <c r="I997" s="232">
        <v>0</v>
      </c>
      <c r="J997" s="232">
        <v>0</v>
      </c>
      <c r="K997" s="232">
        <v>0</v>
      </c>
      <c r="L997" s="233">
        <v>0</v>
      </c>
      <c r="M997" s="232">
        <f t="shared" si="171"/>
        <v>0</v>
      </c>
      <c r="N997" s="234">
        <v>0</v>
      </c>
      <c r="O997" s="232">
        <f t="shared" si="172"/>
        <v>0</v>
      </c>
      <c r="P997" s="243"/>
      <c r="Q997" s="216"/>
      <c r="R997" s="236">
        <f t="shared" si="165"/>
        <v>0</v>
      </c>
      <c r="S997" s="237">
        <v>0</v>
      </c>
      <c r="T997" s="236">
        <f t="shared" si="166"/>
        <v>0</v>
      </c>
      <c r="U997" s="236">
        <f t="shared" si="167"/>
        <v>0</v>
      </c>
      <c r="V997" s="236">
        <f t="shared" si="168"/>
        <v>0</v>
      </c>
      <c r="W997" s="236">
        <f t="shared" si="169"/>
        <v>0</v>
      </c>
      <c r="X997" s="236">
        <f t="shared" si="170"/>
        <v>0</v>
      </c>
      <c r="Y997" s="238">
        <f t="shared" si="173"/>
        <v>0</v>
      </c>
      <c r="Z997" s="238">
        <f t="shared" si="174"/>
        <v>0</v>
      </c>
      <c r="AB997" s="219">
        <v>0</v>
      </c>
      <c r="AC997" s="462">
        <f t="shared" si="175"/>
        <v>0</v>
      </c>
    </row>
    <row r="998" spans="1:29" ht="30" x14ac:dyDescent="0.25">
      <c r="A998" s="191" t="s">
        <v>674</v>
      </c>
      <c r="B998" s="228" t="s">
        <v>1041</v>
      </c>
      <c r="C998" s="193" t="s">
        <v>1042</v>
      </c>
      <c r="D998" s="193"/>
      <c r="E998" s="194">
        <v>11.6</v>
      </c>
      <c r="F998" s="229">
        <v>11.6</v>
      </c>
      <c r="G998" s="230" t="s">
        <v>33</v>
      </c>
      <c r="H998" s="231">
        <v>50</v>
      </c>
      <c r="I998" s="232">
        <v>0</v>
      </c>
      <c r="J998" s="232">
        <v>0</v>
      </c>
      <c r="K998" s="232">
        <v>0</v>
      </c>
      <c r="L998" s="233">
        <v>0</v>
      </c>
      <c r="M998" s="232">
        <f t="shared" si="171"/>
        <v>50</v>
      </c>
      <c r="N998" s="234">
        <v>50</v>
      </c>
      <c r="O998" s="232">
        <f t="shared" si="172"/>
        <v>0</v>
      </c>
      <c r="P998" s="243"/>
      <c r="Q998" s="216"/>
      <c r="R998" s="236">
        <f t="shared" si="165"/>
        <v>580</v>
      </c>
      <c r="S998" s="237">
        <v>0</v>
      </c>
      <c r="T998" s="236">
        <f t="shared" si="166"/>
        <v>0</v>
      </c>
      <c r="U998" s="236">
        <f t="shared" si="167"/>
        <v>0</v>
      </c>
      <c r="V998" s="236">
        <f t="shared" si="168"/>
        <v>0</v>
      </c>
      <c r="W998" s="236">
        <f t="shared" si="169"/>
        <v>0</v>
      </c>
      <c r="X998" s="236">
        <f t="shared" si="170"/>
        <v>580</v>
      </c>
      <c r="Y998" s="238">
        <f t="shared" si="173"/>
        <v>580</v>
      </c>
      <c r="Z998" s="238">
        <f t="shared" si="174"/>
        <v>0</v>
      </c>
      <c r="AB998" s="219">
        <v>580</v>
      </c>
      <c r="AC998" s="462">
        <f t="shared" si="175"/>
        <v>0</v>
      </c>
    </row>
    <row r="999" spans="1:29" ht="18" x14ac:dyDescent="0.25">
      <c r="A999" s="191" t="s">
        <v>674</v>
      </c>
      <c r="B999" s="228" t="s">
        <v>1043</v>
      </c>
      <c r="C999" s="193" t="s">
        <v>1044</v>
      </c>
      <c r="D999" s="193"/>
      <c r="E999" s="194">
        <v>8.34</v>
      </c>
      <c r="F999" s="229">
        <v>8.34</v>
      </c>
      <c r="G999" s="230" t="s">
        <v>33</v>
      </c>
      <c r="H999" s="231">
        <v>4</v>
      </c>
      <c r="I999" s="232">
        <v>0</v>
      </c>
      <c r="J999" s="232">
        <v>0</v>
      </c>
      <c r="K999" s="232">
        <v>0</v>
      </c>
      <c r="L999" s="233">
        <v>0</v>
      </c>
      <c r="M999" s="232">
        <f t="shared" si="171"/>
        <v>4</v>
      </c>
      <c r="N999" s="234">
        <v>4</v>
      </c>
      <c r="O999" s="232">
        <f t="shared" si="172"/>
        <v>0</v>
      </c>
      <c r="P999" s="243"/>
      <c r="Q999" s="216"/>
      <c r="R999" s="236">
        <f t="shared" si="165"/>
        <v>33.36</v>
      </c>
      <c r="S999" s="237">
        <v>0</v>
      </c>
      <c r="T999" s="236">
        <f t="shared" si="166"/>
        <v>0</v>
      </c>
      <c r="U999" s="236">
        <f t="shared" si="167"/>
        <v>0</v>
      </c>
      <c r="V999" s="236">
        <f t="shared" si="168"/>
        <v>0</v>
      </c>
      <c r="W999" s="236">
        <f t="shared" si="169"/>
        <v>0</v>
      </c>
      <c r="X999" s="236">
        <f t="shared" si="170"/>
        <v>33.36</v>
      </c>
      <c r="Y999" s="238">
        <f t="shared" si="173"/>
        <v>33.36</v>
      </c>
      <c r="Z999" s="238">
        <f t="shared" si="174"/>
        <v>0</v>
      </c>
      <c r="AB999" s="219">
        <v>33.36</v>
      </c>
      <c r="AC999" s="462">
        <f t="shared" si="175"/>
        <v>0</v>
      </c>
    </row>
    <row r="1000" spans="1:29" ht="30" x14ac:dyDescent="0.25">
      <c r="A1000" s="191" t="s">
        <v>674</v>
      </c>
      <c r="B1000" s="228" t="s">
        <v>1045</v>
      </c>
      <c r="C1000" s="193" t="s">
        <v>1046</v>
      </c>
      <c r="D1000" s="193"/>
      <c r="E1000" s="194">
        <v>40</v>
      </c>
      <c r="F1000" s="229">
        <v>40</v>
      </c>
      <c r="G1000" s="230" t="s">
        <v>33</v>
      </c>
      <c r="H1000" s="231">
        <v>0</v>
      </c>
      <c r="I1000" s="232">
        <v>0</v>
      </c>
      <c r="J1000" s="232">
        <v>0</v>
      </c>
      <c r="K1000" s="232">
        <v>0</v>
      </c>
      <c r="L1000" s="233">
        <v>0</v>
      </c>
      <c r="M1000" s="232">
        <f t="shared" si="171"/>
        <v>0</v>
      </c>
      <c r="N1000" s="234">
        <v>0</v>
      </c>
      <c r="O1000" s="232">
        <f t="shared" si="172"/>
        <v>0</v>
      </c>
      <c r="P1000" s="243"/>
      <c r="Q1000" s="216"/>
      <c r="R1000" s="236">
        <f t="shared" si="165"/>
        <v>0</v>
      </c>
      <c r="S1000" s="237">
        <v>0</v>
      </c>
      <c r="T1000" s="236">
        <f t="shared" si="166"/>
        <v>0</v>
      </c>
      <c r="U1000" s="236">
        <f t="shared" si="167"/>
        <v>0</v>
      </c>
      <c r="V1000" s="236">
        <f t="shared" si="168"/>
        <v>0</v>
      </c>
      <c r="W1000" s="236">
        <f t="shared" si="169"/>
        <v>0</v>
      </c>
      <c r="X1000" s="236">
        <f t="shared" si="170"/>
        <v>0</v>
      </c>
      <c r="Y1000" s="238">
        <f t="shared" si="173"/>
        <v>0</v>
      </c>
      <c r="Z1000" s="238">
        <f t="shared" si="174"/>
        <v>0</v>
      </c>
      <c r="AB1000" s="219">
        <v>0</v>
      </c>
      <c r="AC1000" s="462">
        <f t="shared" si="175"/>
        <v>0</v>
      </c>
    </row>
    <row r="1001" spans="1:29" ht="30" x14ac:dyDescent="0.25">
      <c r="A1001" s="191" t="s">
        <v>674</v>
      </c>
      <c r="B1001" s="228" t="s">
        <v>1047</v>
      </c>
      <c r="C1001" s="193" t="s">
        <v>1048</v>
      </c>
      <c r="D1001" s="193"/>
      <c r="E1001" s="194">
        <v>266.8</v>
      </c>
      <c r="F1001" s="229">
        <v>266.8</v>
      </c>
      <c r="G1001" s="230" t="s">
        <v>33</v>
      </c>
      <c r="H1001" s="231">
        <v>2</v>
      </c>
      <c r="I1001" s="232">
        <v>0</v>
      </c>
      <c r="J1001" s="232">
        <v>0</v>
      </c>
      <c r="K1001" s="232">
        <v>0</v>
      </c>
      <c r="L1001" s="233">
        <v>0</v>
      </c>
      <c r="M1001" s="232">
        <f t="shared" si="171"/>
        <v>2</v>
      </c>
      <c r="N1001" s="234">
        <v>2</v>
      </c>
      <c r="O1001" s="232">
        <f t="shared" si="172"/>
        <v>0</v>
      </c>
      <c r="P1001" s="243"/>
      <c r="Q1001" s="216"/>
      <c r="R1001" s="236">
        <f t="shared" si="165"/>
        <v>533.6</v>
      </c>
      <c r="S1001" s="237">
        <v>0</v>
      </c>
      <c r="T1001" s="236">
        <f t="shared" si="166"/>
        <v>0</v>
      </c>
      <c r="U1001" s="236">
        <f t="shared" si="167"/>
        <v>0</v>
      </c>
      <c r="V1001" s="236">
        <f t="shared" si="168"/>
        <v>0</v>
      </c>
      <c r="W1001" s="236">
        <f t="shared" si="169"/>
        <v>0</v>
      </c>
      <c r="X1001" s="236">
        <f t="shared" si="170"/>
        <v>533.6</v>
      </c>
      <c r="Y1001" s="238">
        <f t="shared" si="173"/>
        <v>533.6</v>
      </c>
      <c r="Z1001" s="238">
        <f t="shared" si="174"/>
        <v>0</v>
      </c>
      <c r="AB1001" s="219">
        <v>533.6</v>
      </c>
      <c r="AC1001" s="462">
        <f t="shared" si="175"/>
        <v>0</v>
      </c>
    </row>
    <row r="1002" spans="1:29" ht="30" x14ac:dyDescent="0.25">
      <c r="A1002" s="191" t="s">
        <v>228</v>
      </c>
      <c r="B1002" s="228" t="s">
        <v>614</v>
      </c>
      <c r="C1002" s="193" t="s">
        <v>615</v>
      </c>
      <c r="D1002" s="193"/>
      <c r="E1002" s="194">
        <v>800</v>
      </c>
      <c r="F1002" s="229">
        <v>800</v>
      </c>
      <c r="G1002" s="230" t="s">
        <v>33</v>
      </c>
      <c r="H1002" s="231">
        <v>1</v>
      </c>
      <c r="I1002" s="232">
        <v>0</v>
      </c>
      <c r="J1002" s="232">
        <v>0</v>
      </c>
      <c r="K1002" s="232">
        <v>0</v>
      </c>
      <c r="L1002" s="233">
        <v>0</v>
      </c>
      <c r="M1002" s="232">
        <f t="shared" si="171"/>
        <v>1</v>
      </c>
      <c r="N1002" s="234">
        <v>1</v>
      </c>
      <c r="O1002" s="232">
        <f t="shared" si="172"/>
        <v>0</v>
      </c>
      <c r="P1002" s="243"/>
      <c r="Q1002" s="216"/>
      <c r="R1002" s="236">
        <f t="shared" si="165"/>
        <v>800</v>
      </c>
      <c r="S1002" s="237">
        <v>0</v>
      </c>
      <c r="T1002" s="236">
        <f t="shared" si="166"/>
        <v>0</v>
      </c>
      <c r="U1002" s="236">
        <f t="shared" si="167"/>
        <v>0</v>
      </c>
      <c r="V1002" s="236">
        <f t="shared" si="168"/>
        <v>0</v>
      </c>
      <c r="W1002" s="236">
        <f t="shared" si="169"/>
        <v>0</v>
      </c>
      <c r="X1002" s="236">
        <f t="shared" si="170"/>
        <v>800</v>
      </c>
      <c r="Y1002" s="238">
        <f t="shared" si="173"/>
        <v>800</v>
      </c>
      <c r="Z1002" s="238">
        <f t="shared" si="174"/>
        <v>0</v>
      </c>
      <c r="AB1002" s="219">
        <v>800</v>
      </c>
      <c r="AC1002" s="462">
        <f t="shared" si="175"/>
        <v>0</v>
      </c>
    </row>
    <row r="1003" spans="1:29" ht="18" x14ac:dyDescent="0.25">
      <c r="A1003" s="191" t="s">
        <v>674</v>
      </c>
      <c r="B1003" s="228" t="s">
        <v>1049</v>
      </c>
      <c r="C1003" s="193" t="s">
        <v>1050</v>
      </c>
      <c r="D1003" s="193"/>
      <c r="E1003" s="194">
        <v>649.99</v>
      </c>
      <c r="F1003" s="229">
        <v>649.99</v>
      </c>
      <c r="G1003" s="230" t="s">
        <v>33</v>
      </c>
      <c r="H1003" s="231">
        <v>1</v>
      </c>
      <c r="I1003" s="232">
        <v>0</v>
      </c>
      <c r="J1003" s="232">
        <v>0</v>
      </c>
      <c r="K1003" s="232">
        <v>0</v>
      </c>
      <c r="L1003" s="233">
        <v>0</v>
      </c>
      <c r="M1003" s="232">
        <f t="shared" si="171"/>
        <v>1</v>
      </c>
      <c r="N1003" s="234">
        <v>1</v>
      </c>
      <c r="O1003" s="232">
        <f t="shared" si="172"/>
        <v>0</v>
      </c>
      <c r="P1003" s="243"/>
      <c r="Q1003" s="216"/>
      <c r="R1003" s="236">
        <f t="shared" si="165"/>
        <v>649.99</v>
      </c>
      <c r="S1003" s="237">
        <v>0</v>
      </c>
      <c r="T1003" s="236">
        <f t="shared" si="166"/>
        <v>0</v>
      </c>
      <c r="U1003" s="236">
        <f t="shared" si="167"/>
        <v>0</v>
      </c>
      <c r="V1003" s="236">
        <f t="shared" si="168"/>
        <v>0</v>
      </c>
      <c r="W1003" s="236">
        <f t="shared" si="169"/>
        <v>0</v>
      </c>
      <c r="X1003" s="236">
        <f t="shared" si="170"/>
        <v>649.99</v>
      </c>
      <c r="Y1003" s="238">
        <f t="shared" si="173"/>
        <v>649.99</v>
      </c>
      <c r="Z1003" s="238">
        <f t="shared" si="174"/>
        <v>0</v>
      </c>
      <c r="AB1003" s="219">
        <v>649.99</v>
      </c>
      <c r="AC1003" s="462">
        <f t="shared" si="175"/>
        <v>0</v>
      </c>
    </row>
    <row r="1004" spans="1:29" ht="30" x14ac:dyDescent="0.25">
      <c r="A1004" s="191" t="s">
        <v>1053</v>
      </c>
      <c r="B1004" s="228" t="s">
        <v>1266</v>
      </c>
      <c r="C1004" s="193" t="s">
        <v>1267</v>
      </c>
      <c r="D1004" s="193"/>
      <c r="E1004" s="194">
        <v>50</v>
      </c>
      <c r="F1004" s="229">
        <v>50</v>
      </c>
      <c r="G1004" s="230" t="s">
        <v>33</v>
      </c>
      <c r="H1004" s="231">
        <v>0</v>
      </c>
      <c r="I1004" s="232">
        <v>0</v>
      </c>
      <c r="J1004" s="232">
        <v>0</v>
      </c>
      <c r="K1004" s="232">
        <v>0</v>
      </c>
      <c r="L1004" s="233">
        <v>0</v>
      </c>
      <c r="M1004" s="232">
        <f t="shared" si="171"/>
        <v>0</v>
      </c>
      <c r="N1004" s="234">
        <v>0</v>
      </c>
      <c r="O1004" s="232">
        <f t="shared" si="172"/>
        <v>0</v>
      </c>
      <c r="P1004" s="242"/>
      <c r="Q1004" s="216"/>
      <c r="R1004" s="236">
        <f t="shared" si="165"/>
        <v>0</v>
      </c>
      <c r="S1004" s="237">
        <v>0</v>
      </c>
      <c r="T1004" s="236">
        <f t="shared" si="166"/>
        <v>0</v>
      </c>
      <c r="U1004" s="236">
        <f t="shared" si="167"/>
        <v>0</v>
      </c>
      <c r="V1004" s="236">
        <f t="shared" si="168"/>
        <v>0</v>
      </c>
      <c r="W1004" s="236">
        <f t="shared" si="169"/>
        <v>0</v>
      </c>
      <c r="X1004" s="236">
        <f t="shared" si="170"/>
        <v>0</v>
      </c>
      <c r="Y1004" s="238">
        <f t="shared" si="173"/>
        <v>0</v>
      </c>
      <c r="Z1004" s="238">
        <f t="shared" si="174"/>
        <v>0</v>
      </c>
      <c r="AB1004" s="219">
        <v>0</v>
      </c>
      <c r="AC1004" s="462">
        <f t="shared" si="175"/>
        <v>0</v>
      </c>
    </row>
    <row r="1005" spans="1:29" ht="18" x14ac:dyDescent="0.25">
      <c r="A1005" s="191" t="s">
        <v>228</v>
      </c>
      <c r="B1005" s="228" t="s">
        <v>616</v>
      </c>
      <c r="C1005" s="193" t="s">
        <v>617</v>
      </c>
      <c r="D1005" s="193"/>
      <c r="E1005" s="194">
        <v>145</v>
      </c>
      <c r="F1005" s="229">
        <v>145</v>
      </c>
      <c r="G1005" s="230" t="s">
        <v>33</v>
      </c>
      <c r="H1005" s="231">
        <v>0</v>
      </c>
      <c r="I1005" s="232">
        <v>0</v>
      </c>
      <c r="J1005" s="232">
        <v>0</v>
      </c>
      <c r="K1005" s="232">
        <v>0</v>
      </c>
      <c r="L1005" s="233">
        <v>0</v>
      </c>
      <c r="M1005" s="232">
        <f t="shared" si="171"/>
        <v>0</v>
      </c>
      <c r="N1005" s="234">
        <v>0</v>
      </c>
      <c r="O1005" s="232">
        <f t="shared" si="172"/>
        <v>0</v>
      </c>
      <c r="P1005" s="243"/>
      <c r="Q1005" s="216"/>
      <c r="R1005" s="236">
        <f t="shared" si="165"/>
        <v>0</v>
      </c>
      <c r="S1005" s="237">
        <v>0</v>
      </c>
      <c r="T1005" s="236">
        <f t="shared" si="166"/>
        <v>0</v>
      </c>
      <c r="U1005" s="236">
        <f t="shared" si="167"/>
        <v>0</v>
      </c>
      <c r="V1005" s="236">
        <f t="shared" si="168"/>
        <v>0</v>
      </c>
      <c r="W1005" s="236">
        <f t="shared" si="169"/>
        <v>0</v>
      </c>
      <c r="X1005" s="236">
        <f t="shared" si="170"/>
        <v>0</v>
      </c>
      <c r="Y1005" s="238">
        <f t="shared" si="173"/>
        <v>0</v>
      </c>
      <c r="Z1005" s="238">
        <f t="shared" si="174"/>
        <v>0</v>
      </c>
      <c r="AB1005" s="219">
        <v>0</v>
      </c>
      <c r="AC1005" s="462">
        <f t="shared" si="175"/>
        <v>0</v>
      </c>
    </row>
    <row r="1006" spans="1:29" ht="30" x14ac:dyDescent="0.25">
      <c r="A1006" s="191" t="s">
        <v>228</v>
      </c>
      <c r="B1006" s="228" t="s">
        <v>618</v>
      </c>
      <c r="C1006" s="193" t="s">
        <v>619</v>
      </c>
      <c r="D1006" s="193"/>
      <c r="E1006" s="194">
        <v>122.88</v>
      </c>
      <c r="F1006" s="229">
        <v>122.88</v>
      </c>
      <c r="G1006" s="230" t="s">
        <v>33</v>
      </c>
      <c r="H1006" s="231">
        <v>0</v>
      </c>
      <c r="I1006" s="232">
        <v>0</v>
      </c>
      <c r="J1006" s="232">
        <v>0</v>
      </c>
      <c r="K1006" s="232">
        <v>0</v>
      </c>
      <c r="L1006" s="233">
        <v>0</v>
      </c>
      <c r="M1006" s="232">
        <f t="shared" si="171"/>
        <v>0</v>
      </c>
      <c r="N1006" s="234">
        <v>0</v>
      </c>
      <c r="O1006" s="232">
        <f t="shared" si="172"/>
        <v>0</v>
      </c>
      <c r="P1006" s="243"/>
      <c r="Q1006" s="216"/>
      <c r="R1006" s="236">
        <f t="shared" si="165"/>
        <v>0</v>
      </c>
      <c r="S1006" s="237">
        <v>0</v>
      </c>
      <c r="T1006" s="236">
        <f t="shared" si="166"/>
        <v>0</v>
      </c>
      <c r="U1006" s="236">
        <f t="shared" si="167"/>
        <v>0</v>
      </c>
      <c r="V1006" s="236">
        <f t="shared" si="168"/>
        <v>0</v>
      </c>
      <c r="W1006" s="236">
        <f t="shared" si="169"/>
        <v>0</v>
      </c>
      <c r="X1006" s="236">
        <f t="shared" si="170"/>
        <v>0</v>
      </c>
      <c r="Y1006" s="238">
        <f t="shared" si="173"/>
        <v>0</v>
      </c>
      <c r="Z1006" s="238">
        <f t="shared" si="174"/>
        <v>0</v>
      </c>
      <c r="AB1006" s="219">
        <v>0</v>
      </c>
      <c r="AC1006" s="462">
        <f t="shared" si="175"/>
        <v>0</v>
      </c>
    </row>
    <row r="1007" spans="1:29" ht="30" x14ac:dyDescent="0.25">
      <c r="A1007" s="191" t="s">
        <v>228</v>
      </c>
      <c r="B1007" s="228" t="s">
        <v>620</v>
      </c>
      <c r="C1007" s="193" t="s">
        <v>621</v>
      </c>
      <c r="D1007" s="193"/>
      <c r="E1007" s="194">
        <v>73.16</v>
      </c>
      <c r="F1007" s="229">
        <v>73.16</v>
      </c>
      <c r="G1007" s="230" t="s">
        <v>33</v>
      </c>
      <c r="H1007" s="231">
        <v>3</v>
      </c>
      <c r="I1007" s="232">
        <v>0</v>
      </c>
      <c r="J1007" s="232">
        <v>0</v>
      </c>
      <c r="K1007" s="232">
        <v>0</v>
      </c>
      <c r="L1007" s="232">
        <v>0</v>
      </c>
      <c r="M1007" s="232">
        <f t="shared" si="171"/>
        <v>3</v>
      </c>
      <c r="N1007" s="232">
        <v>3</v>
      </c>
      <c r="O1007" s="232">
        <f t="shared" si="172"/>
        <v>0</v>
      </c>
      <c r="P1007" s="243"/>
      <c r="Q1007" s="216"/>
      <c r="R1007" s="236">
        <f t="shared" si="165"/>
        <v>219.48</v>
      </c>
      <c r="S1007" s="237">
        <v>0</v>
      </c>
      <c r="T1007" s="236">
        <f t="shared" si="166"/>
        <v>0</v>
      </c>
      <c r="U1007" s="236">
        <f t="shared" si="167"/>
        <v>0</v>
      </c>
      <c r="V1007" s="236">
        <f t="shared" si="168"/>
        <v>0</v>
      </c>
      <c r="W1007" s="236">
        <f t="shared" si="169"/>
        <v>0</v>
      </c>
      <c r="X1007" s="236">
        <f t="shared" si="170"/>
        <v>219.48</v>
      </c>
      <c r="Y1007" s="238">
        <f t="shared" si="173"/>
        <v>219.48</v>
      </c>
      <c r="Z1007" s="238">
        <f t="shared" si="174"/>
        <v>0</v>
      </c>
      <c r="AB1007" s="219">
        <v>219.48</v>
      </c>
      <c r="AC1007" s="462">
        <f t="shared" si="175"/>
        <v>0</v>
      </c>
    </row>
    <row r="1008" spans="1:29" ht="30" x14ac:dyDescent="0.25">
      <c r="A1008" s="211" t="s">
        <v>228</v>
      </c>
      <c r="B1008" s="260" t="s">
        <v>622</v>
      </c>
      <c r="C1008" s="213" t="s">
        <v>623</v>
      </c>
      <c r="D1008" s="213"/>
      <c r="E1008" s="214">
        <v>123.06</v>
      </c>
      <c r="F1008" s="261">
        <v>123.06</v>
      </c>
      <c r="G1008" s="262" t="s">
        <v>33</v>
      </c>
      <c r="H1008" s="231">
        <v>1</v>
      </c>
      <c r="I1008" s="232">
        <v>0</v>
      </c>
      <c r="J1008" s="263">
        <v>0</v>
      </c>
      <c r="K1008" s="232">
        <v>0</v>
      </c>
      <c r="L1008" s="264">
        <v>0</v>
      </c>
      <c r="M1008" s="232">
        <f t="shared" si="171"/>
        <v>1</v>
      </c>
      <c r="N1008" s="265">
        <v>1</v>
      </c>
      <c r="O1008" s="232">
        <f t="shared" si="172"/>
        <v>0</v>
      </c>
      <c r="P1008" s="243"/>
      <c r="Q1008" s="225"/>
      <c r="R1008" s="236">
        <f t="shared" si="165"/>
        <v>123.06</v>
      </c>
      <c r="S1008" s="237">
        <v>0</v>
      </c>
      <c r="T1008" s="236">
        <f t="shared" si="166"/>
        <v>0</v>
      </c>
      <c r="U1008" s="236">
        <f t="shared" si="167"/>
        <v>0</v>
      </c>
      <c r="V1008" s="236">
        <f t="shared" si="168"/>
        <v>0</v>
      </c>
      <c r="W1008" s="236">
        <f t="shared" si="169"/>
        <v>0</v>
      </c>
      <c r="X1008" s="236">
        <f t="shared" si="170"/>
        <v>123.06</v>
      </c>
      <c r="Y1008" s="238">
        <f t="shared" si="173"/>
        <v>123.06</v>
      </c>
      <c r="Z1008" s="238">
        <f t="shared" si="174"/>
        <v>0</v>
      </c>
      <c r="AB1008" s="219">
        <v>123.06</v>
      </c>
      <c r="AC1008" s="462">
        <f t="shared" si="175"/>
        <v>0</v>
      </c>
    </row>
    <row r="1009" spans="1:29" ht="30" x14ac:dyDescent="0.25">
      <c r="A1009" s="191" t="s">
        <v>228</v>
      </c>
      <c r="B1009" s="228" t="s">
        <v>624</v>
      </c>
      <c r="C1009" s="193" t="s">
        <v>625</v>
      </c>
      <c r="D1009" s="193"/>
      <c r="E1009" s="194">
        <v>500</v>
      </c>
      <c r="F1009" s="229">
        <v>500</v>
      </c>
      <c r="G1009" s="230" t="s">
        <v>33</v>
      </c>
      <c r="H1009" s="231">
        <v>0</v>
      </c>
      <c r="I1009" s="232">
        <v>0</v>
      </c>
      <c r="J1009" s="232">
        <v>0</v>
      </c>
      <c r="K1009" s="232">
        <v>0</v>
      </c>
      <c r="L1009" s="233">
        <v>0</v>
      </c>
      <c r="M1009" s="232">
        <f t="shared" si="171"/>
        <v>0</v>
      </c>
      <c r="N1009" s="234">
        <v>0</v>
      </c>
      <c r="O1009" s="232">
        <f t="shared" si="172"/>
        <v>0</v>
      </c>
      <c r="P1009" s="242"/>
      <c r="Q1009" s="216"/>
      <c r="R1009" s="236">
        <f t="shared" si="165"/>
        <v>0</v>
      </c>
      <c r="S1009" s="237">
        <v>0</v>
      </c>
      <c r="T1009" s="236">
        <f t="shared" si="166"/>
        <v>0</v>
      </c>
      <c r="U1009" s="236">
        <f t="shared" si="167"/>
        <v>0</v>
      </c>
      <c r="V1009" s="236">
        <f t="shared" si="168"/>
        <v>0</v>
      </c>
      <c r="W1009" s="236">
        <f t="shared" si="169"/>
        <v>0</v>
      </c>
      <c r="X1009" s="236">
        <f t="shared" si="170"/>
        <v>0</v>
      </c>
      <c r="Y1009" s="238">
        <f t="shared" si="173"/>
        <v>0</v>
      </c>
      <c r="Z1009" s="238">
        <f t="shared" si="174"/>
        <v>0</v>
      </c>
      <c r="AB1009" s="219">
        <v>0</v>
      </c>
      <c r="AC1009" s="462">
        <f t="shared" si="175"/>
        <v>0</v>
      </c>
    </row>
    <row r="1010" spans="1:29" ht="30" x14ac:dyDescent="0.25">
      <c r="A1010" s="191" t="s">
        <v>228</v>
      </c>
      <c r="B1010" s="228" t="s">
        <v>626</v>
      </c>
      <c r="C1010" s="193" t="s">
        <v>627</v>
      </c>
      <c r="D1010" s="193"/>
      <c r="E1010" s="194">
        <v>150</v>
      </c>
      <c r="F1010" s="229">
        <v>150</v>
      </c>
      <c r="G1010" s="230" t="s">
        <v>33</v>
      </c>
      <c r="H1010" s="231">
        <v>0</v>
      </c>
      <c r="I1010" s="232">
        <v>0</v>
      </c>
      <c r="J1010" s="232">
        <v>0</v>
      </c>
      <c r="K1010" s="232">
        <v>0</v>
      </c>
      <c r="L1010" s="233">
        <v>0</v>
      </c>
      <c r="M1010" s="232">
        <f t="shared" si="171"/>
        <v>0</v>
      </c>
      <c r="N1010" s="234">
        <v>0</v>
      </c>
      <c r="O1010" s="232">
        <f t="shared" si="172"/>
        <v>0</v>
      </c>
      <c r="P1010" s="242"/>
      <c r="Q1010" s="216"/>
      <c r="R1010" s="236">
        <f t="shared" si="165"/>
        <v>0</v>
      </c>
      <c r="S1010" s="237">
        <v>0</v>
      </c>
      <c r="T1010" s="236">
        <f t="shared" si="166"/>
        <v>0</v>
      </c>
      <c r="U1010" s="236">
        <f t="shared" si="167"/>
        <v>0</v>
      </c>
      <c r="V1010" s="236">
        <f t="shared" si="168"/>
        <v>0</v>
      </c>
      <c r="W1010" s="236">
        <f t="shared" si="169"/>
        <v>0</v>
      </c>
      <c r="X1010" s="236">
        <f t="shared" si="170"/>
        <v>0</v>
      </c>
      <c r="Y1010" s="238">
        <f t="shared" si="173"/>
        <v>0</v>
      </c>
      <c r="Z1010" s="238">
        <f t="shared" si="174"/>
        <v>0</v>
      </c>
      <c r="AB1010" s="219">
        <v>0</v>
      </c>
      <c r="AC1010" s="462">
        <f t="shared" si="175"/>
        <v>0</v>
      </c>
    </row>
    <row r="1011" spans="1:29" ht="18" x14ac:dyDescent="0.25">
      <c r="A1011" s="191" t="s">
        <v>228</v>
      </c>
      <c r="B1011" s="228" t="s">
        <v>628</v>
      </c>
      <c r="C1011" s="193" t="s">
        <v>629</v>
      </c>
      <c r="D1011" s="193"/>
      <c r="E1011" s="194">
        <v>235</v>
      </c>
      <c r="F1011" s="229">
        <v>235</v>
      </c>
      <c r="G1011" s="230" t="s">
        <v>33</v>
      </c>
      <c r="H1011" s="231">
        <v>0</v>
      </c>
      <c r="I1011" s="232">
        <v>0</v>
      </c>
      <c r="J1011" s="232">
        <v>0</v>
      </c>
      <c r="K1011" s="232">
        <v>0</v>
      </c>
      <c r="L1011" s="233">
        <v>0</v>
      </c>
      <c r="M1011" s="232">
        <f t="shared" si="171"/>
        <v>0</v>
      </c>
      <c r="N1011" s="234">
        <v>0</v>
      </c>
      <c r="O1011" s="232">
        <f t="shared" si="172"/>
        <v>0</v>
      </c>
      <c r="P1011" s="242"/>
      <c r="Q1011" s="216"/>
      <c r="R1011" s="236">
        <f t="shared" si="165"/>
        <v>0</v>
      </c>
      <c r="S1011" s="237">
        <v>0</v>
      </c>
      <c r="T1011" s="236">
        <f t="shared" si="166"/>
        <v>0</v>
      </c>
      <c r="U1011" s="236">
        <f t="shared" si="167"/>
        <v>0</v>
      </c>
      <c r="V1011" s="236">
        <f t="shared" si="168"/>
        <v>0</v>
      </c>
      <c r="W1011" s="236">
        <f t="shared" si="169"/>
        <v>0</v>
      </c>
      <c r="X1011" s="236">
        <f t="shared" si="170"/>
        <v>0</v>
      </c>
      <c r="Y1011" s="238">
        <f t="shared" si="173"/>
        <v>0</v>
      </c>
      <c r="Z1011" s="238">
        <f t="shared" si="174"/>
        <v>0</v>
      </c>
      <c r="AB1011" s="219">
        <v>0</v>
      </c>
      <c r="AC1011" s="462">
        <f t="shared" si="175"/>
        <v>0</v>
      </c>
    </row>
    <row r="1012" spans="1:29" ht="30" x14ac:dyDescent="0.25">
      <c r="A1012" s="191" t="s">
        <v>228</v>
      </c>
      <c r="B1012" s="228" t="s">
        <v>630</v>
      </c>
      <c r="C1012" s="193" t="s">
        <v>631</v>
      </c>
      <c r="D1012" s="193"/>
      <c r="E1012" s="194">
        <v>568.4</v>
      </c>
      <c r="F1012" s="229">
        <v>568.4</v>
      </c>
      <c r="G1012" s="230" t="s">
        <v>33</v>
      </c>
      <c r="H1012" s="231">
        <v>1</v>
      </c>
      <c r="I1012" s="232">
        <v>0</v>
      </c>
      <c r="J1012" s="232">
        <v>0</v>
      </c>
      <c r="K1012" s="232">
        <v>0</v>
      </c>
      <c r="L1012" s="233">
        <v>0</v>
      </c>
      <c r="M1012" s="232">
        <f t="shared" si="171"/>
        <v>1</v>
      </c>
      <c r="N1012" s="234">
        <v>1</v>
      </c>
      <c r="O1012" s="232">
        <f t="shared" si="172"/>
        <v>0</v>
      </c>
      <c r="P1012" s="242"/>
      <c r="Q1012" s="216"/>
      <c r="R1012" s="236">
        <f t="shared" si="165"/>
        <v>568.4</v>
      </c>
      <c r="S1012" s="237">
        <v>0</v>
      </c>
      <c r="T1012" s="236">
        <f t="shared" si="166"/>
        <v>0</v>
      </c>
      <c r="U1012" s="236">
        <f t="shared" si="167"/>
        <v>0</v>
      </c>
      <c r="V1012" s="236">
        <f t="shared" si="168"/>
        <v>0</v>
      </c>
      <c r="W1012" s="236">
        <f t="shared" si="169"/>
        <v>0</v>
      </c>
      <c r="X1012" s="236">
        <f t="shared" si="170"/>
        <v>568.4</v>
      </c>
      <c r="Y1012" s="238">
        <f t="shared" si="173"/>
        <v>568.4</v>
      </c>
      <c r="Z1012" s="238">
        <f t="shared" si="174"/>
        <v>0</v>
      </c>
      <c r="AB1012" s="219">
        <v>568.4</v>
      </c>
      <c r="AC1012" s="462">
        <f t="shared" si="175"/>
        <v>0</v>
      </c>
    </row>
    <row r="1013" spans="1:29" ht="45" x14ac:dyDescent="0.25">
      <c r="A1013" s="191" t="s">
        <v>228</v>
      </c>
      <c r="B1013" s="228" t="s">
        <v>632</v>
      </c>
      <c r="C1013" s="193" t="s">
        <v>633</v>
      </c>
      <c r="D1013" s="193"/>
      <c r="E1013" s="194">
        <v>177.48</v>
      </c>
      <c r="F1013" s="229">
        <v>177.48</v>
      </c>
      <c r="G1013" s="230" t="s">
        <v>33</v>
      </c>
      <c r="H1013" s="231">
        <v>6</v>
      </c>
      <c r="I1013" s="232">
        <v>0</v>
      </c>
      <c r="J1013" s="232">
        <v>0</v>
      </c>
      <c r="K1013" s="232">
        <v>1</v>
      </c>
      <c r="L1013" s="233">
        <v>0</v>
      </c>
      <c r="M1013" s="232">
        <f t="shared" si="171"/>
        <v>5</v>
      </c>
      <c r="N1013" s="234">
        <v>5</v>
      </c>
      <c r="O1013" s="232">
        <f t="shared" si="172"/>
        <v>0</v>
      </c>
      <c r="P1013" s="242"/>
      <c r="Q1013" s="216"/>
      <c r="R1013" s="236">
        <f t="shared" si="165"/>
        <v>1064.8799999999999</v>
      </c>
      <c r="S1013" s="237">
        <v>0</v>
      </c>
      <c r="T1013" s="236">
        <f t="shared" si="166"/>
        <v>0</v>
      </c>
      <c r="U1013" s="236">
        <f t="shared" si="167"/>
        <v>0</v>
      </c>
      <c r="V1013" s="236">
        <f t="shared" si="168"/>
        <v>177.48</v>
      </c>
      <c r="W1013" s="236">
        <f t="shared" si="169"/>
        <v>0</v>
      </c>
      <c r="X1013" s="236">
        <f t="shared" si="170"/>
        <v>887.39999999999986</v>
      </c>
      <c r="Y1013" s="238">
        <f t="shared" si="173"/>
        <v>887.4</v>
      </c>
      <c r="Z1013" s="238">
        <f t="shared" si="174"/>
        <v>0</v>
      </c>
      <c r="AB1013" s="219">
        <v>1064.8799999999999</v>
      </c>
      <c r="AC1013" s="462">
        <f t="shared" si="175"/>
        <v>0</v>
      </c>
    </row>
    <row r="1014" spans="1:29" ht="30" x14ac:dyDescent="0.25">
      <c r="A1014" s="191" t="s">
        <v>228</v>
      </c>
      <c r="B1014" s="228" t="s">
        <v>634</v>
      </c>
      <c r="C1014" s="193" t="s">
        <v>635</v>
      </c>
      <c r="D1014" s="193"/>
      <c r="E1014" s="194">
        <v>7946</v>
      </c>
      <c r="F1014" s="229">
        <v>7946</v>
      </c>
      <c r="G1014" s="230" t="s">
        <v>33</v>
      </c>
      <c r="H1014" s="231">
        <v>1</v>
      </c>
      <c r="I1014" s="232">
        <v>0</v>
      </c>
      <c r="J1014" s="232">
        <v>0</v>
      </c>
      <c r="K1014" s="232">
        <v>0</v>
      </c>
      <c r="L1014" s="233">
        <v>0</v>
      </c>
      <c r="M1014" s="232">
        <f t="shared" si="171"/>
        <v>1</v>
      </c>
      <c r="N1014" s="234">
        <v>1</v>
      </c>
      <c r="O1014" s="232">
        <f t="shared" si="172"/>
        <v>0</v>
      </c>
      <c r="P1014" s="242"/>
      <c r="Q1014" s="216"/>
      <c r="R1014" s="236">
        <f t="shared" si="165"/>
        <v>7946</v>
      </c>
      <c r="S1014" s="237">
        <v>0</v>
      </c>
      <c r="T1014" s="236">
        <f t="shared" si="166"/>
        <v>0</v>
      </c>
      <c r="U1014" s="236">
        <f t="shared" si="167"/>
        <v>0</v>
      </c>
      <c r="V1014" s="236">
        <f t="shared" si="168"/>
        <v>0</v>
      </c>
      <c r="W1014" s="236">
        <f t="shared" si="169"/>
        <v>0</v>
      </c>
      <c r="X1014" s="236">
        <f t="shared" si="170"/>
        <v>7946</v>
      </c>
      <c r="Y1014" s="238">
        <f t="shared" si="173"/>
        <v>7946</v>
      </c>
      <c r="Z1014" s="238">
        <f t="shared" si="174"/>
        <v>0</v>
      </c>
      <c r="AB1014" s="219">
        <v>7946</v>
      </c>
      <c r="AC1014" s="462">
        <f t="shared" si="175"/>
        <v>0</v>
      </c>
    </row>
    <row r="1015" spans="1:29" ht="30" x14ac:dyDescent="0.25">
      <c r="A1015" s="191" t="s">
        <v>228</v>
      </c>
      <c r="B1015" s="228" t="s">
        <v>636</v>
      </c>
      <c r="C1015" s="193" t="s">
        <v>637</v>
      </c>
      <c r="D1015" s="193"/>
      <c r="E1015" s="194">
        <v>2291</v>
      </c>
      <c r="F1015" s="229">
        <v>2291</v>
      </c>
      <c r="G1015" s="230" t="s">
        <v>33</v>
      </c>
      <c r="H1015" s="231">
        <v>0</v>
      </c>
      <c r="I1015" s="232">
        <v>0</v>
      </c>
      <c r="J1015" s="232">
        <v>0</v>
      </c>
      <c r="K1015" s="232">
        <v>0</v>
      </c>
      <c r="L1015" s="233">
        <v>0</v>
      </c>
      <c r="M1015" s="232">
        <f t="shared" si="171"/>
        <v>0</v>
      </c>
      <c r="N1015" s="234">
        <v>0</v>
      </c>
      <c r="O1015" s="232">
        <f t="shared" si="172"/>
        <v>0</v>
      </c>
      <c r="P1015" s="242"/>
      <c r="Q1015" s="216"/>
      <c r="R1015" s="236">
        <f t="shared" si="165"/>
        <v>0</v>
      </c>
      <c r="S1015" s="237">
        <v>0</v>
      </c>
      <c r="T1015" s="236">
        <f t="shared" si="166"/>
        <v>0</v>
      </c>
      <c r="U1015" s="236">
        <f t="shared" si="167"/>
        <v>0</v>
      </c>
      <c r="V1015" s="236">
        <f t="shared" si="168"/>
        <v>0</v>
      </c>
      <c r="W1015" s="236">
        <f t="shared" si="169"/>
        <v>0</v>
      </c>
      <c r="X1015" s="236">
        <f t="shared" si="170"/>
        <v>0</v>
      </c>
      <c r="Y1015" s="238">
        <f t="shared" si="173"/>
        <v>0</v>
      </c>
      <c r="Z1015" s="238">
        <f t="shared" si="174"/>
        <v>0</v>
      </c>
      <c r="AB1015" s="219">
        <v>0</v>
      </c>
      <c r="AC1015" s="462">
        <f t="shared" si="175"/>
        <v>0</v>
      </c>
    </row>
    <row r="1016" spans="1:29" ht="30" x14ac:dyDescent="0.25">
      <c r="A1016" s="191" t="s">
        <v>228</v>
      </c>
      <c r="B1016" s="228" t="s">
        <v>638</v>
      </c>
      <c r="C1016" s="193" t="s">
        <v>639</v>
      </c>
      <c r="D1016" s="193"/>
      <c r="E1016" s="194">
        <v>0</v>
      </c>
      <c r="F1016" s="229">
        <v>0</v>
      </c>
      <c r="G1016" s="230" t="s">
        <v>33</v>
      </c>
      <c r="H1016" s="231">
        <v>0</v>
      </c>
      <c r="I1016" s="232">
        <v>0</v>
      </c>
      <c r="J1016" s="232">
        <v>0</v>
      </c>
      <c r="K1016" s="232">
        <v>0</v>
      </c>
      <c r="L1016" s="233">
        <v>0</v>
      </c>
      <c r="M1016" s="232">
        <f t="shared" si="171"/>
        <v>0</v>
      </c>
      <c r="N1016" s="234">
        <v>0</v>
      </c>
      <c r="O1016" s="232">
        <f t="shared" si="172"/>
        <v>0</v>
      </c>
      <c r="P1016" s="242"/>
      <c r="Q1016" s="216"/>
      <c r="R1016" s="236">
        <f t="shared" si="165"/>
        <v>0</v>
      </c>
      <c r="S1016" s="237">
        <v>0</v>
      </c>
      <c r="T1016" s="236">
        <f t="shared" si="166"/>
        <v>0</v>
      </c>
      <c r="U1016" s="236">
        <f t="shared" si="167"/>
        <v>0</v>
      </c>
      <c r="V1016" s="236">
        <f t="shared" si="168"/>
        <v>0</v>
      </c>
      <c r="W1016" s="236">
        <f t="shared" si="169"/>
        <v>0</v>
      </c>
      <c r="X1016" s="236">
        <f t="shared" si="170"/>
        <v>0</v>
      </c>
      <c r="Y1016" s="238">
        <f t="shared" si="173"/>
        <v>0</v>
      </c>
      <c r="Z1016" s="238">
        <f t="shared" si="174"/>
        <v>0</v>
      </c>
      <c r="AB1016" s="219">
        <v>0</v>
      </c>
      <c r="AC1016" s="462">
        <f t="shared" si="175"/>
        <v>0</v>
      </c>
    </row>
    <row r="1017" spans="1:29" ht="30" x14ac:dyDescent="0.25">
      <c r="A1017" s="191" t="s">
        <v>228</v>
      </c>
      <c r="B1017" s="228" t="s">
        <v>640</v>
      </c>
      <c r="C1017" s="193" t="s">
        <v>641</v>
      </c>
      <c r="D1017" s="193"/>
      <c r="E1017" s="194">
        <v>0</v>
      </c>
      <c r="F1017" s="229">
        <v>0</v>
      </c>
      <c r="G1017" s="230" t="s">
        <v>33</v>
      </c>
      <c r="H1017" s="231">
        <v>0</v>
      </c>
      <c r="I1017" s="232">
        <v>0</v>
      </c>
      <c r="J1017" s="232">
        <v>0</v>
      </c>
      <c r="K1017" s="232">
        <v>0</v>
      </c>
      <c r="L1017" s="233">
        <v>0</v>
      </c>
      <c r="M1017" s="232">
        <f t="shared" si="171"/>
        <v>0</v>
      </c>
      <c r="N1017" s="234">
        <v>0</v>
      </c>
      <c r="O1017" s="232">
        <f t="shared" si="172"/>
        <v>0</v>
      </c>
      <c r="P1017" s="242"/>
      <c r="Q1017" s="216"/>
      <c r="R1017" s="236">
        <f t="shared" si="165"/>
        <v>0</v>
      </c>
      <c r="S1017" s="237">
        <v>0</v>
      </c>
      <c r="T1017" s="236">
        <f t="shared" si="166"/>
        <v>0</v>
      </c>
      <c r="U1017" s="236">
        <f t="shared" si="167"/>
        <v>0</v>
      </c>
      <c r="V1017" s="236">
        <f t="shared" si="168"/>
        <v>0</v>
      </c>
      <c r="W1017" s="236">
        <f t="shared" si="169"/>
        <v>0</v>
      </c>
      <c r="X1017" s="236">
        <f t="shared" si="170"/>
        <v>0</v>
      </c>
      <c r="Y1017" s="238">
        <f t="shared" si="173"/>
        <v>0</v>
      </c>
      <c r="Z1017" s="238">
        <f t="shared" si="174"/>
        <v>0</v>
      </c>
      <c r="AB1017" s="219">
        <v>0</v>
      </c>
      <c r="AC1017" s="462">
        <f t="shared" si="175"/>
        <v>0</v>
      </c>
    </row>
    <row r="1018" spans="1:29" ht="30" x14ac:dyDescent="0.25">
      <c r="A1018" s="191" t="s">
        <v>228</v>
      </c>
      <c r="B1018" s="228" t="s">
        <v>642</v>
      </c>
      <c r="C1018" s="193" t="s">
        <v>643</v>
      </c>
      <c r="D1018" s="193"/>
      <c r="E1018" s="194">
        <v>460</v>
      </c>
      <c r="F1018" s="229">
        <v>460</v>
      </c>
      <c r="G1018" s="230" t="s">
        <v>33</v>
      </c>
      <c r="H1018" s="231">
        <v>0</v>
      </c>
      <c r="I1018" s="232">
        <v>0</v>
      </c>
      <c r="J1018" s="232">
        <v>0</v>
      </c>
      <c r="K1018" s="232">
        <v>0</v>
      </c>
      <c r="L1018" s="233">
        <v>0</v>
      </c>
      <c r="M1018" s="232">
        <f t="shared" si="171"/>
        <v>0</v>
      </c>
      <c r="N1018" s="234">
        <v>0</v>
      </c>
      <c r="O1018" s="232">
        <f t="shared" si="172"/>
        <v>0</v>
      </c>
      <c r="P1018" s="242"/>
      <c r="Q1018" s="273"/>
      <c r="R1018" s="236">
        <f t="shared" si="165"/>
        <v>0</v>
      </c>
      <c r="S1018" s="237">
        <v>0</v>
      </c>
      <c r="T1018" s="236">
        <f t="shared" si="166"/>
        <v>0</v>
      </c>
      <c r="U1018" s="236">
        <f t="shared" si="167"/>
        <v>0</v>
      </c>
      <c r="V1018" s="236">
        <f t="shared" si="168"/>
        <v>0</v>
      </c>
      <c r="W1018" s="236">
        <f t="shared" si="169"/>
        <v>0</v>
      </c>
      <c r="X1018" s="236">
        <f t="shared" si="170"/>
        <v>0</v>
      </c>
      <c r="Y1018" s="238">
        <f t="shared" si="173"/>
        <v>0</v>
      </c>
      <c r="Z1018" s="238">
        <f t="shared" si="174"/>
        <v>0</v>
      </c>
      <c r="AB1018" s="219">
        <v>0</v>
      </c>
      <c r="AC1018" s="462">
        <f t="shared" si="175"/>
        <v>0</v>
      </c>
    </row>
    <row r="1019" spans="1:29" ht="30" x14ac:dyDescent="0.25">
      <c r="A1019" s="191" t="s">
        <v>2634</v>
      </c>
      <c r="B1019" s="228" t="s">
        <v>644</v>
      </c>
      <c r="C1019" s="193" t="s">
        <v>645</v>
      </c>
      <c r="D1019" s="193"/>
      <c r="E1019" s="194">
        <v>110</v>
      </c>
      <c r="F1019" s="229">
        <v>110</v>
      </c>
      <c r="G1019" s="230" t="s">
        <v>33</v>
      </c>
      <c r="H1019" s="231">
        <v>0</v>
      </c>
      <c r="I1019" s="232">
        <v>0</v>
      </c>
      <c r="J1019" s="232">
        <v>0</v>
      </c>
      <c r="K1019" s="232">
        <v>0</v>
      </c>
      <c r="L1019" s="232">
        <v>0</v>
      </c>
      <c r="M1019" s="232">
        <f t="shared" si="171"/>
        <v>0</v>
      </c>
      <c r="N1019" s="232">
        <v>0</v>
      </c>
      <c r="O1019" s="232">
        <f t="shared" si="172"/>
        <v>0</v>
      </c>
      <c r="P1019" s="242"/>
      <c r="Q1019" s="241"/>
      <c r="R1019" s="236">
        <f t="shared" si="165"/>
        <v>0</v>
      </c>
      <c r="S1019" s="237">
        <v>0</v>
      </c>
      <c r="T1019" s="236">
        <f t="shared" si="166"/>
        <v>0</v>
      </c>
      <c r="U1019" s="236">
        <f t="shared" si="167"/>
        <v>0</v>
      </c>
      <c r="V1019" s="236">
        <f t="shared" si="168"/>
        <v>0</v>
      </c>
      <c r="W1019" s="236">
        <f t="shared" si="169"/>
        <v>0</v>
      </c>
      <c r="X1019" s="236">
        <f t="shared" si="170"/>
        <v>0</v>
      </c>
      <c r="Y1019" s="238">
        <f t="shared" si="173"/>
        <v>0</v>
      </c>
      <c r="Z1019" s="238">
        <f t="shared" si="174"/>
        <v>0</v>
      </c>
      <c r="AB1019" s="219">
        <v>0</v>
      </c>
      <c r="AC1019" s="462">
        <f t="shared" si="175"/>
        <v>0</v>
      </c>
    </row>
    <row r="1020" spans="1:29" ht="30" x14ac:dyDescent="0.25">
      <c r="A1020" s="191" t="s">
        <v>228</v>
      </c>
      <c r="B1020" s="260" t="s">
        <v>648</v>
      </c>
      <c r="C1020" s="213" t="s">
        <v>647</v>
      </c>
      <c r="D1020" s="213"/>
      <c r="E1020" s="214">
        <v>56</v>
      </c>
      <c r="F1020" s="261">
        <v>56</v>
      </c>
      <c r="G1020" s="262" t="s">
        <v>33</v>
      </c>
      <c r="H1020" s="231">
        <v>0</v>
      </c>
      <c r="I1020" s="232">
        <v>0</v>
      </c>
      <c r="J1020" s="263">
        <v>0</v>
      </c>
      <c r="K1020" s="232">
        <v>0</v>
      </c>
      <c r="L1020" s="264">
        <v>0</v>
      </c>
      <c r="M1020" s="232">
        <f t="shared" si="171"/>
        <v>0</v>
      </c>
      <c r="N1020" s="265">
        <v>0</v>
      </c>
      <c r="O1020" s="232">
        <f t="shared" si="172"/>
        <v>0</v>
      </c>
      <c r="P1020" s="242"/>
      <c r="Q1020" s="216"/>
      <c r="R1020" s="236">
        <f t="shared" si="165"/>
        <v>0</v>
      </c>
      <c r="S1020" s="237">
        <v>0</v>
      </c>
      <c r="T1020" s="236">
        <f t="shared" si="166"/>
        <v>0</v>
      </c>
      <c r="U1020" s="236">
        <f t="shared" si="167"/>
        <v>0</v>
      </c>
      <c r="V1020" s="236">
        <f t="shared" si="168"/>
        <v>0</v>
      </c>
      <c r="W1020" s="236">
        <f t="shared" si="169"/>
        <v>0</v>
      </c>
      <c r="X1020" s="236">
        <f t="shared" si="170"/>
        <v>0</v>
      </c>
      <c r="Y1020" s="238">
        <f t="shared" si="173"/>
        <v>0</v>
      </c>
      <c r="Z1020" s="238">
        <f t="shared" si="174"/>
        <v>0</v>
      </c>
      <c r="AB1020" s="219">
        <v>0</v>
      </c>
      <c r="AC1020" s="462">
        <f t="shared" si="175"/>
        <v>0</v>
      </c>
    </row>
    <row r="1021" spans="1:29" ht="30" x14ac:dyDescent="0.25">
      <c r="A1021" s="191" t="s">
        <v>228</v>
      </c>
      <c r="B1021" s="228" t="s">
        <v>646</v>
      </c>
      <c r="C1021" s="193" t="s">
        <v>647</v>
      </c>
      <c r="D1021" s="193"/>
      <c r="E1021" s="194">
        <v>56</v>
      </c>
      <c r="F1021" s="229">
        <v>56</v>
      </c>
      <c r="G1021" s="230" t="s">
        <v>33</v>
      </c>
      <c r="H1021" s="231">
        <v>0</v>
      </c>
      <c r="I1021" s="232">
        <v>0</v>
      </c>
      <c r="J1021" s="232">
        <v>0</v>
      </c>
      <c r="K1021" s="232">
        <v>0</v>
      </c>
      <c r="L1021" s="233">
        <v>0</v>
      </c>
      <c r="M1021" s="232">
        <f t="shared" si="171"/>
        <v>0</v>
      </c>
      <c r="N1021" s="234">
        <v>0</v>
      </c>
      <c r="O1021" s="232">
        <f t="shared" si="172"/>
        <v>0</v>
      </c>
      <c r="P1021" s="242"/>
      <c r="Q1021" s="216"/>
      <c r="R1021" s="236">
        <f t="shared" si="165"/>
        <v>0</v>
      </c>
      <c r="S1021" s="237">
        <v>0</v>
      </c>
      <c r="T1021" s="236">
        <f t="shared" si="166"/>
        <v>0</v>
      </c>
      <c r="U1021" s="236">
        <f t="shared" si="167"/>
        <v>0</v>
      </c>
      <c r="V1021" s="236">
        <f t="shared" si="168"/>
        <v>0</v>
      </c>
      <c r="W1021" s="236">
        <f t="shared" si="169"/>
        <v>0</v>
      </c>
      <c r="X1021" s="236">
        <f t="shared" si="170"/>
        <v>0</v>
      </c>
      <c r="Y1021" s="238">
        <f t="shared" si="173"/>
        <v>0</v>
      </c>
      <c r="Z1021" s="238">
        <f t="shared" si="174"/>
        <v>0</v>
      </c>
      <c r="AB1021" s="219">
        <v>0</v>
      </c>
      <c r="AC1021" s="462">
        <f t="shared" si="175"/>
        <v>0</v>
      </c>
    </row>
    <row r="1022" spans="1:29" ht="30" x14ac:dyDescent="0.25">
      <c r="A1022" s="191" t="s">
        <v>228</v>
      </c>
      <c r="B1022" s="228" t="s">
        <v>649</v>
      </c>
      <c r="C1022" s="193" t="s">
        <v>650</v>
      </c>
      <c r="D1022" s="193"/>
      <c r="E1022" s="194">
        <v>222.95</v>
      </c>
      <c r="F1022" s="229">
        <v>222.95</v>
      </c>
      <c r="G1022" s="230" t="s">
        <v>33</v>
      </c>
      <c r="H1022" s="231">
        <v>0</v>
      </c>
      <c r="I1022" s="232">
        <v>0</v>
      </c>
      <c r="J1022" s="232">
        <v>0</v>
      </c>
      <c r="K1022" s="232">
        <v>0</v>
      </c>
      <c r="L1022" s="233">
        <v>0</v>
      </c>
      <c r="M1022" s="232">
        <f t="shared" si="171"/>
        <v>0</v>
      </c>
      <c r="N1022" s="234">
        <v>0</v>
      </c>
      <c r="O1022" s="232">
        <f t="shared" si="172"/>
        <v>0</v>
      </c>
      <c r="P1022" s="242"/>
      <c r="Q1022" s="216"/>
      <c r="R1022" s="236">
        <f t="shared" si="165"/>
        <v>0</v>
      </c>
      <c r="S1022" s="237">
        <v>0</v>
      </c>
      <c r="T1022" s="236">
        <f t="shared" si="166"/>
        <v>0</v>
      </c>
      <c r="U1022" s="236">
        <f t="shared" si="167"/>
        <v>0</v>
      </c>
      <c r="V1022" s="236">
        <f t="shared" si="168"/>
        <v>0</v>
      </c>
      <c r="W1022" s="236">
        <f t="shared" si="169"/>
        <v>0</v>
      </c>
      <c r="X1022" s="236">
        <f t="shared" si="170"/>
        <v>0</v>
      </c>
      <c r="Y1022" s="238">
        <f t="shared" si="173"/>
        <v>0</v>
      </c>
      <c r="Z1022" s="238">
        <f t="shared" si="174"/>
        <v>0</v>
      </c>
      <c r="AB1022" s="219">
        <v>0</v>
      </c>
      <c r="AC1022" s="462">
        <f t="shared" si="175"/>
        <v>0</v>
      </c>
    </row>
    <row r="1023" spans="1:29" ht="18" x14ac:dyDescent="0.25">
      <c r="A1023" s="191" t="s">
        <v>228</v>
      </c>
      <c r="B1023" s="228" t="s">
        <v>651</v>
      </c>
      <c r="C1023" s="193" t="s">
        <v>652</v>
      </c>
      <c r="D1023" s="193"/>
      <c r="E1023" s="194">
        <v>164.95</v>
      </c>
      <c r="F1023" s="229">
        <v>164.95</v>
      </c>
      <c r="G1023" s="230" t="s">
        <v>33</v>
      </c>
      <c r="H1023" s="231">
        <v>0</v>
      </c>
      <c r="I1023" s="232">
        <v>0</v>
      </c>
      <c r="J1023" s="232">
        <v>0</v>
      </c>
      <c r="K1023" s="232">
        <v>0</v>
      </c>
      <c r="L1023" s="233">
        <v>0</v>
      </c>
      <c r="M1023" s="232">
        <f t="shared" si="171"/>
        <v>0</v>
      </c>
      <c r="N1023" s="234">
        <v>0</v>
      </c>
      <c r="O1023" s="232">
        <f t="shared" si="172"/>
        <v>0</v>
      </c>
      <c r="P1023" s="242"/>
      <c r="Q1023" s="216"/>
      <c r="R1023" s="236">
        <f t="shared" si="165"/>
        <v>0</v>
      </c>
      <c r="S1023" s="237">
        <v>0</v>
      </c>
      <c r="T1023" s="236">
        <f t="shared" si="166"/>
        <v>0</v>
      </c>
      <c r="U1023" s="236">
        <f t="shared" si="167"/>
        <v>0</v>
      </c>
      <c r="V1023" s="236">
        <f t="shared" si="168"/>
        <v>0</v>
      </c>
      <c r="W1023" s="236">
        <f t="shared" si="169"/>
        <v>0</v>
      </c>
      <c r="X1023" s="236">
        <f t="shared" si="170"/>
        <v>0</v>
      </c>
      <c r="Y1023" s="238">
        <f t="shared" si="173"/>
        <v>0</v>
      </c>
      <c r="Z1023" s="238">
        <f t="shared" si="174"/>
        <v>0</v>
      </c>
      <c r="AB1023" s="219">
        <v>0</v>
      </c>
      <c r="AC1023" s="462">
        <f t="shared" si="175"/>
        <v>0</v>
      </c>
    </row>
    <row r="1024" spans="1:29" ht="30" x14ac:dyDescent="0.25">
      <c r="A1024" s="191" t="s">
        <v>228</v>
      </c>
      <c r="B1024" s="228" t="s">
        <v>653</v>
      </c>
      <c r="C1024" s="193" t="s">
        <v>654</v>
      </c>
      <c r="D1024" s="193"/>
      <c r="E1024" s="194">
        <v>15</v>
      </c>
      <c r="F1024" s="229">
        <v>15</v>
      </c>
      <c r="G1024" s="230" t="s">
        <v>33</v>
      </c>
      <c r="H1024" s="231">
        <v>0</v>
      </c>
      <c r="I1024" s="232">
        <v>0</v>
      </c>
      <c r="J1024" s="232">
        <v>0</v>
      </c>
      <c r="K1024" s="232">
        <v>0</v>
      </c>
      <c r="L1024" s="233">
        <v>0</v>
      </c>
      <c r="M1024" s="232">
        <f t="shared" si="171"/>
        <v>0</v>
      </c>
      <c r="N1024" s="234">
        <v>0</v>
      </c>
      <c r="O1024" s="232">
        <f t="shared" si="172"/>
        <v>0</v>
      </c>
      <c r="P1024" s="242"/>
      <c r="Q1024" s="225"/>
      <c r="R1024" s="236">
        <f t="shared" si="165"/>
        <v>0</v>
      </c>
      <c r="S1024" s="237">
        <v>0</v>
      </c>
      <c r="T1024" s="236">
        <f t="shared" si="166"/>
        <v>0</v>
      </c>
      <c r="U1024" s="236">
        <f t="shared" si="167"/>
        <v>0</v>
      </c>
      <c r="V1024" s="236">
        <f t="shared" si="168"/>
        <v>0</v>
      </c>
      <c r="W1024" s="236">
        <f t="shared" si="169"/>
        <v>0</v>
      </c>
      <c r="X1024" s="236">
        <f t="shared" si="170"/>
        <v>0</v>
      </c>
      <c r="Y1024" s="238">
        <f t="shared" si="173"/>
        <v>0</v>
      </c>
      <c r="Z1024" s="238">
        <f t="shared" si="174"/>
        <v>0</v>
      </c>
      <c r="AB1024" s="219">
        <v>0</v>
      </c>
      <c r="AC1024" s="462">
        <f t="shared" si="175"/>
        <v>0</v>
      </c>
    </row>
    <row r="1025" spans="1:29" ht="30" x14ac:dyDescent="0.25">
      <c r="A1025" s="191" t="s">
        <v>228</v>
      </c>
      <c r="B1025" s="228" t="s">
        <v>655</v>
      </c>
      <c r="C1025" s="193" t="s">
        <v>656</v>
      </c>
      <c r="D1025" s="193"/>
      <c r="E1025" s="194">
        <v>56</v>
      </c>
      <c r="F1025" s="229">
        <v>56</v>
      </c>
      <c r="G1025" s="230" t="s">
        <v>33</v>
      </c>
      <c r="H1025" s="231">
        <v>0</v>
      </c>
      <c r="I1025" s="232">
        <v>0</v>
      </c>
      <c r="J1025" s="232">
        <v>0</v>
      </c>
      <c r="K1025" s="232">
        <v>0</v>
      </c>
      <c r="L1025" s="233">
        <v>0</v>
      </c>
      <c r="M1025" s="232">
        <f t="shared" si="171"/>
        <v>0</v>
      </c>
      <c r="N1025" s="234">
        <v>0</v>
      </c>
      <c r="O1025" s="232">
        <f t="shared" si="172"/>
        <v>0</v>
      </c>
      <c r="P1025" s="242"/>
      <c r="Q1025" s="216"/>
      <c r="R1025" s="236">
        <f t="shared" si="165"/>
        <v>0</v>
      </c>
      <c r="S1025" s="237">
        <v>0</v>
      </c>
      <c r="T1025" s="236">
        <f t="shared" si="166"/>
        <v>0</v>
      </c>
      <c r="U1025" s="236">
        <f t="shared" si="167"/>
        <v>0</v>
      </c>
      <c r="V1025" s="236">
        <f t="shared" si="168"/>
        <v>0</v>
      </c>
      <c r="W1025" s="236">
        <f t="shared" si="169"/>
        <v>0</v>
      </c>
      <c r="X1025" s="236">
        <f t="shared" si="170"/>
        <v>0</v>
      </c>
      <c r="Y1025" s="238">
        <f t="shared" si="173"/>
        <v>0</v>
      </c>
      <c r="Z1025" s="238">
        <f t="shared" si="174"/>
        <v>0</v>
      </c>
      <c r="AB1025" s="219">
        <v>0</v>
      </c>
      <c r="AC1025" s="462">
        <f t="shared" si="175"/>
        <v>0</v>
      </c>
    </row>
    <row r="1026" spans="1:29" ht="30" x14ac:dyDescent="0.25">
      <c r="A1026" s="191" t="s">
        <v>2634</v>
      </c>
      <c r="B1026" s="228" t="s">
        <v>657</v>
      </c>
      <c r="C1026" s="202" t="s">
        <v>658</v>
      </c>
      <c r="D1026" s="442" t="s">
        <v>2660</v>
      </c>
      <c r="E1026" s="203">
        <v>76</v>
      </c>
      <c r="F1026" s="203">
        <v>76</v>
      </c>
      <c r="G1026" s="316" t="s">
        <v>33</v>
      </c>
      <c r="H1026" s="317">
        <v>0</v>
      </c>
      <c r="I1026" s="251">
        <v>0</v>
      </c>
      <c r="J1026" s="251">
        <v>0</v>
      </c>
      <c r="K1026" s="251">
        <v>0</v>
      </c>
      <c r="L1026" s="318">
        <v>0</v>
      </c>
      <c r="M1026" s="232">
        <f t="shared" si="171"/>
        <v>0</v>
      </c>
      <c r="N1026" s="252">
        <v>5</v>
      </c>
      <c r="O1026" s="232">
        <f t="shared" si="172"/>
        <v>5</v>
      </c>
      <c r="P1026" s="320" t="s">
        <v>3177</v>
      </c>
      <c r="Q1026" s="216"/>
      <c r="R1026" s="236">
        <f t="shared" si="165"/>
        <v>0</v>
      </c>
      <c r="S1026" s="237">
        <v>0</v>
      </c>
      <c r="T1026" s="348">
        <f t="shared" si="166"/>
        <v>0</v>
      </c>
      <c r="U1026" s="236">
        <f t="shared" si="167"/>
        <v>0</v>
      </c>
      <c r="V1026" s="236">
        <f t="shared" si="168"/>
        <v>0</v>
      </c>
      <c r="W1026" s="236">
        <f t="shared" si="169"/>
        <v>0</v>
      </c>
      <c r="X1026" s="236">
        <f t="shared" si="170"/>
        <v>0</v>
      </c>
      <c r="Y1026" s="238">
        <f t="shared" si="173"/>
        <v>0</v>
      </c>
      <c r="Z1026" s="238">
        <f t="shared" si="174"/>
        <v>0</v>
      </c>
      <c r="AB1026" s="219">
        <v>0</v>
      </c>
      <c r="AC1026" s="462">
        <f t="shared" si="175"/>
        <v>0</v>
      </c>
    </row>
    <row r="1027" spans="1:29" ht="18" x14ac:dyDescent="0.25">
      <c r="A1027" s="211" t="s">
        <v>228</v>
      </c>
      <c r="B1027" s="260" t="s">
        <v>1424</v>
      </c>
      <c r="C1027" s="213" t="s">
        <v>1425</v>
      </c>
      <c r="D1027" s="213"/>
      <c r="E1027" s="214">
        <v>85</v>
      </c>
      <c r="F1027" s="261">
        <v>85</v>
      </c>
      <c r="G1027" s="262" t="s">
        <v>33</v>
      </c>
      <c r="H1027" s="231">
        <v>0</v>
      </c>
      <c r="I1027" s="232">
        <v>0</v>
      </c>
      <c r="J1027" s="263">
        <v>0</v>
      </c>
      <c r="K1027" s="232">
        <v>0</v>
      </c>
      <c r="L1027" s="264">
        <v>0</v>
      </c>
      <c r="M1027" s="232">
        <f t="shared" si="171"/>
        <v>0</v>
      </c>
      <c r="N1027" s="265">
        <v>0</v>
      </c>
      <c r="O1027" s="232">
        <f t="shared" si="172"/>
        <v>0</v>
      </c>
      <c r="P1027" s="274"/>
      <c r="Q1027" s="216"/>
      <c r="R1027" s="236">
        <f t="shared" si="165"/>
        <v>0</v>
      </c>
      <c r="S1027" s="237">
        <v>0</v>
      </c>
      <c r="T1027" s="236">
        <f t="shared" si="166"/>
        <v>0</v>
      </c>
      <c r="U1027" s="236">
        <f t="shared" si="167"/>
        <v>0</v>
      </c>
      <c r="V1027" s="236">
        <f t="shared" si="168"/>
        <v>0</v>
      </c>
      <c r="W1027" s="236">
        <f t="shared" si="169"/>
        <v>0</v>
      </c>
      <c r="X1027" s="236">
        <f t="shared" si="170"/>
        <v>0</v>
      </c>
      <c r="Y1027" s="238">
        <f t="shared" si="173"/>
        <v>0</v>
      </c>
      <c r="Z1027" s="238">
        <f t="shared" si="174"/>
        <v>0</v>
      </c>
      <c r="AB1027" s="219">
        <v>0</v>
      </c>
      <c r="AC1027" s="462">
        <f t="shared" si="175"/>
        <v>0</v>
      </c>
    </row>
    <row r="1028" spans="1:29" ht="30" x14ac:dyDescent="0.25">
      <c r="A1028" s="191" t="s">
        <v>674</v>
      </c>
      <c r="B1028" s="228" t="s">
        <v>1585</v>
      </c>
      <c r="C1028" s="193" t="s">
        <v>1586</v>
      </c>
      <c r="D1028" s="193"/>
      <c r="E1028" s="194">
        <v>43.11</v>
      </c>
      <c r="F1028" s="229">
        <v>43.11</v>
      </c>
      <c r="G1028" s="230" t="s">
        <v>33</v>
      </c>
      <c r="H1028" s="231">
        <v>0</v>
      </c>
      <c r="I1028" s="232">
        <v>0</v>
      </c>
      <c r="J1028" s="232">
        <v>0</v>
      </c>
      <c r="K1028" s="232">
        <v>0</v>
      </c>
      <c r="L1028" s="232">
        <v>0</v>
      </c>
      <c r="M1028" s="232">
        <f t="shared" si="171"/>
        <v>0</v>
      </c>
      <c r="N1028" s="232">
        <v>0</v>
      </c>
      <c r="O1028" s="232">
        <f t="shared" si="172"/>
        <v>0</v>
      </c>
      <c r="P1028" s="242"/>
      <c r="Q1028" s="216"/>
      <c r="R1028" s="236">
        <f t="shared" si="165"/>
        <v>0</v>
      </c>
      <c r="S1028" s="237">
        <v>0</v>
      </c>
      <c r="T1028" s="236">
        <f t="shared" si="166"/>
        <v>0</v>
      </c>
      <c r="U1028" s="236">
        <f t="shared" si="167"/>
        <v>0</v>
      </c>
      <c r="V1028" s="236">
        <f t="shared" si="168"/>
        <v>0</v>
      </c>
      <c r="W1028" s="236">
        <f t="shared" si="169"/>
        <v>0</v>
      </c>
      <c r="X1028" s="236">
        <f t="shared" si="170"/>
        <v>0</v>
      </c>
      <c r="Y1028" s="238">
        <f t="shared" si="173"/>
        <v>0</v>
      </c>
      <c r="Z1028" s="238">
        <f t="shared" si="174"/>
        <v>0</v>
      </c>
      <c r="AB1028" s="219">
        <v>0</v>
      </c>
      <c r="AC1028" s="462">
        <f t="shared" si="175"/>
        <v>0</v>
      </c>
    </row>
    <row r="1029" spans="1:29" ht="30" x14ac:dyDescent="0.25">
      <c r="A1029" s="191" t="s">
        <v>228</v>
      </c>
      <c r="B1029" s="228" t="s">
        <v>1426</v>
      </c>
      <c r="C1029" s="193" t="s">
        <v>1427</v>
      </c>
      <c r="D1029" s="193"/>
      <c r="E1029" s="194">
        <v>102.5</v>
      </c>
      <c r="F1029" s="229">
        <v>102.5</v>
      </c>
      <c r="G1029" s="230" t="s">
        <v>33</v>
      </c>
      <c r="H1029" s="231">
        <v>0</v>
      </c>
      <c r="I1029" s="232">
        <v>0</v>
      </c>
      <c r="J1029" s="232">
        <v>0</v>
      </c>
      <c r="K1029" s="232">
        <v>0</v>
      </c>
      <c r="L1029" s="232">
        <v>0</v>
      </c>
      <c r="M1029" s="232">
        <f t="shared" si="171"/>
        <v>0</v>
      </c>
      <c r="N1029" s="232">
        <v>0</v>
      </c>
      <c r="O1029" s="232">
        <f t="shared" si="172"/>
        <v>0</v>
      </c>
      <c r="P1029" s="242"/>
      <c r="Q1029" s="216"/>
      <c r="R1029" s="236">
        <f t="shared" si="165"/>
        <v>0</v>
      </c>
      <c r="S1029" s="237">
        <v>0</v>
      </c>
      <c r="T1029" s="236">
        <f t="shared" si="166"/>
        <v>0</v>
      </c>
      <c r="U1029" s="236">
        <f t="shared" si="167"/>
        <v>0</v>
      </c>
      <c r="V1029" s="236">
        <f t="shared" si="168"/>
        <v>0</v>
      </c>
      <c r="W1029" s="236">
        <f t="shared" si="169"/>
        <v>0</v>
      </c>
      <c r="X1029" s="236">
        <f t="shared" si="170"/>
        <v>0</v>
      </c>
      <c r="Y1029" s="238">
        <f t="shared" si="173"/>
        <v>0</v>
      </c>
      <c r="Z1029" s="238">
        <f t="shared" si="174"/>
        <v>0</v>
      </c>
      <c r="AB1029" s="219">
        <v>0</v>
      </c>
      <c r="AC1029" s="462">
        <f t="shared" si="175"/>
        <v>0</v>
      </c>
    </row>
    <row r="1030" spans="1:29" ht="18" x14ac:dyDescent="0.25">
      <c r="A1030" s="191" t="s">
        <v>228</v>
      </c>
      <c r="B1030" s="228" t="s">
        <v>1428</v>
      </c>
      <c r="C1030" s="202" t="s">
        <v>1429</v>
      </c>
      <c r="D1030" s="491" t="s">
        <v>2654</v>
      </c>
      <c r="E1030" s="203">
        <v>0</v>
      </c>
      <c r="F1030" s="250">
        <v>254.86</v>
      </c>
      <c r="G1030" s="316" t="s">
        <v>33</v>
      </c>
      <c r="H1030" s="317">
        <v>0</v>
      </c>
      <c r="I1030" s="251">
        <v>3</v>
      </c>
      <c r="J1030" s="251">
        <v>0</v>
      </c>
      <c r="K1030" s="251">
        <v>0</v>
      </c>
      <c r="L1030" s="251">
        <v>0</v>
      </c>
      <c r="M1030" s="232">
        <f t="shared" si="171"/>
        <v>3</v>
      </c>
      <c r="N1030" s="251">
        <v>3</v>
      </c>
      <c r="O1030" s="232">
        <f t="shared" si="172"/>
        <v>0</v>
      </c>
      <c r="P1030" s="339"/>
      <c r="Q1030" s="216"/>
      <c r="R1030" s="236">
        <f t="shared" si="165"/>
        <v>0</v>
      </c>
      <c r="S1030" s="237">
        <v>0</v>
      </c>
      <c r="T1030" s="489">
        <f t="shared" si="166"/>
        <v>764.58</v>
      </c>
      <c r="U1030" s="236">
        <f t="shared" si="167"/>
        <v>0</v>
      </c>
      <c r="V1030" s="236">
        <f t="shared" si="168"/>
        <v>0</v>
      </c>
      <c r="W1030" s="236">
        <f t="shared" si="169"/>
        <v>0</v>
      </c>
      <c r="X1030" s="236">
        <f t="shared" si="170"/>
        <v>764.58</v>
      </c>
      <c r="Y1030" s="238">
        <f t="shared" si="173"/>
        <v>764.58</v>
      </c>
      <c r="Z1030" s="238">
        <f t="shared" si="174"/>
        <v>0</v>
      </c>
      <c r="AB1030" s="219">
        <v>0</v>
      </c>
      <c r="AC1030" s="462">
        <f t="shared" si="175"/>
        <v>0</v>
      </c>
    </row>
    <row r="1031" spans="1:29" ht="30" x14ac:dyDescent="0.25">
      <c r="A1031" s="191" t="s">
        <v>228</v>
      </c>
      <c r="B1031" s="228" t="s">
        <v>1430</v>
      </c>
      <c r="C1031" s="193" t="s">
        <v>1431</v>
      </c>
      <c r="D1031" s="193"/>
      <c r="E1031" s="194">
        <v>333.72</v>
      </c>
      <c r="F1031" s="229">
        <v>333.72</v>
      </c>
      <c r="G1031" s="230" t="s">
        <v>33</v>
      </c>
      <c r="H1031" s="231">
        <v>0</v>
      </c>
      <c r="I1031" s="232">
        <v>0</v>
      </c>
      <c r="J1031" s="232">
        <v>0</v>
      </c>
      <c r="K1031" s="232">
        <v>0</v>
      </c>
      <c r="L1031" s="232">
        <v>0</v>
      </c>
      <c r="M1031" s="232">
        <f t="shared" si="171"/>
        <v>0</v>
      </c>
      <c r="N1031" s="232">
        <v>0</v>
      </c>
      <c r="O1031" s="232">
        <f t="shared" si="172"/>
        <v>0</v>
      </c>
      <c r="P1031" s="239"/>
      <c r="Q1031" s="216"/>
      <c r="R1031" s="236">
        <f t="shared" si="165"/>
        <v>0</v>
      </c>
      <c r="S1031" s="237">
        <v>0</v>
      </c>
      <c r="T1031" s="236">
        <f t="shared" si="166"/>
        <v>0</v>
      </c>
      <c r="U1031" s="236">
        <f t="shared" si="167"/>
        <v>0</v>
      </c>
      <c r="V1031" s="236">
        <f t="shared" si="168"/>
        <v>0</v>
      </c>
      <c r="W1031" s="236">
        <f t="shared" si="169"/>
        <v>0</v>
      </c>
      <c r="X1031" s="236">
        <f t="shared" si="170"/>
        <v>0</v>
      </c>
      <c r="Y1031" s="238">
        <f t="shared" si="173"/>
        <v>0</v>
      </c>
      <c r="Z1031" s="238">
        <f t="shared" si="174"/>
        <v>0</v>
      </c>
      <c r="AB1031" s="219">
        <v>0</v>
      </c>
      <c r="AC1031" s="462">
        <f t="shared" si="175"/>
        <v>0</v>
      </c>
    </row>
    <row r="1032" spans="1:29" ht="30" x14ac:dyDescent="0.25">
      <c r="A1032" s="191" t="s">
        <v>228</v>
      </c>
      <c r="B1032" s="228" t="s">
        <v>1432</v>
      </c>
      <c r="C1032" s="193" t="s">
        <v>1433</v>
      </c>
      <c r="D1032" s="193"/>
      <c r="E1032" s="194">
        <v>6380</v>
      </c>
      <c r="F1032" s="229">
        <v>6380</v>
      </c>
      <c r="G1032" s="230" t="s">
        <v>33</v>
      </c>
      <c r="H1032" s="231">
        <v>0</v>
      </c>
      <c r="I1032" s="232">
        <v>0</v>
      </c>
      <c r="J1032" s="232">
        <v>0</v>
      </c>
      <c r="K1032" s="232">
        <v>0</v>
      </c>
      <c r="L1032" s="232">
        <v>0</v>
      </c>
      <c r="M1032" s="232">
        <f t="shared" si="171"/>
        <v>0</v>
      </c>
      <c r="N1032" s="232">
        <v>0</v>
      </c>
      <c r="O1032" s="232">
        <f t="shared" si="172"/>
        <v>0</v>
      </c>
      <c r="P1032" s="268"/>
      <c r="Q1032" s="216"/>
      <c r="R1032" s="236">
        <f t="shared" si="165"/>
        <v>0</v>
      </c>
      <c r="S1032" s="237">
        <v>0</v>
      </c>
      <c r="T1032" s="236">
        <f t="shared" si="166"/>
        <v>0</v>
      </c>
      <c r="U1032" s="236">
        <f t="shared" si="167"/>
        <v>0</v>
      </c>
      <c r="V1032" s="236">
        <f t="shared" si="168"/>
        <v>0</v>
      </c>
      <c r="W1032" s="236">
        <f t="shared" si="169"/>
        <v>0</v>
      </c>
      <c r="X1032" s="236">
        <f t="shared" si="170"/>
        <v>0</v>
      </c>
      <c r="Y1032" s="238">
        <f t="shared" si="173"/>
        <v>0</v>
      </c>
      <c r="Z1032" s="238">
        <f t="shared" si="174"/>
        <v>0</v>
      </c>
      <c r="AB1032" s="219">
        <v>0</v>
      </c>
      <c r="AC1032" s="462">
        <f t="shared" si="175"/>
        <v>0</v>
      </c>
    </row>
    <row r="1033" spans="1:29" ht="30" x14ac:dyDescent="0.25">
      <c r="A1033" s="191" t="s">
        <v>228</v>
      </c>
      <c r="B1033" s="228" t="s">
        <v>1487</v>
      </c>
      <c r="C1033" s="193" t="s">
        <v>1488</v>
      </c>
      <c r="D1033" s="193"/>
      <c r="E1033" s="194">
        <v>97.37</v>
      </c>
      <c r="F1033" s="229">
        <v>97.37</v>
      </c>
      <c r="G1033" s="230" t="s">
        <v>33</v>
      </c>
      <c r="H1033" s="231">
        <v>0</v>
      </c>
      <c r="I1033" s="232">
        <v>0</v>
      </c>
      <c r="J1033" s="232">
        <v>0</v>
      </c>
      <c r="K1033" s="232">
        <v>0</v>
      </c>
      <c r="L1033" s="232">
        <v>0</v>
      </c>
      <c r="M1033" s="232">
        <f t="shared" si="171"/>
        <v>0</v>
      </c>
      <c r="N1033" s="232">
        <v>0</v>
      </c>
      <c r="O1033" s="232">
        <f t="shared" si="172"/>
        <v>0</v>
      </c>
      <c r="P1033" s="268"/>
      <c r="Q1033" s="216"/>
      <c r="R1033" s="236">
        <f t="shared" ref="R1033:R1096" si="176">H1033*E1033</f>
        <v>0</v>
      </c>
      <c r="S1033" s="237">
        <v>0</v>
      </c>
      <c r="T1033" s="236">
        <f t="shared" ref="T1033:T1096" si="177">I1033*F1033</f>
        <v>0</v>
      </c>
      <c r="U1033" s="236">
        <f t="shared" ref="U1033:U1096" si="178">F1033*J1033</f>
        <v>0</v>
      </c>
      <c r="V1033" s="236">
        <f t="shared" ref="V1033:V1096" si="179">F1033*K1033</f>
        <v>0</v>
      </c>
      <c r="W1033" s="236">
        <f t="shared" ref="W1033:W1096" si="180">F1033*L1033</f>
        <v>0</v>
      </c>
      <c r="X1033" s="236">
        <f t="shared" ref="X1033:X1096" si="181">R1033+S1033+T1033+U1033-V1033-W1033</f>
        <v>0</v>
      </c>
      <c r="Y1033" s="238">
        <f t="shared" si="173"/>
        <v>0</v>
      </c>
      <c r="Z1033" s="238">
        <f t="shared" si="174"/>
        <v>0</v>
      </c>
      <c r="AB1033" s="219">
        <v>0</v>
      </c>
      <c r="AC1033" s="462">
        <f t="shared" si="175"/>
        <v>0</v>
      </c>
    </row>
    <row r="1034" spans="1:29" ht="30" x14ac:dyDescent="0.25">
      <c r="A1034" s="191" t="s">
        <v>2634</v>
      </c>
      <c r="B1034" s="228" t="s">
        <v>1489</v>
      </c>
      <c r="C1034" s="193" t="s">
        <v>1490</v>
      </c>
      <c r="D1034" s="193"/>
      <c r="E1034" s="194">
        <v>116.34</v>
      </c>
      <c r="F1034" s="229">
        <v>116.34</v>
      </c>
      <c r="G1034" s="230" t="s">
        <v>33</v>
      </c>
      <c r="H1034" s="231">
        <v>0</v>
      </c>
      <c r="I1034" s="232">
        <v>0</v>
      </c>
      <c r="J1034" s="232">
        <v>0</v>
      </c>
      <c r="K1034" s="232">
        <v>0</v>
      </c>
      <c r="L1034" s="232">
        <v>0</v>
      </c>
      <c r="M1034" s="232">
        <f t="shared" ref="M1034:M1097" si="182">H1034+I1034+J1034-K1034-L1034</f>
        <v>0</v>
      </c>
      <c r="N1034" s="232">
        <v>0</v>
      </c>
      <c r="O1034" s="232">
        <f t="shared" ref="O1034:O1097" si="183">N1034-M1034</f>
        <v>0</v>
      </c>
      <c r="P1034" s="268"/>
      <c r="Q1034" s="216"/>
      <c r="R1034" s="236">
        <f t="shared" si="176"/>
        <v>0</v>
      </c>
      <c r="S1034" s="237">
        <v>0</v>
      </c>
      <c r="T1034" s="236">
        <f t="shared" si="177"/>
        <v>0</v>
      </c>
      <c r="U1034" s="236">
        <f t="shared" si="178"/>
        <v>0</v>
      </c>
      <c r="V1034" s="236">
        <f t="shared" si="179"/>
        <v>0</v>
      </c>
      <c r="W1034" s="236">
        <f t="shared" si="180"/>
        <v>0</v>
      </c>
      <c r="X1034" s="236">
        <f t="shared" si="181"/>
        <v>0</v>
      </c>
      <c r="Y1034" s="238">
        <f t="shared" ref="Y1034:Y1097" si="184">M1034*F1034</f>
        <v>0</v>
      </c>
      <c r="Z1034" s="238">
        <f t="shared" ref="Z1034:Z1097" si="185">Y1034-X1034</f>
        <v>0</v>
      </c>
      <c r="AB1034" s="219">
        <v>0</v>
      </c>
      <c r="AC1034" s="462">
        <f t="shared" ref="AC1034:AC1046" si="186">AB1034-R1034</f>
        <v>0</v>
      </c>
    </row>
    <row r="1035" spans="1:29" ht="30" x14ac:dyDescent="0.25">
      <c r="A1035" s="191" t="s">
        <v>2634</v>
      </c>
      <c r="B1035" s="228" t="s">
        <v>1735</v>
      </c>
      <c r="C1035" s="193" t="s">
        <v>1736</v>
      </c>
      <c r="D1035" s="193"/>
      <c r="E1035" s="194">
        <v>512.4</v>
      </c>
      <c r="F1035" s="229">
        <v>512.4</v>
      </c>
      <c r="G1035" s="230" t="s">
        <v>33</v>
      </c>
      <c r="H1035" s="231">
        <v>1</v>
      </c>
      <c r="I1035" s="232">
        <v>0</v>
      </c>
      <c r="J1035" s="232">
        <v>0</v>
      </c>
      <c r="K1035" s="232">
        <v>0</v>
      </c>
      <c r="L1035" s="232">
        <v>0</v>
      </c>
      <c r="M1035" s="232">
        <f t="shared" si="182"/>
        <v>1</v>
      </c>
      <c r="N1035" s="232">
        <v>1</v>
      </c>
      <c r="O1035" s="232">
        <f t="shared" si="183"/>
        <v>0</v>
      </c>
      <c r="P1035" s="268"/>
      <c r="Q1035" s="216"/>
      <c r="R1035" s="236">
        <f t="shared" si="176"/>
        <v>512.4</v>
      </c>
      <c r="S1035" s="237">
        <v>0</v>
      </c>
      <c r="T1035" s="236">
        <f t="shared" si="177"/>
        <v>0</v>
      </c>
      <c r="U1035" s="236">
        <f t="shared" si="178"/>
        <v>0</v>
      </c>
      <c r="V1035" s="236">
        <f t="shared" si="179"/>
        <v>0</v>
      </c>
      <c r="W1035" s="236">
        <f t="shared" si="180"/>
        <v>0</v>
      </c>
      <c r="X1035" s="236">
        <f t="shared" si="181"/>
        <v>512.4</v>
      </c>
      <c r="Y1035" s="238">
        <f t="shared" si="184"/>
        <v>512.4</v>
      </c>
      <c r="Z1035" s="238">
        <f t="shared" si="185"/>
        <v>0</v>
      </c>
      <c r="AB1035" s="219">
        <v>512.4</v>
      </c>
      <c r="AC1035" s="462">
        <f t="shared" si="186"/>
        <v>0</v>
      </c>
    </row>
    <row r="1036" spans="1:29" ht="30" x14ac:dyDescent="0.25">
      <c r="A1036" s="191" t="s">
        <v>1053</v>
      </c>
      <c r="B1036" s="228" t="s">
        <v>1051</v>
      </c>
      <c r="C1036" s="193" t="s">
        <v>1052</v>
      </c>
      <c r="D1036" s="193"/>
      <c r="E1036" s="194">
        <v>70</v>
      </c>
      <c r="F1036" s="229">
        <v>70</v>
      </c>
      <c r="G1036" s="230" t="s">
        <v>33</v>
      </c>
      <c r="H1036" s="231">
        <v>0</v>
      </c>
      <c r="I1036" s="232">
        <v>0</v>
      </c>
      <c r="J1036" s="232">
        <v>0</v>
      </c>
      <c r="K1036" s="232">
        <v>0</v>
      </c>
      <c r="L1036" s="232">
        <v>0</v>
      </c>
      <c r="M1036" s="232">
        <f t="shared" si="182"/>
        <v>0</v>
      </c>
      <c r="N1036" s="232">
        <v>0</v>
      </c>
      <c r="O1036" s="232">
        <f t="shared" si="183"/>
        <v>0</v>
      </c>
      <c r="P1036" s="268"/>
      <c r="Q1036" s="216"/>
      <c r="R1036" s="236">
        <f t="shared" si="176"/>
        <v>0</v>
      </c>
      <c r="S1036" s="237">
        <v>0</v>
      </c>
      <c r="T1036" s="236">
        <f t="shared" si="177"/>
        <v>0</v>
      </c>
      <c r="U1036" s="236">
        <f t="shared" si="178"/>
        <v>0</v>
      </c>
      <c r="V1036" s="236">
        <f t="shared" si="179"/>
        <v>0</v>
      </c>
      <c r="W1036" s="236">
        <f t="shared" si="180"/>
        <v>0</v>
      </c>
      <c r="X1036" s="236">
        <f t="shared" si="181"/>
        <v>0</v>
      </c>
      <c r="Y1036" s="238">
        <f t="shared" si="184"/>
        <v>0</v>
      </c>
      <c r="Z1036" s="238">
        <f t="shared" si="185"/>
        <v>0</v>
      </c>
      <c r="AB1036" s="219">
        <v>0</v>
      </c>
      <c r="AC1036" s="462">
        <f t="shared" si="186"/>
        <v>0</v>
      </c>
    </row>
    <row r="1037" spans="1:29" ht="18" x14ac:dyDescent="0.25">
      <c r="A1037" s="191" t="s">
        <v>1271</v>
      </c>
      <c r="B1037" s="228" t="s">
        <v>1491</v>
      </c>
      <c r="C1037" s="193" t="s">
        <v>1492</v>
      </c>
      <c r="D1037" s="193"/>
      <c r="E1037" s="194">
        <v>231.768</v>
      </c>
      <c r="F1037" s="229">
        <v>231.768</v>
      </c>
      <c r="G1037" s="230" t="s">
        <v>33</v>
      </c>
      <c r="H1037" s="231">
        <v>0</v>
      </c>
      <c r="I1037" s="232">
        <v>0</v>
      </c>
      <c r="J1037" s="232">
        <v>0</v>
      </c>
      <c r="K1037" s="232">
        <v>0</v>
      </c>
      <c r="L1037" s="232">
        <v>0</v>
      </c>
      <c r="M1037" s="232">
        <f t="shared" si="182"/>
        <v>0</v>
      </c>
      <c r="N1037" s="232">
        <v>0</v>
      </c>
      <c r="O1037" s="232">
        <f t="shared" si="183"/>
        <v>0</v>
      </c>
      <c r="P1037" s="268"/>
      <c r="Q1037" s="216"/>
      <c r="R1037" s="236">
        <f t="shared" si="176"/>
        <v>0</v>
      </c>
      <c r="S1037" s="237">
        <v>0</v>
      </c>
      <c r="T1037" s="236">
        <f t="shared" si="177"/>
        <v>0</v>
      </c>
      <c r="U1037" s="236">
        <f t="shared" si="178"/>
        <v>0</v>
      </c>
      <c r="V1037" s="236">
        <f t="shared" si="179"/>
        <v>0</v>
      </c>
      <c r="W1037" s="236">
        <f t="shared" si="180"/>
        <v>0</v>
      </c>
      <c r="X1037" s="236">
        <f t="shared" si="181"/>
        <v>0</v>
      </c>
      <c r="Y1037" s="238">
        <f t="shared" si="184"/>
        <v>0</v>
      </c>
      <c r="Z1037" s="238">
        <f t="shared" si="185"/>
        <v>0</v>
      </c>
      <c r="AB1037" s="219">
        <v>0</v>
      </c>
      <c r="AC1037" s="462">
        <f t="shared" si="186"/>
        <v>0</v>
      </c>
    </row>
    <row r="1038" spans="1:29" ht="30" x14ac:dyDescent="0.25">
      <c r="A1038" s="191" t="s">
        <v>1739</v>
      </c>
      <c r="B1038" s="228" t="s">
        <v>1737</v>
      </c>
      <c r="C1038" s="193" t="s">
        <v>1738</v>
      </c>
      <c r="D1038" s="193"/>
      <c r="E1038" s="194">
        <v>289.7</v>
      </c>
      <c r="F1038" s="229">
        <v>289.7</v>
      </c>
      <c r="G1038" s="230" t="s">
        <v>33</v>
      </c>
      <c r="H1038" s="231">
        <v>0</v>
      </c>
      <c r="I1038" s="232">
        <v>0</v>
      </c>
      <c r="J1038" s="232">
        <v>0</v>
      </c>
      <c r="K1038" s="232">
        <v>0</v>
      </c>
      <c r="L1038" s="232">
        <v>0</v>
      </c>
      <c r="M1038" s="232">
        <f t="shared" si="182"/>
        <v>0</v>
      </c>
      <c r="N1038" s="232">
        <v>0</v>
      </c>
      <c r="O1038" s="232">
        <f t="shared" si="183"/>
        <v>0</v>
      </c>
      <c r="P1038" s="268"/>
      <c r="Q1038" s="216"/>
      <c r="R1038" s="236">
        <f t="shared" si="176"/>
        <v>0</v>
      </c>
      <c r="S1038" s="237">
        <v>0</v>
      </c>
      <c r="T1038" s="236">
        <f t="shared" si="177"/>
        <v>0</v>
      </c>
      <c r="U1038" s="236">
        <f t="shared" si="178"/>
        <v>0</v>
      </c>
      <c r="V1038" s="236">
        <f t="shared" si="179"/>
        <v>0</v>
      </c>
      <c r="W1038" s="236">
        <f t="shared" si="180"/>
        <v>0</v>
      </c>
      <c r="X1038" s="236">
        <f t="shared" si="181"/>
        <v>0</v>
      </c>
      <c r="Y1038" s="238">
        <f t="shared" si="184"/>
        <v>0</v>
      </c>
      <c r="Z1038" s="238">
        <f t="shared" si="185"/>
        <v>0</v>
      </c>
      <c r="AB1038" s="219">
        <v>0</v>
      </c>
      <c r="AC1038" s="462">
        <f t="shared" si="186"/>
        <v>0</v>
      </c>
    </row>
    <row r="1039" spans="1:29" ht="30" x14ac:dyDescent="0.25">
      <c r="A1039" s="191" t="s">
        <v>1270</v>
      </c>
      <c r="B1039" s="228" t="s">
        <v>1268</v>
      </c>
      <c r="C1039" s="193" t="s">
        <v>1269</v>
      </c>
      <c r="D1039" s="193"/>
      <c r="E1039" s="194">
        <v>56.33</v>
      </c>
      <c r="F1039" s="229">
        <v>56.33</v>
      </c>
      <c r="G1039" s="230" t="s">
        <v>33</v>
      </c>
      <c r="H1039" s="231">
        <v>0</v>
      </c>
      <c r="I1039" s="232">
        <v>0</v>
      </c>
      <c r="J1039" s="232">
        <v>0</v>
      </c>
      <c r="K1039" s="232">
        <v>0</v>
      </c>
      <c r="L1039" s="232">
        <v>0</v>
      </c>
      <c r="M1039" s="232">
        <f t="shared" si="182"/>
        <v>0</v>
      </c>
      <c r="N1039" s="232">
        <v>0</v>
      </c>
      <c r="O1039" s="232">
        <f t="shared" si="183"/>
        <v>0</v>
      </c>
      <c r="P1039" s="268"/>
      <c r="Q1039" s="216"/>
      <c r="R1039" s="236">
        <f t="shared" si="176"/>
        <v>0</v>
      </c>
      <c r="S1039" s="237">
        <v>0</v>
      </c>
      <c r="T1039" s="236">
        <f t="shared" si="177"/>
        <v>0</v>
      </c>
      <c r="U1039" s="236">
        <f t="shared" si="178"/>
        <v>0</v>
      </c>
      <c r="V1039" s="236">
        <f t="shared" si="179"/>
        <v>0</v>
      </c>
      <c r="W1039" s="236">
        <f t="shared" si="180"/>
        <v>0</v>
      </c>
      <c r="X1039" s="236">
        <f t="shared" si="181"/>
        <v>0</v>
      </c>
      <c r="Y1039" s="238">
        <f t="shared" si="184"/>
        <v>0</v>
      </c>
      <c r="Z1039" s="238">
        <f t="shared" si="185"/>
        <v>0</v>
      </c>
      <c r="AB1039" s="219">
        <v>0</v>
      </c>
      <c r="AC1039" s="462">
        <f t="shared" si="186"/>
        <v>0</v>
      </c>
    </row>
    <row r="1040" spans="1:29" ht="30" x14ac:dyDescent="0.25">
      <c r="A1040" s="191" t="s">
        <v>228</v>
      </c>
      <c r="B1040" s="228" t="s">
        <v>1493</v>
      </c>
      <c r="C1040" s="193" t="s">
        <v>1494</v>
      </c>
      <c r="D1040" s="193"/>
      <c r="E1040" s="194">
        <v>214.99</v>
      </c>
      <c r="F1040" s="229">
        <v>214.99</v>
      </c>
      <c r="G1040" s="230" t="s">
        <v>33</v>
      </c>
      <c r="H1040" s="231">
        <v>0</v>
      </c>
      <c r="I1040" s="232">
        <v>0</v>
      </c>
      <c r="J1040" s="232">
        <v>0</v>
      </c>
      <c r="K1040" s="232">
        <v>0</v>
      </c>
      <c r="L1040" s="232">
        <v>0</v>
      </c>
      <c r="M1040" s="232">
        <f t="shared" si="182"/>
        <v>0</v>
      </c>
      <c r="N1040" s="232">
        <v>0</v>
      </c>
      <c r="O1040" s="232">
        <f t="shared" si="183"/>
        <v>0</v>
      </c>
      <c r="P1040" s="268"/>
      <c r="Q1040" s="216"/>
      <c r="R1040" s="236">
        <f t="shared" si="176"/>
        <v>0</v>
      </c>
      <c r="S1040" s="237">
        <v>0</v>
      </c>
      <c r="T1040" s="236">
        <f t="shared" si="177"/>
        <v>0</v>
      </c>
      <c r="U1040" s="236">
        <f t="shared" si="178"/>
        <v>0</v>
      </c>
      <c r="V1040" s="236">
        <f t="shared" si="179"/>
        <v>0</v>
      </c>
      <c r="W1040" s="236">
        <f t="shared" si="180"/>
        <v>0</v>
      </c>
      <c r="X1040" s="236">
        <f t="shared" si="181"/>
        <v>0</v>
      </c>
      <c r="Y1040" s="238">
        <f t="shared" si="184"/>
        <v>0</v>
      </c>
      <c r="Z1040" s="238">
        <f t="shared" si="185"/>
        <v>0</v>
      </c>
      <c r="AB1040" s="219">
        <v>0</v>
      </c>
      <c r="AC1040" s="462">
        <f t="shared" si="186"/>
        <v>0</v>
      </c>
    </row>
    <row r="1041" spans="1:29" ht="18" x14ac:dyDescent="0.25">
      <c r="A1041" s="191" t="s">
        <v>1436</v>
      </c>
      <c r="B1041" s="228" t="s">
        <v>1434</v>
      </c>
      <c r="C1041" s="193" t="s">
        <v>1435</v>
      </c>
      <c r="D1041" s="193"/>
      <c r="E1041" s="198">
        <v>125</v>
      </c>
      <c r="F1041" s="248">
        <v>125</v>
      </c>
      <c r="G1041" s="230" t="s">
        <v>76</v>
      </c>
      <c r="H1041" s="231">
        <v>2</v>
      </c>
      <c r="I1041" s="232">
        <v>0</v>
      </c>
      <c r="J1041" s="232">
        <v>0</v>
      </c>
      <c r="K1041" s="232">
        <v>0</v>
      </c>
      <c r="L1041" s="232">
        <v>0</v>
      </c>
      <c r="M1041" s="232">
        <f t="shared" si="182"/>
        <v>2</v>
      </c>
      <c r="N1041" s="232">
        <v>2</v>
      </c>
      <c r="O1041" s="232">
        <f t="shared" si="183"/>
        <v>0</v>
      </c>
      <c r="P1041" s="268"/>
      <c r="Q1041" s="216"/>
      <c r="R1041" s="236">
        <f t="shared" si="176"/>
        <v>250</v>
      </c>
      <c r="S1041" s="237">
        <v>0</v>
      </c>
      <c r="T1041" s="236">
        <f t="shared" si="177"/>
        <v>0</v>
      </c>
      <c r="U1041" s="236">
        <f t="shared" si="178"/>
        <v>0</v>
      </c>
      <c r="V1041" s="236">
        <f t="shared" si="179"/>
        <v>0</v>
      </c>
      <c r="W1041" s="236">
        <f t="shared" si="180"/>
        <v>0</v>
      </c>
      <c r="X1041" s="236">
        <f t="shared" si="181"/>
        <v>250</v>
      </c>
      <c r="Y1041" s="238">
        <f t="shared" si="184"/>
        <v>250</v>
      </c>
      <c r="Z1041" s="238">
        <f t="shared" si="185"/>
        <v>0</v>
      </c>
      <c r="AB1041" s="219">
        <v>250</v>
      </c>
      <c r="AC1041" s="462">
        <f t="shared" si="186"/>
        <v>0</v>
      </c>
    </row>
    <row r="1042" spans="1:29" x14ac:dyDescent="0.25">
      <c r="A1042" s="191"/>
      <c r="B1042" s="228" t="s">
        <v>1437</v>
      </c>
      <c r="C1042" s="193" t="s">
        <v>1438</v>
      </c>
      <c r="D1042" s="193"/>
      <c r="E1042" s="198">
        <v>81.2</v>
      </c>
      <c r="F1042" s="248">
        <v>81.2</v>
      </c>
      <c r="G1042" s="230" t="s">
        <v>33</v>
      </c>
      <c r="H1042" s="231">
        <v>0</v>
      </c>
      <c r="I1042" s="232">
        <v>0</v>
      </c>
      <c r="J1042" s="232">
        <v>0</v>
      </c>
      <c r="K1042" s="232">
        <v>0</v>
      </c>
      <c r="L1042" s="232">
        <v>0</v>
      </c>
      <c r="M1042" s="232">
        <f t="shared" si="182"/>
        <v>0</v>
      </c>
      <c r="N1042" s="232">
        <v>0</v>
      </c>
      <c r="O1042" s="232">
        <f t="shared" si="183"/>
        <v>0</v>
      </c>
      <c r="P1042" s="268"/>
      <c r="Q1042" s="216"/>
      <c r="R1042" s="236">
        <f t="shared" si="176"/>
        <v>0</v>
      </c>
      <c r="S1042" s="237">
        <v>0</v>
      </c>
      <c r="T1042" s="236">
        <f t="shared" si="177"/>
        <v>0</v>
      </c>
      <c r="U1042" s="236">
        <f t="shared" si="178"/>
        <v>0</v>
      </c>
      <c r="V1042" s="236">
        <f t="shared" si="179"/>
        <v>0</v>
      </c>
      <c r="W1042" s="236">
        <f t="shared" si="180"/>
        <v>0</v>
      </c>
      <c r="X1042" s="236">
        <f t="shared" si="181"/>
        <v>0</v>
      </c>
      <c r="Y1042" s="238">
        <f t="shared" si="184"/>
        <v>0</v>
      </c>
      <c r="Z1042" s="238">
        <f t="shared" si="185"/>
        <v>0</v>
      </c>
      <c r="AB1042" s="219">
        <v>0</v>
      </c>
      <c r="AC1042" s="462">
        <f t="shared" si="186"/>
        <v>0</v>
      </c>
    </row>
    <row r="1043" spans="1:29" ht="30" x14ac:dyDescent="0.25">
      <c r="A1043" s="191" t="s">
        <v>189</v>
      </c>
      <c r="B1043" s="228" t="s">
        <v>1439</v>
      </c>
      <c r="C1043" s="202" t="s">
        <v>1440</v>
      </c>
      <c r="D1043" s="491" t="s">
        <v>2658</v>
      </c>
      <c r="E1043" s="324">
        <v>61.48</v>
      </c>
      <c r="F1043" s="325">
        <v>61.48</v>
      </c>
      <c r="G1043" s="316" t="s">
        <v>33</v>
      </c>
      <c r="H1043" s="317">
        <v>0</v>
      </c>
      <c r="I1043" s="251">
        <v>20</v>
      </c>
      <c r="J1043" s="251">
        <v>0</v>
      </c>
      <c r="K1043" s="251">
        <v>29</v>
      </c>
      <c r="L1043" s="251">
        <v>0</v>
      </c>
      <c r="M1043" s="232">
        <f t="shared" si="182"/>
        <v>-9</v>
      </c>
      <c r="N1043" s="251">
        <v>0</v>
      </c>
      <c r="O1043" s="232">
        <f t="shared" si="183"/>
        <v>9</v>
      </c>
      <c r="P1043" s="339"/>
      <c r="Q1043" s="216"/>
      <c r="R1043" s="236">
        <f t="shared" si="176"/>
        <v>0</v>
      </c>
      <c r="S1043" s="237">
        <v>0</v>
      </c>
      <c r="T1043" s="489">
        <f t="shared" si="177"/>
        <v>1229.5999999999999</v>
      </c>
      <c r="U1043" s="236">
        <f t="shared" si="178"/>
        <v>0</v>
      </c>
      <c r="V1043" s="236">
        <f t="shared" si="179"/>
        <v>1782.9199999999998</v>
      </c>
      <c r="W1043" s="236">
        <f t="shared" si="180"/>
        <v>0</v>
      </c>
      <c r="X1043" s="236">
        <f t="shared" si="181"/>
        <v>-553.31999999999994</v>
      </c>
      <c r="Y1043" s="238">
        <f t="shared" si="184"/>
        <v>-553.31999999999994</v>
      </c>
      <c r="Z1043" s="238">
        <f t="shared" si="185"/>
        <v>0</v>
      </c>
      <c r="AB1043" s="219">
        <v>0</v>
      </c>
      <c r="AC1043" s="462">
        <f t="shared" si="186"/>
        <v>0</v>
      </c>
    </row>
    <row r="1044" spans="1:29" ht="30" x14ac:dyDescent="0.25">
      <c r="A1044" s="191" t="s">
        <v>27</v>
      </c>
      <c r="B1044" s="228" t="s">
        <v>187</v>
      </c>
      <c r="C1044" s="193" t="s">
        <v>188</v>
      </c>
      <c r="D1044" s="193"/>
      <c r="E1044" s="198">
        <v>60</v>
      </c>
      <c r="F1044" s="248">
        <v>60</v>
      </c>
      <c r="G1044" s="230" t="s">
        <v>53</v>
      </c>
      <c r="H1044" s="231">
        <v>2</v>
      </c>
      <c r="I1044" s="232">
        <v>0</v>
      </c>
      <c r="J1044" s="232">
        <v>0</v>
      </c>
      <c r="K1044" s="232">
        <v>0</v>
      </c>
      <c r="L1044" s="232">
        <v>0</v>
      </c>
      <c r="M1044" s="232">
        <f t="shared" si="182"/>
        <v>2</v>
      </c>
      <c r="N1044" s="232">
        <v>2</v>
      </c>
      <c r="O1044" s="232">
        <f t="shared" si="183"/>
        <v>0</v>
      </c>
      <c r="P1044" s="275"/>
      <c r="Q1044" s="216"/>
      <c r="R1044" s="236">
        <f t="shared" si="176"/>
        <v>120</v>
      </c>
      <c r="S1044" s="237">
        <v>0</v>
      </c>
      <c r="T1044" s="236">
        <f t="shared" si="177"/>
        <v>0</v>
      </c>
      <c r="U1044" s="236">
        <f t="shared" si="178"/>
        <v>0</v>
      </c>
      <c r="V1044" s="236">
        <f t="shared" si="179"/>
        <v>0</v>
      </c>
      <c r="W1044" s="236">
        <f t="shared" si="180"/>
        <v>0</v>
      </c>
      <c r="X1044" s="236">
        <f t="shared" si="181"/>
        <v>120</v>
      </c>
      <c r="Y1044" s="238">
        <f t="shared" si="184"/>
        <v>120</v>
      </c>
      <c r="Z1044" s="238">
        <f t="shared" si="185"/>
        <v>0</v>
      </c>
      <c r="AB1044" s="219">
        <v>120</v>
      </c>
      <c r="AC1044" s="462">
        <f t="shared" si="186"/>
        <v>0</v>
      </c>
    </row>
    <row r="1045" spans="1:29" ht="18" x14ac:dyDescent="0.25">
      <c r="A1045" s="191" t="s">
        <v>1436</v>
      </c>
      <c r="B1045" s="228" t="s">
        <v>1495</v>
      </c>
      <c r="C1045" s="193" t="s">
        <v>1496</v>
      </c>
      <c r="D1045" s="193"/>
      <c r="E1045" s="198">
        <v>6.26</v>
      </c>
      <c r="F1045" s="248">
        <v>6.26</v>
      </c>
      <c r="G1045" s="230" t="s">
        <v>33</v>
      </c>
      <c r="H1045" s="231">
        <v>0</v>
      </c>
      <c r="I1045" s="232">
        <v>0</v>
      </c>
      <c r="J1045" s="232">
        <v>0</v>
      </c>
      <c r="K1045" s="232">
        <v>0</v>
      </c>
      <c r="L1045" s="232">
        <v>0</v>
      </c>
      <c r="M1045" s="232">
        <f t="shared" si="182"/>
        <v>0</v>
      </c>
      <c r="N1045" s="232">
        <v>0</v>
      </c>
      <c r="O1045" s="232">
        <f t="shared" si="183"/>
        <v>0</v>
      </c>
      <c r="P1045" s="268"/>
      <c r="Q1045" s="216"/>
      <c r="R1045" s="236">
        <f t="shared" si="176"/>
        <v>0</v>
      </c>
      <c r="S1045" s="237">
        <v>0</v>
      </c>
      <c r="T1045" s="236">
        <f t="shared" si="177"/>
        <v>0</v>
      </c>
      <c r="U1045" s="236">
        <f t="shared" si="178"/>
        <v>0</v>
      </c>
      <c r="V1045" s="236">
        <f t="shared" si="179"/>
        <v>0</v>
      </c>
      <c r="W1045" s="236">
        <f t="shared" si="180"/>
        <v>0</v>
      </c>
      <c r="X1045" s="236">
        <f t="shared" si="181"/>
        <v>0</v>
      </c>
      <c r="Y1045" s="238">
        <f t="shared" si="184"/>
        <v>0</v>
      </c>
      <c r="Z1045" s="238">
        <f t="shared" si="185"/>
        <v>0</v>
      </c>
      <c r="AB1045" s="219">
        <v>1</v>
      </c>
      <c r="AC1045" s="462">
        <f t="shared" si="186"/>
        <v>1</v>
      </c>
    </row>
    <row r="1046" spans="1:29" ht="30" x14ac:dyDescent="0.25">
      <c r="A1046" s="281" t="s">
        <v>1272</v>
      </c>
      <c r="B1046" s="440"/>
      <c r="C1046" s="65" t="s">
        <v>1291</v>
      </c>
      <c r="D1046" s="302"/>
      <c r="E1046" s="198">
        <v>0</v>
      </c>
      <c r="F1046" s="248">
        <v>0</v>
      </c>
      <c r="G1046" s="230" t="s">
        <v>33</v>
      </c>
      <c r="H1046" s="232">
        <v>0</v>
      </c>
      <c r="I1046" s="232">
        <v>0</v>
      </c>
      <c r="J1046" s="232">
        <v>0</v>
      </c>
      <c r="K1046" s="232">
        <v>0</v>
      </c>
      <c r="L1046" s="232">
        <v>0</v>
      </c>
      <c r="M1046" s="232">
        <f t="shared" si="182"/>
        <v>0</v>
      </c>
      <c r="N1046" s="232">
        <v>0</v>
      </c>
      <c r="O1046" s="232">
        <f t="shared" si="183"/>
        <v>0</v>
      </c>
      <c r="P1046" s="285"/>
      <c r="Q1046" s="216"/>
      <c r="R1046" s="236">
        <f t="shared" si="176"/>
        <v>0</v>
      </c>
      <c r="S1046" s="237">
        <v>0</v>
      </c>
      <c r="T1046" s="236">
        <f t="shared" si="177"/>
        <v>0</v>
      </c>
      <c r="U1046" s="236">
        <f t="shared" si="178"/>
        <v>0</v>
      </c>
      <c r="V1046" s="236">
        <f t="shared" si="179"/>
        <v>0</v>
      </c>
      <c r="W1046" s="236">
        <f t="shared" si="180"/>
        <v>0</v>
      </c>
      <c r="X1046" s="236">
        <f t="shared" si="181"/>
        <v>0</v>
      </c>
      <c r="Y1046" s="238">
        <f t="shared" si="184"/>
        <v>0</v>
      </c>
      <c r="Z1046" s="238">
        <f t="shared" si="185"/>
        <v>0</v>
      </c>
      <c r="AB1046" s="219">
        <v>969.44</v>
      </c>
      <c r="AC1046" s="462">
        <f t="shared" si="186"/>
        <v>969.44</v>
      </c>
    </row>
    <row r="1047" spans="1:29" ht="30" x14ac:dyDescent="0.25">
      <c r="A1047" s="281" t="s">
        <v>674</v>
      </c>
      <c r="B1047" s="440"/>
      <c r="C1047" s="340" t="s">
        <v>2498</v>
      </c>
      <c r="D1047" s="495" t="s">
        <v>2654</v>
      </c>
      <c r="E1047" s="324">
        <v>0</v>
      </c>
      <c r="F1047" s="325">
        <v>0.67</v>
      </c>
      <c r="G1047" s="316" t="s">
        <v>33</v>
      </c>
      <c r="H1047" s="251">
        <v>0</v>
      </c>
      <c r="I1047" s="251">
        <v>100</v>
      </c>
      <c r="J1047" s="251">
        <v>0</v>
      </c>
      <c r="K1047" s="251">
        <v>0</v>
      </c>
      <c r="L1047" s="251">
        <v>0</v>
      </c>
      <c r="M1047" s="232">
        <f t="shared" si="182"/>
        <v>100</v>
      </c>
      <c r="N1047" s="251">
        <v>100</v>
      </c>
      <c r="O1047" s="232">
        <f t="shared" si="183"/>
        <v>0</v>
      </c>
      <c r="P1047" s="341"/>
      <c r="R1047" s="236">
        <f t="shared" si="176"/>
        <v>0</v>
      </c>
      <c r="S1047" s="237">
        <v>0</v>
      </c>
      <c r="T1047" s="489">
        <f t="shared" si="177"/>
        <v>67</v>
      </c>
      <c r="U1047" s="236">
        <f t="shared" si="178"/>
        <v>0</v>
      </c>
      <c r="V1047" s="236">
        <f t="shared" si="179"/>
        <v>0</v>
      </c>
      <c r="W1047" s="236">
        <f t="shared" si="180"/>
        <v>0</v>
      </c>
      <c r="X1047" s="236">
        <f t="shared" si="181"/>
        <v>67</v>
      </c>
      <c r="Y1047" s="238">
        <f t="shared" si="184"/>
        <v>67</v>
      </c>
      <c r="Z1047" s="238">
        <f t="shared" si="185"/>
        <v>0</v>
      </c>
    </row>
    <row r="1048" spans="1:29" ht="30" x14ac:dyDescent="0.25">
      <c r="A1048" s="281" t="s">
        <v>1053</v>
      </c>
      <c r="B1048" s="440"/>
      <c r="C1048" s="340" t="s">
        <v>2504</v>
      </c>
      <c r="D1048" s="495" t="s">
        <v>2652</v>
      </c>
      <c r="E1048" s="324">
        <v>0</v>
      </c>
      <c r="F1048" s="325">
        <v>34.799999999999997</v>
      </c>
      <c r="G1048" s="316" t="s">
        <v>33</v>
      </c>
      <c r="H1048" s="251">
        <v>0</v>
      </c>
      <c r="I1048" s="251">
        <v>3</v>
      </c>
      <c r="J1048" s="251">
        <v>0</v>
      </c>
      <c r="K1048" s="251">
        <v>0</v>
      </c>
      <c r="L1048" s="251">
        <v>0</v>
      </c>
      <c r="M1048" s="232">
        <f t="shared" si="182"/>
        <v>3</v>
      </c>
      <c r="N1048" s="251">
        <v>3</v>
      </c>
      <c r="O1048" s="232">
        <f t="shared" si="183"/>
        <v>0</v>
      </c>
      <c r="P1048" s="341"/>
      <c r="R1048" s="236">
        <f t="shared" si="176"/>
        <v>0</v>
      </c>
      <c r="S1048" s="237">
        <v>0</v>
      </c>
      <c r="T1048" s="489">
        <f t="shared" si="177"/>
        <v>104.39999999999999</v>
      </c>
      <c r="U1048" s="236">
        <f t="shared" si="178"/>
        <v>0</v>
      </c>
      <c r="V1048" s="236">
        <f t="shared" si="179"/>
        <v>0</v>
      </c>
      <c r="W1048" s="236">
        <f t="shared" si="180"/>
        <v>0</v>
      </c>
      <c r="X1048" s="236">
        <f t="shared" si="181"/>
        <v>104.39999999999999</v>
      </c>
      <c r="Y1048" s="238">
        <f t="shared" si="184"/>
        <v>104.39999999999999</v>
      </c>
      <c r="Z1048" s="238">
        <f t="shared" si="185"/>
        <v>0</v>
      </c>
    </row>
    <row r="1049" spans="1:29" ht="30" x14ac:dyDescent="0.25">
      <c r="A1049" s="281" t="s">
        <v>674</v>
      </c>
      <c r="B1049" s="440"/>
      <c r="C1049" s="340" t="s">
        <v>2496</v>
      </c>
      <c r="D1049" s="495" t="s">
        <v>2654</v>
      </c>
      <c r="E1049" s="324">
        <v>0</v>
      </c>
      <c r="F1049" s="325">
        <v>121.5</v>
      </c>
      <c r="G1049" s="316" t="s">
        <v>33</v>
      </c>
      <c r="H1049" s="251">
        <v>0</v>
      </c>
      <c r="I1049" s="251">
        <v>6</v>
      </c>
      <c r="J1049" s="251">
        <v>0</v>
      </c>
      <c r="K1049" s="251">
        <v>0</v>
      </c>
      <c r="L1049" s="251">
        <v>0</v>
      </c>
      <c r="M1049" s="232">
        <f t="shared" si="182"/>
        <v>6</v>
      </c>
      <c r="N1049" s="251">
        <v>6</v>
      </c>
      <c r="O1049" s="232">
        <f t="shared" si="183"/>
        <v>0</v>
      </c>
      <c r="P1049" s="341"/>
      <c r="R1049" s="236">
        <f t="shared" si="176"/>
        <v>0</v>
      </c>
      <c r="S1049" s="237">
        <v>0</v>
      </c>
      <c r="T1049" s="489">
        <f t="shared" si="177"/>
        <v>729</v>
      </c>
      <c r="U1049" s="236">
        <f t="shared" si="178"/>
        <v>0</v>
      </c>
      <c r="V1049" s="236">
        <f t="shared" si="179"/>
        <v>0</v>
      </c>
      <c r="W1049" s="236">
        <f t="shared" si="180"/>
        <v>0</v>
      </c>
      <c r="X1049" s="236">
        <f t="shared" si="181"/>
        <v>729</v>
      </c>
      <c r="Y1049" s="238">
        <f t="shared" si="184"/>
        <v>729</v>
      </c>
      <c r="Z1049" s="238">
        <f t="shared" si="185"/>
        <v>0</v>
      </c>
    </row>
    <row r="1050" spans="1:29" ht="30" x14ac:dyDescent="0.25">
      <c r="A1050" s="281" t="s">
        <v>674</v>
      </c>
      <c r="B1050" s="440"/>
      <c r="C1050" s="65" t="s">
        <v>970</v>
      </c>
      <c r="D1050" s="302"/>
      <c r="E1050" s="198"/>
      <c r="F1050" s="248"/>
      <c r="G1050" s="230" t="s">
        <v>33</v>
      </c>
      <c r="H1050" s="232"/>
      <c r="I1050" s="232">
        <v>0</v>
      </c>
      <c r="J1050" s="232">
        <v>0</v>
      </c>
      <c r="K1050" s="232">
        <v>0</v>
      </c>
      <c r="L1050" s="232">
        <v>0</v>
      </c>
      <c r="M1050" s="232">
        <f t="shared" si="182"/>
        <v>0</v>
      </c>
      <c r="N1050" s="232">
        <v>0</v>
      </c>
      <c r="O1050" s="232">
        <f t="shared" si="183"/>
        <v>0</v>
      </c>
      <c r="P1050" s="285"/>
      <c r="R1050" s="236">
        <f t="shared" si="176"/>
        <v>0</v>
      </c>
      <c r="S1050" s="237">
        <v>0</v>
      </c>
      <c r="T1050" s="236">
        <f t="shared" si="177"/>
        <v>0</v>
      </c>
      <c r="U1050" s="236">
        <f t="shared" si="178"/>
        <v>0</v>
      </c>
      <c r="V1050" s="236">
        <f t="shared" si="179"/>
        <v>0</v>
      </c>
      <c r="W1050" s="236">
        <f t="shared" si="180"/>
        <v>0</v>
      </c>
      <c r="X1050" s="236">
        <f t="shared" si="181"/>
        <v>0</v>
      </c>
      <c r="Y1050" s="238">
        <f t="shared" si="184"/>
        <v>0</v>
      </c>
      <c r="Z1050" s="238">
        <f t="shared" si="185"/>
        <v>0</v>
      </c>
    </row>
    <row r="1051" spans="1:29" ht="30" x14ac:dyDescent="0.25">
      <c r="A1051" s="281" t="s">
        <v>674</v>
      </c>
      <c r="B1051" s="440"/>
      <c r="C1051" s="65" t="s">
        <v>971</v>
      </c>
      <c r="D1051" s="302"/>
      <c r="E1051" s="198"/>
      <c r="F1051" s="248"/>
      <c r="G1051" s="230" t="s">
        <v>33</v>
      </c>
      <c r="H1051" s="232"/>
      <c r="I1051" s="232">
        <v>0</v>
      </c>
      <c r="J1051" s="232">
        <v>0</v>
      </c>
      <c r="K1051" s="232">
        <v>0</v>
      </c>
      <c r="L1051" s="232">
        <v>0</v>
      </c>
      <c r="M1051" s="232">
        <f t="shared" si="182"/>
        <v>0</v>
      </c>
      <c r="N1051" s="232">
        <v>0</v>
      </c>
      <c r="O1051" s="232">
        <f t="shared" si="183"/>
        <v>0</v>
      </c>
      <c r="P1051" s="285"/>
      <c r="R1051" s="236">
        <f t="shared" si="176"/>
        <v>0</v>
      </c>
      <c r="S1051" s="237">
        <v>0</v>
      </c>
      <c r="T1051" s="236">
        <f t="shared" si="177"/>
        <v>0</v>
      </c>
      <c r="U1051" s="236">
        <f t="shared" si="178"/>
        <v>0</v>
      </c>
      <c r="V1051" s="236">
        <f t="shared" si="179"/>
        <v>0</v>
      </c>
      <c r="W1051" s="236">
        <f t="shared" si="180"/>
        <v>0</v>
      </c>
      <c r="X1051" s="236">
        <f t="shared" si="181"/>
        <v>0</v>
      </c>
      <c r="Y1051" s="238">
        <f t="shared" si="184"/>
        <v>0</v>
      </c>
      <c r="Z1051" s="238">
        <f t="shared" si="185"/>
        <v>0</v>
      </c>
    </row>
    <row r="1052" spans="1:29" ht="18" x14ac:dyDescent="0.25">
      <c r="A1052" s="281" t="s">
        <v>1053</v>
      </c>
      <c r="B1052" s="440"/>
      <c r="C1052" s="340" t="s">
        <v>2513</v>
      </c>
      <c r="D1052" s="444" t="s">
        <v>2651</v>
      </c>
      <c r="E1052" s="324">
        <v>0</v>
      </c>
      <c r="F1052" s="325">
        <v>11.19</v>
      </c>
      <c r="G1052" s="316" t="s">
        <v>33</v>
      </c>
      <c r="H1052" s="251">
        <v>0</v>
      </c>
      <c r="I1052" s="251">
        <v>10</v>
      </c>
      <c r="J1052" s="251">
        <v>0</v>
      </c>
      <c r="K1052" s="251">
        <v>10</v>
      </c>
      <c r="L1052" s="251">
        <v>0</v>
      </c>
      <c r="M1052" s="232">
        <f t="shared" si="182"/>
        <v>0</v>
      </c>
      <c r="N1052" s="251">
        <v>0</v>
      </c>
      <c r="O1052" s="232">
        <f t="shared" si="183"/>
        <v>0</v>
      </c>
      <c r="P1052" s="341"/>
      <c r="R1052" s="236">
        <f t="shared" si="176"/>
        <v>0</v>
      </c>
      <c r="S1052" s="237">
        <v>0</v>
      </c>
      <c r="T1052" s="348">
        <f t="shared" si="177"/>
        <v>111.89999999999999</v>
      </c>
      <c r="U1052" s="236">
        <f t="shared" si="178"/>
        <v>0</v>
      </c>
      <c r="V1052" s="236">
        <f t="shared" si="179"/>
        <v>111.89999999999999</v>
      </c>
      <c r="W1052" s="236">
        <f t="shared" si="180"/>
        <v>0</v>
      </c>
      <c r="X1052" s="236">
        <f t="shared" si="181"/>
        <v>0</v>
      </c>
      <c r="Y1052" s="238">
        <f t="shared" si="184"/>
        <v>0</v>
      </c>
      <c r="Z1052" s="238">
        <f t="shared" si="185"/>
        <v>0</v>
      </c>
    </row>
    <row r="1053" spans="1:29" ht="45" x14ac:dyDescent="0.25">
      <c r="A1053" s="281" t="s">
        <v>1053</v>
      </c>
      <c r="B1053" s="440"/>
      <c r="C1053" s="340" t="s">
        <v>2328</v>
      </c>
      <c r="D1053" s="495" t="s">
        <v>2652</v>
      </c>
      <c r="E1053" s="324">
        <v>0</v>
      </c>
      <c r="F1053" s="325">
        <v>50.26</v>
      </c>
      <c r="G1053" s="316" t="s">
        <v>33</v>
      </c>
      <c r="H1053" s="251">
        <v>0</v>
      </c>
      <c r="I1053" s="251">
        <v>2</v>
      </c>
      <c r="J1053" s="251">
        <v>0</v>
      </c>
      <c r="K1053" s="251">
        <v>0</v>
      </c>
      <c r="L1053" s="251">
        <v>0</v>
      </c>
      <c r="M1053" s="232">
        <f t="shared" si="182"/>
        <v>2</v>
      </c>
      <c r="N1053" s="251">
        <v>2</v>
      </c>
      <c r="O1053" s="232">
        <f t="shared" si="183"/>
        <v>0</v>
      </c>
      <c r="P1053" s="341"/>
      <c r="R1053" s="236">
        <f t="shared" si="176"/>
        <v>0</v>
      </c>
      <c r="S1053" s="237">
        <v>0</v>
      </c>
      <c r="T1053" s="489">
        <f t="shared" si="177"/>
        <v>100.52</v>
      </c>
      <c r="U1053" s="236">
        <f t="shared" si="178"/>
        <v>0</v>
      </c>
      <c r="V1053" s="236">
        <f t="shared" si="179"/>
        <v>0</v>
      </c>
      <c r="W1053" s="236">
        <f t="shared" si="180"/>
        <v>0</v>
      </c>
      <c r="X1053" s="236">
        <f t="shared" si="181"/>
        <v>100.52</v>
      </c>
      <c r="Y1053" s="238">
        <f t="shared" si="184"/>
        <v>100.52</v>
      </c>
      <c r="Z1053" s="238">
        <f t="shared" si="185"/>
        <v>0</v>
      </c>
    </row>
    <row r="1054" spans="1:29" ht="45" x14ac:dyDescent="0.25">
      <c r="A1054" s="281" t="s">
        <v>1053</v>
      </c>
      <c r="B1054" s="440"/>
      <c r="C1054" s="340" t="s">
        <v>2509</v>
      </c>
      <c r="D1054" s="495" t="s">
        <v>2652</v>
      </c>
      <c r="E1054" s="324">
        <v>0</v>
      </c>
      <c r="F1054" s="325">
        <v>250.8</v>
      </c>
      <c r="G1054" s="316" t="s">
        <v>33</v>
      </c>
      <c r="H1054" s="251">
        <v>0</v>
      </c>
      <c r="I1054" s="251">
        <v>23</v>
      </c>
      <c r="J1054" s="251">
        <v>0</v>
      </c>
      <c r="K1054" s="251">
        <v>0</v>
      </c>
      <c r="L1054" s="251">
        <v>0</v>
      </c>
      <c r="M1054" s="232">
        <f t="shared" si="182"/>
        <v>23</v>
      </c>
      <c r="N1054" s="251">
        <v>23</v>
      </c>
      <c r="O1054" s="232">
        <f t="shared" si="183"/>
        <v>0</v>
      </c>
      <c r="P1054" s="341"/>
      <c r="R1054" s="236">
        <f t="shared" si="176"/>
        <v>0</v>
      </c>
      <c r="S1054" s="237">
        <v>0</v>
      </c>
      <c r="T1054" s="489">
        <f t="shared" si="177"/>
        <v>5768.4000000000005</v>
      </c>
      <c r="U1054" s="236">
        <f t="shared" si="178"/>
        <v>0</v>
      </c>
      <c r="V1054" s="236">
        <f t="shared" si="179"/>
        <v>0</v>
      </c>
      <c r="W1054" s="236">
        <f t="shared" si="180"/>
        <v>0</v>
      </c>
      <c r="X1054" s="236">
        <f t="shared" si="181"/>
        <v>5768.4000000000005</v>
      </c>
      <c r="Y1054" s="238">
        <f t="shared" si="184"/>
        <v>5768.4000000000005</v>
      </c>
      <c r="Z1054" s="238">
        <f t="shared" si="185"/>
        <v>0</v>
      </c>
    </row>
    <row r="1055" spans="1:29" ht="30" x14ac:dyDescent="0.25">
      <c r="A1055" s="296" t="s">
        <v>1271</v>
      </c>
      <c r="B1055" s="440"/>
      <c r="C1055" s="342" t="s">
        <v>2555</v>
      </c>
      <c r="D1055" s="445" t="s">
        <v>2674</v>
      </c>
      <c r="E1055" s="324"/>
      <c r="F1055" s="325">
        <v>0</v>
      </c>
      <c r="G1055" s="316" t="s">
        <v>33</v>
      </c>
      <c r="H1055" s="251">
        <v>0</v>
      </c>
      <c r="I1055" s="251">
        <v>0</v>
      </c>
      <c r="J1055" s="251">
        <v>0</v>
      </c>
      <c r="K1055" s="251">
        <v>0</v>
      </c>
      <c r="L1055" s="251">
        <v>0</v>
      </c>
      <c r="M1055" s="232">
        <f t="shared" si="182"/>
        <v>0</v>
      </c>
      <c r="N1055" s="251">
        <v>42</v>
      </c>
      <c r="O1055" s="232">
        <f t="shared" si="183"/>
        <v>42</v>
      </c>
      <c r="P1055" s="341" t="s">
        <v>3177</v>
      </c>
      <c r="R1055" s="236">
        <f t="shared" si="176"/>
        <v>0</v>
      </c>
      <c r="S1055" s="237">
        <v>0</v>
      </c>
      <c r="T1055" s="236">
        <f t="shared" si="177"/>
        <v>0</v>
      </c>
      <c r="U1055" s="236">
        <f t="shared" si="178"/>
        <v>0</v>
      </c>
      <c r="V1055" s="236">
        <f t="shared" si="179"/>
        <v>0</v>
      </c>
      <c r="W1055" s="236">
        <f t="shared" si="180"/>
        <v>0</v>
      </c>
      <c r="X1055" s="236">
        <f t="shared" si="181"/>
        <v>0</v>
      </c>
      <c r="Y1055" s="238">
        <f t="shared" si="184"/>
        <v>0</v>
      </c>
      <c r="Z1055" s="238">
        <f t="shared" si="185"/>
        <v>0</v>
      </c>
    </row>
    <row r="1056" spans="1:29" ht="30" x14ac:dyDescent="0.25">
      <c r="A1056" s="281" t="s">
        <v>1053</v>
      </c>
      <c r="B1056" s="440"/>
      <c r="C1056" s="340" t="s">
        <v>2549</v>
      </c>
      <c r="D1056" s="495" t="s">
        <v>2652</v>
      </c>
      <c r="E1056" s="324">
        <v>0</v>
      </c>
      <c r="F1056" s="325">
        <v>4.2</v>
      </c>
      <c r="G1056" s="316" t="s">
        <v>33</v>
      </c>
      <c r="H1056" s="251">
        <v>0</v>
      </c>
      <c r="I1056" s="251">
        <v>20</v>
      </c>
      <c r="J1056" s="251">
        <v>0</v>
      </c>
      <c r="K1056" s="251">
        <v>0</v>
      </c>
      <c r="L1056" s="251">
        <v>0</v>
      </c>
      <c r="M1056" s="232">
        <f t="shared" si="182"/>
        <v>20</v>
      </c>
      <c r="N1056" s="251">
        <v>20</v>
      </c>
      <c r="O1056" s="232">
        <f t="shared" si="183"/>
        <v>0</v>
      </c>
      <c r="P1056" s="341"/>
      <c r="R1056" s="236">
        <f t="shared" si="176"/>
        <v>0</v>
      </c>
      <c r="S1056" s="237">
        <v>0</v>
      </c>
      <c r="T1056" s="489">
        <f t="shared" si="177"/>
        <v>84</v>
      </c>
      <c r="U1056" s="236">
        <f t="shared" si="178"/>
        <v>0</v>
      </c>
      <c r="V1056" s="236">
        <f t="shared" si="179"/>
        <v>0</v>
      </c>
      <c r="W1056" s="236">
        <f t="shared" si="180"/>
        <v>0</v>
      </c>
      <c r="X1056" s="236">
        <f t="shared" si="181"/>
        <v>84</v>
      </c>
      <c r="Y1056" s="238">
        <f t="shared" si="184"/>
        <v>84</v>
      </c>
      <c r="Z1056" s="238">
        <f t="shared" si="185"/>
        <v>0</v>
      </c>
    </row>
    <row r="1057" spans="1:26" ht="30" x14ac:dyDescent="0.25">
      <c r="A1057" s="281" t="s">
        <v>1298</v>
      </c>
      <c r="B1057" s="440"/>
      <c r="C1057" s="126" t="s">
        <v>2183</v>
      </c>
      <c r="D1057" s="304"/>
      <c r="E1057" s="198"/>
      <c r="F1057" s="248"/>
      <c r="G1057" s="230" t="s">
        <v>33</v>
      </c>
      <c r="H1057" s="232">
        <v>0</v>
      </c>
      <c r="I1057" s="232">
        <v>0</v>
      </c>
      <c r="J1057" s="232">
        <v>0</v>
      </c>
      <c r="K1057" s="232">
        <v>0</v>
      </c>
      <c r="L1057" s="232">
        <v>0</v>
      </c>
      <c r="M1057" s="232">
        <f t="shared" si="182"/>
        <v>0</v>
      </c>
      <c r="N1057" s="232">
        <v>0</v>
      </c>
      <c r="O1057" s="232">
        <f t="shared" si="183"/>
        <v>0</v>
      </c>
      <c r="P1057" s="285"/>
      <c r="R1057" s="236">
        <f t="shared" si="176"/>
        <v>0</v>
      </c>
      <c r="S1057" s="237">
        <v>0</v>
      </c>
      <c r="T1057" s="236">
        <f t="shared" si="177"/>
        <v>0</v>
      </c>
      <c r="U1057" s="236">
        <f t="shared" si="178"/>
        <v>0</v>
      </c>
      <c r="V1057" s="236">
        <f t="shared" si="179"/>
        <v>0</v>
      </c>
      <c r="W1057" s="236">
        <f t="shared" si="180"/>
        <v>0</v>
      </c>
      <c r="X1057" s="236">
        <f t="shared" si="181"/>
        <v>0</v>
      </c>
      <c r="Y1057" s="238">
        <f t="shared" si="184"/>
        <v>0</v>
      </c>
      <c r="Z1057" s="238">
        <f t="shared" si="185"/>
        <v>0</v>
      </c>
    </row>
    <row r="1058" spans="1:26" ht="30" x14ac:dyDescent="0.25">
      <c r="A1058" s="281" t="s">
        <v>1298</v>
      </c>
      <c r="B1058" s="440"/>
      <c r="C1058" s="340" t="s">
        <v>2523</v>
      </c>
      <c r="D1058" s="444" t="s">
        <v>2644</v>
      </c>
      <c r="E1058" s="324"/>
      <c r="F1058" s="325">
        <v>188</v>
      </c>
      <c r="G1058" s="316" t="s">
        <v>33</v>
      </c>
      <c r="H1058" s="232">
        <v>0</v>
      </c>
      <c r="I1058" s="251">
        <v>1</v>
      </c>
      <c r="J1058" s="251">
        <v>0</v>
      </c>
      <c r="K1058" s="251">
        <v>1</v>
      </c>
      <c r="L1058" s="251">
        <v>0</v>
      </c>
      <c r="M1058" s="232">
        <f t="shared" si="182"/>
        <v>0</v>
      </c>
      <c r="N1058" s="251">
        <v>0</v>
      </c>
      <c r="O1058" s="232">
        <f t="shared" si="183"/>
        <v>0</v>
      </c>
      <c r="P1058" s="341"/>
      <c r="R1058" s="236">
        <f t="shared" si="176"/>
        <v>0</v>
      </c>
      <c r="S1058" s="237">
        <v>0</v>
      </c>
      <c r="T1058" s="348">
        <f t="shared" si="177"/>
        <v>188</v>
      </c>
      <c r="U1058" s="236">
        <f t="shared" si="178"/>
        <v>0</v>
      </c>
      <c r="V1058" s="236">
        <f t="shared" si="179"/>
        <v>188</v>
      </c>
      <c r="W1058" s="236">
        <f t="shared" si="180"/>
        <v>0</v>
      </c>
      <c r="X1058" s="236">
        <f t="shared" si="181"/>
        <v>0</v>
      </c>
      <c r="Y1058" s="238">
        <f t="shared" si="184"/>
        <v>0</v>
      </c>
      <c r="Z1058" s="238">
        <f t="shared" si="185"/>
        <v>0</v>
      </c>
    </row>
    <row r="1059" spans="1:26" ht="45" x14ac:dyDescent="0.25">
      <c r="A1059" s="281" t="s">
        <v>228</v>
      </c>
      <c r="B1059" s="440"/>
      <c r="C1059" s="110" t="s">
        <v>241</v>
      </c>
      <c r="D1059" s="305"/>
      <c r="E1059" s="198"/>
      <c r="F1059" s="248"/>
      <c r="G1059" s="230" t="s">
        <v>33</v>
      </c>
      <c r="H1059" s="232">
        <v>0</v>
      </c>
      <c r="I1059" s="232">
        <v>0</v>
      </c>
      <c r="J1059" s="232">
        <v>0</v>
      </c>
      <c r="K1059" s="232">
        <v>0</v>
      </c>
      <c r="L1059" s="232">
        <v>0</v>
      </c>
      <c r="M1059" s="232">
        <f t="shared" si="182"/>
        <v>0</v>
      </c>
      <c r="N1059" s="232">
        <v>0</v>
      </c>
      <c r="O1059" s="232">
        <f t="shared" si="183"/>
        <v>0</v>
      </c>
      <c r="P1059" s="285"/>
      <c r="R1059" s="236">
        <f t="shared" si="176"/>
        <v>0</v>
      </c>
      <c r="S1059" s="237">
        <v>0</v>
      </c>
      <c r="T1059" s="236">
        <f t="shared" si="177"/>
        <v>0</v>
      </c>
      <c r="U1059" s="236">
        <f t="shared" si="178"/>
        <v>0</v>
      </c>
      <c r="V1059" s="236">
        <f t="shared" si="179"/>
        <v>0</v>
      </c>
      <c r="W1059" s="236">
        <f t="shared" si="180"/>
        <v>0</v>
      </c>
      <c r="X1059" s="236">
        <f t="shared" si="181"/>
        <v>0</v>
      </c>
      <c r="Y1059" s="238">
        <f t="shared" si="184"/>
        <v>0</v>
      </c>
      <c r="Z1059" s="238">
        <f t="shared" si="185"/>
        <v>0</v>
      </c>
    </row>
    <row r="1060" spans="1:26" ht="45" x14ac:dyDescent="0.25">
      <c r="A1060" s="281" t="s">
        <v>228</v>
      </c>
      <c r="B1060" s="440"/>
      <c r="C1060" s="110" t="s">
        <v>242</v>
      </c>
      <c r="D1060" s="305"/>
      <c r="E1060" s="198"/>
      <c r="F1060" s="248"/>
      <c r="G1060" s="230" t="s">
        <v>33</v>
      </c>
      <c r="H1060" s="232">
        <v>0</v>
      </c>
      <c r="I1060" s="232">
        <v>0</v>
      </c>
      <c r="J1060" s="232">
        <v>0</v>
      </c>
      <c r="K1060" s="232">
        <v>0</v>
      </c>
      <c r="L1060" s="232">
        <v>0</v>
      </c>
      <c r="M1060" s="232">
        <f t="shared" si="182"/>
        <v>0</v>
      </c>
      <c r="N1060" s="232">
        <v>0</v>
      </c>
      <c r="O1060" s="232">
        <f t="shared" si="183"/>
        <v>0</v>
      </c>
      <c r="P1060" s="285"/>
      <c r="R1060" s="236">
        <f t="shared" si="176"/>
        <v>0</v>
      </c>
      <c r="S1060" s="237">
        <v>0</v>
      </c>
      <c r="T1060" s="236">
        <f t="shared" si="177"/>
        <v>0</v>
      </c>
      <c r="U1060" s="236">
        <f t="shared" si="178"/>
        <v>0</v>
      </c>
      <c r="V1060" s="236">
        <f t="shared" si="179"/>
        <v>0</v>
      </c>
      <c r="W1060" s="236">
        <f t="shared" si="180"/>
        <v>0</v>
      </c>
      <c r="X1060" s="236">
        <f t="shared" si="181"/>
        <v>0</v>
      </c>
      <c r="Y1060" s="238">
        <f t="shared" si="184"/>
        <v>0</v>
      </c>
      <c r="Z1060" s="238">
        <f t="shared" si="185"/>
        <v>0</v>
      </c>
    </row>
    <row r="1061" spans="1:26" ht="30" x14ac:dyDescent="0.25">
      <c r="A1061" s="281" t="s">
        <v>1739</v>
      </c>
      <c r="B1061" s="285"/>
      <c r="C1061" s="340" t="s">
        <v>2120</v>
      </c>
      <c r="D1061" s="446" t="s">
        <v>2674</v>
      </c>
      <c r="E1061" s="324"/>
      <c r="F1061" s="325">
        <v>0</v>
      </c>
      <c r="G1061" s="316" t="s">
        <v>33</v>
      </c>
      <c r="H1061" s="232">
        <v>0</v>
      </c>
      <c r="I1061" s="251">
        <v>0</v>
      </c>
      <c r="J1061" s="251">
        <v>0</v>
      </c>
      <c r="K1061" s="251">
        <v>0</v>
      </c>
      <c r="L1061" s="251">
        <v>0</v>
      </c>
      <c r="M1061" s="232">
        <f t="shared" si="182"/>
        <v>0</v>
      </c>
      <c r="N1061" s="251">
        <v>1</v>
      </c>
      <c r="O1061" s="232">
        <f t="shared" si="183"/>
        <v>1</v>
      </c>
      <c r="P1061" s="341" t="s">
        <v>3177</v>
      </c>
      <c r="R1061" s="236">
        <f t="shared" si="176"/>
        <v>0</v>
      </c>
      <c r="S1061" s="237">
        <v>0</v>
      </c>
      <c r="T1061" s="236">
        <f t="shared" si="177"/>
        <v>0</v>
      </c>
      <c r="U1061" s="236">
        <f t="shared" si="178"/>
        <v>0</v>
      </c>
      <c r="V1061" s="236">
        <f t="shared" si="179"/>
        <v>0</v>
      </c>
      <c r="W1061" s="236">
        <f t="shared" si="180"/>
        <v>0</v>
      </c>
      <c r="X1061" s="236">
        <f t="shared" si="181"/>
        <v>0</v>
      </c>
      <c r="Y1061" s="238">
        <f t="shared" si="184"/>
        <v>0</v>
      </c>
      <c r="Z1061" s="238">
        <f t="shared" si="185"/>
        <v>0</v>
      </c>
    </row>
    <row r="1062" spans="1:26" ht="18" x14ac:dyDescent="0.25">
      <c r="A1062" s="281" t="s">
        <v>1053</v>
      </c>
      <c r="B1062" s="440"/>
      <c r="C1062" s="340" t="s">
        <v>2653</v>
      </c>
      <c r="D1062" s="495" t="s">
        <v>2652</v>
      </c>
      <c r="E1062" s="324">
        <v>0</v>
      </c>
      <c r="F1062" s="325">
        <v>30.954999999999998</v>
      </c>
      <c r="G1062" s="316" t="s">
        <v>1368</v>
      </c>
      <c r="H1062" s="251">
        <v>0</v>
      </c>
      <c r="I1062" s="251">
        <v>600</v>
      </c>
      <c r="J1062" s="251">
        <v>0</v>
      </c>
      <c r="K1062" s="251">
        <v>0</v>
      </c>
      <c r="L1062" s="251">
        <v>0</v>
      </c>
      <c r="M1062" s="232">
        <f t="shared" si="182"/>
        <v>600</v>
      </c>
      <c r="N1062" s="251">
        <v>600</v>
      </c>
      <c r="O1062" s="232">
        <f t="shared" si="183"/>
        <v>0</v>
      </c>
      <c r="P1062" s="341"/>
      <c r="R1062" s="236">
        <f t="shared" si="176"/>
        <v>0</v>
      </c>
      <c r="S1062" s="237">
        <v>0</v>
      </c>
      <c r="T1062" s="489">
        <f t="shared" si="177"/>
        <v>18573</v>
      </c>
      <c r="U1062" s="236">
        <f t="shared" si="178"/>
        <v>0</v>
      </c>
      <c r="V1062" s="236">
        <f t="shared" si="179"/>
        <v>0</v>
      </c>
      <c r="W1062" s="236">
        <f t="shared" si="180"/>
        <v>0</v>
      </c>
      <c r="X1062" s="236">
        <f t="shared" si="181"/>
        <v>18573</v>
      </c>
      <c r="Y1062" s="238">
        <f t="shared" si="184"/>
        <v>18573</v>
      </c>
      <c r="Z1062" s="238">
        <f t="shared" si="185"/>
        <v>0</v>
      </c>
    </row>
    <row r="1063" spans="1:26" ht="30" x14ac:dyDescent="0.25">
      <c r="A1063" s="281" t="s">
        <v>1053</v>
      </c>
      <c r="B1063" s="440"/>
      <c r="C1063" s="340" t="s">
        <v>2329</v>
      </c>
      <c r="D1063" s="495" t="s">
        <v>2652</v>
      </c>
      <c r="E1063" s="324">
        <v>0</v>
      </c>
      <c r="F1063" s="325">
        <v>251.4</v>
      </c>
      <c r="G1063" s="316" t="s">
        <v>33</v>
      </c>
      <c r="H1063" s="251">
        <v>0</v>
      </c>
      <c r="I1063" s="251">
        <v>2</v>
      </c>
      <c r="J1063" s="251">
        <v>0</v>
      </c>
      <c r="K1063" s="251">
        <v>0</v>
      </c>
      <c r="L1063" s="251">
        <v>0</v>
      </c>
      <c r="M1063" s="232">
        <f t="shared" si="182"/>
        <v>2</v>
      </c>
      <c r="N1063" s="251">
        <v>2</v>
      </c>
      <c r="O1063" s="232">
        <f t="shared" si="183"/>
        <v>0</v>
      </c>
      <c r="P1063" s="341"/>
      <c r="R1063" s="236">
        <f t="shared" si="176"/>
        <v>0</v>
      </c>
      <c r="S1063" s="237">
        <v>0</v>
      </c>
      <c r="T1063" s="489">
        <f t="shared" si="177"/>
        <v>502.8</v>
      </c>
      <c r="U1063" s="236">
        <f t="shared" si="178"/>
        <v>0</v>
      </c>
      <c r="V1063" s="236">
        <f t="shared" si="179"/>
        <v>0</v>
      </c>
      <c r="W1063" s="236">
        <f t="shared" si="180"/>
        <v>0</v>
      </c>
      <c r="X1063" s="236">
        <f t="shared" si="181"/>
        <v>502.8</v>
      </c>
      <c r="Y1063" s="238">
        <f t="shared" si="184"/>
        <v>502.8</v>
      </c>
      <c r="Z1063" s="238">
        <f t="shared" si="185"/>
        <v>0</v>
      </c>
    </row>
    <row r="1064" spans="1:26" ht="45" x14ac:dyDescent="0.25">
      <c r="A1064" s="281" t="s">
        <v>1053</v>
      </c>
      <c r="B1064" s="440"/>
      <c r="C1064" s="340" t="s">
        <v>2505</v>
      </c>
      <c r="D1064" s="495" t="s">
        <v>2652</v>
      </c>
      <c r="E1064" s="324">
        <v>0</v>
      </c>
      <c r="F1064" s="325">
        <v>292.81</v>
      </c>
      <c r="G1064" s="316" t="s">
        <v>33</v>
      </c>
      <c r="H1064" s="251">
        <v>0</v>
      </c>
      <c r="I1064" s="251">
        <v>3</v>
      </c>
      <c r="J1064" s="251">
        <v>0</v>
      </c>
      <c r="K1064" s="251">
        <v>0</v>
      </c>
      <c r="L1064" s="251">
        <v>0</v>
      </c>
      <c r="M1064" s="232">
        <f t="shared" si="182"/>
        <v>3</v>
      </c>
      <c r="N1064" s="251">
        <v>3</v>
      </c>
      <c r="O1064" s="232">
        <f t="shared" si="183"/>
        <v>0</v>
      </c>
      <c r="P1064" s="341"/>
      <c r="R1064" s="236">
        <f t="shared" si="176"/>
        <v>0</v>
      </c>
      <c r="S1064" s="237">
        <v>0</v>
      </c>
      <c r="T1064" s="489">
        <f t="shared" si="177"/>
        <v>878.43000000000006</v>
      </c>
      <c r="U1064" s="236">
        <f t="shared" si="178"/>
        <v>0</v>
      </c>
      <c r="V1064" s="236">
        <f t="shared" si="179"/>
        <v>0</v>
      </c>
      <c r="W1064" s="236">
        <f t="shared" si="180"/>
        <v>0</v>
      </c>
      <c r="X1064" s="236">
        <f t="shared" si="181"/>
        <v>878.43000000000006</v>
      </c>
      <c r="Y1064" s="238">
        <f t="shared" si="184"/>
        <v>878.43000000000006</v>
      </c>
      <c r="Z1064" s="238">
        <f t="shared" si="185"/>
        <v>0</v>
      </c>
    </row>
    <row r="1065" spans="1:26" ht="30" x14ac:dyDescent="0.25">
      <c r="A1065" s="281" t="s">
        <v>27</v>
      </c>
      <c r="B1065" s="440"/>
      <c r="C1065" s="340" t="s">
        <v>2497</v>
      </c>
      <c r="D1065" s="495" t="s">
        <v>2658</v>
      </c>
      <c r="E1065" s="324"/>
      <c r="F1065" s="325">
        <v>31.32</v>
      </c>
      <c r="G1065" s="316" t="s">
        <v>33</v>
      </c>
      <c r="H1065" s="251">
        <v>0</v>
      </c>
      <c r="I1065" s="251">
        <v>1</v>
      </c>
      <c r="J1065" s="251">
        <v>0</v>
      </c>
      <c r="K1065" s="251">
        <v>0</v>
      </c>
      <c r="L1065" s="251">
        <v>0</v>
      </c>
      <c r="M1065" s="232">
        <f t="shared" si="182"/>
        <v>1</v>
      </c>
      <c r="N1065" s="251">
        <v>1</v>
      </c>
      <c r="O1065" s="232">
        <f t="shared" si="183"/>
        <v>0</v>
      </c>
      <c r="P1065" s="341"/>
      <c r="R1065" s="236">
        <f t="shared" si="176"/>
        <v>0</v>
      </c>
      <c r="S1065" s="237">
        <v>0</v>
      </c>
      <c r="T1065" s="489">
        <f t="shared" si="177"/>
        <v>31.32</v>
      </c>
      <c r="U1065" s="236">
        <f t="shared" si="178"/>
        <v>0</v>
      </c>
      <c r="V1065" s="236">
        <f t="shared" si="179"/>
        <v>0</v>
      </c>
      <c r="W1065" s="236">
        <f t="shared" si="180"/>
        <v>0</v>
      </c>
      <c r="X1065" s="236">
        <f t="shared" si="181"/>
        <v>31.32</v>
      </c>
      <c r="Y1065" s="238">
        <f t="shared" si="184"/>
        <v>31.32</v>
      </c>
      <c r="Z1065" s="238">
        <f t="shared" si="185"/>
        <v>0</v>
      </c>
    </row>
    <row r="1066" spans="1:26" x14ac:dyDescent="0.25">
      <c r="A1066" s="281" t="s">
        <v>1739</v>
      </c>
      <c r="B1066" s="440"/>
      <c r="C1066" s="343" t="s">
        <v>1768</v>
      </c>
      <c r="D1066" s="447" t="s">
        <v>2674</v>
      </c>
      <c r="E1066" s="324"/>
      <c r="F1066" s="325">
        <v>0</v>
      </c>
      <c r="G1066" s="316" t="s">
        <v>33</v>
      </c>
      <c r="H1066" s="251">
        <v>0</v>
      </c>
      <c r="I1066" s="251">
        <v>0</v>
      </c>
      <c r="J1066" s="251">
        <v>0</v>
      </c>
      <c r="K1066" s="251">
        <v>0</v>
      </c>
      <c r="L1066" s="251">
        <v>0</v>
      </c>
      <c r="M1066" s="232">
        <f t="shared" si="182"/>
        <v>0</v>
      </c>
      <c r="N1066" s="251">
        <v>0</v>
      </c>
      <c r="O1066" s="232">
        <f t="shared" si="183"/>
        <v>0</v>
      </c>
      <c r="P1066" s="341"/>
      <c r="R1066" s="236">
        <f t="shared" si="176"/>
        <v>0</v>
      </c>
      <c r="S1066" s="237">
        <v>0</v>
      </c>
      <c r="T1066" s="236">
        <f t="shared" si="177"/>
        <v>0</v>
      </c>
      <c r="U1066" s="236">
        <f t="shared" si="178"/>
        <v>0</v>
      </c>
      <c r="V1066" s="236">
        <f t="shared" si="179"/>
        <v>0</v>
      </c>
      <c r="W1066" s="236">
        <f t="shared" si="180"/>
        <v>0</v>
      </c>
      <c r="X1066" s="236">
        <f t="shared" si="181"/>
        <v>0</v>
      </c>
      <c r="Y1066" s="238">
        <f t="shared" si="184"/>
        <v>0</v>
      </c>
      <c r="Z1066" s="238">
        <f t="shared" si="185"/>
        <v>0</v>
      </c>
    </row>
    <row r="1067" spans="1:26" ht="45" x14ac:dyDescent="0.25">
      <c r="A1067" s="281" t="s">
        <v>674</v>
      </c>
      <c r="B1067" s="440"/>
      <c r="C1067" s="340" t="s">
        <v>2493</v>
      </c>
      <c r="D1067" s="495" t="s">
        <v>2654</v>
      </c>
      <c r="E1067" s="324">
        <v>0</v>
      </c>
      <c r="F1067" s="325">
        <v>376.64</v>
      </c>
      <c r="G1067" s="316" t="s">
        <v>33</v>
      </c>
      <c r="H1067" s="251">
        <v>0</v>
      </c>
      <c r="I1067" s="251">
        <v>10</v>
      </c>
      <c r="J1067" s="251">
        <v>0</v>
      </c>
      <c r="K1067" s="251">
        <v>0</v>
      </c>
      <c r="L1067" s="251">
        <v>0</v>
      </c>
      <c r="M1067" s="232">
        <f t="shared" si="182"/>
        <v>10</v>
      </c>
      <c r="N1067" s="251">
        <v>10</v>
      </c>
      <c r="O1067" s="232">
        <f t="shared" si="183"/>
        <v>0</v>
      </c>
      <c r="P1067" s="341"/>
      <c r="R1067" s="236">
        <f t="shared" si="176"/>
        <v>0</v>
      </c>
      <c r="S1067" s="237">
        <v>0</v>
      </c>
      <c r="T1067" s="489">
        <f t="shared" si="177"/>
        <v>3766.3999999999996</v>
      </c>
      <c r="U1067" s="236">
        <f t="shared" si="178"/>
        <v>0</v>
      </c>
      <c r="V1067" s="236">
        <f t="shared" si="179"/>
        <v>0</v>
      </c>
      <c r="W1067" s="236">
        <f t="shared" si="180"/>
        <v>0</v>
      </c>
      <c r="X1067" s="236">
        <f t="shared" si="181"/>
        <v>3766.3999999999996</v>
      </c>
      <c r="Y1067" s="238">
        <f t="shared" si="184"/>
        <v>3766.3999999999996</v>
      </c>
      <c r="Z1067" s="238">
        <f t="shared" si="185"/>
        <v>0</v>
      </c>
    </row>
    <row r="1068" spans="1:26" ht="30" x14ac:dyDescent="0.25">
      <c r="A1068" s="281" t="s">
        <v>1053</v>
      </c>
      <c r="B1068" s="440"/>
      <c r="C1068" s="340" t="s">
        <v>2508</v>
      </c>
      <c r="D1068" s="495" t="s">
        <v>2652</v>
      </c>
      <c r="E1068" s="324">
        <v>0</v>
      </c>
      <c r="F1068" s="325">
        <v>40.79</v>
      </c>
      <c r="G1068" s="316" t="s">
        <v>33</v>
      </c>
      <c r="H1068" s="251">
        <v>0</v>
      </c>
      <c r="I1068" s="251"/>
      <c r="J1068" s="251">
        <v>0</v>
      </c>
      <c r="K1068" s="251"/>
      <c r="L1068" s="251">
        <v>0</v>
      </c>
      <c r="M1068" s="232">
        <f t="shared" si="182"/>
        <v>0</v>
      </c>
      <c r="N1068" s="251">
        <v>0</v>
      </c>
      <c r="O1068" s="232">
        <f t="shared" si="183"/>
        <v>0</v>
      </c>
      <c r="P1068" s="341"/>
      <c r="R1068" s="236">
        <f t="shared" si="176"/>
        <v>0</v>
      </c>
      <c r="S1068" s="237">
        <v>0</v>
      </c>
      <c r="T1068" s="489">
        <f t="shared" si="177"/>
        <v>0</v>
      </c>
      <c r="U1068" s="236">
        <f t="shared" si="178"/>
        <v>0</v>
      </c>
      <c r="V1068" s="236">
        <f t="shared" si="179"/>
        <v>0</v>
      </c>
      <c r="W1068" s="236">
        <f t="shared" si="180"/>
        <v>0</v>
      </c>
      <c r="X1068" s="236">
        <f t="shared" si="181"/>
        <v>0</v>
      </c>
      <c r="Y1068" s="238">
        <f t="shared" si="184"/>
        <v>0</v>
      </c>
      <c r="Z1068" s="238">
        <f t="shared" si="185"/>
        <v>0</v>
      </c>
    </row>
    <row r="1069" spans="1:26" ht="45" x14ac:dyDescent="0.25">
      <c r="A1069" s="281" t="s">
        <v>1540</v>
      </c>
      <c r="B1069" s="440"/>
      <c r="C1069" s="340" t="s">
        <v>2234</v>
      </c>
      <c r="D1069" s="491" t="s">
        <v>2661</v>
      </c>
      <c r="E1069" s="324">
        <v>483.72</v>
      </c>
      <c r="F1069" s="325">
        <v>483.72</v>
      </c>
      <c r="G1069" s="316" t="s">
        <v>159</v>
      </c>
      <c r="H1069" s="251">
        <v>1</v>
      </c>
      <c r="I1069" s="251">
        <v>1</v>
      </c>
      <c r="J1069" s="251">
        <v>0</v>
      </c>
      <c r="K1069" s="251">
        <v>1</v>
      </c>
      <c r="L1069" s="251">
        <v>0</v>
      </c>
      <c r="M1069" s="232">
        <f t="shared" si="182"/>
        <v>1</v>
      </c>
      <c r="N1069" s="251">
        <v>1</v>
      </c>
      <c r="O1069" s="232">
        <f t="shared" si="183"/>
        <v>0</v>
      </c>
      <c r="P1069" s="341"/>
      <c r="R1069" s="236">
        <f t="shared" si="176"/>
        <v>483.72</v>
      </c>
      <c r="S1069" s="237">
        <v>0</v>
      </c>
      <c r="T1069" s="489">
        <f t="shared" si="177"/>
        <v>483.72</v>
      </c>
      <c r="U1069" s="236">
        <f t="shared" si="178"/>
        <v>0</v>
      </c>
      <c r="V1069" s="236">
        <f t="shared" si="179"/>
        <v>483.72</v>
      </c>
      <c r="W1069" s="236">
        <f t="shared" si="180"/>
        <v>0</v>
      </c>
      <c r="X1069" s="236">
        <f t="shared" si="181"/>
        <v>483.72</v>
      </c>
      <c r="Y1069" s="238">
        <f t="shared" si="184"/>
        <v>483.72</v>
      </c>
      <c r="Z1069" s="238">
        <f t="shared" si="185"/>
        <v>0</v>
      </c>
    </row>
    <row r="1070" spans="1:26" ht="30" x14ac:dyDescent="0.25">
      <c r="A1070" s="281" t="s">
        <v>1053</v>
      </c>
      <c r="B1070" s="440"/>
      <c r="C1070" s="340" t="s">
        <v>2593</v>
      </c>
      <c r="D1070" s="495" t="s">
        <v>2652</v>
      </c>
      <c r="E1070" s="324">
        <v>0</v>
      </c>
      <c r="F1070" s="325">
        <v>135.6</v>
      </c>
      <c r="G1070" s="316" t="s">
        <v>33</v>
      </c>
      <c r="H1070" s="251">
        <v>0</v>
      </c>
      <c r="I1070" s="251">
        <v>7</v>
      </c>
      <c r="J1070" s="251">
        <v>0</v>
      </c>
      <c r="K1070" s="251">
        <v>0</v>
      </c>
      <c r="L1070" s="251">
        <v>0</v>
      </c>
      <c r="M1070" s="232">
        <f t="shared" si="182"/>
        <v>7</v>
      </c>
      <c r="N1070" s="251">
        <v>7</v>
      </c>
      <c r="O1070" s="232">
        <f t="shared" si="183"/>
        <v>0</v>
      </c>
      <c r="P1070" s="341"/>
      <c r="R1070" s="236">
        <f t="shared" si="176"/>
        <v>0</v>
      </c>
      <c r="S1070" s="237">
        <v>0</v>
      </c>
      <c r="T1070" s="489">
        <f t="shared" si="177"/>
        <v>949.19999999999993</v>
      </c>
      <c r="U1070" s="236">
        <f t="shared" si="178"/>
        <v>0</v>
      </c>
      <c r="V1070" s="236">
        <f t="shared" si="179"/>
        <v>0</v>
      </c>
      <c r="W1070" s="236">
        <f t="shared" si="180"/>
        <v>0</v>
      </c>
      <c r="X1070" s="236">
        <f t="shared" si="181"/>
        <v>949.19999999999993</v>
      </c>
      <c r="Y1070" s="238">
        <f t="shared" si="184"/>
        <v>949.19999999999993</v>
      </c>
      <c r="Z1070" s="238">
        <f t="shared" si="185"/>
        <v>0</v>
      </c>
    </row>
    <row r="1071" spans="1:26" ht="30" x14ac:dyDescent="0.25">
      <c r="A1071" s="281" t="s">
        <v>228</v>
      </c>
      <c r="B1071" s="440"/>
      <c r="C1071" s="340" t="s">
        <v>2515</v>
      </c>
      <c r="D1071" s="442" t="s">
        <v>2642</v>
      </c>
      <c r="E1071" s="324">
        <v>0</v>
      </c>
      <c r="F1071" s="325">
        <v>8.24</v>
      </c>
      <c r="G1071" s="316" t="s">
        <v>33</v>
      </c>
      <c r="H1071" s="251">
        <v>0</v>
      </c>
      <c r="I1071" s="251">
        <v>1</v>
      </c>
      <c r="J1071" s="251">
        <v>0</v>
      </c>
      <c r="K1071" s="251">
        <v>1</v>
      </c>
      <c r="L1071" s="251">
        <v>0</v>
      </c>
      <c r="M1071" s="232">
        <f t="shared" si="182"/>
        <v>0</v>
      </c>
      <c r="N1071" s="251">
        <v>0</v>
      </c>
      <c r="O1071" s="232">
        <f t="shared" si="183"/>
        <v>0</v>
      </c>
      <c r="P1071" s="341"/>
      <c r="R1071" s="236">
        <f t="shared" si="176"/>
        <v>0</v>
      </c>
      <c r="S1071" s="237">
        <v>0</v>
      </c>
      <c r="T1071" s="348">
        <f t="shared" si="177"/>
        <v>8.24</v>
      </c>
      <c r="U1071" s="236">
        <f t="shared" si="178"/>
        <v>0</v>
      </c>
      <c r="V1071" s="236">
        <f t="shared" si="179"/>
        <v>8.24</v>
      </c>
      <c r="W1071" s="236">
        <f t="shared" si="180"/>
        <v>0</v>
      </c>
      <c r="X1071" s="236">
        <f t="shared" si="181"/>
        <v>0</v>
      </c>
      <c r="Y1071" s="238">
        <f t="shared" si="184"/>
        <v>0</v>
      </c>
      <c r="Z1071" s="238">
        <f t="shared" si="185"/>
        <v>0</v>
      </c>
    </row>
    <row r="1072" spans="1:26" ht="30" x14ac:dyDescent="0.25">
      <c r="A1072" s="281" t="s">
        <v>1053</v>
      </c>
      <c r="B1072" s="440"/>
      <c r="C1072" s="340" t="s">
        <v>2592</v>
      </c>
      <c r="D1072" s="495" t="s">
        <v>2652</v>
      </c>
      <c r="E1072" s="324">
        <v>0</v>
      </c>
      <c r="F1072" s="325">
        <v>19.27</v>
      </c>
      <c r="G1072" s="316" t="s">
        <v>33</v>
      </c>
      <c r="H1072" s="251">
        <v>0</v>
      </c>
      <c r="I1072" s="251">
        <v>20</v>
      </c>
      <c r="J1072" s="251">
        <v>0</v>
      </c>
      <c r="K1072" s="251">
        <v>0</v>
      </c>
      <c r="L1072" s="251">
        <v>0</v>
      </c>
      <c r="M1072" s="232">
        <f t="shared" si="182"/>
        <v>20</v>
      </c>
      <c r="N1072" s="251">
        <v>20</v>
      </c>
      <c r="O1072" s="232">
        <f t="shared" si="183"/>
        <v>0</v>
      </c>
      <c r="P1072" s="341"/>
      <c r="R1072" s="236">
        <f t="shared" si="176"/>
        <v>0</v>
      </c>
      <c r="S1072" s="237">
        <v>0</v>
      </c>
      <c r="T1072" s="489">
        <f t="shared" si="177"/>
        <v>385.4</v>
      </c>
      <c r="U1072" s="236">
        <f t="shared" si="178"/>
        <v>0</v>
      </c>
      <c r="V1072" s="236">
        <f t="shared" si="179"/>
        <v>0</v>
      </c>
      <c r="W1072" s="236">
        <f t="shared" si="180"/>
        <v>0</v>
      </c>
      <c r="X1072" s="236">
        <f t="shared" si="181"/>
        <v>385.4</v>
      </c>
      <c r="Y1072" s="238">
        <f t="shared" si="184"/>
        <v>385.4</v>
      </c>
      <c r="Z1072" s="238">
        <f t="shared" si="185"/>
        <v>0</v>
      </c>
    </row>
    <row r="1073" spans="1:26" ht="45" x14ac:dyDescent="0.25">
      <c r="A1073" s="281" t="s">
        <v>228</v>
      </c>
      <c r="B1073" s="440"/>
      <c r="C1073" s="340" t="s">
        <v>2514</v>
      </c>
      <c r="D1073" s="442" t="s">
        <v>2642</v>
      </c>
      <c r="E1073" s="324">
        <v>0</v>
      </c>
      <c r="F1073" s="325">
        <v>37.86</v>
      </c>
      <c r="G1073" s="316" t="s">
        <v>33</v>
      </c>
      <c r="H1073" s="251">
        <v>0</v>
      </c>
      <c r="I1073" s="251">
        <v>1</v>
      </c>
      <c r="J1073" s="251">
        <v>0</v>
      </c>
      <c r="K1073" s="251">
        <v>1</v>
      </c>
      <c r="L1073" s="251">
        <v>0</v>
      </c>
      <c r="M1073" s="232">
        <f t="shared" si="182"/>
        <v>0</v>
      </c>
      <c r="N1073" s="251">
        <v>0</v>
      </c>
      <c r="O1073" s="232">
        <f t="shared" si="183"/>
        <v>0</v>
      </c>
      <c r="P1073" s="341"/>
      <c r="R1073" s="236">
        <f t="shared" si="176"/>
        <v>0</v>
      </c>
      <c r="S1073" s="237">
        <v>0</v>
      </c>
      <c r="T1073" s="348">
        <f t="shared" si="177"/>
        <v>37.86</v>
      </c>
      <c r="U1073" s="236">
        <f t="shared" si="178"/>
        <v>0</v>
      </c>
      <c r="V1073" s="236">
        <f t="shared" si="179"/>
        <v>37.86</v>
      </c>
      <c r="W1073" s="236">
        <f t="shared" si="180"/>
        <v>0</v>
      </c>
      <c r="X1073" s="236">
        <f t="shared" si="181"/>
        <v>0</v>
      </c>
      <c r="Y1073" s="238">
        <f t="shared" si="184"/>
        <v>0</v>
      </c>
      <c r="Z1073" s="238">
        <f t="shared" si="185"/>
        <v>0</v>
      </c>
    </row>
    <row r="1074" spans="1:26" ht="30" x14ac:dyDescent="0.25">
      <c r="A1074" s="281" t="s">
        <v>674</v>
      </c>
      <c r="B1074" s="440"/>
      <c r="C1074" s="340" t="s">
        <v>2306</v>
      </c>
      <c r="D1074" s="495" t="s">
        <v>2652</v>
      </c>
      <c r="E1074" s="324">
        <v>0</v>
      </c>
      <c r="F1074" s="325">
        <v>18</v>
      </c>
      <c r="G1074" s="316" t="s">
        <v>33</v>
      </c>
      <c r="H1074" s="251">
        <v>0</v>
      </c>
      <c r="I1074" s="251">
        <v>15</v>
      </c>
      <c r="J1074" s="251">
        <v>0</v>
      </c>
      <c r="K1074" s="251">
        <v>0</v>
      </c>
      <c r="L1074" s="251">
        <v>0</v>
      </c>
      <c r="M1074" s="232">
        <f t="shared" si="182"/>
        <v>15</v>
      </c>
      <c r="N1074" s="251">
        <v>15</v>
      </c>
      <c r="O1074" s="232">
        <f t="shared" si="183"/>
        <v>0</v>
      </c>
      <c r="P1074" s="341"/>
      <c r="R1074" s="236">
        <f t="shared" si="176"/>
        <v>0</v>
      </c>
      <c r="S1074" s="237">
        <v>0</v>
      </c>
      <c r="T1074" s="489">
        <f t="shared" si="177"/>
        <v>270</v>
      </c>
      <c r="U1074" s="236">
        <f t="shared" si="178"/>
        <v>0</v>
      </c>
      <c r="V1074" s="236">
        <f t="shared" si="179"/>
        <v>0</v>
      </c>
      <c r="W1074" s="236">
        <f t="shared" si="180"/>
        <v>0</v>
      </c>
      <c r="X1074" s="236">
        <f t="shared" si="181"/>
        <v>270</v>
      </c>
      <c r="Y1074" s="238">
        <f t="shared" si="184"/>
        <v>270</v>
      </c>
      <c r="Z1074" s="238">
        <f t="shared" si="185"/>
        <v>0</v>
      </c>
    </row>
    <row r="1075" spans="1:26" ht="18" x14ac:dyDescent="0.25">
      <c r="A1075" s="281" t="s">
        <v>1298</v>
      </c>
      <c r="B1075" s="440"/>
      <c r="C1075" s="340" t="s">
        <v>2511</v>
      </c>
      <c r="D1075" s="442" t="s">
        <v>2643</v>
      </c>
      <c r="E1075" s="324">
        <v>0</v>
      </c>
      <c r="F1075" s="325">
        <v>40</v>
      </c>
      <c r="G1075" s="316" t="s">
        <v>33</v>
      </c>
      <c r="H1075" s="251">
        <v>0</v>
      </c>
      <c r="I1075" s="251">
        <v>4</v>
      </c>
      <c r="J1075" s="251">
        <v>0</v>
      </c>
      <c r="K1075" s="251">
        <v>4</v>
      </c>
      <c r="L1075" s="251">
        <v>0</v>
      </c>
      <c r="M1075" s="232">
        <f t="shared" si="182"/>
        <v>0</v>
      </c>
      <c r="N1075" s="251">
        <v>0</v>
      </c>
      <c r="O1075" s="232">
        <f t="shared" si="183"/>
        <v>0</v>
      </c>
      <c r="P1075" s="341"/>
      <c r="R1075" s="236">
        <f t="shared" si="176"/>
        <v>0</v>
      </c>
      <c r="S1075" s="237">
        <v>0</v>
      </c>
      <c r="T1075" s="348">
        <f t="shared" si="177"/>
        <v>160</v>
      </c>
      <c r="U1075" s="236">
        <f t="shared" si="178"/>
        <v>0</v>
      </c>
      <c r="V1075" s="236">
        <f t="shared" si="179"/>
        <v>160</v>
      </c>
      <c r="W1075" s="236">
        <f t="shared" si="180"/>
        <v>0</v>
      </c>
      <c r="X1075" s="236">
        <f t="shared" si="181"/>
        <v>0</v>
      </c>
      <c r="Y1075" s="238">
        <f t="shared" si="184"/>
        <v>0</v>
      </c>
      <c r="Z1075" s="238">
        <f t="shared" si="185"/>
        <v>0</v>
      </c>
    </row>
    <row r="1076" spans="1:26" ht="45" x14ac:dyDescent="0.25">
      <c r="A1076" s="281" t="s">
        <v>1053</v>
      </c>
      <c r="B1076" s="440"/>
      <c r="C1076" s="340" t="s">
        <v>2314</v>
      </c>
      <c r="D1076" s="495" t="s">
        <v>2652</v>
      </c>
      <c r="E1076" s="324">
        <v>0</v>
      </c>
      <c r="F1076" s="325">
        <v>310.79000000000002</v>
      </c>
      <c r="G1076" s="316" t="s">
        <v>33</v>
      </c>
      <c r="H1076" s="251">
        <v>0</v>
      </c>
      <c r="I1076" s="251">
        <v>1</v>
      </c>
      <c r="J1076" s="251">
        <v>0</v>
      </c>
      <c r="K1076" s="251">
        <v>0</v>
      </c>
      <c r="L1076" s="251">
        <v>0</v>
      </c>
      <c r="M1076" s="232">
        <f t="shared" si="182"/>
        <v>1</v>
      </c>
      <c r="N1076" s="251">
        <v>1</v>
      </c>
      <c r="O1076" s="232">
        <f t="shared" si="183"/>
        <v>0</v>
      </c>
      <c r="P1076" s="341"/>
      <c r="R1076" s="236">
        <f t="shared" si="176"/>
        <v>0</v>
      </c>
      <c r="S1076" s="237">
        <v>0</v>
      </c>
      <c r="T1076" s="489">
        <f t="shared" si="177"/>
        <v>310.79000000000002</v>
      </c>
      <c r="U1076" s="236">
        <f t="shared" si="178"/>
        <v>0</v>
      </c>
      <c r="V1076" s="236">
        <f t="shared" si="179"/>
        <v>0</v>
      </c>
      <c r="W1076" s="236">
        <f t="shared" si="180"/>
        <v>0</v>
      </c>
      <c r="X1076" s="236">
        <f t="shared" si="181"/>
        <v>310.79000000000002</v>
      </c>
      <c r="Y1076" s="238">
        <f t="shared" si="184"/>
        <v>310.79000000000002</v>
      </c>
      <c r="Z1076" s="238">
        <f t="shared" si="185"/>
        <v>0</v>
      </c>
    </row>
    <row r="1077" spans="1:26" ht="45" x14ac:dyDescent="0.25">
      <c r="A1077" s="281" t="s">
        <v>1053</v>
      </c>
      <c r="B1077" s="440"/>
      <c r="C1077" s="340" t="s">
        <v>2499</v>
      </c>
      <c r="D1077" s="495" t="s">
        <v>2652</v>
      </c>
      <c r="E1077" s="324">
        <v>0</v>
      </c>
      <c r="F1077" s="325">
        <v>905</v>
      </c>
      <c r="G1077" s="316" t="s">
        <v>33</v>
      </c>
      <c r="H1077" s="251">
        <v>0</v>
      </c>
      <c r="I1077" s="251">
        <v>1</v>
      </c>
      <c r="J1077" s="251">
        <v>0</v>
      </c>
      <c r="K1077" s="251">
        <v>0</v>
      </c>
      <c r="L1077" s="251">
        <v>0</v>
      </c>
      <c r="M1077" s="232">
        <f t="shared" si="182"/>
        <v>1</v>
      </c>
      <c r="N1077" s="251">
        <v>1</v>
      </c>
      <c r="O1077" s="232">
        <f t="shared" si="183"/>
        <v>0</v>
      </c>
      <c r="P1077" s="341"/>
      <c r="R1077" s="236">
        <f t="shared" si="176"/>
        <v>0</v>
      </c>
      <c r="S1077" s="237">
        <v>0</v>
      </c>
      <c r="T1077" s="489">
        <f t="shared" si="177"/>
        <v>905</v>
      </c>
      <c r="U1077" s="236">
        <f t="shared" si="178"/>
        <v>0</v>
      </c>
      <c r="V1077" s="236">
        <f t="shared" si="179"/>
        <v>0</v>
      </c>
      <c r="W1077" s="236">
        <f t="shared" si="180"/>
        <v>0</v>
      </c>
      <c r="X1077" s="236">
        <f t="shared" si="181"/>
        <v>905</v>
      </c>
      <c r="Y1077" s="238">
        <f t="shared" si="184"/>
        <v>905</v>
      </c>
      <c r="Z1077" s="238">
        <f t="shared" si="185"/>
        <v>0</v>
      </c>
    </row>
    <row r="1078" spans="1:26" ht="60" x14ac:dyDescent="0.25">
      <c r="A1078" s="281" t="s">
        <v>1053</v>
      </c>
      <c r="B1078" s="440"/>
      <c r="C1078" s="340" t="s">
        <v>2506</v>
      </c>
      <c r="D1078" s="495" t="s">
        <v>2652</v>
      </c>
      <c r="E1078" s="324">
        <v>0</v>
      </c>
      <c r="F1078" s="325">
        <v>2536.6</v>
      </c>
      <c r="G1078" s="316" t="s">
        <v>33</v>
      </c>
      <c r="H1078" s="251">
        <v>0</v>
      </c>
      <c r="I1078" s="251">
        <v>1</v>
      </c>
      <c r="J1078" s="251">
        <v>0</v>
      </c>
      <c r="K1078" s="251">
        <v>0</v>
      </c>
      <c r="L1078" s="251">
        <v>0</v>
      </c>
      <c r="M1078" s="232">
        <f t="shared" si="182"/>
        <v>1</v>
      </c>
      <c r="N1078" s="251">
        <v>1</v>
      </c>
      <c r="O1078" s="232">
        <f t="shared" si="183"/>
        <v>0</v>
      </c>
      <c r="P1078" s="341"/>
      <c r="R1078" s="236">
        <f t="shared" si="176"/>
        <v>0</v>
      </c>
      <c r="S1078" s="237">
        <v>0</v>
      </c>
      <c r="T1078" s="489">
        <f t="shared" si="177"/>
        <v>2536.6</v>
      </c>
      <c r="U1078" s="236">
        <f t="shared" si="178"/>
        <v>0</v>
      </c>
      <c r="V1078" s="236">
        <f t="shared" si="179"/>
        <v>0</v>
      </c>
      <c r="W1078" s="236">
        <f t="shared" si="180"/>
        <v>0</v>
      </c>
      <c r="X1078" s="236">
        <f t="shared" si="181"/>
        <v>2536.6</v>
      </c>
      <c r="Y1078" s="238">
        <f t="shared" si="184"/>
        <v>2536.6</v>
      </c>
      <c r="Z1078" s="238">
        <f t="shared" si="185"/>
        <v>0</v>
      </c>
    </row>
    <row r="1079" spans="1:26" ht="30" x14ac:dyDescent="0.25">
      <c r="A1079" s="281" t="s">
        <v>1053</v>
      </c>
      <c r="B1079" s="440"/>
      <c r="C1079" s="340" t="s">
        <v>2501</v>
      </c>
      <c r="D1079" s="446" t="s">
        <v>2541</v>
      </c>
      <c r="E1079" s="324">
        <v>0</v>
      </c>
      <c r="F1079" s="325">
        <v>0</v>
      </c>
      <c r="G1079" s="316" t="s">
        <v>33</v>
      </c>
      <c r="H1079" s="251">
        <v>0</v>
      </c>
      <c r="I1079" s="251">
        <v>40</v>
      </c>
      <c r="J1079" s="251">
        <v>0</v>
      </c>
      <c r="K1079" s="251">
        <v>40</v>
      </c>
      <c r="L1079" s="251">
        <v>0</v>
      </c>
      <c r="M1079" s="232">
        <f t="shared" si="182"/>
        <v>0</v>
      </c>
      <c r="N1079" s="251">
        <v>0</v>
      </c>
      <c r="O1079" s="232">
        <f t="shared" si="183"/>
        <v>0</v>
      </c>
      <c r="P1079" s="341"/>
      <c r="R1079" s="236">
        <f t="shared" si="176"/>
        <v>0</v>
      </c>
      <c r="S1079" s="237">
        <v>0</v>
      </c>
      <c r="T1079" s="236">
        <f t="shared" si="177"/>
        <v>0</v>
      </c>
      <c r="U1079" s="236">
        <f t="shared" si="178"/>
        <v>0</v>
      </c>
      <c r="V1079" s="236">
        <f t="shared" si="179"/>
        <v>0</v>
      </c>
      <c r="W1079" s="236">
        <f t="shared" si="180"/>
        <v>0</v>
      </c>
      <c r="X1079" s="236">
        <f t="shared" si="181"/>
        <v>0</v>
      </c>
      <c r="Y1079" s="238">
        <f t="shared" si="184"/>
        <v>0</v>
      </c>
      <c r="Z1079" s="238">
        <f t="shared" si="185"/>
        <v>0</v>
      </c>
    </row>
    <row r="1080" spans="1:26" ht="30" x14ac:dyDescent="0.25">
      <c r="A1080" s="281" t="s">
        <v>1053</v>
      </c>
      <c r="B1080" s="440"/>
      <c r="C1080" s="340" t="s">
        <v>2500</v>
      </c>
      <c r="D1080" s="446" t="s">
        <v>2541</v>
      </c>
      <c r="E1080" s="324">
        <v>0</v>
      </c>
      <c r="F1080" s="325">
        <v>0</v>
      </c>
      <c r="G1080" s="316" t="s">
        <v>33</v>
      </c>
      <c r="H1080" s="251">
        <v>0</v>
      </c>
      <c r="I1080" s="251">
        <v>40</v>
      </c>
      <c r="J1080" s="251">
        <v>0</v>
      </c>
      <c r="K1080" s="251">
        <v>40</v>
      </c>
      <c r="L1080" s="251">
        <v>0</v>
      </c>
      <c r="M1080" s="232">
        <f t="shared" si="182"/>
        <v>0</v>
      </c>
      <c r="N1080" s="251">
        <v>0</v>
      </c>
      <c r="O1080" s="232">
        <f t="shared" si="183"/>
        <v>0</v>
      </c>
      <c r="P1080" s="341"/>
      <c r="R1080" s="236">
        <f t="shared" si="176"/>
        <v>0</v>
      </c>
      <c r="S1080" s="237">
        <v>0</v>
      </c>
      <c r="T1080" s="236">
        <f t="shared" si="177"/>
        <v>0</v>
      </c>
      <c r="U1080" s="236">
        <f t="shared" si="178"/>
        <v>0</v>
      </c>
      <c r="V1080" s="236">
        <f t="shared" si="179"/>
        <v>0</v>
      </c>
      <c r="W1080" s="236">
        <f t="shared" si="180"/>
        <v>0</v>
      </c>
      <c r="X1080" s="236">
        <f t="shared" si="181"/>
        <v>0</v>
      </c>
      <c r="Y1080" s="238">
        <f t="shared" si="184"/>
        <v>0</v>
      </c>
      <c r="Z1080" s="238">
        <f t="shared" si="185"/>
        <v>0</v>
      </c>
    </row>
    <row r="1081" spans="1:26" ht="30" x14ac:dyDescent="0.25">
      <c r="A1081" s="281" t="s">
        <v>1053</v>
      </c>
      <c r="B1081" s="440"/>
      <c r="C1081" s="340" t="s">
        <v>2502</v>
      </c>
      <c r="D1081" s="446" t="s">
        <v>2541</v>
      </c>
      <c r="E1081" s="324">
        <v>0</v>
      </c>
      <c r="F1081" s="325">
        <v>0</v>
      </c>
      <c r="G1081" s="316" t="s">
        <v>33</v>
      </c>
      <c r="H1081" s="251">
        <v>0</v>
      </c>
      <c r="I1081" s="251">
        <v>10</v>
      </c>
      <c r="J1081" s="251">
        <v>0</v>
      </c>
      <c r="K1081" s="251">
        <v>10</v>
      </c>
      <c r="L1081" s="251">
        <v>0</v>
      </c>
      <c r="M1081" s="232">
        <f t="shared" si="182"/>
        <v>0</v>
      </c>
      <c r="N1081" s="251">
        <v>0</v>
      </c>
      <c r="O1081" s="232">
        <f t="shared" si="183"/>
        <v>0</v>
      </c>
      <c r="P1081" s="341"/>
      <c r="R1081" s="236">
        <f t="shared" si="176"/>
        <v>0</v>
      </c>
      <c r="S1081" s="237">
        <v>0</v>
      </c>
      <c r="T1081" s="236">
        <f t="shared" si="177"/>
        <v>0</v>
      </c>
      <c r="U1081" s="236">
        <f t="shared" si="178"/>
        <v>0</v>
      </c>
      <c r="V1081" s="236">
        <f t="shared" si="179"/>
        <v>0</v>
      </c>
      <c r="W1081" s="236">
        <f t="shared" si="180"/>
        <v>0</v>
      </c>
      <c r="X1081" s="236">
        <f t="shared" si="181"/>
        <v>0</v>
      </c>
      <c r="Y1081" s="238">
        <f t="shared" si="184"/>
        <v>0</v>
      </c>
      <c r="Z1081" s="238">
        <f t="shared" si="185"/>
        <v>0</v>
      </c>
    </row>
    <row r="1082" spans="1:26" ht="30" x14ac:dyDescent="0.25">
      <c r="A1082" s="281" t="s">
        <v>1298</v>
      </c>
      <c r="B1082" s="440"/>
      <c r="C1082" s="340" t="s">
        <v>2512</v>
      </c>
      <c r="D1082" s="442" t="s">
        <v>2643</v>
      </c>
      <c r="E1082" s="324">
        <v>0</v>
      </c>
      <c r="F1082" s="325">
        <v>85</v>
      </c>
      <c r="G1082" s="316" t="s">
        <v>33</v>
      </c>
      <c r="H1082" s="251">
        <v>0</v>
      </c>
      <c r="I1082" s="251">
        <v>1</v>
      </c>
      <c r="J1082" s="251">
        <v>0</v>
      </c>
      <c r="K1082" s="251">
        <v>1</v>
      </c>
      <c r="L1082" s="251">
        <v>0</v>
      </c>
      <c r="M1082" s="232">
        <f t="shared" si="182"/>
        <v>0</v>
      </c>
      <c r="N1082" s="251">
        <v>0</v>
      </c>
      <c r="O1082" s="232">
        <f t="shared" si="183"/>
        <v>0</v>
      </c>
      <c r="P1082" s="341"/>
      <c r="R1082" s="236">
        <f t="shared" si="176"/>
        <v>0</v>
      </c>
      <c r="S1082" s="237">
        <v>0</v>
      </c>
      <c r="T1082" s="348">
        <f t="shared" si="177"/>
        <v>85</v>
      </c>
      <c r="U1082" s="236">
        <f t="shared" si="178"/>
        <v>0</v>
      </c>
      <c r="V1082" s="236">
        <f t="shared" si="179"/>
        <v>85</v>
      </c>
      <c r="W1082" s="236">
        <f t="shared" si="180"/>
        <v>0</v>
      </c>
      <c r="X1082" s="236">
        <f t="shared" si="181"/>
        <v>0</v>
      </c>
      <c r="Y1082" s="238">
        <f t="shared" si="184"/>
        <v>0</v>
      </c>
      <c r="Z1082" s="238">
        <f t="shared" si="185"/>
        <v>0</v>
      </c>
    </row>
    <row r="1083" spans="1:26" ht="30" x14ac:dyDescent="0.25">
      <c r="A1083" s="281" t="s">
        <v>1053</v>
      </c>
      <c r="B1083" s="440"/>
      <c r="C1083" s="340" t="s">
        <v>2503</v>
      </c>
      <c r="D1083" s="446" t="s">
        <v>2541</v>
      </c>
      <c r="E1083" s="324">
        <v>0</v>
      </c>
      <c r="F1083" s="325">
        <v>0</v>
      </c>
      <c r="G1083" s="316" t="s">
        <v>33</v>
      </c>
      <c r="H1083" s="251">
        <v>0</v>
      </c>
      <c r="I1083" s="251">
        <v>80</v>
      </c>
      <c r="J1083" s="251">
        <v>0</v>
      </c>
      <c r="K1083" s="251">
        <v>80</v>
      </c>
      <c r="L1083" s="251">
        <v>0</v>
      </c>
      <c r="M1083" s="232">
        <f t="shared" si="182"/>
        <v>0</v>
      </c>
      <c r="N1083" s="251">
        <v>0</v>
      </c>
      <c r="O1083" s="232">
        <f t="shared" si="183"/>
        <v>0</v>
      </c>
      <c r="P1083" s="341"/>
      <c r="R1083" s="236">
        <f t="shared" si="176"/>
        <v>0</v>
      </c>
      <c r="S1083" s="237">
        <v>0</v>
      </c>
      <c r="T1083" s="236">
        <f t="shared" si="177"/>
        <v>0</v>
      </c>
      <c r="U1083" s="236">
        <f t="shared" si="178"/>
        <v>0</v>
      </c>
      <c r="V1083" s="236">
        <f t="shared" si="179"/>
        <v>0</v>
      </c>
      <c r="W1083" s="236">
        <f t="shared" si="180"/>
        <v>0</v>
      </c>
      <c r="X1083" s="236">
        <f t="shared" si="181"/>
        <v>0</v>
      </c>
      <c r="Y1083" s="238">
        <f t="shared" si="184"/>
        <v>0</v>
      </c>
      <c r="Z1083" s="238">
        <f t="shared" si="185"/>
        <v>0</v>
      </c>
    </row>
    <row r="1084" spans="1:26" ht="30" x14ac:dyDescent="0.25">
      <c r="A1084" s="281" t="s">
        <v>674</v>
      </c>
      <c r="B1084" s="440"/>
      <c r="C1084" s="340" t="s">
        <v>2589</v>
      </c>
      <c r="D1084" s="495" t="s">
        <v>2654</v>
      </c>
      <c r="E1084" s="324">
        <v>0</v>
      </c>
      <c r="F1084" s="325">
        <v>1347.29</v>
      </c>
      <c r="G1084" s="316" t="s">
        <v>33</v>
      </c>
      <c r="H1084" s="251">
        <v>0</v>
      </c>
      <c r="I1084" s="251">
        <v>5</v>
      </c>
      <c r="J1084" s="251">
        <v>0</v>
      </c>
      <c r="K1084" s="251">
        <v>0</v>
      </c>
      <c r="L1084" s="251">
        <v>0</v>
      </c>
      <c r="M1084" s="232">
        <f t="shared" si="182"/>
        <v>5</v>
      </c>
      <c r="N1084" s="251">
        <v>5</v>
      </c>
      <c r="O1084" s="232">
        <f t="shared" si="183"/>
        <v>0</v>
      </c>
      <c r="P1084" s="341"/>
      <c r="R1084" s="236">
        <f t="shared" si="176"/>
        <v>0</v>
      </c>
      <c r="S1084" s="237">
        <v>0</v>
      </c>
      <c r="T1084" s="489">
        <f t="shared" si="177"/>
        <v>6736.45</v>
      </c>
      <c r="U1084" s="236">
        <f t="shared" si="178"/>
        <v>0</v>
      </c>
      <c r="V1084" s="236">
        <f t="shared" si="179"/>
        <v>0</v>
      </c>
      <c r="W1084" s="236">
        <f t="shared" si="180"/>
        <v>0</v>
      </c>
      <c r="X1084" s="236">
        <f t="shared" si="181"/>
        <v>6736.45</v>
      </c>
      <c r="Y1084" s="238">
        <f t="shared" si="184"/>
        <v>6736.45</v>
      </c>
      <c r="Z1084" s="238">
        <f t="shared" si="185"/>
        <v>0</v>
      </c>
    </row>
    <row r="1085" spans="1:26" ht="81" x14ac:dyDescent="0.25">
      <c r="A1085" s="281" t="s">
        <v>1436</v>
      </c>
      <c r="B1085" s="440"/>
      <c r="C1085" s="344" t="s">
        <v>2198</v>
      </c>
      <c r="D1085" s="448" t="s">
        <v>2675</v>
      </c>
      <c r="E1085" s="324"/>
      <c r="F1085" s="325">
        <v>3375</v>
      </c>
      <c r="G1085" s="316" t="s">
        <v>33</v>
      </c>
      <c r="H1085" s="251">
        <v>0</v>
      </c>
      <c r="I1085" s="251">
        <v>6</v>
      </c>
      <c r="J1085" s="251">
        <v>0</v>
      </c>
      <c r="K1085" s="251">
        <v>3</v>
      </c>
      <c r="L1085" s="251">
        <v>0</v>
      </c>
      <c r="M1085" s="232">
        <f t="shared" si="182"/>
        <v>3</v>
      </c>
      <c r="N1085" s="251">
        <v>3</v>
      </c>
      <c r="O1085" s="232">
        <f t="shared" si="183"/>
        <v>0</v>
      </c>
      <c r="P1085" s="341"/>
      <c r="R1085" s="236">
        <f t="shared" si="176"/>
        <v>0</v>
      </c>
      <c r="S1085" s="237">
        <v>0</v>
      </c>
      <c r="T1085" s="348">
        <f t="shared" si="177"/>
        <v>20250</v>
      </c>
      <c r="U1085" s="236">
        <f t="shared" si="178"/>
        <v>0</v>
      </c>
      <c r="V1085" s="236">
        <f t="shared" si="179"/>
        <v>10125</v>
      </c>
      <c r="W1085" s="236">
        <f t="shared" si="180"/>
        <v>0</v>
      </c>
      <c r="X1085" s="236">
        <f t="shared" si="181"/>
        <v>10125</v>
      </c>
      <c r="Y1085" s="238">
        <f t="shared" si="184"/>
        <v>10125</v>
      </c>
      <c r="Z1085" s="238">
        <f t="shared" si="185"/>
        <v>0</v>
      </c>
    </row>
    <row r="1086" spans="1:26" ht="30" x14ac:dyDescent="0.25">
      <c r="A1086" s="281" t="s">
        <v>1587</v>
      </c>
      <c r="B1086" s="440"/>
      <c r="C1086" s="65" t="s">
        <v>1594</v>
      </c>
      <c r="D1086" s="302"/>
      <c r="E1086" s="198"/>
      <c r="F1086" s="248"/>
      <c r="G1086" s="230" t="s">
        <v>33</v>
      </c>
      <c r="H1086" s="232">
        <v>0</v>
      </c>
      <c r="I1086" s="232">
        <v>0</v>
      </c>
      <c r="J1086" s="232">
        <v>0</v>
      </c>
      <c r="K1086" s="232">
        <v>0</v>
      </c>
      <c r="L1086" s="232">
        <v>0</v>
      </c>
      <c r="M1086" s="232">
        <f t="shared" si="182"/>
        <v>0</v>
      </c>
      <c r="N1086" s="232">
        <v>0</v>
      </c>
      <c r="O1086" s="232">
        <f t="shared" si="183"/>
        <v>0</v>
      </c>
      <c r="P1086" s="285"/>
      <c r="R1086" s="236">
        <f t="shared" si="176"/>
        <v>0</v>
      </c>
      <c r="S1086" s="237">
        <v>0</v>
      </c>
      <c r="T1086" s="236">
        <f t="shared" si="177"/>
        <v>0</v>
      </c>
      <c r="U1086" s="236">
        <f t="shared" si="178"/>
        <v>0</v>
      </c>
      <c r="V1086" s="236">
        <f t="shared" si="179"/>
        <v>0</v>
      </c>
      <c r="W1086" s="236">
        <f t="shared" si="180"/>
        <v>0</v>
      </c>
      <c r="X1086" s="236">
        <f t="shared" si="181"/>
        <v>0</v>
      </c>
      <c r="Y1086" s="238">
        <f t="shared" si="184"/>
        <v>0</v>
      </c>
      <c r="Z1086" s="238">
        <f t="shared" si="185"/>
        <v>0</v>
      </c>
    </row>
    <row r="1087" spans="1:26" ht="30" x14ac:dyDescent="0.25">
      <c r="A1087" s="281" t="s">
        <v>674</v>
      </c>
      <c r="B1087" s="440"/>
      <c r="C1087" s="340" t="s">
        <v>2495</v>
      </c>
      <c r="D1087" s="495" t="s">
        <v>2657</v>
      </c>
      <c r="E1087" s="324">
        <v>0</v>
      </c>
      <c r="F1087" s="326">
        <v>492.74</v>
      </c>
      <c r="G1087" s="316" t="s">
        <v>142</v>
      </c>
      <c r="H1087" s="251">
        <v>0</v>
      </c>
      <c r="I1087" s="251">
        <v>1</v>
      </c>
      <c r="J1087" s="251">
        <v>0</v>
      </c>
      <c r="K1087" s="251">
        <v>0</v>
      </c>
      <c r="L1087" s="251">
        <v>0</v>
      </c>
      <c r="M1087" s="232">
        <f t="shared" si="182"/>
        <v>1</v>
      </c>
      <c r="N1087" s="251">
        <v>1</v>
      </c>
      <c r="O1087" s="232">
        <f t="shared" si="183"/>
        <v>0</v>
      </c>
      <c r="P1087" s="341"/>
      <c r="R1087" s="236">
        <f t="shared" si="176"/>
        <v>0</v>
      </c>
      <c r="S1087" s="237">
        <v>0</v>
      </c>
      <c r="T1087" s="489">
        <f t="shared" si="177"/>
        <v>492.74</v>
      </c>
      <c r="U1087" s="236">
        <f t="shared" si="178"/>
        <v>0</v>
      </c>
      <c r="V1087" s="236">
        <f t="shared" si="179"/>
        <v>0</v>
      </c>
      <c r="W1087" s="236">
        <f t="shared" si="180"/>
        <v>0</v>
      </c>
      <c r="X1087" s="236">
        <f t="shared" si="181"/>
        <v>492.74</v>
      </c>
      <c r="Y1087" s="238">
        <f t="shared" si="184"/>
        <v>492.74</v>
      </c>
      <c r="Z1087" s="238">
        <f t="shared" si="185"/>
        <v>0</v>
      </c>
    </row>
    <row r="1088" spans="1:26" ht="45" x14ac:dyDescent="0.25">
      <c r="A1088" s="281" t="s">
        <v>1423</v>
      </c>
      <c r="B1088" s="440"/>
      <c r="C1088" s="340" t="s">
        <v>2363</v>
      </c>
      <c r="D1088" s="495" t="s">
        <v>2655</v>
      </c>
      <c r="E1088" s="324">
        <v>0</v>
      </c>
      <c r="F1088" s="325">
        <v>266.8</v>
      </c>
      <c r="G1088" s="316" t="s">
        <v>76</v>
      </c>
      <c r="H1088" s="251">
        <v>0</v>
      </c>
      <c r="I1088" s="251">
        <v>1</v>
      </c>
      <c r="J1088" s="251">
        <v>0</v>
      </c>
      <c r="K1088" s="251">
        <v>1</v>
      </c>
      <c r="L1088" s="251">
        <v>0</v>
      </c>
      <c r="M1088" s="232">
        <f t="shared" si="182"/>
        <v>0</v>
      </c>
      <c r="N1088" s="251">
        <v>0</v>
      </c>
      <c r="O1088" s="232">
        <f t="shared" si="183"/>
        <v>0</v>
      </c>
      <c r="P1088" s="341"/>
      <c r="R1088" s="236">
        <f t="shared" si="176"/>
        <v>0</v>
      </c>
      <c r="S1088" s="237">
        <v>0</v>
      </c>
      <c r="T1088" s="489">
        <f t="shared" si="177"/>
        <v>266.8</v>
      </c>
      <c r="U1088" s="236">
        <f t="shared" si="178"/>
        <v>0</v>
      </c>
      <c r="V1088" s="236">
        <f t="shared" si="179"/>
        <v>266.8</v>
      </c>
      <c r="W1088" s="236">
        <f t="shared" si="180"/>
        <v>0</v>
      </c>
      <c r="X1088" s="236">
        <f t="shared" si="181"/>
        <v>0</v>
      </c>
      <c r="Y1088" s="238">
        <f t="shared" si="184"/>
        <v>0</v>
      </c>
      <c r="Z1088" s="238">
        <f t="shared" si="185"/>
        <v>0</v>
      </c>
    </row>
    <row r="1089" spans="1:26" ht="30" x14ac:dyDescent="0.25">
      <c r="A1089" s="281" t="s">
        <v>1423</v>
      </c>
      <c r="B1089" s="440"/>
      <c r="C1089" s="340" t="s">
        <v>2359</v>
      </c>
      <c r="D1089" s="495" t="s">
        <v>2655</v>
      </c>
      <c r="E1089" s="324">
        <v>0</v>
      </c>
      <c r="F1089" s="325">
        <v>266.8</v>
      </c>
      <c r="G1089" s="316" t="s">
        <v>76</v>
      </c>
      <c r="H1089" s="251">
        <v>0</v>
      </c>
      <c r="I1089" s="251">
        <v>1</v>
      </c>
      <c r="J1089" s="251">
        <v>0</v>
      </c>
      <c r="K1089" s="251">
        <v>1</v>
      </c>
      <c r="L1089" s="251">
        <v>0</v>
      </c>
      <c r="M1089" s="232">
        <f t="shared" si="182"/>
        <v>0</v>
      </c>
      <c r="N1089" s="251">
        <v>0</v>
      </c>
      <c r="O1089" s="232">
        <f t="shared" si="183"/>
        <v>0</v>
      </c>
      <c r="P1089" s="341"/>
      <c r="R1089" s="236">
        <f t="shared" si="176"/>
        <v>0</v>
      </c>
      <c r="S1089" s="237">
        <v>0</v>
      </c>
      <c r="T1089" s="489">
        <f t="shared" si="177"/>
        <v>266.8</v>
      </c>
      <c r="U1089" s="236">
        <f t="shared" si="178"/>
        <v>0</v>
      </c>
      <c r="V1089" s="236">
        <f t="shared" si="179"/>
        <v>266.8</v>
      </c>
      <c r="W1089" s="236">
        <f t="shared" si="180"/>
        <v>0</v>
      </c>
      <c r="X1089" s="236">
        <f t="shared" si="181"/>
        <v>0</v>
      </c>
      <c r="Y1089" s="238">
        <f t="shared" si="184"/>
        <v>0</v>
      </c>
      <c r="Z1089" s="238">
        <f t="shared" si="185"/>
        <v>0</v>
      </c>
    </row>
    <row r="1090" spans="1:26" ht="30" x14ac:dyDescent="0.25">
      <c r="A1090" s="281" t="s">
        <v>1423</v>
      </c>
      <c r="B1090" s="440"/>
      <c r="C1090" s="340" t="s">
        <v>2361</v>
      </c>
      <c r="D1090" s="495" t="s">
        <v>2655</v>
      </c>
      <c r="E1090" s="324">
        <v>0</v>
      </c>
      <c r="F1090" s="325">
        <v>266.8</v>
      </c>
      <c r="G1090" s="316" t="s">
        <v>76</v>
      </c>
      <c r="H1090" s="251">
        <v>0</v>
      </c>
      <c r="I1090" s="251">
        <v>1</v>
      </c>
      <c r="J1090" s="251">
        <v>0</v>
      </c>
      <c r="K1090" s="251">
        <v>1</v>
      </c>
      <c r="L1090" s="251">
        <v>0</v>
      </c>
      <c r="M1090" s="232">
        <f t="shared" si="182"/>
        <v>0</v>
      </c>
      <c r="N1090" s="251">
        <v>0</v>
      </c>
      <c r="O1090" s="232">
        <f t="shared" si="183"/>
        <v>0</v>
      </c>
      <c r="P1090" s="341"/>
      <c r="R1090" s="236">
        <f t="shared" si="176"/>
        <v>0</v>
      </c>
      <c r="S1090" s="237">
        <v>0</v>
      </c>
      <c r="T1090" s="489">
        <f t="shared" si="177"/>
        <v>266.8</v>
      </c>
      <c r="U1090" s="236">
        <f t="shared" si="178"/>
        <v>0</v>
      </c>
      <c r="V1090" s="236">
        <f t="shared" si="179"/>
        <v>266.8</v>
      </c>
      <c r="W1090" s="236">
        <f t="shared" si="180"/>
        <v>0</v>
      </c>
      <c r="X1090" s="236">
        <f t="shared" si="181"/>
        <v>0</v>
      </c>
      <c r="Y1090" s="238">
        <f t="shared" si="184"/>
        <v>0</v>
      </c>
      <c r="Z1090" s="238">
        <f t="shared" si="185"/>
        <v>0</v>
      </c>
    </row>
    <row r="1091" spans="1:26" ht="30" x14ac:dyDescent="0.25">
      <c r="A1091" s="281" t="s">
        <v>1423</v>
      </c>
      <c r="B1091" s="440"/>
      <c r="C1091" s="340" t="s">
        <v>2356</v>
      </c>
      <c r="D1091" s="495" t="s">
        <v>2655</v>
      </c>
      <c r="E1091" s="324">
        <v>0</v>
      </c>
      <c r="F1091" s="325">
        <v>928</v>
      </c>
      <c r="G1091" s="316" t="s">
        <v>159</v>
      </c>
      <c r="H1091" s="251">
        <v>0</v>
      </c>
      <c r="I1091" s="251">
        <v>1</v>
      </c>
      <c r="J1091" s="251">
        <v>0</v>
      </c>
      <c r="K1091" s="251">
        <v>0</v>
      </c>
      <c r="L1091" s="251">
        <v>0</v>
      </c>
      <c r="M1091" s="232">
        <f t="shared" si="182"/>
        <v>1</v>
      </c>
      <c r="N1091" s="251">
        <v>1</v>
      </c>
      <c r="O1091" s="232">
        <f t="shared" si="183"/>
        <v>0</v>
      </c>
      <c r="P1091" s="341"/>
      <c r="R1091" s="236">
        <f t="shared" si="176"/>
        <v>0</v>
      </c>
      <c r="S1091" s="237">
        <v>0</v>
      </c>
      <c r="T1091" s="489">
        <f t="shared" si="177"/>
        <v>928</v>
      </c>
      <c r="U1091" s="236">
        <f t="shared" si="178"/>
        <v>0</v>
      </c>
      <c r="V1091" s="236">
        <f t="shared" si="179"/>
        <v>0</v>
      </c>
      <c r="W1091" s="236">
        <f t="shared" si="180"/>
        <v>0</v>
      </c>
      <c r="X1091" s="236">
        <f t="shared" si="181"/>
        <v>928</v>
      </c>
      <c r="Y1091" s="238">
        <f t="shared" si="184"/>
        <v>928</v>
      </c>
      <c r="Z1091" s="238">
        <f t="shared" si="185"/>
        <v>0</v>
      </c>
    </row>
    <row r="1092" spans="1:26" ht="30" x14ac:dyDescent="0.25">
      <c r="A1092" s="281" t="s">
        <v>1423</v>
      </c>
      <c r="B1092" s="440"/>
      <c r="C1092" s="340" t="s">
        <v>2362</v>
      </c>
      <c r="D1092" s="495" t="s">
        <v>2655</v>
      </c>
      <c r="E1092" s="324">
        <v>0</v>
      </c>
      <c r="F1092" s="325">
        <v>266.8</v>
      </c>
      <c r="G1092" s="316" t="s">
        <v>76</v>
      </c>
      <c r="H1092" s="251">
        <v>0</v>
      </c>
      <c r="I1092" s="251">
        <v>1</v>
      </c>
      <c r="J1092" s="251">
        <v>0</v>
      </c>
      <c r="K1092" s="251">
        <v>1</v>
      </c>
      <c r="L1092" s="251">
        <v>0</v>
      </c>
      <c r="M1092" s="232">
        <f t="shared" si="182"/>
        <v>0</v>
      </c>
      <c r="N1092" s="251">
        <v>0</v>
      </c>
      <c r="O1092" s="232">
        <f t="shared" si="183"/>
        <v>0</v>
      </c>
      <c r="P1092" s="341"/>
      <c r="R1092" s="236">
        <f t="shared" si="176"/>
        <v>0</v>
      </c>
      <c r="S1092" s="237">
        <v>0</v>
      </c>
      <c r="T1092" s="489">
        <f t="shared" si="177"/>
        <v>266.8</v>
      </c>
      <c r="U1092" s="236">
        <f t="shared" si="178"/>
        <v>0</v>
      </c>
      <c r="V1092" s="236">
        <f t="shared" si="179"/>
        <v>266.8</v>
      </c>
      <c r="W1092" s="236">
        <f t="shared" si="180"/>
        <v>0</v>
      </c>
      <c r="X1092" s="236">
        <f t="shared" si="181"/>
        <v>0</v>
      </c>
      <c r="Y1092" s="238">
        <f t="shared" si="184"/>
        <v>0</v>
      </c>
      <c r="Z1092" s="238">
        <f t="shared" si="185"/>
        <v>0</v>
      </c>
    </row>
    <row r="1093" spans="1:26" ht="30" x14ac:dyDescent="0.25">
      <c r="A1093" s="281" t="s">
        <v>1423</v>
      </c>
      <c r="B1093" s="440"/>
      <c r="C1093" s="340" t="s">
        <v>2360</v>
      </c>
      <c r="D1093" s="495" t="s">
        <v>2655</v>
      </c>
      <c r="E1093" s="324">
        <v>0</v>
      </c>
      <c r="F1093" s="325">
        <v>266.8</v>
      </c>
      <c r="G1093" s="316" t="s">
        <v>76</v>
      </c>
      <c r="H1093" s="251">
        <v>0</v>
      </c>
      <c r="I1093" s="251">
        <v>1</v>
      </c>
      <c r="J1093" s="251">
        <v>0</v>
      </c>
      <c r="K1093" s="251">
        <v>1</v>
      </c>
      <c r="L1093" s="251">
        <v>0</v>
      </c>
      <c r="M1093" s="232">
        <f t="shared" si="182"/>
        <v>0</v>
      </c>
      <c r="N1093" s="251">
        <v>0</v>
      </c>
      <c r="O1093" s="232">
        <f t="shared" si="183"/>
        <v>0</v>
      </c>
      <c r="P1093" s="341"/>
      <c r="R1093" s="236">
        <f t="shared" si="176"/>
        <v>0</v>
      </c>
      <c r="S1093" s="237">
        <v>0</v>
      </c>
      <c r="T1093" s="489">
        <f t="shared" si="177"/>
        <v>266.8</v>
      </c>
      <c r="U1093" s="236">
        <f t="shared" si="178"/>
        <v>0</v>
      </c>
      <c r="V1093" s="236">
        <f t="shared" si="179"/>
        <v>266.8</v>
      </c>
      <c r="W1093" s="236">
        <f t="shared" si="180"/>
        <v>0</v>
      </c>
      <c r="X1093" s="236">
        <f t="shared" si="181"/>
        <v>0</v>
      </c>
      <c r="Y1093" s="238">
        <f t="shared" si="184"/>
        <v>0</v>
      </c>
      <c r="Z1093" s="238">
        <f t="shared" si="185"/>
        <v>0</v>
      </c>
    </row>
    <row r="1094" spans="1:26" ht="30" x14ac:dyDescent="0.25">
      <c r="A1094" s="281" t="s">
        <v>1423</v>
      </c>
      <c r="B1094" s="440"/>
      <c r="C1094" s="340" t="s">
        <v>2516</v>
      </c>
      <c r="D1094" s="495" t="s">
        <v>2655</v>
      </c>
      <c r="E1094" s="324">
        <v>0</v>
      </c>
      <c r="F1094" s="325">
        <v>928</v>
      </c>
      <c r="G1094" s="316" t="s">
        <v>159</v>
      </c>
      <c r="H1094" s="251">
        <v>0</v>
      </c>
      <c r="I1094" s="251">
        <v>2</v>
      </c>
      <c r="J1094" s="251">
        <v>0</v>
      </c>
      <c r="K1094" s="251">
        <v>1</v>
      </c>
      <c r="L1094" s="251">
        <v>0</v>
      </c>
      <c r="M1094" s="232">
        <f t="shared" si="182"/>
        <v>1</v>
      </c>
      <c r="N1094" s="251">
        <v>1</v>
      </c>
      <c r="O1094" s="232">
        <f t="shared" si="183"/>
        <v>0</v>
      </c>
      <c r="P1094" s="341"/>
      <c r="R1094" s="236">
        <f t="shared" si="176"/>
        <v>0</v>
      </c>
      <c r="S1094" s="237">
        <v>0</v>
      </c>
      <c r="T1094" s="489">
        <f t="shared" si="177"/>
        <v>1856</v>
      </c>
      <c r="U1094" s="236">
        <f t="shared" si="178"/>
        <v>0</v>
      </c>
      <c r="V1094" s="236">
        <f t="shared" si="179"/>
        <v>928</v>
      </c>
      <c r="W1094" s="236">
        <f t="shared" si="180"/>
        <v>0</v>
      </c>
      <c r="X1094" s="236">
        <f t="shared" si="181"/>
        <v>928</v>
      </c>
      <c r="Y1094" s="238">
        <f t="shared" si="184"/>
        <v>928</v>
      </c>
      <c r="Z1094" s="238">
        <f t="shared" si="185"/>
        <v>0</v>
      </c>
    </row>
    <row r="1095" spans="1:26" ht="30" x14ac:dyDescent="0.25">
      <c r="A1095" s="296" t="s">
        <v>674</v>
      </c>
      <c r="B1095" s="285"/>
      <c r="C1095" s="340" t="s">
        <v>2118</v>
      </c>
      <c r="D1095" s="446"/>
      <c r="E1095" s="324"/>
      <c r="F1095" s="325"/>
      <c r="G1095" s="316" t="s">
        <v>1715</v>
      </c>
      <c r="H1095" s="251">
        <v>0</v>
      </c>
      <c r="I1095" s="251">
        <v>4</v>
      </c>
      <c r="J1095" s="251">
        <v>0</v>
      </c>
      <c r="K1095" s="251">
        <v>1</v>
      </c>
      <c r="L1095" s="251">
        <v>0</v>
      </c>
      <c r="M1095" s="232">
        <f t="shared" si="182"/>
        <v>3</v>
      </c>
      <c r="N1095" s="251">
        <v>3</v>
      </c>
      <c r="O1095" s="232">
        <f t="shared" si="183"/>
        <v>0</v>
      </c>
      <c r="P1095" s="341"/>
      <c r="R1095" s="236">
        <f t="shared" si="176"/>
        <v>0</v>
      </c>
      <c r="S1095" s="237">
        <v>0</v>
      </c>
      <c r="T1095" s="236">
        <f t="shared" si="177"/>
        <v>0</v>
      </c>
      <c r="U1095" s="236">
        <f t="shared" si="178"/>
        <v>0</v>
      </c>
      <c r="V1095" s="236">
        <f t="shared" si="179"/>
        <v>0</v>
      </c>
      <c r="W1095" s="236">
        <f t="shared" si="180"/>
        <v>0</v>
      </c>
      <c r="X1095" s="236">
        <f t="shared" si="181"/>
        <v>0</v>
      </c>
      <c r="Y1095" s="238">
        <f t="shared" si="184"/>
        <v>0</v>
      </c>
      <c r="Z1095" s="238">
        <f t="shared" si="185"/>
        <v>0</v>
      </c>
    </row>
    <row r="1096" spans="1:26" ht="30" x14ac:dyDescent="0.25">
      <c r="A1096" s="296"/>
      <c r="B1096" s="285"/>
      <c r="C1096" s="340" t="s">
        <v>2645</v>
      </c>
      <c r="D1096" s="449" t="s">
        <v>2646</v>
      </c>
      <c r="E1096" s="436"/>
      <c r="F1096" s="437">
        <v>820</v>
      </c>
      <c r="G1096" s="345" t="s">
        <v>33</v>
      </c>
      <c r="H1096" s="438">
        <v>0</v>
      </c>
      <c r="I1096" s="438">
        <v>1</v>
      </c>
      <c r="J1096" s="438">
        <v>0</v>
      </c>
      <c r="K1096" s="438">
        <v>1</v>
      </c>
      <c r="L1096" s="438">
        <v>0</v>
      </c>
      <c r="M1096" s="232">
        <f t="shared" si="182"/>
        <v>0</v>
      </c>
      <c r="N1096" s="438">
        <v>0</v>
      </c>
      <c r="O1096" s="232">
        <f t="shared" si="183"/>
        <v>0</v>
      </c>
      <c r="P1096" s="438"/>
      <c r="R1096" s="236">
        <f t="shared" si="176"/>
        <v>0</v>
      </c>
      <c r="S1096" s="237">
        <v>0</v>
      </c>
      <c r="T1096" s="348">
        <f t="shared" si="177"/>
        <v>820</v>
      </c>
      <c r="U1096" s="236">
        <f t="shared" si="178"/>
        <v>0</v>
      </c>
      <c r="V1096" s="236">
        <f t="shared" si="179"/>
        <v>820</v>
      </c>
      <c r="W1096" s="236">
        <f t="shared" si="180"/>
        <v>0</v>
      </c>
      <c r="X1096" s="236">
        <f t="shared" si="181"/>
        <v>0</v>
      </c>
      <c r="Y1096" s="238">
        <f t="shared" si="184"/>
        <v>0</v>
      </c>
      <c r="Z1096" s="238">
        <f t="shared" si="185"/>
        <v>0</v>
      </c>
    </row>
    <row r="1097" spans="1:26" ht="30" x14ac:dyDescent="0.25">
      <c r="A1097" s="296"/>
      <c r="B1097" s="285"/>
      <c r="C1097" s="439" t="s">
        <v>2647</v>
      </c>
      <c r="D1097" s="450" t="s">
        <v>2646</v>
      </c>
      <c r="E1097" s="324"/>
      <c r="F1097" s="325">
        <v>115</v>
      </c>
      <c r="G1097" s="316" t="s">
        <v>33</v>
      </c>
      <c r="H1097" s="251">
        <v>0</v>
      </c>
      <c r="I1097" s="251">
        <v>1</v>
      </c>
      <c r="J1097" s="251">
        <v>0</v>
      </c>
      <c r="K1097" s="251">
        <v>1</v>
      </c>
      <c r="L1097" s="251">
        <v>0</v>
      </c>
      <c r="M1097" s="232">
        <f t="shared" si="182"/>
        <v>0</v>
      </c>
      <c r="N1097" s="251">
        <v>0</v>
      </c>
      <c r="O1097" s="232">
        <f t="shared" si="183"/>
        <v>0</v>
      </c>
      <c r="P1097" s="251"/>
      <c r="R1097" s="236">
        <f t="shared" ref="R1097:R1109" si="187">H1097*E1097</f>
        <v>0</v>
      </c>
      <c r="S1097" s="237">
        <v>0</v>
      </c>
      <c r="T1097" s="348">
        <f t="shared" ref="T1097:T1109" si="188">I1097*F1097</f>
        <v>115</v>
      </c>
      <c r="U1097" s="236">
        <f t="shared" ref="U1097:U1109" si="189">F1097*J1097</f>
        <v>0</v>
      </c>
      <c r="V1097" s="236">
        <f t="shared" ref="V1097:V1109" si="190">F1097*K1097</f>
        <v>115</v>
      </c>
      <c r="W1097" s="236">
        <f t="shared" ref="W1097:W1109" si="191">F1097*L1097</f>
        <v>0</v>
      </c>
      <c r="X1097" s="236">
        <f t="shared" ref="X1097:X1109" si="192">R1097+S1097+T1097+U1097-V1097-W1097</f>
        <v>0</v>
      </c>
      <c r="Y1097" s="238">
        <f t="shared" si="184"/>
        <v>0</v>
      </c>
      <c r="Z1097" s="238">
        <f t="shared" si="185"/>
        <v>0</v>
      </c>
    </row>
    <row r="1098" spans="1:26" ht="30" x14ac:dyDescent="0.25">
      <c r="A1098" s="296"/>
      <c r="B1098" s="285"/>
      <c r="C1098" s="439" t="s">
        <v>3161</v>
      </c>
      <c r="D1098" s="450" t="s">
        <v>3163</v>
      </c>
      <c r="E1098" s="324"/>
      <c r="F1098" s="325">
        <v>11484</v>
      </c>
      <c r="G1098" s="316" t="s">
        <v>33</v>
      </c>
      <c r="H1098" s="251">
        <v>0</v>
      </c>
      <c r="I1098" s="251">
        <v>1</v>
      </c>
      <c r="J1098" s="251">
        <v>0</v>
      </c>
      <c r="K1098" s="251">
        <v>0</v>
      </c>
      <c r="L1098" s="251">
        <v>0</v>
      </c>
      <c r="M1098" s="232">
        <f t="shared" ref="M1098:M1109" si="193">H1098+I1098+J1098-K1098-L1098</f>
        <v>1</v>
      </c>
      <c r="N1098" s="251">
        <v>0</v>
      </c>
      <c r="O1098" s="232">
        <f t="shared" ref="O1098:O1109" si="194">N1098-M1098</f>
        <v>-1</v>
      </c>
      <c r="P1098" s="251"/>
      <c r="R1098" s="236">
        <f t="shared" si="187"/>
        <v>0</v>
      </c>
      <c r="S1098" s="237">
        <v>0</v>
      </c>
      <c r="T1098" s="348">
        <f t="shared" si="188"/>
        <v>11484</v>
      </c>
      <c r="U1098" s="236">
        <f t="shared" si="189"/>
        <v>0</v>
      </c>
      <c r="V1098" s="236">
        <f t="shared" si="190"/>
        <v>0</v>
      </c>
      <c r="W1098" s="236">
        <f t="shared" si="191"/>
        <v>0</v>
      </c>
      <c r="X1098" s="236">
        <f t="shared" si="192"/>
        <v>11484</v>
      </c>
      <c r="Y1098" s="238">
        <f t="shared" ref="Y1098:Y1107" si="195">M1098*F1098</f>
        <v>11484</v>
      </c>
      <c r="Z1098" s="238">
        <f t="shared" ref="Z1098:Z1107" si="196">Y1098-X1098</f>
        <v>0</v>
      </c>
    </row>
    <row r="1099" spans="1:26" ht="30" x14ac:dyDescent="0.25">
      <c r="A1099" s="296"/>
      <c r="B1099" s="285"/>
      <c r="C1099" s="439" t="s">
        <v>3162</v>
      </c>
      <c r="D1099" s="450" t="s">
        <v>3163</v>
      </c>
      <c r="E1099" s="324"/>
      <c r="F1099" s="325">
        <v>4234</v>
      </c>
      <c r="G1099" s="316" t="s">
        <v>33</v>
      </c>
      <c r="H1099" s="251">
        <v>0</v>
      </c>
      <c r="I1099" s="251">
        <v>1</v>
      </c>
      <c r="J1099" s="251">
        <v>0</v>
      </c>
      <c r="K1099" s="251">
        <v>0</v>
      </c>
      <c r="L1099" s="251">
        <v>0</v>
      </c>
      <c r="M1099" s="232">
        <f t="shared" si="193"/>
        <v>1</v>
      </c>
      <c r="N1099" s="251">
        <v>0</v>
      </c>
      <c r="O1099" s="232">
        <f t="shared" si="194"/>
        <v>-1</v>
      </c>
      <c r="P1099" s="251"/>
      <c r="R1099" s="236">
        <f t="shared" si="187"/>
        <v>0</v>
      </c>
      <c r="S1099" s="237">
        <v>0</v>
      </c>
      <c r="T1099" s="348">
        <f t="shared" si="188"/>
        <v>4234</v>
      </c>
      <c r="U1099" s="236">
        <f t="shared" si="189"/>
        <v>0</v>
      </c>
      <c r="V1099" s="236">
        <f t="shared" si="190"/>
        <v>0</v>
      </c>
      <c r="W1099" s="236">
        <f t="shared" si="191"/>
        <v>0</v>
      </c>
      <c r="X1099" s="236">
        <f t="shared" si="192"/>
        <v>4234</v>
      </c>
      <c r="Y1099" s="238">
        <f t="shared" si="195"/>
        <v>4234</v>
      </c>
      <c r="Z1099" s="238">
        <f t="shared" si="196"/>
        <v>0</v>
      </c>
    </row>
    <row r="1100" spans="1:26" ht="30" x14ac:dyDescent="0.25">
      <c r="A1100" s="296"/>
      <c r="B1100" s="285">
        <v>291</v>
      </c>
      <c r="C1100" s="439" t="s">
        <v>3171</v>
      </c>
      <c r="D1100" s="450" t="s">
        <v>3173</v>
      </c>
      <c r="E1100" s="324"/>
      <c r="F1100" s="325">
        <v>208.8</v>
      </c>
      <c r="G1100" s="316" t="s">
        <v>33</v>
      </c>
      <c r="H1100" s="251">
        <v>0</v>
      </c>
      <c r="I1100" s="251">
        <v>4</v>
      </c>
      <c r="J1100" s="251">
        <v>0</v>
      </c>
      <c r="K1100" s="251">
        <v>0</v>
      </c>
      <c r="L1100" s="251">
        <v>0</v>
      </c>
      <c r="M1100" s="232">
        <f t="shared" si="193"/>
        <v>4</v>
      </c>
      <c r="N1100" s="251">
        <v>0</v>
      </c>
      <c r="O1100" s="232">
        <f t="shared" si="194"/>
        <v>-4</v>
      </c>
      <c r="P1100" s="251"/>
      <c r="R1100" s="236">
        <f t="shared" si="187"/>
        <v>0</v>
      </c>
      <c r="S1100" s="237">
        <v>0</v>
      </c>
      <c r="T1100" s="348">
        <f t="shared" si="188"/>
        <v>835.2</v>
      </c>
      <c r="U1100" s="236">
        <f t="shared" si="189"/>
        <v>0</v>
      </c>
      <c r="V1100" s="236">
        <f t="shared" si="190"/>
        <v>0</v>
      </c>
      <c r="W1100" s="236">
        <f t="shared" si="191"/>
        <v>0</v>
      </c>
      <c r="X1100" s="236">
        <f t="shared" si="192"/>
        <v>835.2</v>
      </c>
      <c r="Y1100" s="238">
        <f t="shared" si="195"/>
        <v>835.2</v>
      </c>
      <c r="Z1100" s="238">
        <f t="shared" si="196"/>
        <v>0</v>
      </c>
    </row>
    <row r="1101" spans="1:26" ht="30" x14ac:dyDescent="0.25">
      <c r="A1101" s="296"/>
      <c r="B1101" s="285">
        <v>291</v>
      </c>
      <c r="C1101" s="469" t="s">
        <v>3179</v>
      </c>
      <c r="D1101" s="450" t="s">
        <v>3173</v>
      </c>
      <c r="E1101" s="324"/>
      <c r="F1101" s="325">
        <v>1508</v>
      </c>
      <c r="G1101" s="316" t="s">
        <v>33</v>
      </c>
      <c r="H1101" s="251">
        <v>0</v>
      </c>
      <c r="I1101" s="251">
        <v>1</v>
      </c>
      <c r="J1101" s="251">
        <v>0</v>
      </c>
      <c r="K1101" s="251">
        <v>0</v>
      </c>
      <c r="L1101" s="251">
        <v>0</v>
      </c>
      <c r="M1101" s="232">
        <f t="shared" si="193"/>
        <v>1</v>
      </c>
      <c r="N1101" s="251">
        <v>0</v>
      </c>
      <c r="O1101" s="232">
        <f t="shared" si="194"/>
        <v>-1</v>
      </c>
      <c r="P1101" s="251"/>
      <c r="R1101" s="236">
        <f t="shared" si="187"/>
        <v>0</v>
      </c>
      <c r="S1101" s="237">
        <v>0</v>
      </c>
      <c r="T1101" s="348">
        <f t="shared" si="188"/>
        <v>1508</v>
      </c>
      <c r="U1101" s="236">
        <f t="shared" si="189"/>
        <v>0</v>
      </c>
      <c r="V1101" s="236">
        <f t="shared" si="190"/>
        <v>0</v>
      </c>
      <c r="W1101" s="236">
        <f t="shared" si="191"/>
        <v>0</v>
      </c>
      <c r="X1101" s="236">
        <f t="shared" si="192"/>
        <v>1508</v>
      </c>
      <c r="Y1101" s="238">
        <f t="shared" si="195"/>
        <v>1508</v>
      </c>
      <c r="Z1101" s="238">
        <f t="shared" si="196"/>
        <v>0</v>
      </c>
    </row>
    <row r="1102" spans="1:26" ht="30" x14ac:dyDescent="0.25">
      <c r="A1102" s="296"/>
      <c r="B1102" s="285">
        <v>291</v>
      </c>
      <c r="C1102" s="468" t="s">
        <v>3166</v>
      </c>
      <c r="D1102" s="450" t="s">
        <v>3173</v>
      </c>
      <c r="E1102" s="324"/>
      <c r="F1102" s="325">
        <v>870</v>
      </c>
      <c r="G1102" s="316" t="s">
        <v>33</v>
      </c>
      <c r="H1102" s="251">
        <v>0</v>
      </c>
      <c r="I1102" s="251">
        <v>2</v>
      </c>
      <c r="J1102" s="251">
        <v>0</v>
      </c>
      <c r="K1102" s="251">
        <v>0</v>
      </c>
      <c r="L1102" s="251">
        <v>0</v>
      </c>
      <c r="M1102" s="232">
        <f t="shared" si="193"/>
        <v>2</v>
      </c>
      <c r="N1102" s="251">
        <v>0</v>
      </c>
      <c r="O1102" s="232">
        <f t="shared" si="194"/>
        <v>-2</v>
      </c>
      <c r="P1102" s="251"/>
      <c r="R1102" s="236">
        <f t="shared" si="187"/>
        <v>0</v>
      </c>
      <c r="S1102" s="237">
        <v>0</v>
      </c>
      <c r="T1102" s="348">
        <f t="shared" si="188"/>
        <v>1740</v>
      </c>
      <c r="U1102" s="236">
        <f t="shared" si="189"/>
        <v>0</v>
      </c>
      <c r="V1102" s="236">
        <f t="shared" si="190"/>
        <v>0</v>
      </c>
      <c r="W1102" s="236">
        <f t="shared" si="191"/>
        <v>0</v>
      </c>
      <c r="X1102" s="236">
        <f t="shared" si="192"/>
        <v>1740</v>
      </c>
      <c r="Y1102" s="238">
        <f t="shared" si="195"/>
        <v>1740</v>
      </c>
      <c r="Z1102" s="238">
        <f t="shared" si="196"/>
        <v>0</v>
      </c>
    </row>
    <row r="1103" spans="1:26" ht="30" x14ac:dyDescent="0.25">
      <c r="A1103" s="296"/>
      <c r="B1103" s="285">
        <v>291</v>
      </c>
      <c r="C1103" s="468" t="s">
        <v>3167</v>
      </c>
      <c r="D1103" s="450" t="s">
        <v>3173</v>
      </c>
      <c r="E1103" s="324"/>
      <c r="F1103" s="325">
        <v>301.60000000000002</v>
      </c>
      <c r="G1103" s="316" t="s">
        <v>33</v>
      </c>
      <c r="H1103" s="251">
        <v>0</v>
      </c>
      <c r="I1103" s="251">
        <v>6</v>
      </c>
      <c r="J1103" s="251">
        <v>0</v>
      </c>
      <c r="K1103" s="251">
        <v>0</v>
      </c>
      <c r="L1103" s="251">
        <v>0</v>
      </c>
      <c r="M1103" s="232">
        <f t="shared" si="193"/>
        <v>6</v>
      </c>
      <c r="N1103" s="251">
        <v>0</v>
      </c>
      <c r="O1103" s="232">
        <f t="shared" si="194"/>
        <v>-6</v>
      </c>
      <c r="P1103" s="251"/>
      <c r="R1103" s="236">
        <f t="shared" si="187"/>
        <v>0</v>
      </c>
      <c r="S1103" s="237">
        <v>0</v>
      </c>
      <c r="T1103" s="348">
        <f t="shared" si="188"/>
        <v>1809.6000000000001</v>
      </c>
      <c r="U1103" s="236">
        <f t="shared" si="189"/>
        <v>0</v>
      </c>
      <c r="V1103" s="236">
        <f t="shared" si="190"/>
        <v>0</v>
      </c>
      <c r="W1103" s="236">
        <f t="shared" si="191"/>
        <v>0</v>
      </c>
      <c r="X1103" s="236">
        <f t="shared" si="192"/>
        <v>1809.6000000000001</v>
      </c>
      <c r="Y1103" s="238">
        <f t="shared" si="195"/>
        <v>1809.6000000000001</v>
      </c>
      <c r="Z1103" s="238">
        <f t="shared" si="196"/>
        <v>0</v>
      </c>
    </row>
    <row r="1104" spans="1:26" ht="30" x14ac:dyDescent="0.25">
      <c r="A1104" s="296"/>
      <c r="B1104" s="285">
        <v>249</v>
      </c>
      <c r="C1104" s="439" t="s">
        <v>3168</v>
      </c>
      <c r="D1104" s="450" t="s">
        <v>3173</v>
      </c>
      <c r="E1104" s="324"/>
      <c r="F1104" s="325">
        <v>1531.2</v>
      </c>
      <c r="G1104" s="316" t="s">
        <v>33</v>
      </c>
      <c r="H1104" s="251">
        <v>0</v>
      </c>
      <c r="I1104" s="251">
        <v>2</v>
      </c>
      <c r="J1104" s="251">
        <v>0</v>
      </c>
      <c r="K1104" s="251">
        <v>0</v>
      </c>
      <c r="L1104" s="251">
        <v>0</v>
      </c>
      <c r="M1104" s="232">
        <f t="shared" si="193"/>
        <v>2</v>
      </c>
      <c r="N1104" s="251">
        <v>0</v>
      </c>
      <c r="O1104" s="232">
        <f t="shared" si="194"/>
        <v>-2</v>
      </c>
      <c r="P1104" s="251"/>
      <c r="R1104" s="236">
        <f t="shared" si="187"/>
        <v>0</v>
      </c>
      <c r="S1104" s="237">
        <v>0</v>
      </c>
      <c r="T1104" s="348">
        <f t="shared" si="188"/>
        <v>3062.4</v>
      </c>
      <c r="U1104" s="236">
        <f t="shared" si="189"/>
        <v>0</v>
      </c>
      <c r="V1104" s="236">
        <f t="shared" si="190"/>
        <v>0</v>
      </c>
      <c r="W1104" s="236">
        <f t="shared" si="191"/>
        <v>0</v>
      </c>
      <c r="X1104" s="236">
        <f t="shared" si="192"/>
        <v>3062.4</v>
      </c>
      <c r="Y1104" s="238">
        <f t="shared" si="195"/>
        <v>3062.4</v>
      </c>
      <c r="Z1104" s="238">
        <f t="shared" si="196"/>
        <v>0</v>
      </c>
    </row>
    <row r="1105" spans="1:26" s="458" customFormat="1" ht="30" x14ac:dyDescent="0.25">
      <c r="A1105" s="463"/>
      <c r="B1105" s="464">
        <v>291</v>
      </c>
      <c r="C1105" s="469" t="s">
        <v>3169</v>
      </c>
      <c r="D1105" s="465" t="s">
        <v>3173</v>
      </c>
      <c r="E1105" s="466"/>
      <c r="F1105" s="467">
        <v>104.4</v>
      </c>
      <c r="G1105" s="330" t="s">
        <v>33</v>
      </c>
      <c r="H1105" s="251">
        <v>0</v>
      </c>
      <c r="I1105" s="251">
        <v>4</v>
      </c>
      <c r="J1105" s="251">
        <v>0</v>
      </c>
      <c r="K1105" s="251">
        <v>0</v>
      </c>
      <c r="L1105" s="251">
        <v>0</v>
      </c>
      <c r="M1105" s="232">
        <f t="shared" si="193"/>
        <v>4</v>
      </c>
      <c r="N1105" s="251">
        <v>0</v>
      </c>
      <c r="O1105" s="232">
        <f t="shared" si="194"/>
        <v>-4</v>
      </c>
      <c r="P1105" s="251"/>
      <c r="R1105" s="236">
        <f t="shared" si="187"/>
        <v>0</v>
      </c>
      <c r="S1105" s="237">
        <v>0</v>
      </c>
      <c r="T1105" s="348">
        <f t="shared" si="188"/>
        <v>417.6</v>
      </c>
      <c r="U1105" s="236">
        <f t="shared" si="189"/>
        <v>0</v>
      </c>
      <c r="V1105" s="236">
        <f t="shared" si="190"/>
        <v>0</v>
      </c>
      <c r="W1105" s="236">
        <f t="shared" si="191"/>
        <v>0</v>
      </c>
      <c r="X1105" s="236">
        <f t="shared" si="192"/>
        <v>417.6</v>
      </c>
      <c r="Y1105" s="457">
        <f t="shared" si="195"/>
        <v>417.6</v>
      </c>
      <c r="Z1105" s="457">
        <f t="shared" si="196"/>
        <v>0</v>
      </c>
    </row>
    <row r="1106" spans="1:26" ht="30" x14ac:dyDescent="0.25">
      <c r="A1106" s="296"/>
      <c r="B1106" s="285">
        <v>291</v>
      </c>
      <c r="C1106" s="439" t="s">
        <v>3170</v>
      </c>
      <c r="D1106" s="450" t="s">
        <v>3173</v>
      </c>
      <c r="E1106" s="324"/>
      <c r="F1106" s="325">
        <v>232</v>
      </c>
      <c r="G1106" s="316" t="s">
        <v>33</v>
      </c>
      <c r="H1106" s="251">
        <v>0</v>
      </c>
      <c r="I1106" s="251">
        <v>25</v>
      </c>
      <c r="J1106" s="251">
        <v>0</v>
      </c>
      <c r="K1106" s="251">
        <v>0</v>
      </c>
      <c r="L1106" s="251">
        <v>0</v>
      </c>
      <c r="M1106" s="232">
        <f t="shared" si="193"/>
        <v>25</v>
      </c>
      <c r="N1106" s="251">
        <v>0</v>
      </c>
      <c r="O1106" s="232">
        <f t="shared" si="194"/>
        <v>-25</v>
      </c>
      <c r="P1106" s="251"/>
      <c r="R1106" s="236">
        <f t="shared" si="187"/>
        <v>0</v>
      </c>
      <c r="S1106" s="237">
        <v>0</v>
      </c>
      <c r="T1106" s="348">
        <f t="shared" si="188"/>
        <v>5800</v>
      </c>
      <c r="U1106" s="236">
        <f t="shared" si="189"/>
        <v>0</v>
      </c>
      <c r="V1106" s="236">
        <f t="shared" si="190"/>
        <v>0</v>
      </c>
      <c r="W1106" s="236">
        <f t="shared" si="191"/>
        <v>0</v>
      </c>
      <c r="X1106" s="236">
        <f t="shared" si="192"/>
        <v>5800</v>
      </c>
      <c r="Y1106" s="238">
        <f t="shared" si="195"/>
        <v>5800</v>
      </c>
      <c r="Z1106" s="238">
        <f t="shared" si="196"/>
        <v>0</v>
      </c>
    </row>
    <row r="1107" spans="1:26" ht="45" x14ac:dyDescent="0.25">
      <c r="A1107" s="296"/>
      <c r="B1107" s="285">
        <v>291</v>
      </c>
      <c r="C1107" s="468" t="s">
        <v>3172</v>
      </c>
      <c r="D1107" s="450" t="s">
        <v>3173</v>
      </c>
      <c r="E1107" s="324"/>
      <c r="F1107" s="325">
        <v>11542</v>
      </c>
      <c r="G1107" s="316" t="s">
        <v>33</v>
      </c>
      <c r="H1107" s="251">
        <v>0</v>
      </c>
      <c r="I1107" s="251">
        <v>1</v>
      </c>
      <c r="J1107" s="251">
        <v>0</v>
      </c>
      <c r="K1107" s="251">
        <v>0</v>
      </c>
      <c r="L1107" s="251">
        <v>0</v>
      </c>
      <c r="M1107" s="232">
        <f t="shared" si="193"/>
        <v>1</v>
      </c>
      <c r="N1107" s="251">
        <v>0</v>
      </c>
      <c r="O1107" s="232">
        <f t="shared" si="194"/>
        <v>-1</v>
      </c>
      <c r="P1107" s="251"/>
      <c r="R1107" s="236">
        <f t="shared" si="187"/>
        <v>0</v>
      </c>
      <c r="S1107" s="237">
        <v>0</v>
      </c>
      <c r="T1107" s="348">
        <f t="shared" si="188"/>
        <v>11542</v>
      </c>
      <c r="U1107" s="236">
        <f t="shared" si="189"/>
        <v>0</v>
      </c>
      <c r="V1107" s="236">
        <f t="shared" si="190"/>
        <v>0</v>
      </c>
      <c r="W1107" s="236">
        <f t="shared" si="191"/>
        <v>0</v>
      </c>
      <c r="X1107" s="236">
        <f t="shared" si="192"/>
        <v>11542</v>
      </c>
      <c r="Y1107" s="238">
        <f t="shared" si="195"/>
        <v>11542</v>
      </c>
      <c r="Z1107" s="238">
        <f t="shared" si="196"/>
        <v>0</v>
      </c>
    </row>
    <row r="1108" spans="1:26" x14ac:dyDescent="0.25">
      <c r="A1108" s="281"/>
      <c r="B1108" s="440"/>
      <c r="C1108" s="340" t="s">
        <v>3175</v>
      </c>
      <c r="D1108" s="491" t="s">
        <v>2661</v>
      </c>
      <c r="E1108" s="324">
        <v>0</v>
      </c>
      <c r="F1108" s="325">
        <v>26.1</v>
      </c>
      <c r="G1108" s="316" t="s">
        <v>76</v>
      </c>
      <c r="H1108" s="251">
        <v>0</v>
      </c>
      <c r="I1108" s="251">
        <v>20</v>
      </c>
      <c r="J1108" s="251">
        <v>0</v>
      </c>
      <c r="K1108" s="251">
        <v>20</v>
      </c>
      <c r="L1108" s="251">
        <v>0</v>
      </c>
      <c r="M1108" s="232">
        <f t="shared" si="193"/>
        <v>0</v>
      </c>
      <c r="N1108" s="251">
        <v>0</v>
      </c>
      <c r="O1108" s="232">
        <f t="shared" si="194"/>
        <v>0</v>
      </c>
      <c r="P1108" s="341"/>
      <c r="R1108" s="236">
        <f t="shared" si="187"/>
        <v>0</v>
      </c>
      <c r="S1108" s="237">
        <v>0</v>
      </c>
      <c r="T1108" s="489">
        <f t="shared" si="188"/>
        <v>522</v>
      </c>
      <c r="U1108" s="236">
        <f t="shared" si="189"/>
        <v>0</v>
      </c>
      <c r="V1108" s="236">
        <f t="shared" si="190"/>
        <v>522</v>
      </c>
      <c r="W1108" s="236">
        <f t="shared" si="191"/>
        <v>0</v>
      </c>
      <c r="X1108" s="236">
        <f t="shared" si="192"/>
        <v>0</v>
      </c>
      <c r="Y1108" s="238">
        <f>M1108*F1108</f>
        <v>0</v>
      </c>
      <c r="Z1108" s="238">
        <f>Y1108-X1108</f>
        <v>0</v>
      </c>
    </row>
    <row r="1109" spans="1:26" ht="15.75" thickBot="1" x14ac:dyDescent="0.3">
      <c r="A1109" s="281"/>
      <c r="B1109" s="440"/>
      <c r="C1109" s="340" t="s">
        <v>3174</v>
      </c>
      <c r="D1109" s="491" t="s">
        <v>2661</v>
      </c>
      <c r="E1109" s="324">
        <v>0</v>
      </c>
      <c r="F1109" s="325">
        <v>161.24</v>
      </c>
      <c r="G1109" s="316" t="s">
        <v>76</v>
      </c>
      <c r="H1109" s="251">
        <v>0</v>
      </c>
      <c r="I1109" s="251">
        <v>20</v>
      </c>
      <c r="J1109" s="251">
        <v>0</v>
      </c>
      <c r="K1109" s="251">
        <v>20</v>
      </c>
      <c r="L1109" s="251">
        <v>0</v>
      </c>
      <c r="M1109" s="232">
        <f t="shared" si="193"/>
        <v>0</v>
      </c>
      <c r="N1109" s="251">
        <v>0</v>
      </c>
      <c r="O1109" s="232">
        <f t="shared" si="194"/>
        <v>0</v>
      </c>
      <c r="P1109" s="341"/>
      <c r="R1109" s="236">
        <f t="shared" si="187"/>
        <v>0</v>
      </c>
      <c r="S1109" s="237">
        <v>0</v>
      </c>
      <c r="T1109" s="489">
        <f t="shared" si="188"/>
        <v>3224.8</v>
      </c>
      <c r="U1109" s="236">
        <f t="shared" si="189"/>
        <v>0</v>
      </c>
      <c r="V1109" s="236">
        <f t="shared" si="190"/>
        <v>3224.8</v>
      </c>
      <c r="W1109" s="236">
        <f t="shared" si="191"/>
        <v>0</v>
      </c>
      <c r="X1109" s="236">
        <f t="shared" si="192"/>
        <v>0</v>
      </c>
      <c r="Y1109" s="238">
        <f t="shared" ref="Y1109" si="197">M1109*F1109</f>
        <v>0</v>
      </c>
      <c r="Z1109" s="238">
        <f t="shared" ref="Z1109" si="198">Y1109-X1109</f>
        <v>0</v>
      </c>
    </row>
    <row r="1110" spans="1:26" ht="16.5" thickTop="1" thickBot="1" x14ac:dyDescent="0.3">
      <c r="A1110" s="276"/>
      <c r="B1110" s="276"/>
      <c r="C1110" s="276"/>
      <c r="D1110" s="451"/>
      <c r="E1110" s="277">
        <f>SUM(E9:E1082)</f>
        <v>366858.00470000005</v>
      </c>
      <c r="F1110" s="277">
        <f>SUM(F9:F1082)</f>
        <v>373942.13989999989</v>
      </c>
      <c r="G1110" s="277">
        <f>SUM(G9:G1082)</f>
        <v>0</v>
      </c>
      <c r="H1110" s="277">
        <f>SUM(H9:H1109)</f>
        <v>6748</v>
      </c>
      <c r="I1110" s="277">
        <f t="shared" ref="I1110:O1110" si="199">SUM(I9:I1109)</f>
        <v>4231</v>
      </c>
      <c r="J1110" s="277">
        <f t="shared" si="199"/>
        <v>0</v>
      </c>
      <c r="K1110" s="277">
        <f t="shared" si="199"/>
        <v>2390</v>
      </c>
      <c r="L1110" s="277">
        <f t="shared" si="199"/>
        <v>0</v>
      </c>
      <c r="M1110" s="277">
        <f t="shared" si="199"/>
        <v>8589</v>
      </c>
      <c r="N1110" s="277">
        <f t="shared" si="199"/>
        <v>8477</v>
      </c>
      <c r="O1110" s="277">
        <f t="shared" si="199"/>
        <v>-112</v>
      </c>
      <c r="P1110" s="278">
        <f>SUM(P9:P1035)</f>
        <v>0</v>
      </c>
      <c r="R1110" s="279">
        <f>SUM(R9:R1109)</f>
        <v>1302670.5774999997</v>
      </c>
      <c r="S1110" s="279">
        <f t="shared" ref="S1110:X1110" si="200">SUM(S9:S1109)</f>
        <v>11303.379999999997</v>
      </c>
      <c r="T1110" s="279">
        <f>SUM(T9:T1109)</f>
        <v>275690.78999999992</v>
      </c>
      <c r="U1110" s="279">
        <f t="shared" si="200"/>
        <v>0</v>
      </c>
      <c r="V1110" s="279">
        <f t="shared" si="200"/>
        <v>149545.81999999989</v>
      </c>
      <c r="W1110" s="279">
        <f t="shared" si="200"/>
        <v>0</v>
      </c>
      <c r="X1110" s="279">
        <f t="shared" si="200"/>
        <v>1440118.9274999991</v>
      </c>
    </row>
    <row r="1111" spans="1:26" ht="15.75" thickTop="1" x14ac:dyDescent="0.25"/>
    <row r="1112" spans="1:26" x14ac:dyDescent="0.25">
      <c r="I1112" s="459"/>
    </row>
    <row r="1113" spans="1:26" x14ac:dyDescent="0.25">
      <c r="R1113" s="453"/>
    </row>
    <row r="1116" spans="1:26" ht="30" customHeight="1" x14ac:dyDescent="0.25">
      <c r="K1116" s="525" t="s">
        <v>2662</v>
      </c>
      <c r="L1116" s="525"/>
    </row>
    <row r="1117" spans="1:26" x14ac:dyDescent="0.25">
      <c r="K1117" s="346" t="s">
        <v>2663</v>
      </c>
      <c r="L1117" s="349">
        <v>374</v>
      </c>
    </row>
    <row r="1118" spans="1:26" x14ac:dyDescent="0.25">
      <c r="K1118" s="346" t="s">
        <v>2344</v>
      </c>
      <c r="L1118" s="349">
        <v>152.54</v>
      </c>
    </row>
    <row r="1119" spans="1:26" x14ac:dyDescent="0.25">
      <c r="K1119" s="346" t="s">
        <v>2664</v>
      </c>
      <c r="L1119" s="349">
        <v>95.82</v>
      </c>
    </row>
    <row r="1120" spans="1:26" x14ac:dyDescent="0.25">
      <c r="K1120" s="346" t="s">
        <v>2665</v>
      </c>
      <c r="L1120" s="349">
        <v>485</v>
      </c>
    </row>
    <row r="1121" spans="11:12" x14ac:dyDescent="0.25">
      <c r="K1121" s="346" t="s">
        <v>2666</v>
      </c>
      <c r="L1121" s="349">
        <v>188</v>
      </c>
    </row>
    <row r="1122" spans="11:12" x14ac:dyDescent="0.25">
      <c r="K1122" s="346" t="s">
        <v>2667</v>
      </c>
      <c r="L1122" s="349">
        <v>935.01</v>
      </c>
    </row>
    <row r="1123" spans="11:12" x14ac:dyDescent="0.25">
      <c r="K1123" s="346" t="s">
        <v>2641</v>
      </c>
      <c r="L1123" s="349">
        <v>115</v>
      </c>
    </row>
    <row r="1124" spans="11:12" x14ac:dyDescent="0.25">
      <c r="K1124" s="346" t="s">
        <v>2668</v>
      </c>
      <c r="L1124" s="349">
        <v>116</v>
      </c>
    </row>
    <row r="1125" spans="11:12" x14ac:dyDescent="0.25">
      <c r="K1125" s="525" t="s">
        <v>2669</v>
      </c>
      <c r="L1125" s="525"/>
    </row>
    <row r="1126" spans="11:12" x14ac:dyDescent="0.25">
      <c r="K1126" s="496" t="s">
        <v>2664</v>
      </c>
      <c r="L1126" s="490">
        <v>42911</v>
      </c>
    </row>
    <row r="1127" spans="11:12" x14ac:dyDescent="0.25">
      <c r="K1127" s="496" t="s">
        <v>2670</v>
      </c>
      <c r="L1127" s="490">
        <v>48414.46</v>
      </c>
    </row>
    <row r="1128" spans="11:12" ht="30" x14ac:dyDescent="0.25">
      <c r="K1128" s="496" t="s">
        <v>2671</v>
      </c>
      <c r="L1128" s="490">
        <v>6238.48</v>
      </c>
    </row>
    <row r="1129" spans="11:12" ht="30" x14ac:dyDescent="0.25">
      <c r="K1129" s="496" t="s">
        <v>2672</v>
      </c>
      <c r="L1129" s="490">
        <v>76078.600000000006</v>
      </c>
    </row>
    <row r="1130" spans="11:12" x14ac:dyDescent="0.25">
      <c r="K1130" s="496" t="s">
        <v>2673</v>
      </c>
      <c r="L1130" s="490">
        <v>36905.4</v>
      </c>
    </row>
    <row r="1131" spans="11:12" x14ac:dyDescent="0.25">
      <c r="K1131" s="346" t="s">
        <v>2675</v>
      </c>
      <c r="L1131" s="349">
        <v>20249.98</v>
      </c>
    </row>
    <row r="1132" spans="11:12" x14ac:dyDescent="0.25">
      <c r="K1132" s="346" t="s">
        <v>3164</v>
      </c>
      <c r="L1132" s="349">
        <v>15718</v>
      </c>
    </row>
    <row r="1133" spans="11:12" ht="30" x14ac:dyDescent="0.25">
      <c r="K1133" s="346" t="s">
        <v>3165</v>
      </c>
      <c r="L1133" s="349">
        <v>26714.799999999999</v>
      </c>
    </row>
    <row r="1134" spans="11:12" x14ac:dyDescent="0.25">
      <c r="L1134" s="453">
        <f>SUBTOTAL(9,L1126:L1133,L1117:L1124)</f>
        <v>275692.08999999997</v>
      </c>
    </row>
  </sheetData>
  <autoFilter ref="A8:AA1110" xr:uid="{45317117-401E-4E08-86FE-7368C9ADE128}"/>
  <mergeCells count="6">
    <mergeCell ref="K1125:L1125"/>
    <mergeCell ref="A1:X1"/>
    <mergeCell ref="A2:X2"/>
    <mergeCell ref="A3:X3"/>
    <mergeCell ref="A4:X4"/>
    <mergeCell ref="K1116:L1116"/>
  </mergeCells>
  <conditionalFormatting sqref="B21">
    <cfRule type="duplicateValues" dxfId="94" priority="39"/>
  </conditionalFormatting>
  <conditionalFormatting sqref="B28">
    <cfRule type="duplicateValues" dxfId="93" priority="40"/>
  </conditionalFormatting>
  <conditionalFormatting sqref="B34">
    <cfRule type="duplicateValues" dxfId="92" priority="41"/>
  </conditionalFormatting>
  <conditionalFormatting sqref="B59">
    <cfRule type="duplicateValues" dxfId="91" priority="42"/>
  </conditionalFormatting>
  <conditionalFormatting sqref="B145">
    <cfRule type="duplicateValues" dxfId="90" priority="43"/>
  </conditionalFormatting>
  <conditionalFormatting sqref="B190">
    <cfRule type="duplicateValues" dxfId="89" priority="27"/>
    <cfRule type="duplicateValues" dxfId="88" priority="28"/>
  </conditionalFormatting>
  <conditionalFormatting sqref="B191">
    <cfRule type="duplicateValues" dxfId="87" priority="44"/>
  </conditionalFormatting>
  <conditionalFormatting sqref="B206">
    <cfRule type="duplicateValues" dxfId="86" priority="45"/>
  </conditionalFormatting>
  <conditionalFormatting sqref="B207">
    <cfRule type="duplicateValues" dxfId="85" priority="46"/>
  </conditionalFormatting>
  <conditionalFormatting sqref="B215">
    <cfRule type="duplicateValues" dxfId="84" priority="47"/>
  </conditionalFormatting>
  <conditionalFormatting sqref="B299">
    <cfRule type="duplicateValues" dxfId="83" priority="48"/>
  </conditionalFormatting>
  <conditionalFormatting sqref="B305">
    <cfRule type="duplicateValues" dxfId="82" priority="15"/>
    <cfRule type="duplicateValues" dxfId="81" priority="16"/>
  </conditionalFormatting>
  <conditionalFormatting sqref="B308">
    <cfRule type="duplicateValues" dxfId="80" priority="49"/>
  </conditionalFormatting>
  <conditionalFormatting sqref="B363">
    <cfRule type="duplicateValues" dxfId="79" priority="50"/>
  </conditionalFormatting>
  <conditionalFormatting sqref="B373">
    <cfRule type="duplicateValues" dxfId="78" priority="51"/>
  </conditionalFormatting>
  <conditionalFormatting sqref="B383">
    <cfRule type="duplicateValues" dxfId="77" priority="52"/>
  </conditionalFormatting>
  <conditionalFormatting sqref="B388:B419 B1:B7 B421:B548 B191:B304 B604:B796 B798:B875 B306:B386 B878:B1035 B550:B580 B582:B602 B9:B189">
    <cfRule type="duplicateValues" dxfId="76" priority="38"/>
    <cfRule type="duplicateValues" dxfId="75" priority="37"/>
  </conditionalFormatting>
  <conditionalFormatting sqref="B404">
    <cfRule type="duplicateValues" dxfId="74" priority="53"/>
  </conditionalFormatting>
  <conditionalFormatting sqref="B406">
    <cfRule type="duplicateValues" dxfId="73" priority="54"/>
  </conditionalFormatting>
  <conditionalFormatting sqref="B420">
    <cfRule type="duplicateValues" dxfId="72" priority="34"/>
    <cfRule type="duplicateValues" dxfId="71" priority="33"/>
  </conditionalFormatting>
  <conditionalFormatting sqref="B422">
    <cfRule type="duplicateValues" dxfId="70" priority="55"/>
  </conditionalFormatting>
  <conditionalFormatting sqref="B440">
    <cfRule type="duplicateValues" dxfId="69" priority="56"/>
  </conditionalFormatting>
  <conditionalFormatting sqref="B483">
    <cfRule type="duplicateValues" dxfId="68" priority="57"/>
  </conditionalFormatting>
  <conditionalFormatting sqref="B490">
    <cfRule type="duplicateValues" dxfId="67" priority="58"/>
  </conditionalFormatting>
  <conditionalFormatting sqref="B501">
    <cfRule type="duplicateValues" dxfId="66" priority="59"/>
  </conditionalFormatting>
  <conditionalFormatting sqref="B521">
    <cfRule type="duplicateValues" dxfId="65" priority="60"/>
  </conditionalFormatting>
  <conditionalFormatting sqref="B538">
    <cfRule type="duplicateValues" dxfId="64" priority="61"/>
  </conditionalFormatting>
  <conditionalFormatting sqref="B543">
    <cfRule type="duplicateValues" dxfId="63" priority="62"/>
  </conditionalFormatting>
  <conditionalFormatting sqref="B549">
    <cfRule type="duplicateValues" dxfId="62" priority="7"/>
    <cfRule type="duplicateValues" dxfId="61" priority="8"/>
  </conditionalFormatting>
  <conditionalFormatting sqref="B581">
    <cfRule type="duplicateValues" dxfId="60" priority="6"/>
    <cfRule type="duplicateValues" dxfId="59" priority="5"/>
  </conditionalFormatting>
  <conditionalFormatting sqref="B599">
    <cfRule type="duplicateValues" dxfId="58" priority="63"/>
  </conditionalFormatting>
  <conditionalFormatting sqref="B603">
    <cfRule type="duplicateValues" dxfId="57" priority="24"/>
    <cfRule type="duplicateValues" dxfId="56" priority="23"/>
  </conditionalFormatting>
  <conditionalFormatting sqref="B621">
    <cfRule type="duplicateValues" dxfId="55" priority="64"/>
  </conditionalFormatting>
  <conditionalFormatting sqref="B702">
    <cfRule type="duplicateValues" dxfId="54" priority="65"/>
  </conditionalFormatting>
  <conditionalFormatting sqref="B718">
    <cfRule type="duplicateValues" dxfId="53" priority="66"/>
  </conditionalFormatting>
  <conditionalFormatting sqref="B719">
    <cfRule type="duplicateValues" dxfId="52" priority="67"/>
  </conditionalFormatting>
  <conditionalFormatting sqref="B721">
    <cfRule type="duplicateValues" dxfId="51" priority="68"/>
  </conditionalFormatting>
  <conditionalFormatting sqref="B723">
    <cfRule type="duplicateValues" dxfId="50" priority="69"/>
  </conditionalFormatting>
  <conditionalFormatting sqref="B736">
    <cfRule type="duplicateValues" dxfId="49" priority="70"/>
  </conditionalFormatting>
  <conditionalFormatting sqref="B797">
    <cfRule type="duplicateValues" dxfId="48" priority="18"/>
    <cfRule type="duplicateValues" dxfId="47" priority="17"/>
  </conditionalFormatting>
  <conditionalFormatting sqref="B801">
    <cfRule type="duplicateValues" dxfId="46" priority="71"/>
  </conditionalFormatting>
  <conditionalFormatting sqref="B876">
    <cfRule type="duplicateValues" dxfId="45" priority="14"/>
    <cfRule type="duplicateValues" dxfId="44" priority="13"/>
  </conditionalFormatting>
  <conditionalFormatting sqref="B877">
    <cfRule type="duplicateValues" dxfId="43" priority="12"/>
    <cfRule type="duplicateValues" dxfId="42" priority="11"/>
  </conditionalFormatting>
  <conditionalFormatting sqref="B896">
    <cfRule type="duplicateValues" dxfId="41" priority="72"/>
    <cfRule type="duplicateValues" dxfId="40" priority="73"/>
  </conditionalFormatting>
  <conditionalFormatting sqref="B907">
    <cfRule type="duplicateValues" dxfId="39" priority="74"/>
  </conditionalFormatting>
  <conditionalFormatting sqref="B908">
    <cfRule type="duplicateValues" dxfId="38" priority="75"/>
  </conditionalFormatting>
  <conditionalFormatting sqref="B910">
    <cfRule type="duplicateValues" dxfId="37" priority="76"/>
  </conditionalFormatting>
  <conditionalFormatting sqref="B916">
    <cfRule type="duplicateValues" dxfId="36" priority="77"/>
  </conditionalFormatting>
  <conditionalFormatting sqref="B929">
    <cfRule type="duplicateValues" dxfId="35" priority="78"/>
  </conditionalFormatting>
  <conditionalFormatting sqref="B930">
    <cfRule type="duplicateValues" dxfId="34" priority="79"/>
  </conditionalFormatting>
  <conditionalFormatting sqref="B935">
    <cfRule type="duplicateValues" dxfId="33" priority="80"/>
    <cfRule type="duplicateValues" dxfId="32" priority="81"/>
  </conditionalFormatting>
  <conditionalFormatting sqref="B936">
    <cfRule type="duplicateValues" dxfId="31" priority="82"/>
  </conditionalFormatting>
  <conditionalFormatting sqref="B937">
    <cfRule type="duplicateValues" dxfId="30" priority="84"/>
    <cfRule type="duplicateValues" dxfId="29" priority="83"/>
  </conditionalFormatting>
  <conditionalFormatting sqref="B939">
    <cfRule type="duplicateValues" dxfId="28" priority="85"/>
  </conditionalFormatting>
  <conditionalFormatting sqref="B946">
    <cfRule type="duplicateValues" dxfId="27" priority="86"/>
  </conditionalFormatting>
  <conditionalFormatting sqref="B947">
    <cfRule type="duplicateValues" dxfId="26" priority="87"/>
  </conditionalFormatting>
  <conditionalFormatting sqref="B956:B957">
    <cfRule type="duplicateValues" dxfId="25" priority="88"/>
  </conditionalFormatting>
  <conditionalFormatting sqref="B964">
    <cfRule type="duplicateValues" dxfId="24" priority="89"/>
  </conditionalFormatting>
  <conditionalFormatting sqref="B986">
    <cfRule type="duplicateValues" dxfId="23" priority="90"/>
  </conditionalFormatting>
  <conditionalFormatting sqref="B988 B30">
    <cfRule type="duplicateValues" dxfId="22" priority="91"/>
  </conditionalFormatting>
  <conditionalFormatting sqref="B1008">
    <cfRule type="duplicateValues" dxfId="21" priority="92"/>
  </conditionalFormatting>
  <conditionalFormatting sqref="B1009">
    <cfRule type="duplicateValues" dxfId="20" priority="93"/>
  </conditionalFormatting>
  <conditionalFormatting sqref="B1036">
    <cfRule type="duplicateValues" dxfId="19" priority="32"/>
    <cfRule type="duplicateValues" dxfId="18" priority="31"/>
  </conditionalFormatting>
  <conditionalFormatting sqref="B1037:B1038">
    <cfRule type="duplicateValues" dxfId="17" priority="35"/>
    <cfRule type="duplicateValues" dxfId="16" priority="36"/>
  </conditionalFormatting>
  <conditionalFormatting sqref="B1039">
    <cfRule type="duplicateValues" dxfId="15" priority="26"/>
    <cfRule type="duplicateValues" dxfId="14" priority="25"/>
  </conditionalFormatting>
  <conditionalFormatting sqref="B1040">
    <cfRule type="duplicateValues" dxfId="13" priority="21"/>
    <cfRule type="duplicateValues" dxfId="12" priority="22"/>
  </conditionalFormatting>
  <conditionalFormatting sqref="B1041">
    <cfRule type="duplicateValues" dxfId="11" priority="3"/>
    <cfRule type="duplicateValues" dxfId="10" priority="4"/>
  </conditionalFormatting>
  <conditionalFormatting sqref="B1042">
    <cfRule type="duplicateValues" dxfId="9" priority="19"/>
    <cfRule type="duplicateValues" dxfId="8" priority="20"/>
  </conditionalFormatting>
  <conditionalFormatting sqref="B1043">
    <cfRule type="duplicateValues" dxfId="7" priority="30"/>
    <cfRule type="duplicateValues" dxfId="6" priority="29"/>
  </conditionalFormatting>
  <conditionalFormatting sqref="B1044">
    <cfRule type="duplicateValues" dxfId="5" priority="2"/>
    <cfRule type="duplicateValues" dxfId="4" priority="1"/>
  </conditionalFormatting>
  <conditionalFormatting sqref="B1045">
    <cfRule type="duplicateValues" dxfId="3" priority="9"/>
    <cfRule type="duplicateValues" dxfId="2" priority="10"/>
  </conditionalFormatting>
  <conditionalFormatting sqref="C5:E6 A1:A4">
    <cfRule type="duplicateValues" dxfId="1" priority="94"/>
  </conditionalFormatting>
  <conditionalFormatting sqref="C7:E7">
    <cfRule type="duplicateValues" dxfId="0" priority="95"/>
  </conditionalFormatting>
  <pageMargins left="0.7" right="0.7" top="0.75" bottom="0.75" header="0.3" footer="0.3"/>
  <pageSetup orientation="portrait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6050-9ACC-4719-86A1-03DB2E90D37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4</vt:i4>
      </vt:variant>
    </vt:vector>
  </HeadingPairs>
  <TitlesOfParts>
    <vt:vector size="16" baseType="lpstr">
      <vt:lpstr>INV.ABRIL</vt:lpstr>
      <vt:lpstr>INV. HERRAMIENTAS</vt:lpstr>
      <vt:lpstr>AJUSTE</vt:lpstr>
      <vt:lpstr>CODIGOS</vt:lpstr>
      <vt:lpstr>INVENTARIO</vt:lpstr>
      <vt:lpstr>AREA</vt:lpstr>
      <vt:lpstr>SALIDAS</vt:lpstr>
      <vt:lpstr>SALIDAS C.C.</vt:lpstr>
      <vt:lpstr>ENTRADA</vt:lpstr>
      <vt:lpstr>INV.ABRIL(del viernes casi)</vt:lpstr>
      <vt:lpstr>INV.ABRIL original</vt:lpstr>
      <vt:lpstr>Hoja5</vt:lpstr>
      <vt:lpstr>ENTRADA!Títulos_a_imprimir</vt:lpstr>
      <vt:lpstr>'INV. HERRAMIENTAS'!Títulos_a_imprimir</vt:lpstr>
      <vt:lpstr>INVENTARIO!Títulos_a_imprimir</vt:lpstr>
      <vt:lpstr>SALIDAS!Títulos_a_imprimir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Martinez</dc:creator>
  <cp:lastModifiedBy>Saul Meza</cp:lastModifiedBy>
  <cp:lastPrinted>2026-05-27T01:57:22Z</cp:lastPrinted>
  <dcterms:created xsi:type="dcterms:W3CDTF">2026-04-08T16:59:19Z</dcterms:created>
  <dcterms:modified xsi:type="dcterms:W3CDTF">2026-05-27T17:37:45Z</dcterms:modified>
</cp:coreProperties>
</file>